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1.bin" ContentType="application/vnd.ms-office.activeX"/>
  <Override PartName="/xl/activeX/activeX2.bin" ContentType="application/vnd.ms-office.activeX"/>
  <Override PartName="/xl/activeX/activeX3.bin" ContentType="application/vnd.ms-office.activeX"/>
  <Override PartName="/xl/activeX/activeX4.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codeName="ThisWorkbook" defaultThemeVersion="124226"/>
  <mc:AlternateContent xmlns:mc="http://schemas.openxmlformats.org/markup-compatibility/2006">
    <mc:Choice Requires="x15">
      <x15ac:absPath xmlns:x15ac="http://schemas.microsoft.com/office/spreadsheetml/2010/11/ac" url="https://snsrd-my.sharepoint.com/personal/zlopez_sns_gob_do/Documents/Escritorio/Carpeta mia POA 2026/"/>
    </mc:Choice>
  </mc:AlternateContent>
  <xr:revisionPtr revIDLastSave="149" documentId="8_{041090CA-2F05-47F2-8C05-2783698CCE40}" xr6:coauthVersionLast="47" xr6:coauthVersionMax="47" xr10:uidLastSave="{460CC3D7-FD27-4493-A2C2-45A1F937F70C}"/>
  <bookViews>
    <workbookView xWindow="-120" yWindow="-120" windowWidth="20730" windowHeight="11040" tabRatio="927" firstSheet="2" activeTab="2" xr2:uid="{00000000-000D-0000-FFFF-FFFF00000000}"/>
  </bookViews>
  <sheets>
    <sheet name="Resumen" sheetId="40" r:id="rId1"/>
    <sheet name="Formulario PPGR1" sheetId="1" r:id="rId2"/>
    <sheet name="Formulario PPGR2" sheetId="12" r:id="rId3"/>
    <sheet name="Formulario PPGR3" sheetId="10" r:id="rId4"/>
    <sheet name="Formulario PPGR4 " sheetId="42" r:id="rId5"/>
    <sheet name="Formulario PPGR5" sheetId="14" r:id="rId6"/>
    <sheet name="Formulario PPGR6" sheetId="30" r:id="rId7"/>
    <sheet name="Formulario PPGR7" sheetId="31" r:id="rId8"/>
    <sheet name="Formulario PPGR8" sheetId="32" r:id="rId9"/>
    <sheet name="Tablero Indicadores POA" sheetId="39" state="hidden" r:id="rId10"/>
    <sheet name="Prov" sheetId="38" state="hidden" r:id="rId11"/>
    <sheet name="Insumos" sheetId="35" state="hidden" r:id="rId12"/>
    <sheet name="LSIns" sheetId="36" state="hidden" r:id="rId13"/>
    <sheet name="PEI SNS 2025-2028" sheetId="41" state="hidden" r:id="rId14"/>
    <sheet name="Obj" sheetId="34" state="hidden" r:id="rId15"/>
    <sheet name="Catalogo" sheetId="33" state="hidden" r:id="rId16"/>
  </sheets>
  <externalReferences>
    <externalReference r:id="rId17"/>
    <externalReference r:id="rId18"/>
  </externalReferences>
  <definedNames>
    <definedName name="_xlnm._FilterDatabase" localSheetId="7" hidden="1">'Formulario PPGR7'!$A$16:$K$326</definedName>
    <definedName name="_xlnm._FilterDatabase" localSheetId="8" hidden="1">'Formulario PPGR8'!$A$16:$K$328</definedName>
    <definedName name="_xlnm._FilterDatabase" localSheetId="11" hidden="1">Insumos!$A$1:$E$528</definedName>
    <definedName name="_xlcn.WorksheetConnection_PlantillaPOADCSNSySRS25112024.xlsxTabla6" hidden="1">Tabla6[]</definedName>
    <definedName name="_xlcn.WorksheetConnection_PlantillaPOADCSNSySRS25112024.xlsxTabla8" hidden="1">Tabla8[]</definedName>
    <definedName name="_xlnm.Print_Area" localSheetId="1">'Formulario PPGR1'!$A$1:$AP$138</definedName>
    <definedName name="Azua">Prov!$C$3:$C$12</definedName>
    <definedName name="Bahoruco">Prov!$C$13:$C$17</definedName>
    <definedName name="Barahona">Prov!$C$18:$C$28</definedName>
    <definedName name="CodigoActividad" localSheetId="4">'[1]Formulario PPGR2'!$H$9:$H$534</definedName>
    <definedName name="CodigoActividad">'Formulario PPGR2'!$H$9:$H$532</definedName>
    <definedName name="Dajabon">Prov!$C$29:$C$33</definedName>
    <definedName name="Dajabón">Prov!$C$29:$C$33</definedName>
    <definedName name="Distrito_Nacional">Prov!$C$2</definedName>
    <definedName name="Duarte">Prov!$C$34:$C$40</definedName>
    <definedName name="EE.1">'PEI SNS 2025-2028'!$D$3:$D$15</definedName>
    <definedName name="EE.2">'PEI SNS 2025-2028'!$D$16:$D$17</definedName>
    <definedName name="EE.3">'PEI SNS 2025-2028'!$D$18:$D$27</definedName>
    <definedName name="El_Seibo">Prov!$C$41:$C$42</definedName>
    <definedName name="Elias_Pina">Prov!$C$43:$C$48</definedName>
    <definedName name="Elías_Piña">Prov!$C$43:$C$48</definedName>
    <definedName name="Espaillat">Prov!$C$49:$C$52</definedName>
    <definedName name="Hato_Mayor">Prov!$C$53:$C$55</definedName>
    <definedName name="Hermanas_Mirabal">Prov!$C$56:$C$58</definedName>
    <definedName name="Independencia">Prov!$C$59:$C$64</definedName>
    <definedName name="La_Altagracia">Prov!$C$65:$C$66</definedName>
    <definedName name="La_Romana">Prov!$C$67:$C$69</definedName>
    <definedName name="La_Vega">Prov!$C$70:$C$73</definedName>
    <definedName name="Le.1">Obj!$D$122:$D$124</definedName>
    <definedName name="Le.2">Obj!$D$125:$D$127</definedName>
    <definedName name="Le.3">Obj!$D$128:$D$134</definedName>
    <definedName name="Le.4">Obj!$D$134</definedName>
    <definedName name="ls_ComprayAlquiler">Catalogo!$G$34:$G$42</definedName>
    <definedName name="ls_Departamento">Catalogo!$D$37:$D$97</definedName>
    <definedName name="Ls_DepartamentosSRS">Catalogo!$G$170:$G$182</definedName>
    <definedName name="Ls_DependenciasSRS">Catalogo!$B$137:$B$142</definedName>
    <definedName name="ls_Direccion">Catalogo!$D$33:$D$34</definedName>
    <definedName name="Ls_DivisionesSRS">Catalogo!$E$145:$E$161</definedName>
    <definedName name="ls_ejes_estrategicos" localSheetId="4">[1]!tbl_ejes_estrategicos[Ejes Estratégicos]</definedName>
    <definedName name="ls_ejes_estrategicos">tbl_ejes_estrategicos[Ejes Estratégicos]</definedName>
    <definedName name="Ls_Estructura">Catalogo!$B$24:$B$29</definedName>
    <definedName name="Ls_GerenciasSRS">Catalogo!$E$164:$E$166</definedName>
    <definedName name="Ls_Medio_Verificacion" localSheetId="4">[1]Catalogo!$B$188:$B$207</definedName>
    <definedName name="Ls_Medio_Verificacion">Catalogo!$B$188:$B$207</definedName>
    <definedName name="Ls_ObjEstrategico">Obj!$G$6:$G$21</definedName>
    <definedName name="Ls_Oficina">Catalogo!$D$127:$D$130</definedName>
    <definedName name="Ls_OficinasSRS">Catalogo!$E$179:$E$181</definedName>
    <definedName name="ls_Regiones" localSheetId="4">[1]Catalogo!$B$10:$B$20</definedName>
    <definedName name="ls_Regiones">Catalogo!$B$10:$B$20</definedName>
    <definedName name="ls_SubDireccion">Catalogo!$D$100:$D$120</definedName>
    <definedName name="ls_TiposAcciones" localSheetId="4">[1]Catalogo!$G$11:$G$14</definedName>
    <definedName name="ls_TiposAcciones">Catalogo!$G$11:$G$14</definedName>
    <definedName name="ls_UnidadesSRS">Catalogo!$B$145:$B$173</definedName>
    <definedName name="lsAcabadosTextiles">Insumos!$C$2:$C$3</definedName>
    <definedName name="lsAireAcondicionado">Insumos!$C$333:$C$334</definedName>
    <definedName name="lsAlimentosyBebidas">Insumos!$C$4:$C$23</definedName>
    <definedName name="lsArticulosdePlastico">Insumos!$C$24:$C$30</definedName>
    <definedName name="lsElectrodomesticos">Insumos!$C$31:$C$35</definedName>
    <definedName name="lsEquiposComputos">Insumos!$C$132:$C$136</definedName>
    <definedName name="lsEquiposMedicos">Insumos!$C$44:$C$131</definedName>
    <definedName name="lsEquiposSeguridad">Insumos!$C$137:$C$138</definedName>
    <definedName name="lsEquiposTransporte">Insumos!$C$526:$C$528</definedName>
    <definedName name="lsEventosGenerales">Insumos!$C$139:$C$141</definedName>
    <definedName name="lsFuentesFinanciamiento" localSheetId="4">[1]LSIns!$F$5:$F$8</definedName>
    <definedName name="lsFuentesFinanciamiento">LSIns!$F$5:$F$8</definedName>
    <definedName name="lsGasoil">Insumos!$C$142:$C$149</definedName>
    <definedName name="lsHerramientasMenores">Insumos!$C$150:$C$179</definedName>
    <definedName name="lsImpresionyEncuadernacion">Insumos!$C$180</definedName>
    <definedName name="lsInsumos" localSheetId="4">[1]LSIns!$B$5:$B$45</definedName>
    <definedName name="lsInsumos">LSIns!$B$5:$B$45</definedName>
    <definedName name="lsInsumosEquipos" localSheetId="4">[1]LSIns!$F$16:$F$31</definedName>
    <definedName name="lsInsumosEquipos">LSIns!$F$16:$F$31</definedName>
    <definedName name="lsLlantasyNeumaticos">Insumos!$C$181:$C$188</definedName>
    <definedName name="lsMantenimiento">Insumos!$C$189:$C$202</definedName>
    <definedName name="lsMantenimientoyReparacion">Catalogo!$G$28:$G$31</definedName>
    <definedName name="lsMaterialesdeLimpieza">Insumos!$C$203:$C$217</definedName>
    <definedName name="lsMueblesdeAlojamiento">Insumos!$C$218:$C$219</definedName>
    <definedName name="lsMueblesdeOficina">Insumos!$C$220:$C$243</definedName>
    <definedName name="lsObrasMenoresEdificaciones">Insumos!$C$244</definedName>
    <definedName name="lsOtrosEquipos">Insumos!$C$245:$C$248</definedName>
    <definedName name="lsPeaje">Insumos!$C$249</definedName>
    <definedName name="lsPinturas">Insumos!$C$250:$C$251</definedName>
    <definedName name="lsProductosArtesGraficas">Insumos!$C$252:$C$253</definedName>
    <definedName name="lsProductosdeCemento">Insumos!$C$254</definedName>
    <definedName name="lsProductosdeLoza">Insumos!$C$255:$C$257</definedName>
    <definedName name="lsProductosdePapel">Insumos!$C$258:$C$282</definedName>
    <definedName name="lsProductosdeVidrio">Insumos!$C$283:$C$287</definedName>
    <definedName name="lsProductosElectricos">Insumos!$C$288:$C$309</definedName>
    <definedName name="lsProductosMedicinalesH">Insumos!$C$310:$C$328</definedName>
    <definedName name="lsProductosMetalicos">Insumos!$C$329</definedName>
    <definedName name="lsProductosQuimicos">Insumos!$C$330</definedName>
    <definedName name="lsPublicidadyPropaganda">Insumos!$C$331</definedName>
    <definedName name="lsServiciosTecnicosProfesionales">Insumos!$C$332</definedName>
    <definedName name="lsTelecomunicaciones">Insumos!$C$36:$C$43</definedName>
    <definedName name="LsTipoEESS" localSheetId="4">[1]Catalogo!$D$11:$D$16</definedName>
    <definedName name="LsTipoEESS">Catalogo!$D$11:$D$16</definedName>
    <definedName name="lsTipoIntervencion" localSheetId="4">[1]Catalogo!$G$20:$G$25</definedName>
    <definedName name="lsTipoIntervencion">Catalogo!$G$20:$G$25</definedName>
    <definedName name="lsUtilesdeCocina">Insumos!$C$335:$C$346</definedName>
    <definedName name="lsUtilesdeOficina">Insumos!$C$347:$C$475</definedName>
    <definedName name="lsUtilesMenoresMQ">Insumos!$C$476:$C$513</definedName>
    <definedName name="lsViaticosDP">Insumos!$C$514:$C$520</definedName>
    <definedName name="Maria_Trinidad_Sanchez">Prov!$C$74:$C$77</definedName>
    <definedName name="María_Trinidad_Sánchez">Prov!$C$74:$C$77</definedName>
    <definedName name="Monsenor_Nouel">Prov!$C$78:$C$80</definedName>
    <definedName name="Monseñor_Nouel">Prov!$C$78:$C$80</definedName>
    <definedName name="Monte_Plata">Prov!$C$87:$C$91</definedName>
    <definedName name="Montecristi">Prov!$C$81:$C$86</definedName>
    <definedName name="Obj1.1">Obj!$F$57:$F$60</definedName>
    <definedName name="Obj1.10" localSheetId="4">[1]Obj!#REF!</definedName>
    <definedName name="Obj1.10">Obj!#REF!</definedName>
    <definedName name="Obj1.2">Obj!$F$61:$F$65</definedName>
    <definedName name="Obj1.3">Obj!$F$66:$F$69</definedName>
    <definedName name="Obj1.4" localSheetId="4">[1]Obj!#REF!</definedName>
    <definedName name="Obj1.4">Obj!#REF!</definedName>
    <definedName name="Obj1.5" localSheetId="4">[1]Obj!#REF!</definedName>
    <definedName name="Obj1.5">Obj!#REF!</definedName>
    <definedName name="Obj1.6" localSheetId="4">[1]Obj!#REF!</definedName>
    <definedName name="Obj1.6">Obj!#REF!</definedName>
    <definedName name="Obj1.7" localSheetId="4">[1]Obj!#REF!</definedName>
    <definedName name="Obj1.7">Obj!#REF!</definedName>
    <definedName name="Obj1.8" localSheetId="4">[1]Obj!#REF!</definedName>
    <definedName name="Obj1.8">Obj!#REF!</definedName>
    <definedName name="Obj1.9" localSheetId="4">[1]Obj!#REF!</definedName>
    <definedName name="Obj1.9">Obj!#REF!</definedName>
    <definedName name="Obj2.1">Obj!$F$70</definedName>
    <definedName name="Obj2.2">Obj!$F$71:$F$72</definedName>
    <definedName name="Obj2.3">Obj!$F$73</definedName>
    <definedName name="Obj3.1">Obj!$F$74</definedName>
    <definedName name="Obj3.2">Obj!$F$75</definedName>
    <definedName name="Obj3.3">Obj!$F$76</definedName>
    <definedName name="Obj3.4">Obj!$F$77</definedName>
    <definedName name="Obj3.5">Obj!$F$78</definedName>
    <definedName name="Obj3.6">Obj!$F$79</definedName>
    <definedName name="Obj3.7">Obj!$F$80</definedName>
    <definedName name="Pedernales">Prov!$C$92:$C$93</definedName>
    <definedName name="Peravia">Prov!$C$94:$C$95</definedName>
    <definedName name="Periodo_POA" localSheetId="4">[1]Catalogo!$B$3:$B$6</definedName>
    <definedName name="Periodo_POA">Catalogo!$B$3:$B$6</definedName>
    <definedName name="Productos" localSheetId="4">'[1]Formulario PPGR1'!$J$9:$J$134</definedName>
    <definedName name="Productos">'Formulario PPGR1'!$J$9:$J$134</definedName>
    <definedName name="Provincias" localSheetId="4">[1]Prov!$F$2:$F$33</definedName>
    <definedName name="Provincias">Prov!$F$2:$F$33</definedName>
    <definedName name="Puerto_Plata">Prov!$C$96:$C$104</definedName>
    <definedName name="Samana">Prov!$C$105:$C$107</definedName>
    <definedName name="Samaná">Prov!$C$105:$C$107</definedName>
    <definedName name="San_Cristobal">Prov!$C$108:$C$115</definedName>
    <definedName name="San_Cristóbal">Prov!$C$108:$C$115</definedName>
    <definedName name="San_Jose_de_Ocoa">Prov!$C$116:$C$118</definedName>
    <definedName name="San_José_de_Ocoa">Prov!$C$116:$C$118</definedName>
    <definedName name="San_Juan">Prov!$C$119:$C$124</definedName>
    <definedName name="San_Pedro_de_Macoris">Prov!$C$125:$C$130</definedName>
    <definedName name="San_Pedro_de_Macorís">Prov!$C$125:$C$130</definedName>
    <definedName name="Sanchez_Ramirez">Prov!$C$131:$C$134</definedName>
    <definedName name="Sánchez_Ramírez">Prov!$C$131:$C$134</definedName>
    <definedName name="Santiago">Prov!$C$135:$C$143</definedName>
    <definedName name="Santiago_Rodriguez">Prov!$C$144:$C$146</definedName>
    <definedName name="Santiago_Rodríguez">Prov!$C$144:$C$146</definedName>
    <definedName name="Santo_Domingo">Prov!$C$147:$C$153</definedName>
    <definedName name="Valverde">Prov!$C$154:$C$156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6" name="Tabla6" connection="WorksheetConnection_Plantilla POA DCSNS y SRS 25112024.xlsx!Tabla6"/>
          <x15:modelTable id="Tabla8" name="Tabla8" connection="WorksheetConnection_Plantilla POA DCSNS y SRS 25112024.xlsx!Tabla8"/>
        </x15:modelTables>
        <x15:modelRelationships>
          <x15:modelRelationship fromTable="Tabla8" fromColumn="# Obj." toTable="Tabla6" toColumn="Resultados Esperado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0" i="12" l="1"/>
  <c r="E170" i="12"/>
  <c r="F170" i="12"/>
  <c r="V170" i="12"/>
  <c r="H9" i="10" a="1"/>
  <c r="H9" i="10" s="1"/>
  <c r="H10" i="10" a="1"/>
  <c r="H10" i="10" s="1"/>
  <c r="H11" i="10" a="1"/>
  <c r="H11" i="10" s="1"/>
  <c r="H12" i="10" a="1"/>
  <c r="H12" i="10" s="1"/>
  <c r="H13" i="10" a="1"/>
  <c r="H13" i="10" s="1"/>
  <c r="H14" i="10" a="1"/>
  <c r="H14" i="10" s="1"/>
  <c r="H15" i="10" a="1"/>
  <c r="H15" i="10" s="1"/>
  <c r="H16" i="10" a="1"/>
  <c r="H16" i="10" s="1"/>
  <c r="H17" i="10" a="1"/>
  <c r="H17" i="10" s="1"/>
  <c r="H18" i="10" a="1"/>
  <c r="H18" i="10" s="1"/>
  <c r="H19" i="10" a="1"/>
  <c r="H19" i="10" s="1"/>
  <c r="H20" i="10" a="1"/>
  <c r="H20" i="10"/>
  <c r="H21" i="10" a="1"/>
  <c r="H21" i="10" s="1"/>
  <c r="H22" i="10" a="1"/>
  <c r="H22" i="10" s="1"/>
  <c r="H23" i="10" a="1"/>
  <c r="H23" i="10" s="1"/>
  <c r="H24" i="10" a="1"/>
  <c r="H24" i="10" s="1"/>
  <c r="H25" i="10" a="1"/>
  <c r="H25" i="10" s="1"/>
  <c r="H26" i="10" a="1"/>
  <c r="H26" i="10" s="1"/>
  <c r="H27" i="10" a="1"/>
  <c r="H27" i="10" s="1"/>
  <c r="H28" i="10" a="1"/>
  <c r="H28" i="10" s="1"/>
  <c r="H29" i="10" a="1"/>
  <c r="H29" i="10" s="1"/>
  <c r="H30" i="10" a="1"/>
  <c r="H30" i="10" s="1"/>
  <c r="H31" i="10" a="1"/>
  <c r="H31" i="10" s="1"/>
  <c r="H32" i="10" a="1"/>
  <c r="H32" i="10" s="1"/>
  <c r="H33" i="10" a="1"/>
  <c r="H33" i="10" s="1"/>
  <c r="H34" i="10" a="1"/>
  <c r="H34" i="10" s="1"/>
  <c r="H35" i="10" a="1"/>
  <c r="H35" i="10" s="1"/>
  <c r="H36" i="10" a="1"/>
  <c r="H36" i="10" s="1"/>
  <c r="H37" i="10" a="1"/>
  <c r="H37" i="10" s="1"/>
  <c r="H38" i="10" a="1"/>
  <c r="H38" i="10"/>
  <c r="H39" i="10" a="1"/>
  <c r="H39" i="10" s="1"/>
  <c r="H40" i="10" a="1"/>
  <c r="H40" i="10" s="1"/>
  <c r="H41" i="10" a="1"/>
  <c r="H41" i="10" s="1"/>
  <c r="H42" i="10" a="1"/>
  <c r="H42" i="10" s="1"/>
  <c r="H43" i="10" a="1"/>
  <c r="H43" i="10" s="1"/>
  <c r="H44" i="10" a="1"/>
  <c r="H44" i="10" s="1"/>
  <c r="H45" i="10" a="1"/>
  <c r="H45" i="10" s="1"/>
  <c r="H46" i="10" a="1"/>
  <c r="H46" i="10" s="1"/>
  <c r="H47" i="10" a="1"/>
  <c r="H47" i="10" s="1"/>
  <c r="H48" i="10" a="1"/>
  <c r="H48" i="10" s="1"/>
  <c r="H49" i="10" a="1"/>
  <c r="H49" i="10" s="1"/>
  <c r="H50" i="10" a="1"/>
  <c r="H50" i="10" s="1"/>
  <c r="H51" i="10" a="1"/>
  <c r="H51" i="10" s="1"/>
  <c r="H52" i="10" a="1"/>
  <c r="H52" i="10" s="1"/>
  <c r="H53" i="10" a="1"/>
  <c r="H53" i="10" s="1"/>
  <c r="H54" i="10" a="1"/>
  <c r="H54" i="10" s="1"/>
  <c r="H55" i="10" a="1"/>
  <c r="H55" i="10" s="1"/>
  <c r="H56" i="10" a="1"/>
  <c r="H56" i="10"/>
  <c r="H57" i="10" a="1"/>
  <c r="H57" i="10" s="1"/>
  <c r="H58" i="10" a="1"/>
  <c r="H58" i="10" s="1"/>
  <c r="H59" i="10" a="1"/>
  <c r="H59" i="10" s="1"/>
  <c r="H60" i="10" a="1"/>
  <c r="H60" i="10" s="1"/>
  <c r="H61" i="10" a="1"/>
  <c r="H61" i="10" s="1"/>
  <c r="H62" i="10" a="1"/>
  <c r="H62" i="10" s="1"/>
  <c r="H63" i="10" a="1"/>
  <c r="H63" i="10" s="1"/>
  <c r="H64" i="10" a="1"/>
  <c r="H64" i="10" s="1"/>
  <c r="H65" i="10" a="1"/>
  <c r="H65" i="10" s="1"/>
  <c r="H66" i="10" a="1"/>
  <c r="H66" i="10" s="1"/>
  <c r="H67" i="10" a="1"/>
  <c r="H67" i="10" s="1"/>
  <c r="H68" i="10" a="1"/>
  <c r="H68" i="10" s="1"/>
  <c r="H69" i="10" a="1"/>
  <c r="H69" i="10" s="1"/>
  <c r="H70" i="10" a="1"/>
  <c r="H70" i="10" s="1"/>
  <c r="H71" i="10" a="1"/>
  <c r="H71" i="10" s="1"/>
  <c r="H72" i="10" a="1"/>
  <c r="H72" i="10" s="1"/>
  <c r="H73" i="10" a="1"/>
  <c r="H73" i="10" s="1"/>
  <c r="H74" i="10" a="1"/>
  <c r="H74" i="10"/>
  <c r="H75" i="10" a="1"/>
  <c r="H75" i="10" s="1"/>
  <c r="H76" i="10" a="1"/>
  <c r="H76" i="10" s="1"/>
  <c r="H77" i="10" a="1"/>
  <c r="H77" i="10" s="1"/>
  <c r="H78" i="10" a="1"/>
  <c r="H78" i="10" s="1"/>
  <c r="H79" i="10" a="1"/>
  <c r="H79" i="10" s="1"/>
  <c r="H80" i="10" a="1"/>
  <c r="H80" i="10" s="1"/>
  <c r="H81" i="10" a="1"/>
  <c r="H81" i="10" s="1"/>
  <c r="H82" i="10" a="1"/>
  <c r="H82" i="10" s="1"/>
  <c r="H83" i="10" a="1"/>
  <c r="H83" i="10" s="1"/>
  <c r="H84" i="10" a="1"/>
  <c r="H84" i="10" s="1"/>
  <c r="H85" i="10" a="1"/>
  <c r="H85" i="10" s="1"/>
  <c r="H86" i="10" a="1"/>
  <c r="H86" i="10" s="1"/>
  <c r="H87" i="10" a="1"/>
  <c r="H87" i="10" s="1"/>
  <c r="H88" i="10" a="1"/>
  <c r="H88" i="10" s="1"/>
  <c r="H95" i="10" a="1"/>
  <c r="H95" i="10" s="1"/>
  <c r="H96" i="10" a="1"/>
  <c r="H96" i="10" s="1"/>
  <c r="H97" i="10" a="1"/>
  <c r="H97" i="10" s="1"/>
  <c r="H98" i="10" a="1"/>
  <c r="H98" i="10" s="1"/>
  <c r="H99" i="10" a="1"/>
  <c r="H99" i="10" s="1"/>
  <c r="H100" i="10" a="1"/>
  <c r="H100" i="10" s="1"/>
  <c r="H101" i="10" a="1"/>
  <c r="H101" i="10" s="1"/>
  <c r="H102" i="10" a="1"/>
  <c r="H102" i="10" s="1"/>
  <c r="H103" i="10" a="1"/>
  <c r="H103" i="10" s="1"/>
  <c r="H104" i="10" a="1"/>
  <c r="H104" i="10" s="1"/>
  <c r="H105" i="10" a="1"/>
  <c r="H105" i="10" s="1"/>
  <c r="H106" i="10" a="1"/>
  <c r="H106" i="10" s="1"/>
  <c r="H107" i="10" a="1"/>
  <c r="H107" i="10" s="1"/>
  <c r="H108" i="10" a="1"/>
  <c r="H108" i="10" s="1"/>
  <c r="H109" i="10" a="1"/>
  <c r="H109" i="10" s="1"/>
  <c r="H110" i="10" a="1"/>
  <c r="H110" i="10" s="1"/>
  <c r="H111" i="10" a="1"/>
  <c r="H111" i="10" s="1"/>
  <c r="H112" i="10" a="1"/>
  <c r="H112" i="10" s="1"/>
  <c r="H113" i="10" a="1"/>
  <c r="H113" i="10" s="1"/>
  <c r="H114" i="10" a="1"/>
  <c r="H114" i="10" s="1"/>
  <c r="H115" i="10" a="1"/>
  <c r="H115" i="10" s="1"/>
  <c r="H116" i="10" a="1"/>
  <c r="H116" i="10" s="1"/>
  <c r="H117" i="10" a="1"/>
  <c r="H117" i="10" s="1"/>
  <c r="H118" i="10" a="1"/>
  <c r="H118" i="10" s="1"/>
  <c r="H119" i="10" a="1"/>
  <c r="H119" i="10" s="1"/>
  <c r="H120" i="10" a="1"/>
  <c r="H120" i="10" s="1"/>
  <c r="H121" i="10" a="1"/>
  <c r="H121" i="10" s="1"/>
  <c r="H122" i="10" a="1"/>
  <c r="H122" i="10" s="1"/>
  <c r="H123" i="10" a="1"/>
  <c r="H123" i="10" s="1"/>
  <c r="H124" i="10" a="1"/>
  <c r="H124" i="10" s="1"/>
  <c r="H125" i="10" a="1"/>
  <c r="H125" i="10" s="1"/>
  <c r="H126" i="10" a="1"/>
  <c r="H126" i="10" s="1"/>
  <c r="H127" i="10" a="1"/>
  <c r="H127" i="10" s="1"/>
  <c r="H128" i="10" a="1"/>
  <c r="H128" i="10" s="1"/>
  <c r="H129" i="10" a="1"/>
  <c r="H129" i="10" s="1"/>
  <c r="H130" i="10" a="1"/>
  <c r="H130" i="10" s="1"/>
  <c r="H131" i="10" a="1"/>
  <c r="H131" i="10" s="1"/>
  <c r="H132" i="10" a="1"/>
  <c r="H132" i="10" s="1"/>
  <c r="H133" i="10" a="1"/>
  <c r="H133" i="10" s="1"/>
  <c r="H134" i="10" a="1"/>
  <c r="H134" i="10" s="1"/>
  <c r="H135" i="10" a="1"/>
  <c r="H135" i="10" s="1"/>
  <c r="H136" i="10" a="1"/>
  <c r="H136" i="10" s="1"/>
  <c r="H137" i="10" a="1"/>
  <c r="H137" i="10" s="1"/>
  <c r="H138" i="10" a="1"/>
  <c r="H138" i="10" s="1"/>
  <c r="H139" i="10" a="1"/>
  <c r="H139" i="10" s="1"/>
  <c r="H140" i="10" a="1"/>
  <c r="H140" i="10" s="1"/>
  <c r="H141" i="10" a="1"/>
  <c r="H141" i="10" s="1"/>
  <c r="H142" i="10" a="1"/>
  <c r="H142" i="10" s="1"/>
  <c r="H143" i="10" a="1"/>
  <c r="H143" i="10" s="1"/>
  <c r="H144" i="10" a="1"/>
  <c r="H144" i="10" s="1"/>
  <c r="H145" i="10" a="1"/>
  <c r="H145" i="10" s="1"/>
  <c r="H146" i="10" a="1"/>
  <c r="H146" i="10" s="1"/>
  <c r="H147" i="10" a="1"/>
  <c r="H147" i="10" s="1"/>
  <c r="H148" i="10" a="1"/>
  <c r="H148" i="10" s="1"/>
  <c r="H149" i="10" a="1"/>
  <c r="H149" i="10" s="1"/>
  <c r="H150" i="10" a="1"/>
  <c r="H150" i="10" s="1"/>
  <c r="H151" i="10" a="1"/>
  <c r="H151" i="10" s="1"/>
  <c r="H152" i="10" a="1"/>
  <c r="H152" i="10"/>
  <c r="H153" i="10" a="1"/>
  <c r="H153" i="10" s="1"/>
  <c r="H154" i="10" a="1"/>
  <c r="H154" i="10" s="1"/>
  <c r="H155" i="10" a="1"/>
  <c r="H155" i="10" s="1"/>
  <c r="H156" i="10" a="1"/>
  <c r="H156" i="10" s="1"/>
  <c r="H157" i="10" a="1"/>
  <c r="H157" i="10" s="1"/>
  <c r="H158" i="10" a="1"/>
  <c r="H158" i="10" s="1"/>
  <c r="H159" i="10" a="1"/>
  <c r="H159" i="10" s="1"/>
  <c r="H160" i="10" a="1"/>
  <c r="H160" i="10" s="1"/>
  <c r="H161" i="10" a="1"/>
  <c r="H161" i="10" s="1"/>
  <c r="H162" i="10" a="1"/>
  <c r="H162" i="10" s="1"/>
  <c r="H163" i="10" a="1"/>
  <c r="H163" i="10" s="1"/>
  <c r="H164" i="10" a="1"/>
  <c r="H164" i="10" s="1"/>
  <c r="H165" i="10" a="1"/>
  <c r="H165" i="10" s="1"/>
  <c r="H166" i="10" a="1"/>
  <c r="H166" i="10" s="1"/>
  <c r="H167" i="10" a="1"/>
  <c r="H167" i="10" s="1"/>
  <c r="H168" i="10" a="1"/>
  <c r="H168" i="10" s="1"/>
  <c r="H169" i="10" a="1"/>
  <c r="H169" i="10" s="1"/>
  <c r="H170" i="10" a="1"/>
  <c r="H170" i="10" s="1"/>
  <c r="H171" i="10" a="1"/>
  <c r="H171" i="10" s="1"/>
  <c r="H172" i="10" a="1"/>
  <c r="H172" i="10" s="1"/>
  <c r="H173" i="10" a="1"/>
  <c r="H173" i="10" s="1"/>
  <c r="H174" i="10" a="1"/>
  <c r="H174" i="10" s="1"/>
  <c r="H175" i="10" a="1"/>
  <c r="H175" i="10" s="1"/>
  <c r="H176" i="10" a="1"/>
  <c r="H176" i="10" s="1"/>
  <c r="H177" i="10" a="1"/>
  <c r="H177" i="10" s="1"/>
  <c r="H178" i="10" a="1"/>
  <c r="H178" i="10" s="1"/>
  <c r="H179" i="10" a="1"/>
  <c r="H179" i="10" s="1"/>
  <c r="H180" i="10" a="1"/>
  <c r="H180" i="10" s="1"/>
  <c r="H181" i="10" a="1"/>
  <c r="H181" i="10" s="1"/>
  <c r="H182" i="10" a="1"/>
  <c r="H182" i="10" s="1"/>
  <c r="H183" i="10" a="1"/>
  <c r="H183" i="10" s="1"/>
  <c r="H184" i="10" a="1"/>
  <c r="H184" i="10" s="1"/>
  <c r="H185" i="10" a="1"/>
  <c r="H185" i="10" s="1"/>
  <c r="H186" i="10" a="1"/>
  <c r="H186" i="10" s="1"/>
  <c r="H187" i="10" a="1"/>
  <c r="H187" i="10" s="1"/>
  <c r="H188" i="10" a="1"/>
  <c r="H188" i="10"/>
  <c r="H189" i="10" a="1"/>
  <c r="H189" i="10" s="1"/>
  <c r="H190" i="10" a="1"/>
  <c r="H190" i="10" s="1"/>
  <c r="H191" i="10" a="1"/>
  <c r="H191" i="10" s="1"/>
  <c r="H192" i="10" a="1"/>
  <c r="H192" i="10" s="1"/>
  <c r="H193" i="10" a="1"/>
  <c r="H193" i="10" s="1"/>
  <c r="H194" i="10" a="1"/>
  <c r="H194" i="10" s="1"/>
  <c r="H195" i="10" a="1"/>
  <c r="H195" i="10" s="1"/>
  <c r="H196" i="10" a="1"/>
  <c r="H196" i="10" s="1"/>
  <c r="H197" i="10" a="1"/>
  <c r="H197" i="10" s="1"/>
  <c r="H198" i="10" a="1"/>
  <c r="H198" i="10" s="1"/>
  <c r="H199" i="10" a="1"/>
  <c r="H199" i="10" s="1"/>
  <c r="H200" i="10" a="1"/>
  <c r="H200" i="10" s="1"/>
  <c r="H201" i="10" a="1"/>
  <c r="H201" i="10" s="1"/>
  <c r="H202" i="10" a="1"/>
  <c r="H202" i="10" s="1"/>
  <c r="H203" i="10" a="1"/>
  <c r="H203" i="10" s="1"/>
  <c r="H204" i="10" a="1"/>
  <c r="H204" i="10" s="1"/>
  <c r="H205" i="10" a="1"/>
  <c r="H205" i="10" s="1"/>
  <c r="H206" i="10" a="1"/>
  <c r="H206" i="10"/>
  <c r="H207" i="10" a="1"/>
  <c r="H207" i="10" s="1"/>
  <c r="H208" i="10" a="1"/>
  <c r="H208" i="10" s="1"/>
  <c r="H209" i="10" a="1"/>
  <c r="H209" i="10" s="1"/>
  <c r="H210" i="10" a="1"/>
  <c r="H210" i="10" s="1"/>
  <c r="H211" i="10" a="1"/>
  <c r="H211" i="10" s="1"/>
  <c r="H212" i="10" a="1"/>
  <c r="H212" i="10" s="1"/>
  <c r="H213" i="10" a="1"/>
  <c r="H213" i="10" s="1"/>
  <c r="H214" i="10" a="1"/>
  <c r="H214" i="10" s="1"/>
  <c r="H215" i="10" a="1"/>
  <c r="H215" i="10" s="1"/>
  <c r="H216" i="10" a="1"/>
  <c r="H216" i="10" s="1"/>
  <c r="H217" i="10" a="1"/>
  <c r="H217" i="10" s="1"/>
  <c r="H218" i="10" a="1"/>
  <c r="H218" i="10" s="1"/>
  <c r="H219" i="10" a="1"/>
  <c r="H219" i="10" s="1"/>
  <c r="H220" i="10" a="1"/>
  <c r="H220" i="10" s="1"/>
  <c r="H221" i="10" a="1"/>
  <c r="H221" i="10" s="1"/>
  <c r="H222" i="10" a="1"/>
  <c r="H222" i="10" s="1"/>
  <c r="H223" i="10" a="1"/>
  <c r="H223" i="10" s="1"/>
  <c r="H224" i="10" a="1"/>
  <c r="H224" i="10" s="1"/>
  <c r="H225" i="10" a="1"/>
  <c r="H225" i="10" s="1"/>
  <c r="H226" i="10" a="1"/>
  <c r="H226" i="10" s="1"/>
  <c r="H227" i="10" a="1"/>
  <c r="H227" i="10" s="1"/>
  <c r="H228" i="10" a="1"/>
  <c r="H228" i="10" s="1"/>
  <c r="H229" i="10" a="1"/>
  <c r="H229" i="10" s="1"/>
  <c r="H230" i="10" a="1"/>
  <c r="H230" i="10" s="1"/>
  <c r="H231" i="10" a="1"/>
  <c r="H231" i="10" s="1"/>
  <c r="H232" i="10" a="1"/>
  <c r="H232" i="10" s="1"/>
  <c r="H233" i="10" a="1"/>
  <c r="H233" i="10" s="1"/>
  <c r="H234" i="10" a="1"/>
  <c r="H234" i="10" s="1"/>
  <c r="H235" i="10" a="1"/>
  <c r="H235" i="10" s="1"/>
  <c r="H236" i="10" a="1"/>
  <c r="H236" i="10" s="1"/>
  <c r="H237" i="10" a="1"/>
  <c r="H237" i="10" s="1"/>
  <c r="H238" i="10" a="1"/>
  <c r="H238" i="10" s="1"/>
  <c r="H239" i="10" a="1"/>
  <c r="H239" i="10" s="1"/>
  <c r="H240" i="10" a="1"/>
  <c r="H240" i="10" s="1"/>
  <c r="H241" i="10" a="1"/>
  <c r="H241" i="10"/>
  <c r="H242" i="10" a="1"/>
  <c r="H242" i="10" s="1"/>
  <c r="H243" i="10" a="1"/>
  <c r="H243" i="10" s="1"/>
  <c r="H244" i="10" a="1"/>
  <c r="H244" i="10" s="1"/>
  <c r="H245" i="10" a="1"/>
  <c r="H245" i="10" s="1"/>
  <c r="H246" i="10" a="1"/>
  <c r="H246" i="10" s="1"/>
  <c r="H247" i="10" a="1"/>
  <c r="H247" i="10" s="1"/>
  <c r="H248" i="10" a="1"/>
  <c r="H248" i="10" s="1"/>
  <c r="H249" i="10" a="1"/>
  <c r="H249" i="10" s="1"/>
  <c r="H250" i="10" a="1"/>
  <c r="H250" i="10" s="1"/>
  <c r="H251" i="10" a="1"/>
  <c r="H251" i="10" s="1"/>
  <c r="H252" i="10" a="1"/>
  <c r="H252" i="10" s="1"/>
  <c r="H253" i="10" a="1"/>
  <c r="H253" i="10" s="1"/>
  <c r="H254" i="10" a="1"/>
  <c r="H254" i="10" s="1"/>
  <c r="H255" i="10" a="1"/>
  <c r="H255" i="10" s="1"/>
  <c r="H256" i="10" a="1"/>
  <c r="H256" i="10" s="1"/>
  <c r="H257" i="10" a="1"/>
  <c r="H257" i="10" s="1"/>
  <c r="H258" i="10" a="1"/>
  <c r="H258" i="10" s="1"/>
  <c r="H259" i="10" a="1"/>
  <c r="H259" i="10" s="1"/>
  <c r="H260" i="10" a="1"/>
  <c r="H260" i="10"/>
  <c r="H261" i="10" a="1"/>
  <c r="H261" i="10" s="1"/>
  <c r="H262" i="10" a="1"/>
  <c r="H262" i="10" s="1"/>
  <c r="H263" i="10" a="1"/>
  <c r="H263" i="10" s="1"/>
  <c r="H264" i="10" a="1"/>
  <c r="H264" i="10" s="1"/>
  <c r="H265" i="10" a="1"/>
  <c r="H265" i="10" s="1"/>
  <c r="H266" i="10" a="1"/>
  <c r="H266" i="10" s="1"/>
  <c r="H267" i="10" a="1"/>
  <c r="H267" i="10" s="1"/>
  <c r="H268" i="10" a="1"/>
  <c r="H268" i="10" s="1"/>
  <c r="H269" i="10" a="1"/>
  <c r="H269" i="10" s="1"/>
  <c r="H270" i="10" a="1"/>
  <c r="H270" i="10" s="1"/>
  <c r="H271" i="10" a="1"/>
  <c r="H271" i="10" s="1"/>
  <c r="H272" i="10" a="1"/>
  <c r="H272" i="10" s="1"/>
  <c r="H273" i="10" a="1"/>
  <c r="H273" i="10" s="1"/>
  <c r="H274" i="10" a="1"/>
  <c r="H274" i="10" s="1"/>
  <c r="H275" i="10" a="1"/>
  <c r="H275" i="10" s="1"/>
  <c r="H276" i="10" a="1"/>
  <c r="H276" i="10" s="1"/>
  <c r="H277" i="10" a="1"/>
  <c r="H277" i="10" s="1"/>
  <c r="H278" i="10" a="1"/>
  <c r="H278" i="10" s="1"/>
  <c r="H279" i="10" a="1"/>
  <c r="H279" i="10" s="1"/>
  <c r="H280" i="10" a="1"/>
  <c r="H280" i="10" s="1"/>
  <c r="H281" i="10" a="1"/>
  <c r="H281" i="10" s="1"/>
  <c r="H282" i="10" a="1"/>
  <c r="H282" i="10" s="1"/>
  <c r="H283" i="10" a="1"/>
  <c r="H283" i="10" s="1"/>
  <c r="H284" i="10" a="1"/>
  <c r="H284" i="10" s="1"/>
  <c r="H285" i="10" a="1"/>
  <c r="H285" i="10" s="1"/>
  <c r="H286" i="10" a="1"/>
  <c r="H286" i="10" s="1"/>
  <c r="H287" i="10" a="1"/>
  <c r="H287" i="10" s="1"/>
  <c r="H288" i="10" a="1"/>
  <c r="H288" i="10" s="1"/>
  <c r="H289" i="10" a="1"/>
  <c r="H289" i="10" s="1"/>
  <c r="H290" i="10" a="1"/>
  <c r="H290" i="10" s="1"/>
  <c r="H291" i="10" a="1"/>
  <c r="H291" i="10" s="1"/>
  <c r="H292" i="10" a="1"/>
  <c r="H292" i="10" s="1"/>
  <c r="H293" i="10" a="1"/>
  <c r="H293" i="10" s="1"/>
  <c r="H294" i="10" a="1"/>
  <c r="H294" i="10" s="1"/>
  <c r="H295" i="10" a="1"/>
  <c r="H295" i="10"/>
  <c r="H296" i="10" a="1"/>
  <c r="H296" i="10" s="1"/>
  <c r="H297" i="10" a="1"/>
  <c r="H297" i="10" s="1"/>
  <c r="H298" i="10" a="1"/>
  <c r="H298" i="10" s="1"/>
  <c r="H299" i="10" a="1"/>
  <c r="H299" i="10" s="1"/>
  <c r="H300" i="10" a="1"/>
  <c r="H300" i="10" s="1"/>
  <c r="H301" i="10" a="1"/>
  <c r="H301" i="10" s="1"/>
  <c r="H302" i="10" a="1"/>
  <c r="H302" i="10" s="1"/>
  <c r="H303" i="10" a="1"/>
  <c r="H303" i="10" s="1"/>
  <c r="H304" i="10" a="1"/>
  <c r="H304" i="10" s="1"/>
  <c r="H305" i="10" a="1"/>
  <c r="H305" i="10" s="1"/>
  <c r="H306" i="10" a="1"/>
  <c r="H306" i="10" s="1"/>
  <c r="H307" i="10" a="1"/>
  <c r="H307" i="10" s="1"/>
  <c r="H308" i="10" a="1"/>
  <c r="H308" i="10" s="1"/>
  <c r="H309" i="10" a="1"/>
  <c r="H309" i="10" s="1"/>
  <c r="H310" i="10" a="1"/>
  <c r="H310" i="10" s="1"/>
  <c r="H311" i="10" a="1"/>
  <c r="H311" i="10" s="1"/>
  <c r="H312" i="10" a="1"/>
  <c r="H312" i="10" s="1"/>
  <c r="H313" i="10" a="1"/>
  <c r="H313" i="10" s="1"/>
  <c r="H314" i="10" a="1"/>
  <c r="H314" i="10"/>
  <c r="H315" i="10" a="1"/>
  <c r="H315" i="10" s="1"/>
  <c r="H316" i="10" a="1"/>
  <c r="H316" i="10" s="1"/>
  <c r="H317" i="10" a="1"/>
  <c r="H317" i="10" s="1"/>
  <c r="H318" i="10" a="1"/>
  <c r="H318" i="10" s="1"/>
  <c r="H319" i="10" a="1"/>
  <c r="H319" i="10" s="1"/>
  <c r="H320" i="10" a="1"/>
  <c r="H320" i="10" s="1"/>
  <c r="H321" i="10" a="1"/>
  <c r="H321" i="10" s="1"/>
  <c r="H322" i="10" a="1"/>
  <c r="H322" i="10" s="1"/>
  <c r="H323" i="10" a="1"/>
  <c r="H323" i="10" s="1"/>
  <c r="H324" i="10" a="1"/>
  <c r="H324" i="10" s="1"/>
  <c r="H325" i="10" a="1"/>
  <c r="H325" i="10" s="1"/>
  <c r="H326" i="10" a="1"/>
  <c r="H326" i="10" s="1"/>
  <c r="H327" i="10" a="1"/>
  <c r="H327" i="10" s="1"/>
  <c r="H328" i="10" a="1"/>
  <c r="H328" i="10" s="1"/>
  <c r="H329" i="10" a="1"/>
  <c r="H329" i="10" s="1"/>
  <c r="H330" i="10" a="1"/>
  <c r="H330" i="10" s="1"/>
  <c r="H331" i="10" a="1"/>
  <c r="H331" i="10" s="1"/>
  <c r="H332" i="10" a="1"/>
  <c r="H332" i="10" s="1"/>
  <c r="H333" i="10" a="1"/>
  <c r="H333" i="10" s="1"/>
  <c r="H334" i="10" a="1"/>
  <c r="H334" i="10" s="1"/>
  <c r="H335" i="10" a="1"/>
  <c r="H335" i="10" s="1"/>
  <c r="H336" i="10" a="1"/>
  <c r="H336" i="10" s="1"/>
  <c r="H337" i="10" a="1"/>
  <c r="H337" i="10" s="1"/>
  <c r="H338" i="10" a="1"/>
  <c r="H338" i="10" s="1"/>
  <c r="H339" i="10" a="1"/>
  <c r="H339" i="10" s="1"/>
  <c r="H340" i="10" a="1"/>
  <c r="H340" i="10" s="1"/>
  <c r="H341" i="10" a="1"/>
  <c r="H341" i="10" s="1"/>
  <c r="H342" i="10" a="1"/>
  <c r="H342" i="10" s="1"/>
  <c r="H343" i="10" a="1"/>
  <c r="H343" i="10" s="1"/>
  <c r="H344" i="10" a="1"/>
  <c r="H344" i="10" s="1"/>
  <c r="H345" i="10" a="1"/>
  <c r="H345" i="10" s="1"/>
  <c r="H346" i="10" a="1"/>
  <c r="H346" i="10" s="1"/>
  <c r="H347" i="10" a="1"/>
  <c r="H347" i="10" s="1"/>
  <c r="H348" i="10" a="1"/>
  <c r="H348" i="10" s="1"/>
  <c r="H349" i="10" a="1"/>
  <c r="H349" i="10"/>
  <c r="H350" i="10" a="1"/>
  <c r="H350" i="10" s="1"/>
  <c r="H351" i="10" a="1"/>
  <c r="H351" i="10" s="1"/>
  <c r="H352" i="10" a="1"/>
  <c r="H352" i="10" s="1"/>
  <c r="H353" i="10" a="1"/>
  <c r="H353" i="10" s="1"/>
  <c r="H354" i="10" a="1"/>
  <c r="H354" i="10" s="1"/>
  <c r="H355" i="10" a="1"/>
  <c r="H355" i="10" s="1"/>
  <c r="H356" i="10" a="1"/>
  <c r="H356" i="10" s="1"/>
  <c r="H357" i="10" a="1"/>
  <c r="H357" i="10" s="1"/>
  <c r="H358" i="10" a="1"/>
  <c r="H358" i="10" s="1"/>
  <c r="H359" i="10" a="1"/>
  <c r="H359" i="10" s="1"/>
  <c r="H360" i="10" a="1"/>
  <c r="H360" i="10" s="1"/>
  <c r="H361" i="10" a="1"/>
  <c r="H361" i="10" s="1"/>
  <c r="H362" i="10" a="1"/>
  <c r="H362" i="10" s="1"/>
  <c r="H363" i="10" a="1"/>
  <c r="H363" i="10" s="1"/>
  <c r="H364" i="10" a="1"/>
  <c r="H364" i="10" s="1"/>
  <c r="H365" i="10" a="1"/>
  <c r="H365" i="10" s="1"/>
  <c r="H366" i="10" a="1"/>
  <c r="H366" i="10" s="1"/>
  <c r="H367" i="10" a="1"/>
  <c r="H367" i="10" s="1"/>
  <c r="H368" i="10" a="1"/>
  <c r="H368" i="10"/>
  <c r="H369" i="10" a="1"/>
  <c r="H369" i="10" s="1"/>
  <c r="H370" i="10" a="1"/>
  <c r="H370" i="10" s="1"/>
  <c r="H371" i="10" a="1"/>
  <c r="H371" i="10" s="1"/>
  <c r="H372" i="10" a="1"/>
  <c r="H372" i="10" s="1"/>
  <c r="H373" i="10" a="1"/>
  <c r="H373" i="10" s="1"/>
  <c r="H374" i="10" a="1"/>
  <c r="H374" i="10" s="1"/>
  <c r="H375" i="10" a="1"/>
  <c r="H375" i="10" s="1"/>
  <c r="H376" i="10" a="1"/>
  <c r="H376" i="10" s="1"/>
  <c r="H377" i="10" a="1"/>
  <c r="H377" i="10" s="1"/>
  <c r="H378" i="10" a="1"/>
  <c r="H378" i="10" s="1"/>
  <c r="H379" i="10" a="1"/>
  <c r="H379" i="10" s="1"/>
  <c r="H380" i="10" a="1"/>
  <c r="H380" i="10" s="1"/>
  <c r="H381" i="10" a="1"/>
  <c r="H381" i="10" s="1"/>
  <c r="H382" i="10" a="1"/>
  <c r="H382" i="10" s="1"/>
  <c r="H383" i="10" a="1"/>
  <c r="H383" i="10" s="1"/>
  <c r="H384" i="10" a="1"/>
  <c r="H384" i="10" s="1"/>
  <c r="H385" i="10" a="1"/>
  <c r="H385" i="10" s="1"/>
  <c r="H386" i="10" a="1"/>
  <c r="H386" i="10" s="1"/>
  <c r="H387" i="10" a="1"/>
  <c r="H387" i="10" s="1"/>
  <c r="H388" i="10" a="1"/>
  <c r="H388" i="10" s="1"/>
  <c r="H389" i="10" a="1"/>
  <c r="H389" i="10" s="1"/>
  <c r="H390" i="10" a="1"/>
  <c r="H390" i="10" s="1"/>
  <c r="H391" i="10" a="1"/>
  <c r="H391" i="10" s="1"/>
  <c r="H392" i="10" a="1"/>
  <c r="H392" i="10" s="1"/>
  <c r="H393" i="10" a="1"/>
  <c r="H393" i="10" s="1"/>
  <c r="H394" i="10" a="1"/>
  <c r="H394" i="10" s="1"/>
  <c r="H395" i="10" a="1"/>
  <c r="H395" i="10" s="1"/>
  <c r="H396" i="10" a="1"/>
  <c r="H396" i="10" s="1"/>
  <c r="H397" i="10" a="1"/>
  <c r="H397" i="10" s="1"/>
  <c r="H398" i="10" a="1"/>
  <c r="H398" i="10" s="1"/>
  <c r="H399" i="10" a="1"/>
  <c r="H399" i="10" s="1"/>
  <c r="H400" i="10" a="1"/>
  <c r="H400" i="10" s="1"/>
  <c r="H401" i="10" a="1"/>
  <c r="H401" i="10" s="1"/>
  <c r="H402" i="10" a="1"/>
  <c r="H402" i="10" s="1"/>
  <c r="H403" i="10" a="1"/>
  <c r="H403" i="10"/>
  <c r="H404" i="10" a="1"/>
  <c r="H404" i="10" s="1"/>
  <c r="H405" i="10" a="1"/>
  <c r="H405" i="10" s="1"/>
  <c r="H406" i="10" a="1"/>
  <c r="H406" i="10" s="1"/>
  <c r="H407" i="10" a="1"/>
  <c r="H407" i="10" s="1"/>
  <c r="H408" i="10" a="1"/>
  <c r="H408" i="10" s="1"/>
  <c r="H409" i="10" a="1"/>
  <c r="H409" i="10" s="1"/>
  <c r="H410" i="10" a="1"/>
  <c r="H410" i="10" s="1"/>
  <c r="H411" i="10" a="1"/>
  <c r="H411" i="10" s="1"/>
  <c r="H412" i="10" a="1"/>
  <c r="H412" i="10" s="1"/>
  <c r="H413" i="10" a="1"/>
  <c r="H413" i="10" s="1"/>
  <c r="H414" i="10" a="1"/>
  <c r="H414" i="10" s="1"/>
  <c r="H415" i="10" a="1"/>
  <c r="H415" i="10" s="1"/>
  <c r="H416" i="10" a="1"/>
  <c r="H416" i="10" s="1"/>
  <c r="H417" i="10" a="1"/>
  <c r="H417" i="10" s="1"/>
  <c r="H418" i="10" a="1"/>
  <c r="H418" i="10" s="1"/>
  <c r="H419" i="10" a="1"/>
  <c r="H419" i="10" s="1"/>
  <c r="H420" i="10" a="1"/>
  <c r="H420" i="10" s="1"/>
  <c r="H421" i="10" a="1"/>
  <c r="H421" i="10" s="1"/>
  <c r="H422" i="10" a="1"/>
  <c r="H422" i="10" s="1"/>
  <c r="H423" i="10" a="1"/>
  <c r="H423" i="10" s="1"/>
  <c r="H424" i="10" a="1"/>
  <c r="H424" i="10" s="1"/>
  <c r="H425" i="10" a="1"/>
  <c r="H425" i="10" s="1"/>
  <c r="H426" i="10" a="1"/>
  <c r="H426" i="10" s="1"/>
  <c r="H427" i="10" a="1"/>
  <c r="H427" i="10" s="1"/>
  <c r="H428" i="10" a="1"/>
  <c r="H428" i="10" s="1"/>
  <c r="H429" i="10" a="1"/>
  <c r="H429" i="10" s="1"/>
  <c r="H430" i="10" a="1"/>
  <c r="H430" i="10" s="1"/>
  <c r="H431" i="10" a="1"/>
  <c r="H431" i="10" s="1"/>
  <c r="H432" i="10" a="1"/>
  <c r="H432" i="10" s="1"/>
  <c r="H433" i="10" a="1"/>
  <c r="H433" i="10" s="1"/>
  <c r="H434" i="10" a="1"/>
  <c r="H434" i="10" s="1"/>
  <c r="H435" i="10" a="1"/>
  <c r="H435" i="10" s="1"/>
  <c r="H436" i="10" a="1"/>
  <c r="H436" i="10" s="1"/>
  <c r="H437" i="10" a="1"/>
  <c r="H437" i="10" s="1"/>
  <c r="H438" i="10" a="1"/>
  <c r="H438" i="10" s="1"/>
  <c r="H439" i="10" a="1"/>
  <c r="H439" i="10" s="1"/>
  <c r="H440" i="10" a="1"/>
  <c r="H440" i="10" s="1"/>
  <c r="H441" i="10" a="1"/>
  <c r="H441" i="10" s="1"/>
  <c r="H442" i="10" a="1"/>
  <c r="H442" i="10" s="1"/>
  <c r="H443" i="10" a="1"/>
  <c r="H443" i="10" s="1"/>
  <c r="H444" i="10" a="1"/>
  <c r="H444" i="10" s="1"/>
  <c r="H445" i="10" a="1"/>
  <c r="H445" i="10" s="1"/>
  <c r="H446" i="10" a="1"/>
  <c r="H446" i="10" s="1"/>
  <c r="H447" i="10" a="1"/>
  <c r="H447" i="10" s="1"/>
  <c r="H448" i="10" a="1"/>
  <c r="H448" i="10" s="1"/>
  <c r="H449" i="10" a="1"/>
  <c r="H449" i="10" s="1"/>
  <c r="H450" i="10" a="1"/>
  <c r="H450" i="10" s="1"/>
  <c r="H451" i="10" a="1"/>
  <c r="H451" i="10" s="1"/>
  <c r="H452" i="10" a="1"/>
  <c r="H452" i="10" s="1"/>
  <c r="H453" i="10" a="1"/>
  <c r="H453" i="10" s="1"/>
  <c r="H454" i="10" a="1"/>
  <c r="H454" i="10" s="1"/>
  <c r="H455" i="10" a="1"/>
  <c r="H455" i="10" s="1"/>
  <c r="H456" i="10" a="1"/>
  <c r="H456" i="10" s="1"/>
  <c r="H457" i="10" a="1"/>
  <c r="H457" i="10"/>
  <c r="H458" i="10" a="1"/>
  <c r="H458" i="10" s="1"/>
  <c r="H459" i="10" a="1"/>
  <c r="H459" i="10" s="1"/>
  <c r="H460" i="10" a="1"/>
  <c r="H460" i="10" s="1"/>
  <c r="H461" i="10" a="1"/>
  <c r="H461" i="10" s="1"/>
  <c r="H462" i="10" a="1"/>
  <c r="H462" i="10" s="1"/>
  <c r="H463" i="10" a="1"/>
  <c r="H463" i="10" s="1"/>
  <c r="H464" i="10" a="1"/>
  <c r="H464" i="10" s="1"/>
  <c r="H465" i="10" a="1"/>
  <c r="H465" i="10" s="1"/>
  <c r="H466" i="10" a="1"/>
  <c r="H466" i="10" s="1"/>
  <c r="H467" i="10" a="1"/>
  <c r="H467" i="10" s="1"/>
  <c r="H468" i="10" a="1"/>
  <c r="H468" i="10" s="1"/>
  <c r="H469" i="10" a="1"/>
  <c r="H469" i="10" s="1"/>
  <c r="H470" i="10" a="1"/>
  <c r="H470" i="10" s="1"/>
  <c r="H471" i="10" a="1"/>
  <c r="H471" i="10" s="1"/>
  <c r="H472" i="10" a="1"/>
  <c r="H472" i="10" s="1"/>
  <c r="H473" i="10" a="1"/>
  <c r="H473" i="10" s="1"/>
  <c r="H474" i="10" a="1"/>
  <c r="H474" i="10" s="1"/>
  <c r="H475" i="10" a="1"/>
  <c r="H475" i="10"/>
  <c r="H476" i="10" a="1"/>
  <c r="H476" i="10" s="1"/>
  <c r="H477" i="10" a="1"/>
  <c r="H477" i="10" s="1"/>
  <c r="H478" i="10" a="1"/>
  <c r="H478" i="10" s="1"/>
  <c r="H479" i="10" a="1"/>
  <c r="H479" i="10" s="1"/>
  <c r="H480" i="10" a="1"/>
  <c r="H480" i="10" s="1"/>
  <c r="H481" i="10" a="1"/>
  <c r="H481" i="10"/>
  <c r="H482" i="10" a="1"/>
  <c r="H482" i="10" s="1"/>
  <c r="H483" i="10" a="1"/>
  <c r="H483" i="10" s="1"/>
  <c r="H484" i="10" a="1"/>
  <c r="H484" i="10" s="1"/>
  <c r="H485" i="10" a="1"/>
  <c r="H485" i="10" s="1"/>
  <c r="H486" i="10" a="1"/>
  <c r="H486" i="10" s="1"/>
  <c r="H487" i="10" a="1"/>
  <c r="H487" i="10" s="1"/>
  <c r="H488" i="10" a="1"/>
  <c r="H488" i="10" s="1"/>
  <c r="H489" i="10" a="1"/>
  <c r="H489" i="10" s="1"/>
  <c r="H490" i="10" a="1"/>
  <c r="H490" i="10" s="1"/>
  <c r="H491" i="10" a="1"/>
  <c r="H491" i="10" s="1"/>
  <c r="H492" i="10" a="1"/>
  <c r="H492" i="10" s="1"/>
  <c r="H493" i="10" a="1"/>
  <c r="H493" i="10" s="1"/>
  <c r="H494" i="10" a="1"/>
  <c r="H494" i="10" s="1"/>
  <c r="H495" i="10" a="1"/>
  <c r="H495" i="10" s="1"/>
  <c r="H496" i="10" a="1"/>
  <c r="H496" i="10" s="1"/>
  <c r="H497" i="10" a="1"/>
  <c r="H497" i="10" s="1"/>
  <c r="H498" i="10" a="1"/>
  <c r="H498" i="10" s="1"/>
  <c r="H499" i="10" a="1"/>
  <c r="H499" i="10" s="1"/>
  <c r="H500" i="10" a="1"/>
  <c r="H500" i="10" s="1"/>
  <c r="H501" i="10" a="1"/>
  <c r="H501" i="10" s="1"/>
  <c r="H502" i="10" a="1"/>
  <c r="H502" i="10" s="1"/>
  <c r="H503" i="10" a="1"/>
  <c r="H503" i="10" s="1"/>
  <c r="H504" i="10" a="1"/>
  <c r="H504" i="10" s="1"/>
  <c r="H505" i="10" a="1"/>
  <c r="H505" i="10" s="1"/>
  <c r="H506" i="10" a="1"/>
  <c r="H506" i="10" s="1"/>
  <c r="H507" i="10" a="1"/>
  <c r="H507" i="10" s="1"/>
  <c r="H508" i="10" a="1"/>
  <c r="H508" i="10" s="1"/>
  <c r="H509" i="10" a="1"/>
  <c r="H509" i="10" s="1"/>
  <c r="H510" i="10" a="1"/>
  <c r="H510" i="10" s="1"/>
  <c r="H511" i="10" a="1"/>
  <c r="H511" i="10"/>
  <c r="H512" i="10" a="1"/>
  <c r="H512" i="10"/>
  <c r="H513" i="10" a="1"/>
  <c r="H513" i="10" s="1"/>
  <c r="H514" i="10" a="1"/>
  <c r="H514" i="10" s="1"/>
  <c r="H515" i="10" a="1"/>
  <c r="H515" i="10"/>
  <c r="H516" i="10" a="1"/>
  <c r="H516" i="10" s="1"/>
  <c r="H517" i="10" a="1"/>
  <c r="H517" i="10" s="1"/>
  <c r="H518" i="10" a="1"/>
  <c r="H518" i="10" s="1"/>
  <c r="H519" i="10" a="1"/>
  <c r="H519" i="10"/>
  <c r="H520" i="10" a="1"/>
  <c r="H520" i="10" s="1"/>
  <c r="H521" i="10" a="1"/>
  <c r="H521" i="10"/>
  <c r="H522" i="10" a="1"/>
  <c r="H522" i="10" s="1"/>
  <c r="H523" i="10" a="1"/>
  <c r="H523" i="10"/>
  <c r="H524" i="10" a="1"/>
  <c r="H524" i="10" s="1"/>
  <c r="H525" i="10" a="1"/>
  <c r="H525" i="10"/>
  <c r="H526" i="10" a="1"/>
  <c r="H526" i="10" s="1"/>
  <c r="H527" i="10" a="1"/>
  <c r="H527" i="10" s="1"/>
  <c r="H528" i="10" a="1"/>
  <c r="H528" i="10" s="1"/>
  <c r="H529" i="10" a="1"/>
  <c r="H529" i="10" s="1"/>
  <c r="H530" i="10" a="1"/>
  <c r="H530" i="10" s="1"/>
  <c r="H531" i="10" a="1"/>
  <c r="H531" i="10"/>
  <c r="H532" i="10" a="1"/>
  <c r="H532" i="10" s="1"/>
  <c r="H533" i="10" a="1"/>
  <c r="H533" i="10" s="1"/>
  <c r="H534" i="10" a="1"/>
  <c r="H534" i="10" s="1"/>
  <c r="H535" i="10" a="1"/>
  <c r="H535" i="10"/>
  <c r="H536" i="10" a="1"/>
  <c r="H536" i="10" s="1"/>
  <c r="H537" i="10" a="1"/>
  <c r="H537" i="10" s="1"/>
  <c r="H538" i="10" a="1"/>
  <c r="H538" i="10" s="1"/>
  <c r="H539" i="10" a="1"/>
  <c r="H539" i="10" s="1"/>
  <c r="H540" i="10" a="1"/>
  <c r="H540" i="10" s="1"/>
  <c r="H541" i="10" a="1"/>
  <c r="H541" i="10"/>
  <c r="H542" i="10" a="1"/>
  <c r="H542" i="10" s="1"/>
  <c r="H543" i="10" a="1"/>
  <c r="H543" i="10"/>
  <c r="H544" i="10" a="1"/>
  <c r="H544" i="10"/>
  <c r="H545" i="10" a="1"/>
  <c r="H545" i="10" s="1"/>
  <c r="H546" i="10" a="1"/>
  <c r="H546" i="10" s="1"/>
  <c r="H547" i="10" a="1"/>
  <c r="H547" i="10"/>
  <c r="H548" i="10" a="1"/>
  <c r="H548" i="10" s="1"/>
  <c r="H549" i="10" a="1"/>
  <c r="H549" i="10"/>
  <c r="H550" i="10" a="1"/>
  <c r="H550" i="10" s="1"/>
  <c r="H551" i="10" a="1"/>
  <c r="H551" i="10" s="1"/>
  <c r="H552" i="10" a="1"/>
  <c r="H552" i="10" s="1"/>
  <c r="H553" i="10" a="1"/>
  <c r="H553" i="10" s="1"/>
  <c r="H554" i="10" a="1"/>
  <c r="H554" i="10" s="1"/>
  <c r="H555" i="10" a="1"/>
  <c r="H555" i="10"/>
  <c r="H556" i="10" a="1"/>
  <c r="H556" i="10" s="1"/>
  <c r="H557" i="10" a="1"/>
  <c r="H557" i="10" s="1"/>
  <c r="H558" i="10" a="1"/>
  <c r="H558" i="10" s="1"/>
  <c r="H559" i="10" a="1"/>
  <c r="H559" i="10"/>
  <c r="H560" i="10" a="1"/>
  <c r="H560" i="10" s="1"/>
  <c r="H561" i="10" a="1"/>
  <c r="H561" i="10" s="1"/>
  <c r="H562" i="10" a="1"/>
  <c r="H562" i="10" s="1"/>
  <c r="H563" i="10" a="1"/>
  <c r="H563" i="10" s="1"/>
  <c r="H564" i="10" a="1"/>
  <c r="H564" i="10" s="1"/>
  <c r="H565" i="10" a="1"/>
  <c r="H565" i="10"/>
  <c r="H566" i="10" a="1"/>
  <c r="H566" i="10" s="1"/>
  <c r="H567" i="10" a="1"/>
  <c r="H567" i="10"/>
  <c r="H568" i="10" a="1"/>
  <c r="H568" i="10"/>
  <c r="H569" i="10" a="1"/>
  <c r="H569" i="10" s="1"/>
  <c r="H570" i="10" a="1"/>
  <c r="H570" i="10" s="1"/>
  <c r="H571" i="10" a="1"/>
  <c r="H571" i="10"/>
  <c r="H572" i="10" a="1"/>
  <c r="H572" i="10" s="1"/>
  <c r="H573" i="10" a="1"/>
  <c r="H573" i="10"/>
  <c r="H574" i="10" a="1"/>
  <c r="H574" i="10"/>
  <c r="H575" i="10" a="1"/>
  <c r="H575" i="10" s="1"/>
  <c r="H576" i="10" a="1"/>
  <c r="H576" i="10" s="1"/>
  <c r="H577" i="10" a="1"/>
  <c r="H577" i="10"/>
  <c r="H578" i="10" a="1"/>
  <c r="H578" i="10"/>
  <c r="H579" i="10" a="1"/>
  <c r="H579" i="10" s="1"/>
  <c r="H580" i="10" a="1"/>
  <c r="H580" i="10" s="1"/>
  <c r="H581" i="10" a="1"/>
  <c r="H581" i="10" s="1"/>
  <c r="H582" i="10" a="1"/>
  <c r="H582" i="10" s="1"/>
  <c r="H583" i="10" a="1"/>
  <c r="H583" i="10"/>
  <c r="H584" i="10" a="1"/>
  <c r="H584" i="10"/>
  <c r="H585" i="10" a="1"/>
  <c r="H585" i="10"/>
  <c r="H586" i="10" a="1"/>
  <c r="H586" i="10" s="1"/>
  <c r="H587" i="10" a="1"/>
  <c r="H587" i="10" s="1"/>
  <c r="H588" i="10" a="1"/>
  <c r="H588" i="10" s="1"/>
  <c r="H589" i="10" a="1"/>
  <c r="H589" i="10"/>
  <c r="H590" i="10" a="1"/>
  <c r="H590" i="10"/>
  <c r="H591" i="10" a="1"/>
  <c r="H591" i="10"/>
  <c r="H592" i="10" a="1"/>
  <c r="H592" i="10"/>
  <c r="H593" i="10" a="1"/>
  <c r="H593" i="10" s="1"/>
  <c r="H594" i="10" a="1"/>
  <c r="H594" i="10" s="1"/>
  <c r="H595" i="10" a="1"/>
  <c r="H595" i="10"/>
  <c r="H596" i="10" a="1"/>
  <c r="H596" i="10"/>
  <c r="H597" i="10" a="1"/>
  <c r="H597" i="10"/>
  <c r="H598" i="10" a="1"/>
  <c r="H598" i="10"/>
  <c r="H599" i="10" a="1"/>
  <c r="H599" i="10" s="1"/>
  <c r="H600" i="10" a="1"/>
  <c r="H600" i="10" s="1"/>
  <c r="H601" i="10" a="1"/>
  <c r="H601" i="10" s="1"/>
  <c r="H602" i="10" a="1"/>
  <c r="H602" i="10"/>
  <c r="H603" i="10" a="1"/>
  <c r="H603" i="10"/>
  <c r="H604" i="10" a="1"/>
  <c r="H604" i="10"/>
  <c r="H605" i="10" a="1"/>
  <c r="H605" i="10" s="1"/>
  <c r="H606" i="10" a="1"/>
  <c r="H606" i="10" s="1"/>
  <c r="H607" i="10" a="1"/>
  <c r="H607" i="10"/>
  <c r="H608" i="10" a="1"/>
  <c r="H608" i="10" s="1"/>
  <c r="H609" i="10" a="1"/>
  <c r="H609" i="10" s="1"/>
  <c r="H610" i="10" a="1"/>
  <c r="H610" i="10"/>
  <c r="H611" i="10" a="1"/>
  <c r="H611" i="10" s="1"/>
  <c r="H612" i="10" a="1"/>
  <c r="H612" i="10" s="1"/>
  <c r="H613" i="10" a="1"/>
  <c r="H613" i="10"/>
  <c r="H614" i="10" a="1"/>
  <c r="H614" i="10"/>
  <c r="H615" i="10" a="1"/>
  <c r="H615" i="10" s="1"/>
  <c r="H616" i="10" a="1"/>
  <c r="H616" i="10"/>
  <c r="H617" i="10" a="1"/>
  <c r="H617" i="10" s="1"/>
  <c r="H618" i="10" a="1"/>
  <c r="H618" i="10" s="1"/>
  <c r="H619" i="10" a="1"/>
  <c r="H619" i="10" s="1"/>
  <c r="H620" i="10" a="1"/>
  <c r="H620" i="10"/>
  <c r="H621" i="10" a="1"/>
  <c r="H621" i="10"/>
  <c r="H622" i="10" a="1"/>
  <c r="H622" i="10" s="1"/>
  <c r="H623" i="10" a="1"/>
  <c r="H623" i="10" s="1"/>
  <c r="H624" i="10" a="1"/>
  <c r="H624" i="10" s="1"/>
  <c r="H625" i="10" a="1"/>
  <c r="H625" i="10"/>
  <c r="H626" i="10" a="1"/>
  <c r="H626" i="10" s="1"/>
  <c r="H627" i="10" a="1"/>
  <c r="H627" i="10"/>
  <c r="H628" i="10" a="1"/>
  <c r="H628" i="10"/>
  <c r="H629" i="10" a="1"/>
  <c r="H629" i="10" s="1"/>
  <c r="H630" i="10" a="1"/>
  <c r="H630" i="10" s="1"/>
  <c r="H631" i="10" a="1"/>
  <c r="H631" i="10"/>
  <c r="H632" i="10" a="1"/>
  <c r="H632" i="10"/>
  <c r="H633" i="10" a="1"/>
  <c r="H633" i="10" s="1"/>
  <c r="H634" i="10" a="1"/>
  <c r="H634" i="10"/>
  <c r="H635" i="10" a="1"/>
  <c r="H635" i="10" s="1"/>
  <c r="H636" i="10" a="1"/>
  <c r="H636" i="10" s="1"/>
  <c r="H637" i="10" a="1"/>
  <c r="H637" i="10" s="1"/>
  <c r="H638" i="10" a="1"/>
  <c r="H638" i="10" s="1"/>
  <c r="H639" i="10" a="1"/>
  <c r="H639" i="10"/>
  <c r="H640" i="10" a="1"/>
  <c r="H640" i="10" s="1"/>
  <c r="H641" i="10" a="1"/>
  <c r="H641" i="10" s="1"/>
  <c r="H642" i="10" a="1"/>
  <c r="H642" i="10" s="1"/>
  <c r="H643" i="10" a="1"/>
  <c r="H643" i="10"/>
  <c r="H644" i="10" a="1"/>
  <c r="H644" i="10" s="1"/>
  <c r="H645" i="10" a="1"/>
  <c r="H645" i="10"/>
  <c r="H646" i="10" a="1"/>
  <c r="H646" i="10"/>
  <c r="H647" i="10" a="1"/>
  <c r="H647" i="10" s="1"/>
  <c r="H648" i="10" a="1"/>
  <c r="H648" i="10" s="1"/>
  <c r="H649" i="10" a="1"/>
  <c r="H649" i="10"/>
  <c r="H650" i="10" a="1"/>
  <c r="H650" i="10"/>
  <c r="H651" i="10" a="1"/>
  <c r="H651" i="10" s="1"/>
  <c r="H652" i="10" a="1"/>
  <c r="H652" i="10" s="1"/>
  <c r="H653" i="10" a="1"/>
  <c r="H653" i="10" s="1"/>
  <c r="H654" i="10" a="1"/>
  <c r="H654" i="10" s="1"/>
  <c r="H655" i="10" a="1"/>
  <c r="H655" i="10" s="1"/>
  <c r="H656" i="10" a="1"/>
  <c r="H656" i="10"/>
  <c r="H657" i="10" a="1"/>
  <c r="H657" i="10" s="1"/>
  <c r="H658" i="10" a="1"/>
  <c r="H658" i="10" s="1"/>
  <c r="H659" i="10" a="1"/>
  <c r="H659" i="10" s="1"/>
  <c r="H660" i="10" a="1"/>
  <c r="H660" i="10" s="1"/>
  <c r="H661" i="10" a="1"/>
  <c r="H661" i="10"/>
  <c r="H662" i="10" a="1"/>
  <c r="H662" i="10" s="1"/>
  <c r="H663" i="10" a="1"/>
  <c r="H663" i="10"/>
  <c r="H664" i="10" a="1"/>
  <c r="H664" i="10" s="1"/>
  <c r="H665" i="10" a="1"/>
  <c r="H665" i="10" s="1"/>
  <c r="H666" i="10" a="1"/>
  <c r="H666" i="10" s="1"/>
  <c r="H667" i="10" a="1"/>
  <c r="H667" i="10"/>
  <c r="H668" i="10" a="1"/>
  <c r="H668" i="10"/>
  <c r="H669" i="10" a="1"/>
  <c r="H669" i="10" s="1"/>
  <c r="H670" i="10" a="1"/>
  <c r="H670" i="10"/>
  <c r="H671" i="10" a="1"/>
  <c r="H671" i="10" s="1"/>
  <c r="H672" i="10" a="1"/>
  <c r="H672" i="10" s="1"/>
  <c r="H673" i="10" a="1"/>
  <c r="H673" i="10" s="1"/>
  <c r="H674" i="10" a="1"/>
  <c r="H674" i="10"/>
  <c r="H675" i="10" a="1"/>
  <c r="H675" i="10"/>
  <c r="H676" i="10" a="1"/>
  <c r="H676" i="10" s="1"/>
  <c r="H677" i="10" a="1"/>
  <c r="H677" i="10" s="1"/>
  <c r="H678" i="10" a="1"/>
  <c r="H678" i="10" s="1"/>
  <c r="H679" i="10" a="1"/>
  <c r="H679" i="10" s="1"/>
  <c r="H680" i="10" a="1"/>
  <c r="H680" i="10" s="1"/>
  <c r="H681" i="10" a="1"/>
  <c r="H681" i="10" s="1"/>
  <c r="H682" i="10" a="1"/>
  <c r="H682" i="10"/>
  <c r="H683" i="10" a="1"/>
  <c r="H683" i="10" s="1"/>
  <c r="H684" i="10" a="1"/>
  <c r="H684" i="10" s="1"/>
  <c r="H685" i="10" a="1"/>
  <c r="H685" i="10"/>
  <c r="H686" i="10" a="1"/>
  <c r="H686" i="10" s="1"/>
  <c r="H687" i="10" a="1"/>
  <c r="H687" i="10" s="1"/>
  <c r="H688" i="10" a="1"/>
  <c r="H688" i="10" s="1"/>
  <c r="H689" i="10" a="1"/>
  <c r="H689" i="10" s="1"/>
  <c r="H690" i="10" a="1"/>
  <c r="H690" i="10" s="1"/>
  <c r="H691" i="10" a="1"/>
  <c r="H691" i="10" s="1"/>
  <c r="H692" i="10" a="1"/>
  <c r="H692" i="10"/>
  <c r="H693" i="10" a="1"/>
  <c r="H693" i="10" s="1"/>
  <c r="H694" i="10" a="1"/>
  <c r="H694" i="10" s="1"/>
  <c r="H695" i="10" a="1"/>
  <c r="H695" i="10" s="1"/>
  <c r="H696" i="10" a="1"/>
  <c r="H696" i="10" s="1"/>
  <c r="H697" i="10" a="1"/>
  <c r="H697" i="10"/>
  <c r="H698" i="10" a="1"/>
  <c r="H698" i="10" s="1"/>
  <c r="H699" i="10" a="1"/>
  <c r="H699" i="10"/>
  <c r="H700" i="10" a="1"/>
  <c r="H700" i="10" s="1"/>
  <c r="H701" i="10" a="1"/>
  <c r="H701" i="10" s="1"/>
  <c r="H702" i="10" a="1"/>
  <c r="H702" i="10" s="1"/>
  <c r="H703" i="10" a="1"/>
  <c r="H703" i="10"/>
  <c r="H704" i="10" a="1"/>
  <c r="H704" i="10"/>
  <c r="H705" i="10" a="1"/>
  <c r="H705" i="10" s="1"/>
  <c r="H706" i="10" a="1"/>
  <c r="H706" i="10"/>
  <c r="H707" i="10" a="1"/>
  <c r="H707" i="10" s="1"/>
  <c r="H708" i="10" a="1"/>
  <c r="H708" i="10" s="1"/>
  <c r="H709" i="10" a="1"/>
  <c r="H709" i="10" s="1"/>
  <c r="H710" i="10" a="1"/>
  <c r="H710" i="10"/>
  <c r="H711" i="10" a="1"/>
  <c r="H711" i="10"/>
  <c r="H712" i="10" a="1"/>
  <c r="H712" i="10" s="1"/>
  <c r="H713" i="10" a="1"/>
  <c r="H713" i="10" s="1"/>
  <c r="H714" i="10" a="1"/>
  <c r="H714" i="10" s="1"/>
  <c r="H715" i="10" a="1"/>
  <c r="H715" i="10" s="1"/>
  <c r="H716" i="10" a="1"/>
  <c r="H716" i="10" s="1"/>
  <c r="H717" i="10" a="1"/>
  <c r="H717" i="10" s="1"/>
  <c r="H718" i="10" a="1"/>
  <c r="H718" i="10"/>
  <c r="H719" i="10" a="1"/>
  <c r="H719" i="10" s="1"/>
  <c r="H720" i="10" a="1"/>
  <c r="H720" i="10" s="1"/>
  <c r="H721" i="10" a="1"/>
  <c r="H721" i="10"/>
  <c r="H722" i="10" a="1"/>
  <c r="H722" i="10" s="1"/>
  <c r="H723" i="10" a="1"/>
  <c r="H723" i="10" s="1"/>
  <c r="H724" i="10" a="1"/>
  <c r="H724" i="10" s="1"/>
  <c r="H725" i="10" a="1"/>
  <c r="H725" i="10" s="1"/>
  <c r="H726" i="10" a="1"/>
  <c r="H726" i="10" s="1"/>
  <c r="H727" i="10" a="1"/>
  <c r="H727" i="10" s="1"/>
  <c r="H728" i="10" a="1"/>
  <c r="H728" i="10"/>
  <c r="H729" i="10" a="1"/>
  <c r="H729" i="10" s="1"/>
  <c r="H730" i="10" a="1"/>
  <c r="H730" i="10" s="1"/>
  <c r="H731" i="10" a="1"/>
  <c r="H731" i="10" s="1"/>
  <c r="H732" i="10" a="1"/>
  <c r="H732" i="10" s="1"/>
  <c r="H733" i="10" a="1"/>
  <c r="H733" i="10"/>
  <c r="H734" i="10" a="1"/>
  <c r="H734" i="10" s="1"/>
  <c r="H735" i="10" a="1"/>
  <c r="H735" i="10"/>
  <c r="H736" i="10" a="1"/>
  <c r="H736" i="10" s="1"/>
  <c r="H737" i="10" a="1"/>
  <c r="H737" i="10" s="1"/>
  <c r="H738" i="10" a="1"/>
  <c r="H738" i="10" s="1"/>
  <c r="H739" i="10" a="1"/>
  <c r="H739" i="10"/>
  <c r="H740" i="10" a="1"/>
  <c r="H740" i="10"/>
  <c r="H741" i="10" a="1"/>
  <c r="H741" i="10" s="1"/>
  <c r="H742" i="10" a="1"/>
  <c r="H742" i="10"/>
  <c r="H743" i="10" a="1"/>
  <c r="H743" i="10" s="1"/>
  <c r="H744" i="10" a="1"/>
  <c r="H744" i="10" s="1"/>
  <c r="H745" i="10" a="1"/>
  <c r="H745" i="10" s="1"/>
  <c r="H746" i="10" a="1"/>
  <c r="H746" i="10"/>
  <c r="H747" i="10" a="1"/>
  <c r="H747" i="10"/>
  <c r="H748" i="10" a="1"/>
  <c r="H748" i="10" s="1"/>
  <c r="H749" i="10" a="1"/>
  <c r="H749" i="10" s="1"/>
  <c r="H750" i="10" a="1"/>
  <c r="H750" i="10" s="1"/>
  <c r="H751" i="10" a="1"/>
  <c r="H751" i="10" s="1"/>
  <c r="H752" i="10" a="1"/>
  <c r="H752" i="10" s="1"/>
  <c r="H753" i="10" a="1"/>
  <c r="H753" i="10" s="1"/>
  <c r="H754" i="10" a="1"/>
  <c r="H754" i="10"/>
  <c r="H755" i="10" a="1"/>
  <c r="H755" i="10" s="1"/>
  <c r="H756" i="10" a="1"/>
  <c r="H756" i="10" s="1"/>
  <c r="H757" i="10" a="1"/>
  <c r="H757" i="10"/>
  <c r="H758" i="10" a="1"/>
  <c r="H758" i="10" s="1"/>
  <c r="H759" i="10" a="1"/>
  <c r="H759" i="10" s="1"/>
  <c r="H760" i="10" a="1"/>
  <c r="H760" i="10" s="1"/>
  <c r="H761" i="10" a="1"/>
  <c r="H761" i="10" s="1"/>
  <c r="H762" i="10" a="1"/>
  <c r="H762" i="10" s="1"/>
  <c r="H763" i="10" a="1"/>
  <c r="H763" i="10" s="1"/>
  <c r="H764" i="10" a="1"/>
  <c r="H764" i="10"/>
  <c r="H765" i="10" a="1"/>
  <c r="H765" i="10" s="1"/>
  <c r="H766" i="10" a="1"/>
  <c r="H766" i="10" s="1"/>
  <c r="H767" i="10" a="1"/>
  <c r="H767" i="10" s="1"/>
  <c r="H768" i="10" a="1"/>
  <c r="H768" i="10" s="1"/>
  <c r="H769" i="10" a="1"/>
  <c r="H769" i="10"/>
  <c r="H770" i="10" a="1"/>
  <c r="H770" i="10" s="1"/>
  <c r="H771" i="10" a="1"/>
  <c r="H771" i="10"/>
  <c r="H772" i="10" a="1"/>
  <c r="H772" i="10" s="1"/>
  <c r="H773" i="10" a="1"/>
  <c r="H773" i="10" s="1"/>
  <c r="H774" i="10" a="1"/>
  <c r="H774" i="10" s="1"/>
  <c r="H775" i="10" a="1"/>
  <c r="H775" i="10"/>
  <c r="H776" i="10" a="1"/>
  <c r="H776" i="10"/>
  <c r="H777" i="10" a="1"/>
  <c r="H777" i="10" s="1"/>
  <c r="H778" i="10" a="1"/>
  <c r="H778" i="10"/>
  <c r="H779" i="10" a="1"/>
  <c r="H779" i="10" s="1"/>
  <c r="H780" i="10" a="1"/>
  <c r="H780" i="10" s="1"/>
  <c r="H781" i="10" a="1"/>
  <c r="H781" i="10" s="1"/>
  <c r="H782" i="10" a="1"/>
  <c r="H782" i="10"/>
  <c r="H783" i="10" a="1"/>
  <c r="H783" i="10"/>
  <c r="H784" i="10" a="1"/>
  <c r="H784" i="10" s="1"/>
  <c r="H785" i="10" a="1"/>
  <c r="H785" i="10" s="1"/>
  <c r="H786" i="10" a="1"/>
  <c r="H786" i="10" s="1"/>
  <c r="H787" i="10" a="1"/>
  <c r="H787" i="10" s="1"/>
  <c r="H788" i="10" a="1"/>
  <c r="H788" i="10" s="1"/>
  <c r="H789" i="10" a="1"/>
  <c r="H789" i="10" s="1"/>
  <c r="H790" i="10" a="1"/>
  <c r="H790" i="10"/>
  <c r="H791" i="10" a="1"/>
  <c r="H791" i="10" s="1"/>
  <c r="H792" i="10" a="1"/>
  <c r="H792" i="10" s="1"/>
  <c r="H793" i="10" a="1"/>
  <c r="H793" i="10"/>
  <c r="H794" i="10" a="1"/>
  <c r="H794" i="10" s="1"/>
  <c r="H795" i="10" a="1"/>
  <c r="H795" i="10" s="1"/>
  <c r="H796" i="10" a="1"/>
  <c r="H796" i="10" s="1"/>
  <c r="H797" i="10" a="1"/>
  <c r="H797" i="10" s="1"/>
  <c r="H798" i="10" a="1"/>
  <c r="H798" i="10" s="1"/>
  <c r="H799" i="10" a="1"/>
  <c r="H799" i="10" s="1"/>
  <c r="H800" i="10" a="1"/>
  <c r="H800" i="10"/>
  <c r="H801" i="10" a="1"/>
  <c r="H801" i="10" s="1"/>
  <c r="H802" i="10" a="1"/>
  <c r="H802" i="10" s="1"/>
  <c r="H803" i="10" a="1"/>
  <c r="H803" i="10" s="1"/>
  <c r="H804" i="10" a="1"/>
  <c r="H804" i="10" s="1"/>
  <c r="H805" i="10" a="1"/>
  <c r="H805" i="10"/>
  <c r="H806" i="10" a="1"/>
  <c r="H806" i="10" s="1"/>
  <c r="H807" i="10" a="1"/>
  <c r="H807" i="10"/>
  <c r="H808" i="10" a="1"/>
  <c r="H808" i="10" s="1"/>
  <c r="H809" i="10" a="1"/>
  <c r="H809" i="10" s="1"/>
  <c r="H810" i="10" a="1"/>
  <c r="H810" i="10" s="1"/>
  <c r="H811" i="10" a="1"/>
  <c r="H811" i="10"/>
  <c r="H812" i="10" a="1"/>
  <c r="H812" i="10"/>
  <c r="H813" i="10" a="1"/>
  <c r="H813" i="10" s="1"/>
  <c r="H814" i="10" a="1"/>
  <c r="H814" i="10"/>
  <c r="H815" i="10" a="1"/>
  <c r="H815" i="10" s="1"/>
  <c r="H816" i="10" a="1"/>
  <c r="H816" i="10" s="1"/>
  <c r="H817" i="10" a="1"/>
  <c r="H817" i="10" s="1"/>
  <c r="H818" i="10" a="1"/>
  <c r="H818" i="10"/>
  <c r="H819" i="10" a="1"/>
  <c r="H819" i="10"/>
  <c r="H820" i="10" a="1"/>
  <c r="H820" i="10" s="1"/>
  <c r="H821" i="10" a="1"/>
  <c r="H821" i="10" s="1"/>
  <c r="H822" i="10" a="1"/>
  <c r="H822" i="10" s="1"/>
  <c r="H823" i="10" a="1"/>
  <c r="H823" i="10" s="1"/>
  <c r="H824" i="10" a="1"/>
  <c r="H824" i="10" s="1"/>
  <c r="H825" i="10" a="1"/>
  <c r="H825" i="10" s="1"/>
  <c r="H826" i="10" a="1"/>
  <c r="H826" i="10"/>
  <c r="H827" i="10" a="1"/>
  <c r="H827" i="10" s="1"/>
  <c r="H828" i="10" a="1"/>
  <c r="H828" i="10" s="1"/>
  <c r="H829" i="10" a="1"/>
  <c r="H829" i="10"/>
  <c r="H830" i="10" a="1"/>
  <c r="H830" i="10" s="1"/>
  <c r="H831" i="10" a="1"/>
  <c r="H831" i="10" s="1"/>
  <c r="H832" i="10" a="1"/>
  <c r="H832" i="10" s="1"/>
  <c r="H833" i="10" a="1"/>
  <c r="H833" i="10" s="1"/>
  <c r="H834" i="10" a="1"/>
  <c r="H834" i="10" s="1"/>
  <c r="H835" i="10" a="1"/>
  <c r="H835" i="10" s="1"/>
  <c r="H836" i="10" a="1"/>
  <c r="H836" i="10"/>
  <c r="H837" i="10" a="1"/>
  <c r="H837" i="10" s="1"/>
  <c r="H838" i="10" a="1"/>
  <c r="H838" i="10" s="1"/>
  <c r="H839" i="10" a="1"/>
  <c r="H839" i="10" s="1"/>
  <c r="H840" i="10" a="1"/>
  <c r="H840" i="10" s="1"/>
  <c r="H841" i="10" a="1"/>
  <c r="H841" i="10"/>
  <c r="H842" i="10" a="1"/>
  <c r="H842" i="10" s="1"/>
  <c r="H843" i="10" a="1"/>
  <c r="H843" i="10"/>
  <c r="H844" i="10" a="1"/>
  <c r="H844" i="10" s="1"/>
  <c r="H845" i="10" a="1"/>
  <c r="H845" i="10" s="1"/>
  <c r="H846" i="10" a="1"/>
  <c r="H846" i="10" s="1"/>
  <c r="H847" i="10" a="1"/>
  <c r="H847" i="10"/>
  <c r="H848" i="10" a="1"/>
  <c r="H848" i="10"/>
  <c r="H849" i="10" a="1"/>
  <c r="H849" i="10" s="1"/>
  <c r="H850" i="10" a="1"/>
  <c r="H850" i="10"/>
  <c r="H851" i="10" a="1"/>
  <c r="H851" i="10" s="1"/>
  <c r="H852" i="10" a="1"/>
  <c r="H852" i="10" s="1"/>
  <c r="H853" i="10" a="1"/>
  <c r="H853" i="10" s="1"/>
  <c r="H854" i="10" a="1"/>
  <c r="H854" i="10"/>
  <c r="H855" i="10" a="1"/>
  <c r="H855" i="10"/>
  <c r="H856" i="10" a="1"/>
  <c r="H856" i="10" s="1"/>
  <c r="H857" i="10" a="1"/>
  <c r="H857" i="10" s="1"/>
  <c r="H858" i="10" a="1"/>
  <c r="H858" i="10" s="1"/>
  <c r="H859" i="10" a="1"/>
  <c r="H859" i="10" s="1"/>
  <c r="H860" i="10" a="1"/>
  <c r="H860" i="10" s="1"/>
  <c r="H861" i="10" a="1"/>
  <c r="H861" i="10" s="1"/>
  <c r="H862" i="10" a="1"/>
  <c r="H862" i="10"/>
  <c r="H863" i="10" a="1"/>
  <c r="H863" i="10" s="1"/>
  <c r="H864" i="10" a="1"/>
  <c r="H864" i="10" s="1"/>
  <c r="H865" i="10" a="1"/>
  <c r="H865" i="10"/>
  <c r="H866" i="10" a="1"/>
  <c r="H866" i="10" s="1"/>
  <c r="H867" i="10" a="1"/>
  <c r="H867" i="10" s="1"/>
  <c r="H868" i="10" a="1"/>
  <c r="H868" i="10" s="1"/>
  <c r="H869" i="10" a="1"/>
  <c r="H869" i="10" s="1"/>
  <c r="H870" i="10" a="1"/>
  <c r="H870" i="10" s="1"/>
  <c r="H871" i="10" a="1"/>
  <c r="H871" i="10"/>
  <c r="H872" i="10" a="1"/>
  <c r="H872" i="10"/>
  <c r="H873" i="10" a="1"/>
  <c r="H873" i="10"/>
  <c r="H874" i="10" a="1"/>
  <c r="H874" i="10"/>
  <c r="H875" i="10" a="1"/>
  <c r="H875" i="10" s="1"/>
  <c r="H876" i="10" a="1"/>
  <c r="H876" i="10" s="1"/>
  <c r="H877" i="10" a="1"/>
  <c r="H877" i="10"/>
  <c r="H878" i="10" a="1"/>
  <c r="H878" i="10" s="1"/>
  <c r="H879" i="10" a="1"/>
  <c r="H879" i="10"/>
  <c r="H880" i="10" a="1"/>
  <c r="H880" i="10"/>
  <c r="H881" i="10" a="1"/>
  <c r="H881" i="10" s="1"/>
  <c r="H882" i="10" a="1"/>
  <c r="H882" i="10"/>
  <c r="H883" i="10" a="1"/>
  <c r="H883" i="10"/>
  <c r="H884" i="10" a="1"/>
  <c r="H884" i="10"/>
  <c r="H885" i="10" a="1"/>
  <c r="H885" i="10"/>
  <c r="H886" i="10" a="1"/>
  <c r="H886" i="10"/>
  <c r="H887" i="10" a="1"/>
  <c r="H887" i="10" s="1"/>
  <c r="H888" i="10" a="1"/>
  <c r="H888" i="10" s="1"/>
  <c r="H889" i="10" a="1"/>
  <c r="H889" i="10"/>
  <c r="H890" i="10" a="1"/>
  <c r="H890" i="10"/>
  <c r="H891" i="10" a="1"/>
  <c r="H891" i="10"/>
  <c r="H892" i="10" a="1"/>
  <c r="H892" i="10"/>
  <c r="H893" i="10" a="1"/>
  <c r="H893" i="10" s="1"/>
  <c r="H894" i="10" a="1"/>
  <c r="H894" i="10"/>
  <c r="H895" i="10" a="1"/>
  <c r="H895" i="10"/>
  <c r="H896" i="10" a="1"/>
  <c r="H896" i="10" s="1"/>
  <c r="H897" i="10" a="1"/>
  <c r="H897" i="10"/>
  <c r="H898" i="10" a="1"/>
  <c r="H898" i="10"/>
  <c r="H899" i="10" a="1"/>
  <c r="H899" i="10" s="1"/>
  <c r="H900" i="10" a="1"/>
  <c r="H900" i="10" s="1"/>
  <c r="H901" i="10" a="1"/>
  <c r="H901" i="10" s="1"/>
  <c r="H902" i="10" a="1"/>
  <c r="H902" i="10"/>
  <c r="H903" i="10" a="1"/>
  <c r="H903" i="10"/>
  <c r="H904" i="10" a="1"/>
  <c r="H904" i="10"/>
  <c r="H905" i="10" a="1"/>
  <c r="H905" i="10" s="1"/>
  <c r="H906" i="10" a="1"/>
  <c r="H906" i="10"/>
  <c r="H907" i="10" a="1"/>
  <c r="H907" i="10" s="1"/>
  <c r="H908" i="10" a="1"/>
  <c r="H908" i="10"/>
  <c r="H909" i="10" a="1"/>
  <c r="H909" i="10"/>
  <c r="H910" i="10" a="1"/>
  <c r="H910" i="10"/>
  <c r="H911" i="10" a="1"/>
  <c r="H911" i="10" s="1"/>
  <c r="H912" i="10" a="1"/>
  <c r="H912" i="10" s="1"/>
  <c r="H913" i="10" a="1"/>
  <c r="H913" i="10" s="1"/>
  <c r="H914" i="10" a="1"/>
  <c r="H914" i="10" s="1"/>
  <c r="H915" i="10" a="1"/>
  <c r="H915" i="10"/>
  <c r="H916" i="10" a="1"/>
  <c r="H916" i="10"/>
  <c r="H917" i="10" a="1"/>
  <c r="H917" i="10" s="1"/>
  <c r="H918" i="10" a="1"/>
  <c r="H918" i="10"/>
  <c r="H919" i="10" a="1"/>
  <c r="H919" i="10" s="1"/>
  <c r="H920" i="10" a="1"/>
  <c r="H920" i="10"/>
  <c r="H921" i="10" a="1"/>
  <c r="H921" i="10"/>
  <c r="H922" i="10" a="1"/>
  <c r="H922" i="10"/>
  <c r="H923" i="10" a="1"/>
  <c r="H923" i="10" s="1"/>
  <c r="H924" i="10" a="1"/>
  <c r="H924" i="10" s="1"/>
  <c r="H925" i="10" a="1"/>
  <c r="H925" i="10" s="1"/>
  <c r="H926" i="10" a="1"/>
  <c r="H926" i="10"/>
  <c r="H927" i="10" a="1"/>
  <c r="H927" i="10"/>
  <c r="H928" i="10" a="1"/>
  <c r="H928" i="10"/>
  <c r="H929" i="10" a="1"/>
  <c r="H929" i="10" s="1"/>
  <c r="H930" i="10" a="1"/>
  <c r="H930" i="10" s="1"/>
  <c r="H931" i="10" a="1"/>
  <c r="H931" i="10" s="1"/>
  <c r="H932" i="10" a="1"/>
  <c r="H932" i="10" s="1"/>
  <c r="H933" i="10" a="1"/>
  <c r="H933" i="10"/>
  <c r="H934" i="10" a="1"/>
  <c r="H934" i="10"/>
  <c r="H935" i="10" a="1"/>
  <c r="H935" i="10" s="1"/>
  <c r="H936" i="10" a="1"/>
  <c r="H936" i="10" s="1"/>
  <c r="H937" i="10" a="1"/>
  <c r="H937" i="10" s="1"/>
  <c r="H938" i="10" a="1"/>
  <c r="H938" i="10"/>
  <c r="H939" i="10" a="1"/>
  <c r="H939" i="10"/>
  <c r="H940" i="10" a="1"/>
  <c r="H940" i="10"/>
  <c r="H941" i="10" a="1"/>
  <c r="H941" i="10" s="1"/>
  <c r="H942" i="10" a="1"/>
  <c r="H942" i="10"/>
  <c r="H943" i="10" a="1"/>
  <c r="H943" i="10" s="1"/>
  <c r="H944" i="10" a="1"/>
  <c r="H944" i="10"/>
  <c r="H945" i="10" a="1"/>
  <c r="H945" i="10"/>
  <c r="H946" i="10" a="1"/>
  <c r="H946" i="10"/>
  <c r="H947" i="10" a="1"/>
  <c r="H947" i="10" s="1"/>
  <c r="H948" i="10" a="1"/>
  <c r="H948" i="10" s="1"/>
  <c r="H949" i="10" a="1"/>
  <c r="H949" i="10" s="1"/>
  <c r="H950" i="10" a="1"/>
  <c r="H950" i="10" s="1"/>
  <c r="H951" i="10" a="1"/>
  <c r="H951" i="10"/>
  <c r="H952" i="10" a="1"/>
  <c r="H952" i="10"/>
  <c r="H953" i="10" a="1"/>
  <c r="H953" i="10" s="1"/>
  <c r="H954" i="10" a="1"/>
  <c r="H954" i="10"/>
  <c r="H955" i="10" a="1"/>
  <c r="H955" i="10" s="1"/>
  <c r="H956" i="10" a="1"/>
  <c r="H956" i="10"/>
  <c r="H957" i="10" a="1"/>
  <c r="H957" i="10"/>
  <c r="H958" i="10" a="1"/>
  <c r="H958" i="10"/>
  <c r="H959" i="10" a="1"/>
  <c r="H959" i="10" s="1"/>
  <c r="H960" i="10" a="1"/>
  <c r="H960" i="10" s="1"/>
  <c r="H961" i="10" a="1"/>
  <c r="H961" i="10" s="1"/>
  <c r="H962" i="10" a="1"/>
  <c r="H962" i="10"/>
  <c r="H963" i="10" a="1"/>
  <c r="H963" i="10"/>
  <c r="H964" i="10" a="1"/>
  <c r="H964" i="10"/>
  <c r="H965" i="10" a="1"/>
  <c r="H965" i="10" s="1"/>
  <c r="H966" i="10" a="1"/>
  <c r="H966" i="10" s="1"/>
  <c r="H967" i="10" a="1"/>
  <c r="H967" i="10" s="1"/>
  <c r="H968" i="10" a="1"/>
  <c r="H968" i="10" s="1"/>
  <c r="H969" i="10" a="1"/>
  <c r="H969" i="10"/>
  <c r="H970" i="10" a="1"/>
  <c r="H970" i="10"/>
  <c r="H971" i="10" a="1"/>
  <c r="H971" i="10" s="1"/>
  <c r="H972" i="10" a="1"/>
  <c r="H972" i="10" s="1"/>
  <c r="H973" i="10" a="1"/>
  <c r="H973" i="10" s="1"/>
  <c r="H974" i="10" a="1"/>
  <c r="H974" i="10"/>
  <c r="H975" i="10" a="1"/>
  <c r="H975" i="10"/>
  <c r="H976" i="10" a="1"/>
  <c r="H976" i="10"/>
  <c r="H977" i="10" a="1"/>
  <c r="H977" i="10" s="1"/>
  <c r="H978" i="10" a="1"/>
  <c r="H978" i="10"/>
  <c r="H979" i="10" a="1"/>
  <c r="H979" i="10" s="1"/>
  <c r="H980" i="10" a="1"/>
  <c r="H980" i="10"/>
  <c r="H981" i="10" a="1"/>
  <c r="H981" i="10"/>
  <c r="H982" i="10" a="1"/>
  <c r="H982" i="10"/>
  <c r="H983" i="10" a="1"/>
  <c r="H983" i="10" s="1"/>
  <c r="H984" i="10" a="1"/>
  <c r="H984" i="10" s="1"/>
  <c r="H985" i="10" a="1"/>
  <c r="H985" i="10" s="1"/>
  <c r="H986" i="10" a="1"/>
  <c r="H986" i="10" s="1"/>
  <c r="H987" i="10" a="1"/>
  <c r="H987" i="10"/>
  <c r="H988" i="10" a="1"/>
  <c r="H988" i="10"/>
  <c r="H989" i="10" a="1"/>
  <c r="H989" i="10" s="1"/>
  <c r="H990" i="10" a="1"/>
  <c r="H990" i="10"/>
  <c r="H991" i="10" a="1"/>
  <c r="H991" i="10" s="1"/>
  <c r="H992" i="10" a="1"/>
  <c r="H992" i="10"/>
  <c r="H993" i="10" a="1"/>
  <c r="H993" i="10"/>
  <c r="H994" i="10" a="1"/>
  <c r="H994" i="10"/>
  <c r="H995" i="10" a="1"/>
  <c r="H995" i="10" s="1"/>
  <c r="H996" i="10" a="1"/>
  <c r="H996" i="10" s="1"/>
  <c r="H997" i="10" a="1"/>
  <c r="H997" i="10" s="1"/>
  <c r="H998" i="10" a="1"/>
  <c r="H998" i="10"/>
  <c r="H999" i="10" a="1"/>
  <c r="H999" i="10"/>
  <c r="H1000" i="10" a="1"/>
  <c r="H1000" i="10"/>
  <c r="H1001" i="10" a="1"/>
  <c r="H1001" i="10" s="1"/>
  <c r="H1002" i="10" a="1"/>
  <c r="H1002" i="10" s="1"/>
  <c r="H1003" i="10" a="1"/>
  <c r="H1003" i="10" s="1"/>
  <c r="H1004" i="10" a="1"/>
  <c r="H1004" i="10" s="1"/>
  <c r="H1005" i="10" a="1"/>
  <c r="H1005" i="10"/>
  <c r="H1006" i="10" a="1"/>
  <c r="H1006" i="10"/>
  <c r="H1007" i="10" a="1"/>
  <c r="H1007" i="10" s="1"/>
  <c r="H1008" i="10" a="1"/>
  <c r="H1008" i="10" s="1"/>
  <c r="H1009" i="10" a="1"/>
  <c r="H1009" i="10" s="1"/>
  <c r="H1010" i="10" a="1"/>
  <c r="H1010" i="10"/>
  <c r="H1011" i="10" a="1"/>
  <c r="H1011" i="10"/>
  <c r="H1012" i="10" a="1"/>
  <c r="H1012" i="10"/>
  <c r="H1013" i="10" a="1"/>
  <c r="H1013" i="10" s="1"/>
  <c r="H1014" i="10" a="1"/>
  <c r="H1014" i="10"/>
  <c r="H1015" i="10" a="1"/>
  <c r="H1015" i="10" s="1"/>
  <c r="H1016" i="10" a="1"/>
  <c r="H1016" i="10"/>
  <c r="H1017" i="10" a="1"/>
  <c r="H1017" i="10"/>
  <c r="H1018" i="10" a="1"/>
  <c r="H1018" i="10"/>
  <c r="H1019" i="10" a="1"/>
  <c r="H1019" i="10" s="1"/>
  <c r="H1020" i="10" a="1"/>
  <c r="H1020" i="10" s="1"/>
  <c r="H1021" i="10" a="1"/>
  <c r="H1021" i="10" s="1"/>
  <c r="H1022" i="10" a="1"/>
  <c r="H1022" i="10" s="1"/>
  <c r="H1023" i="10" a="1"/>
  <c r="H1023" i="10"/>
  <c r="H1024" i="10" a="1"/>
  <c r="H1024" i="10"/>
  <c r="H1025" i="10" a="1"/>
  <c r="H1025" i="10" s="1"/>
  <c r="H1026" i="10" a="1"/>
  <c r="H1026" i="10"/>
  <c r="H1027" i="10" a="1"/>
  <c r="H1027" i="10" s="1"/>
  <c r="H1028" i="10" a="1"/>
  <c r="H1028" i="10"/>
  <c r="H1029" i="10" a="1"/>
  <c r="H1029" i="10" s="1"/>
  <c r="H1030" i="10" a="1"/>
  <c r="H1030" i="10"/>
  <c r="H1031" i="10" a="1"/>
  <c r="H1031" i="10" s="1"/>
  <c r="H1032" i="10" a="1"/>
  <c r="H1032" i="10" s="1"/>
  <c r="H1033" i="10" a="1"/>
  <c r="H1033" i="10" s="1"/>
  <c r="H1034" i="10" a="1"/>
  <c r="H1034" i="10"/>
  <c r="H1035" i="10" a="1"/>
  <c r="H1035" i="10"/>
  <c r="H1036" i="10" a="1"/>
  <c r="H1036" i="10"/>
  <c r="H1037" i="10" a="1"/>
  <c r="H1037" i="10" s="1"/>
  <c r="H1038" i="10" a="1"/>
  <c r="H1038" i="10" s="1"/>
  <c r="H1039" i="10" a="1"/>
  <c r="H1039" i="10" s="1"/>
  <c r="H1040" i="10" a="1"/>
  <c r="H1040" i="10" s="1"/>
  <c r="H1041" i="10" a="1"/>
  <c r="H1041" i="10"/>
  <c r="H1042" i="10" a="1"/>
  <c r="H1042" i="10"/>
  <c r="H1043" i="10" a="1"/>
  <c r="H1043" i="10" s="1"/>
  <c r="H1044" i="10" a="1"/>
  <c r="H1044" i="10" s="1"/>
  <c r="H1045" i="10" a="1"/>
  <c r="H1045" i="10" s="1"/>
  <c r="H1046" i="10" a="1"/>
  <c r="H1046" i="10"/>
  <c r="H1047" i="10" a="1"/>
  <c r="H1047" i="10" s="1"/>
  <c r="H1048" i="10" a="1"/>
  <c r="H1048" i="10"/>
  <c r="H1049" i="10" a="1"/>
  <c r="H1049" i="10" s="1"/>
  <c r="H1050" i="10" a="1"/>
  <c r="H1050" i="10"/>
  <c r="H1051" i="10" a="1"/>
  <c r="H1051" i="10" s="1"/>
  <c r="H1052" i="10" a="1"/>
  <c r="H1052" i="10"/>
  <c r="H1053" i="10" a="1"/>
  <c r="H1053" i="10"/>
  <c r="H1054" i="10" a="1"/>
  <c r="H1054" i="10" s="1"/>
  <c r="H1055" i="10" a="1"/>
  <c r="H1055" i="10" s="1"/>
  <c r="H1056" i="10" a="1"/>
  <c r="H1056" i="10" s="1"/>
  <c r="H1057" i="10" a="1"/>
  <c r="H1057" i="10" s="1"/>
  <c r="H1058" i="10" a="1"/>
  <c r="H1058" i="10" s="1"/>
  <c r="H1059" i="10" a="1"/>
  <c r="H1059" i="10"/>
  <c r="H1060" i="10" a="1"/>
  <c r="H1060" i="10"/>
  <c r="H1061" i="10" a="1"/>
  <c r="H1061" i="10" s="1"/>
  <c r="H1062" i="10" a="1"/>
  <c r="H1062" i="10"/>
  <c r="H1063" i="10" a="1"/>
  <c r="H1063" i="10" s="1"/>
  <c r="H1064" i="10" a="1"/>
  <c r="H1064" i="10"/>
  <c r="H1065" i="10" a="1"/>
  <c r="H1065" i="10" s="1"/>
  <c r="H1066" i="10" a="1"/>
  <c r="H1066" i="10"/>
  <c r="H1067" i="10" a="1"/>
  <c r="H1067" i="10" s="1"/>
  <c r="H1068" i="10" a="1"/>
  <c r="H1068" i="10" s="1"/>
  <c r="H1069" i="10" a="1"/>
  <c r="H1069" i="10" s="1"/>
  <c r="H1070" i="10" a="1"/>
  <c r="H1070" i="10"/>
  <c r="H1071" i="10" a="1"/>
  <c r="H1071" i="10"/>
  <c r="H1072" i="10" a="1"/>
  <c r="H1072" i="10" s="1"/>
  <c r="H1073" i="10" a="1"/>
  <c r="H1073" i="10" s="1"/>
  <c r="H1074" i="10" a="1"/>
  <c r="H1074" i="10" s="1"/>
  <c r="H1075" i="10" a="1"/>
  <c r="H1075" i="10" s="1"/>
  <c r="H1076" i="10" a="1"/>
  <c r="H1076" i="10" s="1"/>
  <c r="H1077" i="10" a="1"/>
  <c r="H1077" i="10"/>
  <c r="H1078" i="10" a="1"/>
  <c r="H1078" i="10"/>
  <c r="H1079" i="10" a="1"/>
  <c r="H1079" i="10" s="1"/>
  <c r="H1080" i="10" a="1"/>
  <c r="H1080" i="10"/>
  <c r="H1081" i="10" a="1"/>
  <c r="H1081" i="10" s="1"/>
  <c r="H1082" i="10" a="1"/>
  <c r="H1082" i="10"/>
  <c r="H1083" i="10" a="1"/>
  <c r="H1083" i="10" s="1"/>
  <c r="H1084" i="10" a="1"/>
  <c r="H1084" i="10"/>
  <c r="H1085" i="10" a="1"/>
  <c r="H1085" i="10" s="1"/>
  <c r="H1086" i="10" a="1"/>
  <c r="H1086" i="10"/>
  <c r="H1087" i="10" a="1"/>
  <c r="H1087" i="10" s="1"/>
  <c r="H1088" i="10" a="1"/>
  <c r="H1088" i="10"/>
  <c r="H1089" i="10" a="1"/>
  <c r="H1089" i="10"/>
  <c r="H1090" i="10" a="1"/>
  <c r="H1090" i="10" s="1"/>
  <c r="H1091" i="10" a="1"/>
  <c r="H1091" i="10" s="1"/>
  <c r="H1092" i="10" a="1"/>
  <c r="H1092" i="10" s="1"/>
  <c r="H1093" i="10" a="1"/>
  <c r="H1093" i="10" s="1"/>
  <c r="H1094" i="10" a="1"/>
  <c r="H1094" i="10" s="1"/>
  <c r="H1095" i="10" a="1"/>
  <c r="H1095" i="10"/>
  <c r="H1096" i="10" a="1"/>
  <c r="H1096" i="10"/>
  <c r="H1097" i="10" a="1"/>
  <c r="H1097" i="10" s="1"/>
  <c r="H1098" i="10" a="1"/>
  <c r="H1098" i="10"/>
  <c r="H1099" i="10" a="1"/>
  <c r="H1099" i="10" s="1"/>
  <c r="H1100" i="10" a="1"/>
  <c r="H1100" i="10"/>
  <c r="H1101" i="10" a="1"/>
  <c r="H1101" i="10" s="1"/>
  <c r="H1102" i="10" a="1"/>
  <c r="H1102" i="10"/>
  <c r="H1103" i="10" a="1"/>
  <c r="H1103" i="10" s="1"/>
  <c r="H1104" i="10" a="1"/>
  <c r="H1104" i="10"/>
  <c r="H1105" i="10" a="1"/>
  <c r="H1105" i="10" s="1"/>
  <c r="H1106" i="10" a="1"/>
  <c r="H1106" i="10"/>
  <c r="H1107" i="10" a="1"/>
  <c r="H1107" i="10"/>
  <c r="H1108" i="10" a="1"/>
  <c r="H1108" i="10" s="1"/>
  <c r="H1109" i="10" a="1"/>
  <c r="H1109" i="10" s="1"/>
  <c r="H1110" i="10" a="1"/>
  <c r="H1110" i="10" s="1"/>
  <c r="H1111" i="10" a="1"/>
  <c r="H1111" i="10" s="1"/>
  <c r="H1112" i="10" a="1"/>
  <c r="H1112" i="10" s="1"/>
  <c r="H1113" i="10" a="1"/>
  <c r="H1113" i="10"/>
  <c r="H1114" i="10" a="1"/>
  <c r="H1114" i="10"/>
  <c r="H1115" i="10" a="1"/>
  <c r="H1115" i="10" s="1"/>
  <c r="H1116" i="10" a="1"/>
  <c r="H1116" i="10"/>
  <c r="H1117" i="10" a="1"/>
  <c r="H1117" i="10" s="1"/>
  <c r="H1118" i="10" a="1"/>
  <c r="H1118" i="10"/>
  <c r="H1119" i="10" a="1"/>
  <c r="H1119" i="10" s="1"/>
  <c r="H1120" i="10" a="1"/>
  <c r="H1120" i="10"/>
  <c r="H1121" i="10" a="1"/>
  <c r="H1121" i="10" s="1"/>
  <c r="H1122" i="10" a="1"/>
  <c r="H1122" i="10"/>
  <c r="H1123" i="10" a="1"/>
  <c r="H1123" i="10" s="1"/>
  <c r="H1124" i="10" a="1"/>
  <c r="H1124" i="10"/>
  <c r="H1125" i="10" a="1"/>
  <c r="H1125" i="10"/>
  <c r="H1126" i="10" a="1"/>
  <c r="H1126" i="10" s="1"/>
  <c r="H1127" i="10" a="1"/>
  <c r="H1127" i="10" s="1"/>
  <c r="H1128" i="10" a="1"/>
  <c r="H1128" i="10" s="1"/>
  <c r="H1129" i="10" a="1"/>
  <c r="H1129" i="10" s="1"/>
  <c r="H1130" i="10" a="1"/>
  <c r="H1130" i="10" s="1"/>
  <c r="H1131" i="10" a="1"/>
  <c r="H1131" i="10"/>
  <c r="H1132" i="10" a="1"/>
  <c r="H1132" i="10"/>
  <c r="H1133" i="10" a="1"/>
  <c r="H1133" i="10" s="1"/>
  <c r="H1134" i="10" a="1"/>
  <c r="H1134" i="10"/>
  <c r="H1135" i="10" a="1"/>
  <c r="H1135" i="10" s="1"/>
  <c r="H1136" i="10" a="1"/>
  <c r="H1136" i="10"/>
  <c r="H1137" i="10" a="1"/>
  <c r="H1137" i="10" s="1"/>
  <c r="H1138" i="10" a="1"/>
  <c r="H1138" i="10" s="1"/>
  <c r="H1139" i="10" a="1"/>
  <c r="H1139" i="10" s="1"/>
  <c r="H1140" i="10" a="1"/>
  <c r="H1140" i="10"/>
  <c r="H1141" i="10" a="1"/>
  <c r="H1141" i="10" s="1"/>
  <c r="H1142" i="10" a="1"/>
  <c r="H1142" i="10"/>
  <c r="H1143" i="10" a="1"/>
  <c r="H1143" i="10"/>
  <c r="H1144" i="10" a="1"/>
  <c r="H1144" i="10" s="1"/>
  <c r="H1145" i="10" a="1"/>
  <c r="H1145" i="10" s="1"/>
  <c r="H1146" i="10" a="1"/>
  <c r="H1146" i="10"/>
  <c r="H1147" i="10" a="1"/>
  <c r="H1147" i="10" s="1"/>
  <c r="H1148" i="10" a="1"/>
  <c r="H1148" i="10" s="1"/>
  <c r="H1149" i="10" a="1"/>
  <c r="H1149" i="10"/>
  <c r="H1150" i="10" a="1"/>
  <c r="H1150" i="10" s="1"/>
  <c r="H1151" i="10" a="1"/>
  <c r="H1151" i="10" s="1"/>
  <c r="H1152" i="10" a="1"/>
  <c r="H1152" i="10"/>
  <c r="H1153" i="10" a="1"/>
  <c r="H1153" i="10" s="1"/>
  <c r="H1154" i="10" a="1"/>
  <c r="H1154" i="10"/>
  <c r="H1155" i="10" a="1"/>
  <c r="H1155" i="10" s="1"/>
  <c r="H1156" i="10" a="1"/>
  <c r="H1156" i="10"/>
  <c r="H1157" i="10" a="1"/>
  <c r="H1157" i="10" s="1"/>
  <c r="H1158" i="10" a="1"/>
  <c r="H1158" i="10"/>
  <c r="H1159" i="10" a="1"/>
  <c r="H1159" i="10" s="1"/>
  <c r="H1160" i="10" a="1"/>
  <c r="H1160" i="10" s="1"/>
  <c r="H1161" i="10" a="1"/>
  <c r="H1161" i="10"/>
  <c r="H1162" i="10" a="1"/>
  <c r="H1162" i="10" s="1"/>
  <c r="H1163" i="10" a="1"/>
  <c r="H1163" i="10" s="1"/>
  <c r="H1164" i="10" a="1"/>
  <c r="H1164" i="10" s="1"/>
  <c r="H1165" i="10" a="1"/>
  <c r="H1165" i="10" s="1"/>
  <c r="H1166" i="10" a="1"/>
  <c r="H1166" i="10" s="1"/>
  <c r="H1167" i="10" a="1"/>
  <c r="H1167" i="10" s="1"/>
  <c r="H1168" i="10" a="1"/>
  <c r="H1168" i="10"/>
  <c r="H1169" i="10" a="1"/>
  <c r="H1169" i="10" s="1"/>
  <c r="H1170" i="10" a="1"/>
  <c r="H1170" i="10"/>
  <c r="H1171" i="10" a="1"/>
  <c r="H1171" i="10" s="1"/>
  <c r="H1172" i="10" a="1"/>
  <c r="H1172" i="10"/>
  <c r="H1173" i="10" a="1"/>
  <c r="H1173" i="10" s="1"/>
  <c r="H1174" i="10" a="1"/>
  <c r="H1174" i="10" s="1"/>
  <c r="H1175" i="10" a="1"/>
  <c r="H1175" i="10" s="1"/>
  <c r="H1176" i="10" a="1"/>
  <c r="H1176" i="10"/>
  <c r="H1177" i="10" a="1"/>
  <c r="H1177" i="10" s="1"/>
  <c r="H1178" i="10" a="1"/>
  <c r="H1178" i="10"/>
  <c r="H1179" i="10" a="1"/>
  <c r="H1179" i="10" s="1"/>
  <c r="H1180" i="10" a="1"/>
  <c r="H1180" i="10" s="1"/>
  <c r="H1181" i="10" a="1"/>
  <c r="H1181" i="10" s="1"/>
  <c r="H1182" i="10" a="1"/>
  <c r="H1182" i="10"/>
  <c r="H1183" i="10" a="1"/>
  <c r="H1183" i="10" s="1"/>
  <c r="H1184" i="10" a="1"/>
  <c r="H1184" i="10" s="1"/>
  <c r="H1185" i="10" a="1"/>
  <c r="H1185" i="10"/>
  <c r="H1186" i="10" a="1"/>
  <c r="H1186" i="10" s="1"/>
  <c r="H1187" i="10" a="1"/>
  <c r="H1187" i="10" s="1"/>
  <c r="H1188" i="10" a="1"/>
  <c r="H1188" i="10"/>
  <c r="H1189" i="10" a="1"/>
  <c r="H1189" i="10" s="1"/>
  <c r="H1190" i="10" a="1"/>
  <c r="H1190" i="10"/>
  <c r="H1191" i="10" a="1"/>
  <c r="H1191" i="10" s="1"/>
  <c r="H1192" i="10" a="1"/>
  <c r="H1192" i="10"/>
  <c r="H1193" i="10" a="1"/>
  <c r="H1193" i="10" s="1"/>
  <c r="H1194" i="10" a="1"/>
  <c r="H1194" i="10"/>
  <c r="H1195" i="10" a="1"/>
  <c r="H1195" i="10" s="1"/>
  <c r="H1196" i="10" a="1"/>
  <c r="H1196" i="10" s="1"/>
  <c r="H1197" i="10" a="1"/>
  <c r="H1197" i="10" s="1"/>
  <c r="H1198" i="10" a="1"/>
  <c r="H1198" i="10" s="1"/>
  <c r="H1199" i="10" a="1"/>
  <c r="H1199" i="10" s="1"/>
  <c r="H1200" i="10" a="1"/>
  <c r="H1200" i="10" s="1"/>
  <c r="H1201" i="10" a="1"/>
  <c r="H1201" i="10" s="1"/>
  <c r="H1202" i="10" a="1"/>
  <c r="H1202" i="10" s="1"/>
  <c r="H1203" i="10" a="1"/>
  <c r="H1203" i="10" s="1"/>
  <c r="H1204" i="10" a="1"/>
  <c r="H1204" i="10" s="1"/>
  <c r="H1205" i="10" a="1"/>
  <c r="H1205" i="10" s="1"/>
  <c r="H1206" i="10" a="1"/>
  <c r="H1206" i="10"/>
  <c r="H1207" i="10" a="1"/>
  <c r="H1207" i="10" s="1"/>
  <c r="H1208" i="10" a="1"/>
  <c r="H1208" i="10" s="1"/>
  <c r="H1209" i="10" a="1"/>
  <c r="H1209" i="10" s="1"/>
  <c r="H1210" i="10" a="1"/>
  <c r="H1210" i="10" s="1"/>
  <c r="H1211" i="10" a="1"/>
  <c r="H1211" i="10" s="1"/>
  <c r="H1212" i="10" a="1"/>
  <c r="H1212" i="10"/>
  <c r="H1213" i="10" a="1"/>
  <c r="H1213" i="10" s="1"/>
  <c r="H1214" i="10" a="1"/>
  <c r="H1214" i="10"/>
  <c r="H1215" i="10" a="1"/>
  <c r="H1215" i="10" s="1"/>
  <c r="H1216" i="10" a="1"/>
  <c r="H1216" i="10" s="1"/>
  <c r="H1217" i="10" a="1"/>
  <c r="H1217" i="10" s="1"/>
  <c r="H1218" i="10" a="1"/>
  <c r="H1218" i="10"/>
  <c r="H1219" i="10" a="1"/>
  <c r="H1219" i="10" s="1"/>
  <c r="H1220" i="10" a="1"/>
  <c r="H1220" i="10" s="1"/>
  <c r="H1221" i="10" a="1"/>
  <c r="H1221" i="10"/>
  <c r="H1222" i="10" a="1"/>
  <c r="H1222" i="10" s="1"/>
  <c r="H1223" i="10" a="1"/>
  <c r="H1223" i="10" s="1"/>
  <c r="H1224" i="10" a="1"/>
  <c r="H1224" i="10"/>
  <c r="H1225" i="10" a="1"/>
  <c r="H1225" i="10" s="1"/>
  <c r="H1226" i="10" a="1"/>
  <c r="H1226" i="10" s="1"/>
  <c r="H1227" i="10" a="1"/>
  <c r="H1227" i="10" s="1"/>
  <c r="H1228" i="10" a="1"/>
  <c r="H1228" i="10"/>
  <c r="H1229" i="10" a="1"/>
  <c r="H1229" i="10" s="1"/>
  <c r="H1230" i="10" a="1"/>
  <c r="H1230" i="10"/>
  <c r="H1231" i="10" a="1"/>
  <c r="H1231" i="10" s="1"/>
  <c r="H1232" i="10" a="1"/>
  <c r="H1232" i="10" s="1"/>
  <c r="H1233" i="10" a="1"/>
  <c r="H1233" i="10" s="1"/>
  <c r="H1234" i="10" a="1"/>
  <c r="H1234" i="10" s="1"/>
  <c r="H1235" i="10" a="1"/>
  <c r="H1235" i="10" s="1"/>
  <c r="H1236" i="10" a="1"/>
  <c r="H1236" i="10" s="1"/>
  <c r="H1237" i="10" a="1"/>
  <c r="H1237" i="10" s="1"/>
  <c r="H1238" i="10" a="1"/>
  <c r="H1238" i="10" s="1"/>
  <c r="H1239" i="10" a="1"/>
  <c r="H1239" i="10" s="1"/>
  <c r="H1240" i="10" a="1"/>
  <c r="H1240" i="10" s="1"/>
  <c r="H1241" i="10" a="1"/>
  <c r="H1241" i="10" s="1"/>
  <c r="H1242" i="10" a="1"/>
  <c r="H1242" i="10"/>
  <c r="H1243" i="10" a="1"/>
  <c r="H1243" i="10" s="1"/>
  <c r="H1244" i="10" a="1"/>
  <c r="H1244" i="10" s="1"/>
  <c r="H1245" i="10" a="1"/>
  <c r="H1245" i="10" s="1"/>
  <c r="H1246" i="10" a="1"/>
  <c r="H1246" i="10" s="1"/>
  <c r="H1247" i="10" a="1"/>
  <c r="H1247" i="10" s="1"/>
  <c r="H1248" i="10" a="1"/>
  <c r="H1248" i="10"/>
  <c r="H1249" i="10" a="1"/>
  <c r="H1249" i="10" s="1"/>
  <c r="H1250" i="10" a="1"/>
  <c r="H1250" i="10"/>
  <c r="H1251" i="10" a="1"/>
  <c r="H1251" i="10" s="1"/>
  <c r="H1252" i="10" a="1"/>
  <c r="H1252" i="10" s="1"/>
  <c r="H1253" i="10" a="1"/>
  <c r="H1253" i="10" s="1"/>
  <c r="H1254" i="10" a="1"/>
  <c r="H1254" i="10"/>
  <c r="H1255" i="10" a="1"/>
  <c r="H1255" i="10" s="1"/>
  <c r="H1256" i="10" a="1"/>
  <c r="H1256" i="10" s="1"/>
  <c r="H1257" i="10" a="1"/>
  <c r="H1257" i="10"/>
  <c r="H1258" i="10" a="1"/>
  <c r="H1258" i="10" s="1"/>
  <c r="H1259" i="10" a="1"/>
  <c r="H1259" i="10" s="1"/>
  <c r="H1260" i="10" a="1"/>
  <c r="H1260" i="10"/>
  <c r="H1261" i="10" a="1"/>
  <c r="H1261" i="10" s="1"/>
  <c r="H1262" i="10" a="1"/>
  <c r="H1262" i="10" s="1"/>
  <c r="H1263" i="10" a="1"/>
  <c r="H1263" i="10" s="1"/>
  <c r="H1264" i="10" a="1"/>
  <c r="H1264" i="10"/>
  <c r="H1265" i="10" a="1"/>
  <c r="H1265" i="10" s="1"/>
  <c r="H1266" i="10" a="1"/>
  <c r="H1266" i="10"/>
  <c r="H1267" i="10" a="1"/>
  <c r="H1267" i="10" s="1"/>
  <c r="H1268" i="10" a="1"/>
  <c r="H1268" i="10" s="1"/>
  <c r="H1269" i="10" a="1"/>
  <c r="H1269" i="10" s="1"/>
  <c r="H1270" i="10" a="1"/>
  <c r="H1270" i="10" s="1"/>
  <c r="H1271" i="10" a="1"/>
  <c r="H1271" i="10" s="1"/>
  <c r="H1272" i="10" a="1"/>
  <c r="H1272" i="10" s="1"/>
  <c r="H1273" i="10" a="1"/>
  <c r="H1273" i="10" s="1"/>
  <c r="H1274" i="10" a="1"/>
  <c r="H1274" i="10" s="1"/>
  <c r="H1275" i="10" a="1"/>
  <c r="H1275" i="10" s="1"/>
  <c r="H1276" i="10" a="1"/>
  <c r="H1276" i="10" s="1"/>
  <c r="H1277" i="10" a="1"/>
  <c r="H1277" i="10" s="1"/>
  <c r="H1278" i="10" a="1"/>
  <c r="H1278" i="10"/>
  <c r="H1279" i="10" a="1"/>
  <c r="H1279" i="10" s="1"/>
  <c r="H1280" i="10" a="1"/>
  <c r="H1280" i="10" s="1"/>
  <c r="H1281" i="10" a="1"/>
  <c r="H1281" i="10" s="1"/>
  <c r="H1282" i="10" a="1"/>
  <c r="H1282" i="10" s="1"/>
  <c r="H1283" i="10" a="1"/>
  <c r="H1283" i="10" s="1"/>
  <c r="H1284" i="10" a="1"/>
  <c r="H1284" i="10"/>
  <c r="H1285" i="10" a="1"/>
  <c r="H1285" i="10" s="1"/>
  <c r="H1286" i="10" a="1"/>
  <c r="H1286" i="10"/>
  <c r="H1287" i="10" a="1"/>
  <c r="H1287" i="10" s="1"/>
  <c r="H1288" i="10" a="1"/>
  <c r="H1288" i="10" s="1"/>
  <c r="H1289" i="10" a="1"/>
  <c r="H1289" i="10" s="1"/>
  <c r="H1290" i="10" a="1"/>
  <c r="H1290" i="10"/>
  <c r="H1291" i="10" a="1"/>
  <c r="H1291" i="10" s="1"/>
  <c r="H1292" i="10" a="1"/>
  <c r="H1292" i="10" s="1"/>
  <c r="H1293" i="10" a="1"/>
  <c r="H1293" i="10"/>
  <c r="H1294" i="10" a="1"/>
  <c r="H1294" i="10" s="1"/>
  <c r="H1295" i="10" a="1"/>
  <c r="H1295" i="10" s="1"/>
  <c r="H1296" i="10" a="1"/>
  <c r="H1296" i="10"/>
  <c r="H1297" i="10" a="1"/>
  <c r="H1297" i="10" s="1"/>
  <c r="H1298" i="10" a="1"/>
  <c r="H1298" i="10" s="1"/>
  <c r="H1299" i="10" a="1"/>
  <c r="H1299" i="10" s="1"/>
  <c r="H1300" i="10" a="1"/>
  <c r="H1300" i="10"/>
  <c r="H1301" i="10" a="1"/>
  <c r="H1301" i="10" s="1"/>
  <c r="H1302" i="10" a="1"/>
  <c r="H1302" i="10"/>
  <c r="H1303" i="10" a="1"/>
  <c r="H1303" i="10" s="1"/>
  <c r="H1304" i="10" a="1"/>
  <c r="H1304" i="10" s="1"/>
  <c r="H1305" i="10" a="1"/>
  <c r="H1305" i="10" s="1"/>
  <c r="H1306" i="10" a="1"/>
  <c r="H1306" i="10" s="1"/>
  <c r="H1307" i="10" a="1"/>
  <c r="H1307" i="10" s="1"/>
  <c r="H1308" i="10" a="1"/>
  <c r="H1308" i="10" s="1"/>
  <c r="H1309" i="10" a="1"/>
  <c r="H1309" i="10" s="1"/>
  <c r="H1310" i="10" a="1"/>
  <c r="H1310" i="10" s="1"/>
  <c r="H1311" i="10" a="1"/>
  <c r="H1311" i="10" s="1"/>
  <c r="H1312" i="10" a="1"/>
  <c r="H1312" i="10" s="1"/>
  <c r="H1313" i="10" a="1"/>
  <c r="H1313" i="10" s="1"/>
  <c r="H1314" i="10" a="1"/>
  <c r="H1314" i="10"/>
  <c r="H1315" i="10" a="1"/>
  <c r="H1315" i="10" s="1"/>
  <c r="H1316" i="10" a="1"/>
  <c r="H1316" i="10" s="1"/>
  <c r="H1317" i="10" a="1"/>
  <c r="H1317" i="10" s="1"/>
  <c r="H1318" i="10" a="1"/>
  <c r="H1318" i="10" s="1"/>
  <c r="H1319" i="10" a="1"/>
  <c r="H1319" i="10" s="1"/>
  <c r="H1320" i="10" a="1"/>
  <c r="H1320" i="10"/>
  <c r="H1321" i="10" a="1"/>
  <c r="H1321" i="10" s="1"/>
  <c r="H1322" i="10" a="1"/>
  <c r="H1322" i="10"/>
  <c r="H1323" i="10" a="1"/>
  <c r="H1323" i="10" s="1"/>
  <c r="H1324" i="10" a="1"/>
  <c r="H1324" i="10" s="1"/>
  <c r="H1325" i="10" a="1"/>
  <c r="H1325" i="10" s="1"/>
  <c r="H1326" i="10" a="1"/>
  <c r="H1326" i="10"/>
  <c r="H1327" i="10" a="1"/>
  <c r="H1327" i="10" s="1"/>
  <c r="H1328" i="10" a="1"/>
  <c r="H1328" i="10" s="1"/>
  <c r="H1329" i="10" a="1"/>
  <c r="H1329" i="10"/>
  <c r="H1330" i="10" a="1"/>
  <c r="H1330" i="10" s="1"/>
  <c r="H1331" i="10" a="1"/>
  <c r="H1331" i="10" s="1"/>
  <c r="H1332" i="10" a="1"/>
  <c r="H1332" i="10"/>
  <c r="H1333" i="10" a="1"/>
  <c r="H1333" i="10" s="1"/>
  <c r="H1334" i="10" a="1"/>
  <c r="H1334" i="10" s="1"/>
  <c r="H1335" i="10" a="1"/>
  <c r="H1335" i="10" s="1"/>
  <c r="H1336" i="10" a="1"/>
  <c r="H1336" i="10"/>
  <c r="H1337" i="10" a="1"/>
  <c r="H1337" i="10" s="1"/>
  <c r="H1338" i="10" a="1"/>
  <c r="H1338" i="10" s="1"/>
  <c r="H1339" i="10" a="1"/>
  <c r="H1339" i="10" s="1"/>
  <c r="H1340" i="10" a="1"/>
  <c r="H1340" i="10"/>
  <c r="H1341" i="10" a="1"/>
  <c r="H1341" i="10"/>
  <c r="H1342" i="10" a="1"/>
  <c r="H1342" i="10"/>
  <c r="H1343" i="10" a="1"/>
  <c r="H1343" i="10" s="1"/>
  <c r="H1344" i="10" a="1"/>
  <c r="H1344" i="10"/>
  <c r="H1345" i="10" a="1"/>
  <c r="H1345" i="10"/>
  <c r="H1346" i="10" a="1"/>
  <c r="H1346" i="10"/>
  <c r="H1347" i="10" a="1"/>
  <c r="H1347" i="10"/>
  <c r="H1348" i="10" a="1"/>
  <c r="H1348" i="10"/>
  <c r="H1349" i="10" a="1"/>
  <c r="H1349" i="10" s="1"/>
  <c r="H1350" i="10" a="1"/>
  <c r="H1350" i="10"/>
  <c r="H1351" i="10" a="1"/>
  <c r="H1351" i="10"/>
  <c r="H1352" i="10" a="1"/>
  <c r="H1352" i="10"/>
  <c r="H1353" i="10" a="1"/>
  <c r="H1353" i="10"/>
  <c r="H1354" i="10" a="1"/>
  <c r="H1354" i="10"/>
  <c r="H1355" i="10" a="1"/>
  <c r="H1355" i="10" s="1"/>
  <c r="H1356" i="10" a="1"/>
  <c r="H1356" i="10"/>
  <c r="H1357" i="10" a="1"/>
  <c r="H1357" i="10"/>
  <c r="H1358" i="10" a="1"/>
  <c r="H1358" i="10"/>
  <c r="H1359" i="10" a="1"/>
  <c r="H1359" i="10"/>
  <c r="H1360" i="10" a="1"/>
  <c r="H1360" i="10"/>
  <c r="H1361" i="10" a="1"/>
  <c r="H1361" i="10" s="1"/>
  <c r="H1362" i="10" a="1"/>
  <c r="H1362" i="10"/>
  <c r="H1363" i="10" a="1"/>
  <c r="H1363" i="10"/>
  <c r="H1364" i="10" a="1"/>
  <c r="H1364" i="10"/>
  <c r="H1365" i="10" a="1"/>
  <c r="H1365" i="10"/>
  <c r="H1366" i="10" a="1"/>
  <c r="H1366" i="10"/>
  <c r="H1367" i="10" a="1"/>
  <c r="H1367" i="10" s="1"/>
  <c r="H1368" i="10" a="1"/>
  <c r="H1368" i="10"/>
  <c r="H1369" i="10" a="1"/>
  <c r="H1369" i="10"/>
  <c r="H1370" i="10" a="1"/>
  <c r="H1370" i="10"/>
  <c r="H1371" i="10" a="1"/>
  <c r="H1371" i="10"/>
  <c r="H1372" i="10" a="1"/>
  <c r="H1372" i="10"/>
  <c r="H1373" i="10" a="1"/>
  <c r="H1373" i="10" s="1"/>
  <c r="H1374" i="10" a="1"/>
  <c r="H1374" i="10"/>
  <c r="H1375" i="10" a="1"/>
  <c r="H1375" i="10"/>
  <c r="H1376" i="10" a="1"/>
  <c r="H1376" i="10"/>
  <c r="H1377" i="10" a="1"/>
  <c r="H1377" i="10"/>
  <c r="H1378" i="10" a="1"/>
  <c r="H1378" i="10"/>
  <c r="H1379" i="10" a="1"/>
  <c r="H1379" i="10" s="1"/>
  <c r="H1380" i="10" a="1"/>
  <c r="H1380" i="10"/>
  <c r="H1381" i="10" a="1"/>
  <c r="H1381" i="10" s="1"/>
  <c r="H1382" i="10" a="1"/>
  <c r="H1382" i="10"/>
  <c r="H1383" i="10" a="1"/>
  <c r="H1383" i="10"/>
  <c r="H1384" i="10" a="1"/>
  <c r="H1384" i="10"/>
  <c r="H1385" i="10" a="1"/>
  <c r="H1385" i="10" s="1"/>
  <c r="H1386" i="10" a="1"/>
  <c r="H1386" i="10"/>
  <c r="H1387" i="10" a="1"/>
  <c r="H1387" i="10" s="1"/>
  <c r="H1388" i="10" a="1"/>
  <c r="H1388" i="10"/>
  <c r="H1389" i="10" a="1"/>
  <c r="H1389" i="10"/>
  <c r="H1390" i="10" a="1"/>
  <c r="H1390" i="10"/>
  <c r="H1391" i="10" a="1"/>
  <c r="H1391" i="10" s="1"/>
  <c r="H1392" i="10" a="1"/>
  <c r="H1392" i="10"/>
  <c r="H1393" i="10" a="1"/>
  <c r="H1393" i="10" s="1"/>
  <c r="H1394" i="10" a="1"/>
  <c r="H1394" i="10" s="1"/>
  <c r="H1395" i="10" a="1"/>
  <c r="H1395" i="10"/>
  <c r="H1396" i="10" a="1"/>
  <c r="H1396" i="10"/>
  <c r="H1397" i="10" a="1"/>
  <c r="H1397" i="10" s="1"/>
  <c r="H1398" i="10" a="1"/>
  <c r="H1398" i="10"/>
  <c r="H1399" i="10" a="1"/>
  <c r="H1399" i="10" s="1"/>
  <c r="H1400" i="10" a="1"/>
  <c r="H1400" i="10" s="1"/>
  <c r="H1401" i="10" a="1"/>
  <c r="H1401" i="10"/>
  <c r="H1402" i="10" a="1"/>
  <c r="H1402" i="10"/>
  <c r="H1403" i="10" a="1"/>
  <c r="H1403" i="10" s="1"/>
  <c r="H1404" i="10" a="1"/>
  <c r="H1404" i="10"/>
  <c r="H1405" i="10" a="1"/>
  <c r="H1405" i="10" s="1"/>
  <c r="H1406" i="10" a="1"/>
  <c r="H1406" i="10" s="1"/>
  <c r="H1407" i="10" a="1"/>
  <c r="H1407" i="10"/>
  <c r="H1408" i="10" a="1"/>
  <c r="H1408" i="10"/>
  <c r="H1409" i="10" a="1"/>
  <c r="H1409" i="10" s="1"/>
  <c r="H1410" i="10" a="1"/>
  <c r="H1410" i="10"/>
  <c r="H1411" i="10" a="1"/>
  <c r="H1411" i="10" s="1"/>
  <c r="H1412" i="10" a="1"/>
  <c r="H1412" i="10" s="1"/>
  <c r="H1413" i="10" a="1"/>
  <c r="H1413" i="10" s="1"/>
  <c r="H1414" i="10" a="1"/>
  <c r="H1414" i="10"/>
  <c r="H1415" i="10" a="1"/>
  <c r="H1415" i="10" s="1"/>
  <c r="H1416" i="10" a="1"/>
  <c r="H1416" i="10"/>
  <c r="H1417" i="10" a="1"/>
  <c r="H1417" i="10" s="1"/>
  <c r="H1418" i="10" a="1"/>
  <c r="H1418" i="10" s="1"/>
  <c r="H1419" i="10" a="1"/>
  <c r="H1419" i="10" s="1"/>
  <c r="H1420" i="10" a="1"/>
  <c r="H1420" i="10"/>
  <c r="H1421" i="10" a="1"/>
  <c r="H1421" i="10" s="1"/>
  <c r="H1422" i="10" a="1"/>
  <c r="H1422" i="10"/>
  <c r="H1423" i="10" a="1"/>
  <c r="H1423" i="10" s="1"/>
  <c r="H1424" i="10" a="1"/>
  <c r="H1424" i="10" s="1"/>
  <c r="H1425" i="10" a="1"/>
  <c r="H1425" i="10" s="1"/>
  <c r="H1426" i="10" a="1"/>
  <c r="H1426" i="10"/>
  <c r="H1427" i="10" a="1"/>
  <c r="H1427" i="10" s="1"/>
  <c r="H1428" i="10" a="1"/>
  <c r="H1428" i="10"/>
  <c r="H1429" i="10" a="1"/>
  <c r="H1429" i="10" s="1"/>
  <c r="H1430" i="10" a="1"/>
  <c r="H1430" i="10" s="1"/>
  <c r="H1431" i="10" a="1"/>
  <c r="H1431" i="10" s="1"/>
  <c r="H1432" i="10" a="1"/>
  <c r="H1432" i="10"/>
  <c r="H1433" i="10" a="1"/>
  <c r="H1433" i="10" s="1"/>
  <c r="H1434" i="10" a="1"/>
  <c r="H1434" i="10"/>
  <c r="H1435" i="10" a="1"/>
  <c r="H1435" i="10" s="1"/>
  <c r="H1436" i="10" a="1"/>
  <c r="H1436" i="10" s="1"/>
  <c r="H1437" i="10" a="1"/>
  <c r="H1437" i="10" s="1"/>
  <c r="H1438" i="10" a="1"/>
  <c r="H1438" i="10"/>
  <c r="H1439" i="10" a="1"/>
  <c r="H1439" i="10" s="1"/>
  <c r="H1440" i="10" a="1"/>
  <c r="H1440" i="10"/>
  <c r="H1441" i="10" a="1"/>
  <c r="H1441" i="10" s="1"/>
  <c r="H1442" i="10" a="1"/>
  <c r="H1442" i="10" s="1"/>
  <c r="H1443" i="10" a="1"/>
  <c r="H1443" i="10" s="1"/>
  <c r="H1444" i="10" a="1"/>
  <c r="H1444" i="10"/>
  <c r="H1445" i="10" a="1"/>
  <c r="H1445" i="10" s="1"/>
  <c r="H1446" i="10" a="1"/>
  <c r="H1446" i="10"/>
  <c r="H1447" i="10" a="1"/>
  <c r="H1447" i="10" s="1"/>
  <c r="H1448" i="10" a="1"/>
  <c r="H1448" i="10" s="1"/>
  <c r="H1449" i="10" a="1"/>
  <c r="H1449" i="10" s="1"/>
  <c r="H1450" i="10" a="1"/>
  <c r="H1450" i="10"/>
  <c r="H1451" i="10" a="1"/>
  <c r="H1451" i="10" s="1"/>
  <c r="H1452" i="10" a="1"/>
  <c r="H1452" i="10"/>
  <c r="H1453" i="10" a="1"/>
  <c r="H1453" i="10" s="1"/>
  <c r="H1454" i="10" a="1"/>
  <c r="H1454" i="10" s="1"/>
  <c r="H1455" i="10" a="1"/>
  <c r="H1455" i="10" s="1"/>
  <c r="H1456" i="10" a="1"/>
  <c r="H1456" i="10"/>
  <c r="H1457" i="10" a="1"/>
  <c r="H1457" i="10" s="1"/>
  <c r="H1458" i="10" a="1"/>
  <c r="H1458" i="10"/>
  <c r="H1459" i="10" a="1"/>
  <c r="H1459" i="10" s="1"/>
  <c r="H1460" i="10" a="1"/>
  <c r="H1460" i="10" s="1"/>
  <c r="H1461" i="10" a="1"/>
  <c r="H1461" i="10" s="1"/>
  <c r="H1462" i="10" a="1"/>
  <c r="H1462" i="10"/>
  <c r="H1463" i="10" a="1"/>
  <c r="H1463" i="10" s="1"/>
  <c r="H1464" i="10" a="1"/>
  <c r="H1464" i="10"/>
  <c r="H1465" i="10" a="1"/>
  <c r="H1465" i="10" s="1"/>
  <c r="H1466" i="10" a="1"/>
  <c r="H1466" i="10" s="1"/>
  <c r="H1467" i="10" a="1"/>
  <c r="H1467" i="10" s="1"/>
  <c r="H1468" i="10" a="1"/>
  <c r="H1468" i="10"/>
  <c r="H1469" i="10" a="1"/>
  <c r="H1469" i="10" s="1"/>
  <c r="H1470" i="10" a="1"/>
  <c r="H1470" i="10"/>
  <c r="H1471" i="10" a="1"/>
  <c r="H1471" i="10" s="1"/>
  <c r="H1472" i="10" a="1"/>
  <c r="H1472" i="10" s="1"/>
  <c r="H1473" i="10" a="1"/>
  <c r="H1473" i="10" s="1"/>
  <c r="H1474" i="10" a="1"/>
  <c r="H1474" i="10"/>
  <c r="H1475" i="10" a="1"/>
  <c r="H1475" i="10" s="1"/>
  <c r="H1476" i="10" a="1"/>
  <c r="H1476" i="10"/>
  <c r="H1477" i="10" a="1"/>
  <c r="H1477" i="10" s="1"/>
  <c r="H1478" i="10" a="1"/>
  <c r="H1478" i="10" s="1"/>
  <c r="H1479" i="10" a="1"/>
  <c r="H1479" i="10" s="1"/>
  <c r="H1480" i="10" a="1"/>
  <c r="H1480" i="10"/>
  <c r="H1481" i="10" a="1"/>
  <c r="H1481" i="10" s="1"/>
  <c r="H1482" i="10" a="1"/>
  <c r="H1482" i="10"/>
  <c r="H1483" i="10" a="1"/>
  <c r="H1483" i="10" s="1"/>
  <c r="H1484" i="10" a="1"/>
  <c r="H1484" i="10" s="1"/>
  <c r="H1485" i="10" a="1"/>
  <c r="H1485" i="10" s="1"/>
  <c r="H1486" i="10" a="1"/>
  <c r="H1486" i="10"/>
  <c r="H1487" i="10" a="1"/>
  <c r="H1487" i="10" s="1"/>
  <c r="H1488" i="10" a="1"/>
  <c r="H1488" i="10"/>
  <c r="H1489" i="10" a="1"/>
  <c r="H1489" i="10" s="1"/>
  <c r="H1490" i="10" a="1"/>
  <c r="H1490" i="10" s="1"/>
  <c r="H1491" i="10" a="1"/>
  <c r="H1491" i="10" s="1"/>
  <c r="H1492" i="10" a="1"/>
  <c r="H1492" i="10"/>
  <c r="H1493" i="10" a="1"/>
  <c r="H1493" i="10" s="1"/>
  <c r="H1494" i="10" a="1"/>
  <c r="H1494" i="10"/>
  <c r="H1495" i="10" a="1"/>
  <c r="H1495" i="10" s="1"/>
  <c r="H1496" i="10" a="1"/>
  <c r="H1496" i="10" s="1"/>
  <c r="H1497" i="10" a="1"/>
  <c r="H1497" i="10" s="1"/>
  <c r="H1498" i="10" a="1"/>
  <c r="H1498" i="10"/>
  <c r="H1499" i="10" a="1"/>
  <c r="H1499" i="10" s="1"/>
  <c r="H1500" i="10" a="1"/>
  <c r="H1500" i="10"/>
  <c r="H1501" i="10" a="1"/>
  <c r="H1501" i="10" s="1"/>
  <c r="H1502" i="10" a="1"/>
  <c r="H1502" i="10" s="1"/>
  <c r="H1503" i="10" a="1"/>
  <c r="H1503" i="10" s="1"/>
  <c r="H1504" i="10" a="1"/>
  <c r="H1504" i="10"/>
  <c r="H1505" i="10" a="1"/>
  <c r="H1505" i="10" s="1"/>
  <c r="H1506" i="10" a="1"/>
  <c r="H1506" i="10"/>
  <c r="H1507" i="10" a="1"/>
  <c r="H1507" i="10" s="1"/>
  <c r="H1508" i="10" a="1"/>
  <c r="H1508" i="10" s="1"/>
  <c r="H1509" i="10" a="1"/>
  <c r="H1509" i="10" s="1"/>
  <c r="H1510" i="10" a="1"/>
  <c r="H1510" i="10"/>
  <c r="H1511" i="10" a="1"/>
  <c r="H1511" i="10" s="1"/>
  <c r="H1512" i="10" a="1"/>
  <c r="H1512" i="10"/>
  <c r="H1513" i="10" a="1"/>
  <c r="H1513" i="10" s="1"/>
  <c r="H1514" i="10" a="1"/>
  <c r="H1514" i="10" s="1"/>
  <c r="H1515" i="10" a="1"/>
  <c r="H1515" i="10" s="1"/>
  <c r="H1516" i="10" a="1"/>
  <c r="H1516" i="10"/>
  <c r="H1517" i="10" a="1"/>
  <c r="H1517" i="10" s="1"/>
  <c r="H1518" i="10" a="1"/>
  <c r="H1518" i="10"/>
  <c r="H1519" i="10" a="1"/>
  <c r="H1519" i="10" s="1"/>
  <c r="H1520" i="10" a="1"/>
  <c r="H1520" i="10" s="1"/>
  <c r="H1521" i="10" a="1"/>
  <c r="H1521" i="10" s="1"/>
  <c r="H1522" i="10" a="1"/>
  <c r="H1522" i="10"/>
  <c r="H1523" i="10" a="1"/>
  <c r="H1523" i="10" s="1"/>
  <c r="H1524" i="10" a="1"/>
  <c r="H1524" i="10"/>
  <c r="H1525" i="10" a="1"/>
  <c r="H1525" i="10" s="1"/>
  <c r="H1526" i="10" a="1"/>
  <c r="H1526" i="10" s="1"/>
  <c r="H1527" i="10" a="1"/>
  <c r="H1527" i="10" s="1"/>
  <c r="H1528" i="10" a="1"/>
  <c r="H1528" i="10"/>
  <c r="H1529" i="10" a="1"/>
  <c r="H1529" i="10" s="1"/>
  <c r="H1530" i="10" a="1"/>
  <c r="H1530" i="10"/>
  <c r="H1531" i="10" a="1"/>
  <c r="H1531" i="10" s="1"/>
  <c r="H1532" i="10" a="1"/>
  <c r="H1532" i="10" s="1"/>
  <c r="H1533" i="10" a="1"/>
  <c r="H1533" i="10" s="1"/>
  <c r="H1534" i="10" a="1"/>
  <c r="H1534" i="10"/>
  <c r="H1535" i="10" a="1"/>
  <c r="H1535" i="10" s="1"/>
  <c r="H1536" i="10" a="1"/>
  <c r="H1536" i="10"/>
  <c r="H1537" i="10" a="1"/>
  <c r="H1537" i="10" s="1"/>
  <c r="H1538" i="10" a="1"/>
  <c r="H1538" i="10" s="1"/>
  <c r="H1539" i="10" a="1"/>
  <c r="H1539" i="10" s="1"/>
  <c r="H1540" i="10" a="1"/>
  <c r="H1540" i="10"/>
  <c r="H1541" i="10" a="1"/>
  <c r="H1541" i="10" s="1"/>
  <c r="H1542" i="10" a="1"/>
  <c r="H1542" i="10"/>
  <c r="H1543" i="10" a="1"/>
  <c r="H1543" i="10" s="1"/>
  <c r="H1544" i="10" a="1"/>
  <c r="H1544" i="10" s="1"/>
  <c r="H1545" i="10" a="1"/>
  <c r="H1545" i="10" s="1"/>
  <c r="H1546" i="10" a="1"/>
  <c r="H1546" i="10"/>
  <c r="H1547" i="10" a="1"/>
  <c r="H1547" i="10" s="1"/>
  <c r="H1548" i="10" a="1"/>
  <c r="H1548" i="10"/>
  <c r="H1549" i="10" a="1"/>
  <c r="H1549" i="10" s="1"/>
  <c r="H1550" i="10" a="1"/>
  <c r="H1550" i="10" s="1"/>
  <c r="H1551" i="10" a="1"/>
  <c r="H1551" i="10" s="1"/>
  <c r="H1552" i="10" a="1"/>
  <c r="H1552" i="10"/>
  <c r="H1553" i="10" a="1"/>
  <c r="H1553" i="10" s="1"/>
  <c r="H1554" i="10" a="1"/>
  <c r="H1554" i="10"/>
  <c r="H1555" i="10" a="1"/>
  <c r="H1555" i="10" s="1"/>
  <c r="H1556" i="10" a="1"/>
  <c r="H1556" i="10" s="1"/>
  <c r="H1557" i="10" a="1"/>
  <c r="H1557" i="10" s="1"/>
  <c r="H1558" i="10" a="1"/>
  <c r="H1558" i="10"/>
  <c r="H1559" i="10" a="1"/>
  <c r="H1559" i="10" s="1"/>
  <c r="H1560" i="10" a="1"/>
  <c r="H1560" i="10"/>
  <c r="H1561" i="10" a="1"/>
  <c r="H1561" i="10" s="1"/>
  <c r="H1562" i="10" a="1"/>
  <c r="H1562" i="10" s="1"/>
  <c r="H1563" i="10" a="1"/>
  <c r="H1563" i="10" s="1"/>
  <c r="H1564" i="10" a="1"/>
  <c r="H1564" i="10"/>
  <c r="H1565" i="10" a="1"/>
  <c r="H1565" i="10" s="1"/>
  <c r="H1566" i="10" a="1"/>
  <c r="H1566" i="10"/>
  <c r="H1567" i="10" a="1"/>
  <c r="H1567" i="10" s="1"/>
  <c r="H1568" i="10" a="1"/>
  <c r="H1568" i="10" s="1"/>
  <c r="H1569" i="10" a="1"/>
  <c r="H1569" i="10" s="1"/>
  <c r="H1570" i="10" a="1"/>
  <c r="H1570" i="10"/>
  <c r="H1571" i="10" a="1"/>
  <c r="H1571" i="10" s="1"/>
  <c r="H1572" i="10" a="1"/>
  <c r="H1572" i="10"/>
  <c r="H1573" i="10" a="1"/>
  <c r="H1573" i="10" s="1"/>
  <c r="H1574" i="10" a="1"/>
  <c r="H1574" i="10" s="1"/>
  <c r="H1575" i="10" a="1"/>
  <c r="H1575" i="10" s="1"/>
  <c r="H1576" i="10" a="1"/>
  <c r="H1576" i="10"/>
  <c r="H1577" i="10" a="1"/>
  <c r="H1577" i="10" s="1"/>
  <c r="H1578" i="10" a="1"/>
  <c r="H1578" i="10"/>
  <c r="H1579" i="10" a="1"/>
  <c r="H1579" i="10" s="1"/>
  <c r="H1580" i="10" a="1"/>
  <c r="H1580" i="10" s="1"/>
  <c r="H1581" i="10" a="1"/>
  <c r="H1581" i="10" s="1"/>
  <c r="H1582" i="10" a="1"/>
  <c r="H1582" i="10"/>
  <c r="H1583" i="10" a="1"/>
  <c r="H1583" i="10" s="1"/>
  <c r="H1584" i="10" a="1"/>
  <c r="H1584" i="10"/>
  <c r="H1585" i="10" a="1"/>
  <c r="H1585" i="10" s="1"/>
  <c r="H1586" i="10" a="1"/>
  <c r="H1586" i="10" s="1"/>
  <c r="H1587" i="10" a="1"/>
  <c r="H1587" i="10" s="1"/>
  <c r="H1588" i="10" a="1"/>
  <c r="H1588" i="10"/>
  <c r="H1589" i="10" a="1"/>
  <c r="H1589" i="10" s="1"/>
  <c r="H1590" i="10" a="1"/>
  <c r="H1590" i="10"/>
  <c r="H1591" i="10" a="1"/>
  <c r="H1591" i="10" s="1"/>
  <c r="H1592" i="10" a="1"/>
  <c r="H1592" i="10" s="1"/>
  <c r="H1593" i="10" a="1"/>
  <c r="H1593" i="10" s="1"/>
  <c r="H1594" i="10" a="1"/>
  <c r="H1594" i="10"/>
  <c r="H1595" i="10" a="1"/>
  <c r="H1595" i="10" s="1"/>
  <c r="H1596" i="10" a="1"/>
  <c r="H1596" i="10"/>
  <c r="H1597" i="10" a="1"/>
  <c r="H1597" i="10" s="1"/>
  <c r="H1598" i="10" a="1"/>
  <c r="H1598" i="10" s="1"/>
  <c r="H1599" i="10" a="1"/>
  <c r="H1599" i="10" s="1"/>
  <c r="H1600" i="10" a="1"/>
  <c r="H1600" i="10"/>
  <c r="H1601" i="10" a="1"/>
  <c r="H1601" i="10" s="1"/>
  <c r="H1602" i="10" a="1"/>
  <c r="H1602" i="10"/>
  <c r="H1603" i="10" a="1"/>
  <c r="H1603" i="10" s="1"/>
  <c r="H1604" i="10" a="1"/>
  <c r="H1604" i="10" s="1"/>
  <c r="H1605" i="10" a="1"/>
  <c r="H1605" i="10" s="1"/>
  <c r="H1606" i="10" a="1"/>
  <c r="H1606" i="10"/>
  <c r="H1607" i="10" a="1"/>
  <c r="H1607" i="10" s="1"/>
  <c r="H1608" i="10" a="1"/>
  <c r="H1608" i="10"/>
  <c r="H1609" i="10" a="1"/>
  <c r="H1609" i="10" s="1"/>
  <c r="H1610" i="10" a="1"/>
  <c r="H1610" i="10" s="1"/>
  <c r="H1611" i="10" a="1"/>
  <c r="H1611" i="10" s="1"/>
  <c r="H1612" i="10" a="1"/>
  <c r="H1612" i="10"/>
  <c r="H1613" i="10" a="1"/>
  <c r="H1613" i="10" s="1"/>
  <c r="H1614" i="10" a="1"/>
  <c r="H1614" i="10"/>
  <c r="H1615" i="10" a="1"/>
  <c r="H1615" i="10" s="1"/>
  <c r="H1616" i="10" a="1"/>
  <c r="H1616" i="10" s="1"/>
  <c r="H1617" i="10" a="1"/>
  <c r="H1617" i="10" s="1"/>
  <c r="H1618" i="10" a="1"/>
  <c r="H1618" i="10"/>
  <c r="H1619" i="10" a="1"/>
  <c r="H1619" i="10" s="1"/>
  <c r="H1620" i="10" a="1"/>
  <c r="H1620" i="10"/>
  <c r="H1621" i="10" a="1"/>
  <c r="H1621" i="10" s="1"/>
  <c r="H1622" i="10" a="1"/>
  <c r="H1622" i="10" s="1"/>
  <c r="H1623" i="10" a="1"/>
  <c r="H1623" i="10" s="1"/>
  <c r="H1624" i="10" a="1"/>
  <c r="H1624" i="10"/>
  <c r="H1625" i="10" a="1"/>
  <c r="H1625" i="10" s="1"/>
  <c r="H1626" i="10" a="1"/>
  <c r="H1626" i="10"/>
  <c r="H1627" i="10" a="1"/>
  <c r="H1627" i="10" s="1"/>
  <c r="H1628" i="10" a="1"/>
  <c r="H1628" i="10" s="1"/>
  <c r="H1629" i="10" a="1"/>
  <c r="H1629" i="10" s="1"/>
  <c r="H1630" i="10" a="1"/>
  <c r="H1630" i="10"/>
  <c r="H1631" i="10" a="1"/>
  <c r="H1631" i="10" s="1"/>
  <c r="H1632" i="10" a="1"/>
  <c r="H1632" i="10"/>
  <c r="H1633" i="10" a="1"/>
  <c r="H1633" i="10" s="1"/>
  <c r="H1634" i="10" a="1"/>
  <c r="H1634" i="10" s="1"/>
  <c r="H1635" i="10" a="1"/>
  <c r="H1635" i="10" s="1"/>
  <c r="H1636" i="10" a="1"/>
  <c r="H1636" i="10"/>
  <c r="H1637" i="10" a="1"/>
  <c r="H1637" i="10" s="1"/>
  <c r="H1638" i="10" a="1"/>
  <c r="H1638" i="10"/>
  <c r="H1639" i="10" a="1"/>
  <c r="H1639" i="10" s="1"/>
  <c r="H1640" i="10" a="1"/>
  <c r="H1640" i="10" s="1"/>
  <c r="H1641" i="10" a="1"/>
  <c r="H1641" i="10" s="1"/>
  <c r="H1642" i="10" a="1"/>
  <c r="H1642" i="10"/>
  <c r="H1643" i="10" a="1"/>
  <c r="H1643" i="10" s="1"/>
  <c r="H1644" i="10" a="1"/>
  <c r="H1644" i="10"/>
  <c r="H1645" i="10" a="1"/>
  <c r="H1645" i="10" s="1"/>
  <c r="H1646" i="10" a="1"/>
  <c r="H1646" i="10" s="1"/>
  <c r="H1647" i="10" a="1"/>
  <c r="H1647" i="10" s="1"/>
  <c r="H1648" i="10" a="1"/>
  <c r="H1648" i="10"/>
  <c r="H1649" i="10" a="1"/>
  <c r="H1649" i="10" s="1"/>
  <c r="H1650" i="10" a="1"/>
  <c r="H1650" i="10"/>
  <c r="H1651" i="10" a="1"/>
  <c r="H1651" i="10" s="1"/>
  <c r="H1652" i="10" a="1"/>
  <c r="H1652" i="10" s="1"/>
  <c r="H1653" i="10" a="1"/>
  <c r="H1653" i="10" s="1"/>
  <c r="H1654" i="10" a="1"/>
  <c r="H1654" i="10"/>
  <c r="H1655" i="10" a="1"/>
  <c r="H1655" i="10" s="1"/>
  <c r="H1656" i="10" a="1"/>
  <c r="H1656" i="10"/>
  <c r="H1657" i="10" a="1"/>
  <c r="H1657" i="10" s="1"/>
  <c r="H1658" i="10" a="1"/>
  <c r="H1658" i="10" s="1"/>
  <c r="H1659" i="10" a="1"/>
  <c r="H1659" i="10" s="1"/>
  <c r="H1660" i="10" a="1"/>
  <c r="H1660" i="10"/>
  <c r="H1661" i="10" a="1"/>
  <c r="H1661" i="10" s="1"/>
  <c r="H1662" i="10" a="1"/>
  <c r="H1662" i="10"/>
  <c r="H1663" i="10" a="1"/>
  <c r="H1663" i="10" s="1"/>
  <c r="H1664" i="10" a="1"/>
  <c r="H1664" i="10" s="1"/>
  <c r="H1665" i="10" a="1"/>
  <c r="H1665" i="10" s="1"/>
  <c r="H1666" i="10" a="1"/>
  <c r="H1666" i="10"/>
  <c r="H1667" i="10" a="1"/>
  <c r="H1667" i="10" s="1"/>
  <c r="H1668" i="10" a="1"/>
  <c r="H1668" i="10"/>
  <c r="H1669" i="10" a="1"/>
  <c r="H1669" i="10" s="1"/>
  <c r="H1670" i="10" a="1"/>
  <c r="H1670" i="10" s="1"/>
  <c r="H1671" i="10" a="1"/>
  <c r="H1671" i="10" s="1"/>
  <c r="H1672" i="10" a="1"/>
  <c r="H1672" i="10"/>
  <c r="H1673" i="10" a="1"/>
  <c r="H1673" i="10" s="1"/>
  <c r="H1674" i="10" a="1"/>
  <c r="H1674" i="10"/>
  <c r="H1675" i="10" a="1"/>
  <c r="H1675" i="10" s="1"/>
  <c r="H1676" i="10" a="1"/>
  <c r="H1676" i="10" s="1"/>
  <c r="H1677" i="10" a="1"/>
  <c r="H1677" i="10" s="1"/>
  <c r="H1678" i="10" a="1"/>
  <c r="H1678" i="10"/>
  <c r="H1679" i="10" a="1"/>
  <c r="H1679" i="10" s="1"/>
  <c r="H1680" i="10" a="1"/>
  <c r="H1680" i="10"/>
  <c r="H1681" i="10" a="1"/>
  <c r="H1681" i="10" s="1"/>
  <c r="H1682" i="10" a="1"/>
  <c r="H1682" i="10" s="1"/>
  <c r="H1683" i="10" a="1"/>
  <c r="H1683" i="10" s="1"/>
  <c r="H1684" i="10" a="1"/>
  <c r="H1684" i="10"/>
  <c r="H1685" i="10" a="1"/>
  <c r="H1685" i="10" s="1"/>
  <c r="H1686" i="10" a="1"/>
  <c r="H1686" i="10"/>
  <c r="H1687" i="10" a="1"/>
  <c r="H1687" i="10" s="1"/>
  <c r="H1688" i="10" a="1"/>
  <c r="H1688" i="10" s="1"/>
  <c r="H1689" i="10" a="1"/>
  <c r="H1689" i="10" s="1"/>
  <c r="H1690" i="10" a="1"/>
  <c r="H1690" i="10"/>
  <c r="H1691" i="10" a="1"/>
  <c r="H1691" i="10" s="1"/>
  <c r="H1692" i="10" a="1"/>
  <c r="H1692" i="10"/>
  <c r="H1693" i="10" a="1"/>
  <c r="H1693" i="10" s="1"/>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L1081" i="10"/>
  <c r="L1082" i="10"/>
  <c r="L1083" i="10"/>
  <c r="L1084" i="10"/>
  <c r="L1085" i="10"/>
  <c r="L1086" i="10"/>
  <c r="L1087" i="10"/>
  <c r="L1088" i="10"/>
  <c r="L1089" i="10"/>
  <c r="L1090" i="10"/>
  <c r="L1091" i="10"/>
  <c r="L1092" i="10"/>
  <c r="L1093" i="10"/>
  <c r="L1094" i="10"/>
  <c r="L1095" i="10"/>
  <c r="L1096" i="10"/>
  <c r="L1097" i="10"/>
  <c r="L1098" i="10"/>
  <c r="L1099" i="10"/>
  <c r="L1100" i="10"/>
  <c r="L1101" i="10"/>
  <c r="L1102" i="10"/>
  <c r="L1103" i="10"/>
  <c r="L1104" i="10"/>
  <c r="L1105" i="10"/>
  <c r="L1106" i="10"/>
  <c r="L1107" i="10"/>
  <c r="L1108" i="10"/>
  <c r="L1109" i="10"/>
  <c r="L1110" i="10"/>
  <c r="L1111" i="10"/>
  <c r="L1112" i="10"/>
  <c r="L1113" i="10"/>
  <c r="L1114" i="10"/>
  <c r="L1115" i="10"/>
  <c r="L1116" i="10"/>
  <c r="L1117" i="10"/>
  <c r="L1118" i="10"/>
  <c r="L1119" i="10"/>
  <c r="L1120" i="10"/>
  <c r="L1121" i="10"/>
  <c r="L1122" i="10"/>
  <c r="L1123" i="10"/>
  <c r="L1124" i="10"/>
  <c r="L1125" i="10"/>
  <c r="L1126" i="10"/>
  <c r="L1127" i="10"/>
  <c r="L1128" i="10"/>
  <c r="L1129" i="10"/>
  <c r="L1130" i="10"/>
  <c r="L1131" i="10"/>
  <c r="L1132" i="10"/>
  <c r="L1133" i="10"/>
  <c r="L1134" i="10"/>
  <c r="L1135" i="10"/>
  <c r="L1136" i="10"/>
  <c r="L1137" i="10"/>
  <c r="L1138" i="10"/>
  <c r="L1139" i="10"/>
  <c r="L1140" i="10"/>
  <c r="L1141" i="10"/>
  <c r="L1142" i="10"/>
  <c r="L1143" i="10"/>
  <c r="L1144" i="10"/>
  <c r="L1145" i="10"/>
  <c r="L1146" i="10"/>
  <c r="L1147" i="10"/>
  <c r="L1148" i="10"/>
  <c r="L1149" i="10"/>
  <c r="L1150" i="10"/>
  <c r="L1151" i="10"/>
  <c r="L1152" i="10"/>
  <c r="L1153" i="10"/>
  <c r="L1154" i="10"/>
  <c r="L1155" i="10"/>
  <c r="L1156" i="10"/>
  <c r="L1157" i="10"/>
  <c r="L1158" i="10"/>
  <c r="L1159" i="10"/>
  <c r="L1160" i="10"/>
  <c r="L1161" i="10"/>
  <c r="L1162" i="10"/>
  <c r="L1163" i="10"/>
  <c r="L1164" i="10"/>
  <c r="L1165" i="10"/>
  <c r="L1166" i="10"/>
  <c r="L1167" i="10"/>
  <c r="L1168" i="10"/>
  <c r="L1169" i="10"/>
  <c r="L1170" i="10"/>
  <c r="L1171" i="10"/>
  <c r="L1172" i="10"/>
  <c r="L1173" i="10"/>
  <c r="L1174" i="10"/>
  <c r="L1175" i="10"/>
  <c r="L1176" i="10"/>
  <c r="L1177" i="10"/>
  <c r="L1178" i="10"/>
  <c r="L1179" i="10"/>
  <c r="L1180" i="10"/>
  <c r="L1181" i="10"/>
  <c r="L1182" i="10"/>
  <c r="L1183" i="10"/>
  <c r="L1184" i="10"/>
  <c r="L1185" i="10"/>
  <c r="L1186" i="10"/>
  <c r="L1187" i="10"/>
  <c r="L1188" i="10"/>
  <c r="L1189" i="10"/>
  <c r="L1190" i="10"/>
  <c r="L1191" i="10"/>
  <c r="L1192" i="10"/>
  <c r="L1193" i="10"/>
  <c r="L1194" i="10"/>
  <c r="L1195" i="10"/>
  <c r="L1196" i="10"/>
  <c r="L1197" i="10"/>
  <c r="L1198" i="10"/>
  <c r="L1199" i="10"/>
  <c r="L1200" i="10"/>
  <c r="L1201" i="10"/>
  <c r="L1202" i="10"/>
  <c r="L1203" i="10"/>
  <c r="L1204" i="10"/>
  <c r="L1205" i="10"/>
  <c r="L1206" i="10"/>
  <c r="L1207" i="10"/>
  <c r="L1208" i="10"/>
  <c r="L1209" i="10"/>
  <c r="L1210" i="10"/>
  <c r="L1211" i="10"/>
  <c r="L1212" i="10"/>
  <c r="L1213" i="10"/>
  <c r="L1214" i="10"/>
  <c r="L1215" i="10"/>
  <c r="L1216" i="10"/>
  <c r="L1217" i="10"/>
  <c r="L1218" i="10"/>
  <c r="L1219" i="10"/>
  <c r="L1220" i="10"/>
  <c r="L1221" i="10"/>
  <c r="L1222" i="10"/>
  <c r="L1223" i="10"/>
  <c r="L1224" i="10"/>
  <c r="L1225" i="10"/>
  <c r="L1226" i="10"/>
  <c r="L1227" i="10"/>
  <c r="L1228" i="10"/>
  <c r="L1229" i="10"/>
  <c r="L1230" i="10"/>
  <c r="L1231" i="10"/>
  <c r="L1232" i="10"/>
  <c r="L1233" i="10"/>
  <c r="L1234" i="10"/>
  <c r="L1235" i="10"/>
  <c r="L1236" i="10"/>
  <c r="L1237" i="10"/>
  <c r="L1238" i="10"/>
  <c r="L1239" i="10"/>
  <c r="L1240" i="10"/>
  <c r="L1241" i="10"/>
  <c r="L1242" i="10"/>
  <c r="L1243" i="10"/>
  <c r="L1244" i="10"/>
  <c r="L1245" i="10"/>
  <c r="L1246" i="10"/>
  <c r="L1247" i="10"/>
  <c r="L1248" i="10"/>
  <c r="L1249" i="10"/>
  <c r="L1250" i="10"/>
  <c r="L1251" i="10"/>
  <c r="L1252" i="10"/>
  <c r="L1253" i="10"/>
  <c r="L1254" i="10"/>
  <c r="L1255" i="10"/>
  <c r="L1256" i="10"/>
  <c r="L1257" i="10"/>
  <c r="L1258" i="10"/>
  <c r="L1259" i="10"/>
  <c r="L1260" i="10"/>
  <c r="L1261" i="10"/>
  <c r="L1262" i="10"/>
  <c r="L1263" i="10"/>
  <c r="L1264" i="10"/>
  <c r="L1265" i="10"/>
  <c r="L1266" i="10"/>
  <c r="L1267" i="10"/>
  <c r="L1268" i="10"/>
  <c r="L1269" i="10"/>
  <c r="L1270" i="10"/>
  <c r="L1271" i="10"/>
  <c r="L1272" i="10"/>
  <c r="L1273" i="10"/>
  <c r="L1274" i="10"/>
  <c r="L1275" i="10"/>
  <c r="L1276" i="10"/>
  <c r="L1277" i="10"/>
  <c r="L1278" i="10"/>
  <c r="L1279" i="10"/>
  <c r="L1280" i="10"/>
  <c r="L1281" i="10"/>
  <c r="L1282" i="10"/>
  <c r="L1283" i="10"/>
  <c r="L1284" i="10"/>
  <c r="L1285" i="10"/>
  <c r="L1286" i="10"/>
  <c r="L1287" i="10"/>
  <c r="L1288" i="10"/>
  <c r="L1289" i="10"/>
  <c r="L1290" i="10"/>
  <c r="L1291" i="10"/>
  <c r="L1292" i="10"/>
  <c r="L1293" i="10"/>
  <c r="L1294" i="10"/>
  <c r="L1295" i="10"/>
  <c r="L1296" i="10"/>
  <c r="L1297" i="10"/>
  <c r="L1298" i="10"/>
  <c r="L1299" i="10"/>
  <c r="L1300" i="10"/>
  <c r="L1301" i="10"/>
  <c r="L1302" i="10"/>
  <c r="L1303" i="10"/>
  <c r="L1304" i="10"/>
  <c r="L1305" i="10"/>
  <c r="L1306" i="10"/>
  <c r="L1307" i="10"/>
  <c r="L1308" i="10"/>
  <c r="L1309" i="10"/>
  <c r="L1310" i="10"/>
  <c r="L1311" i="10"/>
  <c r="L1312" i="10"/>
  <c r="L1313" i="10"/>
  <c r="L1314" i="10"/>
  <c r="L1315" i="10"/>
  <c r="L1316" i="10"/>
  <c r="L1317" i="10"/>
  <c r="L1318" i="10"/>
  <c r="L1319" i="10"/>
  <c r="L1320" i="10"/>
  <c r="L1321" i="10"/>
  <c r="L1322" i="10"/>
  <c r="L1323" i="10"/>
  <c r="L1324" i="10"/>
  <c r="L1325" i="10"/>
  <c r="L1326" i="10"/>
  <c r="L1327" i="10"/>
  <c r="L1328" i="10"/>
  <c r="L1329" i="10"/>
  <c r="L1330" i="10"/>
  <c r="L1331" i="10"/>
  <c r="L1332" i="10"/>
  <c r="L1333" i="10"/>
  <c r="L1334" i="10"/>
  <c r="L1335" i="10"/>
  <c r="L1336" i="10"/>
  <c r="L1337" i="10"/>
  <c r="L1338" i="10"/>
  <c r="L1339" i="10"/>
  <c r="L1340" i="10"/>
  <c r="L1341" i="10"/>
  <c r="L1342" i="10"/>
  <c r="L1343" i="10"/>
  <c r="L1344" i="10"/>
  <c r="L1345" i="10"/>
  <c r="L1346" i="10"/>
  <c r="L1347" i="10"/>
  <c r="L1348" i="10"/>
  <c r="L1349" i="10"/>
  <c r="L1350" i="10"/>
  <c r="L1351" i="10"/>
  <c r="L1352" i="10"/>
  <c r="L1353" i="10"/>
  <c r="L1354" i="10"/>
  <c r="L1355" i="10"/>
  <c r="L1356" i="10"/>
  <c r="L1357" i="10"/>
  <c r="L1358" i="10"/>
  <c r="L1359" i="10"/>
  <c r="L1360" i="10"/>
  <c r="L1361" i="10"/>
  <c r="L1362" i="10"/>
  <c r="L1363" i="10"/>
  <c r="L1364" i="10"/>
  <c r="L1365" i="10"/>
  <c r="L1366" i="10"/>
  <c r="L1367" i="10"/>
  <c r="L1368" i="10"/>
  <c r="L1369" i="10"/>
  <c r="L1370" i="10"/>
  <c r="L1371" i="10"/>
  <c r="L1372" i="10"/>
  <c r="L1373" i="10"/>
  <c r="L1374" i="10"/>
  <c r="L1375" i="10"/>
  <c r="L1376" i="10"/>
  <c r="L1377" i="10"/>
  <c r="L1378" i="10"/>
  <c r="L1379" i="10"/>
  <c r="L1380" i="10"/>
  <c r="L1381" i="10"/>
  <c r="L1382" i="10"/>
  <c r="L1383" i="10"/>
  <c r="L1384" i="10"/>
  <c r="L1385" i="10"/>
  <c r="L1386" i="10"/>
  <c r="L1387" i="10"/>
  <c r="L1388" i="10"/>
  <c r="L1389" i="10"/>
  <c r="L1390" i="10"/>
  <c r="L1391" i="10"/>
  <c r="L1392" i="10"/>
  <c r="L1393" i="10"/>
  <c r="L1394" i="10"/>
  <c r="L1395" i="10"/>
  <c r="L1396" i="10"/>
  <c r="L1397" i="10"/>
  <c r="L1398" i="10"/>
  <c r="L1399" i="10"/>
  <c r="L1400" i="10"/>
  <c r="L1401" i="10"/>
  <c r="L1402" i="10"/>
  <c r="L1403" i="10"/>
  <c r="L1404" i="10"/>
  <c r="L1405" i="10"/>
  <c r="L1406" i="10"/>
  <c r="L1407" i="10"/>
  <c r="L1408" i="10"/>
  <c r="L1409" i="10"/>
  <c r="L1410" i="10"/>
  <c r="L1411" i="10"/>
  <c r="L1412" i="10"/>
  <c r="L1413" i="10"/>
  <c r="L1414" i="10"/>
  <c r="L1415" i="10"/>
  <c r="L1416" i="10"/>
  <c r="L1417" i="10"/>
  <c r="L1418" i="10"/>
  <c r="L1419" i="10"/>
  <c r="L1420" i="10"/>
  <c r="L1421" i="10"/>
  <c r="L1422" i="10"/>
  <c r="L1423" i="10"/>
  <c r="L1424" i="10"/>
  <c r="L1425" i="10"/>
  <c r="L1426" i="10"/>
  <c r="L1427" i="10"/>
  <c r="L1428" i="10"/>
  <c r="L1429" i="10"/>
  <c r="L1430" i="10"/>
  <c r="L1431" i="10"/>
  <c r="L1432" i="10"/>
  <c r="L1433" i="10"/>
  <c r="L1434" i="10"/>
  <c r="L1435" i="10"/>
  <c r="L1436" i="10"/>
  <c r="L1437" i="10"/>
  <c r="L1438" i="10"/>
  <c r="L1439" i="10"/>
  <c r="L1440" i="10"/>
  <c r="L1441" i="10"/>
  <c r="L1442" i="10"/>
  <c r="L1443" i="10"/>
  <c r="L1444" i="10"/>
  <c r="L1445" i="10"/>
  <c r="L1446" i="10"/>
  <c r="L1447" i="10"/>
  <c r="L1448" i="10"/>
  <c r="L1449" i="10"/>
  <c r="L1450" i="10"/>
  <c r="L1451" i="10"/>
  <c r="L1452" i="10"/>
  <c r="L1453" i="10"/>
  <c r="L1454" i="10"/>
  <c r="L1455" i="10"/>
  <c r="L1456" i="10"/>
  <c r="L1457" i="10"/>
  <c r="L1458" i="10"/>
  <c r="L1459" i="10"/>
  <c r="L1460" i="10"/>
  <c r="L1461" i="10"/>
  <c r="L1462" i="10"/>
  <c r="L1463" i="10"/>
  <c r="L1464" i="10"/>
  <c r="L1465" i="10"/>
  <c r="L1466" i="10"/>
  <c r="L1467" i="10"/>
  <c r="L1468" i="10"/>
  <c r="L1469" i="10"/>
  <c r="L1470" i="10"/>
  <c r="L1471" i="10"/>
  <c r="L1472" i="10"/>
  <c r="L1473" i="10"/>
  <c r="L1474" i="10"/>
  <c r="L1475" i="10"/>
  <c r="L1476" i="10"/>
  <c r="L1477" i="10"/>
  <c r="L1478" i="10"/>
  <c r="L1479" i="10"/>
  <c r="L1480" i="10"/>
  <c r="L1481" i="10"/>
  <c r="L1482" i="10"/>
  <c r="L1483" i="10"/>
  <c r="L1484" i="10"/>
  <c r="L1485" i="10"/>
  <c r="L1486" i="10"/>
  <c r="L1487" i="10"/>
  <c r="L1488" i="10"/>
  <c r="L1489" i="10"/>
  <c r="L1490" i="10"/>
  <c r="L1491" i="10"/>
  <c r="L1492" i="10"/>
  <c r="L1493" i="10"/>
  <c r="L1494" i="10"/>
  <c r="L1495" i="10"/>
  <c r="L1496" i="10"/>
  <c r="L1497" i="10"/>
  <c r="L1498" i="10"/>
  <c r="L1499" i="10"/>
  <c r="L1500" i="10"/>
  <c r="L1501" i="10"/>
  <c r="L1502" i="10"/>
  <c r="L1503" i="10"/>
  <c r="L1504" i="10"/>
  <c r="L1505" i="10"/>
  <c r="L1506" i="10"/>
  <c r="L1507" i="10"/>
  <c r="L1508" i="10"/>
  <c r="L1509" i="10"/>
  <c r="L1510" i="10"/>
  <c r="L1511" i="10"/>
  <c r="L1512" i="10"/>
  <c r="L1513" i="10"/>
  <c r="L1514" i="10"/>
  <c r="L1515" i="10"/>
  <c r="L1516" i="10"/>
  <c r="L1517" i="10"/>
  <c r="L1518" i="10"/>
  <c r="L1519" i="10"/>
  <c r="L1520" i="10"/>
  <c r="L1521" i="10"/>
  <c r="L1522" i="10"/>
  <c r="L1523" i="10"/>
  <c r="L1524" i="10"/>
  <c r="L1525" i="10"/>
  <c r="L1526" i="10"/>
  <c r="L1527" i="10"/>
  <c r="L1528" i="10"/>
  <c r="L1529" i="10"/>
  <c r="L1530" i="10"/>
  <c r="L1531" i="10"/>
  <c r="L1532" i="10"/>
  <c r="L1533" i="10"/>
  <c r="L1534" i="10"/>
  <c r="L1535" i="10"/>
  <c r="L1536" i="10"/>
  <c r="L1537" i="10"/>
  <c r="L1538" i="10"/>
  <c r="L1539" i="10"/>
  <c r="L1540" i="10"/>
  <c r="L1541" i="10"/>
  <c r="L1542" i="10"/>
  <c r="L1543" i="10"/>
  <c r="L1544" i="10"/>
  <c r="L1545" i="10"/>
  <c r="L1546" i="10"/>
  <c r="L1547" i="10"/>
  <c r="L1548" i="10"/>
  <c r="L1549" i="10"/>
  <c r="L1550" i="10"/>
  <c r="L1551" i="10"/>
  <c r="L1552" i="10"/>
  <c r="L1553" i="10"/>
  <c r="L1554" i="10"/>
  <c r="L1555" i="10"/>
  <c r="L1556" i="10"/>
  <c r="L1557" i="10"/>
  <c r="L1558" i="10"/>
  <c r="L1559" i="10"/>
  <c r="L1560" i="10"/>
  <c r="L1561" i="10"/>
  <c r="L1562" i="10"/>
  <c r="L1563" i="10"/>
  <c r="L1564" i="10"/>
  <c r="L1565" i="10"/>
  <c r="L1566" i="10"/>
  <c r="L1567" i="10"/>
  <c r="L1568" i="10"/>
  <c r="L1569" i="10"/>
  <c r="L1570" i="10"/>
  <c r="L1571" i="10"/>
  <c r="L1572" i="10"/>
  <c r="L1573" i="10"/>
  <c r="L1574" i="10"/>
  <c r="L1575" i="10"/>
  <c r="L1576" i="10"/>
  <c r="L1577" i="10"/>
  <c r="L1578" i="10"/>
  <c r="L1579" i="10"/>
  <c r="L1580" i="10"/>
  <c r="L1581" i="10"/>
  <c r="L1582" i="10"/>
  <c r="L1583" i="10"/>
  <c r="L1584" i="10"/>
  <c r="L1585" i="10"/>
  <c r="L1586" i="10"/>
  <c r="L1587" i="10"/>
  <c r="L1588" i="10"/>
  <c r="L1589" i="10"/>
  <c r="L1590" i="10"/>
  <c r="L1591" i="10"/>
  <c r="L1592" i="10"/>
  <c r="L1593" i="10"/>
  <c r="L1594" i="10"/>
  <c r="L1595" i="10"/>
  <c r="L1596" i="10"/>
  <c r="L1597" i="10"/>
  <c r="L1598" i="10"/>
  <c r="L1599" i="10"/>
  <c r="L1600" i="10"/>
  <c r="L1601" i="10"/>
  <c r="L1602" i="10"/>
  <c r="L1603" i="10"/>
  <c r="L1604" i="10"/>
  <c r="L1605" i="10"/>
  <c r="L1606" i="10"/>
  <c r="L1607" i="10"/>
  <c r="L1608" i="10"/>
  <c r="L1609" i="10"/>
  <c r="L1610" i="10"/>
  <c r="L1611" i="10"/>
  <c r="L1612" i="10"/>
  <c r="L1613" i="10"/>
  <c r="L1614" i="10"/>
  <c r="L1615" i="10"/>
  <c r="L1616" i="10"/>
  <c r="L1617" i="10"/>
  <c r="L1618" i="10"/>
  <c r="L1619" i="10"/>
  <c r="L1620" i="10"/>
  <c r="L1621" i="10"/>
  <c r="L1622" i="10"/>
  <c r="L1623" i="10"/>
  <c r="L1624" i="10"/>
  <c r="L1625" i="10"/>
  <c r="L1626" i="10"/>
  <c r="L1627" i="10"/>
  <c r="L1628" i="10"/>
  <c r="L1629" i="10"/>
  <c r="L1630" i="10"/>
  <c r="L1631" i="10"/>
  <c r="L1632" i="10"/>
  <c r="L1633" i="10"/>
  <c r="L1634" i="10"/>
  <c r="L1635" i="10"/>
  <c r="L1636" i="10"/>
  <c r="L1637" i="10"/>
  <c r="L1638" i="10"/>
  <c r="L1639" i="10"/>
  <c r="L1640" i="10"/>
  <c r="L1641" i="10"/>
  <c r="L1642" i="10"/>
  <c r="L1643" i="10"/>
  <c r="L1644" i="10"/>
  <c r="L1645" i="10"/>
  <c r="L1646" i="10"/>
  <c r="L1647" i="10"/>
  <c r="L1648" i="10"/>
  <c r="L1649" i="10"/>
  <c r="L1650" i="10"/>
  <c r="L1651" i="10"/>
  <c r="L1652" i="10"/>
  <c r="L1653" i="10"/>
  <c r="L1654" i="10"/>
  <c r="L1655" i="10"/>
  <c r="L1656" i="10"/>
  <c r="L1657" i="10"/>
  <c r="L1658" i="10"/>
  <c r="L1659" i="10"/>
  <c r="L1660" i="10"/>
  <c r="L1661" i="10"/>
  <c r="L1662" i="10"/>
  <c r="L1663" i="10"/>
  <c r="L1664" i="10"/>
  <c r="L1665" i="10"/>
  <c r="L1666" i="10"/>
  <c r="L1667" i="10"/>
  <c r="L1668" i="10"/>
  <c r="L1669" i="10"/>
  <c r="L1670" i="10"/>
  <c r="L1671" i="10"/>
  <c r="L1672" i="10"/>
  <c r="L1673" i="10"/>
  <c r="L1674" i="10"/>
  <c r="L1675" i="10"/>
  <c r="L1676" i="10"/>
  <c r="L1677" i="10"/>
  <c r="L1678" i="10"/>
  <c r="L1679" i="10"/>
  <c r="L1680" i="10"/>
  <c r="L1681" i="10"/>
  <c r="L1682" i="10"/>
  <c r="L1683" i="10"/>
  <c r="L1684" i="10"/>
  <c r="L1685" i="10"/>
  <c r="L1686" i="10"/>
  <c r="L1687" i="10"/>
  <c r="L1688" i="10"/>
  <c r="L1689" i="10"/>
  <c r="L1690" i="10"/>
  <c r="L1691" i="10"/>
  <c r="L1692" i="10"/>
  <c r="L1693"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2" i="10"/>
  <c r="N243" i="10"/>
  <c r="N244" i="10"/>
  <c r="N245" i="10"/>
  <c r="N246" i="10"/>
  <c r="N247" i="10"/>
  <c r="N248" i="10"/>
  <c r="N249" i="10"/>
  <c r="N250" i="10"/>
  <c r="N251" i="10"/>
  <c r="N252" i="10"/>
  <c r="N253" i="10"/>
  <c r="N254" i="10"/>
  <c r="N255" i="10"/>
  <c r="N256" i="10"/>
  <c r="N257" i="10"/>
  <c r="N258" i="10"/>
  <c r="N259" i="10"/>
  <c r="N260" i="10"/>
  <c r="N261" i="10"/>
  <c r="N262" i="10"/>
  <c r="N263" i="10"/>
  <c r="N264" i="10"/>
  <c r="N265" i="10"/>
  <c r="N266" i="10"/>
  <c r="N267" i="10"/>
  <c r="N268" i="10"/>
  <c r="N269" i="10"/>
  <c r="N270" i="10"/>
  <c r="N271" i="10"/>
  <c r="N272" i="10"/>
  <c r="N273" i="10"/>
  <c r="N274" i="10"/>
  <c r="N275" i="10"/>
  <c r="N276" i="10"/>
  <c r="N277" i="10"/>
  <c r="N278" i="10"/>
  <c r="N279" i="10"/>
  <c r="N280" i="10"/>
  <c r="N281" i="10"/>
  <c r="N282" i="10"/>
  <c r="N283" i="10"/>
  <c r="N284" i="10"/>
  <c r="N285" i="10"/>
  <c r="N286" i="10"/>
  <c r="N287" i="10"/>
  <c r="N288" i="10"/>
  <c r="N289" i="10"/>
  <c r="N290" i="10"/>
  <c r="N291" i="10"/>
  <c r="N292" i="10"/>
  <c r="N293" i="10"/>
  <c r="N294" i="10"/>
  <c r="N295" i="10"/>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7" i="10"/>
  <c r="N408" i="10"/>
  <c r="N409" i="10"/>
  <c r="N410" i="10"/>
  <c r="N411" i="10"/>
  <c r="N412" i="10"/>
  <c r="N413" i="10"/>
  <c r="N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N497" i="10"/>
  <c r="N498" i="10"/>
  <c r="N499" i="10"/>
  <c r="N500" i="10"/>
  <c r="N501" i="10"/>
  <c r="N502" i="10"/>
  <c r="N503" i="10"/>
  <c r="N504" i="10"/>
  <c r="N505" i="10"/>
  <c r="N506" i="10"/>
  <c r="N507" i="10"/>
  <c r="N508" i="10"/>
  <c r="N509" i="10"/>
  <c r="N510" i="10"/>
  <c r="N511" i="10"/>
  <c r="N512" i="10"/>
  <c r="N513" i="10"/>
  <c r="N514" i="10"/>
  <c r="N515" i="10"/>
  <c r="N516" i="10"/>
  <c r="N517" i="10"/>
  <c r="N518" i="10"/>
  <c r="N519" i="10"/>
  <c r="N520" i="10"/>
  <c r="N521" i="10"/>
  <c r="N522" i="10"/>
  <c r="N523" i="10"/>
  <c r="N524" i="10"/>
  <c r="N525" i="10"/>
  <c r="N526" i="10"/>
  <c r="N527" i="10"/>
  <c r="N528" i="10"/>
  <c r="N529" i="10"/>
  <c r="N530" i="10"/>
  <c r="N531" i="10"/>
  <c r="N532" i="10"/>
  <c r="N533" i="10"/>
  <c r="N534" i="10"/>
  <c r="N535" i="10"/>
  <c r="N536" i="10"/>
  <c r="N537" i="10"/>
  <c r="N538" i="10"/>
  <c r="N539" i="10"/>
  <c r="N540" i="10"/>
  <c r="N541" i="10"/>
  <c r="N542" i="10"/>
  <c r="N543" i="10"/>
  <c r="N544" i="10"/>
  <c r="N545" i="10"/>
  <c r="N546" i="10"/>
  <c r="N547" i="10"/>
  <c r="N548" i="10"/>
  <c r="N549" i="10"/>
  <c r="N550" i="10"/>
  <c r="N551" i="10"/>
  <c r="N552" i="10"/>
  <c r="N553" i="10"/>
  <c r="N554" i="10"/>
  <c r="N555" i="10"/>
  <c r="N556" i="10"/>
  <c r="N557" i="10"/>
  <c r="N558" i="10"/>
  <c r="N559" i="10"/>
  <c r="N560" i="10"/>
  <c r="N561" i="10"/>
  <c r="N562" i="10"/>
  <c r="N563"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N587" i="10"/>
  <c r="N588" i="10"/>
  <c r="N589" i="10"/>
  <c r="N590" i="10"/>
  <c r="N591" i="10"/>
  <c r="N592" i="10"/>
  <c r="N593" i="10"/>
  <c r="N594" i="10"/>
  <c r="N595" i="10"/>
  <c r="N596" i="10"/>
  <c r="N597" i="10"/>
  <c r="N598" i="10"/>
  <c r="N599" i="10"/>
  <c r="N600" i="10"/>
  <c r="N601" i="10"/>
  <c r="N602" i="10"/>
  <c r="N603" i="10"/>
  <c r="N604" i="10"/>
  <c r="N605" i="10"/>
  <c r="N606" i="10"/>
  <c r="N607" i="10"/>
  <c r="N608" i="10"/>
  <c r="N609" i="10"/>
  <c r="N610" i="10"/>
  <c r="N611" i="10"/>
  <c r="N612" i="10"/>
  <c r="N613" i="10"/>
  <c r="N614" i="10"/>
  <c r="N615" i="10"/>
  <c r="N616" i="10"/>
  <c r="N617" i="10"/>
  <c r="N618" i="10"/>
  <c r="N619" i="10"/>
  <c r="N620" i="10"/>
  <c r="N621" i="10"/>
  <c r="N622" i="10"/>
  <c r="N623" i="10"/>
  <c r="N624" i="10"/>
  <c r="N625" i="10"/>
  <c r="N626" i="10"/>
  <c r="N627" i="10"/>
  <c r="N628" i="10"/>
  <c r="N629" i="10"/>
  <c r="N630" i="10"/>
  <c r="N631" i="10"/>
  <c r="N632" i="10"/>
  <c r="N633" i="10"/>
  <c r="N634" i="10"/>
  <c r="N635" i="10"/>
  <c r="N636" i="10"/>
  <c r="N637" i="10"/>
  <c r="N638" i="10"/>
  <c r="N639" i="10"/>
  <c r="N640" i="10"/>
  <c r="N641" i="10"/>
  <c r="N642" i="10"/>
  <c r="N643" i="10"/>
  <c r="N644" i="10"/>
  <c r="N645" i="10"/>
  <c r="N646" i="10"/>
  <c r="N647" i="10"/>
  <c r="N648" i="10"/>
  <c r="N649" i="10"/>
  <c r="N650" i="10"/>
  <c r="N651" i="10"/>
  <c r="N652" i="10"/>
  <c r="N653" i="10"/>
  <c r="N654" i="10"/>
  <c r="N655" i="10"/>
  <c r="N656" i="10"/>
  <c r="N657" i="10"/>
  <c r="N658" i="10"/>
  <c r="N659" i="10"/>
  <c r="N660" i="10"/>
  <c r="N661" i="10"/>
  <c r="N662" i="10"/>
  <c r="N663" i="10"/>
  <c r="N664" i="10"/>
  <c r="N665" i="10"/>
  <c r="N666" i="10"/>
  <c r="N667" i="10"/>
  <c r="N668" i="10"/>
  <c r="N669" i="10"/>
  <c r="N670" i="10"/>
  <c r="N671" i="10"/>
  <c r="N672" i="10"/>
  <c r="N673" i="10"/>
  <c r="N674" i="10"/>
  <c r="N675" i="10"/>
  <c r="N676" i="10"/>
  <c r="N677" i="10"/>
  <c r="N678" i="10"/>
  <c r="N679" i="10"/>
  <c r="N680" i="10"/>
  <c r="N681" i="10"/>
  <c r="N682" i="10"/>
  <c r="N683" i="10"/>
  <c r="N684" i="10"/>
  <c r="N685" i="10"/>
  <c r="N686" i="10"/>
  <c r="N687" i="10"/>
  <c r="N688" i="10"/>
  <c r="N689" i="10"/>
  <c r="N690" i="10"/>
  <c r="N691" i="10"/>
  <c r="N692" i="10"/>
  <c r="N693" i="10"/>
  <c r="N694" i="10"/>
  <c r="N695" i="10"/>
  <c r="N696" i="10"/>
  <c r="N697" i="10"/>
  <c r="N698" i="10"/>
  <c r="N699" i="10"/>
  <c r="N700" i="10"/>
  <c r="N701" i="10"/>
  <c r="N702" i="10"/>
  <c r="N703" i="10"/>
  <c r="N704" i="10"/>
  <c r="N705" i="10"/>
  <c r="N706" i="10"/>
  <c r="N707" i="10"/>
  <c r="N708" i="10"/>
  <c r="N709" i="10"/>
  <c r="N710" i="10"/>
  <c r="N711" i="10"/>
  <c r="N712" i="10"/>
  <c r="N713" i="10"/>
  <c r="N714" i="10"/>
  <c r="N715" i="10"/>
  <c r="N716" i="10"/>
  <c r="N717" i="10"/>
  <c r="N718" i="10"/>
  <c r="N719" i="10"/>
  <c r="N720" i="10"/>
  <c r="N721" i="10"/>
  <c r="N722" i="10"/>
  <c r="N723" i="10"/>
  <c r="N724" i="10"/>
  <c r="N725" i="10"/>
  <c r="N726" i="10"/>
  <c r="N727" i="10"/>
  <c r="N728" i="10"/>
  <c r="N729" i="10"/>
  <c r="N730" i="10"/>
  <c r="N731" i="10"/>
  <c r="N732" i="10"/>
  <c r="N733" i="10"/>
  <c r="N734" i="10"/>
  <c r="N735" i="10"/>
  <c r="N736" i="10"/>
  <c r="N737" i="10"/>
  <c r="N738" i="10"/>
  <c r="N739" i="10"/>
  <c r="N740" i="10"/>
  <c r="N741" i="10"/>
  <c r="N742" i="10"/>
  <c r="N743" i="10"/>
  <c r="N744" i="10"/>
  <c r="N745" i="10"/>
  <c r="N746" i="10"/>
  <c r="N747" i="10"/>
  <c r="N748" i="10"/>
  <c r="N749" i="10"/>
  <c r="N750" i="10"/>
  <c r="N751" i="10"/>
  <c r="N752" i="10"/>
  <c r="N753" i="10"/>
  <c r="N754" i="10"/>
  <c r="N755" i="10"/>
  <c r="N756" i="10"/>
  <c r="N757" i="10"/>
  <c r="N758" i="10"/>
  <c r="N759" i="10"/>
  <c r="N760" i="10"/>
  <c r="N761" i="10"/>
  <c r="N762" i="10"/>
  <c r="N763" i="10"/>
  <c r="N764" i="10"/>
  <c r="N765" i="10"/>
  <c r="N766" i="10"/>
  <c r="N767" i="10"/>
  <c r="N768" i="10"/>
  <c r="N769" i="10"/>
  <c r="N770" i="10"/>
  <c r="N771" i="10"/>
  <c r="N772" i="10"/>
  <c r="N773" i="10"/>
  <c r="N774" i="10"/>
  <c r="N775" i="10"/>
  <c r="N776" i="10"/>
  <c r="N777" i="10"/>
  <c r="N778" i="10"/>
  <c r="N779" i="10"/>
  <c r="N780" i="10"/>
  <c r="N781" i="10"/>
  <c r="N782" i="10"/>
  <c r="N783" i="10"/>
  <c r="N784" i="10"/>
  <c r="N785" i="10"/>
  <c r="N786" i="10"/>
  <c r="N787" i="10"/>
  <c r="N788" i="10"/>
  <c r="N789" i="10"/>
  <c r="N790" i="10"/>
  <c r="N791" i="10"/>
  <c r="N792" i="10"/>
  <c r="N793" i="10"/>
  <c r="N794" i="10"/>
  <c r="N795" i="10"/>
  <c r="N796" i="10"/>
  <c r="N797" i="10"/>
  <c r="N798" i="10"/>
  <c r="N799" i="10"/>
  <c r="N800" i="10"/>
  <c r="N801" i="10"/>
  <c r="N802" i="10"/>
  <c r="N803" i="10"/>
  <c r="N804" i="10"/>
  <c r="N805" i="10"/>
  <c r="N806" i="10"/>
  <c r="N807" i="10"/>
  <c r="N808" i="10"/>
  <c r="N809" i="10"/>
  <c r="N810" i="10"/>
  <c r="N811" i="10"/>
  <c r="N812" i="10"/>
  <c r="N813" i="10"/>
  <c r="N814" i="10"/>
  <c r="N815" i="10"/>
  <c r="N816" i="10"/>
  <c r="N817" i="10"/>
  <c r="N818" i="10"/>
  <c r="N819" i="10"/>
  <c r="N820" i="10"/>
  <c r="N821" i="10"/>
  <c r="N822" i="10"/>
  <c r="N823" i="10"/>
  <c r="N824" i="10"/>
  <c r="N825" i="10"/>
  <c r="N826" i="10"/>
  <c r="N827" i="10"/>
  <c r="N828" i="10"/>
  <c r="N829" i="10"/>
  <c r="N830" i="10"/>
  <c r="N831" i="10"/>
  <c r="N832" i="10"/>
  <c r="N833" i="10"/>
  <c r="N834" i="10"/>
  <c r="N835" i="10"/>
  <c r="N836" i="10"/>
  <c r="N837" i="10"/>
  <c r="N838" i="10"/>
  <c r="N839" i="10"/>
  <c r="N840" i="10"/>
  <c r="N841" i="10"/>
  <c r="N842" i="10"/>
  <c r="N843" i="10"/>
  <c r="N844" i="10"/>
  <c r="N845" i="10"/>
  <c r="N846" i="10"/>
  <c r="N847" i="10"/>
  <c r="N848" i="10"/>
  <c r="N849" i="10"/>
  <c r="N850" i="10"/>
  <c r="N851" i="10"/>
  <c r="N852" i="10"/>
  <c r="N853" i="10"/>
  <c r="N854" i="10"/>
  <c r="N855" i="10"/>
  <c r="N856" i="10"/>
  <c r="N857" i="10"/>
  <c r="N858" i="10"/>
  <c r="N859" i="10"/>
  <c r="N860" i="10"/>
  <c r="N861" i="10"/>
  <c r="N862" i="10"/>
  <c r="N863" i="10"/>
  <c r="N864" i="10"/>
  <c r="N865" i="10"/>
  <c r="N866" i="10"/>
  <c r="N867" i="10"/>
  <c r="N868" i="10"/>
  <c r="N869" i="10"/>
  <c r="N870" i="10"/>
  <c r="N871" i="10"/>
  <c r="N872" i="10"/>
  <c r="N873" i="10"/>
  <c r="N874" i="10"/>
  <c r="N875" i="10"/>
  <c r="N876" i="10"/>
  <c r="N877" i="10"/>
  <c r="N878" i="10"/>
  <c r="N879" i="10"/>
  <c r="N880" i="10"/>
  <c r="N881" i="10"/>
  <c r="N882" i="10"/>
  <c r="N883" i="10"/>
  <c r="N884" i="10"/>
  <c r="N885" i="10"/>
  <c r="N886" i="10"/>
  <c r="N887" i="10"/>
  <c r="N888" i="10"/>
  <c r="N889" i="10"/>
  <c r="N890" i="10"/>
  <c r="N891" i="10"/>
  <c r="N892" i="10"/>
  <c r="N893" i="10"/>
  <c r="N894" i="10"/>
  <c r="N895" i="10"/>
  <c r="N896" i="10"/>
  <c r="N897" i="10"/>
  <c r="N898" i="10"/>
  <c r="N899" i="10"/>
  <c r="N900" i="10"/>
  <c r="N901" i="10"/>
  <c r="N902" i="10"/>
  <c r="N903" i="10"/>
  <c r="N904" i="10"/>
  <c r="N905" i="10"/>
  <c r="N906" i="10"/>
  <c r="N907" i="10"/>
  <c r="N908" i="10"/>
  <c r="N909" i="10"/>
  <c r="N910" i="10"/>
  <c r="N911" i="10"/>
  <c r="N912" i="10"/>
  <c r="N913" i="10"/>
  <c r="N914" i="10"/>
  <c r="N915" i="10"/>
  <c r="N916" i="10"/>
  <c r="N917" i="10"/>
  <c r="N918" i="10"/>
  <c r="N919" i="10"/>
  <c r="N920" i="10"/>
  <c r="N921" i="10"/>
  <c r="N922" i="10"/>
  <c r="N923" i="10"/>
  <c r="N924" i="10"/>
  <c r="N925" i="10"/>
  <c r="N926" i="10"/>
  <c r="N927" i="10"/>
  <c r="N928" i="10"/>
  <c r="N929" i="10"/>
  <c r="N930" i="10"/>
  <c r="N931" i="10"/>
  <c r="N932" i="10"/>
  <c r="N933" i="10"/>
  <c r="N934" i="10"/>
  <c r="N935" i="10"/>
  <c r="N936" i="10"/>
  <c r="N937" i="10"/>
  <c r="N938" i="10"/>
  <c r="N939" i="10"/>
  <c r="N940" i="10"/>
  <c r="N941" i="10"/>
  <c r="N942" i="10"/>
  <c r="N943" i="10"/>
  <c r="N944" i="10"/>
  <c r="N945" i="10"/>
  <c r="N946" i="10"/>
  <c r="N947" i="10"/>
  <c r="N948" i="10"/>
  <c r="N949" i="10"/>
  <c r="N950" i="10"/>
  <c r="N951" i="10"/>
  <c r="N952" i="10"/>
  <c r="N953" i="10"/>
  <c r="N954" i="10"/>
  <c r="N955" i="10"/>
  <c r="N956" i="10"/>
  <c r="N957" i="10"/>
  <c r="N958" i="10"/>
  <c r="N959" i="10"/>
  <c r="N960" i="10"/>
  <c r="N961" i="10"/>
  <c r="N962" i="10"/>
  <c r="N963" i="10"/>
  <c r="N964" i="10"/>
  <c r="N965" i="10"/>
  <c r="N966" i="10"/>
  <c r="N967" i="10"/>
  <c r="N968" i="10"/>
  <c r="N969" i="10"/>
  <c r="N970" i="10"/>
  <c r="N971" i="10"/>
  <c r="N972" i="10"/>
  <c r="N973" i="10"/>
  <c r="N974" i="10"/>
  <c r="N975" i="10"/>
  <c r="N976" i="10"/>
  <c r="N977" i="10"/>
  <c r="N978" i="10"/>
  <c r="N979" i="10"/>
  <c r="N980" i="10"/>
  <c r="N981" i="10"/>
  <c r="N982" i="10"/>
  <c r="N983" i="10"/>
  <c r="N984" i="10"/>
  <c r="N985" i="10"/>
  <c r="N986" i="10"/>
  <c r="N987" i="10"/>
  <c r="N988" i="10"/>
  <c r="N989" i="10"/>
  <c r="N990" i="10"/>
  <c r="N991" i="10"/>
  <c r="N992" i="10"/>
  <c r="N993" i="10"/>
  <c r="N994" i="10"/>
  <c r="N995" i="10"/>
  <c r="N996" i="10"/>
  <c r="N997" i="10"/>
  <c r="N998" i="10"/>
  <c r="N999" i="10"/>
  <c r="N1000" i="10"/>
  <c r="N1001" i="10"/>
  <c r="N1002" i="10"/>
  <c r="N1003" i="10"/>
  <c r="N1004" i="10"/>
  <c r="N1005" i="10"/>
  <c r="N1006" i="10"/>
  <c r="N1007" i="10"/>
  <c r="N1008" i="10"/>
  <c r="N1009" i="10"/>
  <c r="N1010" i="10"/>
  <c r="N1011" i="10"/>
  <c r="N1012" i="10"/>
  <c r="N1013" i="10"/>
  <c r="N1014" i="10"/>
  <c r="N1015" i="10"/>
  <c r="N1016" i="10"/>
  <c r="N1017" i="10"/>
  <c r="N1018" i="10"/>
  <c r="N1019" i="10"/>
  <c r="N1020" i="10"/>
  <c r="N1021" i="10"/>
  <c r="N1022" i="10"/>
  <c r="N1023" i="10"/>
  <c r="N1024" i="10"/>
  <c r="N1025" i="10"/>
  <c r="N1026" i="10"/>
  <c r="N1027" i="10"/>
  <c r="N1028" i="10"/>
  <c r="N1029" i="10"/>
  <c r="N1030" i="10"/>
  <c r="N1031" i="10"/>
  <c r="N1032" i="10"/>
  <c r="N1033" i="10"/>
  <c r="N1034" i="10"/>
  <c r="N1035" i="10"/>
  <c r="N1036" i="10"/>
  <c r="N1037" i="10"/>
  <c r="N1038" i="10"/>
  <c r="N1039" i="10"/>
  <c r="N1040" i="10"/>
  <c r="N1041" i="10"/>
  <c r="N1042" i="10"/>
  <c r="N1043" i="10"/>
  <c r="N1044" i="10"/>
  <c r="N1045" i="10"/>
  <c r="N1046" i="10"/>
  <c r="N1047" i="10"/>
  <c r="N1048" i="10"/>
  <c r="N1049" i="10"/>
  <c r="N1050" i="10"/>
  <c r="N1051" i="10"/>
  <c r="N1052" i="10"/>
  <c r="N1053" i="10"/>
  <c r="N1054" i="10"/>
  <c r="N1055" i="10"/>
  <c r="N1056" i="10"/>
  <c r="N1057" i="10"/>
  <c r="N1058" i="10"/>
  <c r="N1059" i="10"/>
  <c r="N1060" i="10"/>
  <c r="N1061" i="10"/>
  <c r="N1062" i="10"/>
  <c r="N1063" i="10"/>
  <c r="N1064" i="10"/>
  <c r="N1065" i="10"/>
  <c r="N1066" i="10"/>
  <c r="N1067" i="10"/>
  <c r="N1068" i="10"/>
  <c r="N1069" i="10"/>
  <c r="N1070" i="10"/>
  <c r="N1071" i="10"/>
  <c r="N1072" i="10"/>
  <c r="N1073" i="10"/>
  <c r="N1074" i="10"/>
  <c r="N1075" i="10"/>
  <c r="N1076" i="10"/>
  <c r="N1077" i="10"/>
  <c r="N1078" i="10"/>
  <c r="N1079" i="10"/>
  <c r="N1080" i="10"/>
  <c r="N1081" i="10"/>
  <c r="N1082" i="10"/>
  <c r="N1083" i="10"/>
  <c r="N1084" i="10"/>
  <c r="N1085" i="10"/>
  <c r="N1086" i="10"/>
  <c r="N1087" i="10"/>
  <c r="N1088" i="10"/>
  <c r="N1089" i="10"/>
  <c r="N1090" i="10"/>
  <c r="N1091" i="10"/>
  <c r="N1092" i="10"/>
  <c r="N1093" i="10"/>
  <c r="N1094" i="10"/>
  <c r="N1095" i="10"/>
  <c r="N1096" i="10"/>
  <c r="N1097" i="10"/>
  <c r="N1098" i="10"/>
  <c r="N1099" i="10"/>
  <c r="N1100" i="10"/>
  <c r="N1101" i="10"/>
  <c r="N1102" i="10"/>
  <c r="N1103" i="10"/>
  <c r="N1104" i="10"/>
  <c r="N1105" i="10"/>
  <c r="N1106" i="10"/>
  <c r="N1107" i="10"/>
  <c r="N1108" i="10"/>
  <c r="N1109" i="10"/>
  <c r="N1110" i="10"/>
  <c r="N1111" i="10"/>
  <c r="N1112" i="10"/>
  <c r="N1113" i="10"/>
  <c r="N1114" i="10"/>
  <c r="N1115" i="10"/>
  <c r="N1116" i="10"/>
  <c r="N1117" i="10"/>
  <c r="N1118" i="10"/>
  <c r="N1119" i="10"/>
  <c r="N1120" i="10"/>
  <c r="N1121" i="10"/>
  <c r="N1122" i="10"/>
  <c r="N1123" i="10"/>
  <c r="N1124" i="10"/>
  <c r="N1125" i="10"/>
  <c r="N1126" i="10"/>
  <c r="N1127" i="10"/>
  <c r="N1128" i="10"/>
  <c r="N1129" i="10"/>
  <c r="N1130" i="10"/>
  <c r="N1131" i="10"/>
  <c r="N1132" i="10"/>
  <c r="N1133" i="10"/>
  <c r="N1134" i="10"/>
  <c r="N1135" i="10"/>
  <c r="N1136" i="10"/>
  <c r="N1137" i="10"/>
  <c r="N1138" i="10"/>
  <c r="N1139" i="10"/>
  <c r="N1140" i="10"/>
  <c r="N1141" i="10"/>
  <c r="N1142" i="10"/>
  <c r="N1143" i="10"/>
  <c r="N1144" i="10"/>
  <c r="N1145" i="10"/>
  <c r="N1146" i="10"/>
  <c r="N1147" i="10"/>
  <c r="N1148" i="10"/>
  <c r="N1149" i="10"/>
  <c r="N1150" i="10"/>
  <c r="N1151" i="10"/>
  <c r="N1152" i="10"/>
  <c r="N1153" i="10"/>
  <c r="N1154" i="10"/>
  <c r="N1155" i="10"/>
  <c r="N1156" i="10"/>
  <c r="N1157" i="10"/>
  <c r="N1158" i="10"/>
  <c r="N1159" i="10"/>
  <c r="N1160" i="10"/>
  <c r="N1161" i="10"/>
  <c r="N1162" i="10"/>
  <c r="N1163" i="10"/>
  <c r="N1164" i="10"/>
  <c r="N1165" i="10"/>
  <c r="N1166" i="10"/>
  <c r="N1167" i="10"/>
  <c r="N1168" i="10"/>
  <c r="N1169" i="10"/>
  <c r="N1170" i="10"/>
  <c r="N1171" i="10"/>
  <c r="N1172" i="10"/>
  <c r="N1173" i="10"/>
  <c r="N1174" i="10"/>
  <c r="N1175" i="10"/>
  <c r="N1176" i="10"/>
  <c r="N1177" i="10"/>
  <c r="N1178" i="10"/>
  <c r="N1179" i="10"/>
  <c r="N1180" i="10"/>
  <c r="N1181" i="10"/>
  <c r="N1182" i="10"/>
  <c r="N1183" i="10"/>
  <c r="N1184" i="10"/>
  <c r="N1185" i="10"/>
  <c r="N1186" i="10"/>
  <c r="N1187" i="10"/>
  <c r="N1188" i="10"/>
  <c r="N1189" i="10"/>
  <c r="N1190" i="10"/>
  <c r="N1191" i="10"/>
  <c r="N1192" i="10"/>
  <c r="N1193" i="10"/>
  <c r="N1194" i="10"/>
  <c r="N1195" i="10"/>
  <c r="N1196" i="10"/>
  <c r="N1197" i="10"/>
  <c r="N1198" i="10"/>
  <c r="N1199" i="10"/>
  <c r="N1200" i="10"/>
  <c r="N1201" i="10"/>
  <c r="N1202" i="10"/>
  <c r="N1203" i="10"/>
  <c r="N1204" i="10"/>
  <c r="N1205" i="10"/>
  <c r="N1206" i="10"/>
  <c r="N1207" i="10"/>
  <c r="N1208" i="10"/>
  <c r="N1209" i="10"/>
  <c r="N1210" i="10"/>
  <c r="N1211" i="10"/>
  <c r="N1212" i="10"/>
  <c r="N1213" i="10"/>
  <c r="N1214" i="10"/>
  <c r="N1215" i="10"/>
  <c r="N1216" i="10"/>
  <c r="N1217" i="10"/>
  <c r="N1218" i="10"/>
  <c r="N1219" i="10"/>
  <c r="N1220" i="10"/>
  <c r="N1221" i="10"/>
  <c r="N1222" i="10"/>
  <c r="N1223" i="10"/>
  <c r="N1224" i="10"/>
  <c r="N1225" i="10"/>
  <c r="N1226" i="10"/>
  <c r="N1227" i="10"/>
  <c r="N1228" i="10"/>
  <c r="N1229" i="10"/>
  <c r="N1230" i="10"/>
  <c r="N1231" i="10"/>
  <c r="N1232" i="10"/>
  <c r="N1233" i="10"/>
  <c r="N1234" i="10"/>
  <c r="N1235" i="10"/>
  <c r="N1236" i="10"/>
  <c r="N1237" i="10"/>
  <c r="N1238" i="10"/>
  <c r="N1239" i="10"/>
  <c r="N1240" i="10"/>
  <c r="N1241" i="10"/>
  <c r="N1242" i="10"/>
  <c r="N1243" i="10"/>
  <c r="N1244" i="10"/>
  <c r="N1245" i="10"/>
  <c r="N1246" i="10"/>
  <c r="N1247" i="10"/>
  <c r="N1248" i="10"/>
  <c r="N1249" i="10"/>
  <c r="N1250" i="10"/>
  <c r="N1251" i="10"/>
  <c r="N1252" i="10"/>
  <c r="N1253" i="10"/>
  <c r="N1254" i="10"/>
  <c r="N1255" i="10"/>
  <c r="N1256" i="10"/>
  <c r="N1257" i="10"/>
  <c r="N1258" i="10"/>
  <c r="N1259" i="10"/>
  <c r="N1260" i="10"/>
  <c r="N1261" i="10"/>
  <c r="N1262" i="10"/>
  <c r="N1263" i="10"/>
  <c r="N1264" i="10"/>
  <c r="N1265" i="10"/>
  <c r="N1266" i="10"/>
  <c r="N1267" i="10"/>
  <c r="N1268" i="10"/>
  <c r="N1269" i="10"/>
  <c r="N1270" i="10"/>
  <c r="N1271" i="10"/>
  <c r="N1272" i="10"/>
  <c r="N1273" i="10"/>
  <c r="N1274" i="10"/>
  <c r="N1275" i="10"/>
  <c r="N1276" i="10"/>
  <c r="N1277" i="10"/>
  <c r="N1278" i="10"/>
  <c r="N1279" i="10"/>
  <c r="N1280" i="10"/>
  <c r="N1281" i="10"/>
  <c r="N1282" i="10"/>
  <c r="N1283" i="10"/>
  <c r="N1284" i="10"/>
  <c r="N1285" i="10"/>
  <c r="N1286" i="10"/>
  <c r="N1287" i="10"/>
  <c r="N1288" i="10"/>
  <c r="N1289" i="10"/>
  <c r="N1290" i="10"/>
  <c r="N1291" i="10"/>
  <c r="N1292" i="10"/>
  <c r="N1293" i="10"/>
  <c r="N1294" i="10"/>
  <c r="N1295" i="10"/>
  <c r="N1296" i="10"/>
  <c r="N1297" i="10"/>
  <c r="N1298" i="10"/>
  <c r="N1299" i="10"/>
  <c r="N1300" i="10"/>
  <c r="N1301" i="10"/>
  <c r="N1302" i="10"/>
  <c r="N1303" i="10"/>
  <c r="N1304" i="10"/>
  <c r="N1305" i="10"/>
  <c r="N1306" i="10"/>
  <c r="N1307" i="10"/>
  <c r="N1308" i="10"/>
  <c r="N1309" i="10"/>
  <c r="N1310" i="10"/>
  <c r="N1311" i="10"/>
  <c r="N1312" i="10"/>
  <c r="N1313" i="10"/>
  <c r="N1314" i="10"/>
  <c r="N1315" i="10"/>
  <c r="N1316" i="10"/>
  <c r="N1317" i="10"/>
  <c r="N1318" i="10"/>
  <c r="N1319" i="10"/>
  <c r="N1320" i="10"/>
  <c r="N1321" i="10"/>
  <c r="N1322" i="10"/>
  <c r="N1323" i="10"/>
  <c r="N1324" i="10"/>
  <c r="N1325" i="10"/>
  <c r="N1326" i="10"/>
  <c r="N1327" i="10"/>
  <c r="N1328" i="10"/>
  <c r="N1329" i="10"/>
  <c r="N1330" i="10"/>
  <c r="N1331" i="10"/>
  <c r="N1332" i="10"/>
  <c r="N1333" i="10"/>
  <c r="N1334" i="10"/>
  <c r="N1335" i="10"/>
  <c r="N1336" i="10"/>
  <c r="N1337" i="10"/>
  <c r="N1338" i="10"/>
  <c r="N1339" i="10"/>
  <c r="N1340" i="10"/>
  <c r="N1341" i="10"/>
  <c r="N1342" i="10"/>
  <c r="N1343" i="10"/>
  <c r="N1344" i="10"/>
  <c r="N1345" i="10"/>
  <c r="N1346" i="10"/>
  <c r="N1347" i="10"/>
  <c r="N1348" i="10"/>
  <c r="N1349" i="10"/>
  <c r="N1350" i="10"/>
  <c r="N1351" i="10"/>
  <c r="N1352" i="10"/>
  <c r="N1353" i="10"/>
  <c r="N1354" i="10"/>
  <c r="N1355" i="10"/>
  <c r="N1356" i="10"/>
  <c r="N1357" i="10"/>
  <c r="N1358" i="10"/>
  <c r="N1359" i="10"/>
  <c r="N1360" i="10"/>
  <c r="N1361" i="10"/>
  <c r="N1362" i="10"/>
  <c r="N1363" i="10"/>
  <c r="N1364" i="10"/>
  <c r="N1365" i="10"/>
  <c r="N1366" i="10"/>
  <c r="N1367" i="10"/>
  <c r="N1368" i="10"/>
  <c r="N1369" i="10"/>
  <c r="N1370" i="10"/>
  <c r="N1371" i="10"/>
  <c r="N1372" i="10"/>
  <c r="N1373" i="10"/>
  <c r="N1374" i="10"/>
  <c r="N1375" i="10"/>
  <c r="N1376" i="10"/>
  <c r="N1377" i="10"/>
  <c r="N1378" i="10"/>
  <c r="N1379" i="10"/>
  <c r="N1380" i="10"/>
  <c r="N1381" i="10"/>
  <c r="N1382" i="10"/>
  <c r="N1383" i="10"/>
  <c r="N1384" i="10"/>
  <c r="N1385" i="10"/>
  <c r="N1386" i="10"/>
  <c r="N1387" i="10"/>
  <c r="N1388" i="10"/>
  <c r="N1389" i="10"/>
  <c r="N1390" i="10"/>
  <c r="N1391" i="10"/>
  <c r="N1392" i="10"/>
  <c r="N1393" i="10"/>
  <c r="N1394" i="10"/>
  <c r="N1395" i="10"/>
  <c r="N1396" i="10"/>
  <c r="N1397" i="10"/>
  <c r="N1398" i="10"/>
  <c r="N1399" i="10"/>
  <c r="N1400" i="10"/>
  <c r="N1401" i="10"/>
  <c r="N1402" i="10"/>
  <c r="N1403" i="10"/>
  <c r="N1404" i="10"/>
  <c r="N1405" i="10"/>
  <c r="N1406" i="10"/>
  <c r="N1407" i="10"/>
  <c r="N1408" i="10"/>
  <c r="N1409" i="10"/>
  <c r="N1410" i="10"/>
  <c r="N1411" i="10"/>
  <c r="N1412" i="10"/>
  <c r="N1413" i="10"/>
  <c r="N1414" i="10"/>
  <c r="N1415" i="10"/>
  <c r="N1416" i="10"/>
  <c r="N1417" i="10"/>
  <c r="N1418" i="10"/>
  <c r="N1419" i="10"/>
  <c r="N1420" i="10"/>
  <c r="N1421" i="10"/>
  <c r="N1422" i="10"/>
  <c r="N1423" i="10"/>
  <c r="N1424" i="10"/>
  <c r="N1425" i="10"/>
  <c r="N1426" i="10"/>
  <c r="N1427" i="10"/>
  <c r="N1428" i="10"/>
  <c r="N1429" i="10"/>
  <c r="N1430" i="10"/>
  <c r="N1431" i="10"/>
  <c r="N1432" i="10"/>
  <c r="N1433" i="10"/>
  <c r="N1434" i="10"/>
  <c r="N1435" i="10"/>
  <c r="N1436" i="10"/>
  <c r="N1437" i="10"/>
  <c r="N1438" i="10"/>
  <c r="N1439" i="10"/>
  <c r="N1440" i="10"/>
  <c r="N1441" i="10"/>
  <c r="N1442" i="10"/>
  <c r="N1443" i="10"/>
  <c r="N1444" i="10"/>
  <c r="N1445" i="10"/>
  <c r="N1446" i="10"/>
  <c r="N1447" i="10"/>
  <c r="N1448" i="10"/>
  <c r="N1449" i="10"/>
  <c r="N1450" i="10"/>
  <c r="N1451" i="10"/>
  <c r="N1452" i="10"/>
  <c r="N1453" i="10"/>
  <c r="N1454" i="10"/>
  <c r="N1455" i="10"/>
  <c r="N1456" i="10"/>
  <c r="N1457" i="10"/>
  <c r="N1458" i="10"/>
  <c r="N1459" i="10"/>
  <c r="N1460" i="10"/>
  <c r="N1461" i="10"/>
  <c r="N1462" i="10"/>
  <c r="N1463" i="10"/>
  <c r="N1464" i="10"/>
  <c r="N1465" i="10"/>
  <c r="N1466" i="10"/>
  <c r="N1467" i="10"/>
  <c r="N1468" i="10"/>
  <c r="N1469" i="10"/>
  <c r="N1470" i="10"/>
  <c r="N1471" i="10"/>
  <c r="N1472" i="10"/>
  <c r="N1473" i="10"/>
  <c r="N1474" i="10"/>
  <c r="N1475" i="10"/>
  <c r="N1476" i="10"/>
  <c r="N1477" i="10"/>
  <c r="N1478" i="10"/>
  <c r="N1479" i="10"/>
  <c r="N1480" i="10"/>
  <c r="N1481" i="10"/>
  <c r="N1482" i="10"/>
  <c r="N1483" i="10"/>
  <c r="N1484" i="10"/>
  <c r="N1485" i="10"/>
  <c r="N1486" i="10"/>
  <c r="N1487" i="10"/>
  <c r="N1488" i="10"/>
  <c r="N1489" i="10"/>
  <c r="N1490" i="10"/>
  <c r="N1491" i="10"/>
  <c r="N1492" i="10"/>
  <c r="N1493" i="10"/>
  <c r="N1494" i="10"/>
  <c r="N1495" i="10"/>
  <c r="N1496" i="10"/>
  <c r="N1497" i="10"/>
  <c r="N1498" i="10"/>
  <c r="N1499" i="10"/>
  <c r="N1500" i="10"/>
  <c r="N1501" i="10"/>
  <c r="N1502" i="10"/>
  <c r="N1503" i="10"/>
  <c r="N1504" i="10"/>
  <c r="N1505" i="10"/>
  <c r="N1506" i="10"/>
  <c r="N1507" i="10"/>
  <c r="N1508" i="10"/>
  <c r="N1509" i="10"/>
  <c r="N1510" i="10"/>
  <c r="N1511" i="10"/>
  <c r="N1512" i="10"/>
  <c r="N1513" i="10"/>
  <c r="N1514" i="10"/>
  <c r="N1515" i="10"/>
  <c r="N1516" i="10"/>
  <c r="N1517" i="10"/>
  <c r="N1518" i="10"/>
  <c r="N1519" i="10"/>
  <c r="N1520" i="10"/>
  <c r="N1521" i="10"/>
  <c r="N1522" i="10"/>
  <c r="N1523" i="10"/>
  <c r="N1524" i="10"/>
  <c r="N1525" i="10"/>
  <c r="N1526" i="10"/>
  <c r="N1527" i="10"/>
  <c r="N1528" i="10"/>
  <c r="N1529" i="10"/>
  <c r="N1530" i="10"/>
  <c r="N1531" i="10"/>
  <c r="N1532" i="10"/>
  <c r="N1533" i="10"/>
  <c r="N1534" i="10"/>
  <c r="N1535" i="10"/>
  <c r="N1536" i="10"/>
  <c r="N1537" i="10"/>
  <c r="N1538" i="10"/>
  <c r="N1539" i="10"/>
  <c r="N1540" i="10"/>
  <c r="N1541" i="10"/>
  <c r="N1542" i="10"/>
  <c r="N1543" i="10"/>
  <c r="N1544" i="10"/>
  <c r="N1545" i="10"/>
  <c r="N1546" i="10"/>
  <c r="N1547" i="10"/>
  <c r="N1548" i="10"/>
  <c r="N1549" i="10"/>
  <c r="N1550" i="10"/>
  <c r="N1551" i="10"/>
  <c r="N1552" i="10"/>
  <c r="N1553" i="10"/>
  <c r="N1554" i="10"/>
  <c r="N1555" i="10"/>
  <c r="N1556" i="10"/>
  <c r="N1557" i="10"/>
  <c r="N1558" i="10"/>
  <c r="N1559" i="10"/>
  <c r="N1560" i="10"/>
  <c r="N1561" i="10"/>
  <c r="N1562" i="10"/>
  <c r="N1563" i="10"/>
  <c r="N1564" i="10"/>
  <c r="N1565" i="10"/>
  <c r="N1566" i="10"/>
  <c r="N1567" i="10"/>
  <c r="N1568" i="10"/>
  <c r="N1569" i="10"/>
  <c r="N1570" i="10"/>
  <c r="N1571" i="10"/>
  <c r="N1572" i="10"/>
  <c r="N1573" i="10"/>
  <c r="N1574" i="10"/>
  <c r="N1575" i="10"/>
  <c r="N1576" i="10"/>
  <c r="N1577" i="10"/>
  <c r="N1578" i="10"/>
  <c r="N1579" i="10"/>
  <c r="N1580" i="10"/>
  <c r="N1581" i="10"/>
  <c r="N1582" i="10"/>
  <c r="N1583" i="10"/>
  <c r="N1584" i="10"/>
  <c r="N1585" i="10"/>
  <c r="N1586" i="10"/>
  <c r="N1587" i="10"/>
  <c r="N1588" i="10"/>
  <c r="N1589" i="10"/>
  <c r="N1590" i="10"/>
  <c r="N1591" i="10"/>
  <c r="N1592" i="10"/>
  <c r="N1593" i="10"/>
  <c r="N1594" i="10"/>
  <c r="N1595" i="10"/>
  <c r="N1596" i="10"/>
  <c r="N1597" i="10"/>
  <c r="N1598" i="10"/>
  <c r="N1599" i="10"/>
  <c r="N1600" i="10"/>
  <c r="N1601" i="10"/>
  <c r="N1602" i="10"/>
  <c r="N1603" i="10"/>
  <c r="N1604" i="10"/>
  <c r="N1605" i="10"/>
  <c r="N1606" i="10"/>
  <c r="N1607" i="10"/>
  <c r="N1608" i="10"/>
  <c r="N1609" i="10"/>
  <c r="N1610" i="10"/>
  <c r="N1611" i="10"/>
  <c r="N1612" i="10"/>
  <c r="N1613" i="10"/>
  <c r="N1614" i="10"/>
  <c r="N1615" i="10"/>
  <c r="N1616" i="10"/>
  <c r="N1617" i="10"/>
  <c r="N1618" i="10"/>
  <c r="N1619" i="10"/>
  <c r="N1620" i="10"/>
  <c r="N1621" i="10"/>
  <c r="N1622" i="10"/>
  <c r="N1623" i="10"/>
  <c r="N1624" i="10"/>
  <c r="N1625" i="10"/>
  <c r="N1626" i="10"/>
  <c r="N1627" i="10"/>
  <c r="N1628" i="10"/>
  <c r="N1629" i="10"/>
  <c r="N1630" i="10"/>
  <c r="N1631" i="10"/>
  <c r="N1632" i="10"/>
  <c r="N1633" i="10"/>
  <c r="N1634" i="10"/>
  <c r="N1635" i="10"/>
  <c r="N1636" i="10"/>
  <c r="N1637" i="10"/>
  <c r="N1638" i="10"/>
  <c r="N1639" i="10"/>
  <c r="N1640" i="10"/>
  <c r="N1641" i="10"/>
  <c r="N1642" i="10"/>
  <c r="N1643" i="10"/>
  <c r="N1644" i="10"/>
  <c r="N1645" i="10"/>
  <c r="N1646" i="10"/>
  <c r="N1647" i="10"/>
  <c r="N1648" i="10"/>
  <c r="N1649" i="10"/>
  <c r="N1650" i="10"/>
  <c r="N1651" i="10"/>
  <c r="N1652" i="10"/>
  <c r="N1653" i="10"/>
  <c r="N1654" i="10"/>
  <c r="N1655" i="10"/>
  <c r="N1656" i="10"/>
  <c r="N1657" i="10"/>
  <c r="N1658" i="10"/>
  <c r="N1659" i="10"/>
  <c r="N1660" i="10"/>
  <c r="N1661" i="10"/>
  <c r="N1662" i="10"/>
  <c r="N1663" i="10"/>
  <c r="N1664" i="10"/>
  <c r="N1665" i="10"/>
  <c r="N1666" i="10"/>
  <c r="N1667" i="10"/>
  <c r="N1668" i="10"/>
  <c r="N1669" i="10"/>
  <c r="N1670" i="10"/>
  <c r="N1671" i="10"/>
  <c r="N1672" i="10"/>
  <c r="N1673" i="10"/>
  <c r="N1674" i="10"/>
  <c r="N1675" i="10"/>
  <c r="N1676" i="10"/>
  <c r="N1677" i="10"/>
  <c r="N1678" i="10"/>
  <c r="N1679" i="10"/>
  <c r="N1680" i="10"/>
  <c r="N1681" i="10"/>
  <c r="N1682" i="10"/>
  <c r="N1683" i="10"/>
  <c r="N1684" i="10"/>
  <c r="N1685" i="10"/>
  <c r="N1686" i="10"/>
  <c r="N1687" i="10"/>
  <c r="N1688" i="10"/>
  <c r="N1689" i="10"/>
  <c r="N1690" i="10"/>
  <c r="N1691" i="10"/>
  <c r="N1692" i="10"/>
  <c r="N1693"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O655" i="10"/>
  <c r="O656" i="10"/>
  <c r="O657" i="10"/>
  <c r="O658" i="10"/>
  <c r="O659" i="10"/>
  <c r="O660" i="10"/>
  <c r="O661" i="10"/>
  <c r="O662" i="10"/>
  <c r="O663" i="10"/>
  <c r="O664" i="10"/>
  <c r="O665" i="10"/>
  <c r="O666" i="10"/>
  <c r="O667" i="10"/>
  <c r="O668" i="10"/>
  <c r="O669" i="10"/>
  <c r="O670" i="10"/>
  <c r="O671" i="10"/>
  <c r="O672" i="10"/>
  <c r="O673" i="10"/>
  <c r="O674" i="10"/>
  <c r="O675" i="10"/>
  <c r="O676" i="10"/>
  <c r="O677" i="10"/>
  <c r="O678" i="10"/>
  <c r="O679" i="10"/>
  <c r="O680" i="10"/>
  <c r="O681" i="10"/>
  <c r="O682" i="10"/>
  <c r="O683" i="10"/>
  <c r="O684" i="10"/>
  <c r="O685" i="10"/>
  <c r="O686" i="10"/>
  <c r="O687" i="10"/>
  <c r="O688" i="10"/>
  <c r="O689" i="10"/>
  <c r="O690" i="10"/>
  <c r="O691" i="10"/>
  <c r="O692" i="10"/>
  <c r="O693" i="10"/>
  <c r="O694" i="10"/>
  <c r="O695" i="10"/>
  <c r="O696" i="10"/>
  <c r="O697" i="10"/>
  <c r="O698" i="10"/>
  <c r="O699" i="10"/>
  <c r="O700" i="10"/>
  <c r="O701" i="10"/>
  <c r="O702" i="10"/>
  <c r="O703" i="10"/>
  <c r="O704" i="10"/>
  <c r="O705" i="10"/>
  <c r="O706" i="10"/>
  <c r="O707" i="10"/>
  <c r="O708" i="10"/>
  <c r="O709" i="10"/>
  <c r="O710" i="10"/>
  <c r="O711" i="10"/>
  <c r="O712" i="10"/>
  <c r="O713" i="10"/>
  <c r="O714" i="10"/>
  <c r="O715" i="10"/>
  <c r="O716" i="10"/>
  <c r="O717" i="10"/>
  <c r="O718" i="10"/>
  <c r="O719" i="10"/>
  <c r="O720" i="10"/>
  <c r="O721" i="10"/>
  <c r="O722" i="10"/>
  <c r="O723" i="10"/>
  <c r="O724" i="10"/>
  <c r="O725" i="10"/>
  <c r="O726" i="10"/>
  <c r="O727" i="10"/>
  <c r="O728" i="10"/>
  <c r="O729" i="10"/>
  <c r="O730" i="10"/>
  <c r="O731" i="10"/>
  <c r="O732" i="10"/>
  <c r="O733" i="10"/>
  <c r="O734" i="10"/>
  <c r="O735" i="10"/>
  <c r="O736" i="10"/>
  <c r="O737" i="10"/>
  <c r="O738" i="10"/>
  <c r="O739" i="10"/>
  <c r="O740" i="10"/>
  <c r="O741" i="10"/>
  <c r="O742" i="10"/>
  <c r="O743" i="10"/>
  <c r="O744" i="10"/>
  <c r="O745" i="10"/>
  <c r="O746" i="10"/>
  <c r="O747" i="10"/>
  <c r="O748" i="10"/>
  <c r="O749" i="10"/>
  <c r="O750" i="10"/>
  <c r="O751" i="10"/>
  <c r="O752" i="10"/>
  <c r="O753" i="10"/>
  <c r="O754" i="10"/>
  <c r="O755" i="10"/>
  <c r="O756" i="10"/>
  <c r="O757" i="10"/>
  <c r="O758" i="10"/>
  <c r="O759" i="10"/>
  <c r="O760" i="10"/>
  <c r="O761" i="10"/>
  <c r="O762" i="10"/>
  <c r="O763" i="10"/>
  <c r="O764" i="10"/>
  <c r="O765" i="10"/>
  <c r="O766" i="10"/>
  <c r="O767" i="10"/>
  <c r="O768" i="10"/>
  <c r="O769" i="10"/>
  <c r="O770" i="10"/>
  <c r="O771" i="10"/>
  <c r="O772" i="10"/>
  <c r="O773" i="10"/>
  <c r="O774" i="10"/>
  <c r="O775" i="10"/>
  <c r="O776" i="10"/>
  <c r="O777" i="10"/>
  <c r="O778" i="10"/>
  <c r="O779" i="10"/>
  <c r="O780" i="10"/>
  <c r="O781" i="10"/>
  <c r="O782" i="10"/>
  <c r="O783" i="10"/>
  <c r="O784" i="10"/>
  <c r="O785" i="10"/>
  <c r="O786" i="10"/>
  <c r="O787" i="10"/>
  <c r="O788" i="10"/>
  <c r="O789" i="10"/>
  <c r="O790" i="10"/>
  <c r="O791" i="10"/>
  <c r="O792" i="10"/>
  <c r="O793" i="10"/>
  <c r="O794" i="10"/>
  <c r="O795" i="10"/>
  <c r="O796" i="10"/>
  <c r="O797" i="10"/>
  <c r="O798" i="10"/>
  <c r="O799" i="10"/>
  <c r="O800" i="10"/>
  <c r="O801" i="10"/>
  <c r="O802" i="10"/>
  <c r="O803" i="10"/>
  <c r="O804" i="10"/>
  <c r="O805" i="10"/>
  <c r="O806" i="10"/>
  <c r="O807" i="10"/>
  <c r="O808" i="10"/>
  <c r="O809" i="10"/>
  <c r="O810" i="10"/>
  <c r="O811" i="10"/>
  <c r="O812" i="10"/>
  <c r="O813" i="10"/>
  <c r="O814" i="10"/>
  <c r="O815" i="10"/>
  <c r="O816" i="10"/>
  <c r="O817" i="10"/>
  <c r="O818" i="10"/>
  <c r="O819" i="10"/>
  <c r="O820" i="10"/>
  <c r="O821" i="10"/>
  <c r="O822" i="10"/>
  <c r="O823" i="10"/>
  <c r="O824" i="10"/>
  <c r="O825" i="10"/>
  <c r="O826" i="10"/>
  <c r="O827" i="10"/>
  <c r="O828" i="10"/>
  <c r="O829" i="10"/>
  <c r="O830" i="10"/>
  <c r="O831" i="10"/>
  <c r="O832" i="10"/>
  <c r="O833" i="10"/>
  <c r="O834" i="10"/>
  <c r="O835" i="10"/>
  <c r="O836" i="10"/>
  <c r="O837" i="10"/>
  <c r="O838" i="10"/>
  <c r="O839" i="10"/>
  <c r="O840" i="10"/>
  <c r="O841" i="10"/>
  <c r="O842" i="10"/>
  <c r="O843" i="10"/>
  <c r="O844" i="10"/>
  <c r="O845" i="10"/>
  <c r="O846" i="10"/>
  <c r="O847" i="10"/>
  <c r="O848" i="10"/>
  <c r="O849" i="10"/>
  <c r="O850" i="10"/>
  <c r="O851" i="10"/>
  <c r="O852" i="10"/>
  <c r="O853" i="10"/>
  <c r="O854" i="10"/>
  <c r="O855" i="10"/>
  <c r="O856" i="10"/>
  <c r="O857" i="10"/>
  <c r="O858" i="10"/>
  <c r="O859" i="10"/>
  <c r="O860" i="10"/>
  <c r="O861" i="10"/>
  <c r="O862" i="10"/>
  <c r="O863" i="10"/>
  <c r="O864" i="10"/>
  <c r="O865" i="10"/>
  <c r="O866" i="10"/>
  <c r="O867" i="10"/>
  <c r="O868" i="10"/>
  <c r="O869" i="10"/>
  <c r="O870" i="10"/>
  <c r="O871" i="10"/>
  <c r="O872" i="10"/>
  <c r="O873" i="10"/>
  <c r="O874" i="10"/>
  <c r="O875" i="10"/>
  <c r="O876" i="10"/>
  <c r="O877" i="10"/>
  <c r="O878" i="10"/>
  <c r="O879" i="10"/>
  <c r="O880" i="10"/>
  <c r="O881" i="10"/>
  <c r="O882" i="10"/>
  <c r="O883" i="10"/>
  <c r="O884" i="10"/>
  <c r="O885" i="10"/>
  <c r="O886" i="10"/>
  <c r="O887" i="10"/>
  <c r="O888" i="10"/>
  <c r="O889" i="10"/>
  <c r="O890" i="10"/>
  <c r="O891" i="10"/>
  <c r="O892" i="10"/>
  <c r="O893" i="10"/>
  <c r="O894" i="10"/>
  <c r="O895" i="10"/>
  <c r="O896" i="10"/>
  <c r="O897" i="10"/>
  <c r="O898" i="10"/>
  <c r="O899" i="10"/>
  <c r="O900" i="10"/>
  <c r="O901" i="10"/>
  <c r="O902" i="10"/>
  <c r="O903" i="10"/>
  <c r="O904" i="10"/>
  <c r="O905" i="10"/>
  <c r="O906" i="10"/>
  <c r="O907" i="10"/>
  <c r="O908" i="10"/>
  <c r="O909" i="10"/>
  <c r="O910" i="10"/>
  <c r="O911" i="10"/>
  <c r="O912" i="10"/>
  <c r="O913" i="10"/>
  <c r="O914" i="10"/>
  <c r="O915" i="10"/>
  <c r="O916" i="10"/>
  <c r="O917" i="10"/>
  <c r="O918" i="10"/>
  <c r="O919" i="10"/>
  <c r="O920" i="10"/>
  <c r="O921" i="10"/>
  <c r="O922" i="10"/>
  <c r="O923" i="10"/>
  <c r="O924" i="10"/>
  <c r="O925" i="10"/>
  <c r="O926" i="10"/>
  <c r="O927" i="10"/>
  <c r="O928" i="10"/>
  <c r="O929" i="10"/>
  <c r="O930" i="10"/>
  <c r="O931" i="10"/>
  <c r="O932" i="10"/>
  <c r="O933" i="10"/>
  <c r="O934" i="10"/>
  <c r="O935" i="10"/>
  <c r="O936" i="10"/>
  <c r="O937" i="10"/>
  <c r="O938" i="10"/>
  <c r="O939" i="10"/>
  <c r="O940" i="10"/>
  <c r="O941" i="10"/>
  <c r="O942" i="10"/>
  <c r="O943" i="10"/>
  <c r="O944" i="10"/>
  <c r="O945" i="10"/>
  <c r="O946" i="10"/>
  <c r="O947" i="10"/>
  <c r="O948" i="10"/>
  <c r="O949" i="10"/>
  <c r="O950" i="10"/>
  <c r="O951" i="10"/>
  <c r="O952" i="10"/>
  <c r="O953" i="10"/>
  <c r="O954" i="10"/>
  <c r="O955" i="10"/>
  <c r="O956" i="10"/>
  <c r="O957" i="10"/>
  <c r="O958" i="10"/>
  <c r="O959" i="10"/>
  <c r="O960" i="10"/>
  <c r="O961" i="10"/>
  <c r="O962" i="10"/>
  <c r="O963" i="10"/>
  <c r="O964" i="10"/>
  <c r="O965" i="10"/>
  <c r="O966" i="10"/>
  <c r="O967" i="10"/>
  <c r="O968" i="10"/>
  <c r="O969" i="10"/>
  <c r="O970" i="10"/>
  <c r="O971" i="10"/>
  <c r="O972" i="10"/>
  <c r="O973" i="10"/>
  <c r="O974" i="10"/>
  <c r="O975" i="10"/>
  <c r="O976" i="10"/>
  <c r="O977" i="10"/>
  <c r="O978" i="10"/>
  <c r="O979" i="10"/>
  <c r="O980" i="10"/>
  <c r="O981" i="10"/>
  <c r="O982" i="10"/>
  <c r="O983" i="10"/>
  <c r="O984" i="10"/>
  <c r="O985" i="10"/>
  <c r="O986" i="10"/>
  <c r="O987" i="10"/>
  <c r="O988" i="10"/>
  <c r="O989" i="10"/>
  <c r="O990" i="10"/>
  <c r="O991" i="10"/>
  <c r="O992" i="10"/>
  <c r="O993" i="10"/>
  <c r="O994" i="10"/>
  <c r="O995" i="10"/>
  <c r="O996" i="10"/>
  <c r="O997" i="10"/>
  <c r="O998" i="10"/>
  <c r="O999" i="10"/>
  <c r="O1000" i="10"/>
  <c r="O1001" i="10"/>
  <c r="O1002" i="10"/>
  <c r="O1003" i="10"/>
  <c r="O1004" i="10"/>
  <c r="O1005" i="10"/>
  <c r="O1006" i="10"/>
  <c r="O1007" i="10"/>
  <c r="O1008" i="10"/>
  <c r="O1009" i="10"/>
  <c r="O1010" i="10"/>
  <c r="O1011" i="10"/>
  <c r="O1012" i="10"/>
  <c r="O1013" i="10"/>
  <c r="O1014" i="10"/>
  <c r="O1015" i="10"/>
  <c r="O1016" i="10"/>
  <c r="O1017" i="10"/>
  <c r="O1018" i="10"/>
  <c r="O1019" i="10"/>
  <c r="O1020" i="10"/>
  <c r="O1021" i="10"/>
  <c r="O1022" i="10"/>
  <c r="O1023" i="10"/>
  <c r="O1024" i="10"/>
  <c r="O1025" i="10"/>
  <c r="O1026" i="10"/>
  <c r="O1027" i="10"/>
  <c r="O1028" i="10"/>
  <c r="O1029" i="10"/>
  <c r="O1030" i="10"/>
  <c r="O1031" i="10"/>
  <c r="O1032" i="10"/>
  <c r="O1033" i="10"/>
  <c r="O1034" i="10"/>
  <c r="O1035" i="10"/>
  <c r="O1036" i="10"/>
  <c r="O1037" i="10"/>
  <c r="O1038" i="10"/>
  <c r="O1039" i="10"/>
  <c r="O1040" i="10"/>
  <c r="O1041" i="10"/>
  <c r="O1042" i="10"/>
  <c r="O1043" i="10"/>
  <c r="O1044" i="10"/>
  <c r="O1045" i="10"/>
  <c r="O1046" i="10"/>
  <c r="O1047" i="10"/>
  <c r="O1048" i="10"/>
  <c r="O1049" i="10"/>
  <c r="O1050" i="10"/>
  <c r="O1051" i="10"/>
  <c r="O1052" i="10"/>
  <c r="O1053" i="10"/>
  <c r="O1054" i="10"/>
  <c r="O1055" i="10"/>
  <c r="O1056" i="10"/>
  <c r="O1057" i="10"/>
  <c r="O1058" i="10"/>
  <c r="O1059" i="10"/>
  <c r="O1060" i="10"/>
  <c r="O1061" i="10"/>
  <c r="O1062" i="10"/>
  <c r="O1063" i="10"/>
  <c r="O1064" i="10"/>
  <c r="O1065" i="10"/>
  <c r="O1066" i="10"/>
  <c r="O1067" i="10"/>
  <c r="O1068" i="10"/>
  <c r="O1069" i="10"/>
  <c r="O1070" i="10"/>
  <c r="O1071" i="10"/>
  <c r="O1072" i="10"/>
  <c r="O1073" i="10"/>
  <c r="O1074" i="10"/>
  <c r="O1075" i="10"/>
  <c r="O1076" i="10"/>
  <c r="O1077" i="10"/>
  <c r="O1078" i="10"/>
  <c r="O1079" i="10"/>
  <c r="O1080" i="10"/>
  <c r="O1081" i="10"/>
  <c r="O1082" i="10"/>
  <c r="O1083" i="10"/>
  <c r="O1084" i="10"/>
  <c r="O1085" i="10"/>
  <c r="O1086" i="10"/>
  <c r="O1087" i="10"/>
  <c r="O1088" i="10"/>
  <c r="O1089" i="10"/>
  <c r="O1090" i="10"/>
  <c r="O1091" i="10"/>
  <c r="O1092" i="10"/>
  <c r="O1093" i="10"/>
  <c r="O1094" i="10"/>
  <c r="O1095" i="10"/>
  <c r="O1096" i="10"/>
  <c r="O1097" i="10"/>
  <c r="O1098" i="10"/>
  <c r="O1099" i="10"/>
  <c r="O1100" i="10"/>
  <c r="O1101" i="10"/>
  <c r="O1102" i="10"/>
  <c r="O1103" i="10"/>
  <c r="O1104" i="10"/>
  <c r="O1105" i="10"/>
  <c r="O1106" i="10"/>
  <c r="O1107" i="10"/>
  <c r="O1108" i="10"/>
  <c r="O1109" i="10"/>
  <c r="O1110" i="10"/>
  <c r="O1111" i="10"/>
  <c r="O1112" i="10"/>
  <c r="O1113" i="10"/>
  <c r="O1114" i="10"/>
  <c r="O1115" i="10"/>
  <c r="O1116" i="10"/>
  <c r="O1117" i="10"/>
  <c r="O1118" i="10"/>
  <c r="O1119" i="10"/>
  <c r="O1120" i="10"/>
  <c r="O1121" i="10"/>
  <c r="O1122" i="10"/>
  <c r="O1123" i="10"/>
  <c r="O1124" i="10"/>
  <c r="O1125" i="10"/>
  <c r="O1126" i="10"/>
  <c r="O1127" i="10"/>
  <c r="O1128" i="10"/>
  <c r="O1129" i="10"/>
  <c r="O1130" i="10"/>
  <c r="O1131" i="10"/>
  <c r="O1132" i="10"/>
  <c r="O1133" i="10"/>
  <c r="O1134" i="10"/>
  <c r="O1135" i="10"/>
  <c r="O1136" i="10"/>
  <c r="O1137" i="10"/>
  <c r="O1138" i="10"/>
  <c r="O1139" i="10"/>
  <c r="O1140" i="10"/>
  <c r="O1141" i="10"/>
  <c r="O1142" i="10"/>
  <c r="O1143" i="10"/>
  <c r="O1144" i="10"/>
  <c r="O1145" i="10"/>
  <c r="O1146" i="10"/>
  <c r="O1147" i="10"/>
  <c r="O1148" i="10"/>
  <c r="O1149" i="10"/>
  <c r="O1150" i="10"/>
  <c r="O1151" i="10"/>
  <c r="O1152" i="10"/>
  <c r="O1153" i="10"/>
  <c r="O1154" i="10"/>
  <c r="O1155" i="10"/>
  <c r="O1156" i="10"/>
  <c r="O1157" i="10"/>
  <c r="O1158" i="10"/>
  <c r="O1159" i="10"/>
  <c r="O1160" i="10"/>
  <c r="O1161" i="10"/>
  <c r="O1162" i="10"/>
  <c r="O1163" i="10"/>
  <c r="O1164" i="10"/>
  <c r="O1165" i="10"/>
  <c r="O1166" i="10"/>
  <c r="O1167" i="10"/>
  <c r="O1168" i="10"/>
  <c r="O1169" i="10"/>
  <c r="O1170" i="10"/>
  <c r="O1171" i="10"/>
  <c r="O1172" i="10"/>
  <c r="O1173" i="10"/>
  <c r="O1174" i="10"/>
  <c r="O1175" i="10"/>
  <c r="O1176" i="10"/>
  <c r="O1177" i="10"/>
  <c r="O1178" i="10"/>
  <c r="O1179" i="10"/>
  <c r="O1180" i="10"/>
  <c r="O1181" i="10"/>
  <c r="O1182" i="10"/>
  <c r="O1183" i="10"/>
  <c r="O1184" i="10"/>
  <c r="O1185" i="10"/>
  <c r="O1186" i="10"/>
  <c r="O1187" i="10"/>
  <c r="O1188" i="10"/>
  <c r="O1189" i="10"/>
  <c r="O1190" i="10"/>
  <c r="O1191" i="10"/>
  <c r="O1192" i="10"/>
  <c r="O1193" i="10"/>
  <c r="O1194" i="10"/>
  <c r="O1195" i="10"/>
  <c r="O1196" i="10"/>
  <c r="O1197" i="10"/>
  <c r="O1198" i="10"/>
  <c r="O1199" i="10"/>
  <c r="O1200" i="10"/>
  <c r="O1201" i="10"/>
  <c r="O1202" i="10"/>
  <c r="O1203" i="10"/>
  <c r="O1204" i="10"/>
  <c r="O1205" i="10"/>
  <c r="O1206" i="10"/>
  <c r="O1207" i="10"/>
  <c r="O1208" i="10"/>
  <c r="O1209" i="10"/>
  <c r="O1210" i="10"/>
  <c r="O1211" i="10"/>
  <c r="O1212" i="10"/>
  <c r="O1213" i="10"/>
  <c r="O1214" i="10"/>
  <c r="O1215" i="10"/>
  <c r="O1216" i="10"/>
  <c r="O1217" i="10"/>
  <c r="O1218" i="10"/>
  <c r="O1219" i="10"/>
  <c r="O1220" i="10"/>
  <c r="O1221" i="10"/>
  <c r="O1222" i="10"/>
  <c r="O1223" i="10"/>
  <c r="O1224" i="10"/>
  <c r="O1225" i="10"/>
  <c r="O1226" i="10"/>
  <c r="O1227" i="10"/>
  <c r="O1228" i="10"/>
  <c r="O1229" i="10"/>
  <c r="O1230" i="10"/>
  <c r="O1231" i="10"/>
  <c r="O1232" i="10"/>
  <c r="O1233" i="10"/>
  <c r="O1234" i="10"/>
  <c r="O1235" i="10"/>
  <c r="O1236" i="10"/>
  <c r="O1237" i="10"/>
  <c r="O1238" i="10"/>
  <c r="O1239" i="10"/>
  <c r="O1240" i="10"/>
  <c r="O1241" i="10"/>
  <c r="O1242" i="10"/>
  <c r="O1243" i="10"/>
  <c r="O1244" i="10"/>
  <c r="O1245" i="10"/>
  <c r="O1246" i="10"/>
  <c r="O1247" i="10"/>
  <c r="O1248" i="10"/>
  <c r="O1249" i="10"/>
  <c r="O1250" i="10"/>
  <c r="O1251" i="10"/>
  <c r="O1252" i="10"/>
  <c r="O1253" i="10"/>
  <c r="O1254" i="10"/>
  <c r="O1255" i="10"/>
  <c r="O1256" i="10"/>
  <c r="O1257" i="10"/>
  <c r="O1258" i="10"/>
  <c r="O1259" i="10"/>
  <c r="O1260" i="10"/>
  <c r="O1261" i="10"/>
  <c r="O1262" i="10"/>
  <c r="O1263" i="10"/>
  <c r="O1264" i="10"/>
  <c r="O1265" i="10"/>
  <c r="O1266" i="10"/>
  <c r="O1267" i="10"/>
  <c r="O1268" i="10"/>
  <c r="O1269" i="10"/>
  <c r="O1270" i="10"/>
  <c r="O1271" i="10"/>
  <c r="O1272" i="10"/>
  <c r="O1273" i="10"/>
  <c r="O1274" i="10"/>
  <c r="O1275" i="10"/>
  <c r="O1276" i="10"/>
  <c r="O1277" i="10"/>
  <c r="O1278" i="10"/>
  <c r="O1279" i="10"/>
  <c r="O1280" i="10"/>
  <c r="O1281" i="10"/>
  <c r="O1282" i="10"/>
  <c r="O1283" i="10"/>
  <c r="O1284" i="10"/>
  <c r="O1285" i="10"/>
  <c r="O1286" i="10"/>
  <c r="O1287" i="10"/>
  <c r="O1288" i="10"/>
  <c r="O1289" i="10"/>
  <c r="O1290" i="10"/>
  <c r="O1291" i="10"/>
  <c r="O1292" i="10"/>
  <c r="O1293" i="10"/>
  <c r="O1294" i="10"/>
  <c r="O1295" i="10"/>
  <c r="O1296" i="10"/>
  <c r="O1297" i="10"/>
  <c r="O1298" i="10"/>
  <c r="O1299" i="10"/>
  <c r="O1300" i="10"/>
  <c r="O1301" i="10"/>
  <c r="O1302" i="10"/>
  <c r="O1303" i="10"/>
  <c r="O1304" i="10"/>
  <c r="O1305" i="10"/>
  <c r="O1306" i="10"/>
  <c r="O1307" i="10"/>
  <c r="O1308" i="10"/>
  <c r="O1309" i="10"/>
  <c r="O1310" i="10"/>
  <c r="O1311" i="10"/>
  <c r="O1312" i="10"/>
  <c r="O1313" i="10"/>
  <c r="O1314" i="10"/>
  <c r="O1315" i="10"/>
  <c r="O1316" i="10"/>
  <c r="O1317" i="10"/>
  <c r="O1318" i="10"/>
  <c r="O1319" i="10"/>
  <c r="O1320" i="10"/>
  <c r="O1321" i="10"/>
  <c r="O1322" i="10"/>
  <c r="O1323" i="10"/>
  <c r="O1324" i="10"/>
  <c r="O1325" i="10"/>
  <c r="O1326" i="10"/>
  <c r="O1327" i="10"/>
  <c r="O1328" i="10"/>
  <c r="O1329" i="10"/>
  <c r="O1330" i="10"/>
  <c r="O1331" i="10"/>
  <c r="O1332" i="10"/>
  <c r="O1333" i="10"/>
  <c r="O1334" i="10"/>
  <c r="O1335" i="10"/>
  <c r="O1336" i="10"/>
  <c r="O1337" i="10"/>
  <c r="O1338" i="10"/>
  <c r="O1339" i="10"/>
  <c r="O1340" i="10"/>
  <c r="O1341" i="10"/>
  <c r="O1342" i="10"/>
  <c r="O1343" i="10"/>
  <c r="O1344" i="10"/>
  <c r="O1345" i="10"/>
  <c r="O1346" i="10"/>
  <c r="O1347" i="10"/>
  <c r="O1348" i="10"/>
  <c r="O1349" i="10"/>
  <c r="O1350" i="10"/>
  <c r="O1351" i="10"/>
  <c r="O1352" i="10"/>
  <c r="O1353" i="10"/>
  <c r="O1354" i="10"/>
  <c r="O1355" i="10"/>
  <c r="O1356" i="10"/>
  <c r="O1357" i="10"/>
  <c r="O1358" i="10"/>
  <c r="O1359" i="10"/>
  <c r="O1360" i="10"/>
  <c r="O1361" i="10"/>
  <c r="O1362" i="10"/>
  <c r="O1363" i="10"/>
  <c r="O1364" i="10"/>
  <c r="O1365" i="10"/>
  <c r="O1366" i="10"/>
  <c r="O1367" i="10"/>
  <c r="O1368" i="10"/>
  <c r="O1369" i="10"/>
  <c r="O1370" i="10"/>
  <c r="O1371" i="10"/>
  <c r="O1372" i="10"/>
  <c r="O1373" i="10"/>
  <c r="O1374" i="10"/>
  <c r="O1375" i="10"/>
  <c r="O1376" i="10"/>
  <c r="O1377" i="10"/>
  <c r="O1378" i="10"/>
  <c r="O1379" i="10"/>
  <c r="O1380" i="10"/>
  <c r="O1381" i="10"/>
  <c r="O1382" i="10"/>
  <c r="O1383" i="10"/>
  <c r="O1384" i="10"/>
  <c r="O1385" i="10"/>
  <c r="O1386" i="10"/>
  <c r="O1387" i="10"/>
  <c r="O1388" i="10"/>
  <c r="O1389" i="10"/>
  <c r="O1390" i="10"/>
  <c r="O1391" i="10"/>
  <c r="O1392" i="10"/>
  <c r="O1393" i="10"/>
  <c r="O1394" i="10"/>
  <c r="O1395" i="10"/>
  <c r="O1396" i="10"/>
  <c r="O1397" i="10"/>
  <c r="O1398" i="10"/>
  <c r="O1399" i="10"/>
  <c r="O1400" i="10"/>
  <c r="O1401" i="10"/>
  <c r="O1402" i="10"/>
  <c r="O1403" i="10"/>
  <c r="O1404" i="10"/>
  <c r="O1405" i="10"/>
  <c r="O1406" i="10"/>
  <c r="O1407" i="10"/>
  <c r="O1408" i="10"/>
  <c r="O1409" i="10"/>
  <c r="O1410" i="10"/>
  <c r="O1411" i="10"/>
  <c r="O1412" i="10"/>
  <c r="O1413" i="10"/>
  <c r="O1414" i="10"/>
  <c r="O1415" i="10"/>
  <c r="O1416" i="10"/>
  <c r="O1417" i="10"/>
  <c r="O1418" i="10"/>
  <c r="O1419" i="10"/>
  <c r="O1420" i="10"/>
  <c r="O1421" i="10"/>
  <c r="O1422" i="10"/>
  <c r="O1423" i="10"/>
  <c r="O1424" i="10"/>
  <c r="O1425" i="10"/>
  <c r="O1426" i="10"/>
  <c r="O1427" i="10"/>
  <c r="O1428" i="10"/>
  <c r="O1429" i="10"/>
  <c r="O1430" i="10"/>
  <c r="O1431" i="10"/>
  <c r="O1432" i="10"/>
  <c r="O1433" i="10"/>
  <c r="O1434" i="10"/>
  <c r="O1435" i="10"/>
  <c r="O1436" i="10"/>
  <c r="O1437" i="10"/>
  <c r="O1438" i="10"/>
  <c r="O1439" i="10"/>
  <c r="O1440" i="10"/>
  <c r="O1441" i="10"/>
  <c r="O1442" i="10"/>
  <c r="O1443" i="10"/>
  <c r="O1444" i="10"/>
  <c r="O1445" i="10"/>
  <c r="O1446" i="10"/>
  <c r="O1447" i="10"/>
  <c r="O1448" i="10"/>
  <c r="O1449" i="10"/>
  <c r="O1450" i="10"/>
  <c r="O1451" i="10"/>
  <c r="O1452" i="10"/>
  <c r="O1453" i="10"/>
  <c r="O1454" i="10"/>
  <c r="O1455" i="10"/>
  <c r="O1456" i="10"/>
  <c r="O1457" i="10"/>
  <c r="O1458" i="10"/>
  <c r="O1459" i="10"/>
  <c r="O1460" i="10"/>
  <c r="O1461" i="10"/>
  <c r="O1462" i="10"/>
  <c r="O1463" i="10"/>
  <c r="O1464" i="10"/>
  <c r="O1465" i="10"/>
  <c r="O1466" i="10"/>
  <c r="O1467" i="10"/>
  <c r="O1468" i="10"/>
  <c r="O1469" i="10"/>
  <c r="O1470" i="10"/>
  <c r="O1471" i="10"/>
  <c r="O1472" i="10"/>
  <c r="O1473" i="10"/>
  <c r="O1474" i="10"/>
  <c r="O1475" i="10"/>
  <c r="O1476" i="10"/>
  <c r="O1477" i="10"/>
  <c r="O1478" i="10"/>
  <c r="O1479" i="10"/>
  <c r="O1480" i="10"/>
  <c r="O1481" i="10"/>
  <c r="O1482" i="10"/>
  <c r="O1483" i="10"/>
  <c r="O1484" i="10"/>
  <c r="O1485" i="10"/>
  <c r="O1486" i="10"/>
  <c r="O1487" i="10"/>
  <c r="O1488" i="10"/>
  <c r="O1489" i="10"/>
  <c r="O1490" i="10"/>
  <c r="O1491" i="10"/>
  <c r="O1492" i="10"/>
  <c r="O1493" i="10"/>
  <c r="O1494" i="10"/>
  <c r="O1495" i="10"/>
  <c r="O1496" i="10"/>
  <c r="O1497" i="10"/>
  <c r="O1498" i="10"/>
  <c r="O1499" i="10"/>
  <c r="O1500" i="10"/>
  <c r="O1501" i="10"/>
  <c r="O1502" i="10"/>
  <c r="O1503" i="10"/>
  <c r="O1504" i="10"/>
  <c r="O1505" i="10"/>
  <c r="O1506" i="10"/>
  <c r="O1507" i="10"/>
  <c r="O1508" i="10"/>
  <c r="O1509" i="10"/>
  <c r="O1510" i="10"/>
  <c r="O1511" i="10"/>
  <c r="O1512" i="10"/>
  <c r="O1513" i="10"/>
  <c r="O1514" i="10"/>
  <c r="O1515" i="10"/>
  <c r="O1516" i="10"/>
  <c r="O1517" i="10"/>
  <c r="O1518" i="10"/>
  <c r="O1519" i="10"/>
  <c r="O1520" i="10"/>
  <c r="O1521" i="10"/>
  <c r="O1522" i="10"/>
  <c r="O1523" i="10"/>
  <c r="O1524" i="10"/>
  <c r="O1525" i="10"/>
  <c r="O1526" i="10"/>
  <c r="O1527" i="10"/>
  <c r="O1528" i="10"/>
  <c r="O1529" i="10"/>
  <c r="O1530" i="10"/>
  <c r="O1531" i="10"/>
  <c r="O1532" i="10"/>
  <c r="O1533" i="10"/>
  <c r="O1534" i="10"/>
  <c r="O1535" i="10"/>
  <c r="O1536" i="10"/>
  <c r="O1537" i="10"/>
  <c r="O1538" i="10"/>
  <c r="O1539" i="10"/>
  <c r="O1540" i="10"/>
  <c r="O1541" i="10"/>
  <c r="O1542" i="10"/>
  <c r="O1543" i="10"/>
  <c r="O1544" i="10"/>
  <c r="O1545" i="10"/>
  <c r="O1546" i="10"/>
  <c r="O1547" i="10"/>
  <c r="O1548" i="10"/>
  <c r="O1549" i="10"/>
  <c r="O1550" i="10"/>
  <c r="O1551" i="10"/>
  <c r="O1552" i="10"/>
  <c r="O1553" i="10"/>
  <c r="O1554" i="10"/>
  <c r="O1555" i="10"/>
  <c r="O1556" i="10"/>
  <c r="O1557" i="10"/>
  <c r="O1558" i="10"/>
  <c r="O1559" i="10"/>
  <c r="O1560" i="10"/>
  <c r="O1561" i="10"/>
  <c r="O1562" i="10"/>
  <c r="O1563" i="10"/>
  <c r="O1564" i="10"/>
  <c r="O1565" i="10"/>
  <c r="O1566" i="10"/>
  <c r="O1567" i="10"/>
  <c r="O1568" i="10"/>
  <c r="O1569" i="10"/>
  <c r="O1570" i="10"/>
  <c r="O1571" i="10"/>
  <c r="O1572" i="10"/>
  <c r="O1573" i="10"/>
  <c r="O1574" i="10"/>
  <c r="O1575" i="10"/>
  <c r="O1576" i="10"/>
  <c r="O1577" i="10"/>
  <c r="O1578" i="10"/>
  <c r="O1579" i="10"/>
  <c r="O1580" i="10"/>
  <c r="O1581" i="10"/>
  <c r="O1582" i="10"/>
  <c r="O1583" i="10"/>
  <c r="O1584" i="10"/>
  <c r="O1585" i="10"/>
  <c r="O1586" i="10"/>
  <c r="O1587" i="10"/>
  <c r="O1588" i="10"/>
  <c r="O1589" i="10"/>
  <c r="O1590" i="10"/>
  <c r="O1591" i="10"/>
  <c r="O1592" i="10"/>
  <c r="O1593" i="10"/>
  <c r="O1594" i="10"/>
  <c r="O1595" i="10"/>
  <c r="O1596" i="10"/>
  <c r="O1597" i="10"/>
  <c r="O1598" i="10"/>
  <c r="O1599" i="10"/>
  <c r="O1600" i="10"/>
  <c r="O1601" i="10"/>
  <c r="O1602" i="10"/>
  <c r="O1603" i="10"/>
  <c r="O1604" i="10"/>
  <c r="O1605" i="10"/>
  <c r="O1606" i="10"/>
  <c r="O1607" i="10"/>
  <c r="O1608" i="10"/>
  <c r="O1609" i="10"/>
  <c r="O1610" i="10"/>
  <c r="O1611" i="10"/>
  <c r="O1612" i="10"/>
  <c r="O1613" i="10"/>
  <c r="O1614" i="10"/>
  <c r="O1615" i="10"/>
  <c r="O1616" i="10"/>
  <c r="O1617" i="10"/>
  <c r="O1618" i="10"/>
  <c r="O1619" i="10"/>
  <c r="O1620" i="10"/>
  <c r="O1621" i="10"/>
  <c r="O1622" i="10"/>
  <c r="O1623" i="10"/>
  <c r="O1624" i="10"/>
  <c r="O1625" i="10"/>
  <c r="O1626" i="10"/>
  <c r="O1627" i="10"/>
  <c r="O1628" i="10"/>
  <c r="O1629" i="10"/>
  <c r="O1630" i="10"/>
  <c r="O1631" i="10"/>
  <c r="O1632" i="10"/>
  <c r="O1633" i="10"/>
  <c r="O1634" i="10"/>
  <c r="O1635" i="10"/>
  <c r="O1636" i="10"/>
  <c r="O1637" i="10"/>
  <c r="O1638" i="10"/>
  <c r="O1639" i="10"/>
  <c r="O1640" i="10"/>
  <c r="O1641" i="10"/>
  <c r="O1642" i="10"/>
  <c r="O1643" i="10"/>
  <c r="O1644" i="10"/>
  <c r="O1645" i="10"/>
  <c r="O1646" i="10"/>
  <c r="O1647" i="10"/>
  <c r="O1648" i="10"/>
  <c r="O1649" i="10"/>
  <c r="O1650" i="10"/>
  <c r="O1651" i="10"/>
  <c r="O1652" i="10"/>
  <c r="O1653" i="10"/>
  <c r="O1654" i="10"/>
  <c r="O1655" i="10"/>
  <c r="O1656" i="10"/>
  <c r="O1657" i="10"/>
  <c r="O1658" i="10"/>
  <c r="O1659" i="10"/>
  <c r="O1660" i="10"/>
  <c r="O1661" i="10"/>
  <c r="O1662" i="10"/>
  <c r="O1663" i="10"/>
  <c r="O1664" i="10"/>
  <c r="O1665" i="10"/>
  <c r="O1666" i="10"/>
  <c r="O1667" i="10"/>
  <c r="O1668" i="10"/>
  <c r="O1669" i="10"/>
  <c r="O1670" i="10"/>
  <c r="O1671" i="10"/>
  <c r="O1672" i="10"/>
  <c r="O1673" i="10"/>
  <c r="O1674" i="10"/>
  <c r="O1675" i="10"/>
  <c r="O1676" i="10"/>
  <c r="O1677" i="10"/>
  <c r="O1678" i="10"/>
  <c r="O1679" i="10"/>
  <c r="O1680" i="10"/>
  <c r="O1681" i="10"/>
  <c r="O1682" i="10"/>
  <c r="O1683" i="10"/>
  <c r="O1684" i="10"/>
  <c r="O1685" i="10"/>
  <c r="O1686" i="10"/>
  <c r="O1687" i="10"/>
  <c r="O1688" i="10"/>
  <c r="O1689" i="10"/>
  <c r="O1690" i="10"/>
  <c r="O1691" i="10"/>
  <c r="O1692" i="10"/>
  <c r="O1693"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680" i="10"/>
  <c r="P681" i="10"/>
  <c r="P682" i="10"/>
  <c r="P683" i="10"/>
  <c r="P684" i="10"/>
  <c r="P685" i="10"/>
  <c r="P686" i="10"/>
  <c r="P687" i="10"/>
  <c r="P688" i="10"/>
  <c r="P689" i="10"/>
  <c r="P690" i="10"/>
  <c r="P691" i="10"/>
  <c r="P692" i="10"/>
  <c r="P693" i="10"/>
  <c r="P694" i="10"/>
  <c r="P695" i="10"/>
  <c r="P696" i="10"/>
  <c r="P697" i="10"/>
  <c r="P698" i="10"/>
  <c r="P699" i="10"/>
  <c r="P700" i="10"/>
  <c r="P701" i="10"/>
  <c r="P702" i="10"/>
  <c r="P703" i="10"/>
  <c r="P704" i="10"/>
  <c r="P705" i="10"/>
  <c r="P706" i="10"/>
  <c r="P707" i="10"/>
  <c r="P708" i="10"/>
  <c r="P709" i="10"/>
  <c r="P710" i="10"/>
  <c r="P711" i="10"/>
  <c r="P712" i="10"/>
  <c r="P713" i="10"/>
  <c r="P714" i="10"/>
  <c r="P715" i="10"/>
  <c r="P716" i="10"/>
  <c r="P717" i="10"/>
  <c r="P718" i="10"/>
  <c r="P719" i="10"/>
  <c r="P720" i="10"/>
  <c r="P721" i="10"/>
  <c r="P722" i="10"/>
  <c r="P723" i="10"/>
  <c r="P724" i="10"/>
  <c r="P725" i="10"/>
  <c r="P726" i="10"/>
  <c r="P727" i="10"/>
  <c r="P728" i="10"/>
  <c r="P729" i="10"/>
  <c r="P730" i="10"/>
  <c r="P731" i="10"/>
  <c r="P732" i="10"/>
  <c r="P733" i="10"/>
  <c r="P734" i="10"/>
  <c r="P735" i="10"/>
  <c r="P736" i="10"/>
  <c r="P737" i="10"/>
  <c r="P738" i="10"/>
  <c r="P739" i="10"/>
  <c r="P740" i="10"/>
  <c r="P741" i="10"/>
  <c r="P742" i="10"/>
  <c r="P743" i="10"/>
  <c r="P744" i="10"/>
  <c r="P745" i="10"/>
  <c r="P746" i="10"/>
  <c r="P747" i="10"/>
  <c r="P748" i="10"/>
  <c r="P749" i="10"/>
  <c r="P750" i="10"/>
  <c r="P751" i="10"/>
  <c r="P752" i="10"/>
  <c r="P753" i="10"/>
  <c r="P754" i="10"/>
  <c r="P755" i="10"/>
  <c r="P756" i="10"/>
  <c r="P757" i="10"/>
  <c r="P758" i="10"/>
  <c r="P759" i="10"/>
  <c r="P760" i="10"/>
  <c r="P761" i="10"/>
  <c r="P762" i="10"/>
  <c r="P763" i="10"/>
  <c r="P764" i="10"/>
  <c r="P765" i="10"/>
  <c r="P766" i="10"/>
  <c r="P767" i="10"/>
  <c r="P768" i="10"/>
  <c r="P769" i="10"/>
  <c r="P770" i="10"/>
  <c r="P771" i="10"/>
  <c r="P772" i="10"/>
  <c r="P773" i="10"/>
  <c r="P774" i="10"/>
  <c r="P775" i="10"/>
  <c r="P776" i="10"/>
  <c r="P777" i="10"/>
  <c r="P778" i="10"/>
  <c r="P779" i="10"/>
  <c r="P780" i="10"/>
  <c r="P781" i="10"/>
  <c r="P782" i="10"/>
  <c r="P783" i="10"/>
  <c r="P784" i="10"/>
  <c r="P785" i="10"/>
  <c r="P786" i="10"/>
  <c r="P787" i="10"/>
  <c r="P788" i="10"/>
  <c r="P789" i="10"/>
  <c r="P790" i="10"/>
  <c r="P791" i="10"/>
  <c r="P792" i="10"/>
  <c r="P793" i="10"/>
  <c r="P794" i="10"/>
  <c r="P795" i="10"/>
  <c r="P796" i="10"/>
  <c r="P797" i="10"/>
  <c r="P798" i="10"/>
  <c r="P799" i="10"/>
  <c r="P800" i="10"/>
  <c r="P801" i="10"/>
  <c r="P802" i="10"/>
  <c r="P803" i="10"/>
  <c r="P804" i="10"/>
  <c r="P805" i="10"/>
  <c r="P806" i="10"/>
  <c r="P807" i="10"/>
  <c r="P808" i="10"/>
  <c r="P809" i="10"/>
  <c r="P810" i="10"/>
  <c r="P811" i="10"/>
  <c r="P812" i="10"/>
  <c r="P813" i="10"/>
  <c r="P814" i="10"/>
  <c r="P815" i="10"/>
  <c r="P816" i="10"/>
  <c r="P817" i="10"/>
  <c r="P818" i="10"/>
  <c r="P819" i="10"/>
  <c r="P820" i="10"/>
  <c r="P821" i="10"/>
  <c r="P822" i="10"/>
  <c r="P823" i="10"/>
  <c r="P824" i="10"/>
  <c r="P825" i="10"/>
  <c r="P826" i="10"/>
  <c r="P827" i="10"/>
  <c r="P828" i="10"/>
  <c r="P829" i="10"/>
  <c r="P830" i="10"/>
  <c r="P831" i="10"/>
  <c r="P832" i="10"/>
  <c r="P833" i="10"/>
  <c r="P834" i="10"/>
  <c r="P835" i="10"/>
  <c r="P836" i="10"/>
  <c r="P837" i="10"/>
  <c r="P838" i="10"/>
  <c r="P839" i="10"/>
  <c r="P840" i="10"/>
  <c r="P841" i="10"/>
  <c r="P842" i="10"/>
  <c r="P843" i="10"/>
  <c r="P844" i="10"/>
  <c r="P845" i="10"/>
  <c r="P846" i="10"/>
  <c r="P847" i="10"/>
  <c r="P848" i="10"/>
  <c r="P849" i="10"/>
  <c r="P850" i="10"/>
  <c r="P851" i="10"/>
  <c r="P852" i="10"/>
  <c r="P853" i="10"/>
  <c r="P854" i="10"/>
  <c r="P855" i="10"/>
  <c r="P856" i="10"/>
  <c r="P857" i="10"/>
  <c r="P858" i="10"/>
  <c r="P859" i="10"/>
  <c r="P860" i="10"/>
  <c r="P861" i="10"/>
  <c r="P862" i="10"/>
  <c r="P863" i="10"/>
  <c r="P864" i="10"/>
  <c r="P865" i="10"/>
  <c r="P866" i="10"/>
  <c r="P867" i="10"/>
  <c r="P868" i="10"/>
  <c r="P869" i="10"/>
  <c r="P870" i="10"/>
  <c r="P871" i="10"/>
  <c r="P872" i="10"/>
  <c r="P873" i="10"/>
  <c r="P874" i="10"/>
  <c r="P875" i="10"/>
  <c r="P876" i="10"/>
  <c r="P877" i="10"/>
  <c r="P878" i="10"/>
  <c r="P879" i="10"/>
  <c r="P880" i="10"/>
  <c r="P881" i="10"/>
  <c r="P882" i="10"/>
  <c r="P883" i="10"/>
  <c r="P884" i="10"/>
  <c r="P885" i="10"/>
  <c r="P886" i="10"/>
  <c r="P887" i="10"/>
  <c r="P888" i="10"/>
  <c r="P889" i="10"/>
  <c r="P890" i="10"/>
  <c r="P891" i="10"/>
  <c r="P892" i="10"/>
  <c r="P893" i="10"/>
  <c r="P894" i="10"/>
  <c r="P895" i="10"/>
  <c r="P896" i="10"/>
  <c r="P897" i="10"/>
  <c r="P898" i="10"/>
  <c r="P899" i="10"/>
  <c r="P900" i="10"/>
  <c r="P901" i="10"/>
  <c r="P902" i="10"/>
  <c r="P903" i="10"/>
  <c r="P904" i="10"/>
  <c r="P905" i="10"/>
  <c r="P906" i="10"/>
  <c r="P907" i="10"/>
  <c r="P908" i="10"/>
  <c r="P909" i="10"/>
  <c r="P910" i="10"/>
  <c r="P911" i="10"/>
  <c r="P912" i="10"/>
  <c r="P913" i="10"/>
  <c r="P914" i="10"/>
  <c r="P915" i="10"/>
  <c r="P916" i="10"/>
  <c r="P917" i="10"/>
  <c r="P918" i="10"/>
  <c r="P919" i="10"/>
  <c r="P920" i="10"/>
  <c r="P921" i="10"/>
  <c r="P922" i="10"/>
  <c r="P923" i="10"/>
  <c r="P924" i="10"/>
  <c r="P925" i="10"/>
  <c r="P926" i="10"/>
  <c r="P927" i="10"/>
  <c r="P928" i="10"/>
  <c r="P929" i="10"/>
  <c r="P930" i="10"/>
  <c r="P931" i="10"/>
  <c r="P932" i="10"/>
  <c r="P933" i="10"/>
  <c r="P934" i="10"/>
  <c r="P935" i="10"/>
  <c r="P936" i="10"/>
  <c r="P937" i="10"/>
  <c r="P938" i="10"/>
  <c r="P939" i="10"/>
  <c r="P940" i="10"/>
  <c r="P941" i="10"/>
  <c r="P942" i="10"/>
  <c r="P943" i="10"/>
  <c r="P944" i="10"/>
  <c r="P945" i="10"/>
  <c r="P946" i="10"/>
  <c r="P947" i="10"/>
  <c r="P948" i="10"/>
  <c r="P949" i="10"/>
  <c r="P950" i="10"/>
  <c r="P951" i="10"/>
  <c r="P952" i="10"/>
  <c r="P953" i="10"/>
  <c r="P954" i="10"/>
  <c r="P955" i="10"/>
  <c r="P956" i="10"/>
  <c r="P957" i="10"/>
  <c r="P958" i="10"/>
  <c r="P959" i="10"/>
  <c r="P960" i="10"/>
  <c r="P961" i="10"/>
  <c r="P962" i="10"/>
  <c r="P963" i="10"/>
  <c r="P964" i="10"/>
  <c r="P965" i="10"/>
  <c r="P966" i="10"/>
  <c r="P967" i="10"/>
  <c r="P968" i="10"/>
  <c r="P969" i="10"/>
  <c r="P970" i="10"/>
  <c r="P971" i="10"/>
  <c r="P972" i="10"/>
  <c r="P973" i="10"/>
  <c r="P974" i="10"/>
  <c r="P975" i="10"/>
  <c r="P976" i="10"/>
  <c r="P977" i="10"/>
  <c r="P978" i="10"/>
  <c r="P979" i="10"/>
  <c r="P980" i="10"/>
  <c r="P981" i="10"/>
  <c r="P982" i="10"/>
  <c r="P983" i="10"/>
  <c r="P984" i="10"/>
  <c r="P985" i="10"/>
  <c r="P986" i="10"/>
  <c r="P987" i="10"/>
  <c r="P988" i="10"/>
  <c r="P989" i="10"/>
  <c r="P990" i="10"/>
  <c r="P991" i="10"/>
  <c r="P992" i="10"/>
  <c r="P993" i="10"/>
  <c r="P994" i="10"/>
  <c r="P995" i="10"/>
  <c r="P996" i="10"/>
  <c r="P997" i="10"/>
  <c r="P998" i="10"/>
  <c r="P999" i="10"/>
  <c r="P1000" i="10"/>
  <c r="P1001" i="10"/>
  <c r="P1002" i="10"/>
  <c r="P1003" i="10"/>
  <c r="P1004" i="10"/>
  <c r="P1005" i="10"/>
  <c r="P1006" i="10"/>
  <c r="P1007" i="10"/>
  <c r="P1008" i="10"/>
  <c r="P1009" i="10"/>
  <c r="P1010" i="10"/>
  <c r="P1011" i="10"/>
  <c r="P1012" i="10"/>
  <c r="P1013" i="10"/>
  <c r="P1014" i="10"/>
  <c r="P1015" i="10"/>
  <c r="P1016" i="10"/>
  <c r="P1017" i="10"/>
  <c r="P1018" i="10"/>
  <c r="P1019" i="10"/>
  <c r="P1020" i="10"/>
  <c r="P1021" i="10"/>
  <c r="P1022" i="10"/>
  <c r="P1023" i="10"/>
  <c r="P1024" i="10"/>
  <c r="P1025" i="10"/>
  <c r="P1026" i="10"/>
  <c r="P1027" i="10"/>
  <c r="P1028" i="10"/>
  <c r="P1029" i="10"/>
  <c r="P1030" i="10"/>
  <c r="P1031" i="10"/>
  <c r="P1032" i="10"/>
  <c r="P1033" i="10"/>
  <c r="P1034" i="10"/>
  <c r="P1035" i="10"/>
  <c r="P1036" i="10"/>
  <c r="P1037" i="10"/>
  <c r="P1038" i="10"/>
  <c r="P1039" i="10"/>
  <c r="P1040" i="10"/>
  <c r="P1041" i="10"/>
  <c r="P1042" i="10"/>
  <c r="P1043" i="10"/>
  <c r="P1044" i="10"/>
  <c r="P1045" i="10"/>
  <c r="P1046" i="10"/>
  <c r="P1047" i="10"/>
  <c r="P1048" i="10"/>
  <c r="P1049" i="10"/>
  <c r="P1050" i="10"/>
  <c r="P1051" i="10"/>
  <c r="P1052" i="10"/>
  <c r="P1053" i="10"/>
  <c r="P1054" i="10"/>
  <c r="P1055" i="10"/>
  <c r="P1056" i="10"/>
  <c r="P1057" i="10"/>
  <c r="P1058" i="10"/>
  <c r="P1059" i="10"/>
  <c r="P1060" i="10"/>
  <c r="P1061" i="10"/>
  <c r="P1062" i="10"/>
  <c r="P1063" i="10"/>
  <c r="P1064" i="10"/>
  <c r="P1065" i="10"/>
  <c r="P1066" i="10"/>
  <c r="P1067" i="10"/>
  <c r="P1068" i="10"/>
  <c r="P1069" i="10"/>
  <c r="P1070" i="10"/>
  <c r="P1071" i="10"/>
  <c r="P1072" i="10"/>
  <c r="P1073" i="10"/>
  <c r="P1074" i="10"/>
  <c r="P1075" i="10"/>
  <c r="P1076" i="10"/>
  <c r="P1077" i="10"/>
  <c r="P1078" i="10"/>
  <c r="P1079" i="10"/>
  <c r="P1080" i="10"/>
  <c r="P1081" i="10"/>
  <c r="P1082" i="10"/>
  <c r="P1083" i="10"/>
  <c r="P1084" i="10"/>
  <c r="P1085" i="10"/>
  <c r="P1086" i="10"/>
  <c r="P1087" i="10"/>
  <c r="P1088" i="10"/>
  <c r="P1089" i="10"/>
  <c r="P1090" i="10"/>
  <c r="P1091" i="10"/>
  <c r="P1092" i="10"/>
  <c r="P1093" i="10"/>
  <c r="P1094" i="10"/>
  <c r="P1095" i="10"/>
  <c r="P1096" i="10"/>
  <c r="P1097" i="10"/>
  <c r="P1098" i="10"/>
  <c r="P1099" i="10"/>
  <c r="P1100" i="10"/>
  <c r="P1101" i="10"/>
  <c r="P1102" i="10"/>
  <c r="P1103" i="10"/>
  <c r="P1104" i="10"/>
  <c r="P1105" i="10"/>
  <c r="P1106" i="10"/>
  <c r="P1107" i="10"/>
  <c r="P1108" i="10"/>
  <c r="P1109" i="10"/>
  <c r="P1110" i="10"/>
  <c r="P1111" i="10"/>
  <c r="P1112" i="10"/>
  <c r="P1113" i="10"/>
  <c r="P1114" i="10"/>
  <c r="P1115" i="10"/>
  <c r="P1116" i="10"/>
  <c r="P1117" i="10"/>
  <c r="P1118" i="10"/>
  <c r="P1119" i="10"/>
  <c r="P1120" i="10"/>
  <c r="P1121" i="10"/>
  <c r="P1122" i="10"/>
  <c r="P1123" i="10"/>
  <c r="P1124" i="10"/>
  <c r="P1125" i="10"/>
  <c r="P1126" i="10"/>
  <c r="P1127" i="10"/>
  <c r="P1128" i="10"/>
  <c r="P1129" i="10"/>
  <c r="P1130" i="10"/>
  <c r="P1131" i="10"/>
  <c r="P1132" i="10"/>
  <c r="P1133" i="10"/>
  <c r="P1134" i="10"/>
  <c r="P1135" i="10"/>
  <c r="P1136" i="10"/>
  <c r="P1137" i="10"/>
  <c r="P1138" i="10"/>
  <c r="P1139" i="10"/>
  <c r="P1140" i="10"/>
  <c r="P1141" i="10"/>
  <c r="P1142" i="10"/>
  <c r="P1143" i="10"/>
  <c r="P1144" i="10"/>
  <c r="P1145" i="10"/>
  <c r="P1146" i="10"/>
  <c r="P1147" i="10"/>
  <c r="P1148" i="10"/>
  <c r="P1149" i="10"/>
  <c r="P1150" i="10"/>
  <c r="P1151" i="10"/>
  <c r="P1152" i="10"/>
  <c r="P1153" i="10"/>
  <c r="P1154" i="10"/>
  <c r="P1155" i="10"/>
  <c r="P1156" i="10"/>
  <c r="P1157" i="10"/>
  <c r="P1158" i="10"/>
  <c r="P1159" i="10"/>
  <c r="P1160" i="10"/>
  <c r="P1161" i="10"/>
  <c r="P1162" i="10"/>
  <c r="P1163" i="10"/>
  <c r="P1164" i="10"/>
  <c r="P1165" i="10"/>
  <c r="P1166" i="10"/>
  <c r="P1167" i="10"/>
  <c r="P1168" i="10"/>
  <c r="P1169" i="10"/>
  <c r="P1170" i="10"/>
  <c r="P1171" i="10"/>
  <c r="P1172" i="10"/>
  <c r="P1173" i="10"/>
  <c r="P1174" i="10"/>
  <c r="P1175" i="10"/>
  <c r="P1176" i="10"/>
  <c r="P1177" i="10"/>
  <c r="P1178" i="10"/>
  <c r="P1179" i="10"/>
  <c r="P1180" i="10"/>
  <c r="P1181" i="10"/>
  <c r="P1182" i="10"/>
  <c r="P1183" i="10"/>
  <c r="P1184" i="10"/>
  <c r="P1185" i="10"/>
  <c r="P1186" i="10"/>
  <c r="P1187" i="10"/>
  <c r="P1188" i="10"/>
  <c r="P1189" i="10"/>
  <c r="P1190" i="10"/>
  <c r="P1191" i="10"/>
  <c r="P1192" i="10"/>
  <c r="P1193" i="10"/>
  <c r="P1194" i="10"/>
  <c r="P1195" i="10"/>
  <c r="P1196" i="10"/>
  <c r="P1197" i="10"/>
  <c r="P1198" i="10"/>
  <c r="P1199" i="10"/>
  <c r="P1200" i="10"/>
  <c r="P1201" i="10"/>
  <c r="P1202" i="10"/>
  <c r="P1203" i="10"/>
  <c r="P1204" i="10"/>
  <c r="P1205" i="10"/>
  <c r="P1206" i="10"/>
  <c r="P1207" i="10"/>
  <c r="P1208" i="10"/>
  <c r="P1209" i="10"/>
  <c r="P1210" i="10"/>
  <c r="P1211" i="10"/>
  <c r="P1212" i="10"/>
  <c r="P1213" i="10"/>
  <c r="P1214" i="10"/>
  <c r="P1215" i="10"/>
  <c r="P1216" i="10"/>
  <c r="P1217" i="10"/>
  <c r="P1218" i="10"/>
  <c r="P1219" i="10"/>
  <c r="P1220" i="10"/>
  <c r="P1221" i="10"/>
  <c r="P1222" i="10"/>
  <c r="P1223" i="10"/>
  <c r="P1224" i="10"/>
  <c r="P1225" i="10"/>
  <c r="P1226" i="10"/>
  <c r="P1227" i="10"/>
  <c r="P1228" i="10"/>
  <c r="P1229" i="10"/>
  <c r="P1230" i="10"/>
  <c r="P1231" i="10"/>
  <c r="P1232" i="10"/>
  <c r="P1233" i="10"/>
  <c r="P1234" i="10"/>
  <c r="P1235" i="10"/>
  <c r="P1236" i="10"/>
  <c r="P1237" i="10"/>
  <c r="P1238" i="10"/>
  <c r="P1239" i="10"/>
  <c r="P1240" i="10"/>
  <c r="P1241" i="10"/>
  <c r="P1242" i="10"/>
  <c r="P1243" i="10"/>
  <c r="P1244" i="10"/>
  <c r="P1245" i="10"/>
  <c r="P1246" i="10"/>
  <c r="P1247" i="10"/>
  <c r="P1248" i="10"/>
  <c r="P1249" i="10"/>
  <c r="P1250" i="10"/>
  <c r="P1251" i="10"/>
  <c r="P1252" i="10"/>
  <c r="P1253" i="10"/>
  <c r="P1254" i="10"/>
  <c r="P1255" i="10"/>
  <c r="P1256" i="10"/>
  <c r="P1257" i="10"/>
  <c r="P1258" i="10"/>
  <c r="P1259" i="10"/>
  <c r="P1260" i="10"/>
  <c r="P1261" i="10"/>
  <c r="P1262" i="10"/>
  <c r="P1263" i="10"/>
  <c r="P1264" i="10"/>
  <c r="P1265" i="10"/>
  <c r="P1266" i="10"/>
  <c r="P1267" i="10"/>
  <c r="P1268" i="10"/>
  <c r="P1269" i="10"/>
  <c r="P1270" i="10"/>
  <c r="P1271" i="10"/>
  <c r="P1272" i="10"/>
  <c r="P1273" i="10"/>
  <c r="P1274" i="10"/>
  <c r="P1275" i="10"/>
  <c r="P1276" i="10"/>
  <c r="P1277" i="10"/>
  <c r="P1278" i="10"/>
  <c r="P1279" i="10"/>
  <c r="P1280" i="10"/>
  <c r="P1281" i="10"/>
  <c r="P1282" i="10"/>
  <c r="P1283" i="10"/>
  <c r="P1284" i="10"/>
  <c r="P1285" i="10"/>
  <c r="P1286" i="10"/>
  <c r="P1287" i="10"/>
  <c r="P1288" i="10"/>
  <c r="P1289" i="10"/>
  <c r="P1290" i="10"/>
  <c r="P1291" i="10"/>
  <c r="P1292" i="10"/>
  <c r="P1293" i="10"/>
  <c r="P1294" i="10"/>
  <c r="P1295" i="10"/>
  <c r="P1296" i="10"/>
  <c r="P1297" i="10"/>
  <c r="P1298" i="10"/>
  <c r="P1299" i="10"/>
  <c r="P1300" i="10"/>
  <c r="P1301" i="10"/>
  <c r="P1302" i="10"/>
  <c r="P1303" i="10"/>
  <c r="P1304" i="10"/>
  <c r="P1305" i="10"/>
  <c r="P1306" i="10"/>
  <c r="P1307" i="10"/>
  <c r="P1308" i="10"/>
  <c r="P1309" i="10"/>
  <c r="P1310" i="10"/>
  <c r="P1311" i="10"/>
  <c r="P1312" i="10"/>
  <c r="P1313" i="10"/>
  <c r="P1314" i="10"/>
  <c r="P1315" i="10"/>
  <c r="P1316" i="10"/>
  <c r="P1317" i="10"/>
  <c r="P1318" i="10"/>
  <c r="P1319" i="10"/>
  <c r="P1320" i="10"/>
  <c r="P1321" i="10"/>
  <c r="P1322" i="10"/>
  <c r="P1323" i="10"/>
  <c r="P1324" i="10"/>
  <c r="P1325" i="10"/>
  <c r="P1326" i="10"/>
  <c r="P1327" i="10"/>
  <c r="P1328" i="10"/>
  <c r="P1329" i="10"/>
  <c r="P1330" i="10"/>
  <c r="P1331" i="10"/>
  <c r="P1332" i="10"/>
  <c r="P1333" i="10"/>
  <c r="P1334" i="10"/>
  <c r="P1335" i="10"/>
  <c r="P1336" i="10"/>
  <c r="P1337" i="10"/>
  <c r="P1338" i="10"/>
  <c r="P1339" i="10"/>
  <c r="P1340" i="10"/>
  <c r="P1341" i="10"/>
  <c r="P1342" i="10"/>
  <c r="P1343" i="10"/>
  <c r="P1344" i="10"/>
  <c r="P1345" i="10"/>
  <c r="P1346" i="10"/>
  <c r="P1347" i="10"/>
  <c r="P1348" i="10"/>
  <c r="P1349" i="10"/>
  <c r="P1350" i="10"/>
  <c r="P1351" i="10"/>
  <c r="P1352" i="10"/>
  <c r="P1353" i="10"/>
  <c r="P1354" i="10"/>
  <c r="P1355" i="10"/>
  <c r="P1356" i="10"/>
  <c r="P1357" i="10"/>
  <c r="P1358" i="10"/>
  <c r="P1359" i="10"/>
  <c r="P1360" i="10"/>
  <c r="P1361" i="10"/>
  <c r="P1362" i="10"/>
  <c r="P1363" i="10"/>
  <c r="P1364" i="10"/>
  <c r="P1365" i="10"/>
  <c r="P1366" i="10"/>
  <c r="P1367" i="10"/>
  <c r="P1368" i="10"/>
  <c r="P1369" i="10"/>
  <c r="P1370" i="10"/>
  <c r="P1371" i="10"/>
  <c r="P1372" i="10"/>
  <c r="P1373" i="10"/>
  <c r="P1374" i="10"/>
  <c r="P1375" i="10"/>
  <c r="P1376" i="10"/>
  <c r="P1377" i="10"/>
  <c r="P1378" i="10"/>
  <c r="P1379" i="10"/>
  <c r="P1380" i="10"/>
  <c r="P1381" i="10"/>
  <c r="P1382" i="10"/>
  <c r="P1383" i="10"/>
  <c r="P1384" i="10"/>
  <c r="P1385" i="10"/>
  <c r="P1386" i="10"/>
  <c r="P1387" i="10"/>
  <c r="P1388" i="10"/>
  <c r="P1389" i="10"/>
  <c r="P1390" i="10"/>
  <c r="P1391" i="10"/>
  <c r="P1392" i="10"/>
  <c r="P1393" i="10"/>
  <c r="P1394" i="10"/>
  <c r="P1395" i="10"/>
  <c r="P1396" i="10"/>
  <c r="P1397" i="10"/>
  <c r="P1398" i="10"/>
  <c r="P1399" i="10"/>
  <c r="P1400" i="10"/>
  <c r="P1401" i="10"/>
  <c r="P1402" i="10"/>
  <c r="P1403" i="10"/>
  <c r="P1404" i="10"/>
  <c r="P1405" i="10"/>
  <c r="P1406" i="10"/>
  <c r="P1407" i="10"/>
  <c r="P1408" i="10"/>
  <c r="P1409" i="10"/>
  <c r="P1410" i="10"/>
  <c r="P1411" i="10"/>
  <c r="P1412" i="10"/>
  <c r="P1413" i="10"/>
  <c r="P1414" i="10"/>
  <c r="P1415" i="10"/>
  <c r="P1416" i="10"/>
  <c r="P1417" i="10"/>
  <c r="P1418" i="10"/>
  <c r="P1419" i="10"/>
  <c r="P1420" i="10"/>
  <c r="P1421" i="10"/>
  <c r="P1422" i="10"/>
  <c r="P1423" i="10"/>
  <c r="P1424" i="10"/>
  <c r="P1425" i="10"/>
  <c r="P1426" i="10"/>
  <c r="P1427" i="10"/>
  <c r="P1428" i="10"/>
  <c r="P1429" i="10"/>
  <c r="P1430" i="10"/>
  <c r="P1431" i="10"/>
  <c r="P1432" i="10"/>
  <c r="P1433" i="10"/>
  <c r="P1434" i="10"/>
  <c r="P1435" i="10"/>
  <c r="P1436" i="10"/>
  <c r="P1437" i="10"/>
  <c r="P1438" i="10"/>
  <c r="P1439" i="10"/>
  <c r="P1440" i="10"/>
  <c r="P1441" i="10"/>
  <c r="P1442" i="10"/>
  <c r="P1443" i="10"/>
  <c r="P1444" i="10"/>
  <c r="P1445" i="10"/>
  <c r="P1446" i="10"/>
  <c r="P1447" i="10"/>
  <c r="P1448" i="10"/>
  <c r="P1449" i="10"/>
  <c r="P1450" i="10"/>
  <c r="P1451" i="10"/>
  <c r="P1452" i="10"/>
  <c r="P1453" i="10"/>
  <c r="P1454" i="10"/>
  <c r="P1455" i="10"/>
  <c r="P1456" i="10"/>
  <c r="P1457" i="10"/>
  <c r="P1458" i="10"/>
  <c r="P1459" i="10"/>
  <c r="P1460" i="10"/>
  <c r="P1461" i="10"/>
  <c r="P1462" i="10"/>
  <c r="P1463" i="10"/>
  <c r="P1464" i="10"/>
  <c r="P1465" i="10"/>
  <c r="P1466" i="10"/>
  <c r="P1467" i="10"/>
  <c r="P1468" i="10"/>
  <c r="P1469" i="10"/>
  <c r="P1470" i="10"/>
  <c r="P1471" i="10"/>
  <c r="P1472" i="10"/>
  <c r="P1473" i="10"/>
  <c r="P1474" i="10"/>
  <c r="P1475" i="10"/>
  <c r="P1476" i="10"/>
  <c r="P1477" i="10"/>
  <c r="P1478" i="10"/>
  <c r="P1479" i="10"/>
  <c r="P1480" i="10"/>
  <c r="P1481" i="10"/>
  <c r="P1482" i="10"/>
  <c r="P1483" i="10"/>
  <c r="P1484" i="10"/>
  <c r="P1485" i="10"/>
  <c r="P1486" i="10"/>
  <c r="P1487" i="10"/>
  <c r="P1488" i="10"/>
  <c r="P1489" i="10"/>
  <c r="P1490" i="10"/>
  <c r="P1491" i="10"/>
  <c r="P1492" i="10"/>
  <c r="P1493" i="10"/>
  <c r="P1494" i="10"/>
  <c r="P1495" i="10"/>
  <c r="P1496" i="10"/>
  <c r="P1497" i="10"/>
  <c r="P1498" i="10"/>
  <c r="P1499" i="10"/>
  <c r="P1500" i="10"/>
  <c r="P1501" i="10"/>
  <c r="P1502" i="10"/>
  <c r="P1503" i="10"/>
  <c r="P1504" i="10"/>
  <c r="P1505" i="10"/>
  <c r="P1506" i="10"/>
  <c r="P1507" i="10"/>
  <c r="P1508" i="10"/>
  <c r="P1509" i="10"/>
  <c r="P1510" i="10"/>
  <c r="P1511" i="10"/>
  <c r="P1512" i="10"/>
  <c r="P1513" i="10"/>
  <c r="P1514" i="10"/>
  <c r="P1515" i="10"/>
  <c r="P1516" i="10"/>
  <c r="P1517" i="10"/>
  <c r="P1518" i="10"/>
  <c r="P1519" i="10"/>
  <c r="P1520" i="10"/>
  <c r="P1521" i="10"/>
  <c r="P1522" i="10"/>
  <c r="P1523" i="10"/>
  <c r="P1524" i="10"/>
  <c r="P1525" i="10"/>
  <c r="P1526" i="10"/>
  <c r="P1527" i="10"/>
  <c r="P1528" i="10"/>
  <c r="P1529" i="10"/>
  <c r="P1530" i="10"/>
  <c r="P1531" i="10"/>
  <c r="P1532" i="10"/>
  <c r="P1533" i="10"/>
  <c r="P1534" i="10"/>
  <c r="P1535" i="10"/>
  <c r="P1536" i="10"/>
  <c r="P1537" i="10"/>
  <c r="P1538" i="10"/>
  <c r="P1539" i="10"/>
  <c r="P1540" i="10"/>
  <c r="P1541" i="10"/>
  <c r="P1542" i="10"/>
  <c r="P1543" i="10"/>
  <c r="P1544" i="10"/>
  <c r="P1545" i="10"/>
  <c r="P1546" i="10"/>
  <c r="P1547" i="10"/>
  <c r="P1548" i="10"/>
  <c r="P1549" i="10"/>
  <c r="P1550" i="10"/>
  <c r="P1551" i="10"/>
  <c r="P1552" i="10"/>
  <c r="P1553" i="10"/>
  <c r="P1554" i="10"/>
  <c r="P1555" i="10"/>
  <c r="P1556" i="10"/>
  <c r="P1557" i="10"/>
  <c r="P1558" i="10"/>
  <c r="P1559" i="10"/>
  <c r="P1560" i="10"/>
  <c r="P1561" i="10"/>
  <c r="P1562" i="10"/>
  <c r="P1563" i="10"/>
  <c r="P1564" i="10"/>
  <c r="P1565" i="10"/>
  <c r="P1566" i="10"/>
  <c r="P1567" i="10"/>
  <c r="P1568" i="10"/>
  <c r="P1569" i="10"/>
  <c r="P1570" i="10"/>
  <c r="P1571" i="10"/>
  <c r="P1572" i="10"/>
  <c r="P1573" i="10"/>
  <c r="P1574" i="10"/>
  <c r="P1575" i="10"/>
  <c r="P1576" i="10"/>
  <c r="P1577" i="10"/>
  <c r="P1578" i="10"/>
  <c r="P1579" i="10"/>
  <c r="P1580" i="10"/>
  <c r="P1581" i="10"/>
  <c r="P1582" i="10"/>
  <c r="P1583" i="10"/>
  <c r="P1584" i="10"/>
  <c r="P1585" i="10"/>
  <c r="P1586" i="10"/>
  <c r="P1587" i="10"/>
  <c r="P1588" i="10"/>
  <c r="P1589" i="10"/>
  <c r="P1590" i="10"/>
  <c r="P1591" i="10"/>
  <c r="P1592" i="10"/>
  <c r="P1593" i="10"/>
  <c r="P1594" i="10"/>
  <c r="P1595" i="10"/>
  <c r="P1596" i="10"/>
  <c r="P1597" i="10"/>
  <c r="P1598" i="10"/>
  <c r="P1599" i="10"/>
  <c r="P1600" i="10"/>
  <c r="P1601" i="10"/>
  <c r="P1602" i="10"/>
  <c r="P1603" i="10"/>
  <c r="P1604" i="10"/>
  <c r="P1605" i="10"/>
  <c r="P1606" i="10"/>
  <c r="P1607" i="10"/>
  <c r="P1608" i="10"/>
  <c r="P1609" i="10"/>
  <c r="P1610" i="10"/>
  <c r="P1611" i="10"/>
  <c r="P1612" i="10"/>
  <c r="P1613" i="10"/>
  <c r="P1614" i="10"/>
  <c r="P1615" i="10"/>
  <c r="P1616" i="10"/>
  <c r="P1617" i="10"/>
  <c r="P1618" i="10"/>
  <c r="P1619" i="10"/>
  <c r="P1620" i="10"/>
  <c r="P1621" i="10"/>
  <c r="P1622" i="10"/>
  <c r="P1623" i="10"/>
  <c r="P1624" i="10"/>
  <c r="P1625" i="10"/>
  <c r="P1626" i="10"/>
  <c r="P1627" i="10"/>
  <c r="P1628" i="10"/>
  <c r="P1629" i="10"/>
  <c r="P1630" i="10"/>
  <c r="P1631" i="10"/>
  <c r="P1632" i="10"/>
  <c r="P1633" i="10"/>
  <c r="P1634" i="10"/>
  <c r="P1635" i="10"/>
  <c r="P1636" i="10"/>
  <c r="P1637" i="10"/>
  <c r="P1638" i="10"/>
  <c r="P1639" i="10"/>
  <c r="P1640" i="10"/>
  <c r="P1641" i="10"/>
  <c r="P1642" i="10"/>
  <c r="P1643" i="10"/>
  <c r="P1644" i="10"/>
  <c r="P1645" i="10"/>
  <c r="P1646" i="10"/>
  <c r="P1647" i="10"/>
  <c r="P1648" i="10"/>
  <c r="P1649" i="10"/>
  <c r="P1650" i="10"/>
  <c r="P1651" i="10"/>
  <c r="P1652" i="10"/>
  <c r="P1653" i="10"/>
  <c r="P1654" i="10"/>
  <c r="P1655" i="10"/>
  <c r="P1656" i="10"/>
  <c r="P1657" i="10"/>
  <c r="P1658" i="10"/>
  <c r="P1659" i="10"/>
  <c r="P1660" i="10"/>
  <c r="P1661" i="10"/>
  <c r="P1662" i="10"/>
  <c r="P1663" i="10"/>
  <c r="P1664" i="10"/>
  <c r="P1665" i="10"/>
  <c r="P1666" i="10"/>
  <c r="P1667" i="10"/>
  <c r="P1668" i="10"/>
  <c r="P1669" i="10"/>
  <c r="P1670" i="10"/>
  <c r="P1671" i="10"/>
  <c r="P1672" i="10"/>
  <c r="P1673" i="10"/>
  <c r="P1674" i="10"/>
  <c r="P1675" i="10"/>
  <c r="P1676" i="10"/>
  <c r="P1677" i="10"/>
  <c r="P1678" i="10"/>
  <c r="P1679" i="10"/>
  <c r="P1680" i="10"/>
  <c r="P1681" i="10"/>
  <c r="P1682" i="10"/>
  <c r="P1683" i="10"/>
  <c r="P1684" i="10"/>
  <c r="P1685" i="10"/>
  <c r="P1686" i="10"/>
  <c r="P1687" i="10"/>
  <c r="P1688" i="10"/>
  <c r="P1689" i="10"/>
  <c r="P1690" i="10"/>
  <c r="P1691" i="10"/>
  <c r="P1692" i="10"/>
  <c r="P1693"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R186" i="10"/>
  <c r="R187" i="10"/>
  <c r="R188" i="10"/>
  <c r="R189" i="10"/>
  <c r="R190" i="10"/>
  <c r="R191" i="10"/>
  <c r="R192" i="10"/>
  <c r="R193" i="10"/>
  <c r="R194" i="10"/>
  <c r="R195" i="10"/>
  <c r="R196" i="10"/>
  <c r="R197" i="10"/>
  <c r="R198" i="10"/>
  <c r="R199" i="10"/>
  <c r="R200" i="10"/>
  <c r="R201" i="10"/>
  <c r="R202" i="10"/>
  <c r="R203" i="10"/>
  <c r="R204" i="10"/>
  <c r="R205" i="10"/>
  <c r="R206" i="10"/>
  <c r="R207" i="10"/>
  <c r="R208" i="10"/>
  <c r="R209" i="10"/>
  <c r="R210" i="10"/>
  <c r="R211" i="10"/>
  <c r="R212" i="10"/>
  <c r="R213" i="10"/>
  <c r="R214"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2" i="10"/>
  <c r="R243" i="10"/>
  <c r="R244" i="10"/>
  <c r="R245" i="10"/>
  <c r="R246" i="10"/>
  <c r="R247" i="10"/>
  <c r="R248" i="10"/>
  <c r="R249" i="10"/>
  <c r="R250" i="10"/>
  <c r="R251" i="10"/>
  <c r="R252" i="10"/>
  <c r="R253" i="10"/>
  <c r="R254" i="10"/>
  <c r="R255" i="10"/>
  <c r="R256" i="10"/>
  <c r="R257" i="10"/>
  <c r="R258" i="10"/>
  <c r="R259" i="10"/>
  <c r="R260" i="10"/>
  <c r="R261" i="10"/>
  <c r="R262" i="10"/>
  <c r="R263" i="10"/>
  <c r="R264" i="10"/>
  <c r="R265" i="10"/>
  <c r="R266" i="10"/>
  <c r="R267" i="10"/>
  <c r="R268" i="10"/>
  <c r="R269" i="10"/>
  <c r="R270" i="10"/>
  <c r="R271" i="10"/>
  <c r="R272" i="10"/>
  <c r="R273" i="10"/>
  <c r="R274" i="10"/>
  <c r="R275" i="10"/>
  <c r="R276" i="10"/>
  <c r="R277" i="10"/>
  <c r="R278" i="10"/>
  <c r="R279" i="10"/>
  <c r="R280" i="10"/>
  <c r="R281" i="10"/>
  <c r="R282" i="10"/>
  <c r="R283" i="10"/>
  <c r="R284" i="10"/>
  <c r="R285" i="10"/>
  <c r="R286" i="10"/>
  <c r="R287" i="10"/>
  <c r="R288" i="10"/>
  <c r="R289" i="10"/>
  <c r="R290" i="10"/>
  <c r="R291" i="10"/>
  <c r="R292" i="10"/>
  <c r="R293" i="10"/>
  <c r="R294" i="10"/>
  <c r="R295" i="10"/>
  <c r="R296" i="10"/>
  <c r="R297" i="10"/>
  <c r="R298" i="10"/>
  <c r="R299" i="10"/>
  <c r="R300" i="10"/>
  <c r="R301" i="10"/>
  <c r="R302" i="10"/>
  <c r="R303" i="10"/>
  <c r="R304" i="10"/>
  <c r="R305" i="10"/>
  <c r="R306" i="10"/>
  <c r="R307" i="10"/>
  <c r="R308" i="10"/>
  <c r="R309" i="10"/>
  <c r="R310" i="10"/>
  <c r="R311" i="10"/>
  <c r="R312" i="10"/>
  <c r="R313" i="10"/>
  <c r="R314" i="10"/>
  <c r="R315" i="10"/>
  <c r="R316" i="10"/>
  <c r="R317" i="10"/>
  <c r="R318" i="10"/>
  <c r="R319" i="10"/>
  <c r="R320" i="10"/>
  <c r="R321" i="10"/>
  <c r="R322" i="10"/>
  <c r="R323" i="10"/>
  <c r="R324" i="10"/>
  <c r="R325" i="10"/>
  <c r="R326" i="10"/>
  <c r="R327" i="10"/>
  <c r="R328" i="10"/>
  <c r="R329"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07" i="10"/>
  <c r="R408" i="10"/>
  <c r="R409" i="10"/>
  <c r="R410" i="10"/>
  <c r="R411" i="10"/>
  <c r="R412" i="10"/>
  <c r="R413" i="10"/>
  <c r="R414" i="10"/>
  <c r="R415" i="10"/>
  <c r="R416" i="10"/>
  <c r="R417" i="10"/>
  <c r="R418" i="10"/>
  <c r="R419" i="10"/>
  <c r="R420" i="10"/>
  <c r="R421" i="10"/>
  <c r="R422" i="10"/>
  <c r="R423" i="10"/>
  <c r="R424" i="10"/>
  <c r="R425" i="10"/>
  <c r="R426" i="10"/>
  <c r="R427" i="10"/>
  <c r="R428" i="10"/>
  <c r="R429" i="10"/>
  <c r="R430" i="10"/>
  <c r="R431" i="10"/>
  <c r="R432" i="10"/>
  <c r="R433" i="10"/>
  <c r="R434" i="10"/>
  <c r="R435" i="10"/>
  <c r="R436" i="10"/>
  <c r="R437" i="10"/>
  <c r="R438" i="10"/>
  <c r="R439" i="10"/>
  <c r="R440" i="10"/>
  <c r="R441" i="10"/>
  <c r="R442" i="10"/>
  <c r="R443" i="10"/>
  <c r="R444" i="10"/>
  <c r="R445" i="10"/>
  <c r="R446" i="10"/>
  <c r="R447" i="10"/>
  <c r="R448" i="10"/>
  <c r="R449" i="10"/>
  <c r="R450" i="10"/>
  <c r="R451" i="10"/>
  <c r="R452" i="10"/>
  <c r="R453" i="10"/>
  <c r="R454" i="10"/>
  <c r="R455" i="10"/>
  <c r="R456" i="10"/>
  <c r="R457"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5"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545" i="10"/>
  <c r="R546" i="10"/>
  <c r="R547" i="10"/>
  <c r="R548" i="10"/>
  <c r="R549" i="10"/>
  <c r="R550" i="10"/>
  <c r="R551" i="10"/>
  <c r="R552" i="10"/>
  <c r="R553" i="10"/>
  <c r="R554" i="10"/>
  <c r="R555" i="10"/>
  <c r="R556" i="10"/>
  <c r="R557" i="10"/>
  <c r="R558" i="10"/>
  <c r="R559" i="10"/>
  <c r="R560" i="10"/>
  <c r="R561" i="10"/>
  <c r="R562" i="10"/>
  <c r="R563" i="10"/>
  <c r="R564" i="10"/>
  <c r="R565" i="10"/>
  <c r="R566" i="10"/>
  <c r="R567" i="10"/>
  <c r="R568" i="10"/>
  <c r="R569" i="10"/>
  <c r="R570" i="10"/>
  <c r="R571" i="10"/>
  <c r="R572" i="10"/>
  <c r="R573" i="10"/>
  <c r="R574" i="10"/>
  <c r="R575" i="10"/>
  <c r="R576" i="10"/>
  <c r="R577" i="10"/>
  <c r="R578" i="10"/>
  <c r="R579" i="10"/>
  <c r="R580" i="10"/>
  <c r="R581" i="10"/>
  <c r="R582" i="10"/>
  <c r="R583" i="10"/>
  <c r="R584" i="10"/>
  <c r="R585" i="10"/>
  <c r="R586" i="10"/>
  <c r="R587" i="10"/>
  <c r="R588" i="10"/>
  <c r="R589" i="10"/>
  <c r="R590" i="10"/>
  <c r="R591" i="10"/>
  <c r="R592" i="10"/>
  <c r="R593" i="10"/>
  <c r="R594" i="10"/>
  <c r="R595" i="10"/>
  <c r="R596" i="10"/>
  <c r="R597" i="10"/>
  <c r="R598" i="10"/>
  <c r="R599" i="10"/>
  <c r="R600" i="10"/>
  <c r="R601" i="10"/>
  <c r="R602" i="10"/>
  <c r="R603" i="10"/>
  <c r="R604" i="10"/>
  <c r="R605" i="10"/>
  <c r="R606" i="10"/>
  <c r="R607" i="10"/>
  <c r="R608" i="10"/>
  <c r="R609" i="10"/>
  <c r="R610" i="10"/>
  <c r="R611" i="10"/>
  <c r="R612" i="10"/>
  <c r="R613" i="10"/>
  <c r="R614" i="10"/>
  <c r="R615" i="10"/>
  <c r="R616" i="10"/>
  <c r="R617" i="10"/>
  <c r="R618" i="10"/>
  <c r="R619" i="10"/>
  <c r="R620" i="10"/>
  <c r="R621" i="10"/>
  <c r="R622" i="10"/>
  <c r="R623" i="10"/>
  <c r="R624" i="10"/>
  <c r="R625" i="10"/>
  <c r="R626" i="10"/>
  <c r="R627" i="10"/>
  <c r="R628" i="10"/>
  <c r="R629" i="10"/>
  <c r="R630" i="10"/>
  <c r="R631" i="10"/>
  <c r="R632" i="10"/>
  <c r="R633" i="10"/>
  <c r="R634" i="10"/>
  <c r="R635" i="10"/>
  <c r="R636" i="10"/>
  <c r="R637" i="10"/>
  <c r="R638" i="10"/>
  <c r="R639" i="10"/>
  <c r="R640" i="10"/>
  <c r="R641" i="10"/>
  <c r="R642" i="10"/>
  <c r="R643" i="10"/>
  <c r="R644" i="10"/>
  <c r="R645" i="10"/>
  <c r="R646" i="10"/>
  <c r="R647" i="10"/>
  <c r="R648" i="10"/>
  <c r="R649" i="10"/>
  <c r="R650" i="10"/>
  <c r="R651" i="10"/>
  <c r="R652" i="10"/>
  <c r="R653" i="10"/>
  <c r="R654" i="10"/>
  <c r="R655" i="10"/>
  <c r="R656" i="10"/>
  <c r="R657" i="10"/>
  <c r="R658" i="10"/>
  <c r="R659" i="10"/>
  <c r="R660" i="10"/>
  <c r="R661" i="10"/>
  <c r="R662" i="10"/>
  <c r="R663" i="10"/>
  <c r="R664" i="10"/>
  <c r="R665" i="10"/>
  <c r="R666" i="10"/>
  <c r="R667" i="10"/>
  <c r="R668" i="10"/>
  <c r="R669" i="10"/>
  <c r="R670" i="10"/>
  <c r="R671" i="10"/>
  <c r="R672" i="10"/>
  <c r="R673" i="10"/>
  <c r="R674" i="10"/>
  <c r="R675" i="10"/>
  <c r="R676" i="10"/>
  <c r="R677" i="10"/>
  <c r="R678" i="10"/>
  <c r="R679" i="10"/>
  <c r="R680" i="10"/>
  <c r="R681" i="10"/>
  <c r="R682" i="10"/>
  <c r="R683" i="10"/>
  <c r="R684" i="10"/>
  <c r="R685" i="10"/>
  <c r="R686" i="10"/>
  <c r="R687" i="10"/>
  <c r="R688" i="10"/>
  <c r="R689" i="10"/>
  <c r="R690" i="10"/>
  <c r="R691" i="10"/>
  <c r="R692" i="10"/>
  <c r="R693" i="10"/>
  <c r="R694" i="10"/>
  <c r="R695" i="10"/>
  <c r="R696" i="10"/>
  <c r="R697" i="10"/>
  <c r="R698" i="10"/>
  <c r="R699" i="10"/>
  <c r="R700" i="10"/>
  <c r="R701" i="10"/>
  <c r="R702" i="10"/>
  <c r="R703" i="10"/>
  <c r="R704" i="10"/>
  <c r="R705" i="10"/>
  <c r="R706" i="10"/>
  <c r="R707" i="10"/>
  <c r="R708" i="10"/>
  <c r="R709" i="10"/>
  <c r="R710" i="10"/>
  <c r="R711" i="10"/>
  <c r="R712" i="10"/>
  <c r="R713" i="10"/>
  <c r="R714" i="10"/>
  <c r="R715" i="10"/>
  <c r="R716" i="10"/>
  <c r="R717" i="10"/>
  <c r="R718" i="10"/>
  <c r="R719" i="10"/>
  <c r="R720" i="10"/>
  <c r="R721" i="10"/>
  <c r="R722" i="10"/>
  <c r="R723" i="10"/>
  <c r="R724" i="10"/>
  <c r="R725" i="10"/>
  <c r="R726" i="10"/>
  <c r="R727" i="10"/>
  <c r="R728" i="10"/>
  <c r="R729" i="10"/>
  <c r="R730" i="10"/>
  <c r="R731" i="10"/>
  <c r="R732" i="10"/>
  <c r="R733" i="10"/>
  <c r="R734" i="10"/>
  <c r="R735" i="10"/>
  <c r="R736" i="10"/>
  <c r="R737" i="10"/>
  <c r="R738" i="10"/>
  <c r="R739" i="10"/>
  <c r="R740" i="10"/>
  <c r="R741" i="10"/>
  <c r="R742" i="10"/>
  <c r="R743" i="10"/>
  <c r="R744" i="10"/>
  <c r="R745" i="10"/>
  <c r="R746" i="10"/>
  <c r="R747" i="10"/>
  <c r="R748" i="10"/>
  <c r="R749" i="10"/>
  <c r="R750" i="10"/>
  <c r="R751" i="10"/>
  <c r="R752" i="10"/>
  <c r="R753" i="10"/>
  <c r="R754" i="10"/>
  <c r="R755" i="10"/>
  <c r="R756" i="10"/>
  <c r="R757" i="10"/>
  <c r="R758" i="10"/>
  <c r="R759" i="10"/>
  <c r="R760" i="10"/>
  <c r="R761" i="10"/>
  <c r="R762" i="10"/>
  <c r="R763" i="10"/>
  <c r="R764" i="10"/>
  <c r="R765" i="10"/>
  <c r="R766" i="10"/>
  <c r="R767" i="10"/>
  <c r="R768" i="10"/>
  <c r="R769" i="10"/>
  <c r="R770" i="10"/>
  <c r="R771" i="10"/>
  <c r="R772" i="10"/>
  <c r="R773" i="10"/>
  <c r="R774" i="10"/>
  <c r="R775" i="10"/>
  <c r="R776" i="10"/>
  <c r="R777" i="10"/>
  <c r="R778" i="10"/>
  <c r="R779" i="10"/>
  <c r="R780" i="10"/>
  <c r="R781" i="10"/>
  <c r="R782" i="10"/>
  <c r="R783" i="10"/>
  <c r="R784" i="10"/>
  <c r="R785" i="10"/>
  <c r="R786" i="10"/>
  <c r="R787" i="10"/>
  <c r="R788" i="10"/>
  <c r="R789" i="10"/>
  <c r="R790" i="10"/>
  <c r="R791" i="10"/>
  <c r="R792" i="10"/>
  <c r="R793" i="10"/>
  <c r="R794" i="10"/>
  <c r="R795" i="10"/>
  <c r="R796" i="10"/>
  <c r="R797" i="10"/>
  <c r="R798" i="10"/>
  <c r="R799" i="10"/>
  <c r="R800" i="10"/>
  <c r="R801" i="10"/>
  <c r="R802" i="10"/>
  <c r="R803" i="10"/>
  <c r="R804" i="10"/>
  <c r="R805" i="10"/>
  <c r="R806" i="10"/>
  <c r="R807" i="10"/>
  <c r="R808" i="10"/>
  <c r="R809" i="10"/>
  <c r="R810" i="10"/>
  <c r="R811" i="10"/>
  <c r="R812" i="10"/>
  <c r="R813" i="10"/>
  <c r="R814" i="10"/>
  <c r="R815" i="10"/>
  <c r="R816" i="10"/>
  <c r="R817" i="10"/>
  <c r="R818" i="10"/>
  <c r="R819" i="10"/>
  <c r="R820" i="10"/>
  <c r="R821" i="10"/>
  <c r="R822" i="10"/>
  <c r="R823" i="10"/>
  <c r="R824" i="10"/>
  <c r="R825" i="10"/>
  <c r="R826" i="10"/>
  <c r="R827" i="10"/>
  <c r="R828" i="10"/>
  <c r="R829" i="10"/>
  <c r="R830" i="10"/>
  <c r="R831" i="10"/>
  <c r="R832" i="10"/>
  <c r="R833" i="10"/>
  <c r="R834" i="10"/>
  <c r="R835" i="10"/>
  <c r="R836" i="10"/>
  <c r="R837" i="10"/>
  <c r="R838" i="10"/>
  <c r="R839" i="10"/>
  <c r="R840" i="10"/>
  <c r="R841" i="10"/>
  <c r="R842" i="10"/>
  <c r="R843" i="10"/>
  <c r="R844" i="10"/>
  <c r="R845" i="10"/>
  <c r="R846" i="10"/>
  <c r="R847" i="10"/>
  <c r="R848" i="10"/>
  <c r="R849" i="10"/>
  <c r="R850" i="10"/>
  <c r="R851" i="10"/>
  <c r="R852" i="10"/>
  <c r="R853" i="10"/>
  <c r="R854" i="10"/>
  <c r="R855" i="10"/>
  <c r="R856" i="10"/>
  <c r="R857" i="10"/>
  <c r="R858" i="10"/>
  <c r="R859" i="10"/>
  <c r="R860" i="10"/>
  <c r="R861" i="10"/>
  <c r="R862" i="10"/>
  <c r="R863" i="10"/>
  <c r="R864" i="10"/>
  <c r="R865" i="10"/>
  <c r="R866" i="10"/>
  <c r="R867" i="10"/>
  <c r="R868" i="10"/>
  <c r="R869" i="10"/>
  <c r="R870" i="10"/>
  <c r="R871" i="10"/>
  <c r="R872" i="10"/>
  <c r="R873" i="10"/>
  <c r="R874" i="10"/>
  <c r="R875" i="10"/>
  <c r="R876" i="10"/>
  <c r="R877" i="10"/>
  <c r="R878" i="10"/>
  <c r="R879" i="10"/>
  <c r="R880" i="10"/>
  <c r="R881" i="10"/>
  <c r="R882" i="10"/>
  <c r="R883" i="10"/>
  <c r="R884" i="10"/>
  <c r="R885" i="10"/>
  <c r="R886" i="10"/>
  <c r="R887" i="10"/>
  <c r="R888" i="10"/>
  <c r="R889" i="10"/>
  <c r="R890" i="10"/>
  <c r="R891" i="10"/>
  <c r="R892" i="10"/>
  <c r="R893" i="10"/>
  <c r="R894" i="10"/>
  <c r="R895" i="10"/>
  <c r="R896" i="10"/>
  <c r="R897" i="10"/>
  <c r="R898" i="10"/>
  <c r="R899" i="10"/>
  <c r="R900" i="10"/>
  <c r="R901" i="10"/>
  <c r="R902" i="10"/>
  <c r="R903" i="10"/>
  <c r="R904" i="10"/>
  <c r="R905" i="10"/>
  <c r="R906" i="10"/>
  <c r="R907" i="10"/>
  <c r="R908" i="10"/>
  <c r="R909" i="10"/>
  <c r="R910" i="10"/>
  <c r="R911" i="10"/>
  <c r="R912" i="10"/>
  <c r="R913" i="10"/>
  <c r="R914" i="10"/>
  <c r="R915" i="10"/>
  <c r="R916" i="10"/>
  <c r="R917" i="10"/>
  <c r="R918" i="10"/>
  <c r="R919" i="10"/>
  <c r="R920" i="10"/>
  <c r="R921" i="10"/>
  <c r="R922" i="10"/>
  <c r="R923" i="10"/>
  <c r="R924" i="10"/>
  <c r="R925" i="10"/>
  <c r="R926" i="10"/>
  <c r="R927" i="10"/>
  <c r="R928" i="10"/>
  <c r="R929" i="10"/>
  <c r="R930" i="10"/>
  <c r="R931" i="10"/>
  <c r="R932" i="10"/>
  <c r="R933" i="10"/>
  <c r="R934" i="10"/>
  <c r="R935" i="10"/>
  <c r="R936" i="10"/>
  <c r="R937" i="10"/>
  <c r="R938" i="10"/>
  <c r="R939" i="10"/>
  <c r="R940" i="10"/>
  <c r="R941" i="10"/>
  <c r="R942" i="10"/>
  <c r="R943" i="10"/>
  <c r="R944" i="10"/>
  <c r="R945" i="10"/>
  <c r="R946" i="10"/>
  <c r="R947" i="10"/>
  <c r="R948" i="10"/>
  <c r="R949" i="10"/>
  <c r="R950" i="10"/>
  <c r="R951" i="10"/>
  <c r="R952" i="10"/>
  <c r="R953" i="10"/>
  <c r="R954" i="10"/>
  <c r="R955" i="10"/>
  <c r="R956" i="10"/>
  <c r="R957" i="10"/>
  <c r="R958" i="10"/>
  <c r="R959" i="10"/>
  <c r="R960" i="10"/>
  <c r="R961" i="10"/>
  <c r="R962" i="10"/>
  <c r="R963" i="10"/>
  <c r="R964" i="10"/>
  <c r="R965" i="10"/>
  <c r="R966" i="10"/>
  <c r="R967" i="10"/>
  <c r="R968" i="10"/>
  <c r="R969" i="10"/>
  <c r="R970" i="10"/>
  <c r="R971" i="10"/>
  <c r="R972" i="10"/>
  <c r="R973" i="10"/>
  <c r="R974" i="10"/>
  <c r="R975" i="10"/>
  <c r="R976" i="10"/>
  <c r="R977" i="10"/>
  <c r="R978" i="10"/>
  <c r="R979" i="10"/>
  <c r="R980" i="10"/>
  <c r="R981" i="10"/>
  <c r="R982" i="10"/>
  <c r="R983" i="10"/>
  <c r="R984" i="10"/>
  <c r="R985" i="10"/>
  <c r="R986" i="10"/>
  <c r="R987" i="10"/>
  <c r="R988" i="10"/>
  <c r="R989" i="10"/>
  <c r="R990" i="10"/>
  <c r="R991" i="10"/>
  <c r="R992" i="10"/>
  <c r="R993" i="10"/>
  <c r="R994" i="10"/>
  <c r="R995" i="10"/>
  <c r="R996" i="10"/>
  <c r="R997" i="10"/>
  <c r="R998" i="10"/>
  <c r="R999" i="10"/>
  <c r="R1000" i="10"/>
  <c r="R1001" i="10"/>
  <c r="R1002" i="10"/>
  <c r="R1003" i="10"/>
  <c r="R1004" i="10"/>
  <c r="R1005" i="10"/>
  <c r="R1006" i="10"/>
  <c r="R1007" i="10"/>
  <c r="R1008" i="10"/>
  <c r="R1009" i="10"/>
  <c r="R1010" i="10"/>
  <c r="R1011" i="10"/>
  <c r="R1012" i="10"/>
  <c r="R1013" i="10"/>
  <c r="R1014" i="10"/>
  <c r="R1015" i="10"/>
  <c r="R1016" i="10"/>
  <c r="R1017" i="10"/>
  <c r="R1018" i="10"/>
  <c r="R1019" i="10"/>
  <c r="R1020" i="10"/>
  <c r="R1021" i="10"/>
  <c r="R1022" i="10"/>
  <c r="R1023" i="10"/>
  <c r="R1024" i="10"/>
  <c r="R1025" i="10"/>
  <c r="R1026"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7"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01" i="10"/>
  <c r="R1102" i="10"/>
  <c r="R1103" i="10"/>
  <c r="R1104" i="10"/>
  <c r="R1105" i="10"/>
  <c r="R1106" i="10"/>
  <c r="R1107" i="10"/>
  <c r="R1108" i="10"/>
  <c r="R1109" i="10"/>
  <c r="R1110" i="10"/>
  <c r="R1111" i="10"/>
  <c r="R1112" i="10"/>
  <c r="R1113" i="10"/>
  <c r="R1114" i="10"/>
  <c r="R1115" i="10"/>
  <c r="R1116" i="10"/>
  <c r="R1117" i="10"/>
  <c r="R1118" i="10"/>
  <c r="R1119" i="10"/>
  <c r="R1120" i="10"/>
  <c r="R1121" i="10"/>
  <c r="R1122" i="10"/>
  <c r="R1123" i="10"/>
  <c r="R1124" i="10"/>
  <c r="R1125" i="10"/>
  <c r="R1126" i="10"/>
  <c r="R1127" i="10"/>
  <c r="R1128" i="10"/>
  <c r="R1129" i="10"/>
  <c r="R1130" i="10"/>
  <c r="R1131" i="10"/>
  <c r="R1132" i="10"/>
  <c r="R1133" i="10"/>
  <c r="R1134" i="10"/>
  <c r="R1135" i="10"/>
  <c r="R1136" i="10"/>
  <c r="R1137" i="10"/>
  <c r="R1138" i="10"/>
  <c r="R1139" i="10"/>
  <c r="R1140" i="10"/>
  <c r="R1141" i="10"/>
  <c r="R1142" i="10"/>
  <c r="R1143" i="10"/>
  <c r="R1144" i="10"/>
  <c r="R1145" i="10"/>
  <c r="R1146" i="10"/>
  <c r="R1147" i="10"/>
  <c r="R1148" i="10"/>
  <c r="R1149" i="10"/>
  <c r="R1150" i="10"/>
  <c r="R1151" i="10"/>
  <c r="R1152" i="10"/>
  <c r="R1153" i="10"/>
  <c r="R1154" i="10"/>
  <c r="R1155" i="10"/>
  <c r="R1156" i="10"/>
  <c r="R1157" i="10"/>
  <c r="R1158" i="10"/>
  <c r="R1159" i="10"/>
  <c r="R1160" i="10"/>
  <c r="R1161" i="10"/>
  <c r="R1162" i="10"/>
  <c r="R1163" i="10"/>
  <c r="R1164" i="10"/>
  <c r="R1165" i="10"/>
  <c r="R1166" i="10"/>
  <c r="R1167" i="10"/>
  <c r="R1168" i="10"/>
  <c r="R1169" i="10"/>
  <c r="R1170" i="10"/>
  <c r="R1171" i="10"/>
  <c r="R1172" i="10"/>
  <c r="R1173" i="10"/>
  <c r="R1174" i="10"/>
  <c r="R1175" i="10"/>
  <c r="R1176" i="10"/>
  <c r="R1177" i="10"/>
  <c r="R1178" i="10"/>
  <c r="R1179" i="10"/>
  <c r="R1180" i="10"/>
  <c r="R1181" i="10"/>
  <c r="R1182" i="10"/>
  <c r="R1183" i="10"/>
  <c r="R1184" i="10"/>
  <c r="R1185" i="10"/>
  <c r="R1186" i="10"/>
  <c r="R1187" i="10"/>
  <c r="R1188" i="10"/>
  <c r="R1189" i="10"/>
  <c r="R1190" i="10"/>
  <c r="R1191" i="10"/>
  <c r="R1192" i="10"/>
  <c r="R1193" i="10"/>
  <c r="R1194" i="10"/>
  <c r="R1195" i="10"/>
  <c r="R1196" i="10"/>
  <c r="R1197" i="10"/>
  <c r="R1198" i="10"/>
  <c r="R1199" i="10"/>
  <c r="R1200" i="10"/>
  <c r="R1201" i="10"/>
  <c r="R1202" i="10"/>
  <c r="R1203" i="10"/>
  <c r="R1204" i="10"/>
  <c r="R1205" i="10"/>
  <c r="R1206" i="10"/>
  <c r="R1207" i="10"/>
  <c r="R1208" i="10"/>
  <c r="R1209" i="10"/>
  <c r="R1210" i="10"/>
  <c r="R1211" i="10"/>
  <c r="R1212" i="10"/>
  <c r="R1213" i="10"/>
  <c r="R1214" i="10"/>
  <c r="R1215" i="10"/>
  <c r="R1216" i="10"/>
  <c r="R1217" i="10"/>
  <c r="R1218" i="10"/>
  <c r="R1219" i="10"/>
  <c r="R1220" i="10"/>
  <c r="R1221" i="10"/>
  <c r="R1222" i="10"/>
  <c r="R1223" i="10"/>
  <c r="R1224" i="10"/>
  <c r="R1225" i="10"/>
  <c r="R1226" i="10"/>
  <c r="R1227" i="10"/>
  <c r="R1228" i="10"/>
  <c r="R1229" i="10"/>
  <c r="R1230" i="10"/>
  <c r="R1231" i="10"/>
  <c r="R1232" i="10"/>
  <c r="R1233" i="10"/>
  <c r="R1234" i="10"/>
  <c r="R1235" i="10"/>
  <c r="R1236" i="10"/>
  <c r="R1237" i="10"/>
  <c r="R1238" i="10"/>
  <c r="R1239" i="10"/>
  <c r="R1240" i="10"/>
  <c r="R1241" i="10"/>
  <c r="R1242" i="10"/>
  <c r="R1243" i="10"/>
  <c r="R1244" i="10"/>
  <c r="R1245" i="10"/>
  <c r="R1246" i="10"/>
  <c r="R1247" i="10"/>
  <c r="R1248" i="10"/>
  <c r="R1249" i="10"/>
  <c r="R1250" i="10"/>
  <c r="R1251" i="10"/>
  <c r="R1252" i="10"/>
  <c r="R1253" i="10"/>
  <c r="R1254" i="10"/>
  <c r="R1255" i="10"/>
  <c r="R1256" i="10"/>
  <c r="R1257" i="10"/>
  <c r="R1258" i="10"/>
  <c r="R1259" i="10"/>
  <c r="R1260" i="10"/>
  <c r="R1261" i="10"/>
  <c r="R1262" i="10"/>
  <c r="R1263" i="10"/>
  <c r="R1264" i="10"/>
  <c r="R1265" i="10"/>
  <c r="R1266" i="10"/>
  <c r="R1267" i="10"/>
  <c r="R1268" i="10"/>
  <c r="R1269" i="10"/>
  <c r="R1270" i="10"/>
  <c r="R1271" i="10"/>
  <c r="R1272" i="10"/>
  <c r="R1273" i="10"/>
  <c r="R1274" i="10"/>
  <c r="R1275" i="10"/>
  <c r="R1276" i="10"/>
  <c r="R1277" i="10"/>
  <c r="R1278" i="10"/>
  <c r="R1279" i="10"/>
  <c r="R1280" i="10"/>
  <c r="R1281" i="10"/>
  <c r="R1282" i="10"/>
  <c r="R1283" i="10"/>
  <c r="R1284" i="10"/>
  <c r="R1285" i="10"/>
  <c r="R1286" i="10"/>
  <c r="R1287" i="10"/>
  <c r="R1288" i="10"/>
  <c r="R1289" i="10"/>
  <c r="R1290" i="10"/>
  <c r="R1291" i="10"/>
  <c r="R1292" i="10"/>
  <c r="R1293" i="10"/>
  <c r="R1294" i="10"/>
  <c r="R1295" i="10"/>
  <c r="R1296" i="10"/>
  <c r="R1297" i="10"/>
  <c r="R1298" i="10"/>
  <c r="R1299" i="10"/>
  <c r="R1300" i="10"/>
  <c r="R1301" i="10"/>
  <c r="R1302" i="10"/>
  <c r="R1303" i="10"/>
  <c r="R1304" i="10"/>
  <c r="R1305" i="10"/>
  <c r="R1306" i="10"/>
  <c r="R1307" i="10"/>
  <c r="R1308" i="10"/>
  <c r="R1309" i="10"/>
  <c r="R1310" i="10"/>
  <c r="R1311" i="10"/>
  <c r="R1312" i="10"/>
  <c r="R1313" i="10"/>
  <c r="R1314" i="10"/>
  <c r="R1315" i="10"/>
  <c r="R1316" i="10"/>
  <c r="R1317" i="10"/>
  <c r="R1318" i="10"/>
  <c r="R1319" i="10"/>
  <c r="R1320" i="10"/>
  <c r="R1321" i="10"/>
  <c r="R1322" i="10"/>
  <c r="R1323" i="10"/>
  <c r="R1324" i="10"/>
  <c r="R1325" i="10"/>
  <c r="R1326" i="10"/>
  <c r="R1327" i="10"/>
  <c r="R1328" i="10"/>
  <c r="R1329" i="10"/>
  <c r="R1330" i="10"/>
  <c r="R1331" i="10"/>
  <c r="R1332" i="10"/>
  <c r="R1333" i="10"/>
  <c r="R1334" i="10"/>
  <c r="R1335" i="10"/>
  <c r="R1336" i="10"/>
  <c r="R1337" i="10"/>
  <c r="R1338" i="10"/>
  <c r="R1339" i="10"/>
  <c r="R1340" i="10"/>
  <c r="R1341" i="10"/>
  <c r="R1342" i="10"/>
  <c r="R1343" i="10"/>
  <c r="R1344" i="10"/>
  <c r="R1345" i="10"/>
  <c r="R1346" i="10"/>
  <c r="R1347" i="10"/>
  <c r="R1348" i="10"/>
  <c r="R1349" i="10"/>
  <c r="R1350" i="10"/>
  <c r="R1351" i="10"/>
  <c r="R1352" i="10"/>
  <c r="R1353" i="10"/>
  <c r="R1354" i="10"/>
  <c r="R1355" i="10"/>
  <c r="R1356" i="10"/>
  <c r="R1357" i="10"/>
  <c r="R1358" i="10"/>
  <c r="R1359" i="10"/>
  <c r="R1360" i="10"/>
  <c r="R1361" i="10"/>
  <c r="R1362" i="10"/>
  <c r="R1363" i="10"/>
  <c r="R1364" i="10"/>
  <c r="R1365" i="10"/>
  <c r="R1366" i="10"/>
  <c r="R1367" i="10"/>
  <c r="R1368" i="10"/>
  <c r="R1369" i="10"/>
  <c r="R1370" i="10"/>
  <c r="R1371" i="10"/>
  <c r="R1372" i="10"/>
  <c r="R1373" i="10"/>
  <c r="R1374" i="10"/>
  <c r="R1375" i="10"/>
  <c r="R1376" i="10"/>
  <c r="R1377" i="10"/>
  <c r="R1378" i="10"/>
  <c r="R1379" i="10"/>
  <c r="R1380" i="10"/>
  <c r="R1381" i="10"/>
  <c r="R1382" i="10"/>
  <c r="R1383" i="10"/>
  <c r="R1384" i="10"/>
  <c r="R1385" i="10"/>
  <c r="R1386" i="10"/>
  <c r="R1387" i="10"/>
  <c r="R1388" i="10"/>
  <c r="R1389" i="10"/>
  <c r="R1390" i="10"/>
  <c r="R1391" i="10"/>
  <c r="R1392" i="10"/>
  <c r="R1393" i="10"/>
  <c r="R1394" i="10"/>
  <c r="R1395" i="10"/>
  <c r="R1396" i="10"/>
  <c r="R1397" i="10"/>
  <c r="R1398" i="10"/>
  <c r="R1399" i="10"/>
  <c r="R1400" i="10"/>
  <c r="R1401" i="10"/>
  <c r="R1402" i="10"/>
  <c r="R1403" i="10"/>
  <c r="R1404" i="10"/>
  <c r="R1405" i="10"/>
  <c r="R1406" i="10"/>
  <c r="R1407" i="10"/>
  <c r="R1408" i="10"/>
  <c r="R1409" i="10"/>
  <c r="R1410" i="10"/>
  <c r="R1411" i="10"/>
  <c r="R1412" i="10"/>
  <c r="R1413" i="10"/>
  <c r="R1414" i="10"/>
  <c r="R1415" i="10"/>
  <c r="R1416" i="10"/>
  <c r="R1417" i="10"/>
  <c r="R1418" i="10"/>
  <c r="R1419" i="10"/>
  <c r="R1420" i="10"/>
  <c r="R1421" i="10"/>
  <c r="R1422" i="10"/>
  <c r="R1423" i="10"/>
  <c r="R1424" i="10"/>
  <c r="R1425" i="10"/>
  <c r="R1426" i="10"/>
  <c r="R1427" i="10"/>
  <c r="R1428" i="10"/>
  <c r="R1429" i="10"/>
  <c r="R1430" i="10"/>
  <c r="R1431" i="10"/>
  <c r="R1432" i="10"/>
  <c r="R1433" i="10"/>
  <c r="R1434" i="10"/>
  <c r="R1435" i="10"/>
  <c r="R1436" i="10"/>
  <c r="R1437" i="10"/>
  <c r="R1438" i="10"/>
  <c r="R1439" i="10"/>
  <c r="R1440" i="10"/>
  <c r="R1441" i="10"/>
  <c r="R1442" i="10"/>
  <c r="R1443" i="10"/>
  <c r="R1444" i="10"/>
  <c r="R1445" i="10"/>
  <c r="R1446" i="10"/>
  <c r="R1447" i="10"/>
  <c r="R1448" i="10"/>
  <c r="R1449" i="10"/>
  <c r="R1450" i="10"/>
  <c r="R1451" i="10"/>
  <c r="R1452" i="10"/>
  <c r="R1453" i="10"/>
  <c r="R1454" i="10"/>
  <c r="R1455" i="10"/>
  <c r="R1456" i="10"/>
  <c r="R1457" i="10"/>
  <c r="R1458" i="10"/>
  <c r="R1459" i="10"/>
  <c r="R1460" i="10"/>
  <c r="R1461" i="10"/>
  <c r="R1462" i="10"/>
  <c r="R1463" i="10"/>
  <c r="R1464" i="10"/>
  <c r="R1465" i="10"/>
  <c r="R1466" i="10"/>
  <c r="R1467" i="10"/>
  <c r="R1468" i="10"/>
  <c r="R1469" i="10"/>
  <c r="R1470" i="10"/>
  <c r="R1471" i="10"/>
  <c r="R1472" i="10"/>
  <c r="R1473" i="10"/>
  <c r="R1474" i="10"/>
  <c r="R1475" i="10"/>
  <c r="R1476" i="10"/>
  <c r="R1477" i="10"/>
  <c r="R1478" i="10"/>
  <c r="R1479" i="10"/>
  <c r="R1480" i="10"/>
  <c r="R1481" i="10"/>
  <c r="R1482" i="10"/>
  <c r="R1483" i="10"/>
  <c r="R1484" i="10"/>
  <c r="R1485" i="10"/>
  <c r="R1486" i="10"/>
  <c r="R1487" i="10"/>
  <c r="R1488" i="10"/>
  <c r="R1489" i="10"/>
  <c r="R1490" i="10"/>
  <c r="R1491" i="10"/>
  <c r="R1492" i="10"/>
  <c r="R1493" i="10"/>
  <c r="R1494" i="10"/>
  <c r="R1495" i="10"/>
  <c r="R1496" i="10"/>
  <c r="R1497" i="10"/>
  <c r="R1498" i="10"/>
  <c r="R1499" i="10"/>
  <c r="R1500" i="10"/>
  <c r="R1501" i="10"/>
  <c r="R1502" i="10"/>
  <c r="R1503" i="10"/>
  <c r="R1504" i="10"/>
  <c r="R1505" i="10"/>
  <c r="R1506" i="10"/>
  <c r="R1507" i="10"/>
  <c r="R1508" i="10"/>
  <c r="R1509" i="10"/>
  <c r="R1510" i="10"/>
  <c r="R1511" i="10"/>
  <c r="R1512" i="10"/>
  <c r="R1513" i="10"/>
  <c r="R1514" i="10"/>
  <c r="R1515" i="10"/>
  <c r="R1516" i="10"/>
  <c r="R1517" i="10"/>
  <c r="R1518" i="10"/>
  <c r="R1519" i="10"/>
  <c r="R1520" i="10"/>
  <c r="R1521" i="10"/>
  <c r="R1522" i="10"/>
  <c r="R1523" i="10"/>
  <c r="R1524" i="10"/>
  <c r="R1525" i="10"/>
  <c r="R1526" i="10"/>
  <c r="R1527" i="10"/>
  <c r="R1528" i="10"/>
  <c r="R1529" i="10"/>
  <c r="R1530" i="10"/>
  <c r="R1531" i="10"/>
  <c r="R1532" i="10"/>
  <c r="R1533" i="10"/>
  <c r="R1534" i="10"/>
  <c r="R1535" i="10"/>
  <c r="R1536" i="10"/>
  <c r="R1537" i="10"/>
  <c r="R1538" i="10"/>
  <c r="R1539" i="10"/>
  <c r="R1540" i="10"/>
  <c r="R1541" i="10"/>
  <c r="R1542" i="10"/>
  <c r="R1543" i="10"/>
  <c r="R1544" i="10"/>
  <c r="R1545" i="10"/>
  <c r="R1546" i="10"/>
  <c r="R1547" i="10"/>
  <c r="R1548" i="10"/>
  <c r="R1549" i="10"/>
  <c r="R1550" i="10"/>
  <c r="R1551" i="10"/>
  <c r="R1552" i="10"/>
  <c r="R1553" i="10"/>
  <c r="R1554" i="10"/>
  <c r="R1555" i="10"/>
  <c r="R1556" i="10"/>
  <c r="R1557" i="10"/>
  <c r="R1558" i="10"/>
  <c r="R1559" i="10"/>
  <c r="R1560" i="10"/>
  <c r="R1561" i="10"/>
  <c r="R1562" i="10"/>
  <c r="R1563" i="10"/>
  <c r="R1564" i="10"/>
  <c r="R1565" i="10"/>
  <c r="R1566" i="10"/>
  <c r="R1567" i="10"/>
  <c r="R1568" i="10"/>
  <c r="R1569" i="10"/>
  <c r="R1570" i="10"/>
  <c r="R1571" i="10"/>
  <c r="R1572" i="10"/>
  <c r="R1573" i="10"/>
  <c r="R1574" i="10"/>
  <c r="R1575" i="10"/>
  <c r="R1576" i="10"/>
  <c r="R1577" i="10"/>
  <c r="R1578" i="10"/>
  <c r="R1579" i="10"/>
  <c r="R1580" i="10"/>
  <c r="R1581" i="10"/>
  <c r="R1582" i="10"/>
  <c r="R1583" i="10"/>
  <c r="R1584" i="10"/>
  <c r="R1585" i="10"/>
  <c r="R1586" i="10"/>
  <c r="R1587" i="10"/>
  <c r="R1588" i="10"/>
  <c r="R1589" i="10"/>
  <c r="R1590" i="10"/>
  <c r="R1591" i="10"/>
  <c r="R1592" i="10"/>
  <c r="R1593" i="10"/>
  <c r="R1594" i="10"/>
  <c r="R1595" i="10"/>
  <c r="R1596" i="10"/>
  <c r="R1597" i="10"/>
  <c r="R1598" i="10"/>
  <c r="R1599" i="10"/>
  <c r="R1600" i="10"/>
  <c r="R1601" i="10"/>
  <c r="R1602" i="10"/>
  <c r="R1603" i="10"/>
  <c r="R1604" i="10"/>
  <c r="R1605" i="10"/>
  <c r="R1606" i="10"/>
  <c r="R1607" i="10"/>
  <c r="R1608" i="10"/>
  <c r="R1609" i="10"/>
  <c r="R1610" i="10"/>
  <c r="R1611" i="10"/>
  <c r="R1612" i="10"/>
  <c r="R1613" i="10"/>
  <c r="R1614" i="10"/>
  <c r="R1615" i="10"/>
  <c r="R1616" i="10"/>
  <c r="R1617" i="10"/>
  <c r="R1618" i="10"/>
  <c r="R1619" i="10"/>
  <c r="R1620" i="10"/>
  <c r="R1621" i="10"/>
  <c r="R1622" i="10"/>
  <c r="R1623" i="10"/>
  <c r="R1624" i="10"/>
  <c r="R1625" i="10"/>
  <c r="R1626" i="10"/>
  <c r="R1627" i="10"/>
  <c r="R1628" i="10"/>
  <c r="R1629" i="10"/>
  <c r="R1630" i="10"/>
  <c r="R1631" i="10"/>
  <c r="R1632" i="10"/>
  <c r="R1633" i="10"/>
  <c r="R1634" i="10"/>
  <c r="R1635" i="10"/>
  <c r="R1636" i="10"/>
  <c r="R1637" i="10"/>
  <c r="R1638" i="10"/>
  <c r="R1639" i="10"/>
  <c r="R1640" i="10"/>
  <c r="R1641" i="10"/>
  <c r="R1642" i="10"/>
  <c r="R1643" i="10"/>
  <c r="R1644" i="10"/>
  <c r="R1645" i="10"/>
  <c r="R1646" i="10"/>
  <c r="R1647" i="10"/>
  <c r="R1648" i="10"/>
  <c r="R1649" i="10"/>
  <c r="R1650" i="10"/>
  <c r="R1651" i="10"/>
  <c r="R1652" i="10"/>
  <c r="R1653" i="10"/>
  <c r="R1654" i="10"/>
  <c r="R1655" i="10"/>
  <c r="R1656" i="10"/>
  <c r="R1657" i="10"/>
  <c r="R1658" i="10"/>
  <c r="R1659" i="10"/>
  <c r="R1660" i="10"/>
  <c r="R1661" i="10"/>
  <c r="R1662" i="10"/>
  <c r="R1663" i="10"/>
  <c r="R1664" i="10"/>
  <c r="R1665" i="10"/>
  <c r="R1666" i="10"/>
  <c r="R1667" i="10"/>
  <c r="R1668" i="10"/>
  <c r="R1669" i="10"/>
  <c r="R1670" i="10"/>
  <c r="R1671" i="10"/>
  <c r="R1672" i="10"/>
  <c r="R1673" i="10"/>
  <c r="R1674" i="10"/>
  <c r="R1675" i="10"/>
  <c r="R1676" i="10"/>
  <c r="R1677" i="10"/>
  <c r="R1678" i="10"/>
  <c r="R1679" i="10"/>
  <c r="R1680" i="10"/>
  <c r="R1681" i="10"/>
  <c r="R1682" i="10"/>
  <c r="R1683" i="10"/>
  <c r="R1684" i="10"/>
  <c r="R1685" i="10"/>
  <c r="R1686" i="10"/>
  <c r="R1687" i="10"/>
  <c r="R1688" i="10"/>
  <c r="R1689" i="10"/>
  <c r="R1690" i="10"/>
  <c r="R1691" i="10"/>
  <c r="R1692" i="10"/>
  <c r="R1693" i="10"/>
  <c r="B170" i="12" l="1"/>
  <c r="T56" i="14"/>
  <c r="S105" i="14"/>
  <c r="T104" i="14"/>
  <c r="T103" i="14"/>
  <c r="T102" i="14"/>
  <c r="T101" i="14"/>
  <c r="T100" i="14"/>
  <c r="T99" i="14"/>
  <c r="T98" i="14"/>
  <c r="T97" i="14"/>
  <c r="T96" i="14"/>
  <c r="T95" i="14"/>
  <c r="T94" i="14"/>
  <c r="T93" i="14"/>
  <c r="T92" i="14"/>
  <c r="T91" i="14"/>
  <c r="T90" i="14"/>
  <c r="T89" i="14"/>
  <c r="T88" i="14"/>
  <c r="T87" i="14"/>
  <c r="T86" i="14"/>
  <c r="T85" i="14"/>
  <c r="T84" i="14"/>
  <c r="T83" i="14"/>
  <c r="T82" i="14"/>
  <c r="T81" i="14"/>
  <c r="T80" i="14"/>
  <c r="T79" i="14"/>
  <c r="T78" i="14"/>
  <c r="T77" i="14"/>
  <c r="T76" i="14"/>
  <c r="T75" i="14"/>
  <c r="T74" i="14"/>
  <c r="T73" i="14"/>
  <c r="T72" i="14"/>
  <c r="T71" i="14"/>
  <c r="T70" i="14"/>
  <c r="T69" i="14"/>
  <c r="T68" i="14"/>
  <c r="T67" i="14"/>
  <c r="T66" i="14"/>
  <c r="T64" i="14"/>
  <c r="T63" i="14"/>
  <c r="T62" i="14"/>
  <c r="T61" i="14"/>
  <c r="T60" i="14"/>
  <c r="T59" i="14"/>
  <c r="T58" i="14"/>
  <c r="T57"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1" i="14"/>
  <c r="T20" i="14"/>
  <c r="T19" i="14"/>
  <c r="T18" i="14"/>
  <c r="T17" i="14"/>
  <c r="T16" i="14"/>
  <c r="T15" i="14"/>
  <c r="T14" i="14"/>
  <c r="T13" i="14"/>
  <c r="T12" i="14"/>
  <c r="T11" i="14"/>
  <c r="T10" i="14"/>
  <c r="T9" i="14"/>
  <c r="T105" i="14" s="1"/>
  <c r="N145" i="42"/>
  <c r="O9" i="42"/>
  <c r="O10" i="42"/>
  <c r="O11" i="42"/>
  <c r="O12" i="42"/>
  <c r="O13" i="42"/>
  <c r="O14" i="42"/>
  <c r="O15" i="42"/>
  <c r="O16" i="42"/>
  <c r="O17" i="42"/>
  <c r="O18" i="42"/>
  <c r="O19" i="42"/>
  <c r="O20" i="42"/>
  <c r="O21" i="42"/>
  <c r="O22" i="42"/>
  <c r="O23" i="42"/>
  <c r="O24" i="42"/>
  <c r="O25"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I18" i="32" l="1"/>
  <c r="I143" i="32"/>
  <c r="I67" i="32" s="1"/>
  <c r="G10" i="32"/>
  <c r="G11" i="32"/>
  <c r="G12" i="32"/>
  <c r="G13" i="32"/>
  <c r="G9" i="32"/>
  <c r="J22" i="31"/>
  <c r="J239" i="31"/>
  <c r="G237" i="31"/>
  <c r="H237" i="31"/>
  <c r="I237" i="31"/>
  <c r="J242" i="31"/>
  <c r="J240" i="31"/>
  <c r="H2" i="42" l="1"/>
  <c r="H3" i="42"/>
  <c r="H4" i="42"/>
  <c r="H6" i="42"/>
  <c r="C9" i="42"/>
  <c r="B9" i="42" s="1"/>
  <c r="D9" i="42"/>
  <c r="E9" i="42"/>
  <c r="F9" i="42"/>
  <c r="B10" i="42"/>
  <c r="C10" i="42"/>
  <c r="D10" i="42"/>
  <c r="E10" i="42"/>
  <c r="F10" i="42"/>
  <c r="C11" i="42"/>
  <c r="B11" i="42" s="1"/>
  <c r="D11" i="42"/>
  <c r="E11" i="42"/>
  <c r="F11" i="42"/>
  <c r="C12" i="42"/>
  <c r="D12" i="42"/>
  <c r="E12" i="42"/>
  <c r="B12" i="42" s="1"/>
  <c r="F12" i="42"/>
  <c r="C13" i="42"/>
  <c r="B13" i="42" s="1"/>
  <c r="D13" i="42"/>
  <c r="E13" i="42"/>
  <c r="F13" i="42"/>
  <c r="C14" i="42"/>
  <c r="B14" i="42" s="1"/>
  <c r="D14" i="42"/>
  <c r="E14" i="42"/>
  <c r="F14" i="42"/>
  <c r="C15" i="42"/>
  <c r="B15" i="42" s="1"/>
  <c r="D15" i="42"/>
  <c r="E15" i="42"/>
  <c r="F15" i="42"/>
  <c r="C16" i="42"/>
  <c r="B16" i="42" s="1"/>
  <c r="D16" i="42"/>
  <c r="E16" i="42"/>
  <c r="F16" i="42"/>
  <c r="C17" i="42"/>
  <c r="D17" i="42"/>
  <c r="E17" i="42"/>
  <c r="B17" i="42" s="1"/>
  <c r="F17" i="42"/>
  <c r="C18" i="42"/>
  <c r="B18" i="42" s="1"/>
  <c r="D18" i="42"/>
  <c r="E18" i="42"/>
  <c r="F18" i="42"/>
  <c r="C19" i="42"/>
  <c r="B19" i="42" s="1"/>
  <c r="D19" i="42"/>
  <c r="E19" i="42"/>
  <c r="F19" i="42"/>
  <c r="C20" i="42"/>
  <c r="B20" i="42" s="1"/>
  <c r="D20" i="42"/>
  <c r="E20" i="42"/>
  <c r="F20" i="42"/>
  <c r="B21" i="42"/>
  <c r="C21" i="42"/>
  <c r="D21" i="42"/>
  <c r="E21" i="42"/>
  <c r="F21" i="42"/>
  <c r="B22" i="42"/>
  <c r="C22" i="42"/>
  <c r="D22" i="42"/>
  <c r="E22" i="42"/>
  <c r="F22" i="42"/>
  <c r="B23" i="42"/>
  <c r="C23" i="42"/>
  <c r="D23" i="42"/>
  <c r="E23" i="42"/>
  <c r="F23" i="42"/>
  <c r="C24" i="42"/>
  <c r="B24" i="42" s="1"/>
  <c r="D24" i="42"/>
  <c r="E24" i="42"/>
  <c r="F24" i="42"/>
  <c r="C25" i="42"/>
  <c r="B25" i="42" s="1"/>
  <c r="D25" i="42"/>
  <c r="E25" i="42"/>
  <c r="F25" i="42"/>
  <c r="C26" i="42"/>
  <c r="D26" i="42"/>
  <c r="B26" i="42" s="1"/>
  <c r="E26" i="42"/>
  <c r="F26" i="42"/>
  <c r="C27" i="42"/>
  <c r="B27" i="42" s="1"/>
  <c r="D27" i="42"/>
  <c r="E27" i="42"/>
  <c r="F27" i="42"/>
  <c r="C28" i="42"/>
  <c r="B28" i="42" s="1"/>
  <c r="D28" i="42"/>
  <c r="E28" i="42"/>
  <c r="F28" i="42"/>
  <c r="C29" i="42"/>
  <c r="B29" i="42" s="1"/>
  <c r="D29" i="42"/>
  <c r="E29" i="42"/>
  <c r="F29" i="42"/>
  <c r="C30" i="42"/>
  <c r="B30" i="42" s="1"/>
  <c r="D30" i="42"/>
  <c r="E30" i="42"/>
  <c r="F30" i="42"/>
  <c r="C31" i="42"/>
  <c r="D31" i="42"/>
  <c r="E31" i="42"/>
  <c r="B31" i="42" s="1"/>
  <c r="F31" i="42"/>
  <c r="C32" i="42"/>
  <c r="B32" i="42" s="1"/>
  <c r="D32" i="42"/>
  <c r="E32" i="42"/>
  <c r="F32" i="42"/>
  <c r="C33" i="42"/>
  <c r="B33" i="42" s="1"/>
  <c r="D33" i="42"/>
  <c r="E33" i="42"/>
  <c r="F33" i="42"/>
  <c r="C34" i="42"/>
  <c r="B34" i="42" s="1"/>
  <c r="D34" i="42"/>
  <c r="E34" i="42"/>
  <c r="F34" i="42"/>
  <c r="C35" i="42"/>
  <c r="D35" i="42"/>
  <c r="E35" i="42"/>
  <c r="B35" i="42" s="1"/>
  <c r="F35" i="42"/>
  <c r="B36" i="42"/>
  <c r="C36" i="42"/>
  <c r="D36" i="42"/>
  <c r="E36" i="42"/>
  <c r="F36" i="42"/>
  <c r="C37" i="42"/>
  <c r="B37" i="42" s="1"/>
  <c r="D37" i="42"/>
  <c r="E37" i="42"/>
  <c r="F37" i="42"/>
  <c r="C38" i="42"/>
  <c r="B38" i="42" s="1"/>
  <c r="D38" i="42"/>
  <c r="E38" i="42"/>
  <c r="F38" i="42"/>
  <c r="C39" i="42"/>
  <c r="B39" i="42" s="1"/>
  <c r="D39" i="42"/>
  <c r="E39" i="42"/>
  <c r="F39" i="42"/>
  <c r="C40" i="42"/>
  <c r="B40" i="42" s="1"/>
  <c r="D40" i="42"/>
  <c r="E40" i="42"/>
  <c r="F40" i="42"/>
  <c r="C41" i="42"/>
  <c r="B41" i="42" s="1"/>
  <c r="D41" i="42"/>
  <c r="E41" i="42"/>
  <c r="F41" i="42"/>
  <c r="C42" i="42"/>
  <c r="B42" i="42" s="1"/>
  <c r="D42" i="42"/>
  <c r="E42" i="42"/>
  <c r="F42" i="42"/>
  <c r="C43" i="42"/>
  <c r="D43" i="42"/>
  <c r="E43" i="42"/>
  <c r="F43" i="42"/>
  <c r="B43" i="42" s="1"/>
  <c r="C44" i="42"/>
  <c r="D44" i="42"/>
  <c r="E44" i="42"/>
  <c r="F44" i="42"/>
  <c r="B44" i="42" s="1"/>
  <c r="C45" i="42"/>
  <c r="D45" i="42"/>
  <c r="B45" i="42" s="1"/>
  <c r="E45" i="42"/>
  <c r="F45" i="42"/>
  <c r="C46" i="42"/>
  <c r="D46" i="42"/>
  <c r="B46" i="42" s="1"/>
  <c r="E46" i="42"/>
  <c r="F46" i="42"/>
  <c r="C47" i="42"/>
  <c r="D47" i="42"/>
  <c r="E47" i="42"/>
  <c r="B47" i="42" s="1"/>
  <c r="F47" i="42"/>
  <c r="B48" i="42"/>
  <c r="C48" i="42"/>
  <c r="D48" i="42"/>
  <c r="E48" i="42"/>
  <c r="F48" i="42"/>
  <c r="C49" i="42"/>
  <c r="B49" i="42" s="1"/>
  <c r="D49" i="42"/>
  <c r="E49" i="42"/>
  <c r="F49" i="42"/>
  <c r="C50" i="42"/>
  <c r="B50" i="42" s="1"/>
  <c r="D50" i="42"/>
  <c r="E50" i="42"/>
  <c r="F50" i="42"/>
  <c r="C51" i="42"/>
  <c r="B51" i="42" s="1"/>
  <c r="D51" i="42"/>
  <c r="E51" i="42"/>
  <c r="F51" i="42"/>
  <c r="C52" i="42"/>
  <c r="B52" i="42" s="1"/>
  <c r="D52" i="42"/>
  <c r="E52" i="42"/>
  <c r="F52" i="42"/>
  <c r="C53" i="42"/>
  <c r="B53" i="42" s="1"/>
  <c r="D53" i="42"/>
  <c r="E53" i="42"/>
  <c r="F53" i="42"/>
  <c r="C54" i="42"/>
  <c r="B54" i="42" s="1"/>
  <c r="D54" i="42"/>
  <c r="E54" i="42"/>
  <c r="F54" i="42"/>
  <c r="C55" i="42"/>
  <c r="D55" i="42"/>
  <c r="B55" i="42" s="1"/>
  <c r="E55" i="42"/>
  <c r="F55" i="42"/>
  <c r="B56" i="42"/>
  <c r="C56" i="42"/>
  <c r="D56" i="42"/>
  <c r="E56" i="42"/>
  <c r="F56" i="42"/>
  <c r="C57" i="42"/>
  <c r="D57" i="42"/>
  <c r="B57" i="42" s="1"/>
  <c r="E57" i="42"/>
  <c r="F57" i="42"/>
  <c r="C58" i="42"/>
  <c r="D58" i="42"/>
  <c r="B58" i="42" s="1"/>
  <c r="E58" i="42"/>
  <c r="F58" i="42"/>
  <c r="C59" i="42"/>
  <c r="D59" i="42"/>
  <c r="E59" i="42"/>
  <c r="B59" i="42" s="1"/>
  <c r="F59" i="42"/>
  <c r="B60" i="42"/>
  <c r="C60" i="42"/>
  <c r="D60" i="42"/>
  <c r="E60" i="42"/>
  <c r="F60" i="42"/>
  <c r="C61" i="42"/>
  <c r="B61" i="42" s="1"/>
  <c r="D61" i="42"/>
  <c r="E61" i="42"/>
  <c r="F61" i="42"/>
  <c r="C62" i="42"/>
  <c r="B62" i="42" s="1"/>
  <c r="D62" i="42"/>
  <c r="E62" i="42"/>
  <c r="F62" i="42"/>
  <c r="C63" i="42"/>
  <c r="B63" i="42" s="1"/>
  <c r="D63" i="42"/>
  <c r="E63" i="42"/>
  <c r="F63" i="42"/>
  <c r="C64" i="42"/>
  <c r="B64" i="42" s="1"/>
  <c r="D64" i="42"/>
  <c r="E64" i="42"/>
  <c r="F64" i="42"/>
  <c r="C65" i="42"/>
  <c r="B65" i="42" s="1"/>
  <c r="D65" i="42"/>
  <c r="E65" i="42"/>
  <c r="F65" i="42"/>
  <c r="C66" i="42"/>
  <c r="B66" i="42" s="1"/>
  <c r="D66" i="42"/>
  <c r="E66" i="42"/>
  <c r="F66" i="42"/>
  <c r="C67" i="42"/>
  <c r="D67" i="42"/>
  <c r="B67" i="42" s="1"/>
  <c r="E67" i="42"/>
  <c r="F67" i="42"/>
  <c r="C68" i="42"/>
  <c r="D68" i="42"/>
  <c r="E68" i="42"/>
  <c r="F68" i="42"/>
  <c r="B68" i="42" s="1"/>
  <c r="C69" i="42"/>
  <c r="D69" i="42"/>
  <c r="B69" i="42" s="1"/>
  <c r="E69" i="42"/>
  <c r="F69" i="42"/>
  <c r="C70" i="42"/>
  <c r="D70" i="42"/>
  <c r="B70" i="42" s="1"/>
  <c r="E70" i="42"/>
  <c r="F70" i="42"/>
  <c r="C71" i="42"/>
  <c r="D71" i="42"/>
  <c r="E71" i="42"/>
  <c r="B71" i="42" s="1"/>
  <c r="F71" i="42"/>
  <c r="B72" i="42"/>
  <c r="C72" i="42"/>
  <c r="D72" i="42"/>
  <c r="E72" i="42"/>
  <c r="F72" i="42"/>
  <c r="C73" i="42"/>
  <c r="B73" i="42" s="1"/>
  <c r="D73" i="42"/>
  <c r="E73" i="42"/>
  <c r="F73" i="42"/>
  <c r="C74" i="42"/>
  <c r="B74" i="42" s="1"/>
  <c r="D74" i="42"/>
  <c r="E74" i="42"/>
  <c r="F74" i="42"/>
  <c r="C75" i="42"/>
  <c r="B75" i="42" s="1"/>
  <c r="D75" i="42"/>
  <c r="E75" i="42"/>
  <c r="F75" i="42"/>
  <c r="C76" i="42"/>
  <c r="B76" i="42" s="1"/>
  <c r="D76" i="42"/>
  <c r="E76" i="42"/>
  <c r="F76" i="42"/>
  <c r="C77" i="42"/>
  <c r="B77" i="42" s="1"/>
  <c r="D77" i="42"/>
  <c r="E77" i="42"/>
  <c r="F77" i="42"/>
  <c r="C78" i="42"/>
  <c r="B78" i="42" s="1"/>
  <c r="D78" i="42"/>
  <c r="E78" i="42"/>
  <c r="F78" i="42"/>
  <c r="C79" i="42"/>
  <c r="D79" i="42"/>
  <c r="B79" i="42" s="1"/>
  <c r="E79" i="42"/>
  <c r="F79" i="42"/>
  <c r="C80" i="42"/>
  <c r="D80" i="42"/>
  <c r="E80" i="42"/>
  <c r="F80" i="42"/>
  <c r="B80" i="42" s="1"/>
  <c r="C81" i="42"/>
  <c r="D81" i="42"/>
  <c r="B81" i="42" s="1"/>
  <c r="E81" i="42"/>
  <c r="F81" i="42"/>
  <c r="C82" i="42"/>
  <c r="D82" i="42"/>
  <c r="B82" i="42" s="1"/>
  <c r="E82" i="42"/>
  <c r="F82" i="42"/>
  <c r="C83" i="42"/>
  <c r="D83" i="42"/>
  <c r="E83" i="42"/>
  <c r="B83" i="42" s="1"/>
  <c r="F83" i="42"/>
  <c r="B84" i="42"/>
  <c r="C84" i="42"/>
  <c r="D84" i="42"/>
  <c r="E84" i="42"/>
  <c r="F84" i="42"/>
  <c r="C85" i="42"/>
  <c r="B85" i="42" s="1"/>
  <c r="D85" i="42"/>
  <c r="E85" i="42"/>
  <c r="F85" i="42"/>
  <c r="C86" i="42"/>
  <c r="B86" i="42" s="1"/>
  <c r="D86" i="42"/>
  <c r="E86" i="42"/>
  <c r="F86" i="42"/>
  <c r="C87" i="42"/>
  <c r="B87" i="42" s="1"/>
  <c r="D87" i="42"/>
  <c r="E87" i="42"/>
  <c r="F87" i="42"/>
  <c r="C88" i="42"/>
  <c r="B88" i="42" s="1"/>
  <c r="D88" i="42"/>
  <c r="E88" i="42"/>
  <c r="F88" i="42"/>
  <c r="C89" i="42"/>
  <c r="B89" i="42" s="1"/>
  <c r="D89" i="42"/>
  <c r="E89" i="42"/>
  <c r="F89" i="42"/>
  <c r="C90" i="42"/>
  <c r="B90" i="42" s="1"/>
  <c r="D90" i="42"/>
  <c r="E90" i="42"/>
  <c r="F90" i="42"/>
  <c r="C91" i="42"/>
  <c r="D91" i="42"/>
  <c r="B91" i="42" s="1"/>
  <c r="E91" i="42"/>
  <c r="F91" i="42"/>
  <c r="C92" i="42"/>
  <c r="D92" i="42"/>
  <c r="E92" i="42"/>
  <c r="F92" i="42"/>
  <c r="B92" i="42" s="1"/>
  <c r="C93" i="42"/>
  <c r="D93" i="42"/>
  <c r="B93" i="42" s="1"/>
  <c r="E93" i="42"/>
  <c r="F93" i="42"/>
  <c r="C94" i="42"/>
  <c r="D94" i="42"/>
  <c r="B94" i="42" s="1"/>
  <c r="E94" i="42"/>
  <c r="F94" i="42"/>
  <c r="C95" i="42"/>
  <c r="D95" i="42"/>
  <c r="E95" i="42"/>
  <c r="B95" i="42" s="1"/>
  <c r="F95" i="42"/>
  <c r="B96" i="42"/>
  <c r="C96" i="42"/>
  <c r="D96" i="42"/>
  <c r="E96" i="42"/>
  <c r="F96" i="42"/>
  <c r="C97" i="42"/>
  <c r="B97" i="42" s="1"/>
  <c r="D97" i="42"/>
  <c r="E97" i="42"/>
  <c r="F97" i="42"/>
  <c r="C98" i="42"/>
  <c r="B98" i="42" s="1"/>
  <c r="D98" i="42"/>
  <c r="E98" i="42"/>
  <c r="F98" i="42"/>
  <c r="C99" i="42"/>
  <c r="B99" i="42" s="1"/>
  <c r="D99" i="42"/>
  <c r="E99" i="42"/>
  <c r="F99" i="42"/>
  <c r="C100" i="42"/>
  <c r="B100" i="42" s="1"/>
  <c r="D100" i="42"/>
  <c r="E100" i="42"/>
  <c r="F100" i="42"/>
  <c r="C101" i="42"/>
  <c r="B101" i="42" s="1"/>
  <c r="D101" i="42"/>
  <c r="E101" i="42"/>
  <c r="F101" i="42"/>
  <c r="C102" i="42"/>
  <c r="B102" i="42" s="1"/>
  <c r="D102" i="42"/>
  <c r="E102" i="42"/>
  <c r="F102" i="42"/>
  <c r="C103" i="42"/>
  <c r="D103" i="42"/>
  <c r="B103" i="42" s="1"/>
  <c r="E103" i="42"/>
  <c r="F103" i="42"/>
  <c r="C104" i="42"/>
  <c r="D104" i="42"/>
  <c r="E104" i="42"/>
  <c r="F104" i="42"/>
  <c r="B104" i="42" s="1"/>
  <c r="C105" i="42"/>
  <c r="D105" i="42"/>
  <c r="B105" i="42" s="1"/>
  <c r="E105" i="42"/>
  <c r="F105" i="42"/>
  <c r="C106" i="42"/>
  <c r="D106" i="42"/>
  <c r="B106" i="42" s="1"/>
  <c r="E106" i="42"/>
  <c r="F106" i="42"/>
  <c r="C107" i="42"/>
  <c r="D107" i="42"/>
  <c r="E107" i="42"/>
  <c r="B107" i="42" s="1"/>
  <c r="F107" i="42"/>
  <c r="B108" i="42"/>
  <c r="C108" i="42"/>
  <c r="D108" i="42"/>
  <c r="E108" i="42"/>
  <c r="F108" i="42"/>
  <c r="C109" i="42"/>
  <c r="B109" i="42" s="1"/>
  <c r="D109" i="42"/>
  <c r="E109" i="42"/>
  <c r="F109" i="42"/>
  <c r="C110" i="42"/>
  <c r="B110" i="42" s="1"/>
  <c r="D110" i="42"/>
  <c r="E110" i="42"/>
  <c r="F110" i="42"/>
  <c r="C111" i="42"/>
  <c r="B111" i="42" s="1"/>
  <c r="D111" i="42"/>
  <c r="E111" i="42"/>
  <c r="F111" i="42"/>
  <c r="C112" i="42"/>
  <c r="B112" i="42" s="1"/>
  <c r="D112" i="42"/>
  <c r="E112" i="42"/>
  <c r="F112" i="42"/>
  <c r="C113" i="42"/>
  <c r="B113" i="42" s="1"/>
  <c r="D113" i="42"/>
  <c r="E113" i="42"/>
  <c r="F113" i="42"/>
  <c r="C114" i="42"/>
  <c r="B114" i="42" s="1"/>
  <c r="D114" i="42"/>
  <c r="E114" i="42"/>
  <c r="F114" i="42"/>
  <c r="C115" i="42"/>
  <c r="D115" i="42"/>
  <c r="B115" i="42" s="1"/>
  <c r="E115" i="42"/>
  <c r="F115" i="42"/>
  <c r="C116" i="42"/>
  <c r="D116" i="42"/>
  <c r="E116" i="42"/>
  <c r="F116" i="42"/>
  <c r="B116" i="42" s="1"/>
  <c r="B117" i="42"/>
  <c r="C117" i="42"/>
  <c r="D117" i="42"/>
  <c r="E117" i="42"/>
  <c r="F117" i="42"/>
  <c r="C118" i="42"/>
  <c r="D118" i="42"/>
  <c r="B118" i="42" s="1"/>
  <c r="E118" i="42"/>
  <c r="F118" i="42"/>
  <c r="C119" i="42"/>
  <c r="D119" i="42"/>
  <c r="E119" i="42"/>
  <c r="B119" i="42" s="1"/>
  <c r="F119" i="42"/>
  <c r="B120" i="42"/>
  <c r="C120" i="42"/>
  <c r="D120" i="42"/>
  <c r="E120" i="42"/>
  <c r="F120" i="42"/>
  <c r="C121" i="42"/>
  <c r="B121" i="42" s="1"/>
  <c r="D121" i="42"/>
  <c r="E121" i="42"/>
  <c r="F121" i="42"/>
  <c r="C122" i="42"/>
  <c r="B122" i="42" s="1"/>
  <c r="D122" i="42"/>
  <c r="E122" i="42"/>
  <c r="F122" i="42"/>
  <c r="C123" i="42"/>
  <c r="B123" i="42" s="1"/>
  <c r="D123" i="42"/>
  <c r="E123" i="42"/>
  <c r="F123" i="42"/>
  <c r="C124" i="42"/>
  <c r="B124" i="42" s="1"/>
  <c r="D124" i="42"/>
  <c r="E124" i="42"/>
  <c r="F124" i="42"/>
  <c r="C125" i="42"/>
  <c r="B125" i="42" s="1"/>
  <c r="D125" i="42"/>
  <c r="E125" i="42"/>
  <c r="F125" i="42"/>
  <c r="C126" i="42"/>
  <c r="B126" i="42" s="1"/>
  <c r="D126" i="42"/>
  <c r="E126" i="42"/>
  <c r="F126" i="42"/>
  <c r="C127" i="42"/>
  <c r="D127" i="42"/>
  <c r="B127" i="42" s="1"/>
  <c r="E127" i="42"/>
  <c r="F127" i="42"/>
  <c r="C128" i="42"/>
  <c r="D128" i="42"/>
  <c r="E128" i="42"/>
  <c r="F128" i="42"/>
  <c r="B128" i="42" s="1"/>
  <c r="B129" i="42"/>
  <c r="C129" i="42"/>
  <c r="D129" i="42"/>
  <c r="E129" i="42"/>
  <c r="F129" i="42"/>
  <c r="C130" i="42"/>
  <c r="D130" i="42"/>
  <c r="B130" i="42" s="1"/>
  <c r="E130" i="42"/>
  <c r="F130" i="42"/>
  <c r="C131" i="42"/>
  <c r="D131" i="42"/>
  <c r="E131" i="42"/>
  <c r="B131" i="42" s="1"/>
  <c r="F131" i="42"/>
  <c r="B132" i="42"/>
  <c r="C132" i="42"/>
  <c r="D132" i="42"/>
  <c r="E132" i="42"/>
  <c r="F132" i="42"/>
  <c r="C133" i="42"/>
  <c r="B133" i="42" s="1"/>
  <c r="D133" i="42"/>
  <c r="E133" i="42"/>
  <c r="F133" i="42"/>
  <c r="C134" i="42"/>
  <c r="B134" i="42" s="1"/>
  <c r="D134" i="42"/>
  <c r="E134" i="42"/>
  <c r="F134" i="42"/>
  <c r="C135" i="42"/>
  <c r="B135" i="42" s="1"/>
  <c r="D135" i="42"/>
  <c r="E135" i="42"/>
  <c r="F135" i="42"/>
  <c r="C136" i="42"/>
  <c r="B136" i="42" s="1"/>
  <c r="D136" i="42"/>
  <c r="E136" i="42"/>
  <c r="F136" i="42"/>
  <c r="C137" i="42"/>
  <c r="B137" i="42" s="1"/>
  <c r="D137" i="42"/>
  <c r="E137" i="42"/>
  <c r="F137" i="42"/>
  <c r="C138" i="42"/>
  <c r="B138" i="42" s="1"/>
  <c r="D138" i="42"/>
  <c r="E138" i="42"/>
  <c r="F138" i="42"/>
  <c r="C139" i="42"/>
  <c r="D139" i="42"/>
  <c r="B139" i="42" s="1"/>
  <c r="E139" i="42"/>
  <c r="F139" i="42"/>
  <c r="C140" i="42"/>
  <c r="D140" i="42"/>
  <c r="E140" i="42"/>
  <c r="F140" i="42"/>
  <c r="B140" i="42" s="1"/>
  <c r="B141" i="42"/>
  <c r="C141" i="42"/>
  <c r="D141" i="42"/>
  <c r="E141" i="42"/>
  <c r="F141" i="42"/>
  <c r="C142" i="42"/>
  <c r="D142" i="42"/>
  <c r="B142" i="42" s="1"/>
  <c r="E142" i="42"/>
  <c r="F142" i="42"/>
  <c r="C143" i="42"/>
  <c r="D143" i="42"/>
  <c r="E143" i="42"/>
  <c r="B143" i="42" s="1"/>
  <c r="F143" i="42"/>
  <c r="B144" i="42"/>
  <c r="C144" i="42"/>
  <c r="D144" i="42"/>
  <c r="E144" i="42"/>
  <c r="F144" i="42"/>
  <c r="B145" i="42"/>
  <c r="C145" i="42"/>
  <c r="D145" i="42"/>
  <c r="E145" i="42"/>
  <c r="F145" i="42"/>
  <c r="B146" i="42"/>
  <c r="C146" i="42"/>
  <c r="D146" i="42"/>
  <c r="E146" i="42"/>
  <c r="F146" i="42"/>
  <c r="O146" i="42"/>
  <c r="B147" i="42"/>
  <c r="C147" i="42"/>
  <c r="D147" i="42"/>
  <c r="E147" i="42"/>
  <c r="F147" i="42"/>
  <c r="O147" i="42"/>
  <c r="B148" i="42"/>
  <c r="C148" i="42"/>
  <c r="D148" i="42"/>
  <c r="E148" i="42"/>
  <c r="F148" i="42"/>
  <c r="O148" i="42"/>
  <c r="B149" i="42"/>
  <c r="C149" i="42"/>
  <c r="D149" i="42"/>
  <c r="E149" i="42"/>
  <c r="F149" i="42"/>
  <c r="O149" i="42"/>
  <c r="B150" i="42"/>
  <c r="C150" i="42"/>
  <c r="D150" i="42"/>
  <c r="E150" i="42"/>
  <c r="F150" i="42"/>
  <c r="O150" i="42"/>
  <c r="B151" i="42"/>
  <c r="C151" i="42"/>
  <c r="D151" i="42"/>
  <c r="E151" i="42"/>
  <c r="F151" i="42"/>
  <c r="O151" i="42"/>
  <c r="B152" i="42"/>
  <c r="C152" i="42"/>
  <c r="D152" i="42"/>
  <c r="E152" i="42"/>
  <c r="F152" i="42"/>
  <c r="O152" i="42"/>
  <c r="B153" i="42"/>
  <c r="C153" i="42"/>
  <c r="D153" i="42"/>
  <c r="E153" i="42"/>
  <c r="F153" i="42"/>
  <c r="O153" i="42"/>
  <c r="B154" i="42"/>
  <c r="C154" i="42"/>
  <c r="D154" i="42"/>
  <c r="E154" i="42"/>
  <c r="F154" i="42"/>
  <c r="O154" i="42"/>
  <c r="B155" i="42"/>
  <c r="C155" i="42"/>
  <c r="D155" i="42"/>
  <c r="E155" i="42"/>
  <c r="F155" i="42"/>
  <c r="O155" i="42"/>
  <c r="B156" i="42"/>
  <c r="C156" i="42"/>
  <c r="D156" i="42"/>
  <c r="E156" i="42"/>
  <c r="F156" i="42"/>
  <c r="O156" i="42"/>
  <c r="B157" i="42"/>
  <c r="C157" i="42"/>
  <c r="D157" i="42"/>
  <c r="E157" i="42"/>
  <c r="F157" i="42"/>
  <c r="O157" i="42"/>
  <c r="B158" i="42"/>
  <c r="C158" i="42"/>
  <c r="D158" i="42"/>
  <c r="E158" i="42"/>
  <c r="F158" i="42"/>
  <c r="K158" i="42"/>
  <c r="O158" i="42"/>
  <c r="B159" i="42"/>
  <c r="C159" i="42"/>
  <c r="D159" i="42"/>
  <c r="E159" i="42"/>
  <c r="F159" i="42"/>
  <c r="K159" i="42"/>
  <c r="O159" i="42"/>
  <c r="B160" i="42"/>
  <c r="C160" i="42"/>
  <c r="D160" i="42"/>
  <c r="E160" i="42"/>
  <c r="F160" i="42"/>
  <c r="K160" i="42"/>
  <c r="O160" i="42"/>
  <c r="B161" i="42"/>
  <c r="C161" i="42"/>
  <c r="D161" i="42"/>
  <c r="E161" i="42"/>
  <c r="F161" i="42"/>
  <c r="K161" i="42"/>
  <c r="O161" i="42"/>
  <c r="B162" i="42"/>
  <c r="C162" i="42"/>
  <c r="D162" i="42"/>
  <c r="E162" i="42"/>
  <c r="F162" i="42"/>
  <c r="K162" i="42"/>
  <c r="O162" i="42"/>
  <c r="B163" i="42"/>
  <c r="C163" i="42"/>
  <c r="D163" i="42"/>
  <c r="E163" i="42"/>
  <c r="F163" i="42"/>
  <c r="K163" i="42"/>
  <c r="O163" i="42"/>
  <c r="B164" i="42"/>
  <c r="C164" i="42"/>
  <c r="D164" i="42"/>
  <c r="E164" i="42"/>
  <c r="F164" i="42"/>
  <c r="K164" i="42"/>
  <c r="O164" i="42"/>
  <c r="B165" i="42"/>
  <c r="C165" i="42"/>
  <c r="D165" i="42"/>
  <c r="E165" i="42"/>
  <c r="F165" i="42"/>
  <c r="K165" i="42"/>
  <c r="O165" i="42"/>
  <c r="B166" i="42"/>
  <c r="C166" i="42"/>
  <c r="D166" i="42"/>
  <c r="E166" i="42"/>
  <c r="F166" i="42"/>
  <c r="K166" i="42"/>
  <c r="O166" i="42"/>
  <c r="B167" i="42"/>
  <c r="C167" i="42"/>
  <c r="D167" i="42"/>
  <c r="E167" i="42"/>
  <c r="F167" i="42"/>
  <c r="K167" i="42"/>
  <c r="O167" i="42"/>
  <c r="B168" i="42"/>
  <c r="C168" i="42"/>
  <c r="D168" i="42"/>
  <c r="E168" i="42"/>
  <c r="F168" i="42"/>
  <c r="K168" i="42"/>
  <c r="O168" i="42"/>
  <c r="B169" i="42"/>
  <c r="C169" i="42"/>
  <c r="D169" i="42"/>
  <c r="E169" i="42"/>
  <c r="F169" i="42"/>
  <c r="K169" i="42"/>
  <c r="O169" i="42"/>
  <c r="B170" i="42"/>
  <c r="C170" i="42"/>
  <c r="D170" i="42"/>
  <c r="E170" i="42"/>
  <c r="F170" i="42"/>
  <c r="K170" i="42"/>
  <c r="O170" i="42"/>
  <c r="B171" i="42"/>
  <c r="C171" i="42"/>
  <c r="D171" i="42"/>
  <c r="E171" i="42"/>
  <c r="F171" i="42"/>
  <c r="K171" i="42"/>
  <c r="O171" i="42"/>
  <c r="B172" i="42"/>
  <c r="C172" i="42"/>
  <c r="D172" i="42"/>
  <c r="E172" i="42"/>
  <c r="F172" i="42"/>
  <c r="K172" i="42"/>
  <c r="O172" i="42"/>
  <c r="B173" i="42"/>
  <c r="C173" i="42"/>
  <c r="D173" i="42"/>
  <c r="E173" i="42"/>
  <c r="F173" i="42"/>
  <c r="K173" i="42"/>
  <c r="O173" i="42"/>
  <c r="B174" i="42"/>
  <c r="C174" i="42"/>
  <c r="D174" i="42"/>
  <c r="E174" i="42"/>
  <c r="F174" i="42"/>
  <c r="K174" i="42"/>
  <c r="O174" i="42"/>
  <c r="B175" i="42"/>
  <c r="C175" i="42"/>
  <c r="D175" i="42"/>
  <c r="E175" i="42"/>
  <c r="F175" i="42"/>
  <c r="K175" i="42"/>
  <c r="O175" i="42"/>
  <c r="B176" i="42"/>
  <c r="C176" i="42"/>
  <c r="D176" i="42"/>
  <c r="E176" i="42"/>
  <c r="F176" i="42"/>
  <c r="K176" i="42"/>
  <c r="O176" i="42"/>
  <c r="B177" i="42"/>
  <c r="C177" i="42"/>
  <c r="D177" i="42"/>
  <c r="E177" i="42"/>
  <c r="F177" i="42"/>
  <c r="K177" i="42"/>
  <c r="O177" i="42"/>
  <c r="B178" i="42"/>
  <c r="C178" i="42"/>
  <c r="D178" i="42"/>
  <c r="E178" i="42"/>
  <c r="F178" i="42"/>
  <c r="K178" i="42"/>
  <c r="O178" i="42"/>
  <c r="B179" i="42"/>
  <c r="C179" i="42"/>
  <c r="D179" i="42"/>
  <c r="E179" i="42"/>
  <c r="F179" i="42"/>
  <c r="K179" i="42"/>
  <c r="O179" i="42"/>
  <c r="B180" i="42"/>
  <c r="C180" i="42"/>
  <c r="D180" i="42"/>
  <c r="E180" i="42"/>
  <c r="F180" i="42"/>
  <c r="K180" i="42"/>
  <c r="O180" i="42"/>
  <c r="B181" i="42"/>
  <c r="C181" i="42"/>
  <c r="D181" i="42"/>
  <c r="E181" i="42"/>
  <c r="F181" i="42"/>
  <c r="K181" i="42"/>
  <c r="O181" i="42"/>
  <c r="B182" i="42"/>
  <c r="C182" i="42"/>
  <c r="D182" i="42"/>
  <c r="E182" i="42"/>
  <c r="F182" i="42"/>
  <c r="K182" i="42"/>
  <c r="O182" i="42"/>
  <c r="B183" i="42"/>
  <c r="C183" i="42"/>
  <c r="D183" i="42"/>
  <c r="E183" i="42"/>
  <c r="F183" i="42"/>
  <c r="K183" i="42"/>
  <c r="O183" i="42"/>
  <c r="B184" i="42"/>
  <c r="C184" i="42"/>
  <c r="D184" i="42"/>
  <c r="E184" i="42"/>
  <c r="F184" i="42"/>
  <c r="K184" i="42"/>
  <c r="O184" i="42"/>
  <c r="B185" i="42"/>
  <c r="C185" i="42"/>
  <c r="D185" i="42"/>
  <c r="E185" i="42"/>
  <c r="F185" i="42"/>
  <c r="K185" i="42"/>
  <c r="O185" i="42"/>
  <c r="B186" i="42"/>
  <c r="C186" i="42"/>
  <c r="D186" i="42"/>
  <c r="E186" i="42"/>
  <c r="F186" i="42"/>
  <c r="K186" i="42"/>
  <c r="O186" i="42"/>
  <c r="B187" i="42"/>
  <c r="C187" i="42"/>
  <c r="D187" i="42"/>
  <c r="E187" i="42"/>
  <c r="F187" i="42"/>
  <c r="K187" i="42"/>
  <c r="O187" i="42"/>
  <c r="B188" i="42"/>
  <c r="C188" i="42"/>
  <c r="D188" i="42"/>
  <c r="E188" i="42"/>
  <c r="F188" i="42"/>
  <c r="K188" i="42"/>
  <c r="O188" i="42"/>
  <c r="B189" i="42"/>
  <c r="C189" i="42"/>
  <c r="D189" i="42"/>
  <c r="E189" i="42"/>
  <c r="F189" i="42"/>
  <c r="K189" i="42"/>
  <c r="O189" i="42"/>
  <c r="B190" i="42"/>
  <c r="C190" i="42"/>
  <c r="D190" i="42"/>
  <c r="E190" i="42"/>
  <c r="F190" i="42"/>
  <c r="K190" i="42"/>
  <c r="O190" i="42"/>
  <c r="B191" i="42"/>
  <c r="C191" i="42"/>
  <c r="D191" i="42"/>
  <c r="E191" i="42"/>
  <c r="F191" i="42"/>
  <c r="K191" i="42"/>
  <c r="O191" i="42"/>
  <c r="B192" i="42"/>
  <c r="C192" i="42"/>
  <c r="D192" i="42"/>
  <c r="E192" i="42"/>
  <c r="F192" i="42"/>
  <c r="K192" i="42"/>
  <c r="O192" i="42"/>
  <c r="B193" i="42"/>
  <c r="C193" i="42"/>
  <c r="D193" i="42"/>
  <c r="E193" i="42"/>
  <c r="F193" i="42"/>
  <c r="K193" i="42"/>
  <c r="O193" i="42"/>
  <c r="B194" i="42"/>
  <c r="C194" i="42"/>
  <c r="D194" i="42"/>
  <c r="E194" i="42"/>
  <c r="F194" i="42"/>
  <c r="K194" i="42"/>
  <c r="O194" i="42"/>
  <c r="B195" i="42"/>
  <c r="C195" i="42"/>
  <c r="D195" i="42"/>
  <c r="E195" i="42"/>
  <c r="F195" i="42"/>
  <c r="K195" i="42"/>
  <c r="O195" i="42"/>
  <c r="B196" i="42"/>
  <c r="C196" i="42"/>
  <c r="D196" i="42"/>
  <c r="E196" i="42"/>
  <c r="F196" i="42"/>
  <c r="K196" i="42"/>
  <c r="O196" i="42"/>
  <c r="B197" i="42"/>
  <c r="C197" i="42"/>
  <c r="D197" i="42"/>
  <c r="E197" i="42"/>
  <c r="F197" i="42"/>
  <c r="K197" i="42"/>
  <c r="O197" i="42"/>
  <c r="B198" i="42"/>
  <c r="C198" i="42"/>
  <c r="D198" i="42"/>
  <c r="E198" i="42"/>
  <c r="F198" i="42"/>
  <c r="K198" i="42"/>
  <c r="O198" i="42"/>
  <c r="B199" i="42"/>
  <c r="C199" i="42"/>
  <c r="D199" i="42"/>
  <c r="E199" i="42"/>
  <c r="F199" i="42"/>
  <c r="K199" i="42"/>
  <c r="O199" i="42"/>
  <c r="B200" i="42"/>
  <c r="C200" i="42"/>
  <c r="D200" i="42"/>
  <c r="E200" i="42"/>
  <c r="F200" i="42"/>
  <c r="K200" i="42"/>
  <c r="O200" i="42"/>
  <c r="B201" i="42"/>
  <c r="C201" i="42"/>
  <c r="D201" i="42"/>
  <c r="E201" i="42"/>
  <c r="F201" i="42"/>
  <c r="K201" i="42"/>
  <c r="O201" i="42"/>
  <c r="B202" i="42"/>
  <c r="C202" i="42"/>
  <c r="D202" i="42"/>
  <c r="E202" i="42"/>
  <c r="F202" i="42"/>
  <c r="K202" i="42"/>
  <c r="O202" i="42"/>
  <c r="B203" i="42"/>
  <c r="C203" i="42"/>
  <c r="D203" i="42"/>
  <c r="E203" i="42"/>
  <c r="F203" i="42"/>
  <c r="K203" i="42"/>
  <c r="O203" i="42"/>
  <c r="B204" i="42"/>
  <c r="C204" i="42"/>
  <c r="D204" i="42"/>
  <c r="E204" i="42"/>
  <c r="F204" i="42"/>
  <c r="K204" i="42"/>
  <c r="O204" i="42"/>
  <c r="B205" i="42"/>
  <c r="C205" i="42"/>
  <c r="D205" i="42"/>
  <c r="E205" i="42"/>
  <c r="F205" i="42"/>
  <c r="K205" i="42"/>
  <c r="O205" i="42"/>
  <c r="B206" i="42"/>
  <c r="C206" i="42"/>
  <c r="D206" i="42"/>
  <c r="E206" i="42"/>
  <c r="F206" i="42"/>
  <c r="K206" i="42"/>
  <c r="O206" i="42"/>
  <c r="B207" i="42"/>
  <c r="C207" i="42"/>
  <c r="D207" i="42"/>
  <c r="E207" i="42"/>
  <c r="F207" i="42"/>
  <c r="K207" i="42"/>
  <c r="O207" i="42"/>
  <c r="B208" i="42"/>
  <c r="C208" i="42"/>
  <c r="D208" i="42"/>
  <c r="E208" i="42"/>
  <c r="F208" i="42"/>
  <c r="K208" i="42"/>
  <c r="O208" i="42"/>
  <c r="B209" i="42"/>
  <c r="C209" i="42"/>
  <c r="D209" i="42"/>
  <c r="E209" i="42"/>
  <c r="F209" i="42"/>
  <c r="K209" i="42"/>
  <c r="O209" i="42"/>
  <c r="B210" i="42"/>
  <c r="C210" i="42"/>
  <c r="D210" i="42"/>
  <c r="E210" i="42"/>
  <c r="F210" i="42"/>
  <c r="K210" i="42"/>
  <c r="O210" i="42"/>
  <c r="B211" i="42"/>
  <c r="C211" i="42"/>
  <c r="D211" i="42"/>
  <c r="E211" i="42"/>
  <c r="F211" i="42"/>
  <c r="K211" i="42"/>
  <c r="O211" i="42"/>
  <c r="B212" i="42"/>
  <c r="C212" i="42"/>
  <c r="D212" i="42"/>
  <c r="E212" i="42"/>
  <c r="F212" i="42"/>
  <c r="K212" i="42"/>
  <c r="O212" i="42"/>
  <c r="B213" i="42"/>
  <c r="C213" i="42"/>
  <c r="D213" i="42"/>
  <c r="E213" i="42"/>
  <c r="F213" i="42"/>
  <c r="K213" i="42"/>
  <c r="O213" i="42"/>
  <c r="B214" i="42"/>
  <c r="C214" i="42"/>
  <c r="D214" i="42"/>
  <c r="E214" i="42"/>
  <c r="F214" i="42"/>
  <c r="K214" i="42"/>
  <c r="O214" i="42"/>
  <c r="B215" i="42"/>
  <c r="C215" i="42"/>
  <c r="D215" i="42"/>
  <c r="E215" i="42"/>
  <c r="F215" i="42"/>
  <c r="K215" i="42"/>
  <c r="O215" i="42"/>
  <c r="B216" i="42"/>
  <c r="C216" i="42"/>
  <c r="D216" i="42"/>
  <c r="E216" i="42"/>
  <c r="F216" i="42"/>
  <c r="K216" i="42"/>
  <c r="O216" i="42"/>
  <c r="B217" i="42"/>
  <c r="C217" i="42"/>
  <c r="D217" i="42"/>
  <c r="E217" i="42"/>
  <c r="F217" i="42"/>
  <c r="K217" i="42"/>
  <c r="O217" i="42"/>
  <c r="B218" i="42"/>
  <c r="C218" i="42"/>
  <c r="D218" i="42"/>
  <c r="E218" i="42"/>
  <c r="F218" i="42"/>
  <c r="K218" i="42"/>
  <c r="O218" i="42"/>
  <c r="B219" i="42"/>
  <c r="C219" i="42"/>
  <c r="D219" i="42"/>
  <c r="E219" i="42"/>
  <c r="F219" i="42"/>
  <c r="K219" i="42"/>
  <c r="O219" i="42"/>
  <c r="B220" i="42"/>
  <c r="C220" i="42"/>
  <c r="D220" i="42"/>
  <c r="E220" i="42"/>
  <c r="F220" i="42"/>
  <c r="K220" i="42"/>
  <c r="O220" i="42"/>
  <c r="B221" i="42"/>
  <c r="C221" i="42"/>
  <c r="D221" i="42"/>
  <c r="E221" i="42"/>
  <c r="F221" i="42"/>
  <c r="K221" i="42"/>
  <c r="O221" i="42"/>
  <c r="B222" i="42"/>
  <c r="C222" i="42"/>
  <c r="D222" i="42"/>
  <c r="E222" i="42"/>
  <c r="F222" i="42"/>
  <c r="K222" i="42"/>
  <c r="O222" i="42"/>
  <c r="B223" i="42"/>
  <c r="C223" i="42"/>
  <c r="D223" i="42"/>
  <c r="E223" i="42"/>
  <c r="F223" i="42"/>
  <c r="K223" i="42"/>
  <c r="O223" i="42"/>
  <c r="B224" i="42"/>
  <c r="C224" i="42"/>
  <c r="D224" i="42"/>
  <c r="E224" i="42"/>
  <c r="F224" i="42"/>
  <c r="K224" i="42"/>
  <c r="O224" i="42"/>
  <c r="B225" i="42"/>
  <c r="C225" i="42"/>
  <c r="D225" i="42"/>
  <c r="E225" i="42"/>
  <c r="F225" i="42"/>
  <c r="K225" i="42"/>
  <c r="O225" i="42"/>
  <c r="B226" i="42"/>
  <c r="C226" i="42"/>
  <c r="D226" i="42"/>
  <c r="E226" i="42"/>
  <c r="F226" i="42"/>
  <c r="K226" i="42"/>
  <c r="O226" i="42"/>
  <c r="B227" i="42"/>
  <c r="C227" i="42"/>
  <c r="D227" i="42"/>
  <c r="E227" i="42"/>
  <c r="F227" i="42"/>
  <c r="K227" i="42"/>
  <c r="O227" i="42"/>
  <c r="B228" i="42"/>
  <c r="C228" i="42"/>
  <c r="D228" i="42"/>
  <c r="E228" i="42"/>
  <c r="F228" i="42"/>
  <c r="K228" i="42"/>
  <c r="O228" i="42"/>
  <c r="B229" i="42"/>
  <c r="C229" i="42"/>
  <c r="D229" i="42"/>
  <c r="E229" i="42"/>
  <c r="F229" i="42"/>
  <c r="K229" i="42"/>
  <c r="O229" i="42"/>
  <c r="B230" i="42"/>
  <c r="C230" i="42"/>
  <c r="D230" i="42"/>
  <c r="E230" i="42"/>
  <c r="F230" i="42"/>
  <c r="K230" i="42"/>
  <c r="O230" i="42"/>
  <c r="B231" i="42"/>
  <c r="C231" i="42"/>
  <c r="D231" i="42"/>
  <c r="E231" i="42"/>
  <c r="F231" i="42"/>
  <c r="K231" i="42"/>
  <c r="O231" i="42"/>
  <c r="B232" i="42"/>
  <c r="C232" i="42"/>
  <c r="D232" i="42"/>
  <c r="E232" i="42"/>
  <c r="F232" i="42"/>
  <c r="K232" i="42"/>
  <c r="O232" i="42"/>
  <c r="B233" i="42"/>
  <c r="C233" i="42"/>
  <c r="D233" i="42"/>
  <c r="E233" i="42"/>
  <c r="F233" i="42"/>
  <c r="K233" i="42"/>
  <c r="O233" i="42"/>
  <c r="B234" i="42"/>
  <c r="C234" i="42"/>
  <c r="D234" i="42"/>
  <c r="E234" i="42"/>
  <c r="F234" i="42"/>
  <c r="K234" i="42"/>
  <c r="O234" i="42"/>
  <c r="B235" i="42"/>
  <c r="C235" i="42"/>
  <c r="D235" i="42"/>
  <c r="E235" i="42"/>
  <c r="F235" i="42"/>
  <c r="K235" i="42"/>
  <c r="O235" i="42"/>
  <c r="B236" i="42"/>
  <c r="C236" i="42"/>
  <c r="D236" i="42"/>
  <c r="E236" i="42"/>
  <c r="F236" i="42"/>
  <c r="K236" i="42"/>
  <c r="O236" i="42"/>
  <c r="B237" i="42"/>
  <c r="C237" i="42"/>
  <c r="D237" i="42"/>
  <c r="E237" i="42"/>
  <c r="F237" i="42"/>
  <c r="K237" i="42"/>
  <c r="O237" i="42"/>
  <c r="B238" i="42"/>
  <c r="C238" i="42"/>
  <c r="D238" i="42"/>
  <c r="E238" i="42"/>
  <c r="F238" i="42"/>
  <c r="K238" i="42"/>
  <c r="O238" i="42"/>
  <c r="B239" i="42"/>
  <c r="C239" i="42"/>
  <c r="D239" i="42"/>
  <c r="E239" i="42"/>
  <c r="F239" i="42"/>
  <c r="K239" i="42"/>
  <c r="O239" i="42"/>
  <c r="B240" i="42"/>
  <c r="C240" i="42"/>
  <c r="D240" i="42"/>
  <c r="E240" i="42"/>
  <c r="F240" i="42"/>
  <c r="K240" i="42"/>
  <c r="O240" i="42"/>
  <c r="B241" i="42"/>
  <c r="C241" i="42"/>
  <c r="D241" i="42"/>
  <c r="E241" i="42"/>
  <c r="F241" i="42"/>
  <c r="K241" i="42"/>
  <c r="O241" i="42"/>
  <c r="B242" i="42"/>
  <c r="C242" i="42"/>
  <c r="D242" i="42"/>
  <c r="E242" i="42"/>
  <c r="F242" i="42"/>
  <c r="K242" i="42"/>
  <c r="O242" i="42"/>
  <c r="B243" i="42"/>
  <c r="C243" i="42"/>
  <c r="D243" i="42"/>
  <c r="E243" i="42"/>
  <c r="F243" i="42"/>
  <c r="K243" i="42"/>
  <c r="O243" i="42"/>
  <c r="B244" i="42"/>
  <c r="C244" i="42"/>
  <c r="D244" i="42"/>
  <c r="E244" i="42"/>
  <c r="F244" i="42"/>
  <c r="K244" i="42"/>
  <c r="O244" i="42"/>
  <c r="B245" i="42"/>
  <c r="C245" i="42"/>
  <c r="D245" i="42"/>
  <c r="E245" i="42"/>
  <c r="F245" i="42"/>
  <c r="K245" i="42"/>
  <c r="O245" i="42"/>
  <c r="B246" i="42"/>
  <c r="C246" i="42"/>
  <c r="D246" i="42"/>
  <c r="E246" i="42"/>
  <c r="F246" i="42"/>
  <c r="K246" i="42"/>
  <c r="O246" i="42"/>
  <c r="B247" i="42"/>
  <c r="C247" i="42"/>
  <c r="D247" i="42"/>
  <c r="E247" i="42"/>
  <c r="F247" i="42"/>
  <c r="K247" i="42"/>
  <c r="O247" i="42"/>
  <c r="B248" i="42"/>
  <c r="C248" i="42"/>
  <c r="D248" i="42"/>
  <c r="E248" i="42"/>
  <c r="F248" i="42"/>
  <c r="K248" i="42"/>
  <c r="O248" i="42"/>
  <c r="B249" i="42"/>
  <c r="C249" i="42"/>
  <c r="D249" i="42"/>
  <c r="E249" i="42"/>
  <c r="F249" i="42"/>
  <c r="K249" i="42"/>
  <c r="O249" i="42"/>
  <c r="B250" i="42"/>
  <c r="C250" i="42"/>
  <c r="D250" i="42"/>
  <c r="E250" i="42"/>
  <c r="F250" i="42"/>
  <c r="K250" i="42"/>
  <c r="O250" i="42"/>
  <c r="B251" i="42"/>
  <c r="C251" i="42"/>
  <c r="D251" i="42"/>
  <c r="E251" i="42"/>
  <c r="F251" i="42"/>
  <c r="K251" i="42"/>
  <c r="O251" i="42"/>
  <c r="B252" i="42"/>
  <c r="C252" i="42"/>
  <c r="D252" i="42"/>
  <c r="E252" i="42"/>
  <c r="F252" i="42"/>
  <c r="K252" i="42"/>
  <c r="O252" i="42"/>
  <c r="B253" i="42"/>
  <c r="C253" i="42"/>
  <c r="D253" i="42"/>
  <c r="E253" i="42"/>
  <c r="F253" i="42"/>
  <c r="K253" i="42"/>
  <c r="O253" i="42"/>
  <c r="B254" i="42"/>
  <c r="C254" i="42"/>
  <c r="D254" i="42"/>
  <c r="E254" i="42"/>
  <c r="F254" i="42"/>
  <c r="K254" i="42"/>
  <c r="O254" i="42"/>
  <c r="B255" i="42"/>
  <c r="C255" i="42"/>
  <c r="D255" i="42"/>
  <c r="E255" i="42"/>
  <c r="F255" i="42"/>
  <c r="K255" i="42"/>
  <c r="O255" i="42"/>
  <c r="B256" i="42"/>
  <c r="C256" i="42"/>
  <c r="D256" i="42"/>
  <c r="E256" i="42"/>
  <c r="F256" i="42"/>
  <c r="K256" i="42"/>
  <c r="O256" i="42"/>
  <c r="B257" i="42"/>
  <c r="C257" i="42"/>
  <c r="D257" i="42"/>
  <c r="E257" i="42"/>
  <c r="F257" i="42"/>
  <c r="K257" i="42"/>
  <c r="O257" i="42"/>
  <c r="B258" i="42"/>
  <c r="C258" i="42"/>
  <c r="D258" i="42"/>
  <c r="E258" i="42"/>
  <c r="F258" i="42"/>
  <c r="K258" i="42"/>
  <c r="O258" i="42"/>
  <c r="B259" i="42"/>
  <c r="C259" i="42"/>
  <c r="D259" i="42"/>
  <c r="E259" i="42"/>
  <c r="F259" i="42"/>
  <c r="K259" i="42"/>
  <c r="O259" i="42"/>
  <c r="B260" i="42"/>
  <c r="C260" i="42"/>
  <c r="D260" i="42"/>
  <c r="E260" i="42"/>
  <c r="F260" i="42"/>
  <c r="K260" i="42"/>
  <c r="O260" i="42"/>
  <c r="B261" i="42"/>
  <c r="C261" i="42"/>
  <c r="D261" i="42"/>
  <c r="E261" i="42"/>
  <c r="F261" i="42"/>
  <c r="K261" i="42"/>
  <c r="O261" i="42"/>
  <c r="B262" i="42"/>
  <c r="C262" i="42"/>
  <c r="D262" i="42"/>
  <c r="E262" i="42"/>
  <c r="F262" i="42"/>
  <c r="K262" i="42"/>
  <c r="O262" i="42"/>
  <c r="B263" i="42"/>
  <c r="C263" i="42"/>
  <c r="D263" i="42"/>
  <c r="E263" i="42"/>
  <c r="F263" i="42"/>
  <c r="K263" i="42"/>
  <c r="O263" i="42"/>
  <c r="B264" i="42"/>
  <c r="C264" i="42"/>
  <c r="D264" i="42"/>
  <c r="E264" i="42"/>
  <c r="F264" i="42"/>
  <c r="K264" i="42"/>
  <c r="O264" i="42"/>
  <c r="B265" i="42"/>
  <c r="C265" i="42"/>
  <c r="D265" i="42"/>
  <c r="E265" i="42"/>
  <c r="F265" i="42"/>
  <c r="K265" i="42"/>
  <c r="O265" i="42"/>
  <c r="B266" i="42"/>
  <c r="C266" i="42"/>
  <c r="D266" i="42"/>
  <c r="E266" i="42"/>
  <c r="F266" i="42"/>
  <c r="K266" i="42"/>
  <c r="O266" i="42"/>
  <c r="B267" i="42"/>
  <c r="C267" i="42"/>
  <c r="D267" i="42"/>
  <c r="E267" i="42"/>
  <c r="F267" i="42"/>
  <c r="K267" i="42"/>
  <c r="O267" i="42"/>
  <c r="B268" i="42"/>
  <c r="C268" i="42"/>
  <c r="D268" i="42"/>
  <c r="E268" i="42"/>
  <c r="F268" i="42"/>
  <c r="K268" i="42"/>
  <c r="O268" i="42"/>
  <c r="B269" i="42"/>
  <c r="C269" i="42"/>
  <c r="D269" i="42"/>
  <c r="E269" i="42"/>
  <c r="F269" i="42"/>
  <c r="K269" i="42"/>
  <c r="O269" i="42"/>
  <c r="B270" i="42"/>
  <c r="C270" i="42"/>
  <c r="D270" i="42"/>
  <c r="E270" i="42"/>
  <c r="F270" i="42"/>
  <c r="K270" i="42"/>
  <c r="O270" i="42"/>
  <c r="B271" i="42"/>
  <c r="C271" i="42"/>
  <c r="D271" i="42"/>
  <c r="E271" i="42"/>
  <c r="F271" i="42"/>
  <c r="K271" i="42"/>
  <c r="O271" i="42"/>
  <c r="B272" i="42"/>
  <c r="C272" i="42"/>
  <c r="D272" i="42"/>
  <c r="E272" i="42"/>
  <c r="F272" i="42"/>
  <c r="K272" i="42"/>
  <c r="O272" i="42"/>
  <c r="B273" i="42"/>
  <c r="C273" i="42"/>
  <c r="D273" i="42"/>
  <c r="E273" i="42"/>
  <c r="F273" i="42"/>
  <c r="K273" i="42"/>
  <c r="O273" i="42"/>
  <c r="B274" i="42"/>
  <c r="C274" i="42"/>
  <c r="D274" i="42"/>
  <c r="E274" i="42"/>
  <c r="F274" i="42"/>
  <c r="K274" i="42"/>
  <c r="O274" i="42"/>
  <c r="B275" i="42"/>
  <c r="C275" i="42"/>
  <c r="D275" i="42"/>
  <c r="E275" i="42"/>
  <c r="F275" i="42"/>
  <c r="K275" i="42"/>
  <c r="O275" i="42"/>
  <c r="B276" i="42"/>
  <c r="C276" i="42"/>
  <c r="D276" i="42"/>
  <c r="E276" i="42"/>
  <c r="F276" i="42"/>
  <c r="K276" i="42"/>
  <c r="O276" i="42"/>
  <c r="B277" i="42"/>
  <c r="C277" i="42"/>
  <c r="D277" i="42"/>
  <c r="E277" i="42"/>
  <c r="F277" i="42"/>
  <c r="K277" i="42"/>
  <c r="O277" i="42"/>
  <c r="B278" i="42"/>
  <c r="C278" i="42"/>
  <c r="D278" i="42"/>
  <c r="E278" i="42"/>
  <c r="F278" i="42"/>
  <c r="K278" i="42"/>
  <c r="O278" i="42"/>
  <c r="B279" i="42"/>
  <c r="C279" i="42"/>
  <c r="D279" i="42"/>
  <c r="E279" i="42"/>
  <c r="F279" i="42"/>
  <c r="K279" i="42"/>
  <c r="O279" i="42"/>
  <c r="B280" i="42"/>
  <c r="C280" i="42"/>
  <c r="D280" i="42"/>
  <c r="E280" i="42"/>
  <c r="F280" i="42"/>
  <c r="K280" i="42"/>
  <c r="O280" i="42"/>
  <c r="B281" i="42"/>
  <c r="C281" i="42"/>
  <c r="D281" i="42"/>
  <c r="E281" i="42"/>
  <c r="F281" i="42"/>
  <c r="K281" i="42"/>
  <c r="O281" i="42"/>
  <c r="B282" i="42"/>
  <c r="C282" i="42"/>
  <c r="D282" i="42"/>
  <c r="E282" i="42"/>
  <c r="F282" i="42"/>
  <c r="K282" i="42"/>
  <c r="O282" i="42"/>
  <c r="B283" i="42"/>
  <c r="C283" i="42"/>
  <c r="D283" i="42"/>
  <c r="E283" i="42"/>
  <c r="F283" i="42"/>
  <c r="K283" i="42"/>
  <c r="O283" i="42"/>
  <c r="B284" i="42"/>
  <c r="C284" i="42"/>
  <c r="D284" i="42"/>
  <c r="E284" i="42"/>
  <c r="F284" i="42"/>
  <c r="K284" i="42"/>
  <c r="O284" i="42"/>
  <c r="B285" i="42"/>
  <c r="C285" i="42"/>
  <c r="D285" i="42"/>
  <c r="E285" i="42"/>
  <c r="F285" i="42"/>
  <c r="K285" i="42"/>
  <c r="O285" i="42"/>
  <c r="B286" i="42"/>
  <c r="C286" i="42"/>
  <c r="D286" i="42"/>
  <c r="E286" i="42"/>
  <c r="F286" i="42"/>
  <c r="K286" i="42"/>
  <c r="O286" i="42"/>
  <c r="B287" i="42"/>
  <c r="C287" i="42"/>
  <c r="D287" i="42"/>
  <c r="E287" i="42"/>
  <c r="F287" i="42"/>
  <c r="K287" i="42"/>
  <c r="O287" i="42"/>
  <c r="B288" i="42"/>
  <c r="C288" i="42"/>
  <c r="D288" i="42"/>
  <c r="E288" i="42"/>
  <c r="F288" i="42"/>
  <c r="K288" i="42"/>
  <c r="O288" i="42"/>
  <c r="B289" i="42"/>
  <c r="C289" i="42"/>
  <c r="D289" i="42"/>
  <c r="E289" i="42"/>
  <c r="F289" i="42"/>
  <c r="K289" i="42"/>
  <c r="O289" i="42"/>
  <c r="B290" i="42"/>
  <c r="C290" i="42"/>
  <c r="D290" i="42"/>
  <c r="E290" i="42"/>
  <c r="F290" i="42"/>
  <c r="K290" i="42"/>
  <c r="O290" i="42"/>
  <c r="B291" i="42"/>
  <c r="C291" i="42"/>
  <c r="D291" i="42"/>
  <c r="E291" i="42"/>
  <c r="F291" i="42"/>
  <c r="K291" i="42"/>
  <c r="O291" i="42"/>
  <c r="B292" i="42"/>
  <c r="C292" i="42"/>
  <c r="D292" i="42"/>
  <c r="E292" i="42"/>
  <c r="F292" i="42"/>
  <c r="K292" i="42"/>
  <c r="O292" i="42"/>
  <c r="B293" i="42"/>
  <c r="C293" i="42"/>
  <c r="D293" i="42"/>
  <c r="E293" i="42"/>
  <c r="F293" i="42"/>
  <c r="K293" i="42"/>
  <c r="O293" i="42"/>
  <c r="B294" i="42"/>
  <c r="C294" i="42"/>
  <c r="D294" i="42"/>
  <c r="E294" i="42"/>
  <c r="F294" i="42"/>
  <c r="K294" i="42"/>
  <c r="O294" i="42"/>
  <c r="B295" i="42"/>
  <c r="C295" i="42"/>
  <c r="D295" i="42"/>
  <c r="E295" i="42"/>
  <c r="F295" i="42"/>
  <c r="K295" i="42"/>
  <c r="O295" i="42"/>
  <c r="B296" i="42"/>
  <c r="C296" i="42"/>
  <c r="D296" i="42"/>
  <c r="E296" i="42"/>
  <c r="F296" i="42"/>
  <c r="K296" i="42"/>
  <c r="O296" i="42"/>
  <c r="B297" i="42"/>
  <c r="C297" i="42"/>
  <c r="D297" i="42"/>
  <c r="E297" i="42"/>
  <c r="F297" i="42"/>
  <c r="K297" i="42"/>
  <c r="O297" i="42"/>
  <c r="B298" i="42"/>
  <c r="C298" i="42"/>
  <c r="D298" i="42"/>
  <c r="E298" i="42"/>
  <c r="F298" i="42"/>
  <c r="K298" i="42"/>
  <c r="O298" i="42"/>
  <c r="B299" i="42"/>
  <c r="C299" i="42"/>
  <c r="D299" i="42"/>
  <c r="E299" i="42"/>
  <c r="F299" i="42"/>
  <c r="K299" i="42"/>
  <c r="O299" i="42"/>
  <c r="B300" i="42"/>
  <c r="C300" i="42"/>
  <c r="D300" i="42"/>
  <c r="E300" i="42"/>
  <c r="F300" i="42"/>
  <c r="K300" i="42"/>
  <c r="O300" i="42"/>
  <c r="B301" i="42"/>
  <c r="C301" i="42"/>
  <c r="D301" i="42"/>
  <c r="E301" i="42"/>
  <c r="F301" i="42"/>
  <c r="K301" i="42"/>
  <c r="O301" i="42"/>
  <c r="B302" i="42"/>
  <c r="C302" i="42"/>
  <c r="D302" i="42"/>
  <c r="E302" i="42"/>
  <c r="F302" i="42"/>
  <c r="K302" i="42"/>
  <c r="O302" i="42"/>
  <c r="B303" i="42"/>
  <c r="C303" i="42"/>
  <c r="D303" i="42"/>
  <c r="E303" i="42"/>
  <c r="F303" i="42"/>
  <c r="K303" i="42"/>
  <c r="O303" i="42"/>
  <c r="B304" i="42"/>
  <c r="C304" i="42"/>
  <c r="D304" i="42"/>
  <c r="E304" i="42"/>
  <c r="F304" i="42"/>
  <c r="K304" i="42"/>
  <c r="O304" i="42"/>
  <c r="B305" i="42"/>
  <c r="C305" i="42"/>
  <c r="D305" i="42"/>
  <c r="E305" i="42"/>
  <c r="F305" i="42"/>
  <c r="K305" i="42"/>
  <c r="O305" i="42"/>
  <c r="B306" i="42"/>
  <c r="C306" i="42"/>
  <c r="D306" i="42"/>
  <c r="E306" i="42"/>
  <c r="F306" i="42"/>
  <c r="K306" i="42"/>
  <c r="O306" i="42"/>
  <c r="B307" i="42"/>
  <c r="C307" i="42"/>
  <c r="D307" i="42"/>
  <c r="E307" i="42"/>
  <c r="F307" i="42"/>
  <c r="K307" i="42"/>
  <c r="O307" i="42"/>
  <c r="B308" i="42"/>
  <c r="C308" i="42"/>
  <c r="D308" i="42"/>
  <c r="E308" i="42"/>
  <c r="F308" i="42"/>
  <c r="K308" i="42"/>
  <c r="O308" i="42"/>
  <c r="B309" i="42"/>
  <c r="C309" i="42"/>
  <c r="D309" i="42"/>
  <c r="E309" i="42"/>
  <c r="F309" i="42"/>
  <c r="K309" i="42"/>
  <c r="O309" i="42"/>
  <c r="B310" i="42"/>
  <c r="C310" i="42"/>
  <c r="D310" i="42"/>
  <c r="E310" i="42"/>
  <c r="F310" i="42"/>
  <c r="K310" i="42"/>
  <c r="O310" i="42"/>
  <c r="B311" i="42"/>
  <c r="C311" i="42"/>
  <c r="D311" i="42"/>
  <c r="E311" i="42"/>
  <c r="F311" i="42"/>
  <c r="K311" i="42"/>
  <c r="O311" i="42"/>
  <c r="B312" i="42"/>
  <c r="C312" i="42"/>
  <c r="D312" i="42"/>
  <c r="E312" i="42"/>
  <c r="F312" i="42"/>
  <c r="K312" i="42"/>
  <c r="O312" i="42"/>
  <c r="B313" i="42"/>
  <c r="C313" i="42"/>
  <c r="D313" i="42"/>
  <c r="E313" i="42"/>
  <c r="F313" i="42"/>
  <c r="K313" i="42"/>
  <c r="O313" i="42"/>
  <c r="B314" i="42"/>
  <c r="C314" i="42"/>
  <c r="D314" i="42"/>
  <c r="E314" i="42"/>
  <c r="F314" i="42"/>
  <c r="K314" i="42"/>
  <c r="O314" i="42"/>
  <c r="B315" i="42"/>
  <c r="C315" i="42"/>
  <c r="D315" i="42"/>
  <c r="E315" i="42"/>
  <c r="F315" i="42"/>
  <c r="K315" i="42"/>
  <c r="O315" i="42"/>
  <c r="B316" i="42"/>
  <c r="C316" i="42"/>
  <c r="D316" i="42"/>
  <c r="E316" i="42"/>
  <c r="F316" i="42"/>
  <c r="K316" i="42"/>
  <c r="O316" i="42"/>
  <c r="B317" i="42"/>
  <c r="C317" i="42"/>
  <c r="D317" i="42"/>
  <c r="E317" i="42"/>
  <c r="F317" i="42"/>
  <c r="K317" i="42"/>
  <c r="O317" i="42"/>
  <c r="B318" i="42"/>
  <c r="C318" i="42"/>
  <c r="D318" i="42"/>
  <c r="E318" i="42"/>
  <c r="F318" i="42"/>
  <c r="K318" i="42"/>
  <c r="O318" i="42"/>
  <c r="B319" i="42"/>
  <c r="C319" i="42"/>
  <c r="D319" i="42"/>
  <c r="E319" i="42"/>
  <c r="F319" i="42"/>
  <c r="K319" i="42"/>
  <c r="O319" i="42"/>
  <c r="B320" i="42"/>
  <c r="C320" i="42"/>
  <c r="D320" i="42"/>
  <c r="E320" i="42"/>
  <c r="F320" i="42"/>
  <c r="K320" i="42"/>
  <c r="O320" i="42"/>
  <c r="B321" i="42"/>
  <c r="C321" i="42"/>
  <c r="D321" i="42"/>
  <c r="E321" i="42"/>
  <c r="F321" i="42"/>
  <c r="K321" i="42"/>
  <c r="O321" i="42"/>
  <c r="B322" i="42"/>
  <c r="C322" i="42"/>
  <c r="D322" i="42"/>
  <c r="E322" i="42"/>
  <c r="F322" i="42"/>
  <c r="K322" i="42"/>
  <c r="O322" i="42"/>
  <c r="B323" i="42"/>
  <c r="C323" i="42"/>
  <c r="D323" i="42"/>
  <c r="E323" i="42"/>
  <c r="F323" i="42"/>
  <c r="K323" i="42"/>
  <c r="O323" i="42"/>
  <c r="B324" i="42"/>
  <c r="C324" i="42"/>
  <c r="D324" i="42"/>
  <c r="E324" i="42"/>
  <c r="F324" i="42"/>
  <c r="K324" i="42"/>
  <c r="O324" i="42"/>
  <c r="B325" i="42"/>
  <c r="C325" i="42"/>
  <c r="D325" i="42"/>
  <c r="E325" i="42"/>
  <c r="F325" i="42"/>
  <c r="K325" i="42"/>
  <c r="O325" i="42"/>
  <c r="B326" i="42"/>
  <c r="C326" i="42"/>
  <c r="D326" i="42"/>
  <c r="E326" i="42"/>
  <c r="F326" i="42"/>
  <c r="K326" i="42"/>
  <c r="O326" i="42"/>
  <c r="B327" i="42"/>
  <c r="C327" i="42"/>
  <c r="D327" i="42"/>
  <c r="E327" i="42"/>
  <c r="F327" i="42"/>
  <c r="K327" i="42"/>
  <c r="O327" i="42"/>
  <c r="B328" i="42"/>
  <c r="C328" i="42"/>
  <c r="D328" i="42"/>
  <c r="E328" i="42"/>
  <c r="F328" i="42"/>
  <c r="K328" i="42"/>
  <c r="O328" i="42"/>
  <c r="B329" i="42"/>
  <c r="C329" i="42"/>
  <c r="D329" i="42"/>
  <c r="E329" i="42"/>
  <c r="F329" i="42"/>
  <c r="K329" i="42"/>
  <c r="O329" i="42"/>
  <c r="B330" i="42"/>
  <c r="C330" i="42"/>
  <c r="D330" i="42"/>
  <c r="E330" i="42"/>
  <c r="F330" i="42"/>
  <c r="K330" i="42"/>
  <c r="O330" i="42"/>
  <c r="B331" i="42"/>
  <c r="C331" i="42"/>
  <c r="D331" i="42"/>
  <c r="E331" i="42"/>
  <c r="F331" i="42"/>
  <c r="K331" i="42"/>
  <c r="O331" i="42"/>
  <c r="B332" i="42"/>
  <c r="C332" i="42"/>
  <c r="D332" i="42"/>
  <c r="E332" i="42"/>
  <c r="F332" i="42"/>
  <c r="K332" i="42"/>
  <c r="O332" i="42"/>
  <c r="B333" i="42"/>
  <c r="C333" i="42"/>
  <c r="D333" i="42"/>
  <c r="E333" i="42"/>
  <c r="F333" i="42"/>
  <c r="K333" i="42"/>
  <c r="O333" i="42"/>
  <c r="B334" i="42"/>
  <c r="C334" i="42"/>
  <c r="D334" i="42"/>
  <c r="E334" i="42"/>
  <c r="F334" i="42"/>
  <c r="K334" i="42"/>
  <c r="O334" i="42"/>
  <c r="B335" i="42"/>
  <c r="C335" i="42"/>
  <c r="D335" i="42"/>
  <c r="E335" i="42"/>
  <c r="F335" i="42"/>
  <c r="K335" i="42"/>
  <c r="O335" i="42"/>
  <c r="B336" i="42"/>
  <c r="C336" i="42"/>
  <c r="D336" i="42"/>
  <c r="E336" i="42"/>
  <c r="F336" i="42"/>
  <c r="K336" i="42"/>
  <c r="O336" i="42"/>
  <c r="B337" i="42"/>
  <c r="C337" i="42"/>
  <c r="D337" i="42"/>
  <c r="E337" i="42"/>
  <c r="F337" i="42"/>
  <c r="K337" i="42"/>
  <c r="O337" i="42"/>
  <c r="B338" i="42"/>
  <c r="C338" i="42"/>
  <c r="D338" i="42"/>
  <c r="E338" i="42"/>
  <c r="F338" i="42"/>
  <c r="K338" i="42"/>
  <c r="O338" i="42"/>
  <c r="B339" i="42"/>
  <c r="C339" i="42"/>
  <c r="D339" i="42"/>
  <c r="E339" i="42"/>
  <c r="F339" i="42"/>
  <c r="K339" i="42"/>
  <c r="O339" i="42"/>
  <c r="B340" i="42"/>
  <c r="C340" i="42"/>
  <c r="D340" i="42"/>
  <c r="E340" i="42"/>
  <c r="F340" i="42"/>
  <c r="K340" i="42"/>
  <c r="O340" i="42"/>
  <c r="B341" i="42"/>
  <c r="C341" i="42"/>
  <c r="D341" i="42"/>
  <c r="E341" i="42"/>
  <c r="F341" i="42"/>
  <c r="K341" i="42"/>
  <c r="O341" i="42"/>
  <c r="B342" i="42"/>
  <c r="C342" i="42"/>
  <c r="D342" i="42"/>
  <c r="E342" i="42"/>
  <c r="F342" i="42"/>
  <c r="K342" i="42"/>
  <c r="O342" i="42"/>
  <c r="B343" i="42"/>
  <c r="C343" i="42"/>
  <c r="D343" i="42"/>
  <c r="E343" i="42"/>
  <c r="F343" i="42"/>
  <c r="K343" i="42"/>
  <c r="O343" i="42"/>
  <c r="B344" i="42"/>
  <c r="C344" i="42"/>
  <c r="D344" i="42"/>
  <c r="E344" i="42"/>
  <c r="F344" i="42"/>
  <c r="K344" i="42"/>
  <c r="O344" i="42"/>
  <c r="B345" i="42"/>
  <c r="C345" i="42"/>
  <c r="D345" i="42"/>
  <c r="E345" i="42"/>
  <c r="F345" i="42"/>
  <c r="K345" i="42"/>
  <c r="O345" i="42"/>
  <c r="B346" i="42"/>
  <c r="C346" i="42"/>
  <c r="D346" i="42"/>
  <c r="E346" i="42"/>
  <c r="F346" i="42"/>
  <c r="K346" i="42"/>
  <c r="O346" i="42"/>
  <c r="B347" i="42"/>
  <c r="C347" i="42"/>
  <c r="D347" i="42"/>
  <c r="E347" i="42"/>
  <c r="F347" i="42"/>
  <c r="K347" i="42"/>
  <c r="O347" i="42"/>
  <c r="B348" i="42"/>
  <c r="C348" i="42"/>
  <c r="D348" i="42"/>
  <c r="E348" i="42"/>
  <c r="F348" i="42"/>
  <c r="K348" i="42"/>
  <c r="O348" i="42"/>
  <c r="B349" i="42"/>
  <c r="C349" i="42"/>
  <c r="D349" i="42"/>
  <c r="E349" i="42"/>
  <c r="F349" i="42"/>
  <c r="K349" i="42"/>
  <c r="O349" i="42"/>
  <c r="B350" i="42"/>
  <c r="C350" i="42"/>
  <c r="D350" i="42"/>
  <c r="E350" i="42"/>
  <c r="F350" i="42"/>
  <c r="K350" i="42"/>
  <c r="O350" i="42"/>
  <c r="B351" i="42"/>
  <c r="C351" i="42"/>
  <c r="D351" i="42"/>
  <c r="E351" i="42"/>
  <c r="F351" i="42"/>
  <c r="K351" i="42"/>
  <c r="O351" i="42"/>
  <c r="B352" i="42"/>
  <c r="C352" i="42"/>
  <c r="D352" i="42"/>
  <c r="E352" i="42"/>
  <c r="F352" i="42"/>
  <c r="K352" i="42"/>
  <c r="O352" i="42"/>
  <c r="B353" i="42"/>
  <c r="C353" i="42"/>
  <c r="D353" i="42"/>
  <c r="E353" i="42"/>
  <c r="F353" i="42"/>
  <c r="K353" i="42"/>
  <c r="O353" i="42"/>
  <c r="B354" i="42"/>
  <c r="C354" i="42"/>
  <c r="D354" i="42"/>
  <c r="E354" i="42"/>
  <c r="F354" i="42"/>
  <c r="K354" i="42"/>
  <c r="O354" i="42"/>
  <c r="B355" i="42"/>
  <c r="C355" i="42"/>
  <c r="D355" i="42"/>
  <c r="E355" i="42"/>
  <c r="F355" i="42"/>
  <c r="K355" i="42"/>
  <c r="O355" i="42"/>
  <c r="B356" i="42"/>
  <c r="C356" i="42"/>
  <c r="D356" i="42"/>
  <c r="E356" i="42"/>
  <c r="F356" i="42"/>
  <c r="K356" i="42"/>
  <c r="O356" i="42"/>
  <c r="B357" i="42"/>
  <c r="C357" i="42"/>
  <c r="D357" i="42"/>
  <c r="E357" i="42"/>
  <c r="F357" i="42"/>
  <c r="K357" i="42"/>
  <c r="O357" i="42"/>
  <c r="B358" i="42"/>
  <c r="C358" i="42"/>
  <c r="D358" i="42"/>
  <c r="E358" i="42"/>
  <c r="F358" i="42"/>
  <c r="K358" i="42"/>
  <c r="O358" i="42"/>
  <c r="B359" i="42"/>
  <c r="C359" i="42"/>
  <c r="D359" i="42"/>
  <c r="E359" i="42"/>
  <c r="F359" i="42"/>
  <c r="K359" i="42"/>
  <c r="O359" i="42"/>
  <c r="B360" i="42"/>
  <c r="C360" i="42"/>
  <c r="D360" i="42"/>
  <c r="E360" i="42"/>
  <c r="F360" i="42"/>
  <c r="K360" i="42"/>
  <c r="O360" i="42"/>
  <c r="B361" i="42"/>
  <c r="C361" i="42"/>
  <c r="D361" i="42"/>
  <c r="E361" i="42"/>
  <c r="F361" i="42"/>
  <c r="K361" i="42"/>
  <c r="O361" i="42"/>
  <c r="B362" i="42"/>
  <c r="C362" i="42"/>
  <c r="D362" i="42"/>
  <c r="E362" i="42"/>
  <c r="F362" i="42"/>
  <c r="K362" i="42"/>
  <c r="O362" i="42"/>
  <c r="B363" i="42"/>
  <c r="C363" i="42"/>
  <c r="D363" i="42"/>
  <c r="E363" i="42"/>
  <c r="F363" i="42"/>
  <c r="K363" i="42"/>
  <c r="O363" i="42"/>
  <c r="B364" i="42"/>
  <c r="C364" i="42"/>
  <c r="D364" i="42"/>
  <c r="E364" i="42"/>
  <c r="F364" i="42"/>
  <c r="K364" i="42"/>
  <c r="O364" i="42"/>
  <c r="B365" i="42"/>
  <c r="C365" i="42"/>
  <c r="D365" i="42"/>
  <c r="E365" i="42"/>
  <c r="F365" i="42"/>
  <c r="K365" i="42"/>
  <c r="O365" i="42"/>
  <c r="B366" i="42"/>
  <c r="C366" i="42"/>
  <c r="D366" i="42"/>
  <c r="E366" i="42"/>
  <c r="F366" i="42"/>
  <c r="K366" i="42"/>
  <c r="O366" i="42"/>
  <c r="B367" i="42"/>
  <c r="C367" i="42"/>
  <c r="D367" i="42"/>
  <c r="E367" i="42"/>
  <c r="F367" i="42"/>
  <c r="K367" i="42"/>
  <c r="O367" i="42"/>
  <c r="B368" i="42"/>
  <c r="C368" i="42"/>
  <c r="D368" i="42"/>
  <c r="E368" i="42"/>
  <c r="F368" i="42"/>
  <c r="K368" i="42"/>
  <c r="O368" i="42"/>
  <c r="B369" i="42"/>
  <c r="C369" i="42"/>
  <c r="D369" i="42"/>
  <c r="E369" i="42"/>
  <c r="F369" i="42"/>
  <c r="K369" i="42"/>
  <c r="O369" i="42"/>
  <c r="B370" i="42"/>
  <c r="C370" i="42"/>
  <c r="D370" i="42"/>
  <c r="E370" i="42"/>
  <c r="F370" i="42"/>
  <c r="K370" i="42"/>
  <c r="O370" i="42"/>
  <c r="B371" i="42"/>
  <c r="C371" i="42"/>
  <c r="D371" i="42"/>
  <c r="E371" i="42"/>
  <c r="F371" i="42"/>
  <c r="K371" i="42"/>
  <c r="O371" i="42"/>
  <c r="B372" i="42"/>
  <c r="C372" i="42"/>
  <c r="D372" i="42"/>
  <c r="E372" i="42"/>
  <c r="F372" i="42"/>
  <c r="K372" i="42"/>
  <c r="O372" i="42"/>
  <c r="B373" i="42"/>
  <c r="C373" i="42"/>
  <c r="D373" i="42"/>
  <c r="E373" i="42"/>
  <c r="F373" i="42"/>
  <c r="K373" i="42"/>
  <c r="O373" i="42"/>
  <c r="B374" i="42"/>
  <c r="C374" i="42"/>
  <c r="D374" i="42"/>
  <c r="E374" i="42"/>
  <c r="F374" i="42"/>
  <c r="K374" i="42"/>
  <c r="O374" i="42"/>
  <c r="B375" i="42"/>
  <c r="C375" i="42"/>
  <c r="D375" i="42"/>
  <c r="E375" i="42"/>
  <c r="F375" i="42"/>
  <c r="K375" i="42"/>
  <c r="O375" i="42"/>
  <c r="B376" i="42"/>
  <c r="C376" i="42"/>
  <c r="D376" i="42"/>
  <c r="E376" i="42"/>
  <c r="F376" i="42"/>
  <c r="K376" i="42"/>
  <c r="O376" i="42"/>
  <c r="B377" i="42"/>
  <c r="C377" i="42"/>
  <c r="D377" i="42"/>
  <c r="E377" i="42"/>
  <c r="F377" i="42"/>
  <c r="K377" i="42"/>
  <c r="O377" i="42"/>
  <c r="B378" i="42"/>
  <c r="C378" i="42"/>
  <c r="D378" i="42"/>
  <c r="E378" i="42"/>
  <c r="F378" i="42"/>
  <c r="K378" i="42"/>
  <c r="O378" i="42"/>
  <c r="B379" i="42"/>
  <c r="C379" i="42"/>
  <c r="D379" i="42"/>
  <c r="E379" i="42"/>
  <c r="F379" i="42"/>
  <c r="K379" i="42"/>
  <c r="O379" i="42"/>
  <c r="B380" i="42"/>
  <c r="C380" i="42"/>
  <c r="D380" i="42"/>
  <c r="E380" i="42"/>
  <c r="F380" i="42"/>
  <c r="K380" i="42"/>
  <c r="O380" i="42"/>
  <c r="B381" i="42"/>
  <c r="C381" i="42"/>
  <c r="D381" i="42"/>
  <c r="E381" i="42"/>
  <c r="F381" i="42"/>
  <c r="K381" i="42"/>
  <c r="O381" i="42"/>
  <c r="B382" i="42"/>
  <c r="C382" i="42"/>
  <c r="D382" i="42"/>
  <c r="E382" i="42"/>
  <c r="F382" i="42"/>
  <c r="K382" i="42"/>
  <c r="O382" i="42"/>
  <c r="B383" i="42"/>
  <c r="C383" i="42"/>
  <c r="D383" i="42"/>
  <c r="E383" i="42"/>
  <c r="F383" i="42"/>
  <c r="K383" i="42"/>
  <c r="O383" i="42"/>
  <c r="B384" i="42"/>
  <c r="C384" i="42"/>
  <c r="D384" i="42"/>
  <c r="E384" i="42"/>
  <c r="F384" i="42"/>
  <c r="K384" i="42"/>
  <c r="O384" i="42"/>
  <c r="B385" i="42"/>
  <c r="C385" i="42"/>
  <c r="D385" i="42"/>
  <c r="E385" i="42"/>
  <c r="F385" i="42"/>
  <c r="K385" i="42"/>
  <c r="O385" i="42"/>
  <c r="B386" i="42"/>
  <c r="C386" i="42"/>
  <c r="D386" i="42"/>
  <c r="E386" i="42"/>
  <c r="F386" i="42"/>
  <c r="K386" i="42"/>
  <c r="O386" i="42"/>
  <c r="B387" i="42"/>
  <c r="C387" i="42"/>
  <c r="D387" i="42"/>
  <c r="E387" i="42"/>
  <c r="F387" i="42"/>
  <c r="K387" i="42"/>
  <c r="O387" i="42"/>
  <c r="B388" i="42"/>
  <c r="C388" i="42"/>
  <c r="D388" i="42"/>
  <c r="E388" i="42"/>
  <c r="F388" i="42"/>
  <c r="K388" i="42"/>
  <c r="O388" i="42"/>
  <c r="B389" i="42"/>
  <c r="C389" i="42"/>
  <c r="D389" i="42"/>
  <c r="E389" i="42"/>
  <c r="F389" i="42"/>
  <c r="K389" i="42"/>
  <c r="O389" i="42"/>
  <c r="B390" i="42"/>
  <c r="C390" i="42"/>
  <c r="D390" i="42"/>
  <c r="E390" i="42"/>
  <c r="F390" i="42"/>
  <c r="K390" i="42"/>
  <c r="O390" i="42"/>
  <c r="B391" i="42"/>
  <c r="C391" i="42"/>
  <c r="D391" i="42"/>
  <c r="E391" i="42"/>
  <c r="F391" i="42"/>
  <c r="K391" i="42"/>
  <c r="O391" i="42"/>
  <c r="B392" i="42"/>
  <c r="C392" i="42"/>
  <c r="D392" i="42"/>
  <c r="E392" i="42"/>
  <c r="F392" i="42"/>
  <c r="K392" i="42"/>
  <c r="O392" i="42"/>
  <c r="B393" i="42"/>
  <c r="C393" i="42"/>
  <c r="D393" i="42"/>
  <c r="E393" i="42"/>
  <c r="F393" i="42"/>
  <c r="K393" i="42"/>
  <c r="O393" i="42"/>
  <c r="B394" i="42"/>
  <c r="C394" i="42"/>
  <c r="D394" i="42"/>
  <c r="E394" i="42"/>
  <c r="F394" i="42"/>
  <c r="K394" i="42"/>
  <c r="O394" i="42"/>
  <c r="B395" i="42"/>
  <c r="C395" i="42"/>
  <c r="D395" i="42"/>
  <c r="E395" i="42"/>
  <c r="F395" i="42"/>
  <c r="K395" i="42"/>
  <c r="O395" i="42"/>
  <c r="B396" i="42"/>
  <c r="C396" i="42"/>
  <c r="D396" i="42"/>
  <c r="E396" i="42"/>
  <c r="F396" i="42"/>
  <c r="K396" i="42"/>
  <c r="O396" i="42"/>
  <c r="B397" i="42"/>
  <c r="C397" i="42"/>
  <c r="D397" i="42"/>
  <c r="E397" i="42"/>
  <c r="F397" i="42"/>
  <c r="K397" i="42"/>
  <c r="O397" i="42"/>
  <c r="B398" i="42"/>
  <c r="C398" i="42"/>
  <c r="D398" i="42"/>
  <c r="E398" i="42"/>
  <c r="F398" i="42"/>
  <c r="K398" i="42"/>
  <c r="O398" i="42"/>
  <c r="B399" i="42"/>
  <c r="C399" i="42"/>
  <c r="D399" i="42"/>
  <c r="E399" i="42"/>
  <c r="F399" i="42"/>
  <c r="K399" i="42"/>
  <c r="O399" i="42"/>
  <c r="B400" i="42"/>
  <c r="C400" i="42"/>
  <c r="D400" i="42"/>
  <c r="E400" i="42"/>
  <c r="F400" i="42"/>
  <c r="K400" i="42"/>
  <c r="O400" i="42"/>
  <c r="B401" i="42"/>
  <c r="C401" i="42"/>
  <c r="D401" i="42"/>
  <c r="E401" i="42"/>
  <c r="F401" i="42"/>
  <c r="K401" i="42"/>
  <c r="O401" i="42"/>
  <c r="B402" i="42"/>
  <c r="C402" i="42"/>
  <c r="D402" i="42"/>
  <c r="E402" i="42"/>
  <c r="F402" i="42"/>
  <c r="K402" i="42"/>
  <c r="O402" i="42"/>
  <c r="B403" i="42"/>
  <c r="C403" i="42"/>
  <c r="D403" i="42"/>
  <c r="E403" i="42"/>
  <c r="F403" i="42"/>
  <c r="K403" i="42"/>
  <c r="O403" i="42"/>
  <c r="B404" i="42"/>
  <c r="C404" i="42"/>
  <c r="D404" i="42"/>
  <c r="E404" i="42"/>
  <c r="F404" i="42"/>
  <c r="K404" i="42"/>
  <c r="O404" i="42"/>
  <c r="B405" i="42"/>
  <c r="C405" i="42"/>
  <c r="D405" i="42"/>
  <c r="E405" i="42"/>
  <c r="F405" i="42"/>
  <c r="K405" i="42"/>
  <c r="O405" i="42"/>
  <c r="B406" i="42"/>
  <c r="C406" i="42"/>
  <c r="D406" i="42"/>
  <c r="E406" i="42"/>
  <c r="F406" i="42"/>
  <c r="K406" i="42"/>
  <c r="O406" i="42"/>
  <c r="B407" i="42"/>
  <c r="C407" i="42"/>
  <c r="D407" i="42"/>
  <c r="E407" i="42"/>
  <c r="F407" i="42"/>
  <c r="K407" i="42"/>
  <c r="O407" i="42"/>
  <c r="B408" i="42"/>
  <c r="C408" i="42"/>
  <c r="D408" i="42"/>
  <c r="E408" i="42"/>
  <c r="F408" i="42"/>
  <c r="K408" i="42"/>
  <c r="O408" i="42"/>
  <c r="B409" i="42"/>
  <c r="C409" i="42"/>
  <c r="D409" i="42"/>
  <c r="E409" i="42"/>
  <c r="F409" i="42"/>
  <c r="K409" i="42"/>
  <c r="O409" i="42"/>
  <c r="B410" i="42"/>
  <c r="C410" i="42"/>
  <c r="D410" i="42"/>
  <c r="E410" i="42"/>
  <c r="F410" i="42"/>
  <c r="K410" i="42"/>
  <c r="O410" i="42"/>
  <c r="B411" i="42"/>
  <c r="C411" i="42"/>
  <c r="D411" i="42"/>
  <c r="E411" i="42"/>
  <c r="F411" i="42"/>
  <c r="K411" i="42"/>
  <c r="O411" i="42"/>
  <c r="E80" i="10" l="1"/>
  <c r="B80" i="10" s="1"/>
  <c r="F80" i="10"/>
  <c r="E72" i="10"/>
  <c r="B72" i="10" s="1"/>
  <c r="F72" i="10"/>
  <c r="E68" i="10"/>
  <c r="B68" i="10" s="1"/>
  <c r="F68" i="10"/>
  <c r="E69" i="10"/>
  <c r="B69" i="10" s="1"/>
  <c r="F69" i="10"/>
  <c r="E70" i="10"/>
  <c r="F70" i="10"/>
  <c r="E71" i="10"/>
  <c r="B71" i="10" s="1"/>
  <c r="F71" i="10"/>
  <c r="E38" i="10"/>
  <c r="B38" i="10" s="1"/>
  <c r="F38" i="10"/>
  <c r="E36" i="10"/>
  <c r="F36" i="10"/>
  <c r="E37" i="10"/>
  <c r="F37" i="10"/>
  <c r="B70" i="10" l="1"/>
  <c r="B36" i="10"/>
  <c r="B37" i="10"/>
  <c r="B1689" i="14" l="1"/>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723" i="14"/>
  <c r="F1724"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295" i="14"/>
  <c r="F1296" i="14"/>
  <c r="F1297" i="14"/>
  <c r="F1298"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77" i="14"/>
  <c r="F1478" i="14"/>
  <c r="F1479" i="14"/>
  <c r="F1480" i="14"/>
  <c r="F1481" i="14"/>
  <c r="F1482" i="14"/>
  <c r="F1483" i="14"/>
  <c r="F1484" i="14"/>
  <c r="F1485" i="14"/>
  <c r="F1486" i="14"/>
  <c r="F1487" i="14"/>
  <c r="F1488" i="14"/>
  <c r="F1489" i="14"/>
  <c r="F1490" i="14"/>
  <c r="F1491" i="14"/>
  <c r="F1492" i="14"/>
  <c r="F1493" i="14"/>
  <c r="F1494" i="14"/>
  <c r="F1495" i="14"/>
  <c r="F1496" i="14"/>
  <c r="F1497" i="14"/>
  <c r="F1498" i="14"/>
  <c r="F1499" i="14"/>
  <c r="F1500" i="14"/>
  <c r="F1501" i="14"/>
  <c r="F1502" i="14"/>
  <c r="F1503" i="14"/>
  <c r="F1504" i="14"/>
  <c r="F1505" i="14"/>
  <c r="F1506" i="14"/>
  <c r="F1507" i="14"/>
  <c r="F1508" i="14"/>
  <c r="F1509" i="14"/>
  <c r="F1510" i="14"/>
  <c r="F1511" i="14"/>
  <c r="F1512" i="14"/>
  <c r="F1513" i="14"/>
  <c r="F1514" i="14"/>
  <c r="F1515" i="14"/>
  <c r="F1516" i="14"/>
  <c r="F1517" i="14"/>
  <c r="F1518" i="14"/>
  <c r="F1519" i="14"/>
  <c r="F1520" i="14"/>
  <c r="F1521" i="14"/>
  <c r="F1522" i="14"/>
  <c r="F1523" i="14"/>
  <c r="F1524" i="14"/>
  <c r="F1525" i="14"/>
  <c r="F1526" i="14"/>
  <c r="F1527" i="14"/>
  <c r="F1528" i="14"/>
  <c r="F1529" i="14"/>
  <c r="F1530" i="14"/>
  <c r="F1531" i="14"/>
  <c r="F1532" i="14"/>
  <c r="F1533" i="14"/>
  <c r="F1534" i="14"/>
  <c r="F1535" i="14"/>
  <c r="F1536" i="14"/>
  <c r="F1537" i="14"/>
  <c r="F1538" i="14"/>
  <c r="F1539" i="14"/>
  <c r="F1540"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F1588" i="14"/>
  <c r="F1589" i="14"/>
  <c r="F1590" i="14"/>
  <c r="F1591" i="14"/>
  <c r="F1592" i="14"/>
  <c r="F1593" i="14"/>
  <c r="F1594" i="14"/>
  <c r="F1595" i="14"/>
  <c r="F1596" i="14"/>
  <c r="F1597" i="14"/>
  <c r="F1598" i="14"/>
  <c r="F1599" i="14"/>
  <c r="F1600" i="14"/>
  <c r="F1601" i="14"/>
  <c r="F1602" i="14"/>
  <c r="F1603" i="14"/>
  <c r="F1604" i="14"/>
  <c r="F1605" i="14"/>
  <c r="F1606" i="14"/>
  <c r="F1607" i="14"/>
  <c r="F1608" i="14"/>
  <c r="F1609" i="14"/>
  <c r="F1610" i="14"/>
  <c r="F1611" i="14"/>
  <c r="F1612" i="14"/>
  <c r="F1613" i="14"/>
  <c r="F1614" i="14"/>
  <c r="F1615" i="14"/>
  <c r="F1616" i="14"/>
  <c r="F1617" i="14"/>
  <c r="F1618" i="14"/>
  <c r="F1619"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D3" i="41"/>
  <c r="D4" i="41"/>
  <c r="D5" i="41"/>
  <c r="D6" i="41"/>
  <c r="D7" i="41"/>
  <c r="D8" i="41"/>
  <c r="D9" i="41"/>
  <c r="D10" i="41"/>
  <c r="D11" i="41"/>
  <c r="D12" i="41"/>
  <c r="D13" i="41"/>
  <c r="D14" i="41"/>
  <c r="D15" i="41"/>
  <c r="D16" i="41"/>
  <c r="D17" i="41"/>
  <c r="D18" i="41"/>
  <c r="D19" i="41"/>
  <c r="D20" i="41"/>
  <c r="D21" i="41"/>
  <c r="D22" i="41"/>
  <c r="D23" i="41"/>
  <c r="D24" i="41"/>
  <c r="D25" i="41"/>
  <c r="D26" i="41"/>
  <c r="D27" i="4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A27" i="41"/>
  <c r="A26" i="41"/>
  <c r="A25" i="41"/>
  <c r="A24" i="41"/>
  <c r="A23" i="41"/>
  <c r="A22" i="41"/>
  <c r="A21" i="41"/>
  <c r="A20" i="41"/>
  <c r="A19" i="41"/>
  <c r="A18" i="41"/>
  <c r="A17" i="41"/>
  <c r="A16" i="41"/>
  <c r="A15" i="41"/>
  <c r="A14" i="41"/>
  <c r="A13" i="41"/>
  <c r="A12" i="41"/>
  <c r="A11" i="41"/>
  <c r="A10" i="41"/>
  <c r="A9" i="41"/>
  <c r="A8" i="41"/>
  <c r="A7" i="41"/>
  <c r="A6" i="41"/>
  <c r="A5" i="41"/>
  <c r="A4" i="41"/>
  <c r="A3" i="41"/>
  <c r="B87" i="14" l="1"/>
  <c r="B75" i="14"/>
  <c r="B1048" i="14"/>
  <c r="B1036" i="14"/>
  <c r="B83" i="14"/>
  <c r="B90" i="14"/>
  <c r="B337" i="14"/>
  <c r="B193" i="14"/>
  <c r="B169" i="14"/>
  <c r="B157" i="14"/>
  <c r="B145" i="14"/>
  <c r="B1047" i="14"/>
  <c r="B1035" i="14"/>
  <c r="B88" i="14"/>
  <c r="B76" i="14"/>
  <c r="B913" i="14"/>
  <c r="B769" i="14"/>
  <c r="B625" i="14"/>
  <c r="B481" i="14"/>
  <c r="B72" i="14"/>
  <c r="B86" i="14"/>
  <c r="B74" i="14"/>
  <c r="B1046" i="14"/>
  <c r="B1034" i="14"/>
  <c r="B1022" i="14"/>
  <c r="B1010" i="14"/>
  <c r="B998" i="14"/>
  <c r="B986" i="14"/>
  <c r="B974" i="14"/>
  <c r="B962" i="14"/>
  <c r="B950" i="14"/>
  <c r="B938" i="14"/>
  <c r="B926" i="14"/>
  <c r="B914" i="14"/>
  <c r="B902" i="14"/>
  <c r="B890" i="14"/>
  <c r="B878" i="14"/>
  <c r="B866" i="14"/>
  <c r="B854" i="14"/>
  <c r="B842" i="14"/>
  <c r="B830" i="14"/>
  <c r="B818" i="14"/>
  <c r="B806" i="14"/>
  <c r="B794" i="14"/>
  <c r="B782" i="14"/>
  <c r="B770" i="14"/>
  <c r="B758" i="14"/>
  <c r="B746" i="14"/>
  <c r="B734" i="14"/>
  <c r="B722" i="14"/>
  <c r="B710" i="14"/>
  <c r="B698" i="14"/>
  <c r="B686" i="14"/>
  <c r="B674" i="14"/>
  <c r="B662" i="14"/>
  <c r="B650" i="14"/>
  <c r="B638" i="14"/>
  <c r="B626" i="14"/>
  <c r="B614" i="14"/>
  <c r="B602" i="14"/>
  <c r="B590" i="14"/>
  <c r="B578" i="14"/>
  <c r="B566" i="14"/>
  <c r="B554" i="14"/>
  <c r="B542" i="14"/>
  <c r="B530" i="14"/>
  <c r="B518" i="14"/>
  <c r="B506" i="14"/>
  <c r="B494" i="14"/>
  <c r="B482" i="14"/>
  <c r="B470" i="14"/>
  <c r="B458" i="14"/>
  <c r="B446" i="14"/>
  <c r="B434" i="14"/>
  <c r="B422" i="14"/>
  <c r="B410" i="14"/>
  <c r="B398" i="14"/>
  <c r="B386" i="14"/>
  <c r="B374" i="14"/>
  <c r="B362" i="14"/>
  <c r="B350" i="14"/>
  <c r="B338" i="14"/>
  <c r="B326" i="14"/>
  <c r="B314" i="14"/>
  <c r="B302" i="14"/>
  <c r="B290" i="14"/>
  <c r="B278" i="14"/>
  <c r="B266" i="14"/>
  <c r="B254" i="14"/>
  <c r="B242" i="14"/>
  <c r="B230" i="14"/>
  <c r="B218" i="14"/>
  <c r="B206" i="14"/>
  <c r="B194" i="14"/>
  <c r="B182" i="14"/>
  <c r="B170" i="14"/>
  <c r="B158" i="14"/>
  <c r="B146" i="14"/>
  <c r="B134" i="14"/>
  <c r="B85" i="14"/>
  <c r="B1045" i="14"/>
  <c r="B961" i="14"/>
  <c r="B889" i="14"/>
  <c r="B829" i="14"/>
  <c r="B781" i="14"/>
  <c r="B721" i="14"/>
  <c r="B709" i="14"/>
  <c r="B697" i="14"/>
  <c r="B685" i="14"/>
  <c r="B673" i="14"/>
  <c r="B661" i="14"/>
  <c r="B649" i="14"/>
  <c r="B637" i="14"/>
  <c r="B613" i="14"/>
  <c r="B601" i="14"/>
  <c r="B589" i="14"/>
  <c r="B577" i="14"/>
  <c r="B565" i="14"/>
  <c r="B553" i="14"/>
  <c r="B529" i="14"/>
  <c r="B517" i="14"/>
  <c r="B433" i="14"/>
  <c r="B421" i="14"/>
  <c r="B409" i="14"/>
  <c r="B397" i="14"/>
  <c r="B385" i="14"/>
  <c r="B373" i="14"/>
  <c r="B361" i="14"/>
  <c r="B349" i="14"/>
  <c r="B325" i="14"/>
  <c r="B313" i="14"/>
  <c r="B301" i="14"/>
  <c r="B289" i="14"/>
  <c r="B277" i="14"/>
  <c r="B265" i="14"/>
  <c r="B253" i="14"/>
  <c r="B241" i="14"/>
  <c r="B229" i="14"/>
  <c r="B217" i="14"/>
  <c r="B205" i="14"/>
  <c r="B181" i="14"/>
  <c r="B133" i="14"/>
  <c r="B121" i="14"/>
  <c r="B109" i="14"/>
  <c r="B97" i="14"/>
  <c r="B84" i="14"/>
  <c r="B1044" i="14"/>
  <c r="B73" i="14"/>
  <c r="B1009" i="14"/>
  <c r="B925" i="14"/>
  <c r="B853" i="14"/>
  <c r="B757" i="14"/>
  <c r="B505" i="14"/>
  <c r="B1043" i="14"/>
  <c r="B1031" i="14"/>
  <c r="B1019" i="14"/>
  <c r="B1007" i="14"/>
  <c r="B995" i="14"/>
  <c r="B983" i="14"/>
  <c r="B971" i="14"/>
  <c r="B959" i="14"/>
  <c r="B947" i="14"/>
  <c r="B935" i="14"/>
  <c r="B923" i="14"/>
  <c r="B911" i="14"/>
  <c r="B899" i="14"/>
  <c r="B887" i="14"/>
  <c r="B875" i="14"/>
  <c r="B863" i="14"/>
  <c r="B851" i="14"/>
  <c r="B839" i="14"/>
  <c r="B827" i="14"/>
  <c r="B815" i="14"/>
  <c r="B803" i="14"/>
  <c r="B791" i="14"/>
  <c r="B779" i="14"/>
  <c r="B767" i="14"/>
  <c r="B755" i="14"/>
  <c r="B743" i="14"/>
  <c r="B731" i="14"/>
  <c r="B719" i="14"/>
  <c r="B707" i="14"/>
  <c r="B695" i="14"/>
  <c r="B683" i="14"/>
  <c r="B671" i="14"/>
  <c r="B659" i="14"/>
  <c r="B647" i="14"/>
  <c r="B635" i="14"/>
  <c r="B623" i="14"/>
  <c r="B611" i="14"/>
  <c r="B599" i="14"/>
  <c r="B587" i="14"/>
  <c r="B575" i="14"/>
  <c r="B563" i="14"/>
  <c r="B551" i="14"/>
  <c r="B539" i="14"/>
  <c r="B527" i="14"/>
  <c r="B515" i="14"/>
  <c r="B503" i="14"/>
  <c r="B491" i="14"/>
  <c r="B479" i="14"/>
  <c r="B467" i="14"/>
  <c r="B455" i="14"/>
  <c r="B443" i="14"/>
  <c r="B431" i="14"/>
  <c r="B419" i="14"/>
  <c r="B407" i="14"/>
  <c r="B395" i="14"/>
  <c r="B383" i="14"/>
  <c r="B371" i="14"/>
  <c r="B359" i="14"/>
  <c r="B347" i="14"/>
  <c r="B335" i="14"/>
  <c r="B323" i="14"/>
  <c r="B311" i="14"/>
  <c r="B299" i="14"/>
  <c r="B287" i="14"/>
  <c r="B275" i="14"/>
  <c r="B263" i="14"/>
  <c r="B251" i="14"/>
  <c r="B239" i="14"/>
  <c r="B227" i="14"/>
  <c r="B215" i="14"/>
  <c r="B203" i="14"/>
  <c r="B191" i="14"/>
  <c r="B179" i="14"/>
  <c r="B167" i="14"/>
  <c r="B155" i="14"/>
  <c r="B143" i="14"/>
  <c r="B131" i="14"/>
  <c r="B119" i="14"/>
  <c r="B107" i="14"/>
  <c r="B95" i="14"/>
  <c r="B997" i="14"/>
  <c r="B865" i="14"/>
  <c r="B541" i="14"/>
  <c r="B82" i="14"/>
  <c r="B70" i="14"/>
  <c r="B1054" i="14"/>
  <c r="B1042" i="14"/>
  <c r="B1033" i="14"/>
  <c r="B949" i="14"/>
  <c r="B793" i="14"/>
  <c r="B445" i="14"/>
  <c r="B93" i="14"/>
  <c r="B1053" i="14"/>
  <c r="B1041" i="14"/>
  <c r="B1029" i="14"/>
  <c r="B1017" i="14"/>
  <c r="B1005" i="14"/>
  <c r="B993" i="14"/>
  <c r="B981" i="14"/>
  <c r="B969" i="14"/>
  <c r="B957" i="14"/>
  <c r="B945" i="14"/>
  <c r="B933" i="14"/>
  <c r="B921" i="14"/>
  <c r="B909" i="14"/>
  <c r="B897" i="14"/>
  <c r="B885" i="14"/>
  <c r="B873" i="14"/>
  <c r="B861" i="14"/>
  <c r="B849" i="14"/>
  <c r="B837" i="14"/>
  <c r="B825" i="14"/>
  <c r="B813" i="14"/>
  <c r="B801" i="14"/>
  <c r="B789" i="14"/>
  <c r="B777" i="14"/>
  <c r="B765" i="14"/>
  <c r="B753" i="14"/>
  <c r="B741" i="14"/>
  <c r="B729" i="14"/>
  <c r="B717" i="14"/>
  <c r="B705" i="14"/>
  <c r="B693" i="14"/>
  <c r="B681" i="14"/>
  <c r="B669" i="14"/>
  <c r="B657" i="14"/>
  <c r="B645" i="14"/>
  <c r="B633" i="14"/>
  <c r="B621" i="14"/>
  <c r="B609" i="14"/>
  <c r="B597" i="14"/>
  <c r="B585" i="14"/>
  <c r="B573" i="14"/>
  <c r="B561" i="14"/>
  <c r="B549" i="14"/>
  <c r="B537" i="14"/>
  <c r="B525" i="14"/>
  <c r="B513" i="14"/>
  <c r="B501" i="14"/>
  <c r="B489" i="14"/>
  <c r="B477" i="14"/>
  <c r="B465" i="14"/>
  <c r="B453" i="14"/>
  <c r="B441" i="14"/>
  <c r="B429" i="14"/>
  <c r="B417" i="14"/>
  <c r="B405" i="14"/>
  <c r="B393" i="14"/>
  <c r="B381" i="14"/>
  <c r="B369" i="14"/>
  <c r="B357" i="14"/>
  <c r="B345" i="14"/>
  <c r="B333" i="14"/>
  <c r="B321" i="14"/>
  <c r="B309" i="14"/>
  <c r="B297" i="14"/>
  <c r="B285" i="14"/>
  <c r="B273" i="14"/>
  <c r="B261" i="14"/>
  <c r="B249" i="14"/>
  <c r="B237" i="14"/>
  <c r="B225" i="14"/>
  <c r="B213" i="14"/>
  <c r="B201" i="14"/>
  <c r="B189" i="14"/>
  <c r="B177" i="14"/>
  <c r="B165" i="14"/>
  <c r="B153" i="14"/>
  <c r="B141" i="14"/>
  <c r="B129" i="14"/>
  <c r="B117" i="14"/>
  <c r="B105" i="14"/>
  <c r="B985" i="14"/>
  <c r="B877" i="14"/>
  <c r="B805" i="14"/>
  <c r="B733" i="14"/>
  <c r="B92" i="14"/>
  <c r="B80" i="14"/>
  <c r="B68" i="14"/>
  <c r="B162" i="14"/>
  <c r="B150" i="14"/>
  <c r="B126" i="14"/>
  <c r="B114" i="14"/>
  <c r="B102" i="14"/>
  <c r="B1052" i="14"/>
  <c r="B1040" i="14"/>
  <c r="B973" i="14"/>
  <c r="B901" i="14"/>
  <c r="B817" i="14"/>
  <c r="B469" i="14"/>
  <c r="B91" i="14"/>
  <c r="B79" i="14"/>
  <c r="B67" i="14"/>
  <c r="B1051" i="14"/>
  <c r="B1039" i="14"/>
  <c r="B1021" i="14"/>
  <c r="B937" i="14"/>
  <c r="B841" i="14"/>
  <c r="B745" i="14"/>
  <c r="B493" i="14"/>
  <c r="B71" i="14"/>
  <c r="B69" i="14"/>
  <c r="B78" i="14"/>
  <c r="B457" i="14"/>
  <c r="B81" i="14"/>
  <c r="B89" i="14"/>
  <c r="B77" i="14"/>
  <c r="B161" i="14"/>
  <c r="B149" i="14"/>
  <c r="B137" i="14"/>
  <c r="B1023" i="14"/>
  <c r="B1011" i="14"/>
  <c r="B999" i="14"/>
  <c r="B987" i="14"/>
  <c r="B975" i="14"/>
  <c r="B963" i="14"/>
  <c r="B951" i="14"/>
  <c r="B939" i="14"/>
  <c r="B927" i="14"/>
  <c r="B915" i="14"/>
  <c r="B903" i="14"/>
  <c r="B891" i="14"/>
  <c r="B879" i="14"/>
  <c r="B867" i="14"/>
  <c r="B855" i="14"/>
  <c r="B843" i="14"/>
  <c r="B831" i="14"/>
  <c r="B819" i="14"/>
  <c r="B807" i="14"/>
  <c r="B795" i="14"/>
  <c r="B783" i="14"/>
  <c r="B771" i="14"/>
  <c r="B759" i="14"/>
  <c r="B747" i="14"/>
  <c r="B735" i="14"/>
  <c r="B723" i="14"/>
  <c r="B711" i="14"/>
  <c r="B699" i="14"/>
  <c r="B687" i="14"/>
  <c r="B675" i="14"/>
  <c r="B663" i="14"/>
  <c r="B651" i="14"/>
  <c r="B639" i="14"/>
  <c r="B627" i="14"/>
  <c r="B615" i="14"/>
  <c r="B603" i="14"/>
  <c r="B591" i="14"/>
  <c r="B579" i="14"/>
  <c r="B567" i="14"/>
  <c r="B555" i="14"/>
  <c r="B543" i="14"/>
  <c r="B531" i="14"/>
  <c r="B519" i="14"/>
  <c r="B507" i="14"/>
  <c r="B495" i="14"/>
  <c r="B483" i="14"/>
  <c r="B471" i="14"/>
  <c r="B459" i="14"/>
  <c r="B447" i="14"/>
  <c r="B435" i="14"/>
  <c r="B423" i="14"/>
  <c r="B411" i="14"/>
  <c r="B399" i="14"/>
  <c r="B387" i="14"/>
  <c r="B375" i="14"/>
  <c r="B363" i="14"/>
  <c r="B351" i="14"/>
  <c r="B339" i="14"/>
  <c r="B327" i="14"/>
  <c r="B315" i="14"/>
  <c r="B303" i="14"/>
  <c r="B291" i="14"/>
  <c r="B279" i="14"/>
  <c r="B267" i="14"/>
  <c r="B255" i="14"/>
  <c r="B243" i="14"/>
  <c r="B231" i="14"/>
  <c r="B219" i="14"/>
  <c r="B207" i="14"/>
  <c r="B195" i="14"/>
  <c r="B183" i="14"/>
  <c r="B171" i="14"/>
  <c r="B159" i="14"/>
  <c r="B147" i="14"/>
  <c r="B135" i="14"/>
  <c r="B123" i="14"/>
  <c r="B111" i="14"/>
  <c r="B99" i="14"/>
  <c r="B122" i="14"/>
  <c r="B110" i="14"/>
  <c r="B98" i="14"/>
  <c r="B1032" i="14"/>
  <c r="B1020" i="14"/>
  <c r="B1008" i="14"/>
  <c r="B996" i="14"/>
  <c r="B984" i="14"/>
  <c r="B972" i="14"/>
  <c r="B960" i="14"/>
  <c r="B948" i="14"/>
  <c r="B936" i="14"/>
  <c r="B924" i="14"/>
  <c r="B912" i="14"/>
  <c r="B900" i="14"/>
  <c r="B888" i="14"/>
  <c r="B876" i="14"/>
  <c r="B864" i="14"/>
  <c r="B852" i="14"/>
  <c r="B840" i="14"/>
  <c r="B828" i="14"/>
  <c r="B816" i="14"/>
  <c r="B804" i="14"/>
  <c r="B792" i="14"/>
  <c r="B780" i="14"/>
  <c r="B768" i="14"/>
  <c r="B756" i="14"/>
  <c r="B744" i="14"/>
  <c r="B732" i="14"/>
  <c r="B720" i="14"/>
  <c r="B708" i="14"/>
  <c r="B696" i="14"/>
  <c r="B684" i="14"/>
  <c r="B672" i="14"/>
  <c r="B660" i="14"/>
  <c r="B648" i="14"/>
  <c r="B636" i="14"/>
  <c r="B624" i="14"/>
  <c r="B612" i="14"/>
  <c r="B600" i="14"/>
  <c r="B588" i="14"/>
  <c r="B576" i="14"/>
  <c r="B564" i="14"/>
  <c r="B552" i="14"/>
  <c r="B540" i="14"/>
  <c r="B528" i="14"/>
  <c r="B516" i="14"/>
  <c r="B504" i="14"/>
  <c r="B492" i="14"/>
  <c r="B480" i="14"/>
  <c r="B468" i="14"/>
  <c r="B456" i="14"/>
  <c r="B444" i="14"/>
  <c r="B432" i="14"/>
  <c r="B420" i="14"/>
  <c r="B408" i="14"/>
  <c r="B396" i="14"/>
  <c r="B384" i="14"/>
  <c r="B372" i="14"/>
  <c r="B360" i="14"/>
  <c r="B348" i="14"/>
  <c r="B336" i="14"/>
  <c r="B324" i="14"/>
  <c r="B312" i="14"/>
  <c r="B300" i="14"/>
  <c r="B288" i="14"/>
  <c r="B276" i="14"/>
  <c r="B264" i="14"/>
  <c r="B252" i="14"/>
  <c r="B240" i="14"/>
  <c r="B228" i="14"/>
  <c r="B216" i="14"/>
  <c r="B204" i="14"/>
  <c r="B192" i="14"/>
  <c r="B180" i="14"/>
  <c r="B168" i="14"/>
  <c r="B156" i="14"/>
  <c r="B144" i="14"/>
  <c r="B132" i="14"/>
  <c r="B120" i="14"/>
  <c r="B108" i="14"/>
  <c r="B96" i="14"/>
  <c r="B1030" i="14"/>
  <c r="B1018" i="14"/>
  <c r="B1006" i="14"/>
  <c r="B994" i="14"/>
  <c r="B982" i="14"/>
  <c r="B970" i="14"/>
  <c r="B958" i="14"/>
  <c r="B946" i="14"/>
  <c r="B934" i="14"/>
  <c r="B922" i="14"/>
  <c r="B910" i="14"/>
  <c r="B898" i="14"/>
  <c r="B886" i="14"/>
  <c r="B874" i="14"/>
  <c r="B862" i="14"/>
  <c r="B850" i="14"/>
  <c r="B838" i="14"/>
  <c r="B826" i="14"/>
  <c r="B814" i="14"/>
  <c r="B802" i="14"/>
  <c r="B790" i="14"/>
  <c r="B778" i="14"/>
  <c r="B766" i="14"/>
  <c r="B754" i="14"/>
  <c r="B742" i="14"/>
  <c r="B730" i="14"/>
  <c r="B718" i="14"/>
  <c r="B706" i="14"/>
  <c r="B694" i="14"/>
  <c r="B682" i="14"/>
  <c r="B670" i="14"/>
  <c r="B658" i="14"/>
  <c r="B646" i="14"/>
  <c r="B634" i="14"/>
  <c r="B622" i="14"/>
  <c r="B610" i="14"/>
  <c r="B598" i="14"/>
  <c r="B586" i="14"/>
  <c r="B574" i="14"/>
  <c r="B562" i="14"/>
  <c r="B550" i="14"/>
  <c r="B538" i="14"/>
  <c r="B526" i="14"/>
  <c r="B514" i="14"/>
  <c r="B502" i="14"/>
  <c r="B490" i="14"/>
  <c r="B478" i="14"/>
  <c r="B466" i="14"/>
  <c r="B454" i="14"/>
  <c r="B442" i="14"/>
  <c r="B430" i="14"/>
  <c r="B418" i="14"/>
  <c r="B406" i="14"/>
  <c r="B394" i="14"/>
  <c r="B382" i="14"/>
  <c r="B370" i="14"/>
  <c r="B358" i="14"/>
  <c r="B346" i="14"/>
  <c r="B334" i="14"/>
  <c r="B322" i="14"/>
  <c r="B310" i="14"/>
  <c r="B298" i="14"/>
  <c r="B286" i="14"/>
  <c r="B274" i="14"/>
  <c r="B262" i="14"/>
  <c r="B250" i="14"/>
  <c r="B238" i="14"/>
  <c r="B226" i="14"/>
  <c r="B214" i="14"/>
  <c r="B202" i="14"/>
  <c r="B190" i="14"/>
  <c r="B178" i="14"/>
  <c r="B166" i="14"/>
  <c r="B154" i="14"/>
  <c r="B142" i="14"/>
  <c r="B130" i="14"/>
  <c r="B118" i="14"/>
  <c r="B106" i="14"/>
  <c r="B94" i="14"/>
  <c r="B1028" i="14"/>
  <c r="B1016" i="14"/>
  <c r="B1004" i="14"/>
  <c r="B992" i="14"/>
  <c r="B980" i="14"/>
  <c r="B968" i="14"/>
  <c r="B956" i="14"/>
  <c r="B944" i="14"/>
  <c r="B932" i="14"/>
  <c r="B920" i="14"/>
  <c r="B908" i="14"/>
  <c r="B896" i="14"/>
  <c r="B884" i="14"/>
  <c r="B872" i="14"/>
  <c r="B860" i="14"/>
  <c r="B848" i="14"/>
  <c r="B836" i="14"/>
  <c r="B824" i="14"/>
  <c r="B812" i="14"/>
  <c r="B800" i="14"/>
  <c r="B788" i="14"/>
  <c r="B776" i="14"/>
  <c r="B764" i="14"/>
  <c r="B752" i="14"/>
  <c r="B740" i="14"/>
  <c r="B728" i="14"/>
  <c r="B716" i="14"/>
  <c r="B704" i="14"/>
  <c r="B692" i="14"/>
  <c r="B680" i="14"/>
  <c r="B668" i="14"/>
  <c r="B656" i="14"/>
  <c r="B644" i="14"/>
  <c r="B632" i="14"/>
  <c r="B620" i="14"/>
  <c r="B608" i="14"/>
  <c r="B596" i="14"/>
  <c r="B584" i="14"/>
  <c r="B572" i="14"/>
  <c r="B560" i="14"/>
  <c r="B548" i="14"/>
  <c r="B536" i="14"/>
  <c r="B524" i="14"/>
  <c r="B512" i="14"/>
  <c r="B500" i="14"/>
  <c r="B488" i="14"/>
  <c r="B476" i="14"/>
  <c r="B464" i="14"/>
  <c r="B452" i="14"/>
  <c r="B440" i="14"/>
  <c r="B428" i="14"/>
  <c r="B416" i="14"/>
  <c r="B404" i="14"/>
  <c r="B392" i="14"/>
  <c r="B380" i="14"/>
  <c r="B368" i="14"/>
  <c r="B356" i="14"/>
  <c r="B344" i="14"/>
  <c r="B332" i="14"/>
  <c r="B320" i="14"/>
  <c r="B308" i="14"/>
  <c r="B296" i="14"/>
  <c r="B284" i="14"/>
  <c r="B272" i="14"/>
  <c r="B260" i="14"/>
  <c r="B248" i="14"/>
  <c r="B236" i="14"/>
  <c r="B224" i="14"/>
  <c r="B212" i="14"/>
  <c r="B200" i="14"/>
  <c r="B188" i="14"/>
  <c r="B176" i="14"/>
  <c r="B164" i="14"/>
  <c r="B152" i="14"/>
  <c r="B140" i="14"/>
  <c r="B128" i="14"/>
  <c r="B116" i="14"/>
  <c r="B104" i="14"/>
  <c r="B1027" i="14"/>
  <c r="B1015" i="14"/>
  <c r="B1003" i="14"/>
  <c r="B991" i="14"/>
  <c r="B979" i="14"/>
  <c r="B967" i="14"/>
  <c r="B955" i="14"/>
  <c r="B943" i="14"/>
  <c r="B931" i="14"/>
  <c r="B919" i="14"/>
  <c r="B907" i="14"/>
  <c r="B895" i="14"/>
  <c r="B883" i="14"/>
  <c r="B871" i="14"/>
  <c r="B859" i="14"/>
  <c r="B847" i="14"/>
  <c r="B835" i="14"/>
  <c r="B823" i="14"/>
  <c r="B811" i="14"/>
  <c r="B799" i="14"/>
  <c r="B787" i="14"/>
  <c r="B775" i="14"/>
  <c r="B763" i="14"/>
  <c r="B751" i="14"/>
  <c r="B739" i="14"/>
  <c r="B727" i="14"/>
  <c r="B715" i="14"/>
  <c r="B703" i="14"/>
  <c r="B691" i="14"/>
  <c r="B679" i="14"/>
  <c r="B667" i="14"/>
  <c r="B655" i="14"/>
  <c r="B643" i="14"/>
  <c r="B631" i="14"/>
  <c r="B619" i="14"/>
  <c r="B607" i="14"/>
  <c r="B595" i="14"/>
  <c r="B583" i="14"/>
  <c r="B571" i="14"/>
  <c r="B559" i="14"/>
  <c r="B547" i="14"/>
  <c r="B535" i="14"/>
  <c r="B523" i="14"/>
  <c r="B511" i="14"/>
  <c r="B499" i="14"/>
  <c r="B487" i="14"/>
  <c r="B475" i="14"/>
  <c r="B463" i="14"/>
  <c r="B451" i="14"/>
  <c r="B439" i="14"/>
  <c r="B427" i="14"/>
  <c r="B415" i="14"/>
  <c r="B403" i="14"/>
  <c r="B391" i="14"/>
  <c r="B379" i="14"/>
  <c r="B367" i="14"/>
  <c r="B355" i="14"/>
  <c r="B343" i="14"/>
  <c r="B331" i="14"/>
  <c r="B319" i="14"/>
  <c r="B307" i="14"/>
  <c r="B295" i="14"/>
  <c r="B283" i="14"/>
  <c r="B271" i="14"/>
  <c r="B259" i="14"/>
  <c r="B247" i="14"/>
  <c r="B235" i="14"/>
  <c r="B223" i="14"/>
  <c r="B211" i="14"/>
  <c r="B199" i="14"/>
  <c r="B187" i="14"/>
  <c r="B175" i="14"/>
  <c r="B163" i="14"/>
  <c r="B151" i="14"/>
  <c r="B139" i="14"/>
  <c r="B127" i="14"/>
  <c r="B115" i="14"/>
  <c r="B103" i="14"/>
  <c r="B1050" i="14"/>
  <c r="B1038" i="14"/>
  <c r="B1026" i="14"/>
  <c r="B1014" i="14"/>
  <c r="B1002" i="14"/>
  <c r="B990" i="14"/>
  <c r="B978" i="14"/>
  <c r="B966" i="14"/>
  <c r="B954" i="14"/>
  <c r="B942" i="14"/>
  <c r="B930" i="14"/>
  <c r="B918" i="14"/>
  <c r="B906" i="14"/>
  <c r="B894" i="14"/>
  <c r="B882" i="14"/>
  <c r="B870" i="14"/>
  <c r="B858" i="14"/>
  <c r="B846" i="14"/>
  <c r="B834" i="14"/>
  <c r="B822" i="14"/>
  <c r="B810" i="14"/>
  <c r="B798" i="14"/>
  <c r="B786" i="14"/>
  <c r="B774" i="14"/>
  <c r="B762" i="14"/>
  <c r="B750" i="14"/>
  <c r="B738" i="14"/>
  <c r="B726" i="14"/>
  <c r="B714" i="14"/>
  <c r="B702" i="14"/>
  <c r="B690" i="14"/>
  <c r="B678" i="14"/>
  <c r="B666" i="14"/>
  <c r="B654" i="14"/>
  <c r="B642" i="14"/>
  <c r="B630" i="14"/>
  <c r="B618" i="14"/>
  <c r="B606" i="14"/>
  <c r="B594" i="14"/>
  <c r="B582" i="14"/>
  <c r="B570" i="14"/>
  <c r="B558" i="14"/>
  <c r="B546" i="14"/>
  <c r="B534" i="14"/>
  <c r="B522" i="14"/>
  <c r="B510" i="14"/>
  <c r="B498" i="14"/>
  <c r="B486" i="14"/>
  <c r="B474" i="14"/>
  <c r="B462" i="14"/>
  <c r="B450" i="14"/>
  <c r="B438" i="14"/>
  <c r="B426" i="14"/>
  <c r="B414" i="14"/>
  <c r="B402" i="14"/>
  <c r="B390" i="14"/>
  <c r="B378" i="14"/>
  <c r="B366" i="14"/>
  <c r="B354" i="14"/>
  <c r="B342" i="14"/>
  <c r="B330" i="14"/>
  <c r="B318" i="14"/>
  <c r="B306" i="14"/>
  <c r="B294" i="14"/>
  <c r="B282" i="14"/>
  <c r="B270" i="14"/>
  <c r="B258" i="14"/>
  <c r="B246" i="14"/>
  <c r="B234" i="14"/>
  <c r="B222" i="14"/>
  <c r="B210" i="14"/>
  <c r="B198" i="14"/>
  <c r="B186" i="14"/>
  <c r="B174" i="14"/>
  <c r="B138" i="14"/>
  <c r="B1049" i="14"/>
  <c r="B1037" i="14"/>
  <c r="B1025" i="14"/>
  <c r="B1013" i="14"/>
  <c r="B1001" i="14"/>
  <c r="B989" i="14"/>
  <c r="B977" i="14"/>
  <c r="B965" i="14"/>
  <c r="B953" i="14"/>
  <c r="B941" i="14"/>
  <c r="B929" i="14"/>
  <c r="B917" i="14"/>
  <c r="B905" i="14"/>
  <c r="B893" i="14"/>
  <c r="B881" i="14"/>
  <c r="B869" i="14"/>
  <c r="B857" i="14"/>
  <c r="B845" i="14"/>
  <c r="B833" i="14"/>
  <c r="B821" i="14"/>
  <c r="B809" i="14"/>
  <c r="B797" i="14"/>
  <c r="B785" i="14"/>
  <c r="B773" i="14"/>
  <c r="B761" i="14"/>
  <c r="B749" i="14"/>
  <c r="B737" i="14"/>
  <c r="B725" i="14"/>
  <c r="B713" i="14"/>
  <c r="B701" i="14"/>
  <c r="B689" i="14"/>
  <c r="B677" i="14"/>
  <c r="B665" i="14"/>
  <c r="B653" i="14"/>
  <c r="B641" i="14"/>
  <c r="B629" i="14"/>
  <c r="B617" i="14"/>
  <c r="B605" i="14"/>
  <c r="B593" i="14"/>
  <c r="B581" i="14"/>
  <c r="B569" i="14"/>
  <c r="B557" i="14"/>
  <c r="B545" i="14"/>
  <c r="B533" i="14"/>
  <c r="B521" i="14"/>
  <c r="B509" i="14"/>
  <c r="B497" i="14"/>
  <c r="B485" i="14"/>
  <c r="B473" i="14"/>
  <c r="B461" i="14"/>
  <c r="B449" i="14"/>
  <c r="B437" i="14"/>
  <c r="B425" i="14"/>
  <c r="B413" i="14"/>
  <c r="B401" i="14"/>
  <c r="B389" i="14"/>
  <c r="B377" i="14"/>
  <c r="B365" i="14"/>
  <c r="B353" i="14"/>
  <c r="B341" i="14"/>
  <c r="B329" i="14"/>
  <c r="B317" i="14"/>
  <c r="B305" i="14"/>
  <c r="B293" i="14"/>
  <c r="B281" i="14"/>
  <c r="B269" i="14"/>
  <c r="B257" i="14"/>
  <c r="B245" i="14"/>
  <c r="B233" i="14"/>
  <c r="B221" i="14"/>
  <c r="B209" i="14"/>
  <c r="B197" i="14"/>
  <c r="B185" i="14"/>
  <c r="B173" i="14"/>
  <c r="B125" i="14"/>
  <c r="B113" i="14"/>
  <c r="B101" i="14"/>
  <c r="B1024" i="14"/>
  <c r="B1012" i="14"/>
  <c r="B1000" i="14"/>
  <c r="B988" i="14"/>
  <c r="B976" i="14"/>
  <c r="B964" i="14"/>
  <c r="B952" i="14"/>
  <c r="B940" i="14"/>
  <c r="B928" i="14"/>
  <c r="B916" i="14"/>
  <c r="B904" i="14"/>
  <c r="B892" i="14"/>
  <c r="B880" i="14"/>
  <c r="B868" i="14"/>
  <c r="B856" i="14"/>
  <c r="B844" i="14"/>
  <c r="B832" i="14"/>
  <c r="B820" i="14"/>
  <c r="B808" i="14"/>
  <c r="B796" i="14"/>
  <c r="B784" i="14"/>
  <c r="B772" i="14"/>
  <c r="B760" i="14"/>
  <c r="B748" i="14"/>
  <c r="B736" i="14"/>
  <c r="B724" i="14"/>
  <c r="B712" i="14"/>
  <c r="B700" i="14"/>
  <c r="B688" i="14"/>
  <c r="B676" i="14"/>
  <c r="B664" i="14"/>
  <c r="B652" i="14"/>
  <c r="B640" i="14"/>
  <c r="B628" i="14"/>
  <c r="B616" i="14"/>
  <c r="B604" i="14"/>
  <c r="B592" i="14"/>
  <c r="B580" i="14"/>
  <c r="B568" i="14"/>
  <c r="B556" i="14"/>
  <c r="B544" i="14"/>
  <c r="B532" i="14"/>
  <c r="B520" i="14"/>
  <c r="B508" i="14"/>
  <c r="B496" i="14"/>
  <c r="B484" i="14"/>
  <c r="B472" i="14"/>
  <c r="B460" i="14"/>
  <c r="B448" i="14"/>
  <c r="B436" i="14"/>
  <c r="B424" i="14"/>
  <c r="B412" i="14"/>
  <c r="B400" i="14"/>
  <c r="B388" i="14"/>
  <c r="B376" i="14"/>
  <c r="B364" i="14"/>
  <c r="B352" i="14"/>
  <c r="B340" i="14"/>
  <c r="B328" i="14"/>
  <c r="B316" i="14"/>
  <c r="B304" i="14"/>
  <c r="B292" i="14"/>
  <c r="B280" i="14"/>
  <c r="B268" i="14"/>
  <c r="B256" i="14"/>
  <c r="B244" i="14"/>
  <c r="B232" i="14"/>
  <c r="B220" i="14"/>
  <c r="B208" i="14"/>
  <c r="B196" i="14"/>
  <c r="B184" i="14"/>
  <c r="B172" i="14"/>
  <c r="B160" i="14"/>
  <c r="B148" i="14"/>
  <c r="B136" i="14"/>
  <c r="B124" i="14"/>
  <c r="B112" i="14"/>
  <c r="B100" i="14"/>
  <c r="J533" i="12" l="1"/>
  <c r="K533" i="12"/>
  <c r="L533" i="12"/>
  <c r="M533" i="12"/>
  <c r="N533" i="12"/>
  <c r="O533" i="12"/>
  <c r="P533" i="12"/>
  <c r="Q533" i="12"/>
  <c r="R533" i="12"/>
  <c r="S533" i="12"/>
  <c r="T533" i="12"/>
  <c r="U533" i="12"/>
  <c r="D57" i="34"/>
  <c r="B80" i="34"/>
  <c r="B79" i="34"/>
  <c r="B78" i="34"/>
  <c r="B77" i="34"/>
  <c r="B76" i="34"/>
  <c r="B75" i="34"/>
  <c r="B74" i="34"/>
  <c r="B73" i="34"/>
  <c r="B72" i="34"/>
  <c r="B71" i="34"/>
  <c r="B70" i="34"/>
  <c r="B69" i="34"/>
  <c r="B68" i="34"/>
  <c r="B67" i="34"/>
  <c r="B66" i="34"/>
  <c r="B65" i="34"/>
  <c r="B64" i="34"/>
  <c r="B63" i="34"/>
  <c r="B62" i="34"/>
  <c r="B61" i="34"/>
  <c r="B60" i="34"/>
  <c r="B59" i="34"/>
  <c r="B58" i="34"/>
  <c r="B57" i="34"/>
  <c r="H134" i="34"/>
  <c r="D60" i="34"/>
  <c r="D59" i="34"/>
  <c r="D58" i="34"/>
  <c r="E13" i="34" l="1"/>
  <c r="E14" i="34"/>
  <c r="E15" i="34"/>
  <c r="E16" i="34"/>
  <c r="E17" i="34"/>
  <c r="E18" i="34"/>
  <c r="E8" i="34"/>
  <c r="G211" i="32"/>
  <c r="J169" i="32"/>
  <c r="J168" i="32"/>
  <c r="J133" i="32"/>
  <c r="G131" i="32"/>
  <c r="J127" i="32"/>
  <c r="G126" i="32"/>
  <c r="J115" i="32"/>
  <c r="J114" i="32" s="1"/>
  <c r="G241" i="31"/>
  <c r="G214" i="31"/>
  <c r="G157" i="31"/>
  <c r="G131" i="31"/>
  <c r="J115" i="31"/>
  <c r="G11" i="31"/>
  <c r="G9" i="31"/>
  <c r="G12" i="31"/>
  <c r="G13" i="31"/>
  <c r="J236" i="31"/>
  <c r="J232" i="31"/>
  <c r="I232" i="31"/>
  <c r="H232" i="31"/>
  <c r="G232" i="31"/>
  <c r="J233" i="31"/>
  <c r="J234" i="31"/>
  <c r="J235" i="31"/>
  <c r="J226" i="31"/>
  <c r="H238" i="31"/>
  <c r="I238" i="31"/>
  <c r="G238" i="31"/>
  <c r="H225" i="31"/>
  <c r="I225" i="31"/>
  <c r="G225" i="31"/>
  <c r="J225" i="31" s="1"/>
  <c r="J224" i="31" s="1"/>
  <c r="J219" i="31"/>
  <c r="J218" i="31"/>
  <c r="H218" i="31"/>
  <c r="I218" i="31"/>
  <c r="G218" i="31"/>
  <c r="G210" i="31"/>
  <c r="J173" i="31"/>
  <c r="J172" i="31" s="1"/>
  <c r="J171" i="31" s="1"/>
  <c r="H172" i="31"/>
  <c r="I172" i="31"/>
  <c r="G172" i="31"/>
  <c r="G177" i="31"/>
  <c r="G174" i="31"/>
  <c r="J163" i="31"/>
  <c r="J169" i="31"/>
  <c r="J168" i="31"/>
  <c r="J165" i="31"/>
  <c r="J164" i="31"/>
  <c r="I164" i="31"/>
  <c r="H167" i="31"/>
  <c r="I167" i="31"/>
  <c r="G167" i="31"/>
  <c r="G154" i="31"/>
  <c r="G150" i="31"/>
  <c r="J133" i="31"/>
  <c r="J134" i="31"/>
  <c r="J135" i="31"/>
  <c r="J136" i="31"/>
  <c r="J137" i="31"/>
  <c r="J138" i="31"/>
  <c r="J139" i="31"/>
  <c r="J140" i="31"/>
  <c r="H131" i="31"/>
  <c r="I131" i="31"/>
  <c r="G116" i="31"/>
  <c r="J47" i="31"/>
  <c r="G321" i="32"/>
  <c r="J266" i="32"/>
  <c r="J170" i="32"/>
  <c r="J165" i="32"/>
  <c r="H168" i="32"/>
  <c r="G21" i="32"/>
  <c r="G37" i="32"/>
  <c r="G26" i="32"/>
  <c r="J30" i="32"/>
  <c r="J31" i="32"/>
  <c r="G42" i="32"/>
  <c r="G45" i="32"/>
  <c r="H54" i="32"/>
  <c r="G54" i="32"/>
  <c r="H92" i="32"/>
  <c r="G97" i="32"/>
  <c r="G92" i="32"/>
  <c r="G104" i="32"/>
  <c r="H114" i="32"/>
  <c r="G114" i="32"/>
  <c r="J134" i="32"/>
  <c r="J135" i="32"/>
  <c r="J136" i="32"/>
  <c r="J137" i="32"/>
  <c r="J138" i="32"/>
  <c r="J139" i="32"/>
  <c r="J140" i="32"/>
  <c r="H143" i="32"/>
  <c r="H146" i="32"/>
  <c r="G146" i="32"/>
  <c r="G143" i="32" s="1"/>
  <c r="G168" i="32"/>
  <c r="H172" i="32"/>
  <c r="H210" i="32"/>
  <c r="G210" i="32"/>
  <c r="H211" i="32"/>
  <c r="G239" i="32"/>
  <c r="J243" i="32"/>
  <c r="J244" i="32"/>
  <c r="J246" i="32"/>
  <c r="J247" i="32"/>
  <c r="J248" i="32"/>
  <c r="J250" i="32"/>
  <c r="J252" i="32"/>
  <c r="J253" i="32"/>
  <c r="J254" i="32"/>
  <c r="H255" i="32"/>
  <c r="G255" i="32"/>
  <c r="H256" i="32"/>
  <c r="G256" i="32"/>
  <c r="H257" i="32"/>
  <c r="G257" i="32"/>
  <c r="G171" i="31"/>
  <c r="J167" i="31"/>
  <c r="H325" i="32"/>
  <c r="G325" i="32"/>
  <c r="H326" i="32"/>
  <c r="G326" i="32"/>
  <c r="H321" i="32"/>
  <c r="H265" i="32"/>
  <c r="H264" i="32"/>
  <c r="G265" i="32"/>
  <c r="G264" i="32"/>
  <c r="H253" i="32"/>
  <c r="G253" i="32"/>
  <c r="H233" i="32"/>
  <c r="G233" i="32"/>
  <c r="H226" i="32"/>
  <c r="G226" i="32"/>
  <c r="H223" i="32"/>
  <c r="G223" i="32"/>
  <c r="H54" i="31"/>
  <c r="I54" i="31"/>
  <c r="J54" i="31"/>
  <c r="G26" i="31"/>
  <c r="J30" i="31"/>
  <c r="J31" i="31"/>
  <c r="J32" i="31"/>
  <c r="I68" i="31"/>
  <c r="H92" i="31"/>
  <c r="I92" i="31"/>
  <c r="J92" i="31"/>
  <c r="I99" i="31"/>
  <c r="H114" i="31"/>
  <c r="I114" i="31"/>
  <c r="J114" i="31"/>
  <c r="G114" i="31"/>
  <c r="I116" i="31"/>
  <c r="H143" i="31"/>
  <c r="I143" i="31"/>
  <c r="H146" i="31"/>
  <c r="I146" i="31"/>
  <c r="H171" i="31"/>
  <c r="I171" i="31"/>
  <c r="I188" i="31"/>
  <c r="G188" i="31"/>
  <c r="I197" i="31"/>
  <c r="I200" i="31"/>
  <c r="H209" i="31"/>
  <c r="I209" i="31"/>
  <c r="J209" i="31"/>
  <c r="G209" i="31"/>
  <c r="H210" i="31"/>
  <c r="I210" i="31"/>
  <c r="J210" i="31"/>
  <c r="H222" i="31"/>
  <c r="I222" i="31"/>
  <c r="J222" i="31"/>
  <c r="H254" i="31"/>
  <c r="I254" i="31"/>
  <c r="J254" i="31"/>
  <c r="H255" i="31"/>
  <c r="I255" i="31"/>
  <c r="J255" i="31"/>
  <c r="H252" i="31"/>
  <c r="I252" i="31"/>
  <c r="J252" i="31"/>
  <c r="H263" i="31"/>
  <c r="H262" i="31"/>
  <c r="I263" i="31"/>
  <c r="I262" i="31"/>
  <c r="J263" i="31"/>
  <c r="J262" i="31"/>
  <c r="H265" i="31"/>
  <c r="I265" i="31"/>
  <c r="J265" i="31"/>
  <c r="H282" i="31"/>
  <c r="I282" i="31"/>
  <c r="J282" i="31"/>
  <c r="I289" i="31"/>
  <c r="H310" i="31"/>
  <c r="I310" i="31"/>
  <c r="J310" i="31"/>
  <c r="I301" i="31"/>
  <c r="G319" i="31"/>
  <c r="H319" i="31"/>
  <c r="I319" i="31"/>
  <c r="H324" i="31"/>
  <c r="H323" i="31"/>
  <c r="I324" i="31"/>
  <c r="I323" i="31"/>
  <c r="G310" i="31"/>
  <c r="G301" i="31"/>
  <c r="G282" i="31"/>
  <c r="G265" i="31"/>
  <c r="G263" i="31"/>
  <c r="G252" i="31"/>
  <c r="G222" i="31"/>
  <c r="G146" i="31"/>
  <c r="G143" i="31" s="1"/>
  <c r="F26" i="30"/>
  <c r="F25" i="30" s="1"/>
  <c r="F24" i="30" s="1"/>
  <c r="F23" i="30" s="1"/>
  <c r="F20" i="30"/>
  <c r="G317" i="31"/>
  <c r="H317" i="31"/>
  <c r="I317" i="31"/>
  <c r="J318" i="31"/>
  <c r="J317" i="31"/>
  <c r="G258" i="31"/>
  <c r="H258" i="31"/>
  <c r="I258" i="31"/>
  <c r="J259" i="31"/>
  <c r="J258" i="31"/>
  <c r="G260" i="31"/>
  <c r="H260" i="31"/>
  <c r="I260" i="31"/>
  <c r="J261" i="31"/>
  <c r="J260" i="31"/>
  <c r="G255" i="31"/>
  <c r="J24" i="31"/>
  <c r="I241" i="31"/>
  <c r="H241" i="31"/>
  <c r="H242" i="32"/>
  <c r="G242" i="32"/>
  <c r="J242" i="32"/>
  <c r="H219" i="32"/>
  <c r="G219" i="32"/>
  <c r="H173" i="32"/>
  <c r="G173" i="32"/>
  <c r="G172" i="32" s="1"/>
  <c r="H131" i="32"/>
  <c r="J130" i="32"/>
  <c r="H126" i="32"/>
  <c r="H26" i="32"/>
  <c r="J32" i="32"/>
  <c r="I126" i="31"/>
  <c r="H126" i="31"/>
  <c r="G126" i="31"/>
  <c r="G144" i="31"/>
  <c r="J243" i="31"/>
  <c r="J130" i="31"/>
  <c r="H26" i="31"/>
  <c r="I26" i="31"/>
  <c r="B17" i="40" a="1"/>
  <c r="D17" i="40" s="1"/>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1144" i="10"/>
  <c r="D1145" i="10"/>
  <c r="D1146" i="10"/>
  <c r="D1147" i="10"/>
  <c r="D1148" i="10"/>
  <c r="D1149" i="10"/>
  <c r="D1150" i="10"/>
  <c r="D1151" i="10"/>
  <c r="D1152" i="10"/>
  <c r="D1153" i="10"/>
  <c r="D1154" i="10"/>
  <c r="D1155" i="10"/>
  <c r="D1156" i="10"/>
  <c r="D1157" i="10"/>
  <c r="D1158" i="10"/>
  <c r="D1159" i="10"/>
  <c r="D1160" i="10"/>
  <c r="D1161" i="10"/>
  <c r="D1162" i="10"/>
  <c r="D1163" i="10"/>
  <c r="D1164" i="10"/>
  <c r="D1165" i="10"/>
  <c r="D1166" i="10"/>
  <c r="D1167" i="10"/>
  <c r="D1168" i="10"/>
  <c r="D1169" i="10"/>
  <c r="D1170" i="10"/>
  <c r="D1171" i="10"/>
  <c r="D1172" i="10"/>
  <c r="D1173" i="10"/>
  <c r="D1174"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6" i="10"/>
  <c r="D1287" i="10"/>
  <c r="D1288" i="10"/>
  <c r="D1289" i="10"/>
  <c r="D1290" i="10"/>
  <c r="D1291" i="10"/>
  <c r="D1292" i="10"/>
  <c r="D1293" i="10"/>
  <c r="D1294" i="10"/>
  <c r="D1295" i="10"/>
  <c r="D1296" i="10"/>
  <c r="D1297" i="10"/>
  <c r="D1298" i="10"/>
  <c r="D1299" i="10"/>
  <c r="D1300" i="10"/>
  <c r="D1301" i="10"/>
  <c r="D1302" i="10"/>
  <c r="D1303" i="10"/>
  <c r="D1304" i="10"/>
  <c r="D1305" i="10"/>
  <c r="D1306" i="10"/>
  <c r="D1307" i="10"/>
  <c r="D1308" i="10"/>
  <c r="D1309" i="10"/>
  <c r="D1310" i="10"/>
  <c r="D1311" i="10"/>
  <c r="D1312" i="10"/>
  <c r="D1313" i="10"/>
  <c r="D1314" i="10"/>
  <c r="D1315" i="10"/>
  <c r="D1316" i="10"/>
  <c r="D1317" i="10"/>
  <c r="D1318" i="10"/>
  <c r="D1319" i="10"/>
  <c r="D1320" i="10"/>
  <c r="D1321" i="10"/>
  <c r="D1322" i="10"/>
  <c r="D1323" i="10"/>
  <c r="D1324" i="10"/>
  <c r="D1325" i="10"/>
  <c r="D1326" i="10"/>
  <c r="D1327" i="10"/>
  <c r="D1328" i="10"/>
  <c r="D1329" i="10"/>
  <c r="D1330" i="10"/>
  <c r="D1331" i="10"/>
  <c r="D1332" i="10"/>
  <c r="D1333" i="10"/>
  <c r="D1334" i="10"/>
  <c r="D1335" i="10"/>
  <c r="D1336" i="10"/>
  <c r="D1337" i="10"/>
  <c r="D1338" i="10"/>
  <c r="D1339" i="10"/>
  <c r="D1340" i="10"/>
  <c r="D1341" i="10"/>
  <c r="D1342" i="10"/>
  <c r="D1343" i="10"/>
  <c r="D1344" i="10"/>
  <c r="D1345" i="10"/>
  <c r="D1346" i="10"/>
  <c r="D1347" i="10"/>
  <c r="D1348" i="10"/>
  <c r="D1349" i="10"/>
  <c r="D1350"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34" i="10"/>
  <c r="E1335" i="10"/>
  <c r="E1336" i="10"/>
  <c r="E1337" i="10"/>
  <c r="E1338" i="10"/>
  <c r="E1339" i="10"/>
  <c r="E1340" i="10"/>
  <c r="E1341" i="10"/>
  <c r="E1342" i="10"/>
  <c r="E1343" i="10"/>
  <c r="E1344" i="10"/>
  <c r="E1345" i="10"/>
  <c r="E1346" i="10"/>
  <c r="E1347" i="10"/>
  <c r="E1348" i="10"/>
  <c r="E1349" i="10"/>
  <c r="E1350"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1340" i="10"/>
  <c r="F1341" i="10"/>
  <c r="F1342" i="10"/>
  <c r="F1343" i="10"/>
  <c r="F1344" i="10"/>
  <c r="F1345" i="10"/>
  <c r="F1346" i="10"/>
  <c r="F1347" i="10"/>
  <c r="F1348" i="10"/>
  <c r="F1349" i="10"/>
  <c r="F1350"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510" i="10"/>
  <c r="B511" i="10"/>
  <c r="B512" i="10"/>
  <c r="B513" i="10"/>
  <c r="B514" i="10"/>
  <c r="B515" i="10"/>
  <c r="B516" i="10"/>
  <c r="B517" i="10"/>
  <c r="B518" i="10"/>
  <c r="B519" i="10"/>
  <c r="B520" i="10"/>
  <c r="B521" i="10"/>
  <c r="B522" i="10"/>
  <c r="C20" i="10"/>
  <c r="C21" i="10"/>
  <c r="C22" i="10"/>
  <c r="C23" i="10"/>
  <c r="C24" i="10"/>
  <c r="C25" i="10"/>
  <c r="C26" i="10"/>
  <c r="C27" i="10"/>
  <c r="C28" i="10"/>
  <c r="C29" i="10"/>
  <c r="C30" i="10"/>
  <c r="C31" i="10"/>
  <c r="C32" i="10"/>
  <c r="C33" i="10"/>
  <c r="C34" i="10"/>
  <c r="C35"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73" i="10"/>
  <c r="C74" i="10"/>
  <c r="C75" i="10"/>
  <c r="C76" i="10"/>
  <c r="C77" i="10"/>
  <c r="C78" i="10"/>
  <c r="C79" i="10"/>
  <c r="C81" i="10"/>
  <c r="C82" i="10"/>
  <c r="B82" i="10" s="1"/>
  <c r="C83" i="10"/>
  <c r="B83" i="10" s="1"/>
  <c r="C84" i="10"/>
  <c r="B84" i="10" s="1"/>
  <c r="C85" i="10"/>
  <c r="B85" i="10" s="1"/>
  <c r="C86" i="10"/>
  <c r="B86" i="10" s="1"/>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510" i="10"/>
  <c r="C511" i="10"/>
  <c r="C512" i="10"/>
  <c r="C513" i="10"/>
  <c r="C514" i="10"/>
  <c r="C515" i="10"/>
  <c r="C516" i="10"/>
  <c r="C517" i="10"/>
  <c r="C518" i="10"/>
  <c r="C519" i="10"/>
  <c r="C520" i="10"/>
  <c r="C521" i="10"/>
  <c r="C522" i="10"/>
  <c r="D20" i="10"/>
  <c r="D21" i="10"/>
  <c r="D22" i="10"/>
  <c r="D23" i="10"/>
  <c r="D24" i="10"/>
  <c r="D25" i="10"/>
  <c r="D26" i="10"/>
  <c r="D27" i="10"/>
  <c r="D28" i="10"/>
  <c r="D29" i="10"/>
  <c r="D30" i="10"/>
  <c r="D31" i="10"/>
  <c r="D32" i="10"/>
  <c r="D33" i="10"/>
  <c r="D34" i="10"/>
  <c r="D35"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73" i="10"/>
  <c r="D74" i="10"/>
  <c r="D75" i="10"/>
  <c r="D76" i="10"/>
  <c r="D77" i="10"/>
  <c r="D78" i="10"/>
  <c r="D79"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510" i="10"/>
  <c r="D511" i="10"/>
  <c r="D512" i="10"/>
  <c r="D513" i="10"/>
  <c r="D514" i="10"/>
  <c r="D515" i="10"/>
  <c r="D516" i="10"/>
  <c r="D517" i="10"/>
  <c r="D518" i="10"/>
  <c r="D519" i="10"/>
  <c r="D520" i="10"/>
  <c r="D521" i="10"/>
  <c r="D522" i="10"/>
  <c r="E20" i="10"/>
  <c r="E21" i="10"/>
  <c r="E22" i="10"/>
  <c r="E23" i="10"/>
  <c r="E24" i="10"/>
  <c r="E25" i="10"/>
  <c r="E26" i="10"/>
  <c r="E27" i="10"/>
  <c r="E28" i="10"/>
  <c r="E29" i="10"/>
  <c r="E30" i="10"/>
  <c r="E31" i="10"/>
  <c r="E32" i="10"/>
  <c r="E33" i="10"/>
  <c r="E34" i="10"/>
  <c r="E35"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73" i="10"/>
  <c r="E74" i="10"/>
  <c r="E75" i="10"/>
  <c r="E76" i="10"/>
  <c r="E77" i="10"/>
  <c r="E78" i="10"/>
  <c r="E79"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510" i="10"/>
  <c r="E511" i="10"/>
  <c r="E512" i="10"/>
  <c r="E513" i="10"/>
  <c r="E514" i="10"/>
  <c r="E515" i="10"/>
  <c r="E516" i="10"/>
  <c r="E517" i="10"/>
  <c r="E518" i="10"/>
  <c r="E519" i="10"/>
  <c r="E520" i="10"/>
  <c r="E521" i="10"/>
  <c r="E522" i="10"/>
  <c r="F20" i="10"/>
  <c r="F21" i="10"/>
  <c r="F22" i="10"/>
  <c r="F23" i="10"/>
  <c r="F24" i="10"/>
  <c r="F25" i="10"/>
  <c r="F26" i="10"/>
  <c r="F27" i="10"/>
  <c r="F28" i="10"/>
  <c r="F29" i="10"/>
  <c r="F30" i="10"/>
  <c r="F31" i="10"/>
  <c r="F32" i="10"/>
  <c r="F33" i="10"/>
  <c r="F34" i="10"/>
  <c r="F35"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73" i="10"/>
  <c r="F74" i="10"/>
  <c r="F75" i="10"/>
  <c r="F76" i="10"/>
  <c r="F77" i="10"/>
  <c r="F78" i="10"/>
  <c r="F79" i="10"/>
  <c r="F81" i="10"/>
  <c r="F82" i="10"/>
  <c r="F83" i="10"/>
  <c r="F84" i="10"/>
  <c r="F85" i="10"/>
  <c r="F86" i="10"/>
  <c r="F87" i="10"/>
  <c r="B87" i="10" s="1"/>
  <c r="F88" i="10"/>
  <c r="B88" i="10" s="1"/>
  <c r="F89" i="10"/>
  <c r="F90" i="10"/>
  <c r="F91" i="10"/>
  <c r="F92" i="10"/>
  <c r="F93" i="10"/>
  <c r="F94" i="10"/>
  <c r="B94" i="10" s="1"/>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510" i="10"/>
  <c r="F511" i="10"/>
  <c r="F512" i="10"/>
  <c r="F513" i="10"/>
  <c r="F514" i="10"/>
  <c r="F515" i="10"/>
  <c r="F516" i="10"/>
  <c r="F517" i="10"/>
  <c r="F518" i="10"/>
  <c r="F519" i="10"/>
  <c r="F520" i="10"/>
  <c r="F521" i="10"/>
  <c r="F522" i="10"/>
  <c r="D117" i="33"/>
  <c r="D116" i="33"/>
  <c r="D115" i="33"/>
  <c r="D114" i="33"/>
  <c r="D113" i="33"/>
  <c r="D112" i="33"/>
  <c r="D111" i="33"/>
  <c r="D110" i="33"/>
  <c r="D109" i="33"/>
  <c r="D108" i="33"/>
  <c r="D107" i="33"/>
  <c r="D106" i="33"/>
  <c r="D105" i="33"/>
  <c r="D104" i="33"/>
  <c r="D103" i="33"/>
  <c r="D102" i="33"/>
  <c r="D101" i="33"/>
  <c r="D100" i="33"/>
  <c r="B435" i="12"/>
  <c r="B437" i="12"/>
  <c r="C434" i="12"/>
  <c r="C435" i="12"/>
  <c r="C436" i="12"/>
  <c r="C437" i="12"/>
  <c r="D434" i="12"/>
  <c r="D435" i="12"/>
  <c r="D436" i="12"/>
  <c r="D437" i="12"/>
  <c r="E434" i="12"/>
  <c r="E435" i="12"/>
  <c r="E436" i="12"/>
  <c r="E437" i="12"/>
  <c r="F434" i="12"/>
  <c r="F435" i="12"/>
  <c r="F436" i="12"/>
  <c r="F437" i="12"/>
  <c r="V434" i="12"/>
  <c r="V435" i="12"/>
  <c r="V436" i="12"/>
  <c r="V437" i="12"/>
  <c r="C99" i="1"/>
  <c r="B99" i="1"/>
  <c r="D99" i="1"/>
  <c r="E99" i="1"/>
  <c r="C98" i="1"/>
  <c r="D98" i="1"/>
  <c r="E98" i="1"/>
  <c r="B98" i="1"/>
  <c r="B434" i="12"/>
  <c r="B436" i="12"/>
  <c r="C68" i="12"/>
  <c r="D68" i="12"/>
  <c r="E68" i="12"/>
  <c r="F68" i="12"/>
  <c r="V68" i="12"/>
  <c r="C67" i="12"/>
  <c r="D67" i="12"/>
  <c r="E67" i="12"/>
  <c r="F67" i="12"/>
  <c r="V67" i="12"/>
  <c r="B515" i="12"/>
  <c r="C515" i="12"/>
  <c r="D515" i="12"/>
  <c r="E515" i="12"/>
  <c r="F515" i="12"/>
  <c r="V515" i="12"/>
  <c r="B514" i="12"/>
  <c r="C514" i="12"/>
  <c r="D514" i="12"/>
  <c r="E514" i="12"/>
  <c r="F514" i="12"/>
  <c r="V514" i="12"/>
  <c r="B513" i="12"/>
  <c r="C513" i="12"/>
  <c r="D513" i="12"/>
  <c r="E513" i="12"/>
  <c r="F513" i="12"/>
  <c r="V513" i="12"/>
  <c r="B512" i="12"/>
  <c r="C512" i="12"/>
  <c r="D512" i="12"/>
  <c r="E512" i="12"/>
  <c r="F512" i="12"/>
  <c r="V512" i="12"/>
  <c r="B511" i="12"/>
  <c r="C511" i="12"/>
  <c r="D511" i="12"/>
  <c r="E511" i="12"/>
  <c r="F511" i="12"/>
  <c r="V511" i="12"/>
  <c r="C129" i="1"/>
  <c r="D129" i="1"/>
  <c r="E129" i="1"/>
  <c r="B129" i="1"/>
  <c r="B521" i="12"/>
  <c r="C521" i="12"/>
  <c r="D521" i="12"/>
  <c r="E521" i="12"/>
  <c r="F521" i="12"/>
  <c r="V521" i="12"/>
  <c r="B522" i="12"/>
  <c r="C522" i="12"/>
  <c r="D522" i="12"/>
  <c r="E522" i="12"/>
  <c r="F522" i="12"/>
  <c r="V522" i="12"/>
  <c r="B509" i="12"/>
  <c r="C509" i="12"/>
  <c r="D509" i="12"/>
  <c r="E509" i="12"/>
  <c r="F509" i="12"/>
  <c r="V509" i="12"/>
  <c r="B508" i="12"/>
  <c r="C508" i="12"/>
  <c r="D508" i="12"/>
  <c r="E508" i="12"/>
  <c r="F508" i="12"/>
  <c r="V508" i="12"/>
  <c r="B507" i="12"/>
  <c r="C507" i="12"/>
  <c r="D507" i="12"/>
  <c r="E507" i="12"/>
  <c r="F507" i="12"/>
  <c r="V507" i="12"/>
  <c r="B506" i="12"/>
  <c r="C506" i="12"/>
  <c r="D506" i="12"/>
  <c r="E506" i="12"/>
  <c r="F506" i="12"/>
  <c r="V506" i="12"/>
  <c r="B517" i="12"/>
  <c r="C517" i="12"/>
  <c r="D517" i="12"/>
  <c r="E517" i="12"/>
  <c r="F517" i="12"/>
  <c r="V517" i="12"/>
  <c r="C516" i="12"/>
  <c r="D516" i="12"/>
  <c r="E516" i="12"/>
  <c r="F516" i="12"/>
  <c r="V516" i="12"/>
  <c r="B516" i="12"/>
  <c r="B523" i="12"/>
  <c r="C523" i="12"/>
  <c r="D523" i="12"/>
  <c r="E523" i="12"/>
  <c r="F523" i="12"/>
  <c r="V523" i="12"/>
  <c r="C16" i="12"/>
  <c r="D16" i="12"/>
  <c r="E16" i="12"/>
  <c r="F16" i="12"/>
  <c r="V16" i="12"/>
  <c r="C15" i="12"/>
  <c r="D15" i="12"/>
  <c r="E15" i="12"/>
  <c r="F15" i="12"/>
  <c r="V15" i="12"/>
  <c r="C11" i="1"/>
  <c r="D11" i="1"/>
  <c r="E11" i="1"/>
  <c r="C93" i="12"/>
  <c r="D93" i="12"/>
  <c r="E93" i="12"/>
  <c r="F93" i="12"/>
  <c r="V93" i="12"/>
  <c r="C91" i="12"/>
  <c r="D91" i="12"/>
  <c r="E91" i="12"/>
  <c r="F91" i="12"/>
  <c r="V91" i="12"/>
  <c r="V92" i="12"/>
  <c r="C14" i="12"/>
  <c r="D14" i="12"/>
  <c r="E14" i="12"/>
  <c r="F14" i="12"/>
  <c r="V14" i="12"/>
  <c r="C13" i="12"/>
  <c r="D13" i="12"/>
  <c r="E13" i="12"/>
  <c r="F13" i="12"/>
  <c r="V13" i="12"/>
  <c r="C248" i="12"/>
  <c r="D248" i="12"/>
  <c r="E248" i="12"/>
  <c r="F248" i="12"/>
  <c r="V248" i="12"/>
  <c r="C244" i="12"/>
  <c r="D244" i="12"/>
  <c r="E244" i="12"/>
  <c r="F244" i="12"/>
  <c r="V244" i="12"/>
  <c r="B408" i="12"/>
  <c r="C408" i="12"/>
  <c r="D408" i="12"/>
  <c r="E408" i="12"/>
  <c r="F408" i="12"/>
  <c r="V408" i="12"/>
  <c r="B379" i="12"/>
  <c r="B380" i="12"/>
  <c r="C379" i="12"/>
  <c r="C380" i="12"/>
  <c r="D379" i="12"/>
  <c r="D380" i="12"/>
  <c r="E379" i="12"/>
  <c r="E380" i="12"/>
  <c r="F379" i="12"/>
  <c r="F380" i="12"/>
  <c r="V379" i="12"/>
  <c r="V380" i="12"/>
  <c r="B381" i="12"/>
  <c r="B382" i="12"/>
  <c r="B383" i="12"/>
  <c r="C381" i="12"/>
  <c r="C382" i="12"/>
  <c r="C383" i="12"/>
  <c r="D381" i="12"/>
  <c r="D382" i="12"/>
  <c r="D383" i="12"/>
  <c r="E381" i="12"/>
  <c r="E382" i="12"/>
  <c r="E383" i="12"/>
  <c r="F381" i="12"/>
  <c r="F382" i="12"/>
  <c r="F383" i="12"/>
  <c r="V381" i="12"/>
  <c r="V382" i="12"/>
  <c r="V383" i="12"/>
  <c r="B384" i="12"/>
  <c r="B385" i="12"/>
  <c r="B386" i="12"/>
  <c r="C384" i="12"/>
  <c r="C385" i="12"/>
  <c r="C386" i="12"/>
  <c r="D384" i="12"/>
  <c r="D385" i="12"/>
  <c r="D386" i="12"/>
  <c r="E384" i="12"/>
  <c r="E385" i="12"/>
  <c r="E386" i="12"/>
  <c r="F384" i="12"/>
  <c r="F385" i="12"/>
  <c r="F386" i="12"/>
  <c r="V384" i="12"/>
  <c r="V385" i="12"/>
  <c r="V386" i="12"/>
  <c r="B328" i="12"/>
  <c r="C328" i="12"/>
  <c r="D328" i="12"/>
  <c r="E328" i="12"/>
  <c r="F328" i="12"/>
  <c r="V328" i="12"/>
  <c r="B327" i="12"/>
  <c r="C327" i="12"/>
  <c r="D327" i="12"/>
  <c r="E327" i="12"/>
  <c r="F327" i="12"/>
  <c r="V327" i="12"/>
  <c r="B373" i="12"/>
  <c r="C373" i="12"/>
  <c r="D373" i="12"/>
  <c r="E373" i="12"/>
  <c r="F373" i="12"/>
  <c r="V373" i="12"/>
  <c r="B374" i="12"/>
  <c r="C374" i="12"/>
  <c r="D374" i="12"/>
  <c r="E374" i="12"/>
  <c r="F374" i="12"/>
  <c r="V374" i="12"/>
  <c r="B372" i="12"/>
  <c r="C372" i="12"/>
  <c r="D372" i="12"/>
  <c r="E372" i="12"/>
  <c r="F372" i="12"/>
  <c r="V372" i="12"/>
  <c r="C97" i="1"/>
  <c r="D97" i="1"/>
  <c r="E97" i="1"/>
  <c r="B97" i="1"/>
  <c r="C101" i="12"/>
  <c r="D101" i="12"/>
  <c r="E101" i="12"/>
  <c r="F101" i="12"/>
  <c r="V101" i="12"/>
  <c r="C167" i="12"/>
  <c r="D167" i="12"/>
  <c r="E167" i="12"/>
  <c r="F167" i="12"/>
  <c r="V167" i="12"/>
  <c r="B425" i="12"/>
  <c r="B426" i="12"/>
  <c r="B427" i="12"/>
  <c r="B428" i="12"/>
  <c r="B429" i="12"/>
  <c r="C425" i="12"/>
  <c r="C426" i="12"/>
  <c r="C427" i="12"/>
  <c r="C428" i="12"/>
  <c r="C429" i="12"/>
  <c r="D425" i="12"/>
  <c r="D426" i="12"/>
  <c r="D427" i="12"/>
  <c r="D428" i="12"/>
  <c r="D429" i="12"/>
  <c r="E425" i="12"/>
  <c r="E426" i="12"/>
  <c r="E427" i="12"/>
  <c r="E428" i="12"/>
  <c r="E429" i="12"/>
  <c r="F425" i="12"/>
  <c r="F426" i="12"/>
  <c r="F427" i="12"/>
  <c r="F428" i="12"/>
  <c r="F429" i="12"/>
  <c r="V425" i="12"/>
  <c r="V426" i="12"/>
  <c r="V427" i="12"/>
  <c r="V428" i="12"/>
  <c r="V429" i="12"/>
  <c r="B418" i="12"/>
  <c r="B419" i="12"/>
  <c r="B420" i="12"/>
  <c r="B421" i="12"/>
  <c r="B422" i="12"/>
  <c r="B423" i="12"/>
  <c r="C418" i="12"/>
  <c r="C419" i="12"/>
  <c r="C420" i="12"/>
  <c r="C421" i="12"/>
  <c r="C422" i="12"/>
  <c r="C423" i="12"/>
  <c r="D418" i="12"/>
  <c r="D419" i="12"/>
  <c r="D420" i="12"/>
  <c r="D421" i="12"/>
  <c r="D422" i="12"/>
  <c r="D423" i="12"/>
  <c r="E418" i="12"/>
  <c r="E419" i="12"/>
  <c r="E420" i="12"/>
  <c r="E421" i="12"/>
  <c r="E422" i="12"/>
  <c r="E423" i="12"/>
  <c r="F418" i="12"/>
  <c r="F419" i="12"/>
  <c r="F420" i="12"/>
  <c r="F421" i="12"/>
  <c r="F422" i="12"/>
  <c r="F423" i="12"/>
  <c r="V418" i="12"/>
  <c r="V419" i="12"/>
  <c r="V420" i="12"/>
  <c r="V421" i="12"/>
  <c r="V422" i="12"/>
  <c r="V423" i="12"/>
  <c r="B424" i="12"/>
  <c r="B430" i="12"/>
  <c r="B431" i="12"/>
  <c r="C424" i="12"/>
  <c r="C430" i="12"/>
  <c r="C431" i="12"/>
  <c r="D424" i="12"/>
  <c r="D430" i="12"/>
  <c r="D431" i="12"/>
  <c r="E424" i="12"/>
  <c r="E430" i="12"/>
  <c r="E431" i="12"/>
  <c r="F424" i="12"/>
  <c r="F430" i="12"/>
  <c r="F431" i="12"/>
  <c r="V424" i="12"/>
  <c r="V430" i="12"/>
  <c r="V431" i="12"/>
  <c r="B433" i="12"/>
  <c r="C433" i="12"/>
  <c r="D433" i="12"/>
  <c r="E433" i="12"/>
  <c r="F433" i="12"/>
  <c r="V433" i="12"/>
  <c r="B432" i="12"/>
  <c r="C432" i="12"/>
  <c r="D432" i="12"/>
  <c r="E432" i="12"/>
  <c r="F432" i="12"/>
  <c r="V432" i="12"/>
  <c r="C417" i="12"/>
  <c r="D417" i="12"/>
  <c r="E417" i="12"/>
  <c r="F417" i="12"/>
  <c r="V417" i="12"/>
  <c r="C109" i="1"/>
  <c r="D109" i="1"/>
  <c r="E109" i="1"/>
  <c r="C108" i="1"/>
  <c r="B108" i="1"/>
  <c r="D108" i="1"/>
  <c r="E108" i="1"/>
  <c r="B413" i="12"/>
  <c r="B414" i="12"/>
  <c r="C413" i="12"/>
  <c r="C414" i="12"/>
  <c r="D413" i="12"/>
  <c r="D414" i="12"/>
  <c r="E413" i="12"/>
  <c r="E414" i="12"/>
  <c r="F413" i="12"/>
  <c r="F414" i="12"/>
  <c r="V413" i="12"/>
  <c r="V414" i="12"/>
  <c r="C415" i="12"/>
  <c r="D415" i="12"/>
  <c r="E415" i="12"/>
  <c r="F415" i="12"/>
  <c r="V415" i="12"/>
  <c r="C416" i="12"/>
  <c r="D416" i="12"/>
  <c r="E416" i="12"/>
  <c r="F416" i="12"/>
  <c r="V416" i="12"/>
  <c r="C412" i="12"/>
  <c r="D412" i="12"/>
  <c r="E412" i="12"/>
  <c r="F412" i="12"/>
  <c r="V412" i="12"/>
  <c r="B367" i="12"/>
  <c r="B368" i="12"/>
  <c r="C367" i="12"/>
  <c r="C368" i="12"/>
  <c r="D367" i="12"/>
  <c r="D368" i="12"/>
  <c r="E367" i="12"/>
  <c r="E368" i="12"/>
  <c r="F367" i="12"/>
  <c r="F368" i="12"/>
  <c r="V367" i="12"/>
  <c r="V368" i="12"/>
  <c r="B370" i="12"/>
  <c r="C370" i="12"/>
  <c r="D370" i="12"/>
  <c r="E370" i="12"/>
  <c r="F370" i="12"/>
  <c r="V370" i="12"/>
  <c r="B369" i="12"/>
  <c r="C369" i="12"/>
  <c r="D369" i="12"/>
  <c r="E369" i="12"/>
  <c r="F369" i="12"/>
  <c r="V369" i="12"/>
  <c r="C366" i="12"/>
  <c r="D366" i="12"/>
  <c r="E366" i="12"/>
  <c r="F366" i="12"/>
  <c r="V366" i="12"/>
  <c r="C261" i="12"/>
  <c r="C262" i="12"/>
  <c r="D261" i="12"/>
  <c r="D262" i="12"/>
  <c r="E261" i="12"/>
  <c r="E262" i="12"/>
  <c r="F261" i="12"/>
  <c r="F262" i="12"/>
  <c r="V261" i="12"/>
  <c r="V262" i="12"/>
  <c r="C264" i="12"/>
  <c r="D264" i="12"/>
  <c r="E264" i="12"/>
  <c r="F264" i="12"/>
  <c r="V264" i="12"/>
  <c r="C263" i="12"/>
  <c r="D263" i="12"/>
  <c r="E263" i="12"/>
  <c r="F263" i="12"/>
  <c r="V263" i="12"/>
  <c r="C260" i="12"/>
  <c r="D260" i="12"/>
  <c r="E260" i="12"/>
  <c r="F260" i="12"/>
  <c r="V260" i="12"/>
  <c r="C245" i="12"/>
  <c r="D245" i="12"/>
  <c r="E245" i="12"/>
  <c r="F245" i="12"/>
  <c r="V245" i="12"/>
  <c r="C207" i="12"/>
  <c r="D207" i="12"/>
  <c r="E207" i="12"/>
  <c r="F207" i="12"/>
  <c r="V207" i="12"/>
  <c r="C206" i="12"/>
  <c r="D206" i="12"/>
  <c r="E206" i="12"/>
  <c r="F206" i="12"/>
  <c r="V206" i="12"/>
  <c r="C128" i="12"/>
  <c r="D128" i="12"/>
  <c r="E128" i="12"/>
  <c r="F128" i="12"/>
  <c r="V128" i="12"/>
  <c r="C127" i="12"/>
  <c r="D127" i="12"/>
  <c r="E127" i="12"/>
  <c r="F127" i="12"/>
  <c r="V127" i="12"/>
  <c r="C126" i="12"/>
  <c r="D126" i="12"/>
  <c r="E126" i="12"/>
  <c r="F126" i="12"/>
  <c r="V126" i="12"/>
  <c r="C125" i="12"/>
  <c r="D125" i="12"/>
  <c r="E125" i="12"/>
  <c r="F125" i="12"/>
  <c r="V125" i="12"/>
  <c r="C124" i="12"/>
  <c r="D124" i="12"/>
  <c r="E124" i="12"/>
  <c r="F124" i="12"/>
  <c r="V124" i="12"/>
  <c r="C123" i="12"/>
  <c r="D123" i="12"/>
  <c r="E123" i="12"/>
  <c r="F123" i="12"/>
  <c r="V123" i="12"/>
  <c r="C122" i="12"/>
  <c r="D122" i="12"/>
  <c r="E122" i="12"/>
  <c r="F122" i="12"/>
  <c r="V122" i="12"/>
  <c r="C121" i="12"/>
  <c r="D121" i="12"/>
  <c r="E121" i="12"/>
  <c r="F121" i="12"/>
  <c r="V121" i="12"/>
  <c r="C50" i="12"/>
  <c r="C51" i="12"/>
  <c r="C52" i="12"/>
  <c r="C53" i="12"/>
  <c r="D50" i="12"/>
  <c r="D51" i="12"/>
  <c r="D52" i="12"/>
  <c r="D53" i="12"/>
  <c r="E50" i="12"/>
  <c r="E51" i="12"/>
  <c r="E52" i="12"/>
  <c r="E53" i="12"/>
  <c r="F50" i="12"/>
  <c r="F51" i="12"/>
  <c r="F52" i="12"/>
  <c r="F53" i="12"/>
  <c r="V50" i="12"/>
  <c r="V51" i="12"/>
  <c r="V52" i="12"/>
  <c r="V53" i="12"/>
  <c r="C54" i="12"/>
  <c r="C55" i="12"/>
  <c r="D54" i="12"/>
  <c r="D55" i="12"/>
  <c r="E54" i="12"/>
  <c r="E55" i="12"/>
  <c r="F54" i="12"/>
  <c r="F55" i="12"/>
  <c r="V54" i="12"/>
  <c r="V55" i="12"/>
  <c r="C56" i="12"/>
  <c r="D56" i="12"/>
  <c r="E56" i="12"/>
  <c r="F56" i="12"/>
  <c r="V56" i="12"/>
  <c r="C57" i="12"/>
  <c r="D57" i="12"/>
  <c r="E57" i="12"/>
  <c r="F57" i="12"/>
  <c r="V57" i="12"/>
  <c r="C110" i="1"/>
  <c r="B110" i="1"/>
  <c r="D110" i="1"/>
  <c r="E110" i="1"/>
  <c r="C107" i="1"/>
  <c r="D107" i="1"/>
  <c r="E107" i="1"/>
  <c r="C96" i="1"/>
  <c r="D96" i="1"/>
  <c r="E96" i="1"/>
  <c r="B96" i="1"/>
  <c r="C106" i="1"/>
  <c r="B106" i="1"/>
  <c r="D106" i="1"/>
  <c r="E106" i="1"/>
  <c r="C57" i="1"/>
  <c r="D57" i="1"/>
  <c r="E57" i="1"/>
  <c r="C74" i="1"/>
  <c r="D74" i="1"/>
  <c r="E74" i="1"/>
  <c r="C40" i="1"/>
  <c r="D40" i="1"/>
  <c r="E40" i="1"/>
  <c r="B40" i="1"/>
  <c r="C39" i="1"/>
  <c r="B39" i="1" s="1"/>
  <c r="D39" i="1"/>
  <c r="E39" i="1"/>
  <c r="C20" i="1"/>
  <c r="B20" i="1" s="1"/>
  <c r="D20" i="1"/>
  <c r="E20" i="1"/>
  <c r="C19" i="1"/>
  <c r="D19" i="1"/>
  <c r="E19" i="1"/>
  <c r="B19" i="1"/>
  <c r="B74" i="1"/>
  <c r="B107" i="1"/>
  <c r="B57" i="1"/>
  <c r="B109" i="1"/>
  <c r="B417" i="12"/>
  <c r="B416" i="12"/>
  <c r="B415" i="12"/>
  <c r="B412" i="12"/>
  <c r="B366" i="12"/>
  <c r="C95" i="1"/>
  <c r="B95" i="1"/>
  <c r="D95" i="1"/>
  <c r="E95" i="1"/>
  <c r="B357" i="12"/>
  <c r="C357" i="12"/>
  <c r="D357" i="12"/>
  <c r="E357" i="12"/>
  <c r="F357" i="12"/>
  <c r="V357" i="12"/>
  <c r="B358" i="12"/>
  <c r="B359" i="12"/>
  <c r="B360" i="12"/>
  <c r="B361" i="12"/>
  <c r="C358" i="12"/>
  <c r="C359" i="12"/>
  <c r="C360" i="12"/>
  <c r="C361" i="12"/>
  <c r="D358" i="12"/>
  <c r="D359" i="12"/>
  <c r="D360" i="12"/>
  <c r="D361" i="12"/>
  <c r="E358" i="12"/>
  <c r="E359" i="12"/>
  <c r="E360" i="12"/>
  <c r="E361" i="12"/>
  <c r="F358" i="12"/>
  <c r="F359" i="12"/>
  <c r="F360" i="12"/>
  <c r="F361" i="12"/>
  <c r="V358" i="12"/>
  <c r="V359" i="12"/>
  <c r="V360" i="12"/>
  <c r="V361" i="12"/>
  <c r="C94" i="1"/>
  <c r="D94" i="1"/>
  <c r="E94" i="1"/>
  <c r="C93" i="1"/>
  <c r="D93" i="1"/>
  <c r="E93" i="1"/>
  <c r="C92" i="1"/>
  <c r="B92" i="1"/>
  <c r="D92" i="1"/>
  <c r="E92" i="1"/>
  <c r="B93" i="1"/>
  <c r="B94" i="1"/>
  <c r="C282" i="12"/>
  <c r="D282" i="12"/>
  <c r="E282" i="12"/>
  <c r="F282" i="12"/>
  <c r="V282" i="12"/>
  <c r="B285" i="12"/>
  <c r="B362" i="12"/>
  <c r="C285" i="12"/>
  <c r="C356" i="12"/>
  <c r="C362" i="12"/>
  <c r="D285" i="12"/>
  <c r="D356" i="12"/>
  <c r="D362" i="12"/>
  <c r="E285" i="12"/>
  <c r="E356" i="12"/>
  <c r="E362" i="12"/>
  <c r="F285" i="12"/>
  <c r="F356" i="12"/>
  <c r="F362" i="12"/>
  <c r="V285" i="12"/>
  <c r="V356" i="12"/>
  <c r="V362" i="12"/>
  <c r="B363" i="12"/>
  <c r="C363" i="12"/>
  <c r="D363" i="12"/>
  <c r="E363" i="12"/>
  <c r="F363" i="12"/>
  <c r="V363" i="12"/>
  <c r="B364" i="12"/>
  <c r="C364" i="12"/>
  <c r="D364" i="12"/>
  <c r="E364" i="12"/>
  <c r="F364" i="12"/>
  <c r="V364" i="12"/>
  <c r="C277" i="12"/>
  <c r="C278" i="12"/>
  <c r="C279" i="12"/>
  <c r="C280" i="12"/>
  <c r="D277" i="12"/>
  <c r="D278" i="12"/>
  <c r="D279" i="12"/>
  <c r="D280" i="12"/>
  <c r="E277" i="12"/>
  <c r="E278" i="12"/>
  <c r="E279" i="12"/>
  <c r="E280" i="12"/>
  <c r="F277" i="12"/>
  <c r="F278" i="12"/>
  <c r="F279" i="12"/>
  <c r="F280" i="12"/>
  <c r="V277" i="12"/>
  <c r="V278" i="12"/>
  <c r="V279" i="12"/>
  <c r="V280" i="12"/>
  <c r="C254" i="12"/>
  <c r="D254" i="12"/>
  <c r="E254" i="12"/>
  <c r="F254" i="12"/>
  <c r="V254" i="12"/>
  <c r="C253" i="12"/>
  <c r="C255" i="12"/>
  <c r="C256" i="12"/>
  <c r="C257" i="12"/>
  <c r="C258" i="12"/>
  <c r="C259" i="12"/>
  <c r="C265" i="12"/>
  <c r="C266" i="12"/>
  <c r="C267" i="12"/>
  <c r="C268" i="12"/>
  <c r="D253" i="12"/>
  <c r="D255" i="12"/>
  <c r="D256" i="12"/>
  <c r="D257" i="12"/>
  <c r="D258" i="12"/>
  <c r="D259" i="12"/>
  <c r="D265" i="12"/>
  <c r="D266" i="12"/>
  <c r="D267" i="12"/>
  <c r="D268" i="12"/>
  <c r="E253" i="12"/>
  <c r="E255" i="12"/>
  <c r="E256" i="12"/>
  <c r="E257" i="12"/>
  <c r="E258" i="12"/>
  <c r="E259" i="12"/>
  <c r="E265" i="12"/>
  <c r="E266" i="12"/>
  <c r="E267" i="12"/>
  <c r="E268" i="12"/>
  <c r="F253" i="12"/>
  <c r="F255" i="12"/>
  <c r="F256" i="12"/>
  <c r="F257" i="12"/>
  <c r="F258" i="12"/>
  <c r="F259" i="12"/>
  <c r="F265" i="12"/>
  <c r="F266" i="12"/>
  <c r="F267" i="12"/>
  <c r="F268" i="12"/>
  <c r="V253" i="12"/>
  <c r="V255" i="12"/>
  <c r="V256" i="12"/>
  <c r="V257" i="12"/>
  <c r="V258" i="12"/>
  <c r="V259" i="12"/>
  <c r="V265" i="12"/>
  <c r="V266" i="12"/>
  <c r="V267" i="12"/>
  <c r="V268" i="12"/>
  <c r="C269" i="12"/>
  <c r="C270" i="12"/>
  <c r="C271" i="12"/>
  <c r="C272" i="12"/>
  <c r="C273" i="12"/>
  <c r="C274" i="12"/>
  <c r="D269" i="12"/>
  <c r="D270" i="12"/>
  <c r="D271" i="12"/>
  <c r="D272" i="12"/>
  <c r="D273" i="12"/>
  <c r="D274" i="12"/>
  <c r="E269" i="12"/>
  <c r="E270" i="12"/>
  <c r="E271" i="12"/>
  <c r="E272" i="12"/>
  <c r="E273" i="12"/>
  <c r="E274" i="12"/>
  <c r="F269" i="12"/>
  <c r="F270" i="12"/>
  <c r="F271" i="12"/>
  <c r="F272" i="12"/>
  <c r="F273" i="12"/>
  <c r="F274" i="12"/>
  <c r="V269" i="12"/>
  <c r="V270" i="12"/>
  <c r="V271" i="12"/>
  <c r="V272" i="12"/>
  <c r="V273" i="12"/>
  <c r="V274" i="12"/>
  <c r="C275" i="12"/>
  <c r="C276" i="12"/>
  <c r="C281" i="12"/>
  <c r="D275" i="12"/>
  <c r="D276" i="12"/>
  <c r="D281" i="12"/>
  <c r="E275" i="12"/>
  <c r="E276" i="12"/>
  <c r="E281" i="12"/>
  <c r="F275" i="12"/>
  <c r="F276" i="12"/>
  <c r="F281" i="12"/>
  <c r="V275" i="12"/>
  <c r="V276" i="12"/>
  <c r="V281" i="12"/>
  <c r="B365" i="12"/>
  <c r="C365" i="12"/>
  <c r="D365" i="12"/>
  <c r="E365" i="12"/>
  <c r="F365" i="12"/>
  <c r="V365" i="12"/>
  <c r="C284" i="12"/>
  <c r="D284" i="12"/>
  <c r="E284" i="12"/>
  <c r="F284" i="12"/>
  <c r="V284" i="12"/>
  <c r="C283" i="12"/>
  <c r="D283" i="12"/>
  <c r="E283" i="12"/>
  <c r="F283" i="12"/>
  <c r="V283" i="12"/>
  <c r="C224" i="12"/>
  <c r="D224" i="12"/>
  <c r="E224" i="12"/>
  <c r="F224" i="12"/>
  <c r="V224" i="12"/>
  <c r="C168" i="12"/>
  <c r="D168" i="12"/>
  <c r="E168" i="12"/>
  <c r="F168" i="12"/>
  <c r="V168" i="12"/>
  <c r="C166" i="12"/>
  <c r="D166" i="12"/>
  <c r="E166" i="12"/>
  <c r="F166" i="12"/>
  <c r="V166" i="12"/>
  <c r="C80" i="1"/>
  <c r="B80" i="1"/>
  <c r="D80" i="1"/>
  <c r="E80" i="1"/>
  <c r="C76" i="1"/>
  <c r="C77" i="1"/>
  <c r="C78" i="1"/>
  <c r="C79" i="1"/>
  <c r="C81" i="1"/>
  <c r="B81" i="1"/>
  <c r="C82" i="1"/>
  <c r="D76" i="1"/>
  <c r="D77" i="1"/>
  <c r="D78" i="1"/>
  <c r="B78" i="1"/>
  <c r="D79" i="1"/>
  <c r="D81" i="1"/>
  <c r="D82" i="1"/>
  <c r="E76" i="1"/>
  <c r="E77" i="1"/>
  <c r="E78" i="1"/>
  <c r="E79" i="1"/>
  <c r="E81" i="1"/>
  <c r="E82" i="1"/>
  <c r="C61" i="1"/>
  <c r="D61" i="1"/>
  <c r="E61" i="1"/>
  <c r="C73" i="1"/>
  <c r="C75" i="1"/>
  <c r="D73" i="1"/>
  <c r="D75" i="1"/>
  <c r="B75" i="1"/>
  <c r="E73" i="1"/>
  <c r="E75" i="1"/>
  <c r="B79" i="1"/>
  <c r="B82" i="1"/>
  <c r="B77" i="1"/>
  <c r="B76" i="1"/>
  <c r="B61" i="1"/>
  <c r="B356" i="12"/>
  <c r="B73" i="1"/>
  <c r="V10" i="12"/>
  <c r="V11" i="12"/>
  <c r="V12"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8" i="12"/>
  <c r="V59" i="12"/>
  <c r="V60" i="12"/>
  <c r="V61" i="12"/>
  <c r="V62" i="12"/>
  <c r="V63" i="12"/>
  <c r="V64" i="12"/>
  <c r="V65" i="12"/>
  <c r="V66" i="12"/>
  <c r="V69" i="12"/>
  <c r="V70" i="12"/>
  <c r="V71" i="12"/>
  <c r="V72" i="12"/>
  <c r="V73" i="12"/>
  <c r="V74" i="12"/>
  <c r="V75" i="12"/>
  <c r="V76" i="12"/>
  <c r="V77" i="12"/>
  <c r="V78" i="12"/>
  <c r="V79" i="12"/>
  <c r="V80" i="12"/>
  <c r="V81" i="12"/>
  <c r="V82" i="12"/>
  <c r="V83" i="12"/>
  <c r="V84" i="12"/>
  <c r="V85" i="12"/>
  <c r="V86" i="12"/>
  <c r="V87" i="12"/>
  <c r="V88" i="12"/>
  <c r="V89" i="12"/>
  <c r="V90" i="12"/>
  <c r="V94" i="12"/>
  <c r="V95" i="12"/>
  <c r="V96" i="12"/>
  <c r="V97" i="12"/>
  <c r="V98" i="12"/>
  <c r="V99" i="12"/>
  <c r="V100" i="12"/>
  <c r="V102" i="12"/>
  <c r="V103" i="12"/>
  <c r="V104" i="12"/>
  <c r="V105" i="12"/>
  <c r="V106" i="12"/>
  <c r="V107" i="12"/>
  <c r="V108" i="12"/>
  <c r="V109" i="12"/>
  <c r="V110" i="12"/>
  <c r="V111" i="12"/>
  <c r="V112" i="12"/>
  <c r="V113" i="12"/>
  <c r="V114" i="12"/>
  <c r="V115" i="12"/>
  <c r="V116" i="12"/>
  <c r="V117" i="12"/>
  <c r="V118" i="12"/>
  <c r="V119" i="12"/>
  <c r="V120"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9"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8" i="12"/>
  <c r="V209" i="12"/>
  <c r="V210" i="12"/>
  <c r="V211" i="12"/>
  <c r="V212" i="12"/>
  <c r="V213" i="12"/>
  <c r="V214" i="12"/>
  <c r="V215" i="12"/>
  <c r="V216" i="12"/>
  <c r="V217" i="12"/>
  <c r="V218" i="12"/>
  <c r="V219" i="12"/>
  <c r="V220" i="12"/>
  <c r="V221" i="12"/>
  <c r="V222" i="12"/>
  <c r="V223" i="12"/>
  <c r="V225" i="12"/>
  <c r="V226" i="12"/>
  <c r="V227" i="12"/>
  <c r="V228" i="12"/>
  <c r="V229" i="12"/>
  <c r="V230" i="12"/>
  <c r="V231" i="12"/>
  <c r="V232" i="12"/>
  <c r="V233" i="12"/>
  <c r="V234" i="12"/>
  <c r="V235" i="12"/>
  <c r="V236" i="12"/>
  <c r="V237" i="12"/>
  <c r="V238" i="12"/>
  <c r="V239" i="12"/>
  <c r="V240" i="12"/>
  <c r="V241" i="12"/>
  <c r="V242" i="12"/>
  <c r="V243" i="12"/>
  <c r="V246" i="12"/>
  <c r="V247" i="12"/>
  <c r="V249" i="12"/>
  <c r="V250" i="12"/>
  <c r="V251" i="12"/>
  <c r="V252"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76" i="12"/>
  <c r="V377" i="12"/>
  <c r="V378" i="12"/>
  <c r="V387" i="12"/>
  <c r="V388" i="12"/>
  <c r="V389" i="12"/>
  <c r="V390" i="12"/>
  <c r="V391" i="12"/>
  <c r="V392" i="12"/>
  <c r="V393" i="12"/>
  <c r="V394" i="12"/>
  <c r="V395" i="12"/>
  <c r="V396" i="12"/>
  <c r="V397" i="12"/>
  <c r="V398" i="12"/>
  <c r="V399" i="12"/>
  <c r="V400" i="12"/>
  <c r="V401" i="12"/>
  <c r="V402" i="12"/>
  <c r="V403" i="12"/>
  <c r="V404" i="12"/>
  <c r="V405" i="12"/>
  <c r="V406" i="12"/>
  <c r="V407" i="12"/>
  <c r="V409" i="12"/>
  <c r="V410" i="12"/>
  <c r="V411"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371" i="12"/>
  <c r="V375" i="12"/>
  <c r="V472" i="12"/>
  <c r="V473" i="12"/>
  <c r="V474" i="12"/>
  <c r="V475" i="12"/>
  <c r="V476" i="12"/>
  <c r="V477" i="12"/>
  <c r="V478" i="12"/>
  <c r="V479" i="12"/>
  <c r="V480" i="12"/>
  <c r="V481" i="12"/>
  <c r="V482" i="12"/>
  <c r="V483" i="12"/>
  <c r="V484" i="12"/>
  <c r="V485" i="12"/>
  <c r="V486" i="12"/>
  <c r="V487" i="12"/>
  <c r="V488" i="12"/>
  <c r="V489" i="12"/>
  <c r="V490" i="12"/>
  <c r="V491" i="12"/>
  <c r="V492" i="12"/>
  <c r="V493" i="12"/>
  <c r="V494" i="12"/>
  <c r="V495" i="12"/>
  <c r="V496" i="12"/>
  <c r="V497" i="12"/>
  <c r="V498" i="12"/>
  <c r="V499" i="12"/>
  <c r="V500" i="12"/>
  <c r="V501" i="12"/>
  <c r="V502" i="12"/>
  <c r="V503" i="12"/>
  <c r="V504" i="12"/>
  <c r="V505" i="12"/>
  <c r="V510" i="12"/>
  <c r="V518" i="12"/>
  <c r="V519" i="12"/>
  <c r="V520" i="12"/>
  <c r="V524" i="12"/>
  <c r="V525" i="12"/>
  <c r="V526" i="12"/>
  <c r="V527" i="12"/>
  <c r="V528" i="12"/>
  <c r="V529" i="12"/>
  <c r="V530" i="12"/>
  <c r="V531" i="12"/>
  <c r="V532" i="12"/>
  <c r="V9" i="12"/>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D1664" i="10"/>
  <c r="D1665" i="10"/>
  <c r="D1666" i="10"/>
  <c r="D1667" i="10"/>
  <c r="D1668" i="10"/>
  <c r="D1669" i="10"/>
  <c r="D1670" i="10"/>
  <c r="D1671" i="10"/>
  <c r="D1672" i="10"/>
  <c r="D1673" i="10"/>
  <c r="D1674" i="10"/>
  <c r="D1675" i="10"/>
  <c r="D1676" i="10"/>
  <c r="D1677" i="10"/>
  <c r="D1678" i="10"/>
  <c r="D1679" i="10"/>
  <c r="D1680" i="10"/>
  <c r="D1681" i="10"/>
  <c r="D1682" i="10"/>
  <c r="D1683" i="10"/>
  <c r="D1684" i="10"/>
  <c r="D1685" i="10"/>
  <c r="D1686" i="10"/>
  <c r="D1687" i="10"/>
  <c r="D1688" i="10"/>
  <c r="D1689" i="10"/>
  <c r="D1690" i="10"/>
  <c r="D1691" i="10"/>
  <c r="D1692" i="10"/>
  <c r="D169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B407" i="12"/>
  <c r="B409" i="12"/>
  <c r="B410" i="12"/>
  <c r="C407" i="12"/>
  <c r="C409" i="12"/>
  <c r="C410" i="12"/>
  <c r="C411" i="12"/>
  <c r="D407" i="12"/>
  <c r="D409" i="12"/>
  <c r="D410" i="12"/>
  <c r="D411" i="12"/>
  <c r="E407" i="12"/>
  <c r="E409" i="12"/>
  <c r="E410" i="12"/>
  <c r="E411" i="12"/>
  <c r="F407" i="12"/>
  <c r="F409" i="12"/>
  <c r="F410" i="12"/>
  <c r="F411" i="12"/>
  <c r="C406" i="12"/>
  <c r="D406" i="12"/>
  <c r="E406" i="12"/>
  <c r="F406" i="12"/>
  <c r="C121" i="1"/>
  <c r="B121" i="1"/>
  <c r="D121" i="1"/>
  <c r="E121" i="1"/>
  <c r="C122" i="1"/>
  <c r="D122" i="1"/>
  <c r="B122" i="1"/>
  <c r="E122" i="1"/>
  <c r="C105" i="1"/>
  <c r="D105" i="1"/>
  <c r="E105" i="1"/>
  <c r="C104" i="1"/>
  <c r="B104" i="1"/>
  <c r="D104" i="1"/>
  <c r="E104" i="1"/>
  <c r="B105" i="1"/>
  <c r="B1690" i="10"/>
  <c r="B1686" i="10"/>
  <c r="B1682" i="10"/>
  <c r="B1678" i="10"/>
  <c r="B1674" i="10"/>
  <c r="B1670" i="10"/>
  <c r="B1666" i="10"/>
  <c r="B1691" i="10"/>
  <c r="B1687" i="10"/>
  <c r="B1683" i="10"/>
  <c r="B1679" i="10"/>
  <c r="B1675" i="10"/>
  <c r="B1671" i="10"/>
  <c r="B1667" i="10"/>
  <c r="B1693" i="10"/>
  <c r="B1689" i="10"/>
  <c r="B1685" i="10"/>
  <c r="B1681" i="10"/>
  <c r="B1677" i="10"/>
  <c r="B1673" i="10"/>
  <c r="B1669" i="10"/>
  <c r="B1665" i="10"/>
  <c r="B1692" i="10"/>
  <c r="B1688" i="10"/>
  <c r="B1684" i="10"/>
  <c r="B1680" i="10"/>
  <c r="B1676" i="10"/>
  <c r="B1672" i="10"/>
  <c r="B1668" i="10"/>
  <c r="B1664" i="10"/>
  <c r="B411" i="12"/>
  <c r="B406" i="12"/>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D1628" i="10"/>
  <c r="D1629" i="10"/>
  <c r="D1630" i="10"/>
  <c r="D1631" i="10"/>
  <c r="D1632" i="10"/>
  <c r="D1633" i="10"/>
  <c r="D1634" i="10"/>
  <c r="D1635" i="10"/>
  <c r="D1636" i="10"/>
  <c r="D1637" i="10"/>
  <c r="D1638" i="10"/>
  <c r="D1639" i="10"/>
  <c r="D1640" i="10"/>
  <c r="D1641" i="10"/>
  <c r="D1642" i="10"/>
  <c r="D1643" i="10"/>
  <c r="D1644" i="10"/>
  <c r="D1645" i="10"/>
  <c r="D1646" i="10"/>
  <c r="D1647" i="10"/>
  <c r="D1648" i="10"/>
  <c r="D1649" i="10"/>
  <c r="D1650" i="10"/>
  <c r="D1651" i="10"/>
  <c r="D1652" i="10"/>
  <c r="D1653" i="10"/>
  <c r="D1654" i="10"/>
  <c r="D1655" i="10"/>
  <c r="D1656" i="10"/>
  <c r="D1657" i="10"/>
  <c r="D1658" i="10"/>
  <c r="D1659" i="10"/>
  <c r="D1660" i="10"/>
  <c r="D1661" i="10"/>
  <c r="D1662" i="10"/>
  <c r="D1663"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F1628" i="10"/>
  <c r="F1629" i="10"/>
  <c r="F1630" i="10"/>
  <c r="F1631" i="10"/>
  <c r="F1632" i="10"/>
  <c r="F1633"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F1657" i="10"/>
  <c r="F1658" i="10"/>
  <c r="F1659" i="10"/>
  <c r="F1660" i="10"/>
  <c r="F1661" i="10"/>
  <c r="F1662" i="10"/>
  <c r="F1663" i="10"/>
  <c r="B397" i="12"/>
  <c r="C397" i="12"/>
  <c r="D397" i="12"/>
  <c r="E397" i="12"/>
  <c r="F397" i="12"/>
  <c r="B398" i="12"/>
  <c r="B399" i="12"/>
  <c r="B400" i="12"/>
  <c r="B401" i="12"/>
  <c r="C398" i="12"/>
  <c r="C399" i="12"/>
  <c r="C400" i="12"/>
  <c r="C401" i="12"/>
  <c r="D398" i="12"/>
  <c r="D399" i="12"/>
  <c r="D400" i="12"/>
  <c r="D401" i="12"/>
  <c r="E398" i="12"/>
  <c r="E399" i="12"/>
  <c r="E400" i="12"/>
  <c r="E401" i="12"/>
  <c r="F398" i="12"/>
  <c r="F399" i="12"/>
  <c r="F400" i="12"/>
  <c r="F401" i="12"/>
  <c r="B402" i="12"/>
  <c r="B403" i="12"/>
  <c r="C402" i="12"/>
  <c r="C403" i="12"/>
  <c r="D402" i="12"/>
  <c r="D403" i="12"/>
  <c r="E402" i="12"/>
  <c r="E403" i="12"/>
  <c r="F402" i="12"/>
  <c r="F403" i="12"/>
  <c r="B404" i="12"/>
  <c r="C404" i="12"/>
  <c r="D404" i="12"/>
  <c r="E404" i="12"/>
  <c r="F404" i="12"/>
  <c r="B405" i="12"/>
  <c r="C405" i="12"/>
  <c r="D405" i="12"/>
  <c r="E405" i="12"/>
  <c r="F405" i="12"/>
  <c r="C396" i="12"/>
  <c r="D396" i="12"/>
  <c r="E396" i="12"/>
  <c r="F396" i="12"/>
  <c r="B1658" i="10"/>
  <c r="B1654" i="10"/>
  <c r="B1648" i="10"/>
  <c r="B1644" i="10"/>
  <c r="B1663" i="10"/>
  <c r="B1655" i="10"/>
  <c r="B1651" i="10"/>
  <c r="B1647" i="10"/>
  <c r="B1639" i="10"/>
  <c r="B1635" i="10"/>
  <c r="B1631" i="10"/>
  <c r="B1662" i="10"/>
  <c r="B1650" i="10"/>
  <c r="B1646" i="10"/>
  <c r="B1642" i="10"/>
  <c r="B1638" i="10"/>
  <c r="B1630" i="10"/>
  <c r="B1661" i="10"/>
  <c r="B1657" i="10"/>
  <c r="B1645" i="10"/>
  <c r="B1641" i="10"/>
  <c r="B1637" i="10"/>
  <c r="B1660" i="10"/>
  <c r="B1656" i="10"/>
  <c r="B1652" i="10"/>
  <c r="B1640" i="10"/>
  <c r="B1636" i="10"/>
  <c r="B1632" i="10"/>
  <c r="B1643" i="10"/>
  <c r="B1628" i="10"/>
  <c r="B1659" i="10"/>
  <c r="B1653" i="10"/>
  <c r="B1649" i="10"/>
  <c r="B1633" i="10"/>
  <c r="B1634" i="10"/>
  <c r="B1629" i="10"/>
  <c r="B396" i="12"/>
  <c r="C108" i="12"/>
  <c r="C109" i="12"/>
  <c r="C110" i="12"/>
  <c r="C111" i="12"/>
  <c r="C112" i="12"/>
  <c r="C113" i="12"/>
  <c r="C114" i="12"/>
  <c r="D108" i="12"/>
  <c r="D109" i="12"/>
  <c r="D110" i="12"/>
  <c r="D111" i="12"/>
  <c r="D112" i="12"/>
  <c r="D113" i="12"/>
  <c r="D114" i="12"/>
  <c r="E108" i="12"/>
  <c r="E109" i="12"/>
  <c r="E110" i="12"/>
  <c r="E111" i="12"/>
  <c r="E112" i="12"/>
  <c r="E113" i="12"/>
  <c r="E114" i="12"/>
  <c r="F108" i="12"/>
  <c r="F109" i="12"/>
  <c r="F110" i="12"/>
  <c r="F111" i="12"/>
  <c r="F112" i="12"/>
  <c r="F113" i="12"/>
  <c r="F114" i="12"/>
  <c r="C107" i="12"/>
  <c r="C115" i="12"/>
  <c r="C116" i="12"/>
  <c r="C117" i="12"/>
  <c r="C118" i="12"/>
  <c r="C119" i="12"/>
  <c r="D107" i="12"/>
  <c r="D115" i="12"/>
  <c r="D116" i="12"/>
  <c r="D117" i="12"/>
  <c r="D118" i="12"/>
  <c r="D119" i="12"/>
  <c r="E107" i="12"/>
  <c r="E115" i="12"/>
  <c r="E116" i="12"/>
  <c r="E117" i="12"/>
  <c r="E118" i="12"/>
  <c r="E119" i="12"/>
  <c r="F107" i="12"/>
  <c r="F115" i="12"/>
  <c r="F116" i="12"/>
  <c r="F117" i="12"/>
  <c r="F118" i="12"/>
  <c r="F119" i="12"/>
  <c r="C120" i="12"/>
  <c r="D120" i="12"/>
  <c r="E120" i="12"/>
  <c r="F120" i="12"/>
  <c r="C38" i="1"/>
  <c r="B38" i="1" s="1"/>
  <c r="D38" i="1"/>
  <c r="E38" i="1"/>
  <c r="C37" i="1"/>
  <c r="B37" i="1" s="1"/>
  <c r="D37" i="1"/>
  <c r="E37" i="1"/>
  <c r="C36" i="1"/>
  <c r="D36" i="1"/>
  <c r="E36" i="1"/>
  <c r="B36" i="1" s="1"/>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D1527" i="10"/>
  <c r="D1528" i="10"/>
  <c r="D1529" i="10"/>
  <c r="D1530" i="10"/>
  <c r="D1531" i="10"/>
  <c r="D1532" i="10"/>
  <c r="D1533" i="10"/>
  <c r="D1534" i="10"/>
  <c r="D1535" i="10"/>
  <c r="D1536" i="10"/>
  <c r="D1537" i="10"/>
  <c r="D1538" i="10"/>
  <c r="D1539" i="10"/>
  <c r="D1540" i="10"/>
  <c r="D1541" i="10"/>
  <c r="D1542" i="10"/>
  <c r="D1543" i="10"/>
  <c r="D1544" i="10"/>
  <c r="D1545" i="10"/>
  <c r="D1546" i="10"/>
  <c r="D1547" i="10"/>
  <c r="D1548" i="10"/>
  <c r="D1549" i="10"/>
  <c r="D1550" i="10"/>
  <c r="D1551" i="10"/>
  <c r="D1552" i="10"/>
  <c r="D1553" i="10"/>
  <c r="D1554" i="10"/>
  <c r="D1555" i="10"/>
  <c r="D1556" i="10"/>
  <c r="D1557" i="10"/>
  <c r="D1558" i="10"/>
  <c r="D1559" i="10"/>
  <c r="D1560" i="10"/>
  <c r="D1561" i="10"/>
  <c r="D1562" i="10"/>
  <c r="D1563" i="10"/>
  <c r="D1564" i="10"/>
  <c r="D1565" i="10"/>
  <c r="D1566" i="10"/>
  <c r="D1567" i="10"/>
  <c r="D1568" i="10"/>
  <c r="D1569" i="10"/>
  <c r="D1570" i="10"/>
  <c r="D1571" i="10"/>
  <c r="D1572" i="10"/>
  <c r="D1573" i="10"/>
  <c r="D1574" i="10"/>
  <c r="D1575" i="10"/>
  <c r="D1576" i="10"/>
  <c r="D1577" i="10"/>
  <c r="D1578" i="10"/>
  <c r="D1579" i="10"/>
  <c r="D1580" i="10"/>
  <c r="D1581" i="10"/>
  <c r="D1582" i="10"/>
  <c r="D1583" i="10"/>
  <c r="D1584" i="10"/>
  <c r="D1585" i="10"/>
  <c r="D1586" i="10"/>
  <c r="D1587" i="10"/>
  <c r="D1588" i="10"/>
  <c r="D1589" i="10"/>
  <c r="D1590" i="10"/>
  <c r="D1591" i="10"/>
  <c r="D1592" i="10"/>
  <c r="D1593" i="10"/>
  <c r="D1594" i="10"/>
  <c r="D1595" i="10"/>
  <c r="D1596" i="10"/>
  <c r="D1597" i="10"/>
  <c r="D1598" i="10"/>
  <c r="D1599" i="10"/>
  <c r="D1600" i="10"/>
  <c r="D1601" i="10"/>
  <c r="D1602" i="10"/>
  <c r="D1603" i="10"/>
  <c r="D1604" i="10"/>
  <c r="D1605" i="10"/>
  <c r="D1606" i="10"/>
  <c r="D1607" i="10"/>
  <c r="D1608" i="10"/>
  <c r="D1609" i="10"/>
  <c r="D1610" i="10"/>
  <c r="D1611" i="10"/>
  <c r="D1612" i="10"/>
  <c r="D1613" i="10"/>
  <c r="D1614" i="10"/>
  <c r="D1615" i="10"/>
  <c r="D1616" i="10"/>
  <c r="D1617" i="10"/>
  <c r="D1618" i="10"/>
  <c r="D1619" i="10"/>
  <c r="D1620" i="10"/>
  <c r="D1621" i="10"/>
  <c r="D1622" i="10"/>
  <c r="D1623" i="10"/>
  <c r="D1624" i="10"/>
  <c r="D1625" i="10"/>
  <c r="D1626" i="10"/>
  <c r="D1627"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F1527" i="10"/>
  <c r="F1528" i="10"/>
  <c r="F1529" i="10"/>
  <c r="F1530" i="10"/>
  <c r="F1531" i="10"/>
  <c r="F1532" i="10"/>
  <c r="F1533" i="10"/>
  <c r="F1534" i="10"/>
  <c r="F1535" i="10"/>
  <c r="F1536" i="10"/>
  <c r="F1537" i="10"/>
  <c r="F1538" i="10"/>
  <c r="F1539" i="10"/>
  <c r="F1540" i="10"/>
  <c r="F1541" i="10"/>
  <c r="F1542" i="10"/>
  <c r="F1543" i="10"/>
  <c r="F1544" i="10"/>
  <c r="F1545" i="10"/>
  <c r="F1546" i="10"/>
  <c r="F1547" i="10"/>
  <c r="F1548" i="10"/>
  <c r="F1549" i="10"/>
  <c r="F1550" i="10"/>
  <c r="F1551" i="10"/>
  <c r="F1552" i="10"/>
  <c r="F1553" i="10"/>
  <c r="F1554" i="10"/>
  <c r="F1555" i="10"/>
  <c r="F1556" i="10"/>
  <c r="F1557" i="10"/>
  <c r="F1558" i="10"/>
  <c r="F1559" i="10"/>
  <c r="F1560" i="10"/>
  <c r="F1561" i="10"/>
  <c r="F1562" i="10"/>
  <c r="F1563" i="10"/>
  <c r="F1564" i="10"/>
  <c r="F1565" i="10"/>
  <c r="F1566" i="10"/>
  <c r="F1567"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1" i="10"/>
  <c r="F1602" i="10"/>
  <c r="F1603" i="10"/>
  <c r="F1604" i="10"/>
  <c r="F1605" i="10"/>
  <c r="F1606" i="10"/>
  <c r="F1607" i="10"/>
  <c r="F1608" i="10"/>
  <c r="F1609" i="10"/>
  <c r="F1610" i="10"/>
  <c r="F1611" i="10"/>
  <c r="F1612" i="10"/>
  <c r="F1613" i="10"/>
  <c r="F1614" i="10"/>
  <c r="F1615" i="10"/>
  <c r="F1616" i="10"/>
  <c r="F1617" i="10"/>
  <c r="F1618" i="10"/>
  <c r="F1619" i="10"/>
  <c r="F1620" i="10"/>
  <c r="F1621" i="10"/>
  <c r="F1622" i="10"/>
  <c r="F1623" i="10"/>
  <c r="F1624" i="10"/>
  <c r="F1625" i="10"/>
  <c r="F1626" i="10"/>
  <c r="F1627" i="10"/>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B510" i="12"/>
  <c r="B519" i="12"/>
  <c r="B525" i="12"/>
  <c r="B526" i="12"/>
  <c r="B527" i="12"/>
  <c r="C482" i="12"/>
  <c r="C510" i="12"/>
  <c r="C518" i="12"/>
  <c r="C519" i="12"/>
  <c r="C520" i="12"/>
  <c r="C524" i="12"/>
  <c r="C525" i="12"/>
  <c r="C526" i="12"/>
  <c r="C527" i="12"/>
  <c r="D482" i="12"/>
  <c r="D510" i="12"/>
  <c r="D518" i="12"/>
  <c r="D519" i="12"/>
  <c r="D520" i="12"/>
  <c r="D524" i="12"/>
  <c r="D525" i="12"/>
  <c r="D526" i="12"/>
  <c r="D527" i="12"/>
  <c r="E482" i="12"/>
  <c r="E510" i="12"/>
  <c r="E518" i="12"/>
  <c r="E519" i="12"/>
  <c r="E520" i="12"/>
  <c r="E524" i="12"/>
  <c r="E525" i="12"/>
  <c r="E526" i="12"/>
  <c r="E527" i="12"/>
  <c r="F482" i="12"/>
  <c r="F510" i="12"/>
  <c r="F518" i="12"/>
  <c r="F519" i="12"/>
  <c r="F520" i="12"/>
  <c r="F524" i="12"/>
  <c r="F525" i="12"/>
  <c r="F526" i="12"/>
  <c r="F527" i="12"/>
  <c r="C128" i="1"/>
  <c r="B128" i="1"/>
  <c r="D128" i="1"/>
  <c r="E128" i="1"/>
  <c r="C132" i="1"/>
  <c r="D132" i="1"/>
  <c r="E132" i="1"/>
  <c r="C131" i="1"/>
  <c r="B131" i="1"/>
  <c r="D131" i="1"/>
  <c r="E131" i="1"/>
  <c r="C130" i="1"/>
  <c r="D130" i="1"/>
  <c r="E130" i="1"/>
  <c r="C127" i="1"/>
  <c r="D127" i="1"/>
  <c r="E127" i="1"/>
  <c r="B127" i="1"/>
  <c r="B478" i="12"/>
  <c r="B479" i="12"/>
  <c r="B480" i="12"/>
  <c r="B481" i="12"/>
  <c r="C478" i="12"/>
  <c r="C479" i="12"/>
  <c r="C480" i="12"/>
  <c r="C481" i="12"/>
  <c r="D478" i="12"/>
  <c r="D479" i="12"/>
  <c r="D480" i="12"/>
  <c r="D481" i="12"/>
  <c r="E478" i="12"/>
  <c r="E479" i="12"/>
  <c r="E480" i="12"/>
  <c r="E481" i="12"/>
  <c r="F478" i="12"/>
  <c r="F479" i="12"/>
  <c r="F480" i="12"/>
  <c r="F481" i="12"/>
  <c r="B477" i="12"/>
  <c r="C476" i="12"/>
  <c r="C477" i="12"/>
  <c r="D476" i="12"/>
  <c r="D477" i="12"/>
  <c r="E476" i="12"/>
  <c r="E477" i="12"/>
  <c r="F476" i="12"/>
  <c r="F477" i="12"/>
  <c r="C126" i="1"/>
  <c r="D126" i="1"/>
  <c r="E126" i="1"/>
  <c r="B1625" i="10"/>
  <c r="B1617" i="10"/>
  <c r="B1626" i="10"/>
  <c r="B1622" i="10"/>
  <c r="B1613" i="10"/>
  <c r="B1620" i="10"/>
  <c r="B1618" i="10"/>
  <c r="B1627" i="10"/>
  <c r="B1623" i="10"/>
  <c r="B1615" i="10"/>
  <c r="B132" i="1"/>
  <c r="B126" i="1"/>
  <c r="B130" i="1"/>
  <c r="B1600" i="10"/>
  <c r="B1596" i="10"/>
  <c r="B1592" i="10"/>
  <c r="B1588" i="10"/>
  <c r="B1584" i="10"/>
  <c r="B1580" i="10"/>
  <c r="B1576" i="10"/>
  <c r="B1572" i="10"/>
  <c r="B1568" i="10"/>
  <c r="B1564" i="10"/>
  <c r="B1560" i="10"/>
  <c r="B1556" i="10"/>
  <c r="B1552" i="10"/>
  <c r="B1548" i="10"/>
  <c r="B1544" i="10"/>
  <c r="B1540" i="10"/>
  <c r="B1536" i="10"/>
  <c r="B1532" i="10"/>
  <c r="B1528" i="10"/>
  <c r="B1595" i="10"/>
  <c r="B1591" i="10"/>
  <c r="B1587" i="10"/>
  <c r="B1583" i="10"/>
  <c r="B1567" i="10"/>
  <c r="B1535" i="10"/>
  <c r="B1531" i="10"/>
  <c r="B1602" i="10"/>
  <c r="B1598" i="10"/>
  <c r="B1594" i="10"/>
  <c r="B1590" i="10"/>
  <c r="B1586" i="10"/>
  <c r="B1582" i="10"/>
  <c r="B1578" i="10"/>
  <c r="B1574" i="10"/>
  <c r="B1570" i="10"/>
  <c r="B1562" i="10"/>
  <c r="B1558" i="10"/>
  <c r="B1554" i="10"/>
  <c r="B1550" i="10"/>
  <c r="B1546" i="10"/>
  <c r="B1542" i="10"/>
  <c r="B1538" i="10"/>
  <c r="B1593" i="10"/>
  <c r="B1589" i="10"/>
  <c r="B1585" i="10"/>
  <c r="B1581" i="10"/>
  <c r="B1569" i="10"/>
  <c r="B1565" i="10"/>
  <c r="B1557" i="10"/>
  <c r="B1553" i="10"/>
  <c r="B1545" i="10"/>
  <c r="B1541" i="10"/>
  <c r="B1537" i="10"/>
  <c r="B1533" i="10"/>
  <c r="B1529" i="10"/>
  <c r="B1614" i="10"/>
  <c r="B1610" i="10"/>
  <c r="B1606" i="10"/>
  <c r="B1579" i="10"/>
  <c r="B1575" i="10"/>
  <c r="B1571" i="10"/>
  <c r="B1563" i="10"/>
  <c r="B1559" i="10"/>
  <c r="B1555" i="10"/>
  <c r="B1551" i="10"/>
  <c r="B1547" i="10"/>
  <c r="B1543" i="10"/>
  <c r="B1539" i="10"/>
  <c r="B1527" i="10"/>
  <c r="B1624" i="10"/>
  <c r="B1616" i="10"/>
  <c r="B1612" i="10"/>
  <c r="B1608" i="10"/>
  <c r="B1604" i="10"/>
  <c r="B1577" i="10"/>
  <c r="B1573" i="10"/>
  <c r="B1561" i="10"/>
  <c r="B1549" i="10"/>
  <c r="B482" i="12"/>
  <c r="B1621" i="10"/>
  <c r="B1609" i="10"/>
  <c r="B1605" i="10"/>
  <c r="B1601" i="10"/>
  <c r="B1597" i="10"/>
  <c r="B1566" i="10"/>
  <c r="B1534" i="10"/>
  <c r="B1530" i="10"/>
  <c r="B1619" i="10"/>
  <c r="B1611" i="10"/>
  <c r="B1607" i="10"/>
  <c r="B1603" i="10"/>
  <c r="B1599" i="10"/>
  <c r="B524" i="12"/>
  <c r="B520" i="12"/>
  <c r="B518" i="12"/>
  <c r="B476" i="12"/>
  <c r="C1524" i="10"/>
  <c r="C1525" i="10"/>
  <c r="C1526" i="10"/>
  <c r="D1524" i="10"/>
  <c r="D1525" i="10"/>
  <c r="D1526" i="10"/>
  <c r="E1524" i="10"/>
  <c r="E1525" i="10"/>
  <c r="E1526" i="10"/>
  <c r="F1524" i="10"/>
  <c r="F1525" i="10"/>
  <c r="F1526" i="10"/>
  <c r="C141" i="12"/>
  <c r="D141" i="12"/>
  <c r="E141" i="12"/>
  <c r="F141" i="12"/>
  <c r="C140" i="12"/>
  <c r="D140" i="12"/>
  <c r="E140" i="12"/>
  <c r="F140" i="12"/>
  <c r="C142" i="12"/>
  <c r="D142" i="12"/>
  <c r="E142" i="12"/>
  <c r="F142" i="12"/>
  <c r="C43" i="1"/>
  <c r="D43" i="1"/>
  <c r="B43" i="1" s="1"/>
  <c r="E43" i="1"/>
  <c r="C42" i="1"/>
  <c r="B42" i="1" s="1"/>
  <c r="D42" i="1"/>
  <c r="E42" i="1"/>
  <c r="C13" i="1"/>
  <c r="B13" i="1" s="1"/>
  <c r="D13" i="1"/>
  <c r="E13" i="1"/>
  <c r="B1526" i="10"/>
  <c r="B1525" i="10"/>
  <c r="B1524" i="10"/>
  <c r="C143" i="12"/>
  <c r="C144" i="12"/>
  <c r="C145" i="12"/>
  <c r="C146" i="12"/>
  <c r="C147" i="12"/>
  <c r="C148" i="12"/>
  <c r="C149" i="12"/>
  <c r="C150" i="12"/>
  <c r="C151" i="12"/>
  <c r="C152" i="12"/>
  <c r="C153" i="12"/>
  <c r="C154" i="12"/>
  <c r="C155" i="12"/>
  <c r="C156" i="12"/>
  <c r="D143" i="12"/>
  <c r="D144" i="12"/>
  <c r="D145" i="12"/>
  <c r="D146" i="12"/>
  <c r="D147" i="12"/>
  <c r="D148" i="12"/>
  <c r="D149" i="12"/>
  <c r="D150" i="12"/>
  <c r="D151" i="12"/>
  <c r="D152" i="12"/>
  <c r="D153" i="12"/>
  <c r="D154" i="12"/>
  <c r="D155" i="12"/>
  <c r="D156" i="12"/>
  <c r="E143" i="12"/>
  <c r="E144" i="12"/>
  <c r="E145" i="12"/>
  <c r="E146" i="12"/>
  <c r="E147" i="12"/>
  <c r="E148" i="12"/>
  <c r="E149" i="12"/>
  <c r="E150" i="12"/>
  <c r="E151" i="12"/>
  <c r="E152" i="12"/>
  <c r="E153" i="12"/>
  <c r="E154" i="12"/>
  <c r="E155" i="12"/>
  <c r="E156" i="12"/>
  <c r="F143" i="12"/>
  <c r="F144" i="12"/>
  <c r="F145" i="12"/>
  <c r="F146" i="12"/>
  <c r="F147" i="12"/>
  <c r="F148" i="12"/>
  <c r="F149" i="12"/>
  <c r="F150" i="12"/>
  <c r="F151" i="12"/>
  <c r="F152" i="12"/>
  <c r="F153" i="12"/>
  <c r="F154" i="12"/>
  <c r="F155" i="12"/>
  <c r="F156" i="12"/>
  <c r="C157" i="12"/>
  <c r="C158" i="12"/>
  <c r="C159" i="12"/>
  <c r="C160" i="12"/>
  <c r="C161" i="12"/>
  <c r="C162" i="12"/>
  <c r="C163" i="12"/>
  <c r="C164" i="12"/>
  <c r="D157" i="12"/>
  <c r="D158" i="12"/>
  <c r="D159" i="12"/>
  <c r="D160" i="12"/>
  <c r="D161" i="12"/>
  <c r="D162" i="12"/>
  <c r="D163" i="12"/>
  <c r="D164" i="12"/>
  <c r="E157" i="12"/>
  <c r="E158" i="12"/>
  <c r="E159" i="12"/>
  <c r="E160" i="12"/>
  <c r="E161" i="12"/>
  <c r="E162" i="12"/>
  <c r="E163" i="12"/>
  <c r="E164" i="12"/>
  <c r="F157" i="12"/>
  <c r="F158" i="12"/>
  <c r="F159" i="12"/>
  <c r="F160" i="12"/>
  <c r="F161" i="12"/>
  <c r="F162" i="12"/>
  <c r="F163" i="12"/>
  <c r="F164" i="12"/>
  <c r="C165" i="12"/>
  <c r="D165" i="12"/>
  <c r="E165" i="12"/>
  <c r="F165" i="12"/>
  <c r="C46" i="1"/>
  <c r="B46" i="1" s="1"/>
  <c r="D46" i="1"/>
  <c r="E46" i="1"/>
  <c r="C45" i="1"/>
  <c r="B45" i="1" s="1"/>
  <c r="D45" i="1"/>
  <c r="E45" i="1"/>
  <c r="C90" i="12"/>
  <c r="C92" i="12"/>
  <c r="D90" i="12"/>
  <c r="D92" i="12"/>
  <c r="E90" i="12"/>
  <c r="E92" i="12"/>
  <c r="F90" i="12"/>
  <c r="F92" i="12"/>
  <c r="C94" i="12"/>
  <c r="D94" i="12"/>
  <c r="E94" i="12"/>
  <c r="F94" i="12"/>
  <c r="C89" i="12"/>
  <c r="D89" i="12"/>
  <c r="E89" i="12"/>
  <c r="F89" i="12"/>
  <c r="C87" i="12"/>
  <c r="D87" i="12"/>
  <c r="E87" i="12"/>
  <c r="F87" i="12"/>
  <c r="C88" i="12"/>
  <c r="D88" i="12"/>
  <c r="E88" i="12"/>
  <c r="F88" i="12"/>
  <c r="C236" i="12"/>
  <c r="C237" i="12"/>
  <c r="C238" i="12"/>
  <c r="C239" i="12"/>
  <c r="D236" i="12"/>
  <c r="D237" i="12"/>
  <c r="D238" i="12"/>
  <c r="D239" i="12"/>
  <c r="E236" i="12"/>
  <c r="E237" i="12"/>
  <c r="E238" i="12"/>
  <c r="E239" i="12"/>
  <c r="F236" i="12"/>
  <c r="F237" i="12"/>
  <c r="F238" i="12"/>
  <c r="F239" i="12"/>
  <c r="C240" i="12"/>
  <c r="C241" i="12"/>
  <c r="C242" i="12"/>
  <c r="D240" i="12"/>
  <c r="D241" i="12"/>
  <c r="D242" i="12"/>
  <c r="E240" i="12"/>
  <c r="E241" i="12"/>
  <c r="E242" i="12"/>
  <c r="F240" i="12"/>
  <c r="F241" i="12"/>
  <c r="F242" i="12"/>
  <c r="C243" i="12"/>
  <c r="D243" i="12"/>
  <c r="E243" i="12"/>
  <c r="F243" i="12"/>
  <c r="C85" i="12"/>
  <c r="D85" i="12"/>
  <c r="E85" i="12"/>
  <c r="F85" i="12"/>
  <c r="C86" i="12"/>
  <c r="D86" i="12"/>
  <c r="E86" i="12"/>
  <c r="F86" i="12"/>
  <c r="C84" i="12"/>
  <c r="D84" i="12"/>
  <c r="E84" i="12"/>
  <c r="F84" i="12"/>
  <c r="C78" i="12"/>
  <c r="C79" i="12"/>
  <c r="C80" i="12"/>
  <c r="D78" i="12"/>
  <c r="D79" i="12"/>
  <c r="D80" i="12"/>
  <c r="E78" i="12"/>
  <c r="E79" i="12"/>
  <c r="E80" i="12"/>
  <c r="F78" i="12"/>
  <c r="F79" i="12"/>
  <c r="F80" i="12"/>
  <c r="C81" i="12"/>
  <c r="C82" i="12"/>
  <c r="D81" i="12"/>
  <c r="D82" i="12"/>
  <c r="E81" i="12"/>
  <c r="E82" i="12"/>
  <c r="F81" i="12"/>
  <c r="F82" i="12"/>
  <c r="C1515" i="10"/>
  <c r="C1516" i="10"/>
  <c r="C1517" i="10"/>
  <c r="C1518" i="10"/>
  <c r="C1519" i="10"/>
  <c r="C1520" i="10"/>
  <c r="C1521" i="10"/>
  <c r="C1522" i="10"/>
  <c r="C1523" i="10"/>
  <c r="D1515" i="10"/>
  <c r="D1516" i="10"/>
  <c r="D1517" i="10"/>
  <c r="D1518" i="10"/>
  <c r="D1519" i="10"/>
  <c r="D1520" i="10"/>
  <c r="D1521" i="10"/>
  <c r="D1522" i="10"/>
  <c r="D1523" i="10"/>
  <c r="E1515" i="10"/>
  <c r="E1516" i="10"/>
  <c r="E1517" i="10"/>
  <c r="E1518" i="10"/>
  <c r="E1519" i="10"/>
  <c r="E1520" i="10"/>
  <c r="E1521" i="10"/>
  <c r="E1522" i="10"/>
  <c r="E1523" i="10"/>
  <c r="F1515" i="10"/>
  <c r="F1516" i="10"/>
  <c r="F1517" i="10"/>
  <c r="F1518" i="10"/>
  <c r="F1519" i="10"/>
  <c r="F1520" i="10"/>
  <c r="F1521" i="10"/>
  <c r="F1522" i="10"/>
  <c r="F1523" i="10"/>
  <c r="C33" i="12"/>
  <c r="C34" i="12"/>
  <c r="C35" i="12"/>
  <c r="C36" i="12"/>
  <c r="C37" i="12"/>
  <c r="D33" i="12"/>
  <c r="D34" i="12"/>
  <c r="D35" i="12"/>
  <c r="D36" i="12"/>
  <c r="D37" i="12"/>
  <c r="E33" i="12"/>
  <c r="E34" i="12"/>
  <c r="E35" i="12"/>
  <c r="E36" i="12"/>
  <c r="E37" i="12"/>
  <c r="F33" i="12"/>
  <c r="F34" i="12"/>
  <c r="F35" i="12"/>
  <c r="F36" i="12"/>
  <c r="F37" i="12"/>
  <c r="C38" i="12"/>
  <c r="C39" i="12"/>
  <c r="C40" i="12"/>
  <c r="C41" i="12"/>
  <c r="D38" i="12"/>
  <c r="D39" i="12"/>
  <c r="D40" i="12"/>
  <c r="D41" i="12"/>
  <c r="E38" i="12"/>
  <c r="E39" i="12"/>
  <c r="E40" i="12"/>
  <c r="E41" i="12"/>
  <c r="F38" i="12"/>
  <c r="F39" i="12"/>
  <c r="F40" i="12"/>
  <c r="F41" i="12"/>
  <c r="C42" i="12"/>
  <c r="C43" i="12"/>
  <c r="D42" i="12"/>
  <c r="D43" i="12"/>
  <c r="E42" i="12"/>
  <c r="E43" i="12"/>
  <c r="F42" i="12"/>
  <c r="F43" i="12"/>
  <c r="C15" i="1"/>
  <c r="B15" i="1" s="1"/>
  <c r="D15" i="1"/>
  <c r="E15" i="1"/>
  <c r="B1522" i="10"/>
  <c r="B1518" i="10"/>
  <c r="B1523" i="10"/>
  <c r="B1519" i="10"/>
  <c r="B1521" i="10"/>
  <c r="B1516" i="10"/>
  <c r="B1520" i="10"/>
  <c r="B1517" i="10"/>
  <c r="B1515"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D1398" i="10"/>
  <c r="D1399" i="10"/>
  <c r="D1400" i="10"/>
  <c r="D1401" i="10"/>
  <c r="D1402" i="10"/>
  <c r="D1403" i="10"/>
  <c r="D1404" i="10"/>
  <c r="D1405" i="10"/>
  <c r="D1406" i="10"/>
  <c r="D1407" i="10"/>
  <c r="D1408" i="10"/>
  <c r="D1409" i="10"/>
  <c r="D1410" i="10"/>
  <c r="D1411" i="10"/>
  <c r="D1412" i="10"/>
  <c r="D1413" i="10"/>
  <c r="D1414" i="10"/>
  <c r="D1415" i="10"/>
  <c r="D1416" i="10"/>
  <c r="D1417" i="10"/>
  <c r="D1418" i="10"/>
  <c r="D1419" i="10"/>
  <c r="D1420" i="10"/>
  <c r="D1421" i="10"/>
  <c r="D1422" i="10"/>
  <c r="D1423" i="10"/>
  <c r="D1424" i="10"/>
  <c r="D1425"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E1398" i="10"/>
  <c r="E1399" i="10"/>
  <c r="E1400" i="10"/>
  <c r="E1401" i="10"/>
  <c r="E1402" i="10"/>
  <c r="E1403" i="10"/>
  <c r="E1404" i="10"/>
  <c r="E1405" i="10"/>
  <c r="E1406" i="10"/>
  <c r="E1407" i="10"/>
  <c r="E1408" i="10"/>
  <c r="E1409" i="10"/>
  <c r="E1410" i="10"/>
  <c r="E1411" i="10"/>
  <c r="E1412" i="10"/>
  <c r="E1413" i="10"/>
  <c r="E1414" i="10"/>
  <c r="E1415" i="10"/>
  <c r="E1416" i="10"/>
  <c r="E1417" i="10"/>
  <c r="E1418" i="10"/>
  <c r="E1419" i="10"/>
  <c r="E1420" i="10"/>
  <c r="E1421" i="10"/>
  <c r="E1422" i="10"/>
  <c r="E1423" i="10"/>
  <c r="E1424" i="10"/>
  <c r="E1425" i="10"/>
  <c r="E1426" i="10"/>
  <c r="E1427" i="10"/>
  <c r="E1428" i="10"/>
  <c r="E1429" i="10"/>
  <c r="E1430" i="10"/>
  <c r="E1431" i="10"/>
  <c r="E1432" i="10"/>
  <c r="E1433" i="10"/>
  <c r="E1434" i="10"/>
  <c r="E1435" i="10"/>
  <c r="E1436" i="10"/>
  <c r="E1437" i="10"/>
  <c r="E1438" i="10"/>
  <c r="E1439" i="10"/>
  <c r="E1440" i="10"/>
  <c r="E1441" i="10"/>
  <c r="E1442" i="10"/>
  <c r="E1443" i="10"/>
  <c r="E1444" i="10"/>
  <c r="E1445" i="10"/>
  <c r="E1446" i="10"/>
  <c r="E1447" i="10"/>
  <c r="E1448" i="10"/>
  <c r="E1449" i="10"/>
  <c r="E1450" i="10"/>
  <c r="E1451" i="10"/>
  <c r="E1452" i="10"/>
  <c r="E1453" i="10"/>
  <c r="E1454" i="10"/>
  <c r="E1455" i="10"/>
  <c r="E1456" i="10"/>
  <c r="E1457" i="10"/>
  <c r="E1458" i="10"/>
  <c r="E1459" i="10"/>
  <c r="E1460" i="10"/>
  <c r="E1461" i="10"/>
  <c r="E1462" i="10"/>
  <c r="E1463" i="10"/>
  <c r="E1464" i="10"/>
  <c r="E1465" i="10"/>
  <c r="E1466" i="10"/>
  <c r="E1467" i="10"/>
  <c r="E1468" i="10"/>
  <c r="E1469" i="10"/>
  <c r="E1470" i="10"/>
  <c r="E1471" i="10"/>
  <c r="E1472" i="10"/>
  <c r="E1473" i="10"/>
  <c r="E1474" i="10"/>
  <c r="E1475" i="10"/>
  <c r="E1476" i="10"/>
  <c r="E1477" i="10"/>
  <c r="E1478" i="10"/>
  <c r="E1479" i="10"/>
  <c r="E1480" i="10"/>
  <c r="E1481" i="10"/>
  <c r="E1482" i="10"/>
  <c r="E1483" i="10"/>
  <c r="E1484" i="10"/>
  <c r="E1485" i="10"/>
  <c r="E1486" i="10"/>
  <c r="E1487" i="10"/>
  <c r="E1488" i="10"/>
  <c r="E1489" i="10"/>
  <c r="E1490" i="10"/>
  <c r="E1491" i="10"/>
  <c r="E1492" i="10"/>
  <c r="E1493" i="10"/>
  <c r="E1494" i="10"/>
  <c r="E1495" i="10"/>
  <c r="E1496" i="10"/>
  <c r="E1497" i="10"/>
  <c r="E1498" i="10"/>
  <c r="E1499" i="10"/>
  <c r="E1500" i="10"/>
  <c r="E1501" i="10"/>
  <c r="E1502" i="10"/>
  <c r="E1503" i="10"/>
  <c r="E1504" i="10"/>
  <c r="E1505" i="10"/>
  <c r="E1506" i="10"/>
  <c r="E1507" i="10"/>
  <c r="E1508" i="10"/>
  <c r="E1509" i="10"/>
  <c r="E1510" i="10"/>
  <c r="E1511" i="10"/>
  <c r="E1512" i="10"/>
  <c r="E1513" i="10"/>
  <c r="E1514" i="10"/>
  <c r="F1398" i="10"/>
  <c r="F1399" i="10"/>
  <c r="F1400" i="10"/>
  <c r="F1401" i="10"/>
  <c r="F1402" i="10"/>
  <c r="F1403" i="10"/>
  <c r="F1404" i="10"/>
  <c r="F1405" i="10"/>
  <c r="F1406" i="10"/>
  <c r="F1407" i="10"/>
  <c r="F1408" i="10"/>
  <c r="F1409" i="10"/>
  <c r="F1410" i="10"/>
  <c r="F1411" i="10"/>
  <c r="F1412" i="10"/>
  <c r="F1413" i="10"/>
  <c r="F1414" i="10"/>
  <c r="F1415" i="10"/>
  <c r="F1416" i="10"/>
  <c r="F1417" i="10"/>
  <c r="F1418" i="10"/>
  <c r="F1419" i="10"/>
  <c r="F1420" i="10"/>
  <c r="F1421" i="10"/>
  <c r="F1422" i="10"/>
  <c r="F1423" i="10"/>
  <c r="F1424" i="10"/>
  <c r="F1425" i="10"/>
  <c r="F1426" i="10"/>
  <c r="F1427" i="10"/>
  <c r="F1428" i="10"/>
  <c r="F1429" i="10"/>
  <c r="F1430" i="10"/>
  <c r="F1431" i="10"/>
  <c r="F1432" i="10"/>
  <c r="F1433" i="10"/>
  <c r="F1434" i="10"/>
  <c r="F1435" i="10"/>
  <c r="F1436" i="10"/>
  <c r="F1437" i="10"/>
  <c r="F1438" i="10"/>
  <c r="F1439" i="10"/>
  <c r="F1440" i="10"/>
  <c r="F1441" i="10"/>
  <c r="F1442" i="10"/>
  <c r="F1443" i="10"/>
  <c r="F1444" i="10"/>
  <c r="F1445" i="10"/>
  <c r="F1446" i="10"/>
  <c r="F1447" i="10"/>
  <c r="F1448" i="10"/>
  <c r="F1449" i="10"/>
  <c r="F1450" i="10"/>
  <c r="F1451" i="10"/>
  <c r="F1452" i="10"/>
  <c r="F1453" i="10"/>
  <c r="F1454" i="10"/>
  <c r="F1455" i="10"/>
  <c r="F1456" i="10"/>
  <c r="F1457" i="10"/>
  <c r="F1458" i="10"/>
  <c r="F1459" i="10"/>
  <c r="F1460" i="10"/>
  <c r="F1461" i="10"/>
  <c r="F1462" i="10"/>
  <c r="F1463" i="10"/>
  <c r="F1464" i="10"/>
  <c r="F1465" i="10"/>
  <c r="F1466" i="10"/>
  <c r="F1467" i="10"/>
  <c r="F1468" i="10"/>
  <c r="F1469" i="10"/>
  <c r="F1470" i="10"/>
  <c r="F1471" i="10"/>
  <c r="F1472" i="10"/>
  <c r="F1473" i="10"/>
  <c r="F1474" i="10"/>
  <c r="F1475" i="10"/>
  <c r="F1476" i="10"/>
  <c r="F1477" i="10"/>
  <c r="F1478" i="10"/>
  <c r="F1479" i="10"/>
  <c r="F1480" i="10"/>
  <c r="F1481" i="10"/>
  <c r="F1482" i="10"/>
  <c r="F1483" i="10"/>
  <c r="F1484" i="10"/>
  <c r="F1485" i="10"/>
  <c r="F1486" i="10"/>
  <c r="F1487" i="10"/>
  <c r="F1488" i="10"/>
  <c r="F1489" i="10"/>
  <c r="F1490" i="10"/>
  <c r="F1491" i="10"/>
  <c r="F1492" i="10"/>
  <c r="F1493" i="10"/>
  <c r="F1494" i="10"/>
  <c r="F1495" i="10"/>
  <c r="F1496" i="10"/>
  <c r="F1497" i="10"/>
  <c r="F1498" i="10"/>
  <c r="F1499" i="10"/>
  <c r="F1500" i="10"/>
  <c r="F1501" i="10"/>
  <c r="F1502" i="10"/>
  <c r="F1503" i="10"/>
  <c r="F1504" i="10"/>
  <c r="F1505" i="10"/>
  <c r="F1506" i="10"/>
  <c r="F1507" i="10"/>
  <c r="F1508" i="10"/>
  <c r="F1509" i="10"/>
  <c r="F1510" i="10"/>
  <c r="F1511" i="10"/>
  <c r="F1512" i="10"/>
  <c r="F1513" i="10"/>
  <c r="F1514" i="10"/>
  <c r="B475" i="12"/>
  <c r="C475" i="12"/>
  <c r="D475" i="12"/>
  <c r="E475" i="12"/>
  <c r="F475" i="12"/>
  <c r="B474" i="12"/>
  <c r="C474" i="12"/>
  <c r="D474" i="12"/>
  <c r="E474" i="12"/>
  <c r="F474" i="12"/>
  <c r="C473" i="12"/>
  <c r="D473" i="12"/>
  <c r="E473" i="12"/>
  <c r="F473" i="12"/>
  <c r="B439" i="12"/>
  <c r="B440" i="12"/>
  <c r="B441" i="12"/>
  <c r="B442" i="12"/>
  <c r="C439" i="12"/>
  <c r="C440" i="12"/>
  <c r="C441" i="12"/>
  <c r="C442" i="12"/>
  <c r="D439" i="12"/>
  <c r="D440" i="12"/>
  <c r="D441" i="12"/>
  <c r="D442" i="12"/>
  <c r="E439" i="12"/>
  <c r="E440" i="12"/>
  <c r="E441" i="12"/>
  <c r="E442" i="12"/>
  <c r="F439" i="12"/>
  <c r="F440" i="12"/>
  <c r="F441" i="12"/>
  <c r="F442" i="12"/>
  <c r="B377" i="12"/>
  <c r="C377" i="12"/>
  <c r="D377" i="12"/>
  <c r="E377" i="12"/>
  <c r="F377" i="12"/>
  <c r="C376" i="12"/>
  <c r="D376" i="12"/>
  <c r="E376" i="12"/>
  <c r="F376" i="12"/>
  <c r="B390" i="12"/>
  <c r="C390" i="12"/>
  <c r="D390" i="12"/>
  <c r="E390" i="12"/>
  <c r="F390" i="12"/>
  <c r="B348" i="12"/>
  <c r="B349" i="12"/>
  <c r="B350" i="12"/>
  <c r="B351" i="12"/>
  <c r="B352" i="12"/>
  <c r="B353" i="12"/>
  <c r="C348" i="12"/>
  <c r="C349" i="12"/>
  <c r="C350" i="12"/>
  <c r="C351" i="12"/>
  <c r="C352" i="12"/>
  <c r="C353" i="12"/>
  <c r="D348" i="12"/>
  <c r="D349" i="12"/>
  <c r="D350" i="12"/>
  <c r="D351" i="12"/>
  <c r="D352" i="12"/>
  <c r="D353" i="12"/>
  <c r="E348" i="12"/>
  <c r="E349" i="12"/>
  <c r="E350" i="12"/>
  <c r="E351" i="12"/>
  <c r="E352" i="12"/>
  <c r="E353" i="12"/>
  <c r="F348" i="12"/>
  <c r="F349" i="12"/>
  <c r="F350" i="12"/>
  <c r="F351" i="12"/>
  <c r="F352" i="12"/>
  <c r="F353" i="12"/>
  <c r="B354" i="12"/>
  <c r="B355" i="12"/>
  <c r="B443" i="12"/>
  <c r="C354" i="12"/>
  <c r="C355" i="12"/>
  <c r="C438" i="12"/>
  <c r="C443" i="12"/>
  <c r="D354" i="12"/>
  <c r="D355" i="12"/>
  <c r="D438" i="12"/>
  <c r="D443" i="12"/>
  <c r="E354" i="12"/>
  <c r="E355" i="12"/>
  <c r="E438" i="12"/>
  <c r="E443" i="12"/>
  <c r="F354" i="12"/>
  <c r="F355" i="12"/>
  <c r="F438" i="12"/>
  <c r="F443" i="12"/>
  <c r="C139" i="12"/>
  <c r="D139" i="12"/>
  <c r="E139" i="12"/>
  <c r="F139" i="12"/>
  <c r="C138" i="12"/>
  <c r="D138" i="12"/>
  <c r="E138" i="12"/>
  <c r="F138" i="12"/>
  <c r="C130" i="12"/>
  <c r="C131" i="12"/>
  <c r="C132" i="12"/>
  <c r="C133" i="12"/>
  <c r="D130" i="12"/>
  <c r="D131" i="12"/>
  <c r="D132" i="12"/>
  <c r="D133" i="12"/>
  <c r="E130" i="12"/>
  <c r="E131" i="12"/>
  <c r="E132" i="12"/>
  <c r="E133" i="12"/>
  <c r="F130" i="12"/>
  <c r="F131" i="12"/>
  <c r="F132" i="12"/>
  <c r="F133" i="12"/>
  <c r="C134" i="12"/>
  <c r="C135" i="12"/>
  <c r="D134" i="12"/>
  <c r="D135" i="12"/>
  <c r="E134" i="12"/>
  <c r="E135" i="12"/>
  <c r="F134" i="12"/>
  <c r="F135" i="12"/>
  <c r="C137" i="12"/>
  <c r="D137" i="12"/>
  <c r="E137" i="12"/>
  <c r="F137" i="12"/>
  <c r="C136" i="12"/>
  <c r="D136" i="12"/>
  <c r="E136" i="12"/>
  <c r="F136" i="12"/>
  <c r="C125" i="1"/>
  <c r="B125" i="1"/>
  <c r="D125" i="1"/>
  <c r="E125" i="1"/>
  <c r="C112" i="1"/>
  <c r="D112" i="1"/>
  <c r="E112" i="1"/>
  <c r="C120" i="1"/>
  <c r="D120" i="1"/>
  <c r="E120" i="1"/>
  <c r="C100" i="1"/>
  <c r="D100" i="1"/>
  <c r="E100" i="1"/>
  <c r="C91" i="1"/>
  <c r="D91" i="1"/>
  <c r="E91" i="1"/>
  <c r="C90" i="1"/>
  <c r="D90" i="1"/>
  <c r="E90" i="1"/>
  <c r="C41" i="1"/>
  <c r="B41" i="1" s="1"/>
  <c r="D41" i="1"/>
  <c r="E41" i="1"/>
  <c r="B90" i="1"/>
  <c r="B112" i="1"/>
  <c r="B91" i="1"/>
  <c r="B120" i="1"/>
  <c r="B1488" i="10"/>
  <c r="B1501" i="10"/>
  <c r="B1493" i="10"/>
  <c r="B1489" i="10"/>
  <c r="B1485" i="10"/>
  <c r="B1473" i="10"/>
  <c r="B1469" i="10"/>
  <c r="B1465" i="10"/>
  <c r="B1461" i="10"/>
  <c r="B1457" i="10"/>
  <c r="B1453" i="10"/>
  <c r="B1449" i="10"/>
  <c r="B1425" i="10"/>
  <c r="B1413" i="10"/>
  <c r="B1409" i="10"/>
  <c r="B1401" i="10"/>
  <c r="B1511" i="10"/>
  <c r="B1507" i="10"/>
  <c r="B1499" i="10"/>
  <c r="B1512" i="10"/>
  <c r="B1508" i="10"/>
  <c r="B1504" i="10"/>
  <c r="B1492" i="10"/>
  <c r="B1484" i="10"/>
  <c r="B1480" i="10"/>
  <c r="B1448" i="10"/>
  <c r="B1444" i="10"/>
  <c r="B1440" i="10"/>
  <c r="B1436" i="10"/>
  <c r="B1432" i="10"/>
  <c r="B1428" i="10"/>
  <c r="B1420" i="10"/>
  <c r="B1412" i="10"/>
  <c r="B1408" i="10"/>
  <c r="B1404" i="10"/>
  <c r="B1400" i="10"/>
  <c r="B1506" i="10"/>
  <c r="B1503" i="10"/>
  <c r="B1479" i="10"/>
  <c r="B1475" i="10"/>
  <c r="B1471" i="10"/>
  <c r="B1467" i="10"/>
  <c r="B1463" i="10"/>
  <c r="B1459" i="10"/>
  <c r="B1455" i="10"/>
  <c r="B1443" i="10"/>
  <c r="B1439" i="10"/>
  <c r="B1435" i="10"/>
  <c r="B1431" i="10"/>
  <c r="B1419" i="10"/>
  <c r="B1399" i="10"/>
  <c r="B1513" i="10"/>
  <c r="B1497" i="10"/>
  <c r="B1514" i="10"/>
  <c r="B1502" i="10"/>
  <c r="B1498" i="10"/>
  <c r="B1494" i="10"/>
  <c r="B1490" i="10"/>
  <c r="B1486" i="10"/>
  <c r="B1478" i="10"/>
  <c r="B1474" i="10"/>
  <c r="B1470" i="10"/>
  <c r="B1466" i="10"/>
  <c r="B1462" i="10"/>
  <c r="B1458" i="10"/>
  <c r="B1454" i="10"/>
  <c r="B1450" i="10"/>
  <c r="B1442" i="10"/>
  <c r="B1438" i="10"/>
  <c r="B1434" i="10"/>
  <c r="B1430" i="10"/>
  <c r="B1422" i="10"/>
  <c r="B1418" i="10"/>
  <c r="B1414" i="10"/>
  <c r="B1410" i="10"/>
  <c r="B1406" i="10"/>
  <c r="B1509" i="10"/>
  <c r="B1505" i="10"/>
  <c r="B1482" i="10"/>
  <c r="B1481" i="10"/>
  <c r="B1477" i="10"/>
  <c r="B1476" i="10"/>
  <c r="B1472" i="10"/>
  <c r="B1468" i="10"/>
  <c r="B1464" i="10"/>
  <c r="B1460" i="10"/>
  <c r="B1446" i="10"/>
  <c r="B1427" i="10"/>
  <c r="B1423" i="10"/>
  <c r="B1416" i="10"/>
  <c r="B1500" i="10"/>
  <c r="B1496" i="10"/>
  <c r="B1456" i="10"/>
  <c r="B1452" i="10"/>
  <c r="B1445" i="10"/>
  <c r="B1426" i="10"/>
  <c r="B1415" i="10"/>
  <c r="B1411" i="10"/>
  <c r="B1407" i="10"/>
  <c r="B1403" i="10"/>
  <c r="B1451" i="10"/>
  <c r="B1441" i="10"/>
  <c r="B1437" i="10"/>
  <c r="B1433" i="10"/>
  <c r="B1429" i="10"/>
  <c r="B1421" i="10"/>
  <c r="B1402" i="10"/>
  <c r="B1398" i="10"/>
  <c r="B1510" i="10"/>
  <c r="B1495" i="10"/>
  <c r="B1491" i="10"/>
  <c r="B1487" i="10"/>
  <c r="B1483" i="10"/>
  <c r="B1447" i="10"/>
  <c r="B1424" i="10"/>
  <c r="B1417" i="10"/>
  <c r="B1405" i="10"/>
  <c r="B473" i="12"/>
  <c r="B438" i="12"/>
  <c r="B376" i="12"/>
  <c r="B100" i="1"/>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D1358" i="10"/>
  <c r="D1359" i="10"/>
  <c r="D1360" i="10"/>
  <c r="D1361" i="10"/>
  <c r="D1362" i="10"/>
  <c r="D1363" i="10"/>
  <c r="D1364" i="10"/>
  <c r="D1365" i="10"/>
  <c r="D1366" i="10"/>
  <c r="D1367" i="10"/>
  <c r="D1368" i="10"/>
  <c r="D1369" i="10"/>
  <c r="D1370" i="10"/>
  <c r="D1371" i="10"/>
  <c r="D1372" i="10"/>
  <c r="D1373" i="10"/>
  <c r="D1374" i="10"/>
  <c r="D1375" i="10"/>
  <c r="D1376" i="10"/>
  <c r="D1377" i="10"/>
  <c r="D1378" i="10"/>
  <c r="D1379" i="10"/>
  <c r="D1380" i="10"/>
  <c r="D1381" i="10"/>
  <c r="D1382" i="10"/>
  <c r="D1383" i="10"/>
  <c r="D1384" i="10"/>
  <c r="D1385" i="10"/>
  <c r="D1386" i="10"/>
  <c r="D1387" i="10"/>
  <c r="D1388" i="10"/>
  <c r="D1389" i="10"/>
  <c r="D1390" i="10"/>
  <c r="D1391" i="10"/>
  <c r="D1392" i="10"/>
  <c r="D1393" i="10"/>
  <c r="D1394" i="10"/>
  <c r="D1395" i="10"/>
  <c r="D1396" i="10"/>
  <c r="D1397" i="10"/>
  <c r="E1358" i="10"/>
  <c r="E1359" i="10"/>
  <c r="E1360" i="10"/>
  <c r="E1361" i="10"/>
  <c r="E1362" i="10"/>
  <c r="E1363" i="10"/>
  <c r="E1364" i="10"/>
  <c r="E1365" i="10"/>
  <c r="E1366" i="10"/>
  <c r="E1367" i="10"/>
  <c r="E1368" i="10"/>
  <c r="E1369" i="10"/>
  <c r="E1370" i="10"/>
  <c r="E1371" i="10"/>
  <c r="E1372" i="10"/>
  <c r="E1373" i="10"/>
  <c r="E1374" i="10"/>
  <c r="E1375" i="10"/>
  <c r="E1376" i="10"/>
  <c r="E1377" i="10"/>
  <c r="E1378" i="10"/>
  <c r="E1379" i="10"/>
  <c r="E1380" i="10"/>
  <c r="E1381" i="10"/>
  <c r="E1382" i="10"/>
  <c r="E1383" i="10"/>
  <c r="E1384" i="10"/>
  <c r="E1385" i="10"/>
  <c r="E1386" i="10"/>
  <c r="E1387" i="10"/>
  <c r="E1388" i="10"/>
  <c r="E1389" i="10"/>
  <c r="E1390" i="10"/>
  <c r="E1391" i="10"/>
  <c r="E1392" i="10"/>
  <c r="E1393" i="10"/>
  <c r="E1394" i="10"/>
  <c r="E1395" i="10"/>
  <c r="E1396" i="10"/>
  <c r="E1397" i="10"/>
  <c r="F1358" i="10"/>
  <c r="F1359" i="10"/>
  <c r="F1360" i="10"/>
  <c r="F1361" i="10"/>
  <c r="F1362" i="10"/>
  <c r="F1363" i="10"/>
  <c r="F1364" i="10"/>
  <c r="F1365" i="10"/>
  <c r="F1366" i="10"/>
  <c r="F1367" i="10"/>
  <c r="F1368" i="10"/>
  <c r="F1369" i="10"/>
  <c r="F1370" i="10"/>
  <c r="F1371" i="10"/>
  <c r="F1372" i="10"/>
  <c r="F1373" i="10"/>
  <c r="F1374" i="10"/>
  <c r="F1375" i="10"/>
  <c r="F1376" i="10"/>
  <c r="F1377" i="10"/>
  <c r="F1378" i="10"/>
  <c r="F1379" i="10"/>
  <c r="F1380" i="10"/>
  <c r="F1381" i="10"/>
  <c r="F1382" i="10"/>
  <c r="F1383" i="10"/>
  <c r="F1384" i="10"/>
  <c r="F1385" i="10"/>
  <c r="F1386" i="10"/>
  <c r="F1387" i="10"/>
  <c r="F1388" i="10"/>
  <c r="F1389" i="10"/>
  <c r="F1390" i="10"/>
  <c r="F1391" i="10"/>
  <c r="F1392" i="10"/>
  <c r="F1393" i="10"/>
  <c r="F1394" i="10"/>
  <c r="F1395" i="10"/>
  <c r="F1396" i="10"/>
  <c r="F1397" i="10"/>
  <c r="C35" i="1"/>
  <c r="B35" i="1" s="1"/>
  <c r="D35" i="1"/>
  <c r="E35" i="1"/>
  <c r="B1376" i="10"/>
  <c r="B1371" i="10"/>
  <c r="B1366" i="10"/>
  <c r="B1362" i="10"/>
  <c r="B1397" i="10"/>
  <c r="B1393" i="10"/>
  <c r="B1389" i="10"/>
  <c r="B1385" i="10"/>
  <c r="B1381" i="10"/>
  <c r="B1369" i="10"/>
  <c r="B1365" i="10"/>
  <c r="B1361" i="10"/>
  <c r="B1396" i="10"/>
  <c r="B1392" i="10"/>
  <c r="B1388" i="10"/>
  <c r="B1384" i="10"/>
  <c r="B1380" i="10"/>
  <c r="B1372" i="10"/>
  <c r="B1364" i="10"/>
  <c r="B1360" i="10"/>
  <c r="B1395" i="10"/>
  <c r="B1391" i="10"/>
  <c r="B1387" i="10"/>
  <c r="B1383" i="10"/>
  <c r="B1379" i="10"/>
  <c r="B1375" i="10"/>
  <c r="B1367" i="10"/>
  <c r="B1363" i="10"/>
  <c r="B1359" i="10"/>
  <c r="B1394" i="10"/>
  <c r="B1390" i="10"/>
  <c r="B1386" i="10"/>
  <c r="B1382" i="10"/>
  <c r="B1378" i="10"/>
  <c r="B1374" i="10"/>
  <c r="B1370" i="10"/>
  <c r="B1358" i="10"/>
  <c r="B1368" i="10"/>
  <c r="B1377" i="10"/>
  <c r="B1373" i="10"/>
  <c r="C1026" i="10"/>
  <c r="C1027" i="10"/>
  <c r="C1028" i="10"/>
  <c r="C1029" i="10"/>
  <c r="C1030" i="10"/>
  <c r="C1031" i="10"/>
  <c r="C1032" i="10"/>
  <c r="C1033" i="10"/>
  <c r="C1034" i="10"/>
  <c r="C1035" i="10"/>
  <c r="C1036" i="10"/>
  <c r="C1037" i="10"/>
  <c r="C1038" i="10"/>
  <c r="C1039" i="10"/>
  <c r="C1040" i="10"/>
  <c r="C1041" i="10"/>
  <c r="C1351" i="10"/>
  <c r="C1352" i="10"/>
  <c r="C1353" i="10"/>
  <c r="C1354" i="10"/>
  <c r="C1355" i="10"/>
  <c r="C1356" i="10"/>
  <c r="C1357" i="10"/>
  <c r="D1026" i="10"/>
  <c r="D1027" i="10"/>
  <c r="D1028" i="10"/>
  <c r="D1029" i="10"/>
  <c r="D1030" i="10"/>
  <c r="D1031" i="10"/>
  <c r="D1032" i="10"/>
  <c r="D1033" i="10"/>
  <c r="D1034" i="10"/>
  <c r="D1035" i="10"/>
  <c r="D1036" i="10"/>
  <c r="D1037" i="10"/>
  <c r="D1038" i="10"/>
  <c r="D1039" i="10"/>
  <c r="D1040" i="10"/>
  <c r="D1041" i="10"/>
  <c r="D1351" i="10"/>
  <c r="D1352" i="10"/>
  <c r="D1353" i="10"/>
  <c r="D1354" i="10"/>
  <c r="D1355" i="10"/>
  <c r="D1356" i="10"/>
  <c r="D1357" i="10"/>
  <c r="E1026" i="10"/>
  <c r="E1027" i="10"/>
  <c r="E1028" i="10"/>
  <c r="E1029" i="10"/>
  <c r="E1030" i="10"/>
  <c r="E1031" i="10"/>
  <c r="E1032" i="10"/>
  <c r="E1033" i="10"/>
  <c r="E1034" i="10"/>
  <c r="E1035" i="10"/>
  <c r="E1036" i="10"/>
  <c r="E1037" i="10"/>
  <c r="E1038" i="10"/>
  <c r="E1039" i="10"/>
  <c r="E1040" i="10"/>
  <c r="E1041" i="10"/>
  <c r="E1351" i="10"/>
  <c r="E1352" i="10"/>
  <c r="E1353" i="10"/>
  <c r="E1354" i="10"/>
  <c r="E1355" i="10"/>
  <c r="E1356" i="10"/>
  <c r="E1357" i="10"/>
  <c r="F1026" i="10"/>
  <c r="F1027" i="10"/>
  <c r="F1028" i="10"/>
  <c r="F1029" i="10"/>
  <c r="F1030" i="10"/>
  <c r="F1031" i="10"/>
  <c r="F1032" i="10"/>
  <c r="F1033" i="10"/>
  <c r="F1034" i="10"/>
  <c r="F1035" i="10"/>
  <c r="F1036" i="10"/>
  <c r="F1037" i="10"/>
  <c r="F1038" i="10"/>
  <c r="F1039" i="10"/>
  <c r="F1040" i="10"/>
  <c r="F1041" i="10"/>
  <c r="F1351" i="10"/>
  <c r="F1352" i="10"/>
  <c r="F1353" i="10"/>
  <c r="F1354" i="10"/>
  <c r="F1355" i="10"/>
  <c r="F1356" i="10"/>
  <c r="F1357" i="10"/>
  <c r="B333" i="12"/>
  <c r="B334" i="12"/>
  <c r="B335" i="12"/>
  <c r="B336" i="12"/>
  <c r="B337" i="12"/>
  <c r="B338" i="12"/>
  <c r="B339" i="12"/>
  <c r="B340" i="12"/>
  <c r="B341" i="12"/>
  <c r="C333" i="12"/>
  <c r="C334" i="12"/>
  <c r="C335" i="12"/>
  <c r="C336" i="12"/>
  <c r="C337" i="12"/>
  <c r="C338" i="12"/>
  <c r="C339" i="12"/>
  <c r="C340" i="12"/>
  <c r="C341" i="12"/>
  <c r="D333" i="12"/>
  <c r="D334" i="12"/>
  <c r="D335" i="12"/>
  <c r="D336" i="12"/>
  <c r="D337" i="12"/>
  <c r="D338" i="12"/>
  <c r="D339" i="12"/>
  <c r="D340" i="12"/>
  <c r="D341" i="12"/>
  <c r="E333" i="12"/>
  <c r="E334" i="12"/>
  <c r="E335" i="12"/>
  <c r="E336" i="12"/>
  <c r="E337" i="12"/>
  <c r="E338" i="12"/>
  <c r="E339" i="12"/>
  <c r="E340" i="12"/>
  <c r="E341" i="12"/>
  <c r="F333" i="12"/>
  <c r="F334" i="12"/>
  <c r="F335" i="12"/>
  <c r="F336" i="12"/>
  <c r="F337" i="12"/>
  <c r="F338" i="12"/>
  <c r="F339" i="12"/>
  <c r="F340" i="12"/>
  <c r="F341" i="12"/>
  <c r="C89" i="1"/>
  <c r="D89" i="1"/>
  <c r="B89" i="1"/>
  <c r="E89" i="1"/>
  <c r="C88" i="1"/>
  <c r="D88" i="1"/>
  <c r="E88" i="1"/>
  <c r="B88" i="1"/>
  <c r="B1357" i="10"/>
  <c r="B1353" i="10"/>
  <c r="B1040" i="10"/>
  <c r="B1036" i="10"/>
  <c r="B1032" i="10"/>
  <c r="B1028" i="10"/>
  <c r="B1356" i="10"/>
  <c r="B1352" i="10"/>
  <c r="B1039" i="10"/>
  <c r="B1035" i="10"/>
  <c r="B1031" i="10"/>
  <c r="B1027" i="10"/>
  <c r="B1354" i="10"/>
  <c r="B1041" i="10"/>
  <c r="B1037" i="10"/>
  <c r="B1033" i="10"/>
  <c r="B1029" i="10"/>
  <c r="B1355" i="10"/>
  <c r="B1351" i="10"/>
  <c r="B1038" i="10"/>
  <c r="B1034" i="10"/>
  <c r="B1030" i="10"/>
  <c r="B1026"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B392" i="12"/>
  <c r="B393" i="12"/>
  <c r="B394" i="12"/>
  <c r="B395" i="12"/>
  <c r="B342" i="12"/>
  <c r="B343" i="12"/>
  <c r="C391" i="12"/>
  <c r="C392" i="12"/>
  <c r="C393" i="12"/>
  <c r="C394" i="12"/>
  <c r="C395" i="12"/>
  <c r="C332" i="12"/>
  <c r="C342" i="12"/>
  <c r="C343" i="12"/>
  <c r="D391" i="12"/>
  <c r="D392" i="12"/>
  <c r="D393" i="12"/>
  <c r="D394" i="12"/>
  <c r="D395" i="12"/>
  <c r="D332" i="12"/>
  <c r="D342" i="12"/>
  <c r="D343" i="12"/>
  <c r="E391" i="12"/>
  <c r="E392" i="12"/>
  <c r="E393" i="12"/>
  <c r="E394" i="12"/>
  <c r="E395" i="12"/>
  <c r="E332" i="12"/>
  <c r="E342" i="12"/>
  <c r="E343" i="12"/>
  <c r="F391" i="12"/>
  <c r="F392" i="12"/>
  <c r="F393" i="12"/>
  <c r="F394" i="12"/>
  <c r="F395" i="12"/>
  <c r="F332" i="12"/>
  <c r="F342" i="12"/>
  <c r="F343" i="12"/>
  <c r="B345" i="12"/>
  <c r="B346" i="12"/>
  <c r="C344" i="12"/>
  <c r="C345" i="12"/>
  <c r="C346" i="12"/>
  <c r="C347" i="12"/>
  <c r="D344" i="12"/>
  <c r="D345" i="12"/>
  <c r="D346" i="12"/>
  <c r="D347" i="12"/>
  <c r="E344" i="12"/>
  <c r="E345" i="12"/>
  <c r="E346" i="12"/>
  <c r="E347" i="12"/>
  <c r="F344" i="12"/>
  <c r="F345" i="12"/>
  <c r="F346" i="12"/>
  <c r="F347" i="12"/>
  <c r="B444" i="12"/>
  <c r="B445" i="12"/>
  <c r="B446" i="12"/>
  <c r="B448" i="12"/>
  <c r="B449" i="12"/>
  <c r="B450" i="12"/>
  <c r="B451" i="12"/>
  <c r="B452" i="12"/>
  <c r="B453" i="12"/>
  <c r="B454" i="12"/>
  <c r="B455" i="12"/>
  <c r="B456" i="12"/>
  <c r="B457" i="12"/>
  <c r="C444" i="12"/>
  <c r="C445" i="12"/>
  <c r="C446" i="12"/>
  <c r="C447" i="12"/>
  <c r="C448" i="12"/>
  <c r="C449" i="12"/>
  <c r="C450" i="12"/>
  <c r="C451" i="12"/>
  <c r="C452" i="12"/>
  <c r="C453" i="12"/>
  <c r="C454" i="12"/>
  <c r="C455" i="12"/>
  <c r="C456" i="12"/>
  <c r="C457" i="12"/>
  <c r="D444" i="12"/>
  <c r="D445" i="12"/>
  <c r="D446" i="12"/>
  <c r="D447" i="12"/>
  <c r="D448" i="12"/>
  <c r="D449" i="12"/>
  <c r="D450" i="12"/>
  <c r="D451" i="12"/>
  <c r="D452" i="12"/>
  <c r="D453" i="12"/>
  <c r="D454" i="12"/>
  <c r="D455" i="12"/>
  <c r="D456" i="12"/>
  <c r="D457" i="12"/>
  <c r="E444" i="12"/>
  <c r="E445" i="12"/>
  <c r="E446" i="12"/>
  <c r="E447" i="12"/>
  <c r="E448" i="12"/>
  <c r="E449" i="12"/>
  <c r="E450" i="12"/>
  <c r="E451" i="12"/>
  <c r="E452" i="12"/>
  <c r="E453" i="12"/>
  <c r="E454" i="12"/>
  <c r="E455" i="12"/>
  <c r="E456" i="12"/>
  <c r="E457" i="12"/>
  <c r="F444" i="12"/>
  <c r="F445" i="12"/>
  <c r="F446" i="12"/>
  <c r="F447" i="12"/>
  <c r="F448" i="12"/>
  <c r="F449" i="12"/>
  <c r="F450" i="12"/>
  <c r="F451" i="12"/>
  <c r="F452" i="12"/>
  <c r="F453" i="12"/>
  <c r="F454" i="12"/>
  <c r="F455" i="12"/>
  <c r="F456" i="12"/>
  <c r="F457" i="12"/>
  <c r="B458" i="12"/>
  <c r="B459" i="12"/>
  <c r="B460" i="12"/>
  <c r="B461" i="12"/>
  <c r="B462" i="12"/>
  <c r="B464" i="12"/>
  <c r="C458" i="12"/>
  <c r="C459" i="12"/>
  <c r="C460" i="12"/>
  <c r="C461" i="12"/>
  <c r="C462" i="12"/>
  <c r="C463" i="12"/>
  <c r="C464" i="12"/>
  <c r="C465" i="12"/>
  <c r="C466" i="12"/>
  <c r="D458" i="12"/>
  <c r="D459" i="12"/>
  <c r="D460" i="12"/>
  <c r="D461" i="12"/>
  <c r="D462" i="12"/>
  <c r="D463" i="12"/>
  <c r="D464" i="12"/>
  <c r="D465" i="12"/>
  <c r="D466" i="12"/>
  <c r="E458" i="12"/>
  <c r="E459" i="12"/>
  <c r="E460" i="12"/>
  <c r="E461" i="12"/>
  <c r="E462" i="12"/>
  <c r="E463" i="12"/>
  <c r="E464" i="12"/>
  <c r="E465" i="12"/>
  <c r="E466" i="12"/>
  <c r="F458" i="12"/>
  <c r="F459" i="12"/>
  <c r="F460" i="12"/>
  <c r="F461" i="12"/>
  <c r="F462" i="12"/>
  <c r="F463" i="12"/>
  <c r="F464" i="12"/>
  <c r="F465" i="12"/>
  <c r="F466" i="12"/>
  <c r="B467" i="12"/>
  <c r="C467" i="12"/>
  <c r="D467" i="12"/>
  <c r="E467" i="12"/>
  <c r="F467" i="12"/>
  <c r="B387" i="12"/>
  <c r="B388" i="12"/>
  <c r="B389" i="12"/>
  <c r="C387" i="12"/>
  <c r="C388" i="12"/>
  <c r="C389" i="12"/>
  <c r="D387" i="12"/>
  <c r="D388" i="12"/>
  <c r="D389" i="12"/>
  <c r="E387" i="12"/>
  <c r="E388" i="12"/>
  <c r="E389" i="12"/>
  <c r="F387" i="12"/>
  <c r="F388" i="12"/>
  <c r="F389" i="12"/>
  <c r="C103" i="1"/>
  <c r="C111" i="1"/>
  <c r="C113" i="1"/>
  <c r="C114" i="1"/>
  <c r="D103" i="1"/>
  <c r="D111" i="1"/>
  <c r="D113" i="1"/>
  <c r="D114" i="1"/>
  <c r="E103" i="1"/>
  <c r="E111" i="1"/>
  <c r="E113" i="1"/>
  <c r="E114" i="1"/>
  <c r="B103" i="1"/>
  <c r="B114" i="1"/>
  <c r="B1021" i="10"/>
  <c r="B969" i="10"/>
  <c r="B965" i="10"/>
  <c r="B941" i="10"/>
  <c r="B937" i="10"/>
  <c r="B933" i="10"/>
  <c r="B849" i="10"/>
  <c r="B845" i="10"/>
  <c r="B948" i="10"/>
  <c r="B940" i="10"/>
  <c r="B896" i="10"/>
  <c r="B892" i="10"/>
  <c r="B848" i="10"/>
  <c r="B844" i="10"/>
  <c r="B1003" i="10"/>
  <c r="B971" i="10"/>
  <c r="B967" i="10"/>
  <c r="B939" i="10"/>
  <c r="B935" i="10"/>
  <c r="B942" i="10"/>
  <c r="B938" i="10"/>
  <c r="B934" i="10"/>
  <c r="B1023" i="10"/>
  <c r="B1019" i="10"/>
  <c r="B1015" i="10"/>
  <c r="B1011" i="10"/>
  <c r="B1007" i="10"/>
  <c r="B991" i="10"/>
  <c r="B987" i="10"/>
  <c r="B983" i="10"/>
  <c r="B975" i="10"/>
  <c r="B955" i="10"/>
  <c r="B931" i="10"/>
  <c r="B919" i="10"/>
  <c r="B915" i="10"/>
  <c r="B911" i="10"/>
  <c r="B907" i="10"/>
  <c r="B903" i="10"/>
  <c r="B899" i="10"/>
  <c r="B895" i="10"/>
  <c r="B891" i="10"/>
  <c r="B887" i="10"/>
  <c r="B883" i="10"/>
  <c r="B879" i="10"/>
  <c r="B875" i="10"/>
  <c r="B871" i="10"/>
  <c r="B867" i="10"/>
  <c r="B863" i="10"/>
  <c r="B859" i="10"/>
  <c r="B855" i="10"/>
  <c r="B847" i="10"/>
  <c r="B843" i="10"/>
  <c r="B839" i="10"/>
  <c r="B835" i="10"/>
  <c r="B831" i="10"/>
  <c r="B827" i="10"/>
  <c r="B823" i="10"/>
  <c r="B811" i="10"/>
  <c r="B1006" i="10"/>
  <c r="B1002" i="10"/>
  <c r="B998" i="10"/>
  <c r="B994" i="10"/>
  <c r="B990" i="10"/>
  <c r="B986" i="10"/>
  <c r="B982" i="10"/>
  <c r="B978" i="10"/>
  <c r="B974" i="10"/>
  <c r="B970" i="10"/>
  <c r="B966" i="10"/>
  <c r="B962" i="10"/>
  <c r="B954" i="10"/>
  <c r="B950" i="10"/>
  <c r="B946" i="10"/>
  <c r="B930" i="10"/>
  <c r="B926" i="10"/>
  <c r="B922" i="10"/>
  <c r="B918" i="10"/>
  <c r="B914" i="10"/>
  <c r="B910" i="10"/>
  <c r="B906" i="10"/>
  <c r="B902" i="10"/>
  <c r="B898" i="10"/>
  <c r="B894" i="10"/>
  <c r="B890" i="10"/>
  <c r="B886" i="10"/>
  <c r="B882" i="10"/>
  <c r="B878" i="10"/>
  <c r="B874" i="10"/>
  <c r="B862" i="10"/>
  <c r="B858" i="10"/>
  <c r="B854" i="10"/>
  <c r="B850" i="10"/>
  <c r="B846" i="10"/>
  <c r="B842" i="10"/>
  <c r="B838" i="10"/>
  <c r="B834" i="10"/>
  <c r="B830" i="10"/>
  <c r="B826" i="10"/>
  <c r="B822" i="10"/>
  <c r="B818" i="10"/>
  <c r="B814" i="10"/>
  <c r="B1025" i="10"/>
  <c r="B1017" i="10"/>
  <c r="B1013" i="10"/>
  <c r="B1005" i="10"/>
  <c r="B1001" i="10"/>
  <c r="B997" i="10"/>
  <c r="B993" i="10"/>
  <c r="B989" i="10"/>
  <c r="B985" i="10"/>
  <c r="B981" i="10"/>
  <c r="B977" i="10"/>
  <c r="B973" i="10"/>
  <c r="B961" i="10"/>
  <c r="B957" i="10"/>
  <c r="B953" i="10"/>
  <c r="B949" i="10"/>
  <c r="B945" i="10"/>
  <c r="B929" i="10"/>
  <c r="B925" i="10"/>
  <c r="B921" i="10"/>
  <c r="B917" i="10"/>
  <c r="B913" i="10"/>
  <c r="B909" i="10"/>
  <c r="B905" i="10"/>
  <c r="B901" i="10"/>
  <c r="B897" i="10"/>
  <c r="B893" i="10"/>
  <c r="B889" i="10"/>
  <c r="B885" i="10"/>
  <c r="B881" i="10"/>
  <c r="B873" i="10"/>
  <c r="B869" i="10"/>
  <c r="B865" i="10"/>
  <c r="B861" i="10"/>
  <c r="B857" i="10"/>
  <c r="B853" i="10"/>
  <c r="B821" i="10"/>
  <c r="B817" i="10"/>
  <c r="B813" i="10"/>
  <c r="B1024" i="10"/>
  <c r="B1020" i="10"/>
  <c r="B1016" i="10"/>
  <c r="B1012" i="10"/>
  <c r="B1008" i="10"/>
  <c r="B1000" i="10"/>
  <c r="B996" i="10"/>
  <c r="B992" i="10"/>
  <c r="B984" i="10"/>
  <c r="B980" i="10"/>
  <c r="B976" i="10"/>
  <c r="B968" i="10"/>
  <c r="B964" i="10"/>
  <c r="B960" i="10"/>
  <c r="B956" i="10"/>
  <c r="B952" i="10"/>
  <c r="B944" i="10"/>
  <c r="B928" i="10"/>
  <c r="B924" i="10"/>
  <c r="B920" i="10"/>
  <c r="B916" i="10"/>
  <c r="B908" i="10"/>
  <c r="B904" i="10"/>
  <c r="B880" i="10"/>
  <c r="B876" i="10"/>
  <c r="B872" i="10"/>
  <c r="B868" i="10"/>
  <c r="B864" i="10"/>
  <c r="B856" i="10"/>
  <c r="B852" i="10"/>
  <c r="B840" i="10"/>
  <c r="B836" i="10"/>
  <c r="B832" i="10"/>
  <c r="B828" i="10"/>
  <c r="B816" i="10"/>
  <c r="B812" i="10"/>
  <c r="B465" i="12"/>
  <c r="B466" i="12"/>
  <c r="B463" i="12"/>
  <c r="B347" i="12"/>
  <c r="B344" i="12"/>
  <c r="B111" i="1"/>
  <c r="B332" i="12"/>
  <c r="B391" i="12"/>
  <c r="B1022" i="10"/>
  <c r="B1018" i="10"/>
  <c r="B1014" i="10"/>
  <c r="B1010" i="10"/>
  <c r="B958" i="10"/>
  <c r="B870" i="10"/>
  <c r="B866" i="10"/>
  <c r="B810" i="10"/>
  <c r="B1009" i="10"/>
  <c r="B877" i="10"/>
  <c r="B841" i="10"/>
  <c r="B837" i="10"/>
  <c r="B833" i="10"/>
  <c r="B829" i="10"/>
  <c r="B825" i="10"/>
  <c r="B113" i="1"/>
  <c r="B1004" i="10"/>
  <c r="B988" i="10"/>
  <c r="B972" i="10"/>
  <c r="B936" i="10"/>
  <c r="B932" i="10"/>
  <c r="B912" i="10"/>
  <c r="B900" i="10"/>
  <c r="B888" i="10"/>
  <c r="B884" i="10"/>
  <c r="B860" i="10"/>
  <c r="B824" i="10"/>
  <c r="B820" i="10"/>
  <c r="B999" i="10"/>
  <c r="B995" i="10"/>
  <c r="B979" i="10"/>
  <c r="B963" i="10"/>
  <c r="B959" i="10"/>
  <c r="B951" i="10"/>
  <c r="B947" i="10"/>
  <c r="B943" i="10"/>
  <c r="B927" i="10"/>
  <c r="B923" i="10"/>
  <c r="B851" i="10"/>
  <c r="B819" i="10"/>
  <c r="B815" i="10"/>
  <c r="B447" i="12"/>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D774" i="10"/>
  <c r="D775"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C106" i="12"/>
  <c r="C129" i="12"/>
  <c r="C169" i="12"/>
  <c r="C171" i="12"/>
  <c r="C172" i="12"/>
  <c r="C173" i="12"/>
  <c r="C174" i="12"/>
  <c r="D106" i="12"/>
  <c r="D129" i="12"/>
  <c r="D169" i="12"/>
  <c r="D171" i="12"/>
  <c r="D172" i="12"/>
  <c r="D173" i="12"/>
  <c r="D174" i="12"/>
  <c r="E106" i="12"/>
  <c r="E129" i="12"/>
  <c r="E169" i="12"/>
  <c r="E171" i="12"/>
  <c r="E172" i="12"/>
  <c r="E173" i="12"/>
  <c r="E174" i="12"/>
  <c r="F106" i="12"/>
  <c r="F129" i="12"/>
  <c r="F169" i="12"/>
  <c r="F171" i="12"/>
  <c r="F172" i="12"/>
  <c r="F173" i="12"/>
  <c r="F174" i="12"/>
  <c r="C103" i="12"/>
  <c r="C104" i="12"/>
  <c r="C105" i="12"/>
  <c r="C175" i="12"/>
  <c r="C176" i="12"/>
  <c r="C177" i="12"/>
  <c r="C178" i="12"/>
  <c r="C179" i="12"/>
  <c r="C180" i="12"/>
  <c r="C181" i="12"/>
  <c r="C182" i="12"/>
  <c r="C183" i="12"/>
  <c r="C184" i="12"/>
  <c r="C185" i="12"/>
  <c r="C186" i="12"/>
  <c r="C187" i="12"/>
  <c r="C188" i="12"/>
  <c r="C189" i="12"/>
  <c r="C190" i="12"/>
  <c r="C191" i="12"/>
  <c r="C192" i="12"/>
  <c r="C193" i="12"/>
  <c r="C194" i="12"/>
  <c r="D103" i="12"/>
  <c r="D104" i="12"/>
  <c r="D105" i="12"/>
  <c r="D175" i="12"/>
  <c r="D176" i="12"/>
  <c r="D177" i="12"/>
  <c r="D178" i="12"/>
  <c r="D179" i="12"/>
  <c r="D180" i="12"/>
  <c r="D181" i="12"/>
  <c r="D182" i="12"/>
  <c r="D183" i="12"/>
  <c r="D184" i="12"/>
  <c r="D185" i="12"/>
  <c r="D186" i="12"/>
  <c r="D187" i="12"/>
  <c r="D188" i="12"/>
  <c r="D189" i="12"/>
  <c r="D190" i="12"/>
  <c r="D191" i="12"/>
  <c r="D192" i="12"/>
  <c r="D193" i="12"/>
  <c r="D194" i="12"/>
  <c r="E103" i="12"/>
  <c r="E104" i="12"/>
  <c r="E105" i="12"/>
  <c r="E175" i="12"/>
  <c r="E176" i="12"/>
  <c r="E177" i="12"/>
  <c r="E178" i="12"/>
  <c r="E179" i="12"/>
  <c r="E180" i="12"/>
  <c r="E181" i="12"/>
  <c r="E182" i="12"/>
  <c r="E183" i="12"/>
  <c r="E184" i="12"/>
  <c r="E185" i="12"/>
  <c r="E186" i="12"/>
  <c r="E187" i="12"/>
  <c r="E188" i="12"/>
  <c r="E189" i="12"/>
  <c r="E190" i="12"/>
  <c r="E191" i="12"/>
  <c r="E192" i="12"/>
  <c r="E193" i="12"/>
  <c r="E194" i="12"/>
  <c r="F103" i="12"/>
  <c r="F104" i="12"/>
  <c r="F105" i="12"/>
  <c r="F175" i="12"/>
  <c r="F176" i="12"/>
  <c r="F177" i="12"/>
  <c r="F178" i="12"/>
  <c r="F179" i="12"/>
  <c r="F180" i="12"/>
  <c r="F181" i="12"/>
  <c r="F182" i="12"/>
  <c r="F183" i="12"/>
  <c r="F184" i="12"/>
  <c r="F185" i="12"/>
  <c r="F186" i="12"/>
  <c r="F187" i="12"/>
  <c r="F188" i="12"/>
  <c r="F189" i="12"/>
  <c r="F190" i="12"/>
  <c r="F191" i="12"/>
  <c r="F192" i="12"/>
  <c r="F193" i="12"/>
  <c r="F194" i="12"/>
  <c r="C195" i="12"/>
  <c r="C196" i="12"/>
  <c r="C197" i="12"/>
  <c r="C198" i="12"/>
  <c r="C199" i="12"/>
  <c r="C200" i="12"/>
  <c r="C201" i="12"/>
  <c r="C202" i="12"/>
  <c r="C203" i="12"/>
  <c r="C204" i="12"/>
  <c r="C205" i="12"/>
  <c r="D195" i="12"/>
  <c r="D196" i="12"/>
  <c r="D197" i="12"/>
  <c r="D198" i="12"/>
  <c r="D199" i="12"/>
  <c r="D200" i="12"/>
  <c r="D201" i="12"/>
  <c r="D202" i="12"/>
  <c r="D203" i="12"/>
  <c r="D204" i="12"/>
  <c r="D205" i="12"/>
  <c r="E195" i="12"/>
  <c r="E196" i="12"/>
  <c r="E197" i="12"/>
  <c r="E198" i="12"/>
  <c r="E199" i="12"/>
  <c r="E200" i="12"/>
  <c r="E201" i="12"/>
  <c r="E202" i="12"/>
  <c r="E203" i="12"/>
  <c r="E204" i="12"/>
  <c r="E205" i="12"/>
  <c r="F195" i="12"/>
  <c r="F196" i="12"/>
  <c r="F197" i="12"/>
  <c r="F198" i="12"/>
  <c r="F199" i="12"/>
  <c r="F200" i="12"/>
  <c r="F201" i="12"/>
  <c r="F202" i="12"/>
  <c r="F203" i="12"/>
  <c r="F204" i="12"/>
  <c r="F205" i="12"/>
  <c r="C47" i="1"/>
  <c r="C50" i="1"/>
  <c r="C48" i="1"/>
  <c r="C49" i="1"/>
  <c r="C51" i="1"/>
  <c r="B51" i="1" s="1"/>
  <c r="C52" i="1"/>
  <c r="B52" i="1" s="1"/>
  <c r="C53" i="1"/>
  <c r="C54" i="1"/>
  <c r="B54" i="1" s="1"/>
  <c r="C55" i="1"/>
  <c r="C56" i="1"/>
  <c r="C44" i="1"/>
  <c r="D47" i="1"/>
  <c r="D50" i="1"/>
  <c r="D48" i="1"/>
  <c r="D49" i="1"/>
  <c r="D51" i="1"/>
  <c r="D52" i="1"/>
  <c r="D53" i="1"/>
  <c r="B53" i="1" s="1"/>
  <c r="D54" i="1"/>
  <c r="D55" i="1"/>
  <c r="B55" i="1" s="1"/>
  <c r="D56" i="1"/>
  <c r="D44" i="1"/>
  <c r="E47" i="1"/>
  <c r="E50" i="1"/>
  <c r="B50" i="1" s="1"/>
  <c r="E48" i="1"/>
  <c r="E49" i="1"/>
  <c r="E51" i="1"/>
  <c r="E52" i="1"/>
  <c r="E53" i="1"/>
  <c r="E54" i="1"/>
  <c r="E55" i="1"/>
  <c r="E56" i="1"/>
  <c r="E44" i="1"/>
  <c r="B44" i="1" s="1"/>
  <c r="B808" i="10"/>
  <c r="B804" i="10"/>
  <c r="B800" i="10"/>
  <c r="B796" i="10"/>
  <c r="B792" i="10"/>
  <c r="B788" i="10"/>
  <c r="B784" i="10"/>
  <c r="B780" i="10"/>
  <c r="B776" i="10"/>
  <c r="B807" i="10"/>
  <c r="B803" i="10"/>
  <c r="B799" i="10"/>
  <c r="B795" i="10"/>
  <c r="B791" i="10"/>
  <c r="B787" i="10"/>
  <c r="B783" i="10"/>
  <c r="B779" i="10"/>
  <c r="B775" i="10"/>
  <c r="B806" i="10"/>
  <c r="B802" i="10"/>
  <c r="B798" i="10"/>
  <c r="B794" i="10"/>
  <c r="B790" i="10"/>
  <c r="B786" i="10"/>
  <c r="B782" i="10"/>
  <c r="B778" i="10"/>
  <c r="B774" i="10"/>
  <c r="B809" i="10"/>
  <c r="B805" i="10"/>
  <c r="B801" i="10"/>
  <c r="B797" i="10"/>
  <c r="B793" i="10"/>
  <c r="B789" i="10"/>
  <c r="B785" i="10"/>
  <c r="B781" i="10"/>
  <c r="B777" i="10"/>
  <c r="B56" i="1"/>
  <c r="B47" i="1"/>
  <c r="B49" i="1"/>
  <c r="B48" i="1"/>
  <c r="C64" i="12"/>
  <c r="D64" i="12"/>
  <c r="E64" i="12"/>
  <c r="F64" i="12"/>
  <c r="C63" i="12"/>
  <c r="D63" i="12"/>
  <c r="E63" i="12"/>
  <c r="F63" i="12"/>
  <c r="C66" i="12"/>
  <c r="C69" i="12"/>
  <c r="C70" i="12"/>
  <c r="C71" i="12"/>
  <c r="C72" i="12"/>
  <c r="C73" i="12"/>
  <c r="D66" i="12"/>
  <c r="D69" i="12"/>
  <c r="D70" i="12"/>
  <c r="D71" i="12"/>
  <c r="D72" i="12"/>
  <c r="D73" i="12"/>
  <c r="E66" i="12"/>
  <c r="E69" i="12"/>
  <c r="E70" i="12"/>
  <c r="E71" i="12"/>
  <c r="E72" i="12"/>
  <c r="E73" i="12"/>
  <c r="F66" i="12"/>
  <c r="F69" i="12"/>
  <c r="F70" i="12"/>
  <c r="F71" i="12"/>
  <c r="F72" i="12"/>
  <c r="F73" i="12"/>
  <c r="C22" i="1"/>
  <c r="C23" i="1"/>
  <c r="C24" i="1"/>
  <c r="D22" i="1"/>
  <c r="D23" i="1"/>
  <c r="B23" i="1" s="1"/>
  <c r="D24" i="1"/>
  <c r="E22" i="1"/>
  <c r="E23" i="1"/>
  <c r="E24" i="1"/>
  <c r="C25" i="1"/>
  <c r="B25" i="1" s="1"/>
  <c r="C26" i="1"/>
  <c r="B26" i="1" s="1"/>
  <c r="D25" i="1"/>
  <c r="D26" i="1"/>
  <c r="E25" i="1"/>
  <c r="E26" i="1"/>
  <c r="B24" i="1"/>
  <c r="B22" i="1"/>
  <c r="C45" i="12"/>
  <c r="C46" i="12"/>
  <c r="C47" i="12"/>
  <c r="C48" i="12"/>
  <c r="C49" i="12"/>
  <c r="C58" i="12"/>
  <c r="C59" i="12"/>
  <c r="D45" i="12"/>
  <c r="D46" i="12"/>
  <c r="D47" i="12"/>
  <c r="D48" i="12"/>
  <c r="D49" i="12"/>
  <c r="D58" i="12"/>
  <c r="D59" i="12"/>
  <c r="E45" i="12"/>
  <c r="E46" i="12"/>
  <c r="E47" i="12"/>
  <c r="E48" i="12"/>
  <c r="E49" i="12"/>
  <c r="E58" i="12"/>
  <c r="E59" i="12"/>
  <c r="F45" i="12"/>
  <c r="F46" i="12"/>
  <c r="F47" i="12"/>
  <c r="F48" i="12"/>
  <c r="F49" i="12"/>
  <c r="F58" i="12"/>
  <c r="F59" i="12"/>
  <c r="C44" i="12"/>
  <c r="C60" i="12"/>
  <c r="C61" i="12"/>
  <c r="C62" i="12"/>
  <c r="C65" i="12"/>
  <c r="D44" i="12"/>
  <c r="D60" i="12"/>
  <c r="D61" i="12"/>
  <c r="D62" i="12"/>
  <c r="D65" i="12"/>
  <c r="E44" i="12"/>
  <c r="E60" i="12"/>
  <c r="E61" i="12"/>
  <c r="E62" i="12"/>
  <c r="E65" i="12"/>
  <c r="F44" i="12"/>
  <c r="F60" i="12"/>
  <c r="F61" i="12"/>
  <c r="F62" i="12"/>
  <c r="F65" i="12"/>
  <c r="C17" i="1"/>
  <c r="B17" i="1" s="1"/>
  <c r="D17" i="1"/>
  <c r="E17" i="1"/>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B287" i="12"/>
  <c r="B288" i="12"/>
  <c r="B289" i="12"/>
  <c r="B290" i="12"/>
  <c r="B291" i="12"/>
  <c r="B292" i="12"/>
  <c r="B293" i="12"/>
  <c r="B294" i="12"/>
  <c r="B295" i="12"/>
  <c r="B296" i="12"/>
  <c r="B297" i="12"/>
  <c r="B298" i="12"/>
  <c r="B299" i="12"/>
  <c r="B300" i="12"/>
  <c r="B302" i="12"/>
  <c r="B303" i="12"/>
  <c r="B304" i="12"/>
  <c r="B305" i="12"/>
  <c r="C286" i="12"/>
  <c r="C287" i="12"/>
  <c r="C288" i="12"/>
  <c r="C289" i="12"/>
  <c r="C290" i="12"/>
  <c r="C291" i="12"/>
  <c r="C292" i="12"/>
  <c r="C293" i="12"/>
  <c r="C294" i="12"/>
  <c r="C295" i="12"/>
  <c r="C296" i="12"/>
  <c r="C297" i="12"/>
  <c r="C298" i="12"/>
  <c r="C299" i="12"/>
  <c r="C300" i="12"/>
  <c r="C301" i="12"/>
  <c r="C302" i="12"/>
  <c r="C303" i="12"/>
  <c r="C304" i="12"/>
  <c r="C305" i="12"/>
  <c r="D286" i="12"/>
  <c r="D287" i="12"/>
  <c r="D288" i="12"/>
  <c r="D289" i="12"/>
  <c r="D290" i="12"/>
  <c r="D291" i="12"/>
  <c r="D292" i="12"/>
  <c r="D293" i="12"/>
  <c r="D294" i="12"/>
  <c r="D295" i="12"/>
  <c r="D296" i="12"/>
  <c r="D297" i="12"/>
  <c r="D298" i="12"/>
  <c r="D299" i="12"/>
  <c r="D300" i="12"/>
  <c r="D301" i="12"/>
  <c r="D302" i="12"/>
  <c r="D303" i="12"/>
  <c r="D304" i="12"/>
  <c r="D305" i="12"/>
  <c r="E286" i="12"/>
  <c r="E287" i="12"/>
  <c r="E288" i="12"/>
  <c r="E289" i="12"/>
  <c r="E290" i="12"/>
  <c r="E291" i="12"/>
  <c r="E292" i="12"/>
  <c r="E293" i="12"/>
  <c r="E294" i="12"/>
  <c r="E295" i="12"/>
  <c r="E296" i="12"/>
  <c r="E297" i="12"/>
  <c r="E298" i="12"/>
  <c r="E299" i="12"/>
  <c r="E300" i="12"/>
  <c r="E301" i="12"/>
  <c r="E302" i="12"/>
  <c r="E303" i="12"/>
  <c r="E304" i="12"/>
  <c r="E305" i="12"/>
  <c r="F286" i="12"/>
  <c r="F287" i="12"/>
  <c r="F288" i="12"/>
  <c r="F289" i="12"/>
  <c r="F290" i="12"/>
  <c r="F291" i="12"/>
  <c r="F292" i="12"/>
  <c r="F293" i="12"/>
  <c r="F294" i="12"/>
  <c r="F295" i="12"/>
  <c r="F296" i="12"/>
  <c r="F297" i="12"/>
  <c r="F298" i="12"/>
  <c r="F299" i="12"/>
  <c r="F300" i="12"/>
  <c r="F301" i="12"/>
  <c r="F302" i="12"/>
  <c r="F303" i="12"/>
  <c r="F304" i="12"/>
  <c r="F305" i="12"/>
  <c r="B306" i="12"/>
  <c r="B308" i="12"/>
  <c r="B309" i="12"/>
  <c r="B310" i="12"/>
  <c r="B311" i="12"/>
  <c r="B312" i="12"/>
  <c r="B313" i="12"/>
  <c r="B314" i="12"/>
  <c r="B315" i="12"/>
  <c r="B316" i="12"/>
  <c r="B317" i="12"/>
  <c r="B318" i="12"/>
  <c r="B319" i="12"/>
  <c r="B320" i="12"/>
  <c r="C306" i="12"/>
  <c r="C307" i="12"/>
  <c r="C308" i="12"/>
  <c r="C309" i="12"/>
  <c r="C310" i="12"/>
  <c r="C311" i="12"/>
  <c r="C312" i="12"/>
  <c r="C313" i="12"/>
  <c r="C314" i="12"/>
  <c r="C315" i="12"/>
  <c r="C316" i="12"/>
  <c r="C317" i="12"/>
  <c r="C318" i="12"/>
  <c r="C319" i="12"/>
  <c r="C320" i="12"/>
  <c r="D306" i="12"/>
  <c r="D307" i="12"/>
  <c r="D308" i="12"/>
  <c r="D309" i="12"/>
  <c r="D310" i="12"/>
  <c r="D311" i="12"/>
  <c r="D312" i="12"/>
  <c r="D313" i="12"/>
  <c r="D314" i="12"/>
  <c r="D315" i="12"/>
  <c r="D316" i="12"/>
  <c r="D317" i="12"/>
  <c r="D318" i="12"/>
  <c r="D319" i="12"/>
  <c r="D320" i="12"/>
  <c r="E306" i="12"/>
  <c r="E307" i="12"/>
  <c r="E308" i="12"/>
  <c r="E309" i="12"/>
  <c r="E310" i="12"/>
  <c r="E311" i="12"/>
  <c r="E312" i="12"/>
  <c r="E313" i="12"/>
  <c r="E314" i="12"/>
  <c r="E315" i="12"/>
  <c r="E316" i="12"/>
  <c r="E317" i="12"/>
  <c r="E318" i="12"/>
  <c r="E319" i="12"/>
  <c r="E320" i="12"/>
  <c r="F306" i="12"/>
  <c r="F307" i="12"/>
  <c r="F308" i="12"/>
  <c r="F309" i="12"/>
  <c r="F310" i="12"/>
  <c r="F311" i="12"/>
  <c r="F312" i="12"/>
  <c r="F313" i="12"/>
  <c r="F314" i="12"/>
  <c r="F315" i="12"/>
  <c r="F316" i="12"/>
  <c r="F317" i="12"/>
  <c r="F318" i="12"/>
  <c r="F319" i="12"/>
  <c r="F320" i="12"/>
  <c r="B322" i="12"/>
  <c r="B323" i="12"/>
  <c r="B324" i="12"/>
  <c r="B326" i="12"/>
  <c r="C321" i="12"/>
  <c r="C322" i="12"/>
  <c r="C323" i="12"/>
  <c r="C324" i="12"/>
  <c r="C325" i="12"/>
  <c r="C326" i="12"/>
  <c r="D321" i="12"/>
  <c r="D322" i="12"/>
  <c r="D323" i="12"/>
  <c r="D324" i="12"/>
  <c r="D325" i="12"/>
  <c r="D326" i="12"/>
  <c r="E321" i="12"/>
  <c r="E322" i="12"/>
  <c r="E323" i="12"/>
  <c r="E324" i="12"/>
  <c r="E325" i="12"/>
  <c r="E326" i="12"/>
  <c r="F321" i="12"/>
  <c r="F322" i="12"/>
  <c r="F323" i="12"/>
  <c r="F324" i="12"/>
  <c r="F325" i="12"/>
  <c r="F326" i="12"/>
  <c r="B330" i="12"/>
  <c r="B331" i="12"/>
  <c r="C330" i="12"/>
  <c r="C331" i="12"/>
  <c r="C378" i="12"/>
  <c r="D330" i="12"/>
  <c r="D331" i="12"/>
  <c r="D378" i="12"/>
  <c r="E330" i="12"/>
  <c r="E331" i="12"/>
  <c r="E378" i="12"/>
  <c r="F330" i="12"/>
  <c r="F331" i="12"/>
  <c r="F378" i="12"/>
  <c r="B325" i="12"/>
  <c r="B378" i="12"/>
  <c r="B307" i="12"/>
  <c r="B321" i="12"/>
  <c r="B773" i="10"/>
  <c r="B769" i="10"/>
  <c r="B765" i="10"/>
  <c r="B761" i="10"/>
  <c r="B757" i="10"/>
  <c r="B753" i="10"/>
  <c r="B749" i="10"/>
  <c r="B745" i="10"/>
  <c r="B741" i="10"/>
  <c r="B737" i="10"/>
  <c r="B733" i="10"/>
  <c r="B729" i="10"/>
  <c r="B725" i="10"/>
  <c r="B721" i="10"/>
  <c r="B717" i="10"/>
  <c r="B772" i="10"/>
  <c r="B768" i="10"/>
  <c r="B764" i="10"/>
  <c r="B760" i="10"/>
  <c r="B756" i="10"/>
  <c r="B752" i="10"/>
  <c r="B748" i="10"/>
  <c r="B744" i="10"/>
  <c r="B740" i="10"/>
  <c r="B736" i="10"/>
  <c r="B732" i="10"/>
  <c r="B728" i="10"/>
  <c r="B724" i="10"/>
  <c r="B720" i="10"/>
  <c r="B716" i="10"/>
  <c r="B770" i="10"/>
  <c r="B766" i="10"/>
  <c r="B762" i="10"/>
  <c r="B758" i="10"/>
  <c r="B754" i="10"/>
  <c r="B750" i="10"/>
  <c r="B746" i="10"/>
  <c r="B742" i="10"/>
  <c r="B738" i="10"/>
  <c r="B734" i="10"/>
  <c r="B730" i="10"/>
  <c r="B726" i="10"/>
  <c r="B722" i="10"/>
  <c r="B718" i="10"/>
  <c r="B771" i="10"/>
  <c r="B767" i="10"/>
  <c r="B763" i="10"/>
  <c r="B759" i="10"/>
  <c r="B755" i="10"/>
  <c r="B751" i="10"/>
  <c r="B747" i="10"/>
  <c r="B743" i="10"/>
  <c r="B739" i="10"/>
  <c r="B735" i="10"/>
  <c r="B731" i="10"/>
  <c r="B727" i="10"/>
  <c r="B723" i="10"/>
  <c r="B719" i="10"/>
  <c r="B715" i="10"/>
  <c r="B301" i="12"/>
  <c r="B286" i="12"/>
  <c r="C252" i="12"/>
  <c r="D252" i="12"/>
  <c r="E252" i="12"/>
  <c r="F252" i="12"/>
  <c r="B329" i="12"/>
  <c r="C329" i="12"/>
  <c r="D329" i="12"/>
  <c r="E329" i="12"/>
  <c r="F329" i="12"/>
  <c r="C251" i="12"/>
  <c r="D251" i="12"/>
  <c r="E251" i="12"/>
  <c r="F251" i="12"/>
  <c r="C12" i="1"/>
  <c r="C21" i="1"/>
  <c r="B21" i="1" s="1"/>
  <c r="D12" i="1"/>
  <c r="D21" i="1"/>
  <c r="E12" i="1"/>
  <c r="E21" i="1"/>
  <c r="C27" i="1"/>
  <c r="B27" i="1" s="1"/>
  <c r="D27" i="1"/>
  <c r="E27" i="1"/>
  <c r="C30" i="1"/>
  <c r="B30" i="1"/>
  <c r="C31" i="1"/>
  <c r="B31" i="1" s="1"/>
  <c r="C32" i="1"/>
  <c r="D30" i="1"/>
  <c r="D31" i="1"/>
  <c r="D32" i="1"/>
  <c r="B32" i="1" s="1"/>
  <c r="E30" i="1"/>
  <c r="E31" i="1"/>
  <c r="E32" i="1"/>
  <c r="C29" i="1"/>
  <c r="B29" i="1"/>
  <c r="C33" i="1"/>
  <c r="D29" i="1"/>
  <c r="D33" i="1"/>
  <c r="E29" i="1"/>
  <c r="E33" i="1"/>
  <c r="C34" i="1"/>
  <c r="D34" i="1"/>
  <c r="E34" i="1"/>
  <c r="E10" i="1"/>
  <c r="D10" i="1"/>
  <c r="C10" i="1"/>
  <c r="B34" i="1"/>
  <c r="B33" i="1"/>
  <c r="C10" i="12"/>
  <c r="C11" i="12"/>
  <c r="C12" i="12"/>
  <c r="C17" i="12"/>
  <c r="C18" i="12"/>
  <c r="C19" i="12"/>
  <c r="C20" i="12"/>
  <c r="C21" i="12"/>
  <c r="C22" i="12"/>
  <c r="C23" i="12"/>
  <c r="C24" i="12"/>
  <c r="C25" i="12"/>
  <c r="C26" i="12"/>
  <c r="C27" i="12"/>
  <c r="C28" i="12"/>
  <c r="D10" i="12"/>
  <c r="D11" i="12"/>
  <c r="D12" i="12"/>
  <c r="D17" i="12"/>
  <c r="D18" i="12"/>
  <c r="D19" i="12"/>
  <c r="D20" i="12"/>
  <c r="D21" i="12"/>
  <c r="D22" i="12"/>
  <c r="D23" i="12"/>
  <c r="D24" i="12"/>
  <c r="D25" i="12"/>
  <c r="D26" i="12"/>
  <c r="D27" i="12"/>
  <c r="D28" i="12"/>
  <c r="E10" i="12"/>
  <c r="E11" i="12"/>
  <c r="E12" i="12"/>
  <c r="E17" i="12"/>
  <c r="E18" i="12"/>
  <c r="E19" i="12"/>
  <c r="E20" i="12"/>
  <c r="E21" i="12"/>
  <c r="E22" i="12"/>
  <c r="E23" i="12"/>
  <c r="E24" i="12"/>
  <c r="E25" i="12"/>
  <c r="E26" i="12"/>
  <c r="E27" i="12"/>
  <c r="E28" i="12"/>
  <c r="F10" i="12"/>
  <c r="F11" i="12"/>
  <c r="F12" i="12"/>
  <c r="F17" i="12"/>
  <c r="F18" i="12"/>
  <c r="F19" i="12"/>
  <c r="F20" i="12"/>
  <c r="F21" i="12"/>
  <c r="F22" i="12"/>
  <c r="F23" i="12"/>
  <c r="F24" i="12"/>
  <c r="F25" i="12"/>
  <c r="F26" i="12"/>
  <c r="F27" i="12"/>
  <c r="F28" i="12"/>
  <c r="C29" i="12"/>
  <c r="C30" i="12"/>
  <c r="C31" i="12"/>
  <c r="C32" i="12"/>
  <c r="C74" i="12"/>
  <c r="C75" i="12"/>
  <c r="C76" i="12"/>
  <c r="C77" i="12"/>
  <c r="C83" i="12"/>
  <c r="C95" i="12"/>
  <c r="D29" i="12"/>
  <c r="D30" i="12"/>
  <c r="D31" i="12"/>
  <c r="D32" i="12"/>
  <c r="D74" i="12"/>
  <c r="D75" i="12"/>
  <c r="D76" i="12"/>
  <c r="D77" i="12"/>
  <c r="D83" i="12"/>
  <c r="D95" i="12"/>
  <c r="E29" i="12"/>
  <c r="E30" i="12"/>
  <c r="E31" i="12"/>
  <c r="E32" i="12"/>
  <c r="E74" i="12"/>
  <c r="E75" i="12"/>
  <c r="E76" i="12"/>
  <c r="E77" i="12"/>
  <c r="E83" i="12"/>
  <c r="E95" i="12"/>
  <c r="F29" i="12"/>
  <c r="F30" i="12"/>
  <c r="F31" i="12"/>
  <c r="F32" i="12"/>
  <c r="F74" i="12"/>
  <c r="F75" i="12"/>
  <c r="F76" i="12"/>
  <c r="F77" i="12"/>
  <c r="F83" i="12"/>
  <c r="F95" i="12"/>
  <c r="C96" i="12"/>
  <c r="C97" i="12"/>
  <c r="C98" i="12"/>
  <c r="C99" i="12"/>
  <c r="C100" i="12"/>
  <c r="D96" i="12"/>
  <c r="D97" i="12"/>
  <c r="D98" i="12"/>
  <c r="D99" i="12"/>
  <c r="D100" i="12"/>
  <c r="E96" i="12"/>
  <c r="E97" i="12"/>
  <c r="E98" i="12"/>
  <c r="E99" i="12"/>
  <c r="E100" i="12"/>
  <c r="F96" i="12"/>
  <c r="F97" i="12"/>
  <c r="F98" i="12"/>
  <c r="F99" i="12"/>
  <c r="F100" i="12"/>
  <c r="C28" i="1"/>
  <c r="B28" i="1" s="1"/>
  <c r="D28" i="1"/>
  <c r="E28" i="1"/>
  <c r="H4" i="12"/>
  <c r="I4" i="10"/>
  <c r="C9" i="10"/>
  <c r="D9" i="10"/>
  <c r="E9" i="10"/>
  <c r="F9" i="10"/>
  <c r="C10" i="10"/>
  <c r="D10" i="10"/>
  <c r="E10" i="10"/>
  <c r="F10" i="10"/>
  <c r="C11" i="10"/>
  <c r="D11" i="10"/>
  <c r="E11" i="10"/>
  <c r="F11" i="10"/>
  <c r="C12" i="10"/>
  <c r="D12" i="10"/>
  <c r="E12" i="10"/>
  <c r="F12" i="10"/>
  <c r="C13" i="10"/>
  <c r="D13" i="10"/>
  <c r="E13" i="10"/>
  <c r="F13" i="10"/>
  <c r="C14" i="10"/>
  <c r="D14" i="10"/>
  <c r="E14" i="10"/>
  <c r="F14" i="10"/>
  <c r="C15" i="10"/>
  <c r="D15" i="10"/>
  <c r="E15" i="10"/>
  <c r="F15" i="10"/>
  <c r="C16" i="10"/>
  <c r="D16" i="10"/>
  <c r="E16" i="10"/>
  <c r="F16" i="10"/>
  <c r="C17" i="10"/>
  <c r="D17" i="10"/>
  <c r="E17" i="10"/>
  <c r="F17" i="10"/>
  <c r="C18" i="10"/>
  <c r="D18" i="10"/>
  <c r="E18" i="10"/>
  <c r="F18" i="10"/>
  <c r="C19" i="10"/>
  <c r="D19" i="10"/>
  <c r="E19" i="10"/>
  <c r="F19" i="10"/>
  <c r="C523" i="10"/>
  <c r="D523" i="10"/>
  <c r="E523" i="10"/>
  <c r="F523" i="10"/>
  <c r="C524" i="10"/>
  <c r="D524" i="10"/>
  <c r="E524" i="10"/>
  <c r="F524" i="10"/>
  <c r="C525" i="10"/>
  <c r="D525" i="10"/>
  <c r="E525" i="10"/>
  <c r="F525" i="10"/>
  <c r="C526" i="10"/>
  <c r="D526" i="10"/>
  <c r="E526" i="10"/>
  <c r="F526" i="10"/>
  <c r="C527" i="10"/>
  <c r="D527" i="10"/>
  <c r="E527" i="10"/>
  <c r="F527" i="10"/>
  <c r="C528" i="10"/>
  <c r="D528" i="10"/>
  <c r="E528" i="10"/>
  <c r="F528" i="10"/>
  <c r="C529" i="10"/>
  <c r="D529" i="10"/>
  <c r="E529" i="10"/>
  <c r="F529" i="10"/>
  <c r="B529" i="10"/>
  <c r="C530" i="10"/>
  <c r="D530" i="10"/>
  <c r="E530" i="10"/>
  <c r="F530" i="10"/>
  <c r="C531" i="10"/>
  <c r="D531" i="10"/>
  <c r="E531" i="10"/>
  <c r="F531" i="10"/>
  <c r="C532" i="10"/>
  <c r="D532" i="10"/>
  <c r="E532" i="10"/>
  <c r="F532" i="10"/>
  <c r="C533" i="10"/>
  <c r="D533" i="10"/>
  <c r="E533" i="10"/>
  <c r="F533" i="10"/>
  <c r="C534" i="10"/>
  <c r="D534" i="10"/>
  <c r="E534" i="10"/>
  <c r="F534" i="10"/>
  <c r="C535" i="10"/>
  <c r="D535" i="10"/>
  <c r="E535" i="10"/>
  <c r="F535" i="10"/>
  <c r="C536" i="10"/>
  <c r="D536" i="10"/>
  <c r="E536" i="10"/>
  <c r="F536" i="10"/>
  <c r="C537" i="10"/>
  <c r="D537" i="10"/>
  <c r="E537" i="10"/>
  <c r="F537" i="10"/>
  <c r="C538" i="10"/>
  <c r="D538" i="10"/>
  <c r="E538" i="10"/>
  <c r="F538" i="10"/>
  <c r="C539" i="10"/>
  <c r="D539" i="10"/>
  <c r="E539" i="10"/>
  <c r="F539" i="10"/>
  <c r="C540" i="10"/>
  <c r="D540" i="10"/>
  <c r="E540" i="10"/>
  <c r="F540" i="10"/>
  <c r="C541" i="10"/>
  <c r="D541" i="10"/>
  <c r="E541" i="10"/>
  <c r="F541" i="10"/>
  <c r="C542" i="10"/>
  <c r="D542" i="10"/>
  <c r="E542" i="10"/>
  <c r="F542" i="10"/>
  <c r="C543" i="10"/>
  <c r="D543" i="10"/>
  <c r="E543" i="10"/>
  <c r="F543" i="10"/>
  <c r="C544" i="10"/>
  <c r="D544" i="10"/>
  <c r="E544" i="10"/>
  <c r="F544" i="10"/>
  <c r="C545" i="10"/>
  <c r="D545" i="10"/>
  <c r="E545" i="10"/>
  <c r="F545" i="10"/>
  <c r="C546" i="10"/>
  <c r="D546" i="10"/>
  <c r="E546" i="10"/>
  <c r="F546" i="10"/>
  <c r="C547" i="10"/>
  <c r="D547" i="10"/>
  <c r="E547" i="10"/>
  <c r="F547" i="10"/>
  <c r="C548" i="10"/>
  <c r="D548" i="10"/>
  <c r="E548" i="10"/>
  <c r="F548" i="10"/>
  <c r="C549" i="10"/>
  <c r="D549" i="10"/>
  <c r="E549" i="10"/>
  <c r="F549" i="10"/>
  <c r="C550" i="10"/>
  <c r="D550" i="10"/>
  <c r="E550" i="10"/>
  <c r="F550" i="10"/>
  <c r="C551" i="10"/>
  <c r="D551" i="10"/>
  <c r="E551" i="10"/>
  <c r="F551" i="10"/>
  <c r="C552" i="10"/>
  <c r="D552" i="10"/>
  <c r="E552" i="10"/>
  <c r="F552" i="10"/>
  <c r="C553" i="10"/>
  <c r="D553" i="10"/>
  <c r="E553" i="10"/>
  <c r="F553" i="10"/>
  <c r="C554" i="10"/>
  <c r="D554" i="10"/>
  <c r="E554" i="10"/>
  <c r="F554" i="10"/>
  <c r="C555" i="10"/>
  <c r="D555" i="10"/>
  <c r="E555" i="10"/>
  <c r="F555" i="10"/>
  <c r="C556" i="10"/>
  <c r="D556" i="10"/>
  <c r="E556" i="10"/>
  <c r="F556" i="10"/>
  <c r="C557" i="10"/>
  <c r="D557" i="10"/>
  <c r="E557" i="10"/>
  <c r="F557" i="10"/>
  <c r="C558" i="10"/>
  <c r="D558" i="10"/>
  <c r="E558" i="10"/>
  <c r="F558" i="10"/>
  <c r="C559" i="10"/>
  <c r="D559" i="10"/>
  <c r="E559" i="10"/>
  <c r="F559" i="10"/>
  <c r="C560" i="10"/>
  <c r="D560" i="10"/>
  <c r="E560" i="10"/>
  <c r="F560" i="10"/>
  <c r="C561" i="10"/>
  <c r="D561" i="10"/>
  <c r="E561" i="10"/>
  <c r="F561" i="10"/>
  <c r="C562" i="10"/>
  <c r="D562" i="10"/>
  <c r="E562" i="10"/>
  <c r="F562" i="10"/>
  <c r="C563" i="10"/>
  <c r="D563" i="10"/>
  <c r="E563" i="10"/>
  <c r="F563" i="10"/>
  <c r="C564" i="10"/>
  <c r="D564" i="10"/>
  <c r="E564" i="10"/>
  <c r="F564" i="10"/>
  <c r="C565" i="10"/>
  <c r="D565" i="10"/>
  <c r="E565" i="10"/>
  <c r="F565" i="10"/>
  <c r="C566" i="10"/>
  <c r="D566" i="10"/>
  <c r="E566" i="10"/>
  <c r="F566" i="10"/>
  <c r="C567" i="10"/>
  <c r="D567" i="10"/>
  <c r="E567" i="10"/>
  <c r="F567" i="10"/>
  <c r="C568" i="10"/>
  <c r="D568" i="10"/>
  <c r="E568" i="10"/>
  <c r="F568" i="10"/>
  <c r="C569" i="10"/>
  <c r="D569" i="10"/>
  <c r="E569" i="10"/>
  <c r="F569" i="10"/>
  <c r="C570" i="10"/>
  <c r="D570" i="10"/>
  <c r="E570" i="10"/>
  <c r="F570" i="10"/>
  <c r="C571" i="10"/>
  <c r="D571" i="10"/>
  <c r="E571" i="10"/>
  <c r="F571" i="10"/>
  <c r="C572" i="10"/>
  <c r="D572" i="10"/>
  <c r="E572" i="10"/>
  <c r="F572" i="10"/>
  <c r="C573" i="10"/>
  <c r="D573" i="10"/>
  <c r="E573" i="10"/>
  <c r="F573" i="10"/>
  <c r="C574" i="10"/>
  <c r="D574" i="10"/>
  <c r="E574" i="10"/>
  <c r="F574" i="10"/>
  <c r="C575" i="10"/>
  <c r="D575" i="10"/>
  <c r="E575" i="10"/>
  <c r="F575" i="10"/>
  <c r="C576" i="10"/>
  <c r="D576" i="10"/>
  <c r="E576" i="10"/>
  <c r="F576" i="10"/>
  <c r="C577" i="10"/>
  <c r="D577" i="10"/>
  <c r="E577" i="10"/>
  <c r="F577" i="10"/>
  <c r="C578" i="10"/>
  <c r="D578" i="10"/>
  <c r="E578" i="10"/>
  <c r="F578" i="10"/>
  <c r="C579" i="10"/>
  <c r="D579" i="10"/>
  <c r="E579" i="10"/>
  <c r="F579" i="10"/>
  <c r="C580" i="10"/>
  <c r="D580" i="10"/>
  <c r="E580" i="10"/>
  <c r="F580" i="10"/>
  <c r="C581" i="10"/>
  <c r="D581" i="10"/>
  <c r="E581" i="10"/>
  <c r="F581" i="10"/>
  <c r="C582" i="10"/>
  <c r="D582" i="10"/>
  <c r="E582" i="10"/>
  <c r="F582" i="10"/>
  <c r="C583" i="10"/>
  <c r="D583" i="10"/>
  <c r="E583" i="10"/>
  <c r="F583" i="10"/>
  <c r="C584" i="10"/>
  <c r="D584" i="10"/>
  <c r="E584" i="10"/>
  <c r="F584" i="10"/>
  <c r="C585" i="10"/>
  <c r="D585" i="10"/>
  <c r="E585" i="10"/>
  <c r="F585" i="10"/>
  <c r="C586" i="10"/>
  <c r="D586" i="10"/>
  <c r="E586" i="10"/>
  <c r="F586" i="10"/>
  <c r="C587" i="10"/>
  <c r="D587" i="10"/>
  <c r="E587" i="10"/>
  <c r="F587" i="10"/>
  <c r="C588" i="10"/>
  <c r="D588" i="10"/>
  <c r="E588" i="10"/>
  <c r="F588" i="10"/>
  <c r="C589" i="10"/>
  <c r="D589" i="10"/>
  <c r="E589" i="10"/>
  <c r="F589" i="10"/>
  <c r="C590" i="10"/>
  <c r="D590" i="10"/>
  <c r="E590" i="10"/>
  <c r="F590" i="10"/>
  <c r="C591" i="10"/>
  <c r="D591" i="10"/>
  <c r="E591" i="10"/>
  <c r="F591" i="10"/>
  <c r="C592" i="10"/>
  <c r="D592" i="10"/>
  <c r="E592" i="10"/>
  <c r="F592" i="10"/>
  <c r="C593" i="10"/>
  <c r="D593" i="10"/>
  <c r="E593" i="10"/>
  <c r="F593" i="10"/>
  <c r="C594" i="10"/>
  <c r="D594" i="10"/>
  <c r="E594" i="10"/>
  <c r="F594" i="10"/>
  <c r="C595" i="10"/>
  <c r="D595" i="10"/>
  <c r="E595" i="10"/>
  <c r="F595" i="10"/>
  <c r="C596" i="10"/>
  <c r="D596" i="10"/>
  <c r="E596" i="10"/>
  <c r="F596" i="10"/>
  <c r="C597" i="10"/>
  <c r="D597" i="10"/>
  <c r="E597" i="10"/>
  <c r="F597" i="10"/>
  <c r="C598" i="10"/>
  <c r="D598" i="10"/>
  <c r="E598" i="10"/>
  <c r="F598" i="10"/>
  <c r="C599" i="10"/>
  <c r="D599" i="10"/>
  <c r="E599" i="10"/>
  <c r="F599" i="10"/>
  <c r="C600" i="10"/>
  <c r="D600" i="10"/>
  <c r="E600" i="10"/>
  <c r="F600" i="10"/>
  <c r="C601" i="10"/>
  <c r="D601" i="10"/>
  <c r="E601" i="10"/>
  <c r="F601" i="10"/>
  <c r="C602" i="10"/>
  <c r="D602" i="10"/>
  <c r="E602" i="10"/>
  <c r="F602" i="10"/>
  <c r="C603" i="10"/>
  <c r="D603" i="10"/>
  <c r="E603" i="10"/>
  <c r="F603" i="10"/>
  <c r="C604" i="10"/>
  <c r="D604" i="10"/>
  <c r="E604" i="10"/>
  <c r="F604" i="10"/>
  <c r="C605" i="10"/>
  <c r="D605" i="10"/>
  <c r="E605" i="10"/>
  <c r="F605" i="10"/>
  <c r="C606" i="10"/>
  <c r="D606" i="10"/>
  <c r="E606" i="10"/>
  <c r="F606" i="10"/>
  <c r="C607" i="10"/>
  <c r="D607" i="10"/>
  <c r="E607" i="10"/>
  <c r="F607" i="10"/>
  <c r="C608" i="10"/>
  <c r="D608" i="10"/>
  <c r="E608" i="10"/>
  <c r="F608" i="10"/>
  <c r="C609" i="10"/>
  <c r="D609" i="10"/>
  <c r="E609" i="10"/>
  <c r="F609" i="10"/>
  <c r="C610" i="10"/>
  <c r="D610" i="10"/>
  <c r="E610" i="10"/>
  <c r="F610" i="10"/>
  <c r="C611" i="10"/>
  <c r="D611" i="10"/>
  <c r="E611" i="10"/>
  <c r="F611" i="10"/>
  <c r="C612" i="10"/>
  <c r="D612" i="10"/>
  <c r="E612" i="10"/>
  <c r="F612" i="10"/>
  <c r="C613" i="10"/>
  <c r="D613" i="10"/>
  <c r="E613" i="10"/>
  <c r="F613" i="10"/>
  <c r="C614" i="10"/>
  <c r="D614" i="10"/>
  <c r="E614" i="10"/>
  <c r="F614" i="10"/>
  <c r="C615" i="10"/>
  <c r="D615" i="10"/>
  <c r="E615" i="10"/>
  <c r="F615" i="10"/>
  <c r="C616" i="10"/>
  <c r="D616" i="10"/>
  <c r="E616" i="10"/>
  <c r="F616" i="10"/>
  <c r="C617" i="10"/>
  <c r="D617" i="10"/>
  <c r="E617" i="10"/>
  <c r="F617" i="10"/>
  <c r="C618" i="10"/>
  <c r="D618" i="10"/>
  <c r="E618" i="10"/>
  <c r="F618" i="10"/>
  <c r="C619" i="10"/>
  <c r="D619" i="10"/>
  <c r="E619" i="10"/>
  <c r="F619" i="10"/>
  <c r="C620" i="10"/>
  <c r="D620" i="10"/>
  <c r="E620" i="10"/>
  <c r="F620" i="10"/>
  <c r="C621" i="10"/>
  <c r="D621" i="10"/>
  <c r="E621" i="10"/>
  <c r="F621" i="10"/>
  <c r="C622" i="10"/>
  <c r="D622" i="10"/>
  <c r="E622" i="10"/>
  <c r="F622" i="10"/>
  <c r="C623" i="10"/>
  <c r="D623" i="10"/>
  <c r="E623" i="10"/>
  <c r="F623" i="10"/>
  <c r="C624" i="10"/>
  <c r="D624" i="10"/>
  <c r="E624" i="10"/>
  <c r="F624" i="10"/>
  <c r="C625" i="10"/>
  <c r="D625" i="10"/>
  <c r="E625" i="10"/>
  <c r="F625" i="10"/>
  <c r="C626" i="10"/>
  <c r="D626" i="10"/>
  <c r="E626" i="10"/>
  <c r="F626" i="10"/>
  <c r="C627" i="10"/>
  <c r="D627" i="10"/>
  <c r="E627" i="10"/>
  <c r="F627" i="10"/>
  <c r="C628" i="10"/>
  <c r="D628" i="10"/>
  <c r="E628" i="10"/>
  <c r="F628" i="10"/>
  <c r="C629" i="10"/>
  <c r="D629" i="10"/>
  <c r="E629" i="10"/>
  <c r="F629" i="10"/>
  <c r="C630" i="10"/>
  <c r="D630" i="10"/>
  <c r="E630" i="10"/>
  <c r="F630" i="10"/>
  <c r="C631" i="10"/>
  <c r="D631" i="10"/>
  <c r="E631" i="10"/>
  <c r="F631" i="10"/>
  <c r="C632" i="10"/>
  <c r="D632" i="10"/>
  <c r="E632" i="10"/>
  <c r="F632" i="10"/>
  <c r="C633" i="10"/>
  <c r="D633" i="10"/>
  <c r="E633" i="10"/>
  <c r="F633" i="10"/>
  <c r="C634" i="10"/>
  <c r="D634" i="10"/>
  <c r="E634" i="10"/>
  <c r="F634" i="10"/>
  <c r="C635" i="10"/>
  <c r="D635" i="10"/>
  <c r="E635" i="10"/>
  <c r="F635" i="10"/>
  <c r="C636" i="10"/>
  <c r="D636" i="10"/>
  <c r="E636" i="10"/>
  <c r="F636" i="10"/>
  <c r="C637" i="10"/>
  <c r="D637" i="10"/>
  <c r="E637" i="10"/>
  <c r="F637" i="10"/>
  <c r="C638" i="10"/>
  <c r="D638" i="10"/>
  <c r="E638" i="10"/>
  <c r="F638" i="10"/>
  <c r="C639" i="10"/>
  <c r="D639" i="10"/>
  <c r="E639" i="10"/>
  <c r="F639" i="10"/>
  <c r="C640" i="10"/>
  <c r="D640" i="10"/>
  <c r="E640" i="10"/>
  <c r="F640" i="10"/>
  <c r="C641" i="10"/>
  <c r="D641" i="10"/>
  <c r="E641" i="10"/>
  <c r="F641" i="10"/>
  <c r="C642" i="10"/>
  <c r="D642" i="10"/>
  <c r="E642" i="10"/>
  <c r="F642" i="10"/>
  <c r="C643" i="10"/>
  <c r="D643" i="10"/>
  <c r="E643" i="10"/>
  <c r="F643" i="10"/>
  <c r="C644" i="10"/>
  <c r="D644" i="10"/>
  <c r="E644" i="10"/>
  <c r="F644" i="10"/>
  <c r="C645" i="10"/>
  <c r="D645" i="10"/>
  <c r="E645" i="10"/>
  <c r="F645" i="10"/>
  <c r="C646" i="10"/>
  <c r="D646" i="10"/>
  <c r="E646" i="10"/>
  <c r="F646" i="10"/>
  <c r="C647" i="10"/>
  <c r="D647" i="10"/>
  <c r="E647" i="10"/>
  <c r="F647" i="10"/>
  <c r="C648" i="10"/>
  <c r="D648" i="10"/>
  <c r="E648" i="10"/>
  <c r="F648" i="10"/>
  <c r="C649" i="10"/>
  <c r="D649" i="10"/>
  <c r="E649" i="10"/>
  <c r="F649" i="10"/>
  <c r="C650" i="10"/>
  <c r="D650" i="10"/>
  <c r="E650" i="10"/>
  <c r="F650" i="10"/>
  <c r="C651" i="10"/>
  <c r="D651" i="10"/>
  <c r="E651" i="10"/>
  <c r="F651" i="10"/>
  <c r="C652" i="10"/>
  <c r="D652" i="10"/>
  <c r="E652" i="10"/>
  <c r="F652" i="10"/>
  <c r="C653" i="10"/>
  <c r="D653" i="10"/>
  <c r="E653" i="10"/>
  <c r="F653" i="10"/>
  <c r="C654" i="10"/>
  <c r="D654" i="10"/>
  <c r="E654" i="10"/>
  <c r="F654" i="10"/>
  <c r="C655" i="10"/>
  <c r="D655" i="10"/>
  <c r="E655" i="10"/>
  <c r="F655" i="10"/>
  <c r="C656" i="10"/>
  <c r="D656" i="10"/>
  <c r="E656" i="10"/>
  <c r="F656" i="10"/>
  <c r="C657" i="10"/>
  <c r="D657" i="10"/>
  <c r="E657" i="10"/>
  <c r="F657" i="10"/>
  <c r="C658" i="10"/>
  <c r="D658" i="10"/>
  <c r="E658" i="10"/>
  <c r="F658" i="10"/>
  <c r="C659" i="10"/>
  <c r="D659" i="10"/>
  <c r="E659" i="10"/>
  <c r="F659" i="10"/>
  <c r="C660" i="10"/>
  <c r="D660" i="10"/>
  <c r="E660" i="10"/>
  <c r="F660" i="10"/>
  <c r="C661" i="10"/>
  <c r="D661" i="10"/>
  <c r="E661" i="10"/>
  <c r="F661" i="10"/>
  <c r="C662" i="10"/>
  <c r="D662" i="10"/>
  <c r="E662" i="10"/>
  <c r="F662" i="10"/>
  <c r="C663" i="10"/>
  <c r="D663" i="10"/>
  <c r="E663" i="10"/>
  <c r="F663" i="10"/>
  <c r="C664" i="10"/>
  <c r="D664" i="10"/>
  <c r="E664" i="10"/>
  <c r="F664" i="10"/>
  <c r="C665" i="10"/>
  <c r="D665" i="10"/>
  <c r="E665" i="10"/>
  <c r="F665" i="10"/>
  <c r="C666" i="10"/>
  <c r="D666" i="10"/>
  <c r="E666" i="10"/>
  <c r="F666" i="10"/>
  <c r="C667" i="10"/>
  <c r="D667" i="10"/>
  <c r="E667" i="10"/>
  <c r="F667" i="10"/>
  <c r="C668" i="10"/>
  <c r="D668" i="10"/>
  <c r="E668" i="10"/>
  <c r="F668" i="10"/>
  <c r="C669" i="10"/>
  <c r="D669" i="10"/>
  <c r="E669" i="10"/>
  <c r="F669" i="10"/>
  <c r="C670" i="10"/>
  <c r="D670" i="10"/>
  <c r="E670" i="10"/>
  <c r="F670" i="10"/>
  <c r="C671" i="10"/>
  <c r="D671" i="10"/>
  <c r="E671" i="10"/>
  <c r="F671" i="10"/>
  <c r="C672" i="10"/>
  <c r="D672" i="10"/>
  <c r="E672" i="10"/>
  <c r="F672" i="10"/>
  <c r="C673" i="10"/>
  <c r="D673" i="10"/>
  <c r="E673" i="10"/>
  <c r="F673" i="10"/>
  <c r="C674" i="10"/>
  <c r="D674" i="10"/>
  <c r="E674" i="10"/>
  <c r="F674" i="10"/>
  <c r="C675" i="10"/>
  <c r="D675" i="10"/>
  <c r="E675" i="10"/>
  <c r="F675" i="10"/>
  <c r="C676" i="10"/>
  <c r="D676" i="10"/>
  <c r="E676" i="10"/>
  <c r="F676" i="10"/>
  <c r="C677" i="10"/>
  <c r="D677" i="10"/>
  <c r="E677" i="10"/>
  <c r="F677" i="10"/>
  <c r="C678" i="10"/>
  <c r="D678" i="10"/>
  <c r="E678" i="10"/>
  <c r="F678" i="10"/>
  <c r="C679" i="10"/>
  <c r="D679" i="10"/>
  <c r="E679" i="10"/>
  <c r="F679" i="10"/>
  <c r="C680" i="10"/>
  <c r="D680" i="10"/>
  <c r="E680" i="10"/>
  <c r="F680" i="10"/>
  <c r="C681" i="10"/>
  <c r="D681" i="10"/>
  <c r="E681" i="10"/>
  <c r="F681" i="10"/>
  <c r="C682" i="10"/>
  <c r="D682" i="10"/>
  <c r="E682" i="10"/>
  <c r="F682" i="10"/>
  <c r="C683" i="10"/>
  <c r="D683" i="10"/>
  <c r="E683" i="10"/>
  <c r="F683" i="10"/>
  <c r="C684" i="10"/>
  <c r="D684" i="10"/>
  <c r="E684" i="10"/>
  <c r="F684" i="10"/>
  <c r="C685" i="10"/>
  <c r="D685" i="10"/>
  <c r="E685" i="10"/>
  <c r="F685" i="10"/>
  <c r="C686" i="10"/>
  <c r="D686" i="10"/>
  <c r="E686" i="10"/>
  <c r="F686" i="10"/>
  <c r="C687" i="10"/>
  <c r="D687" i="10"/>
  <c r="E687" i="10"/>
  <c r="F687" i="10"/>
  <c r="C688" i="10"/>
  <c r="D688" i="10"/>
  <c r="E688" i="10"/>
  <c r="F688" i="10"/>
  <c r="C689" i="10"/>
  <c r="D689" i="10"/>
  <c r="E689" i="10"/>
  <c r="F689" i="10"/>
  <c r="C690" i="10"/>
  <c r="D690" i="10"/>
  <c r="E690" i="10"/>
  <c r="F690" i="10"/>
  <c r="C691" i="10"/>
  <c r="D691" i="10"/>
  <c r="E691" i="10"/>
  <c r="F691" i="10"/>
  <c r="C692" i="10"/>
  <c r="D692" i="10"/>
  <c r="E692" i="10"/>
  <c r="F692" i="10"/>
  <c r="C693" i="10"/>
  <c r="D693" i="10"/>
  <c r="E693" i="10"/>
  <c r="F693" i="10"/>
  <c r="C694" i="10"/>
  <c r="D694" i="10"/>
  <c r="E694" i="10"/>
  <c r="F694" i="10"/>
  <c r="C695" i="10"/>
  <c r="D695" i="10"/>
  <c r="E695" i="10"/>
  <c r="F695" i="10"/>
  <c r="C696" i="10"/>
  <c r="D696" i="10"/>
  <c r="E696" i="10"/>
  <c r="F696" i="10"/>
  <c r="C697" i="10"/>
  <c r="D697" i="10"/>
  <c r="E697" i="10"/>
  <c r="F697" i="10"/>
  <c r="C698" i="10"/>
  <c r="D698" i="10"/>
  <c r="E698" i="10"/>
  <c r="F698" i="10"/>
  <c r="C699" i="10"/>
  <c r="D699" i="10"/>
  <c r="E699" i="10"/>
  <c r="F699" i="10"/>
  <c r="C700" i="10"/>
  <c r="D700" i="10"/>
  <c r="E700" i="10"/>
  <c r="F700" i="10"/>
  <c r="C701" i="10"/>
  <c r="D701" i="10"/>
  <c r="E701" i="10"/>
  <c r="F701" i="10"/>
  <c r="C702" i="10"/>
  <c r="D702" i="10"/>
  <c r="E702" i="10"/>
  <c r="F702" i="10"/>
  <c r="C703" i="10"/>
  <c r="D703" i="10"/>
  <c r="E703" i="10"/>
  <c r="F703" i="10"/>
  <c r="C704" i="10"/>
  <c r="D704" i="10"/>
  <c r="E704" i="10"/>
  <c r="F704" i="10"/>
  <c r="C705" i="10"/>
  <c r="D705" i="10"/>
  <c r="E705" i="10"/>
  <c r="F705" i="10"/>
  <c r="C706" i="10"/>
  <c r="D706" i="10"/>
  <c r="E706" i="10"/>
  <c r="F706" i="10"/>
  <c r="C707" i="10"/>
  <c r="D707" i="10"/>
  <c r="E707" i="10"/>
  <c r="F707" i="10"/>
  <c r="C708" i="10"/>
  <c r="D708" i="10"/>
  <c r="E708" i="10"/>
  <c r="F708" i="10"/>
  <c r="C709" i="10"/>
  <c r="D709" i="10"/>
  <c r="E709" i="10"/>
  <c r="F709" i="10"/>
  <c r="C710" i="10"/>
  <c r="D710" i="10"/>
  <c r="E710" i="10"/>
  <c r="F710" i="10"/>
  <c r="C711" i="10"/>
  <c r="D711" i="10"/>
  <c r="E711" i="10"/>
  <c r="F711" i="10"/>
  <c r="C712" i="10"/>
  <c r="D712" i="10"/>
  <c r="E712" i="10"/>
  <c r="F712" i="10"/>
  <c r="C713" i="10"/>
  <c r="D713" i="10"/>
  <c r="E713" i="10"/>
  <c r="F713" i="10"/>
  <c r="C714" i="10"/>
  <c r="D714" i="10"/>
  <c r="E714" i="10"/>
  <c r="F714" i="10"/>
  <c r="B620" i="10"/>
  <c r="B583" i="10"/>
  <c r="B580" i="10"/>
  <c r="B627" i="10"/>
  <c r="B634" i="10"/>
  <c r="B633" i="10"/>
  <c r="B632" i="10"/>
  <c r="B628" i="10"/>
  <c r="B631" i="10"/>
  <c r="B630" i="10"/>
  <c r="B629" i="10"/>
  <c r="B626" i="10"/>
  <c r="B625" i="10"/>
  <c r="B624" i="10"/>
  <c r="B621" i="10"/>
  <c r="B623" i="10"/>
  <c r="B622" i="10"/>
  <c r="B611" i="10"/>
  <c r="B607" i="10"/>
  <c r="B605" i="10"/>
  <c r="B599" i="10"/>
  <c r="B593" i="10"/>
  <c r="B586" i="10"/>
  <c r="B587" i="10"/>
  <c r="B584" i="10"/>
  <c r="B574" i="10"/>
  <c r="B563" i="10"/>
  <c r="B554" i="10"/>
  <c r="B552" i="10"/>
  <c r="B557" i="10"/>
  <c r="B555" i="10"/>
  <c r="B549" i="10"/>
  <c r="B548" i="10"/>
  <c r="B606" i="10"/>
  <c r="B604" i="10"/>
  <c r="B602" i="10"/>
  <c r="B601" i="10"/>
  <c r="B581" i="10"/>
  <c r="B579" i="10"/>
  <c r="B577" i="10"/>
  <c r="B576" i="10"/>
  <c r="B608" i="10"/>
  <c r="B600" i="10"/>
  <c r="B598" i="10"/>
  <c r="B596" i="10"/>
  <c r="B595" i="10"/>
  <c r="B573" i="10"/>
  <c r="B572" i="10"/>
  <c r="B570" i="10"/>
  <c r="B592" i="10"/>
  <c r="B590" i="10"/>
  <c r="B589" i="10"/>
  <c r="B565" i="10"/>
  <c r="B562" i="10"/>
  <c r="B559" i="10"/>
  <c r="B558" i="10"/>
  <c r="B610" i="10"/>
  <c r="B591" i="10"/>
  <c r="B578" i="10"/>
  <c r="B560" i="10"/>
  <c r="B553" i="10"/>
  <c r="B550" i="10"/>
  <c r="B597" i="10"/>
  <c r="B585" i="10"/>
  <c r="B571" i="10"/>
  <c r="B609" i="10"/>
  <c r="B603" i="10"/>
  <c r="B594" i="10"/>
  <c r="B588" i="10"/>
  <c r="B582" i="10"/>
  <c r="B575" i="10"/>
  <c r="B568" i="10"/>
  <c r="B564" i="10"/>
  <c r="B656" i="10"/>
  <c r="B652" i="10"/>
  <c r="B693" i="10"/>
  <c r="B684" i="10"/>
  <c r="B710" i="10"/>
  <c r="B703" i="10"/>
  <c r="B699" i="10"/>
  <c r="B709" i="10"/>
  <c r="B707" i="10"/>
  <c r="B692" i="10"/>
  <c r="B688" i="10"/>
  <c r="B647" i="10"/>
  <c r="B640" i="10"/>
  <c r="B635" i="10"/>
  <c r="B711" i="10"/>
  <c r="B698" i="10"/>
  <c r="B695" i="10"/>
  <c r="B687" i="10"/>
  <c r="B664" i="10"/>
  <c r="B659" i="10"/>
  <c r="B704" i="10"/>
  <c r="B682" i="10"/>
  <c r="B681" i="10"/>
  <c r="B680" i="10"/>
  <c r="B678" i="10"/>
  <c r="B675" i="10"/>
  <c r="B674" i="10"/>
  <c r="B673" i="10"/>
  <c r="B712" i="10"/>
  <c r="B705" i="10"/>
  <c r="B700" i="10"/>
  <c r="B694" i="10"/>
  <c r="B689" i="10"/>
  <c r="B683" i="10"/>
  <c r="B676" i="10"/>
  <c r="B666" i="10"/>
  <c r="B665" i="10"/>
  <c r="B660" i="10"/>
  <c r="B658" i="10"/>
  <c r="B648" i="10"/>
  <c r="B641" i="10"/>
  <c r="B636" i="10"/>
  <c r="B696" i="10"/>
  <c r="B690" i="10"/>
  <c r="B685" i="10"/>
  <c r="B677" i="10"/>
  <c r="B667" i="10"/>
  <c r="B661" i="10"/>
  <c r="B654" i="10"/>
  <c r="B653" i="10"/>
  <c r="B651" i="10"/>
  <c r="B644" i="10"/>
  <c r="B637" i="10"/>
  <c r="B713" i="10"/>
  <c r="B706" i="10"/>
  <c r="B701" i="10"/>
  <c r="B714" i="10"/>
  <c r="B708" i="10"/>
  <c r="B702" i="10"/>
  <c r="B697" i="10"/>
  <c r="B691" i="10"/>
  <c r="B686" i="10"/>
  <c r="B679" i="10"/>
  <c r="B668" i="10"/>
  <c r="B662" i="10"/>
  <c r="B655" i="10"/>
  <c r="B650" i="10"/>
  <c r="B646" i="10"/>
  <c r="B645" i="10"/>
  <c r="B643" i="10"/>
  <c r="B639" i="10"/>
  <c r="B638" i="10"/>
  <c r="B615" i="10"/>
  <c r="B612" i="10"/>
  <c r="B672" i="10"/>
  <c r="B671" i="10"/>
  <c r="B670" i="10"/>
  <c r="B669" i="10"/>
  <c r="B663" i="10"/>
  <c r="B657" i="10"/>
  <c r="B649" i="10"/>
  <c r="B642" i="10"/>
  <c r="B614" i="10"/>
  <c r="B618" i="10"/>
  <c r="B617" i="10"/>
  <c r="B619" i="10"/>
  <c r="B616" i="10"/>
  <c r="B613" i="10"/>
  <c r="B545" i="10"/>
  <c r="B534" i="10"/>
  <c r="B538" i="10"/>
  <c r="B543" i="10"/>
  <c r="B541" i="10"/>
  <c r="B539" i="10"/>
  <c r="B547" i="10"/>
  <c r="B533" i="10"/>
  <c r="B551" i="10"/>
  <c r="B569" i="10"/>
  <c r="B567" i="10"/>
  <c r="B566" i="10"/>
  <c r="B556" i="10"/>
  <c r="B546" i="10"/>
  <c r="B536" i="10"/>
  <c r="B561" i="10"/>
  <c r="B530" i="10"/>
  <c r="B528" i="10"/>
  <c r="B526" i="10"/>
  <c r="B525" i="10"/>
  <c r="B524" i="10"/>
  <c r="B531" i="10"/>
  <c r="B523" i="10"/>
  <c r="B544" i="10"/>
  <c r="B542" i="10"/>
  <c r="B540" i="10"/>
  <c r="B537" i="10"/>
  <c r="B535" i="10"/>
  <c r="B532" i="10"/>
  <c r="B527" i="10"/>
  <c r="C249" i="12"/>
  <c r="D249" i="12"/>
  <c r="E249" i="12"/>
  <c r="F249" i="12"/>
  <c r="C247" i="12"/>
  <c r="D247" i="12"/>
  <c r="E247" i="12"/>
  <c r="F247" i="12"/>
  <c r="C246" i="12"/>
  <c r="D246" i="12"/>
  <c r="E246" i="12"/>
  <c r="F246" i="12"/>
  <c r="C235" i="12"/>
  <c r="D235" i="12"/>
  <c r="E235" i="12"/>
  <c r="F235" i="12"/>
  <c r="C134" i="1"/>
  <c r="D134" i="1"/>
  <c r="E134" i="1"/>
  <c r="B134" i="1"/>
  <c r="D43" i="40"/>
  <c r="C43" i="40"/>
  <c r="B43" i="40"/>
  <c r="B470" i="12"/>
  <c r="C470" i="12"/>
  <c r="D470" i="12"/>
  <c r="E470" i="12"/>
  <c r="F470" i="12"/>
  <c r="B469" i="12"/>
  <c r="C469" i="12"/>
  <c r="D469" i="12"/>
  <c r="E469" i="12"/>
  <c r="F469" i="12"/>
  <c r="C468" i="12"/>
  <c r="D468" i="12"/>
  <c r="E468" i="12"/>
  <c r="F468" i="12"/>
  <c r="B468" i="12"/>
  <c r="C66" i="14"/>
  <c r="D66" i="14"/>
  <c r="E66" i="14"/>
  <c r="F66" i="14"/>
  <c r="C213" i="12"/>
  <c r="D213" i="12"/>
  <c r="E213" i="12"/>
  <c r="F213" i="12"/>
  <c r="C212" i="12"/>
  <c r="D212" i="12"/>
  <c r="E212" i="12"/>
  <c r="F212" i="12"/>
  <c r="C211" i="12"/>
  <c r="D211" i="12"/>
  <c r="E211" i="12"/>
  <c r="F211" i="12"/>
  <c r="C61" i="14"/>
  <c r="C62" i="14"/>
  <c r="C63" i="14"/>
  <c r="C64" i="14"/>
  <c r="C65" i="14"/>
  <c r="D61" i="14"/>
  <c r="D62" i="14"/>
  <c r="D63" i="14"/>
  <c r="D64" i="14"/>
  <c r="D65" i="14"/>
  <c r="E61" i="14"/>
  <c r="E62" i="14"/>
  <c r="E63" i="14"/>
  <c r="E64" i="14"/>
  <c r="E65" i="14"/>
  <c r="F61" i="14"/>
  <c r="F62" i="14"/>
  <c r="F63" i="14"/>
  <c r="F64" i="14"/>
  <c r="F65" i="14"/>
  <c r="C230" i="12"/>
  <c r="D230" i="12"/>
  <c r="E230" i="12"/>
  <c r="F230" i="12"/>
  <c r="C58" i="14"/>
  <c r="C59" i="14"/>
  <c r="C60" i="14"/>
  <c r="D58" i="14"/>
  <c r="D59" i="14"/>
  <c r="D60" i="14"/>
  <c r="E58" i="14"/>
  <c r="E59" i="14"/>
  <c r="E60" i="14"/>
  <c r="F58" i="14"/>
  <c r="F59" i="14"/>
  <c r="F60" i="14"/>
  <c r="C57" i="14"/>
  <c r="D57" i="14"/>
  <c r="E57" i="14"/>
  <c r="F57" i="14"/>
  <c r="C133" i="1"/>
  <c r="D133" i="1"/>
  <c r="E133" i="1"/>
  <c r="B133" i="1"/>
  <c r="C45" i="14"/>
  <c r="C46" i="14"/>
  <c r="C47" i="14"/>
  <c r="C48" i="14"/>
  <c r="C49" i="14"/>
  <c r="C50" i="14"/>
  <c r="C51" i="14"/>
  <c r="C52" i="14"/>
  <c r="C53" i="14"/>
  <c r="C54" i="14"/>
  <c r="C55" i="14"/>
  <c r="C56" i="14"/>
  <c r="D45" i="14"/>
  <c r="D46" i="14"/>
  <c r="D47" i="14"/>
  <c r="D48" i="14"/>
  <c r="D49" i="14"/>
  <c r="D50" i="14"/>
  <c r="D51" i="14"/>
  <c r="D52" i="14"/>
  <c r="D53" i="14"/>
  <c r="D54" i="14"/>
  <c r="D55" i="14"/>
  <c r="D56" i="14"/>
  <c r="E45" i="14"/>
  <c r="E46" i="14"/>
  <c r="E47" i="14"/>
  <c r="E48" i="14"/>
  <c r="E49" i="14"/>
  <c r="E50" i="14"/>
  <c r="E51" i="14"/>
  <c r="E52" i="14"/>
  <c r="E53" i="14"/>
  <c r="E54" i="14"/>
  <c r="E55" i="14"/>
  <c r="E56" i="14"/>
  <c r="F45" i="14"/>
  <c r="F46" i="14"/>
  <c r="F47" i="14"/>
  <c r="F48" i="14"/>
  <c r="F49" i="14"/>
  <c r="F50" i="14"/>
  <c r="F51" i="14"/>
  <c r="F52" i="14"/>
  <c r="F53" i="14"/>
  <c r="F54" i="14"/>
  <c r="F55" i="14"/>
  <c r="F56" i="14"/>
  <c r="C223" i="12"/>
  <c r="D223" i="12"/>
  <c r="E223" i="12"/>
  <c r="F223" i="12"/>
  <c r="C222" i="12"/>
  <c r="D222" i="12"/>
  <c r="E222" i="12"/>
  <c r="F222" i="12"/>
  <c r="C221" i="12"/>
  <c r="D221" i="12"/>
  <c r="E221" i="12"/>
  <c r="F221" i="12"/>
  <c r="C124" i="1"/>
  <c r="B124" i="1"/>
  <c r="D124" i="1"/>
  <c r="E124" i="1"/>
  <c r="C123" i="1"/>
  <c r="D123" i="1"/>
  <c r="E123" i="1"/>
  <c r="B123" i="1"/>
  <c r="C119" i="1"/>
  <c r="D119" i="1"/>
  <c r="E119" i="1"/>
  <c r="B119" i="1"/>
  <c r="C229" i="12"/>
  <c r="D229" i="12"/>
  <c r="E229" i="12"/>
  <c r="F229" i="12"/>
  <c r="C227" i="12"/>
  <c r="D227" i="12"/>
  <c r="E227" i="12"/>
  <c r="F227" i="12"/>
  <c r="C41" i="14"/>
  <c r="C42" i="14"/>
  <c r="C43" i="14"/>
  <c r="C44" i="14"/>
  <c r="D41" i="14"/>
  <c r="D42" i="14"/>
  <c r="D43" i="14"/>
  <c r="D44" i="14"/>
  <c r="E41" i="14"/>
  <c r="E42" i="14"/>
  <c r="E43" i="14"/>
  <c r="E44" i="14"/>
  <c r="F41" i="14"/>
  <c r="F42" i="14"/>
  <c r="F43" i="14"/>
  <c r="F44" i="14"/>
  <c r="C210" i="12"/>
  <c r="D210" i="12"/>
  <c r="E210" i="12"/>
  <c r="F210" i="12"/>
  <c r="C209" i="12"/>
  <c r="D209" i="12"/>
  <c r="E209" i="12"/>
  <c r="F209" i="12"/>
  <c r="C208" i="12"/>
  <c r="D208" i="12"/>
  <c r="E208" i="12"/>
  <c r="F208" i="12"/>
  <c r="C118" i="1"/>
  <c r="B118" i="1"/>
  <c r="D118" i="1"/>
  <c r="E118" i="1"/>
  <c r="C117" i="1"/>
  <c r="B117" i="1"/>
  <c r="D117" i="1"/>
  <c r="E117" i="1"/>
  <c r="C116" i="1"/>
  <c r="D116" i="1"/>
  <c r="E116" i="1"/>
  <c r="B116" i="1"/>
  <c r="C38" i="14"/>
  <c r="C39" i="14"/>
  <c r="C40" i="14"/>
  <c r="D38" i="14"/>
  <c r="D39" i="14"/>
  <c r="D40" i="14"/>
  <c r="E38" i="14"/>
  <c r="E39" i="14"/>
  <c r="E40" i="14"/>
  <c r="F38" i="14"/>
  <c r="F39" i="14"/>
  <c r="F40" i="14"/>
  <c r="C25" i="14"/>
  <c r="C26" i="14"/>
  <c r="C27" i="14"/>
  <c r="C28" i="14"/>
  <c r="C29" i="14"/>
  <c r="C30" i="14"/>
  <c r="C31" i="14"/>
  <c r="C32" i="14"/>
  <c r="C33" i="14"/>
  <c r="C34" i="14"/>
  <c r="C35" i="14"/>
  <c r="C36" i="14"/>
  <c r="C37" i="14"/>
  <c r="D25" i="14"/>
  <c r="D26" i="14"/>
  <c r="D27" i="14"/>
  <c r="D28" i="14"/>
  <c r="D29" i="14"/>
  <c r="D30" i="14"/>
  <c r="D31" i="14"/>
  <c r="D32" i="14"/>
  <c r="D33" i="14"/>
  <c r="D34" i="14"/>
  <c r="D35" i="14"/>
  <c r="D36" i="14"/>
  <c r="D37" i="14"/>
  <c r="E25" i="14"/>
  <c r="E26" i="14"/>
  <c r="E27" i="14"/>
  <c r="E28" i="14"/>
  <c r="E29" i="14"/>
  <c r="E30" i="14"/>
  <c r="E31" i="14"/>
  <c r="E32" i="14"/>
  <c r="E33" i="14"/>
  <c r="E34" i="14"/>
  <c r="E35" i="14"/>
  <c r="E36" i="14"/>
  <c r="E37" i="14"/>
  <c r="F25" i="14"/>
  <c r="F26" i="14"/>
  <c r="F27" i="14"/>
  <c r="F28" i="14"/>
  <c r="F29" i="14"/>
  <c r="F30" i="14"/>
  <c r="F31" i="14"/>
  <c r="F32" i="14"/>
  <c r="F33" i="14"/>
  <c r="F34" i="14"/>
  <c r="F35" i="14"/>
  <c r="F36" i="14"/>
  <c r="F37" i="14"/>
  <c r="C21" i="14"/>
  <c r="D21" i="14"/>
  <c r="E21" i="14"/>
  <c r="F21" i="14"/>
  <c r="C22" i="14"/>
  <c r="D22" i="14"/>
  <c r="E22" i="14"/>
  <c r="F22" i="14"/>
  <c r="C23" i="14"/>
  <c r="D23" i="14"/>
  <c r="E23" i="14"/>
  <c r="F23" i="14"/>
  <c r="B471" i="12"/>
  <c r="C471" i="12"/>
  <c r="D471" i="12"/>
  <c r="E471" i="12"/>
  <c r="F471" i="12"/>
  <c r="C115" i="1"/>
  <c r="B115" i="1"/>
  <c r="D115" i="1"/>
  <c r="E115" i="1"/>
  <c r="B375" i="12"/>
  <c r="C375" i="12"/>
  <c r="D375" i="12"/>
  <c r="E375" i="12"/>
  <c r="F375" i="12"/>
  <c r="C371" i="12"/>
  <c r="D371" i="12"/>
  <c r="E371" i="12"/>
  <c r="F371" i="12"/>
  <c r="C68" i="1"/>
  <c r="D68" i="1"/>
  <c r="E68" i="1"/>
  <c r="C234" i="12"/>
  <c r="D234" i="12"/>
  <c r="E234" i="12"/>
  <c r="F234" i="12"/>
  <c r="B68" i="1"/>
  <c r="B371" i="12"/>
  <c r="B529" i="12"/>
  <c r="B531" i="12"/>
  <c r="B530" i="12"/>
  <c r="C9" i="12"/>
  <c r="C102" i="12"/>
  <c r="C214" i="12"/>
  <c r="C216" i="12"/>
  <c r="C215" i="12"/>
  <c r="C217" i="12"/>
  <c r="C218" i="12"/>
  <c r="C219" i="12"/>
  <c r="C220" i="12"/>
  <c r="C225" i="12"/>
  <c r="C226" i="12"/>
  <c r="C228" i="12"/>
  <c r="C231" i="12"/>
  <c r="C232" i="12"/>
  <c r="C233" i="12"/>
  <c r="C250" i="12"/>
  <c r="C472" i="12"/>
  <c r="C528" i="12"/>
  <c r="C529" i="12"/>
  <c r="C531" i="12"/>
  <c r="C530" i="12"/>
  <c r="C532" i="12"/>
  <c r="D9" i="12"/>
  <c r="D102" i="12"/>
  <c r="D214" i="12"/>
  <c r="D216" i="12"/>
  <c r="D215" i="12"/>
  <c r="D217" i="12"/>
  <c r="D218" i="12"/>
  <c r="D219" i="12"/>
  <c r="D220" i="12"/>
  <c r="D225" i="12"/>
  <c r="D226" i="12"/>
  <c r="D228" i="12"/>
  <c r="D231" i="12"/>
  <c r="D232" i="12"/>
  <c r="D233" i="12"/>
  <c r="D250" i="12"/>
  <c r="D472" i="12"/>
  <c r="D528" i="12"/>
  <c r="D529" i="12"/>
  <c r="D531" i="12"/>
  <c r="D530" i="12"/>
  <c r="D532" i="12"/>
  <c r="E9" i="12"/>
  <c r="E102" i="12"/>
  <c r="E214" i="12"/>
  <c r="E216" i="12"/>
  <c r="E215" i="12"/>
  <c r="E217" i="12"/>
  <c r="E218" i="12"/>
  <c r="E219" i="12"/>
  <c r="E220" i="12"/>
  <c r="E225" i="12"/>
  <c r="E226" i="12"/>
  <c r="E228" i="12"/>
  <c r="E231" i="12"/>
  <c r="E232" i="12"/>
  <c r="E233" i="12"/>
  <c r="E250" i="12"/>
  <c r="E472" i="12"/>
  <c r="E528" i="12"/>
  <c r="E529" i="12"/>
  <c r="E531" i="12"/>
  <c r="E530" i="12"/>
  <c r="E532" i="12"/>
  <c r="F9" i="12"/>
  <c r="F102" i="12"/>
  <c r="F214" i="12"/>
  <c r="F216" i="12"/>
  <c r="F215" i="12"/>
  <c r="F217" i="12"/>
  <c r="F218" i="12"/>
  <c r="F219" i="12"/>
  <c r="F220" i="12"/>
  <c r="F225" i="12"/>
  <c r="F226" i="12"/>
  <c r="F228" i="12"/>
  <c r="F231" i="12"/>
  <c r="F232" i="12"/>
  <c r="F233" i="12"/>
  <c r="F250" i="12"/>
  <c r="F472" i="12"/>
  <c r="F528" i="12"/>
  <c r="F529" i="12"/>
  <c r="F531" i="12"/>
  <c r="F530" i="12"/>
  <c r="F532" i="12"/>
  <c r="Q3" i="1"/>
  <c r="C9" i="1"/>
  <c r="D9" i="1"/>
  <c r="E9" i="1"/>
  <c r="C60" i="1"/>
  <c r="C62" i="1"/>
  <c r="C63" i="1"/>
  <c r="C64" i="1"/>
  <c r="C65" i="1"/>
  <c r="B65" i="1"/>
  <c r="C66" i="1"/>
  <c r="C67" i="1"/>
  <c r="C69" i="1"/>
  <c r="C71" i="1"/>
  <c r="C72" i="1"/>
  <c r="C70" i="1"/>
  <c r="C83" i="1"/>
  <c r="C84" i="1"/>
  <c r="C85" i="1"/>
  <c r="C86" i="1"/>
  <c r="B86" i="1"/>
  <c r="C87" i="1"/>
  <c r="C101" i="1"/>
  <c r="C102" i="1"/>
  <c r="D60" i="1"/>
  <c r="D62" i="1"/>
  <c r="D63" i="1"/>
  <c r="D64" i="1"/>
  <c r="D65" i="1"/>
  <c r="D66" i="1"/>
  <c r="D67" i="1"/>
  <c r="D69" i="1"/>
  <c r="D71" i="1"/>
  <c r="D72" i="1"/>
  <c r="D70" i="1"/>
  <c r="D83" i="1"/>
  <c r="D84" i="1"/>
  <c r="D85" i="1"/>
  <c r="D86" i="1"/>
  <c r="D87" i="1"/>
  <c r="D101" i="1"/>
  <c r="D102" i="1"/>
  <c r="E60" i="1"/>
  <c r="E62" i="1"/>
  <c r="E63" i="1"/>
  <c r="E64" i="1"/>
  <c r="E65" i="1"/>
  <c r="E66" i="1"/>
  <c r="E67" i="1"/>
  <c r="E69" i="1"/>
  <c r="E71" i="1"/>
  <c r="E72" i="1"/>
  <c r="E70" i="1"/>
  <c r="E83" i="1"/>
  <c r="E84" i="1"/>
  <c r="E85" i="1"/>
  <c r="E86" i="1"/>
  <c r="E87" i="1"/>
  <c r="E101" i="1"/>
  <c r="E102" i="1"/>
  <c r="B67" i="1"/>
  <c r="B102" i="1"/>
  <c r="B85" i="1"/>
  <c r="B72" i="1"/>
  <c r="B87" i="1"/>
  <c r="B101" i="1"/>
  <c r="B528" i="12"/>
  <c r="B63" i="1"/>
  <c r="B62" i="1"/>
  <c r="B84" i="1"/>
  <c r="B532" i="12"/>
  <c r="B472" i="12"/>
  <c r="B83" i="1"/>
  <c r="B70" i="1"/>
  <c r="B71" i="1"/>
  <c r="B69" i="1"/>
  <c r="B66" i="1"/>
  <c r="B64" i="1"/>
  <c r="B60" i="1"/>
  <c r="Z3" i="12"/>
  <c r="C14" i="1"/>
  <c r="B14" i="1" s="1"/>
  <c r="D14" i="1"/>
  <c r="E14" i="1"/>
  <c r="E10" i="14"/>
  <c r="E11" i="14"/>
  <c r="E12" i="14"/>
  <c r="E13" i="14"/>
  <c r="E14" i="14"/>
  <c r="E15" i="14"/>
  <c r="E16" i="14"/>
  <c r="E17" i="14"/>
  <c r="E18" i="14"/>
  <c r="E19" i="14"/>
  <c r="E20" i="14"/>
  <c r="E24" i="14"/>
  <c r="D10" i="14"/>
  <c r="D11" i="14"/>
  <c r="D12" i="14"/>
  <c r="D13" i="14"/>
  <c r="D14" i="14"/>
  <c r="D15" i="14"/>
  <c r="D16" i="14"/>
  <c r="D17" i="14"/>
  <c r="D18" i="14"/>
  <c r="D19" i="14"/>
  <c r="D20" i="14"/>
  <c r="D24" i="14"/>
  <c r="C9" i="14"/>
  <c r="C10" i="14"/>
  <c r="C11" i="14"/>
  <c r="C12" i="14"/>
  <c r="C13" i="14"/>
  <c r="C14" i="14"/>
  <c r="C15" i="14"/>
  <c r="C16" i="14"/>
  <c r="C17" i="14"/>
  <c r="C18" i="14"/>
  <c r="C19" i="14"/>
  <c r="C20" i="14"/>
  <c r="C24" i="14"/>
  <c r="F10" i="14"/>
  <c r="F11" i="14"/>
  <c r="F12" i="14"/>
  <c r="F13" i="14"/>
  <c r="F14" i="14"/>
  <c r="F15" i="14"/>
  <c r="F16" i="14"/>
  <c r="F17" i="14"/>
  <c r="F18" i="14"/>
  <c r="F19" i="14"/>
  <c r="F20" i="14"/>
  <c r="F24" i="14"/>
  <c r="D9" i="14"/>
  <c r="E9" i="14"/>
  <c r="F9" i="14"/>
  <c r="D18" i="1"/>
  <c r="E18" i="1"/>
  <c r="C59" i="1"/>
  <c r="C16" i="1"/>
  <c r="D59" i="1"/>
  <c r="D16" i="1"/>
  <c r="E59" i="1"/>
  <c r="E16" i="1"/>
  <c r="C18" i="1"/>
  <c r="C58" i="1"/>
  <c r="D58" i="1"/>
  <c r="E58" i="1"/>
  <c r="B18" i="1"/>
  <c r="B16" i="1"/>
  <c r="B58" i="1"/>
  <c r="B59" i="1"/>
  <c r="F6" i="32"/>
  <c r="F3" i="32"/>
  <c r="F2" i="32"/>
  <c r="F6" i="31"/>
  <c r="F3" i="31"/>
  <c r="F2" i="31"/>
  <c r="E6" i="30"/>
  <c r="H6" i="14"/>
  <c r="I6" i="10"/>
  <c r="E3" i="30"/>
  <c r="E2" i="30"/>
  <c r="H3" i="14"/>
  <c r="H2" i="14"/>
  <c r="I3" i="10"/>
  <c r="I2" i="10"/>
  <c r="H3" i="12"/>
  <c r="H2" i="12"/>
  <c r="B6" i="40"/>
  <c r="E12" i="34"/>
  <c r="E11" i="34"/>
  <c r="E10" i="34"/>
  <c r="E9" i="34"/>
  <c r="E7" i="34"/>
  <c r="E6" i="34"/>
  <c r="J328" i="32"/>
  <c r="J327" i="32" s="1"/>
  <c r="J326" i="32" s="1"/>
  <c r="J325" i="32" s="1"/>
  <c r="H327" i="32"/>
  <c r="G327" i="32"/>
  <c r="J324" i="32"/>
  <c r="J323" i="32" s="1"/>
  <c r="H323" i="32"/>
  <c r="G323" i="32"/>
  <c r="J322" i="32"/>
  <c r="J321" i="32"/>
  <c r="J320" i="32"/>
  <c r="J319" i="32" s="1"/>
  <c r="J315" i="32" s="1"/>
  <c r="H319" i="32"/>
  <c r="G319" i="32"/>
  <c r="J318" i="32"/>
  <c r="J317" i="32"/>
  <c r="H316" i="32"/>
  <c r="G316" i="32"/>
  <c r="J314" i="32"/>
  <c r="J313" i="32"/>
  <c r="J312" i="32" s="1"/>
  <c r="H313" i="32"/>
  <c r="H312" i="32"/>
  <c r="G313" i="32"/>
  <c r="G312" i="32"/>
  <c r="J311" i="32"/>
  <c r="J310" i="32"/>
  <c r="H310" i="32"/>
  <c r="G310" i="32"/>
  <c r="J309" i="32"/>
  <c r="J308" i="32"/>
  <c r="H308" i="32"/>
  <c r="G308" i="32"/>
  <c r="J307" i="32"/>
  <c r="J306" i="32" s="1"/>
  <c r="H306" i="32"/>
  <c r="H303" i="32" s="1"/>
  <c r="G306" i="32"/>
  <c r="J305" i="32"/>
  <c r="J304" i="32"/>
  <c r="H304" i="32"/>
  <c r="G304" i="32"/>
  <c r="J302" i="32"/>
  <c r="H301" i="32"/>
  <c r="G301" i="32"/>
  <c r="J300" i="32"/>
  <c r="J299" i="32" s="1"/>
  <c r="H299" i="32"/>
  <c r="G299" i="32"/>
  <c r="J298" i="32"/>
  <c r="J297" i="32" s="1"/>
  <c r="H297" i="32"/>
  <c r="G297" i="32"/>
  <c r="G296" i="32" s="1"/>
  <c r="J295" i="32"/>
  <c r="J294" i="32"/>
  <c r="H294" i="32"/>
  <c r="G294" i="32"/>
  <c r="J293" i="32"/>
  <c r="J292" i="32" s="1"/>
  <c r="J291" i="32" s="1"/>
  <c r="H292" i="32"/>
  <c r="H291" i="32" s="1"/>
  <c r="G292" i="32"/>
  <c r="G291" i="32"/>
  <c r="J290" i="32"/>
  <c r="J289" i="32"/>
  <c r="H289" i="32"/>
  <c r="G289" i="32"/>
  <c r="J288" i="32"/>
  <c r="J287" i="32" s="1"/>
  <c r="H287" i="32"/>
  <c r="G287" i="32"/>
  <c r="J286" i="32"/>
  <c r="J285" i="32" s="1"/>
  <c r="J284" i="32" s="1"/>
  <c r="H285" i="32"/>
  <c r="H284" i="32"/>
  <c r="G285" i="32"/>
  <c r="G284" i="32"/>
  <c r="J283" i="32"/>
  <c r="J282" i="32" s="1"/>
  <c r="H282" i="32"/>
  <c r="G282" i="32"/>
  <c r="J281" i="32"/>
  <c r="J280" i="32" s="1"/>
  <c r="H280" i="32"/>
  <c r="G280" i="32"/>
  <c r="J279" i="32"/>
  <c r="J278" i="32" s="1"/>
  <c r="H278" i="32"/>
  <c r="G278" i="32"/>
  <c r="J277" i="32"/>
  <c r="J276" i="32" s="1"/>
  <c r="H276" i="32"/>
  <c r="G276" i="32"/>
  <c r="J275" i="32"/>
  <c r="J274" i="32" s="1"/>
  <c r="H274" i="32"/>
  <c r="G274" i="32"/>
  <c r="J271" i="32"/>
  <c r="J270" i="32"/>
  <c r="H270" i="32"/>
  <c r="G270" i="32"/>
  <c r="J269" i="32"/>
  <c r="J268" i="32" s="1"/>
  <c r="J267" i="32" s="1"/>
  <c r="H268" i="32"/>
  <c r="H267" i="32"/>
  <c r="G268" i="32"/>
  <c r="G267" i="32"/>
  <c r="J265" i="32"/>
  <c r="J263" i="32"/>
  <c r="J262" i="32"/>
  <c r="H262" i="32"/>
  <c r="G262" i="32"/>
  <c r="J261" i="32"/>
  <c r="J260" i="32" s="1"/>
  <c r="H260" i="32"/>
  <c r="G260" i="32"/>
  <c r="J259" i="32"/>
  <c r="J258" i="32"/>
  <c r="J257" i="32" s="1"/>
  <c r="J256" i="32" s="1"/>
  <c r="J255" i="32" s="1"/>
  <c r="H251" i="32"/>
  <c r="G251" i="32"/>
  <c r="J251" i="32" s="1"/>
  <c r="H249" i="32"/>
  <c r="G249" i="32"/>
  <c r="H247" i="32"/>
  <c r="G247" i="32"/>
  <c r="H245" i="32"/>
  <c r="J245" i="32" s="1"/>
  <c r="G245" i="32"/>
  <c r="J237" i="32"/>
  <c r="J236" i="32"/>
  <c r="J235" i="32"/>
  <c r="J234" i="32"/>
  <c r="J232" i="32"/>
  <c r="J231" i="32"/>
  <c r="J230" i="32"/>
  <c r="J229" i="32"/>
  <c r="J228" i="32"/>
  <c r="J227" i="32"/>
  <c r="J224" i="32"/>
  <c r="J223" i="32" s="1"/>
  <c r="J222" i="32"/>
  <c r="J221" i="32"/>
  <c r="J220" i="32"/>
  <c r="J219" i="32" s="1"/>
  <c r="J218" i="32"/>
  <c r="J217" i="32"/>
  <c r="J216" i="32"/>
  <c r="H215" i="32"/>
  <c r="G215" i="32"/>
  <c r="J214" i="32"/>
  <c r="J213" i="32"/>
  <c r="J212" i="32"/>
  <c r="J211" i="32" s="1"/>
  <c r="J209" i="32"/>
  <c r="H208" i="32"/>
  <c r="G208" i="32"/>
  <c r="J207" i="32"/>
  <c r="J206" i="32" s="1"/>
  <c r="H206" i="32"/>
  <c r="G206" i="32"/>
  <c r="J205" i="32"/>
  <c r="J204" i="32" s="1"/>
  <c r="H204" i="32"/>
  <c r="G204" i="32"/>
  <c r="J203" i="32"/>
  <c r="J202" i="32" s="1"/>
  <c r="H202" i="32"/>
  <c r="G202" i="32"/>
  <c r="J200" i="32"/>
  <c r="J199" i="32" s="1"/>
  <c r="J198" i="32" s="1"/>
  <c r="H199" i="32"/>
  <c r="H198" i="32" s="1"/>
  <c r="G199" i="32"/>
  <c r="G198" i="32" s="1"/>
  <c r="J197" i="32"/>
  <c r="J196" i="32" s="1"/>
  <c r="H196" i="32"/>
  <c r="G196" i="32"/>
  <c r="J195" i="32"/>
  <c r="J194" i="32"/>
  <c r="H194" i="32"/>
  <c r="G194" i="32"/>
  <c r="J193" i="32"/>
  <c r="H192" i="32"/>
  <c r="G192" i="32"/>
  <c r="G189" i="32" s="1"/>
  <c r="J191" i="32"/>
  <c r="J190" i="32" s="1"/>
  <c r="H190" i="32"/>
  <c r="G190" i="32"/>
  <c r="J188" i="32"/>
  <c r="J187" i="32" s="1"/>
  <c r="H187" i="32"/>
  <c r="G187" i="32"/>
  <c r="J186" i="32"/>
  <c r="J185" i="32"/>
  <c r="H185" i="32"/>
  <c r="G185" i="32"/>
  <c r="J184" i="32"/>
  <c r="J183" i="32" s="1"/>
  <c r="H183" i="32"/>
  <c r="G183" i="32"/>
  <c r="J182" i="32"/>
  <c r="J181" i="32" s="1"/>
  <c r="J179" i="32"/>
  <c r="J178" i="32"/>
  <c r="H178" i="32"/>
  <c r="G178" i="32"/>
  <c r="J177" i="32"/>
  <c r="J176" i="32"/>
  <c r="H175" i="32"/>
  <c r="G175" i="32"/>
  <c r="J174" i="32"/>
  <c r="J167" i="32"/>
  <c r="J166" i="32"/>
  <c r="J164" i="32" s="1"/>
  <c r="H164" i="32"/>
  <c r="G164" i="32"/>
  <c r="J163" i="32"/>
  <c r="J162" i="32"/>
  <c r="J161" i="32"/>
  <c r="J160" i="32"/>
  <c r="J159" i="32"/>
  <c r="J158" i="32"/>
  <c r="H157" i="32"/>
  <c r="G157" i="32"/>
  <c r="J156" i="32"/>
  <c r="J155" i="32"/>
  <c r="H154" i="32"/>
  <c r="G154" i="32"/>
  <c r="J153" i="32"/>
  <c r="J152" i="32"/>
  <c r="J151" i="32"/>
  <c r="H150" i="32"/>
  <c r="G150" i="32"/>
  <c r="J149" i="32"/>
  <c r="J148" i="32" s="1"/>
  <c r="H148" i="32"/>
  <c r="G148" i="32"/>
  <c r="J147" i="32"/>
  <c r="J145" i="32"/>
  <c r="H144" i="32"/>
  <c r="G144" i="32"/>
  <c r="J142" i="32"/>
  <c r="J141" i="32" s="1"/>
  <c r="H141" i="32"/>
  <c r="G141" i="32"/>
  <c r="J132" i="32"/>
  <c r="J131" i="32" s="1"/>
  <c r="J129" i="32"/>
  <c r="J128" i="32"/>
  <c r="J124" i="32"/>
  <c r="J123" i="32"/>
  <c r="H123" i="32"/>
  <c r="G123" i="32"/>
  <c r="J122" i="32"/>
  <c r="J121" i="32" s="1"/>
  <c r="H121" i="32"/>
  <c r="G121" i="32"/>
  <c r="J120" i="32"/>
  <c r="J119" i="32" s="1"/>
  <c r="H119" i="32"/>
  <c r="H116" i="32" s="1"/>
  <c r="G119" i="32"/>
  <c r="G116" i="32" s="1"/>
  <c r="J118" i="32"/>
  <c r="J117" i="32"/>
  <c r="H117" i="32"/>
  <c r="G117" i="32"/>
  <c r="J113" i="32"/>
  <c r="J112" i="32" s="1"/>
  <c r="H112" i="32"/>
  <c r="G112" i="32"/>
  <c r="J111" i="32"/>
  <c r="J110" i="32" s="1"/>
  <c r="H110" i="32"/>
  <c r="G110" i="32"/>
  <c r="J109" i="32"/>
  <c r="J108" i="32"/>
  <c r="J104" i="32" s="1"/>
  <c r="J107" i="32"/>
  <c r="J106" i="32"/>
  <c r="J105" i="32"/>
  <c r="H104" i="32"/>
  <c r="J103" i="32"/>
  <c r="J102" i="32" s="1"/>
  <c r="H102" i="32"/>
  <c r="G102" i="32"/>
  <c r="J101" i="32"/>
  <c r="J100" i="32" s="1"/>
  <c r="H100" i="32"/>
  <c r="H99" i="32" s="1"/>
  <c r="G100" i="32"/>
  <c r="G99" i="32" s="1"/>
  <c r="J98" i="32"/>
  <c r="J97" i="32"/>
  <c r="H97" i="32"/>
  <c r="J96" i="32"/>
  <c r="J95" i="32" s="1"/>
  <c r="H95" i="32"/>
  <c r="G95" i="32"/>
  <c r="J94" i="32"/>
  <c r="J93" i="32" s="1"/>
  <c r="H93" i="32"/>
  <c r="G93" i="32"/>
  <c r="J91" i="32"/>
  <c r="H90" i="32"/>
  <c r="G90" i="32"/>
  <c r="J89" i="32"/>
  <c r="J88" i="32" s="1"/>
  <c r="H88" i="32"/>
  <c r="G88" i="32"/>
  <c r="J86" i="32"/>
  <c r="J85" i="32" s="1"/>
  <c r="H85" i="32"/>
  <c r="G85" i="32"/>
  <c r="J84" i="32"/>
  <c r="H83" i="32"/>
  <c r="G83" i="32"/>
  <c r="J81" i="32"/>
  <c r="J80" i="32" s="1"/>
  <c r="H80" i="32"/>
  <c r="G80" i="32"/>
  <c r="J79" i="32"/>
  <c r="J78" i="32" s="1"/>
  <c r="H78" i="32"/>
  <c r="G78" i="32"/>
  <c r="J77" i="32"/>
  <c r="J76" i="32"/>
  <c r="H75" i="32"/>
  <c r="G75" i="32"/>
  <c r="J74" i="32"/>
  <c r="J73" i="32" s="1"/>
  <c r="H73" i="32"/>
  <c r="G73" i="32"/>
  <c r="J72" i="32"/>
  <c r="J71" i="32" s="1"/>
  <c r="H71" i="32"/>
  <c r="G71" i="32"/>
  <c r="J70" i="32"/>
  <c r="J69" i="32"/>
  <c r="H69" i="32"/>
  <c r="G69" i="32"/>
  <c r="J66" i="32"/>
  <c r="J65" i="32" s="1"/>
  <c r="H65" i="32"/>
  <c r="G65" i="32"/>
  <c r="J64" i="32"/>
  <c r="J63" i="32" s="1"/>
  <c r="H63" i="32"/>
  <c r="G63" i="32"/>
  <c r="J62" i="32"/>
  <c r="J61" i="32" s="1"/>
  <c r="H61" i="32"/>
  <c r="G61" i="32"/>
  <c r="J60" i="32"/>
  <c r="J59" i="32" s="1"/>
  <c r="H59" i="32"/>
  <c r="G59" i="32"/>
  <c r="J57" i="32"/>
  <c r="J56" i="32"/>
  <c r="H55" i="32"/>
  <c r="G55" i="32"/>
  <c r="J53" i="32"/>
  <c r="J52" i="32"/>
  <c r="J51" i="32"/>
  <c r="J50" i="32"/>
  <c r="J49" i="32"/>
  <c r="J48" i="32"/>
  <c r="J47" i="32"/>
  <c r="J46" i="32"/>
  <c r="H45" i="32"/>
  <c r="H42" i="32" s="1"/>
  <c r="J44" i="32"/>
  <c r="J43" i="32" s="1"/>
  <c r="H43" i="32"/>
  <c r="G43" i="32"/>
  <c r="J41" i="32"/>
  <c r="J40" i="32"/>
  <c r="J39" i="32"/>
  <c r="J38" i="32"/>
  <c r="H37" i="32"/>
  <c r="J36" i="32"/>
  <c r="J35" i="32" s="1"/>
  <c r="H35" i="32"/>
  <c r="G35" i="32"/>
  <c r="J34" i="32"/>
  <c r="H33" i="32"/>
  <c r="G33" i="32"/>
  <c r="J29" i="32"/>
  <c r="J28" i="32"/>
  <c r="J26" i="32" s="1"/>
  <c r="J27" i="32"/>
  <c r="J25" i="32"/>
  <c r="J24" i="32"/>
  <c r="J23" i="32"/>
  <c r="J22" i="32"/>
  <c r="H21" i="32"/>
  <c r="J326" i="31"/>
  <c r="J325" i="31"/>
  <c r="J324" i="31"/>
  <c r="J323" i="31"/>
  <c r="I325" i="31"/>
  <c r="H325" i="31"/>
  <c r="G325" i="31"/>
  <c r="G324" i="31"/>
  <c r="G323" i="31"/>
  <c r="J322" i="31"/>
  <c r="J321" i="31"/>
  <c r="I321" i="31"/>
  <c r="H321" i="31"/>
  <c r="G321" i="31"/>
  <c r="J320" i="31"/>
  <c r="J319" i="31"/>
  <c r="J316" i="31"/>
  <c r="J315" i="31"/>
  <c r="I314" i="31"/>
  <c r="H314" i="31"/>
  <c r="G314" i="31"/>
  <c r="J312" i="31"/>
  <c r="I311" i="31"/>
  <c r="H311" i="31"/>
  <c r="G311" i="31"/>
  <c r="J309" i="31"/>
  <c r="J308" i="31"/>
  <c r="I308" i="31"/>
  <c r="H308" i="31"/>
  <c r="G308" i="31"/>
  <c r="J307" i="31"/>
  <c r="J306" i="31"/>
  <c r="I306" i="31"/>
  <c r="H306" i="31"/>
  <c r="G306" i="31"/>
  <c r="J305" i="31"/>
  <c r="J304" i="31" s="1"/>
  <c r="J301" i="31" s="1"/>
  <c r="I304" i="31"/>
  <c r="H304" i="31"/>
  <c r="H301" i="31" s="1"/>
  <c r="G304" i="31"/>
  <c r="J303" i="31"/>
  <c r="J302" i="31"/>
  <c r="I302" i="31"/>
  <c r="H302" i="31"/>
  <c r="G302" i="31"/>
  <c r="J300" i="31"/>
  <c r="J299" i="31"/>
  <c r="I299" i="31"/>
  <c r="H299" i="31"/>
  <c r="G299" i="31"/>
  <c r="J298" i="31"/>
  <c r="J297" i="31"/>
  <c r="I297" i="31"/>
  <c r="H297" i="31"/>
  <c r="G297" i="31"/>
  <c r="J296" i="31"/>
  <c r="J295" i="31" s="1"/>
  <c r="J294" i="31" s="1"/>
  <c r="I295" i="31"/>
  <c r="H295" i="31"/>
  <c r="G295" i="31"/>
  <c r="J293" i="31"/>
  <c r="J292" i="31"/>
  <c r="I292" i="31"/>
  <c r="H292" i="31"/>
  <c r="G292" i="31"/>
  <c r="J291" i="31"/>
  <c r="J290" i="31" s="1"/>
  <c r="J289" i="31" s="1"/>
  <c r="I290" i="31"/>
  <c r="H290" i="31"/>
  <c r="H289" i="31" s="1"/>
  <c r="G290" i="31"/>
  <c r="G289" i="31"/>
  <c r="J288" i="31"/>
  <c r="J287" i="31"/>
  <c r="I287" i="31"/>
  <c r="H287" i="31"/>
  <c r="G287" i="31"/>
  <c r="J286" i="31"/>
  <c r="J285" i="31"/>
  <c r="I285" i="31"/>
  <c r="H285" i="31"/>
  <c r="G285" i="31"/>
  <c r="J284" i="31"/>
  <c r="J283" i="31"/>
  <c r="I283" i="31"/>
  <c r="H283" i="31"/>
  <c r="G283" i="31"/>
  <c r="J281" i="31"/>
  <c r="J280" i="31"/>
  <c r="I280" i="31"/>
  <c r="H280" i="31"/>
  <c r="G280" i="31"/>
  <c r="J279" i="31"/>
  <c r="J278" i="31" s="1"/>
  <c r="I278" i="31"/>
  <c r="H278" i="31"/>
  <c r="G278" i="31"/>
  <c r="J277" i="31"/>
  <c r="J276" i="31"/>
  <c r="I276" i="31"/>
  <c r="H276" i="31"/>
  <c r="G276" i="31"/>
  <c r="J275" i="31"/>
  <c r="J274" i="31"/>
  <c r="I274" i="31"/>
  <c r="H274" i="31"/>
  <c r="G274" i="31"/>
  <c r="J273" i="31"/>
  <c r="J272" i="31" s="1"/>
  <c r="I272" i="31"/>
  <c r="H272" i="31"/>
  <c r="G272" i="31"/>
  <c r="J269" i="31"/>
  <c r="J268" i="31"/>
  <c r="I268" i="31"/>
  <c r="H268" i="31"/>
  <c r="G268" i="31"/>
  <c r="J267" i="31"/>
  <c r="J266" i="31"/>
  <c r="I266" i="31"/>
  <c r="H266" i="31"/>
  <c r="G266" i="31"/>
  <c r="J264" i="31"/>
  <c r="G262" i="31"/>
  <c r="G254" i="31"/>
  <c r="J257" i="31"/>
  <c r="J256" i="31"/>
  <c r="J253" i="31"/>
  <c r="J251" i="31"/>
  <c r="J250" i="31" s="1"/>
  <c r="I250" i="31"/>
  <c r="H250" i="31"/>
  <c r="G250" i="31"/>
  <c r="J249" i="31"/>
  <c r="J248" i="31" s="1"/>
  <c r="I248" i="31"/>
  <c r="H248" i="31"/>
  <c r="G248" i="31"/>
  <c r="J247" i="31"/>
  <c r="J246" i="31"/>
  <c r="I246" i="31"/>
  <c r="H246" i="31"/>
  <c r="G246" i="31"/>
  <c r="J245" i="31"/>
  <c r="J244" i="31" s="1"/>
  <c r="I244" i="31"/>
  <c r="H244" i="31"/>
  <c r="G244" i="31"/>
  <c r="J241" i="31"/>
  <c r="J238" i="31" s="1"/>
  <c r="J237" i="31" s="1"/>
  <c r="J231" i="31"/>
  <c r="J230" i="31"/>
  <c r="J229" i="31"/>
  <c r="J228" i="31"/>
  <c r="J227" i="31"/>
  <c r="J223" i="31"/>
  <c r="J221" i="31"/>
  <c r="J220" i="31"/>
  <c r="J217" i="31"/>
  <c r="J216" i="31"/>
  <c r="J215" i="31"/>
  <c r="I214" i="31"/>
  <c r="H214" i="31"/>
  <c r="J213" i="31"/>
  <c r="J212" i="31"/>
  <c r="J211" i="31"/>
  <c r="J208" i="31"/>
  <c r="J207" i="31" s="1"/>
  <c r="I207" i="31"/>
  <c r="H207" i="31"/>
  <c r="G207" i="31"/>
  <c r="J206" i="31"/>
  <c r="J205" i="31"/>
  <c r="I205" i="31"/>
  <c r="H205" i="31"/>
  <c r="G205" i="31"/>
  <c r="J204" i="31"/>
  <c r="J203" i="31" s="1"/>
  <c r="I203" i="31"/>
  <c r="H203" i="31"/>
  <c r="G203" i="31"/>
  <c r="J202" i="31"/>
  <c r="J201" i="31"/>
  <c r="I201" i="31"/>
  <c r="H201" i="31"/>
  <c r="G201" i="31"/>
  <c r="G200" i="31"/>
  <c r="J199" i="31"/>
  <c r="J198" i="31" s="1"/>
  <c r="J197" i="31" s="1"/>
  <c r="I198" i="31"/>
  <c r="H198" i="31"/>
  <c r="H197" i="31" s="1"/>
  <c r="G198" i="31"/>
  <c r="G197" i="31" s="1"/>
  <c r="J196" i="31"/>
  <c r="J195" i="31"/>
  <c r="I195" i="31"/>
  <c r="H195" i="31"/>
  <c r="G195" i="31"/>
  <c r="J194" i="31"/>
  <c r="J193" i="31"/>
  <c r="I193" i="31"/>
  <c r="H193" i="31"/>
  <c r="G193" i="31"/>
  <c r="J192" i="31"/>
  <c r="J191" i="31" s="1"/>
  <c r="J188" i="31" s="1"/>
  <c r="I191" i="31"/>
  <c r="H191" i="31"/>
  <c r="H188" i="31" s="1"/>
  <c r="G191" i="31"/>
  <c r="J190" i="31"/>
  <c r="J189" i="31"/>
  <c r="I189" i="31"/>
  <c r="H189" i="31"/>
  <c r="G189" i="31"/>
  <c r="J187" i="31"/>
  <c r="J186" i="31"/>
  <c r="I186" i="31"/>
  <c r="H186" i="31"/>
  <c r="G186" i="31"/>
  <c r="J185" i="31"/>
  <c r="J184" i="31" s="1"/>
  <c r="J179" i="31" s="1"/>
  <c r="I184" i="31"/>
  <c r="H184" i="31"/>
  <c r="H179" i="31" s="1"/>
  <c r="G184" i="31"/>
  <c r="J183" i="31"/>
  <c r="J182" i="31"/>
  <c r="I182" i="31"/>
  <c r="H182" i="31"/>
  <c r="G182" i="31"/>
  <c r="J181" i="31"/>
  <c r="J180" i="31"/>
  <c r="I180" i="31"/>
  <c r="H180" i="31"/>
  <c r="G180" i="31"/>
  <c r="J178" i="31"/>
  <c r="J177" i="31"/>
  <c r="I177" i="31"/>
  <c r="H177" i="31"/>
  <c r="J176" i="31"/>
  <c r="J175" i="31"/>
  <c r="I174" i="31"/>
  <c r="H174" i="31"/>
  <c r="J166" i="31"/>
  <c r="H164" i="31"/>
  <c r="G164" i="31"/>
  <c r="J162" i="31"/>
  <c r="J161" i="31"/>
  <c r="J160" i="31"/>
  <c r="J159" i="31"/>
  <c r="J158" i="31"/>
  <c r="I157" i="31"/>
  <c r="H157" i="31"/>
  <c r="J156" i="31"/>
  <c r="J155" i="31"/>
  <c r="I154" i="31"/>
  <c r="H154" i="31"/>
  <c r="J153" i="31"/>
  <c r="J152" i="31"/>
  <c r="J151" i="31"/>
  <c r="I150" i="31"/>
  <c r="H150" i="31"/>
  <c r="J149" i="31"/>
  <c r="J148" i="31"/>
  <c r="I148" i="31"/>
  <c r="H148" i="31"/>
  <c r="G148" i="31"/>
  <c r="J147" i="31"/>
  <c r="J146" i="31" s="1"/>
  <c r="J143" i="31" s="1"/>
  <c r="J145" i="31"/>
  <c r="J144" i="31"/>
  <c r="I144" i="31"/>
  <c r="H144" i="31"/>
  <c r="J142" i="31"/>
  <c r="J141" i="31"/>
  <c r="I141" i="31"/>
  <c r="H141" i="31"/>
  <c r="G141" i="31"/>
  <c r="J132" i="31"/>
  <c r="J129" i="31"/>
  <c r="J128" i="31"/>
  <c r="J127" i="31"/>
  <c r="J124" i="31"/>
  <c r="J123" i="31"/>
  <c r="I123" i="31"/>
  <c r="H123" i="31"/>
  <c r="G123" i="31"/>
  <c r="J122" i="31"/>
  <c r="J121" i="31"/>
  <c r="I121" i="31"/>
  <c r="H121" i="31"/>
  <c r="G121" i="31"/>
  <c r="J120" i="31"/>
  <c r="J119" i="31" s="1"/>
  <c r="J116" i="31" s="1"/>
  <c r="I119" i="31"/>
  <c r="H119" i="31"/>
  <c r="H116" i="31" s="1"/>
  <c r="G119" i="31"/>
  <c r="J118" i="31"/>
  <c r="J117" i="31"/>
  <c r="I117" i="31"/>
  <c r="H117" i="31"/>
  <c r="G117" i="31"/>
  <c r="J113" i="31"/>
  <c r="J112" i="31"/>
  <c r="I112" i="31"/>
  <c r="H112" i="31"/>
  <c r="G112" i="31"/>
  <c r="J111" i="31"/>
  <c r="J110" i="31"/>
  <c r="I110" i="31"/>
  <c r="H110" i="31"/>
  <c r="G110" i="31"/>
  <c r="J109" i="31"/>
  <c r="J108" i="31"/>
  <c r="J107" i="31"/>
  <c r="J106" i="31"/>
  <c r="J105" i="31"/>
  <c r="I104" i="31"/>
  <c r="H104" i="31"/>
  <c r="G104" i="31"/>
  <c r="J103" i="31"/>
  <c r="J102" i="31"/>
  <c r="I102" i="31"/>
  <c r="H102" i="31"/>
  <c r="G102" i="31"/>
  <c r="J101" i="31"/>
  <c r="J100" i="31" s="1"/>
  <c r="J99" i="31" s="1"/>
  <c r="I100" i="31"/>
  <c r="H100" i="31"/>
  <c r="H99" i="31" s="1"/>
  <c r="G100" i="31"/>
  <c r="G99" i="31"/>
  <c r="J98" i="31"/>
  <c r="J97" i="31"/>
  <c r="I97" i="31"/>
  <c r="H97" i="31"/>
  <c r="G97" i="31"/>
  <c r="J96" i="31"/>
  <c r="J95" i="31"/>
  <c r="I95" i="31"/>
  <c r="H95" i="31"/>
  <c r="G95" i="31"/>
  <c r="J94" i="31"/>
  <c r="J93" i="31"/>
  <c r="I93" i="31"/>
  <c r="H93" i="31"/>
  <c r="G93" i="31"/>
  <c r="G92" i="31"/>
  <c r="J91" i="31"/>
  <c r="J90" i="31"/>
  <c r="I90" i="31"/>
  <c r="H90" i="31"/>
  <c r="G90" i="31"/>
  <c r="J89" i="31"/>
  <c r="J88" i="31" s="1"/>
  <c r="J87" i="31" s="1"/>
  <c r="I88" i="31"/>
  <c r="H88" i="31"/>
  <c r="H87" i="31"/>
  <c r="G88" i="31"/>
  <c r="G87" i="31" s="1"/>
  <c r="J86" i="31"/>
  <c r="J85" i="31" s="1"/>
  <c r="I85" i="31"/>
  <c r="H85" i="31"/>
  <c r="G85" i="31"/>
  <c r="J84" i="31"/>
  <c r="J83" i="31" s="1"/>
  <c r="I83" i="31"/>
  <c r="I82" i="31"/>
  <c r="H83" i="31"/>
  <c r="G83" i="31"/>
  <c r="G82" i="31"/>
  <c r="J81" i="31"/>
  <c r="J80" i="31" s="1"/>
  <c r="I80" i="31"/>
  <c r="H80" i="31"/>
  <c r="G80" i="31"/>
  <c r="J79" i="31"/>
  <c r="J78" i="31" s="1"/>
  <c r="I78" i="31"/>
  <c r="H78" i="31"/>
  <c r="G78" i="31"/>
  <c r="J77" i="31"/>
  <c r="J76" i="31"/>
  <c r="J75" i="31" s="1"/>
  <c r="I75" i="31"/>
  <c r="H75" i="31"/>
  <c r="G75" i="31"/>
  <c r="J74" i="31"/>
  <c r="J73" i="31"/>
  <c r="I73" i="31"/>
  <c r="H73" i="31"/>
  <c r="G73" i="31"/>
  <c r="J72" i="31"/>
  <c r="J71" i="31" s="1"/>
  <c r="I71" i="31"/>
  <c r="H71" i="31"/>
  <c r="G71" i="31"/>
  <c r="J70" i="31"/>
  <c r="J69" i="31"/>
  <c r="I69" i="31"/>
  <c r="H69" i="31"/>
  <c r="G69" i="31"/>
  <c r="J66" i="31"/>
  <c r="J65" i="31"/>
  <c r="I65" i="31"/>
  <c r="H65" i="31"/>
  <c r="G65" i="31"/>
  <c r="J64" i="31"/>
  <c r="J63" i="31" s="1"/>
  <c r="I63" i="31"/>
  <c r="H63" i="31"/>
  <c r="G63" i="31"/>
  <c r="J62" i="31"/>
  <c r="J61" i="31" s="1"/>
  <c r="I61" i="31"/>
  <c r="H61" i="31"/>
  <c r="G61" i="31"/>
  <c r="J60" i="31"/>
  <c r="J59" i="31" s="1"/>
  <c r="I59" i="31"/>
  <c r="H59" i="31"/>
  <c r="G59" i="31"/>
  <c r="J57" i="31"/>
  <c r="J56" i="31"/>
  <c r="I55" i="31"/>
  <c r="H55" i="31"/>
  <c r="G55" i="31"/>
  <c r="G54" i="31"/>
  <c r="J53" i="31"/>
  <c r="J52" i="31"/>
  <c r="J51" i="31"/>
  <c r="J50" i="31"/>
  <c r="J49" i="31"/>
  <c r="J45" i="31" s="1"/>
  <c r="J42" i="31" s="1"/>
  <c r="J48" i="31"/>
  <c r="J46" i="31"/>
  <c r="I45" i="31"/>
  <c r="H45" i="31"/>
  <c r="H42" i="31" s="1"/>
  <c r="G45" i="31"/>
  <c r="J44" i="31"/>
  <c r="J43" i="31"/>
  <c r="I43" i="31"/>
  <c r="H43" i="31"/>
  <c r="G43" i="31"/>
  <c r="J41" i="31"/>
  <c r="J40" i="31"/>
  <c r="J39" i="31"/>
  <c r="J38" i="31"/>
  <c r="I37" i="31"/>
  <c r="I20" i="31"/>
  <c r="H37" i="31"/>
  <c r="G37" i="31"/>
  <c r="G20" i="31"/>
  <c r="J36" i="31"/>
  <c r="J35" i="31" s="1"/>
  <c r="I35" i="31"/>
  <c r="H35" i="31"/>
  <c r="G35" i="31"/>
  <c r="J34" i="31"/>
  <c r="J33" i="31"/>
  <c r="I33" i="31"/>
  <c r="H33" i="31"/>
  <c r="G33" i="31"/>
  <c r="J29" i="31"/>
  <c r="J28" i="31"/>
  <c r="J27" i="31"/>
  <c r="J25" i="31"/>
  <c r="J23" i="31"/>
  <c r="I21" i="31"/>
  <c r="H21" i="31"/>
  <c r="G21" i="31"/>
  <c r="F19" i="30"/>
  <c r="F14" i="30"/>
  <c r="F13" i="30"/>
  <c r="F10" i="30"/>
  <c r="F9" i="30"/>
  <c r="B9" i="40"/>
  <c r="B7" i="40"/>
  <c r="B8" i="40"/>
  <c r="E4" i="30"/>
  <c r="F4" i="31"/>
  <c r="F4" i="32"/>
  <c r="H4" i="14"/>
  <c r="G24" i="40"/>
  <c r="G26" i="40"/>
  <c r="G28" i="40"/>
  <c r="I313" i="31"/>
  <c r="I270" i="31"/>
  <c r="H313" i="31"/>
  <c r="I125" i="31"/>
  <c r="I67" i="31"/>
  <c r="I87" i="31"/>
  <c r="J314" i="31"/>
  <c r="H125" i="31"/>
  <c r="H271" i="31"/>
  <c r="I224" i="31"/>
  <c r="J154" i="31"/>
  <c r="H224" i="31"/>
  <c r="J157" i="31"/>
  <c r="I294" i="31"/>
  <c r="G224" i="31"/>
  <c r="J55" i="31"/>
  <c r="I58" i="31"/>
  <c r="J174" i="31"/>
  <c r="G271" i="31"/>
  <c r="G125" i="31"/>
  <c r="J26" i="31"/>
  <c r="G179" i="31"/>
  <c r="J214" i="31"/>
  <c r="G58" i="31"/>
  <c r="G294" i="31"/>
  <c r="J150" i="31"/>
  <c r="H294" i="31"/>
  <c r="J126" i="31"/>
  <c r="J311" i="31"/>
  <c r="J104" i="31"/>
  <c r="I179" i="31"/>
  <c r="I271" i="31"/>
  <c r="I170" i="31"/>
  <c r="I18" i="31" s="1"/>
  <c r="J233" i="32"/>
  <c r="J241" i="32"/>
  <c r="G303" i="32"/>
  <c r="H315" i="32"/>
  <c r="G315" i="32"/>
  <c r="H189" i="32"/>
  <c r="H58" i="32"/>
  <c r="G125" i="32"/>
  <c r="J55" i="32"/>
  <c r="J54" i="32"/>
  <c r="J75" i="32"/>
  <c r="J173" i="32"/>
  <c r="J172" i="32" s="1"/>
  <c r="H225" i="32"/>
  <c r="J215" i="32"/>
  <c r="G225" i="32"/>
  <c r="H125" i="32"/>
  <c r="H82" i="32"/>
  <c r="J150" i="32"/>
  <c r="H180" i="32"/>
  <c r="J316" i="32"/>
  <c r="H296" i="32"/>
  <c r="G180" i="32"/>
  <c r="H273" i="32"/>
  <c r="G87" i="32"/>
  <c r="J157" i="32"/>
  <c r="J264" i="32"/>
  <c r="J208" i="32"/>
  <c r="J175" i="32"/>
  <c r="G58" i="32"/>
  <c r="G273" i="32"/>
  <c r="H87" i="32"/>
  <c r="H239" i="32"/>
  <c r="H238" i="32" s="1"/>
  <c r="J240" i="32"/>
  <c r="F12" i="30"/>
  <c r="I42" i="31"/>
  <c r="I19" i="31"/>
  <c r="G42" i="31"/>
  <c r="G19" i="31"/>
  <c r="G313" i="31"/>
  <c r="G270" i="31"/>
  <c r="J313" i="31"/>
  <c r="B93" i="10" l="1"/>
  <c r="B92" i="10"/>
  <c r="B91" i="10"/>
  <c r="B90" i="10"/>
  <c r="B89" i="10"/>
  <c r="J303" i="32"/>
  <c r="G272" i="32"/>
  <c r="H272" i="32"/>
  <c r="G238" i="32"/>
  <c r="J249" i="32"/>
  <c r="J239" i="32"/>
  <c r="H201" i="32"/>
  <c r="G201" i="32"/>
  <c r="J201" i="32"/>
  <c r="H171" i="32"/>
  <c r="G171" i="32"/>
  <c r="J116" i="32"/>
  <c r="G82" i="32"/>
  <c r="H68" i="32"/>
  <c r="H67" i="32" s="1"/>
  <c r="G68" i="32"/>
  <c r="G67" i="32" s="1"/>
  <c r="J58" i="32"/>
  <c r="J45" i="32"/>
  <c r="H20" i="32"/>
  <c r="H19" i="32" s="1"/>
  <c r="J37" i="32"/>
  <c r="G20" i="32"/>
  <c r="G19" i="32" s="1"/>
  <c r="J68" i="32"/>
  <c r="J92" i="32"/>
  <c r="J180" i="32"/>
  <c r="J273" i="32"/>
  <c r="J99" i="32"/>
  <c r="J210" i="32"/>
  <c r="J42" i="32"/>
  <c r="J33" i="32"/>
  <c r="J83" i="32"/>
  <c r="J82" i="32" s="1"/>
  <c r="J90" i="32"/>
  <c r="J87" i="32" s="1"/>
  <c r="J144" i="32"/>
  <c r="J192" i="32"/>
  <c r="J189" i="32" s="1"/>
  <c r="J301" i="32"/>
  <c r="J296" i="32" s="1"/>
  <c r="J146" i="32"/>
  <c r="J126" i="32"/>
  <c r="J125" i="32" s="1"/>
  <c r="J21" i="32"/>
  <c r="J154" i="32"/>
  <c r="J226" i="32"/>
  <c r="J225" i="32" s="1"/>
  <c r="H270" i="31"/>
  <c r="J271" i="31"/>
  <c r="J270" i="31" s="1"/>
  <c r="H200" i="31"/>
  <c r="J200" i="31"/>
  <c r="H170" i="31"/>
  <c r="H82" i="31"/>
  <c r="J82" i="31"/>
  <c r="H68" i="31"/>
  <c r="H67" i="31" s="1"/>
  <c r="H58" i="31"/>
  <c r="J58" i="31"/>
  <c r="J37" i="31"/>
  <c r="H20" i="31"/>
  <c r="H19" i="31" s="1"/>
  <c r="J21" i="31"/>
  <c r="J20" i="31" s="1"/>
  <c r="J170" i="31"/>
  <c r="G170" i="31"/>
  <c r="J131" i="31"/>
  <c r="J125" i="31" s="1"/>
  <c r="G68" i="31"/>
  <c r="G67" i="31" s="1"/>
  <c r="G18" i="31" s="1"/>
  <c r="J68" i="31"/>
  <c r="J67" i="31" s="1"/>
  <c r="G10" i="31"/>
  <c r="G14" i="31" s="1"/>
  <c r="G14" i="32"/>
  <c r="F31" i="30"/>
  <c r="G15" i="30" s="1"/>
  <c r="B81" i="10"/>
  <c r="B79" i="10"/>
  <c r="B78" i="10"/>
  <c r="B51" i="10"/>
  <c r="B66" i="10"/>
  <c r="B54" i="10"/>
  <c r="B42" i="10"/>
  <c r="B64" i="10"/>
  <c r="B67" i="10"/>
  <c r="B55" i="10"/>
  <c r="B43" i="10"/>
  <c r="B62" i="10"/>
  <c r="B53" i="10"/>
  <c r="B41" i="10"/>
  <c r="B61" i="10"/>
  <c r="B52" i="10"/>
  <c r="B63" i="10"/>
  <c r="B49" i="10"/>
  <c r="B77" i="10"/>
  <c r="B60" i="10"/>
  <c r="B48" i="10"/>
  <c r="B76" i="10"/>
  <c r="B59" i="10"/>
  <c r="B47" i="10"/>
  <c r="B75" i="10"/>
  <c r="B46" i="10"/>
  <c r="B74" i="10"/>
  <c r="B57" i="10"/>
  <c r="B45" i="10"/>
  <c r="B50" i="10"/>
  <c r="B65" i="10"/>
  <c r="B73" i="10"/>
  <c r="B56" i="10"/>
  <c r="B44" i="10"/>
  <c r="B58" i="10"/>
  <c r="B40" i="10"/>
  <c r="B32" i="10"/>
  <c r="B34" i="10"/>
  <c r="B30" i="10"/>
  <c r="B29" i="10"/>
  <c r="B28" i="10"/>
  <c r="B27" i="10"/>
  <c r="B26" i="10"/>
  <c r="B33" i="10"/>
  <c r="B39" i="10"/>
  <c r="B35" i="10"/>
  <c r="B31" i="10"/>
  <c r="B15" i="10"/>
  <c r="B18" i="10"/>
  <c r="G42" i="40"/>
  <c r="G39" i="40"/>
  <c r="G35" i="40"/>
  <c r="G40" i="40"/>
  <c r="G36" i="40"/>
  <c r="G38" i="40"/>
  <c r="G34" i="40"/>
  <c r="G37" i="40"/>
  <c r="B17" i="10"/>
  <c r="B19" i="10"/>
  <c r="B16" i="10"/>
  <c r="B13" i="10"/>
  <c r="B20" i="10"/>
  <c r="B25" i="10"/>
  <c r="B24" i="10"/>
  <c r="B23" i="10"/>
  <c r="B22" i="10"/>
  <c r="B21" i="10"/>
  <c r="B14" i="10"/>
  <c r="F30" i="40"/>
  <c r="F34" i="40"/>
  <c r="F36" i="40"/>
  <c r="F37" i="40"/>
  <c r="F38" i="40"/>
  <c r="F39" i="40"/>
  <c r="F40" i="40"/>
  <c r="F35" i="40"/>
  <c r="E27" i="40"/>
  <c r="E35" i="40"/>
  <c r="E34" i="40"/>
  <c r="E36" i="40"/>
  <c r="E37" i="40"/>
  <c r="E38" i="40"/>
  <c r="E40" i="40"/>
  <c r="E39" i="40"/>
  <c r="E23" i="40"/>
  <c r="E19" i="40"/>
  <c r="E24" i="40"/>
  <c r="G22" i="40"/>
  <c r="G27" i="40"/>
  <c r="G32" i="40"/>
  <c r="G20" i="40"/>
  <c r="G31" i="40"/>
  <c r="G29" i="40"/>
  <c r="G23" i="40"/>
  <c r="G41" i="40"/>
  <c r="G19" i="40"/>
  <c r="G30" i="40"/>
  <c r="G21" i="40"/>
  <c r="G25" i="40"/>
  <c r="G33" i="40"/>
  <c r="B17" i="40"/>
  <c r="E29" i="40"/>
  <c r="E22" i="40"/>
  <c r="E42" i="40"/>
  <c r="E28" i="40"/>
  <c r="E33" i="40"/>
  <c r="E31" i="40"/>
  <c r="F24" i="40"/>
  <c r="F32" i="40"/>
  <c r="E25" i="40"/>
  <c r="F21" i="40"/>
  <c r="F26" i="40"/>
  <c r="F19" i="40"/>
  <c r="F27" i="40"/>
  <c r="F23" i="40"/>
  <c r="E26" i="40"/>
  <c r="E30" i="40"/>
  <c r="E21" i="40"/>
  <c r="F31" i="40"/>
  <c r="F25" i="40"/>
  <c r="F33" i="40"/>
  <c r="F29" i="40"/>
  <c r="F20" i="40"/>
  <c r="F42" i="40"/>
  <c r="F41" i="40"/>
  <c r="F22" i="40"/>
  <c r="F28" i="40"/>
  <c r="E41" i="40"/>
  <c r="E32" i="40"/>
  <c r="E20" i="40"/>
  <c r="B47" i="14"/>
  <c r="B24" i="14"/>
  <c r="B12" i="14"/>
  <c r="B22" i="14"/>
  <c r="B35" i="14"/>
  <c r="B16" i="14"/>
  <c r="B62" i="14"/>
  <c r="B55" i="14"/>
  <c r="B32" i="14"/>
  <c r="B52" i="14"/>
  <c r="B64" i="14"/>
  <c r="B44" i="14"/>
  <c r="B13" i="14"/>
  <c r="B50" i="14"/>
  <c r="B59" i="14"/>
  <c r="B49" i="14"/>
  <c r="B23" i="14"/>
  <c r="B27" i="14"/>
  <c r="B26" i="14"/>
  <c r="B21" i="14"/>
  <c r="B29" i="14"/>
  <c r="B38" i="14"/>
  <c r="B51" i="14"/>
  <c r="B37" i="14"/>
  <c r="B36" i="14"/>
  <c r="B57" i="14"/>
  <c r="B65" i="14"/>
  <c r="B63" i="14"/>
  <c r="B17" i="14"/>
  <c r="B18" i="14"/>
  <c r="B48" i="14"/>
  <c r="B42" i="14"/>
  <c r="B15" i="14"/>
  <c r="B41" i="14"/>
  <c r="B46" i="14"/>
  <c r="B14" i="14"/>
  <c r="B45" i="14"/>
  <c r="B20" i="14"/>
  <c r="B30" i="14"/>
  <c r="B66" i="14"/>
  <c r="B19" i="14"/>
  <c r="B9" i="14"/>
  <c r="B28" i="14"/>
  <c r="B60" i="14"/>
  <c r="B25" i="14"/>
  <c r="B43" i="14"/>
  <c r="B56" i="14"/>
  <c r="B58" i="14"/>
  <c r="B33" i="14"/>
  <c r="B34" i="14"/>
  <c r="B11" i="14"/>
  <c r="B54" i="14"/>
  <c r="B10" i="14"/>
  <c r="B40" i="14"/>
  <c r="B53" i="14"/>
  <c r="B61" i="14"/>
  <c r="B31" i="14"/>
  <c r="B39" i="14"/>
  <c r="B240" i="12"/>
  <c r="B242" i="12"/>
  <c r="B161" i="12"/>
  <c r="B125" i="12"/>
  <c r="B93" i="12"/>
  <c r="B50" i="12"/>
  <c r="B103" i="12"/>
  <c r="B265" i="12"/>
  <c r="B98" i="12"/>
  <c r="B33" i="12"/>
  <c r="B205" i="12"/>
  <c r="B247" i="12"/>
  <c r="B157" i="12"/>
  <c r="B102" i="12"/>
  <c r="B198" i="12"/>
  <c r="B184" i="12"/>
  <c r="B92" i="12"/>
  <c r="B99" i="12"/>
  <c r="B44" i="12"/>
  <c r="B196" i="12"/>
  <c r="B193" i="12"/>
  <c r="B37" i="12"/>
  <c r="B72" i="12"/>
  <c r="B278" i="12"/>
  <c r="B142" i="12"/>
  <c r="B91" i="12"/>
  <c r="B15" i="12"/>
  <c r="B74" i="12"/>
  <c r="B35" i="12"/>
  <c r="B32" i="12"/>
  <c r="B39" i="12"/>
  <c r="B110" i="12"/>
  <c r="B259" i="12"/>
  <c r="B12" i="12"/>
  <c r="B42" i="12"/>
  <c r="B185" i="12"/>
  <c r="B104" i="12"/>
  <c r="B36" i="12"/>
  <c r="B100" i="12"/>
  <c r="B136" i="12"/>
  <c r="B132" i="12"/>
  <c r="B241" i="12"/>
  <c r="B164" i="12"/>
  <c r="B160" i="12"/>
  <c r="B250" i="12"/>
  <c r="B106" i="12"/>
  <c r="B135" i="12"/>
  <c r="B283" i="12"/>
  <c r="B253" i="12"/>
  <c r="B55" i="12"/>
  <c r="B121" i="12"/>
  <c r="B54" i="12"/>
  <c r="B228" i="12"/>
  <c r="B252" i="12"/>
  <c r="B86" i="12"/>
  <c r="B107" i="12"/>
  <c r="B56" i="12"/>
  <c r="B231" i="12"/>
  <c r="B69" i="12"/>
  <c r="B204" i="12"/>
  <c r="B202" i="12"/>
  <c r="B201" i="12"/>
  <c r="B188" i="12"/>
  <c r="B187" i="12"/>
  <c r="B175" i="12"/>
  <c r="B268" i="12"/>
  <c r="B279" i="12"/>
  <c r="B218" i="12"/>
  <c r="B214" i="12"/>
  <c r="B225" i="12"/>
  <c r="B200" i="12"/>
  <c r="B186" i="12"/>
  <c r="B105" i="12"/>
  <c r="B130" i="12"/>
  <c r="B281" i="12"/>
  <c r="B122" i="12"/>
  <c r="B222" i="12"/>
  <c r="B230" i="12"/>
  <c r="B246" i="12"/>
  <c r="B70" i="12"/>
  <c r="B111" i="12"/>
  <c r="B220" i="12"/>
  <c r="B21" i="12"/>
  <c r="B60" i="12"/>
  <c r="B65" i="12"/>
  <c r="B45" i="12"/>
  <c r="B210" i="12"/>
  <c r="B77" i="12"/>
  <c r="B75" i="12"/>
  <c r="B20" i="12"/>
  <c r="B158" i="12"/>
  <c r="B119" i="12"/>
  <c r="B63" i="12"/>
  <c r="B14" i="12"/>
  <c r="B235" i="12"/>
  <c r="B62" i="12"/>
  <c r="B134" i="12"/>
  <c r="B84" i="12"/>
  <c r="B243" i="12"/>
  <c r="B87" i="12"/>
  <c r="B140" i="12"/>
  <c r="B274" i="12"/>
  <c r="B123" i="12"/>
  <c r="B233" i="12"/>
  <c r="B9" i="12"/>
  <c r="B226" i="12"/>
  <c r="B221" i="12"/>
  <c r="B11" i="12"/>
  <c r="B18" i="12"/>
  <c r="B61" i="12"/>
  <c r="B73" i="12"/>
  <c r="B199" i="12"/>
  <c r="B139" i="12"/>
  <c r="B239" i="12"/>
  <c r="B165" i="12"/>
  <c r="B151" i="12"/>
  <c r="B155" i="12"/>
  <c r="B145" i="12"/>
  <c r="B276" i="12"/>
  <c r="B273" i="12"/>
  <c r="B254" i="12"/>
  <c r="B277" i="12"/>
  <c r="B128" i="12"/>
  <c r="B248" i="12"/>
  <c r="B68" i="12"/>
  <c r="B208" i="12"/>
  <c r="B232" i="12"/>
  <c r="B213" i="12"/>
  <c r="B249" i="12"/>
  <c r="B17" i="12"/>
  <c r="B197" i="12"/>
  <c r="B133" i="12"/>
  <c r="B38" i="12"/>
  <c r="B238" i="12"/>
  <c r="B148" i="12"/>
  <c r="B150" i="12"/>
  <c r="B154" i="12"/>
  <c r="B144" i="12"/>
  <c r="B109" i="12"/>
  <c r="B284" i="12"/>
  <c r="B275" i="12"/>
  <c r="B53" i="12"/>
  <c r="B263" i="12"/>
  <c r="B262" i="12"/>
  <c r="B269" i="12"/>
  <c r="B207" i="12"/>
  <c r="B101" i="12"/>
  <c r="B29" i="12"/>
  <c r="B19" i="12"/>
  <c r="B25" i="12"/>
  <c r="B28" i="12"/>
  <c r="B71" i="12"/>
  <c r="B64" i="12"/>
  <c r="B183" i="12"/>
  <c r="B194" i="12"/>
  <c r="B182" i="12"/>
  <c r="B41" i="12"/>
  <c r="B80" i="12"/>
  <c r="B90" i="12"/>
  <c r="B147" i="12"/>
  <c r="B153" i="12"/>
  <c r="B143" i="12"/>
  <c r="B108" i="12"/>
  <c r="B224" i="12"/>
  <c r="B258" i="12"/>
  <c r="B126" i="12"/>
  <c r="B261" i="12"/>
  <c r="B219" i="12"/>
  <c r="B209" i="12"/>
  <c r="B227" i="12"/>
  <c r="B24" i="12"/>
  <c r="B27" i="12"/>
  <c r="B59" i="12"/>
  <c r="B195" i="12"/>
  <c r="B137" i="12"/>
  <c r="B131" i="12"/>
  <c r="B40" i="12"/>
  <c r="B79" i="12"/>
  <c r="B89" i="12"/>
  <c r="B156" i="12"/>
  <c r="B146" i="12"/>
  <c r="B152" i="12"/>
  <c r="B141" i="12"/>
  <c r="B120" i="12"/>
  <c r="B115" i="12"/>
  <c r="B114" i="12"/>
  <c r="B270" i="12"/>
  <c r="B124" i="12"/>
  <c r="B245" i="12"/>
  <c r="B163" i="12"/>
  <c r="B113" i="12"/>
  <c r="B267" i="12"/>
  <c r="B256" i="12"/>
  <c r="B46" i="12"/>
  <c r="B26" i="12"/>
  <c r="B217" i="12"/>
  <c r="B211" i="12"/>
  <c r="B49" i="12"/>
  <c r="B66" i="12"/>
  <c r="B181" i="12"/>
  <c r="B192" i="12"/>
  <c r="B180" i="12"/>
  <c r="B191" i="12"/>
  <c r="B179" i="12"/>
  <c r="B173" i="12"/>
  <c r="B81" i="12"/>
  <c r="B162" i="12"/>
  <c r="B112" i="12"/>
  <c r="B166" i="12"/>
  <c r="B266" i="12"/>
  <c r="B257" i="12"/>
  <c r="B255" i="12"/>
  <c r="B280" i="12"/>
  <c r="B57" i="12"/>
  <c r="B127" i="12"/>
  <c r="B206" i="12"/>
  <c r="B167" i="12"/>
  <c r="B13" i="12"/>
  <c r="B31" i="12"/>
  <c r="B251" i="12"/>
  <c r="B48" i="12"/>
  <c r="B178" i="12"/>
  <c r="B172" i="12"/>
  <c r="B43" i="12"/>
  <c r="B82" i="12"/>
  <c r="B237" i="12"/>
  <c r="B88" i="12"/>
  <c r="B149" i="12"/>
  <c r="B118" i="12"/>
  <c r="B282" i="12"/>
  <c r="B52" i="12"/>
  <c r="B264" i="12"/>
  <c r="B216" i="12"/>
  <c r="B212" i="12"/>
  <c r="B96" i="12"/>
  <c r="B30" i="12"/>
  <c r="B95" i="12"/>
  <c r="B23" i="12"/>
  <c r="B203" i="12"/>
  <c r="B189" i="12"/>
  <c r="B177" i="12"/>
  <c r="B174" i="12"/>
  <c r="B129" i="12"/>
  <c r="B171" i="12"/>
  <c r="B78" i="12"/>
  <c r="B85" i="12"/>
  <c r="B236" i="12"/>
  <c r="B117" i="12"/>
  <c r="B168" i="12"/>
  <c r="B272" i="12"/>
  <c r="B51" i="12"/>
  <c r="B260" i="12"/>
  <c r="B244" i="12"/>
  <c r="B16" i="12"/>
  <c r="B67" i="12"/>
  <c r="B234" i="12"/>
  <c r="B83" i="12"/>
  <c r="B190" i="12"/>
  <c r="B215" i="12"/>
  <c r="B229" i="12"/>
  <c r="B223" i="12"/>
  <c r="B97" i="12"/>
  <c r="B76" i="12"/>
  <c r="B22" i="12"/>
  <c r="B58" i="12"/>
  <c r="B47" i="12"/>
  <c r="B176" i="12"/>
  <c r="B169" i="12"/>
  <c r="B138" i="12"/>
  <c r="B34" i="12"/>
  <c r="B94" i="12"/>
  <c r="B159" i="12"/>
  <c r="B116" i="12"/>
  <c r="B271" i="12"/>
  <c r="B12" i="10"/>
  <c r="B11" i="10"/>
  <c r="B10" i="12"/>
  <c r="B10" i="1"/>
  <c r="B12" i="1"/>
  <c r="B10" i="10"/>
  <c r="K5" i="1"/>
  <c r="Q4" i="1"/>
  <c r="C17" i="40"/>
  <c r="B11" i="1"/>
  <c r="B10" i="40"/>
  <c r="V533" i="12"/>
  <c r="B9" i="10"/>
  <c r="B9" i="1"/>
  <c r="J238" i="32" l="1"/>
  <c r="J171" i="32" s="1"/>
  <c r="H18" i="32"/>
  <c r="G18" i="32"/>
  <c r="J143" i="32"/>
  <c r="J67" i="32" s="1"/>
  <c r="J20" i="32"/>
  <c r="J19" i="32" s="1"/>
  <c r="J272" i="32"/>
  <c r="H18" i="31"/>
  <c r="J19" i="31"/>
  <c r="J18" i="31" s="1"/>
  <c r="G27" i="30"/>
  <c r="G29" i="30"/>
  <c r="G22" i="30"/>
  <c r="G20" i="30" s="1"/>
  <c r="G17" i="30"/>
  <c r="G30" i="30"/>
  <c r="G21" i="30"/>
  <c r="G16" i="30"/>
  <c r="G11" i="30"/>
  <c r="G10" i="30" s="1"/>
  <c r="G9" i="30" s="1"/>
  <c r="G28" i="30"/>
  <c r="G18" i="30"/>
  <c r="G43" i="40"/>
  <c r="F43" i="40"/>
  <c r="E43" i="40"/>
  <c r="J18" i="32" l="1"/>
  <c r="K169" i="31"/>
  <c r="K167" i="31" s="1"/>
  <c r="K118" i="31"/>
  <c r="K117" i="31" s="1"/>
  <c r="K56" i="31"/>
  <c r="K39" i="31"/>
  <c r="K161" i="31"/>
  <c r="K269" i="31"/>
  <c r="K268" i="31" s="1"/>
  <c r="K291" i="31"/>
  <c r="K290" i="31" s="1"/>
  <c r="K318" i="31"/>
  <c r="K317" i="31" s="1"/>
  <c r="K107" i="31"/>
  <c r="K231" i="31"/>
  <c r="K320" i="31"/>
  <c r="K319" i="31" s="1"/>
  <c r="K79" i="31"/>
  <c r="K78" i="31" s="1"/>
  <c r="K101" i="31"/>
  <c r="K100" i="31" s="1"/>
  <c r="K72" i="31"/>
  <c r="K71" i="31" s="1"/>
  <c r="K134" i="31"/>
  <c r="K115" i="31"/>
  <c r="K114" i="31" s="1"/>
  <c r="K47" i="31"/>
  <c r="K288" i="31"/>
  <c r="K287" i="31" s="1"/>
  <c r="K149" i="31"/>
  <c r="K148" i="31" s="1"/>
  <c r="K251" i="31"/>
  <c r="K250" i="31" s="1"/>
  <c r="K212" i="31"/>
  <c r="K32" i="31"/>
  <c r="K223" i="31"/>
  <c r="K132" i="31"/>
  <c r="K273" i="31"/>
  <c r="K272" i="31" s="1"/>
  <c r="K239" i="31"/>
  <c r="K238" i="31" s="1"/>
  <c r="K227" i="31"/>
  <c r="K122" i="31"/>
  <c r="K121" i="31" s="1"/>
  <c r="K281" i="31"/>
  <c r="K280" i="31" s="1"/>
  <c r="K137" i="31"/>
  <c r="K234" i="31"/>
  <c r="K25" i="31"/>
  <c r="K130" i="31"/>
  <c r="K312" i="31"/>
  <c r="K311" i="31" s="1"/>
  <c r="K310" i="31" s="1"/>
  <c r="K96" i="31"/>
  <c r="K95" i="31" s="1"/>
  <c r="K91" i="31"/>
  <c r="K90" i="31" s="1"/>
  <c r="K51" i="31"/>
  <c r="K27" i="31"/>
  <c r="K175" i="31"/>
  <c r="K98" i="31"/>
  <c r="K97" i="31" s="1"/>
  <c r="K247" i="31"/>
  <c r="K246" i="31" s="1"/>
  <c r="K139" i="31"/>
  <c r="K242" i="31"/>
  <c r="K326" i="31"/>
  <c r="K325" i="31" s="1"/>
  <c r="K324" i="31" s="1"/>
  <c r="K323" i="31" s="1"/>
  <c r="K160" i="31"/>
  <c r="K165" i="31"/>
  <c r="K166" i="31"/>
  <c r="K178" i="31"/>
  <c r="K177" i="31" s="1"/>
  <c r="K52" i="31"/>
  <c r="K29" i="31"/>
  <c r="K261" i="31"/>
  <c r="K260" i="31" s="1"/>
  <c r="K267" i="31"/>
  <c r="K266" i="31" s="1"/>
  <c r="K41" i="31"/>
  <c r="K129" i="31"/>
  <c r="K81" i="31"/>
  <c r="K80" i="31" s="1"/>
  <c r="K159" i="31"/>
  <c r="K28" i="31"/>
  <c r="K233" i="31"/>
  <c r="K34" i="31"/>
  <c r="K33" i="31" s="1"/>
  <c r="K264" i="31"/>
  <c r="K226" i="31"/>
  <c r="K22" i="31"/>
  <c r="K108" i="31"/>
  <c r="K24" i="31"/>
  <c r="K305" i="31"/>
  <c r="K304" i="31" s="1"/>
  <c r="K316" i="31"/>
  <c r="K256" i="31"/>
  <c r="K74" i="31"/>
  <c r="K73" i="31" s="1"/>
  <c r="K307" i="31"/>
  <c r="K306" i="31" s="1"/>
  <c r="K249" i="31"/>
  <c r="K248" i="31" s="1"/>
  <c r="K309" i="31"/>
  <c r="K308" i="31" s="1"/>
  <c r="K301" i="31" s="1"/>
  <c r="K89" i="31"/>
  <c r="K88" i="31" s="1"/>
  <c r="K87" i="31" s="1"/>
  <c r="K155" i="31"/>
  <c r="K253" i="31"/>
  <c r="K252" i="31" s="1"/>
  <c r="K202" i="31"/>
  <c r="K201" i="31" s="1"/>
  <c r="K176" i="31"/>
  <c r="K257" i="31"/>
  <c r="K158" i="31"/>
  <c r="K222" i="31"/>
  <c r="K219" i="31"/>
  <c r="K284" i="31"/>
  <c r="K283" i="31" s="1"/>
  <c r="K94" i="31"/>
  <c r="K93" i="31" s="1"/>
  <c r="K220" i="31"/>
  <c r="K218" i="31" s="1"/>
  <c r="K147" i="31"/>
  <c r="K146" i="31" s="1"/>
  <c r="K315" i="31"/>
  <c r="K240" i="31"/>
  <c r="K50" i="31"/>
  <c r="K48" i="31"/>
  <c r="K136" i="31"/>
  <c r="K286" i="31"/>
  <c r="K285" i="31" s="1"/>
  <c r="K204" i="31"/>
  <c r="K203" i="31" s="1"/>
  <c r="K275" i="31"/>
  <c r="K274" i="31" s="1"/>
  <c r="K173" i="31"/>
  <c r="K172" i="31" s="1"/>
  <c r="K206" i="31"/>
  <c r="K205" i="31" s="1"/>
  <c r="K36" i="31"/>
  <c r="K35" i="31" s="1"/>
  <c r="K279" i="31"/>
  <c r="K278" i="31" s="1"/>
  <c r="K66" i="31"/>
  <c r="K65" i="31" s="1"/>
  <c r="K263" i="31"/>
  <c r="K262" i="31" s="1"/>
  <c r="K103" i="31"/>
  <c r="K102" i="31" s="1"/>
  <c r="K44" i="31"/>
  <c r="K43" i="31" s="1"/>
  <c r="K106" i="31"/>
  <c r="K40" i="31"/>
  <c r="K192" i="31"/>
  <c r="K191" i="31" s="1"/>
  <c r="K211" i="31"/>
  <c r="K64" i="31"/>
  <c r="K63" i="31" s="1"/>
  <c r="K196" i="31"/>
  <c r="K195" i="31" s="1"/>
  <c r="K153" i="31"/>
  <c r="K156" i="31"/>
  <c r="K49" i="31"/>
  <c r="K30" i="31"/>
  <c r="K300" i="31"/>
  <c r="K299" i="31" s="1"/>
  <c r="K84" i="31"/>
  <c r="K83" i="31" s="1"/>
  <c r="K77" i="31"/>
  <c r="K31" i="31"/>
  <c r="K76" i="31"/>
  <c r="K75" i="31" s="1"/>
  <c r="K208" i="31"/>
  <c r="K207" i="31" s="1"/>
  <c r="K190" i="31"/>
  <c r="K189" i="31" s="1"/>
  <c r="K70" i="31"/>
  <c r="K69" i="31" s="1"/>
  <c r="K138" i="31"/>
  <c r="K243" i="31"/>
  <c r="K241" i="31" s="1"/>
  <c r="K181" i="31"/>
  <c r="K180" i="31" s="1"/>
  <c r="K185" i="31"/>
  <c r="K184" i="31" s="1"/>
  <c r="K60" i="31"/>
  <c r="K59" i="31" s="1"/>
  <c r="K127" i="31"/>
  <c r="K111" i="31"/>
  <c r="K110" i="31" s="1"/>
  <c r="K120" i="31"/>
  <c r="K119" i="31" s="1"/>
  <c r="K140" i="31"/>
  <c r="K135" i="31"/>
  <c r="K217" i="31"/>
  <c r="K187" i="31"/>
  <c r="K186" i="31" s="1"/>
  <c r="K86" i="31"/>
  <c r="K85" i="31" s="1"/>
  <c r="K38" i="31"/>
  <c r="K37" i="31" s="1"/>
  <c r="K215" i="31"/>
  <c r="K221" i="31"/>
  <c r="K235" i="31"/>
  <c r="K124" i="31"/>
  <c r="K123" i="31" s="1"/>
  <c r="K194" i="31"/>
  <c r="K193" i="31" s="1"/>
  <c r="K62" i="31"/>
  <c r="K61" i="31" s="1"/>
  <c r="K199" i="31"/>
  <c r="K198" i="31" s="1"/>
  <c r="K197" i="31" s="1"/>
  <c r="K109" i="31"/>
  <c r="K259" i="31"/>
  <c r="K258" i="31" s="1"/>
  <c r="K229" i="31"/>
  <c r="K236" i="31"/>
  <c r="K105" i="31"/>
  <c r="K104" i="31" s="1"/>
  <c r="K99" i="31" s="1"/>
  <c r="K183" i="31"/>
  <c r="K182" i="31" s="1"/>
  <c r="K142" i="31"/>
  <c r="K141" i="31" s="1"/>
  <c r="K53" i="31"/>
  <c r="K152" i="31"/>
  <c r="K293" i="31"/>
  <c r="K292" i="31" s="1"/>
  <c r="K322" i="31"/>
  <c r="K321" i="31" s="1"/>
  <c r="K163" i="31"/>
  <c r="K145" i="31"/>
  <c r="K144" i="31" s="1"/>
  <c r="K296" i="31"/>
  <c r="K295" i="31" s="1"/>
  <c r="K277" i="31"/>
  <c r="K276" i="31" s="1"/>
  <c r="K128" i="31"/>
  <c r="K126" i="31" s="1"/>
  <c r="K168" i="31"/>
  <c r="K133" i="31"/>
  <c r="K245" i="31"/>
  <c r="K244" i="31" s="1"/>
  <c r="K213" i="31"/>
  <c r="K151" i="31"/>
  <c r="K46" i="31"/>
  <c r="K303" i="31"/>
  <c r="K302" i="31" s="1"/>
  <c r="K298" i="31"/>
  <c r="K297" i="31" s="1"/>
  <c r="K228" i="31"/>
  <c r="K57" i="31"/>
  <c r="K162" i="31"/>
  <c r="K216" i="31"/>
  <c r="K214" i="31" s="1"/>
  <c r="K23" i="31"/>
  <c r="K21" i="31" s="1"/>
  <c r="K113" i="31"/>
  <c r="K112" i="31" s="1"/>
  <c r="K230" i="31"/>
  <c r="K174" i="31"/>
  <c r="G19" i="30"/>
  <c r="G13" i="30"/>
  <c r="G12" i="30" s="1"/>
  <c r="G14" i="30"/>
  <c r="G26" i="30"/>
  <c r="G25" i="30" s="1"/>
  <c r="G24" i="30" s="1"/>
  <c r="G23" i="30" s="1"/>
  <c r="G31" i="30" s="1"/>
  <c r="K66" i="32" l="1"/>
  <c r="K65" i="32" s="1"/>
  <c r="K60" i="32"/>
  <c r="K59" i="32" s="1"/>
  <c r="K182" i="32"/>
  <c r="K181" i="32" s="1"/>
  <c r="K29" i="32"/>
  <c r="K293" i="32"/>
  <c r="K292" i="32" s="1"/>
  <c r="K151" i="32"/>
  <c r="K254" i="32"/>
  <c r="K253" i="32" s="1"/>
  <c r="K186" i="32"/>
  <c r="K185" i="32" s="1"/>
  <c r="K227" i="32"/>
  <c r="K252" i="32"/>
  <c r="K251" i="32" s="1"/>
  <c r="K188" i="32"/>
  <c r="K187" i="32" s="1"/>
  <c r="K49" i="32"/>
  <c r="K221" i="32"/>
  <c r="K222" i="32"/>
  <c r="K76" i="32"/>
  <c r="K96" i="32"/>
  <c r="K95" i="32" s="1"/>
  <c r="K23" i="32"/>
  <c r="K200" i="32"/>
  <c r="K199" i="32" s="1"/>
  <c r="K198" i="32" s="1"/>
  <c r="K72" i="32"/>
  <c r="K71" i="32" s="1"/>
  <c r="K286" i="32"/>
  <c r="K285" i="32" s="1"/>
  <c r="K137" i="32"/>
  <c r="K129" i="32"/>
  <c r="K324" i="32"/>
  <c r="K323" i="32" s="1"/>
  <c r="K311" i="32"/>
  <c r="K310" i="32" s="1"/>
  <c r="K106" i="32"/>
  <c r="K328" i="32"/>
  <c r="K327" i="32" s="1"/>
  <c r="K326" i="32" s="1"/>
  <c r="K325" i="32" s="1"/>
  <c r="K246" i="32"/>
  <c r="K245" i="32" s="1"/>
  <c r="K111" i="32"/>
  <c r="K110" i="32" s="1"/>
  <c r="K176" i="32"/>
  <c r="K261" i="32"/>
  <c r="K260" i="32" s="1"/>
  <c r="K128" i="32"/>
  <c r="K271" i="32"/>
  <c r="K270" i="32" s="1"/>
  <c r="K98" i="32"/>
  <c r="K97" i="32" s="1"/>
  <c r="K170" i="32"/>
  <c r="K159" i="32"/>
  <c r="K216" i="32"/>
  <c r="K203" i="32"/>
  <c r="K202" i="32" s="1"/>
  <c r="K224" i="32"/>
  <c r="K223" i="32" s="1"/>
  <c r="K47" i="32"/>
  <c r="K317" i="32"/>
  <c r="K212" i="32"/>
  <c r="K184" i="32"/>
  <c r="K183" i="32" s="1"/>
  <c r="K275" i="32"/>
  <c r="K274" i="32" s="1"/>
  <c r="K232" i="32"/>
  <c r="K213" i="32"/>
  <c r="K218" i="32"/>
  <c r="K107" i="32"/>
  <c r="K30" i="32"/>
  <c r="K115" i="32"/>
  <c r="K114" i="32" s="1"/>
  <c r="K32" i="32"/>
  <c r="K207" i="32"/>
  <c r="K206" i="32" s="1"/>
  <c r="K179" i="32"/>
  <c r="K178" i="32" s="1"/>
  <c r="K77" i="32"/>
  <c r="K269" i="32"/>
  <c r="K268" i="32" s="1"/>
  <c r="K258" i="32"/>
  <c r="K309" i="32"/>
  <c r="K308" i="32" s="1"/>
  <c r="K167" i="32"/>
  <c r="K214" i="32"/>
  <c r="K52" i="32"/>
  <c r="K163" i="32"/>
  <c r="K244" i="32"/>
  <c r="K53" i="32"/>
  <c r="K94" i="32"/>
  <c r="K93" i="32" s="1"/>
  <c r="K44" i="32"/>
  <c r="K43" i="32" s="1"/>
  <c r="K101" i="32"/>
  <c r="K100" i="32" s="1"/>
  <c r="K263" i="32"/>
  <c r="K262" i="32" s="1"/>
  <c r="K248" i="32"/>
  <c r="K247" i="32" s="1"/>
  <c r="K161" i="32"/>
  <c r="K318" i="32"/>
  <c r="K283" i="32"/>
  <c r="K282" i="32" s="1"/>
  <c r="K127" i="32"/>
  <c r="K149" i="32"/>
  <c r="K148" i="32" s="1"/>
  <c r="K234" i="32"/>
  <c r="K277" i="32"/>
  <c r="K276" i="32" s="1"/>
  <c r="K86" i="32"/>
  <c r="K85" i="32" s="1"/>
  <c r="K158" i="32"/>
  <c r="K279" i="32"/>
  <c r="K278" i="32" s="1"/>
  <c r="K220" i="32"/>
  <c r="K132" i="32"/>
  <c r="K50" i="32"/>
  <c r="K217" i="32"/>
  <c r="K266" i="32"/>
  <c r="K265" i="32" s="1"/>
  <c r="K264" i="32" s="1"/>
  <c r="K142" i="32"/>
  <c r="K141" i="32" s="1"/>
  <c r="K300" i="32"/>
  <c r="K299" i="32" s="1"/>
  <c r="K28" i="32"/>
  <c r="K235" i="32"/>
  <c r="K105" i="32"/>
  <c r="K74" i="32"/>
  <c r="K73" i="32" s="1"/>
  <c r="K197" i="32"/>
  <c r="K196" i="32" s="1"/>
  <c r="K139" i="32"/>
  <c r="K320" i="32"/>
  <c r="K319" i="32" s="1"/>
  <c r="K113" i="32"/>
  <c r="K112" i="32" s="1"/>
  <c r="K240" i="32"/>
  <c r="K239" i="32" s="1"/>
  <c r="K46" i="32"/>
  <c r="K165" i="32"/>
  <c r="K305" i="32"/>
  <c r="K304" i="32" s="1"/>
  <c r="K25" i="32"/>
  <c r="K295" i="32"/>
  <c r="K294" i="32" s="1"/>
  <c r="K122" i="32"/>
  <c r="K121" i="32" s="1"/>
  <c r="K70" i="32"/>
  <c r="K69" i="32" s="1"/>
  <c r="K322" i="32"/>
  <c r="K321" i="32" s="1"/>
  <c r="K64" i="32"/>
  <c r="K63" i="32" s="1"/>
  <c r="K39" i="32"/>
  <c r="K81" i="32"/>
  <c r="K80" i="32" s="1"/>
  <c r="K56" i="32"/>
  <c r="K133" i="32"/>
  <c r="K62" i="32"/>
  <c r="K61" i="32" s="1"/>
  <c r="K281" i="32"/>
  <c r="K280" i="32" s="1"/>
  <c r="K57" i="32"/>
  <c r="K177" i="32"/>
  <c r="K298" i="32"/>
  <c r="K297" i="32" s="1"/>
  <c r="K243" i="32"/>
  <c r="K152" i="32"/>
  <c r="K259" i="32"/>
  <c r="K51" i="32"/>
  <c r="K236" i="32"/>
  <c r="K120" i="32"/>
  <c r="K119" i="32" s="1"/>
  <c r="K209" i="32"/>
  <c r="K208" i="32" s="1"/>
  <c r="K156" i="32"/>
  <c r="K31" i="32"/>
  <c r="K162" i="32"/>
  <c r="K136" i="32"/>
  <c r="K40" i="32"/>
  <c r="K153" i="32"/>
  <c r="K38" i="32"/>
  <c r="K41" i="32"/>
  <c r="K89" i="32"/>
  <c r="K88" i="32" s="1"/>
  <c r="K48" i="32"/>
  <c r="K103" i="32"/>
  <c r="K102" i="32" s="1"/>
  <c r="K140" i="32"/>
  <c r="K237" i="32"/>
  <c r="K191" i="32"/>
  <c r="K190" i="32" s="1"/>
  <c r="K24" i="32"/>
  <c r="K231" i="32"/>
  <c r="K135" i="32"/>
  <c r="K174" i="32"/>
  <c r="K173" i="32" s="1"/>
  <c r="K27" i="32"/>
  <c r="K228" i="32"/>
  <c r="K138" i="32"/>
  <c r="K160" i="32"/>
  <c r="K288" i="32"/>
  <c r="K287" i="32" s="1"/>
  <c r="K307" i="32"/>
  <c r="K306" i="32" s="1"/>
  <c r="K79" i="32"/>
  <c r="K78" i="32" s="1"/>
  <c r="K195" i="32"/>
  <c r="K194" i="32" s="1"/>
  <c r="K290" i="32"/>
  <c r="K289" i="32" s="1"/>
  <c r="K134" i="32"/>
  <c r="K36" i="32"/>
  <c r="K35" i="32" s="1"/>
  <c r="K22" i="32"/>
  <c r="K205" i="32"/>
  <c r="K204" i="32" s="1"/>
  <c r="K314" i="32"/>
  <c r="K313" i="32" s="1"/>
  <c r="K312" i="32" s="1"/>
  <c r="K145" i="32"/>
  <c r="K144" i="32" s="1"/>
  <c r="K118" i="32"/>
  <c r="K117" i="32" s="1"/>
  <c r="K155" i="32"/>
  <c r="K193" i="32"/>
  <c r="K192" i="32" s="1"/>
  <c r="K34" i="32"/>
  <c r="K33" i="32" s="1"/>
  <c r="K109" i="32"/>
  <c r="K84" i="32"/>
  <c r="K83" i="32" s="1"/>
  <c r="K124" i="32"/>
  <c r="K123" i="32" s="1"/>
  <c r="K108" i="32"/>
  <c r="K302" i="32"/>
  <c r="K301" i="32" s="1"/>
  <c r="K147" i="32"/>
  <c r="K146" i="32" s="1"/>
  <c r="K229" i="32"/>
  <c r="K230" i="32"/>
  <c r="K130" i="32"/>
  <c r="K166" i="32"/>
  <c r="K250" i="32"/>
  <c r="K249" i="32" s="1"/>
  <c r="K169" i="32"/>
  <c r="K91" i="32"/>
  <c r="K90" i="32" s="1"/>
  <c r="K241" i="32"/>
  <c r="K154" i="31"/>
  <c r="K164" i="31"/>
  <c r="K225" i="31"/>
  <c r="K150" i="31"/>
  <c r="K55" i="31"/>
  <c r="K54" i="31" s="1"/>
  <c r="K289" i="31"/>
  <c r="K179" i="31"/>
  <c r="K282" i="31"/>
  <c r="K200" i="31"/>
  <c r="K265" i="31"/>
  <c r="K254" i="31" s="1"/>
  <c r="K237" i="31"/>
  <c r="K26" i="31"/>
  <c r="K20" i="31" s="1"/>
  <c r="K116" i="31"/>
  <c r="K45" i="31"/>
  <c r="K42" i="31" s="1"/>
  <c r="K271" i="31"/>
  <c r="K314" i="31"/>
  <c r="K313" i="31" s="1"/>
  <c r="K92" i="31"/>
  <c r="K210" i="31"/>
  <c r="K209" i="31" s="1"/>
  <c r="K294" i="31"/>
  <c r="K157" i="31"/>
  <c r="K58" i="31"/>
  <c r="K131" i="31"/>
  <c r="K125" i="31" s="1"/>
  <c r="K232" i="31"/>
  <c r="K188" i="31"/>
  <c r="K68" i="31"/>
  <c r="K82" i="31"/>
  <c r="K255" i="31"/>
  <c r="K171" i="31"/>
  <c r="K168" i="32" l="1"/>
  <c r="K164" i="32"/>
  <c r="K126" i="32"/>
  <c r="K267" i="32"/>
  <c r="K87" i="32"/>
  <c r="K219" i="32"/>
  <c r="K21" i="32"/>
  <c r="K242" i="32"/>
  <c r="K238" i="32" s="1"/>
  <c r="K316" i="32"/>
  <c r="K315" i="32" s="1"/>
  <c r="K296" i="32"/>
  <c r="K92" i="32"/>
  <c r="K75" i="32"/>
  <c r="K68" i="32" s="1"/>
  <c r="K180" i="32"/>
  <c r="K82" i="32"/>
  <c r="K189" i="32"/>
  <c r="K303" i="32"/>
  <c r="K215" i="32"/>
  <c r="K45" i="32"/>
  <c r="K42" i="32" s="1"/>
  <c r="K55" i="32"/>
  <c r="K54" i="32" s="1"/>
  <c r="K226" i="32"/>
  <c r="K116" i="32"/>
  <c r="K284" i="32"/>
  <c r="K154" i="32"/>
  <c r="K131" i="32"/>
  <c r="K257" i="32"/>
  <c r="K256" i="32" s="1"/>
  <c r="K273" i="32"/>
  <c r="K150" i="32"/>
  <c r="K26" i="32"/>
  <c r="K37" i="32"/>
  <c r="K211" i="32"/>
  <c r="K175" i="32"/>
  <c r="K172" i="32" s="1"/>
  <c r="K291" i="32"/>
  <c r="K157" i="32"/>
  <c r="K104" i="32"/>
  <c r="K99" i="32" s="1"/>
  <c r="K58" i="32"/>
  <c r="K233" i="32"/>
  <c r="K201" i="32"/>
  <c r="K224" i="31"/>
  <c r="K170" i="31" s="1"/>
  <c r="K143" i="31"/>
  <c r="K67" i="31" s="1"/>
  <c r="K270" i="31"/>
  <c r="K19" i="31"/>
  <c r="K125" i="32" l="1"/>
  <c r="K143" i="32"/>
  <c r="K20" i="32"/>
  <c r="K19" i="32" s="1"/>
  <c r="K255" i="32"/>
  <c r="K210" i="32"/>
  <c r="K225" i="32"/>
  <c r="K272" i="32"/>
  <c r="K18" i="31"/>
  <c r="K67" i="32" l="1"/>
  <c r="K171" i="32"/>
  <c r="K18"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Ilka Gonzalez</author>
  </authors>
  <commentList>
    <comment ref="H8" authorId="0" shapeId="0" xr:uid="{00000000-0006-0000-0200-000001000000}">
      <text>
        <r>
          <rPr>
            <sz val="9"/>
            <color indexed="81"/>
            <rFont val="Tahoma"/>
            <family val="2"/>
          </rPr>
          <t xml:space="preserve">Inicia siglas de la dependencia, numeración resultado esperado, numeración producto y secuencia actividades para el producto.
Ej.: Dirección de Planificación
Línea Estratégica 1
Objetivo Estratégico 1
Resultado Esperado 1
Producto 1
Actividad 1
Sería: </t>
        </r>
        <r>
          <rPr>
            <b/>
            <sz val="9"/>
            <color indexed="81"/>
            <rFont val="Tahoma"/>
            <family val="2"/>
          </rPr>
          <t>DP1.1.1.1.01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Patricia Elisa Caba</author>
  </authors>
  <commentList>
    <comment ref="A258" authorId="0" shapeId="0" xr:uid="{00000000-0006-0000-0700-000001000000}">
      <text>
        <r>
          <rPr>
            <b/>
            <sz val="9"/>
            <color indexed="81"/>
            <rFont val="Tahoma"/>
            <family val="2"/>
          </rPr>
          <t>Patricia Elisa Caba:</t>
        </r>
        <r>
          <rPr>
            <sz val="8"/>
            <color indexed="81"/>
            <rFont val="Tahoma"/>
            <family val="2"/>
          </rPr>
          <t xml:space="preserve">
Bloquear cuentas a CEAS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EE8889-A8F3-4283-A9FC-56449FAF4BED}"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01545B6-FC1A-4091-B8F5-653251466732}" name="WorksheetConnection_Plantilla POA DCSNS y SRS 25112024.xlsx!Tabla6" type="102" refreshedVersion="8" minRefreshableVersion="5">
    <extLst>
      <ext xmlns:x15="http://schemas.microsoft.com/office/spreadsheetml/2010/11/main" uri="{DE250136-89BD-433C-8126-D09CA5730AF9}">
        <x15:connection id="Tabla6">
          <x15:rangePr sourceName="_xlcn.WorksheetConnection_PlantillaPOADCSNSySRS25112024.xlsxTabla6"/>
        </x15:connection>
      </ext>
    </extLst>
  </connection>
  <connection id="3" xr16:uid="{5B7BFB54-A7D6-4538-B246-A306C1A3B165}" name="WorksheetConnection_Plantilla POA DCSNS y SRS 25112024.xlsx!Tabla8" type="102" refreshedVersion="8" minRefreshableVersion="5">
    <extLst>
      <ext xmlns:x15="http://schemas.microsoft.com/office/spreadsheetml/2010/11/main" uri="{DE250136-89BD-433C-8126-D09CA5730AF9}">
        <x15:connection id="Tabla8">
          <x15:rangePr sourceName="_xlcn.WorksheetConnection_PlantillaPOADCSNSySRS25112024.xlsxTabla8"/>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<sst xmlns="http://schemas.openxmlformats.org/spreadsheetml/2006/main" count="11264" uniqueCount="3141">
  <si>
    <t>Siglas Dependencias DC-SNS</t>
  </si>
  <si>
    <t>Servicio Nacional de Salud</t>
  </si>
  <si>
    <t>Dirección Ejecutiva (DE)</t>
  </si>
  <si>
    <t>Dirección de Planificación y Desarrollo</t>
  </si>
  <si>
    <t>Atención a Usuarios (DAU)</t>
  </si>
  <si>
    <t>Laboratorio e Imágenes (LCI)</t>
  </si>
  <si>
    <t>Cantidad acciones/actividades/trimestre</t>
  </si>
  <si>
    <t>Cooperación Internacional (COP)</t>
  </si>
  <si>
    <t>Primer Trimestre</t>
  </si>
  <si>
    <t>Calidad Institucional (DCG)</t>
  </si>
  <si>
    <t>Segundo Trimestre</t>
  </si>
  <si>
    <t>Administración (ADM)</t>
  </si>
  <si>
    <t>Tercer Trimestre</t>
  </si>
  <si>
    <t>Dirección Centros Hospitalarios (DCH)</t>
  </si>
  <si>
    <t>Cuarto Trimestre</t>
  </si>
  <si>
    <t>Servicios de Atención Emergencias Extrahospitalaria (DAEH)</t>
  </si>
  <si>
    <t xml:space="preserve">Total actividades del año </t>
  </si>
  <si>
    <t>Comunicaciones (DCE)</t>
  </si>
  <si>
    <t>Financiero (DFI)</t>
  </si>
  <si>
    <t>Gestión Clínica (DGC)</t>
  </si>
  <si>
    <t>Proyectos Institucionales (DPI)</t>
  </si>
  <si>
    <t>Cuidados de Enfermería (ENF)</t>
  </si>
  <si>
    <t>Desarrollo Institucional (DDI)</t>
  </si>
  <si>
    <t>Seguimiento, Evaluación y Calidad de los Servicios de Salud (GCSS)</t>
  </si>
  <si>
    <t xml:space="preserve">Tabla Resumen POA </t>
  </si>
  <si>
    <t>Oficina Equidad Género (OEG)</t>
  </si>
  <si>
    <t>Área Organizacional</t>
  </si>
  <si>
    <t>Presupuesto</t>
  </si>
  <si>
    <t>Nº Productos</t>
  </si>
  <si>
    <t>Nº Actividades</t>
  </si>
  <si>
    <t>% (Productos)</t>
  </si>
  <si>
    <t>% (Actividades)</t>
  </si>
  <si>
    <t>% (Presupuesto)</t>
  </si>
  <si>
    <t>Recursos Humanos (DRH)</t>
  </si>
  <si>
    <t>Administrativo-Financiero</t>
  </si>
  <si>
    <t>Infraestructura y Equipos (DIE)</t>
  </si>
  <si>
    <t>Atención de Usuarios</t>
  </si>
  <si>
    <t>Jurídica (DCJ)</t>
  </si>
  <si>
    <t>Atención Violencia de Género</t>
  </si>
  <si>
    <t>Formulación, Monitoreo y Evaluación de PPP (FME)</t>
  </si>
  <si>
    <t>Calidad de los Servicios de Salud</t>
  </si>
  <si>
    <t>Planificación (DPD)</t>
  </si>
  <si>
    <t>Centros Hospitalarios</t>
  </si>
  <si>
    <t>Dirección Primer Nivel (DPN)</t>
  </si>
  <si>
    <t>Comunicaciones</t>
  </si>
  <si>
    <t>Asistencia a la Red (DAR)</t>
  </si>
  <si>
    <t>Emergencias Médicas</t>
  </si>
  <si>
    <t>Seguridad Física (DSF)</t>
  </si>
  <si>
    <t>Enfermería</t>
  </si>
  <si>
    <t>Sistema de Información (DGI)</t>
  </si>
  <si>
    <t>Estadistica (Gestión de la Informació)</t>
  </si>
  <si>
    <t>Tecnología de la Información (DTI)</t>
  </si>
  <si>
    <t>Fiscalización</t>
  </si>
  <si>
    <t>Monitoreo Calidad de los Servicios de Salud (MCS)</t>
  </si>
  <si>
    <t>Gestión Clínica</t>
  </si>
  <si>
    <t>Materno-Infantil (MIA)</t>
  </si>
  <si>
    <t>Gestión de la Información</t>
  </si>
  <si>
    <t>Oficina de Acceso a la Información (OAI)</t>
  </si>
  <si>
    <t>Infraestructura</t>
  </si>
  <si>
    <t>Control y Fiscalización (DCF)</t>
  </si>
  <si>
    <t>Jurídica</t>
  </si>
  <si>
    <t>Odontología (ODO)</t>
  </si>
  <si>
    <t>Laboratorios e Imágenes</t>
  </si>
  <si>
    <t>Pasantía Médica (PSM)</t>
  </si>
  <si>
    <t>Materno Infantil y Adolescentes</t>
  </si>
  <si>
    <t>Coordinación Gabinete (CG)</t>
  </si>
  <si>
    <t>Medicamentos e insumos</t>
  </si>
  <si>
    <t>Salud Mental (DSM)</t>
  </si>
  <si>
    <t>Oficina de Acceso a la Información</t>
  </si>
  <si>
    <t>Compras y Contrataciones (DCC)</t>
  </si>
  <si>
    <t>Odontología</t>
  </si>
  <si>
    <t>Archivo y Correspondencia (DAC)</t>
  </si>
  <si>
    <t xml:space="preserve">Planificaciòn </t>
  </si>
  <si>
    <t>Servicios Generales (DSG)</t>
  </si>
  <si>
    <t>Primer Nivel</t>
  </si>
  <si>
    <t>Activo Fijo (DAF)</t>
  </si>
  <si>
    <t>Recursos Humanos</t>
  </si>
  <si>
    <t>Almacén y Suministros (DAS)</t>
  </si>
  <si>
    <t>Salud Mental</t>
  </si>
  <si>
    <t>Litigios (LIT)</t>
  </si>
  <si>
    <t>Tecnología</t>
  </si>
  <si>
    <t>Elaboración de Documentos Legales (EDL)</t>
  </si>
  <si>
    <t>Total</t>
  </si>
  <si>
    <t>Gestión de Servicios de Laboratorio y Sangre (GLS)</t>
  </si>
  <si>
    <t>Gestión Servicios de Imágenes (GSI)</t>
  </si>
  <si>
    <t>Desarrollo Laboratorios e Imágenes (DLI)</t>
  </si>
  <si>
    <t>Desarrollo Servicios de Emergencias Médicas (DSE)</t>
  </si>
  <si>
    <t>Prevención y Gestión de Riesgos y Desastres (GRD-DAEH)</t>
  </si>
  <si>
    <t>Operaciones de Emergencias de Centros de Salud (OEC)</t>
  </si>
  <si>
    <t>Gestión de Emergencias Extrahospitalaria (GEE-DAEH)</t>
  </si>
  <si>
    <t>Registro, Control y Nómina (RCN)</t>
  </si>
  <si>
    <t>Evaluación Desempeño y Capacitación (EDC)</t>
  </si>
  <si>
    <t>Relaciones Laborales y Seguridad Social (RLS)</t>
  </si>
  <si>
    <t>Reclutamiento y Selección de Personal (RSP)</t>
  </si>
  <si>
    <t>Pasantía Médica (DPM)</t>
  </si>
  <si>
    <t>Organización del Trabajo y Compensación (OTC)</t>
  </si>
  <si>
    <t>Identidad Institucional (DII)</t>
  </si>
  <si>
    <t>Comunicación Digital (DCD)</t>
  </si>
  <si>
    <t>Prensa y Relaciones Públicas (PRP)</t>
  </si>
  <si>
    <t>Materno-Neonatal (DMN)</t>
  </si>
  <si>
    <t>Atención Infanto Adolescente (DIA)</t>
  </si>
  <si>
    <t>Sección Atención Adolescentes (SAA)</t>
  </si>
  <si>
    <t>Planificación y Desarrollo de Emergencias Extrahospitalaria (DPD-DAEH)</t>
  </si>
  <si>
    <t>Recursos Humanos de Emergencias Extrahospitalaria (DRH-DAEH)</t>
  </si>
  <si>
    <t>Coordinador Enlace con la Red (CER-DAEH)</t>
  </si>
  <si>
    <t>Administrativo y Financiero (DAF-DAEH)</t>
  </si>
  <si>
    <t>Tecnologia de la información (TIC-DAEH)</t>
  </si>
  <si>
    <t>Jurídica (JUR-DAEH)</t>
  </si>
  <si>
    <t>Fiscalización (DFC-DAEH)</t>
  </si>
  <si>
    <t>Prevención y Control de Riesgo Biológico (PCR)</t>
  </si>
  <si>
    <t xml:space="preserve">Año del POA:  </t>
  </si>
  <si>
    <t xml:space="preserve">Servicio Regional de Salud:  </t>
  </si>
  <si>
    <t>R10 - SRS Ozama</t>
  </si>
  <si>
    <t xml:space="preserve">Plan Operativo Anual </t>
  </si>
  <si>
    <t xml:space="preserve">Estructura:  </t>
  </si>
  <si>
    <t>Oficina</t>
  </si>
  <si>
    <t xml:space="preserve">Identificación de Productos/Resultados </t>
  </si>
  <si>
    <t>Regional (Consolidado)</t>
  </si>
  <si>
    <t>ID_Dependendencia</t>
  </si>
  <si>
    <t>POA</t>
  </si>
  <si>
    <t>SRS</t>
  </si>
  <si>
    <t>AREA</t>
  </si>
  <si>
    <t>Cod_Eje</t>
  </si>
  <si>
    <t>Cod_re</t>
  </si>
  <si>
    <t>Eje Estratégico</t>
  </si>
  <si>
    <t>Resultado Estratégico Institucional</t>
  </si>
  <si>
    <t>Productos</t>
  </si>
  <si>
    <t>Indicador</t>
  </si>
  <si>
    <t>Unidad de medida</t>
  </si>
  <si>
    <t>Línea Base</t>
  </si>
  <si>
    <t>Meta</t>
  </si>
  <si>
    <t>Supuestos</t>
  </si>
  <si>
    <t>Dependencia responsable</t>
  </si>
  <si>
    <t>Dependencia de apoyo</t>
  </si>
  <si>
    <t>EE.1 - Desarrollo y fortalecimiento de las redes integradas de servicios de salud, fundamentada en el Modelo de Atención</t>
  </si>
  <si>
    <t>RE1.1 - Reducidos los niveles de morbilidad y mortalidad materna e infantil por causas prevenibles en la población materno-infantil del país, disminuyendo la mortalidad materna de 127.33 y la mortalidad infantil de 18.44 en 2023 a 89.13 y 16.56  en 2028 en todas las regiones del territorio nacional.</t>
  </si>
  <si>
    <t>1.1.1 Niños, niñas y Adolescentes reciben atención médica y servicios de salud basado en protocolos nacionales e internacionales.</t>
  </si>
  <si>
    <t>Primer Nivel
Centros Hospitalarios</t>
  </si>
  <si>
    <t>1.1.2 Recién nacidos reciben atención medica y servicios de salud neonatal basados en protocolos y normas nacionales e internacionales</t>
  </si>
  <si>
    <t>RE1.2 - Aumentado el cumplimiento normativo para reducir la incidencia de complicaciones neonatales y maternas, pasando de un promedio del 75.5% en el año 2023 al 88% en el año 2028 en todas las regiones de la Red Pública de Servicios de Salud.</t>
  </si>
  <si>
    <t>1.2.1 Gestantes reciben atención médica y servicios de salud materna basados en protocolos y normas nacionales e internacionales.</t>
  </si>
  <si>
    <t>RE1.5 - Reducida la morbilidad y mortalidad prematura por enfermedades no transmisibles en personas de 30 a 69 años, en un 20% al año 2028, mediante la implementación de intervenciones integrales de prevención, diagnóstico temprano y tratamiento oportuno en los establecimientos de la Red Pública.</t>
  </si>
  <si>
    <t>1.5.1 La población con riesgo o diagnóstico de hipertensión y diabetes recibe servicios integrales de prevención, diagnóstico, manejo y seguimiento de enfermedades crónicas no transmisibles, fortalecidos mediante la implementación del enfoque HEARTS.</t>
  </si>
  <si>
    <t>1.5.2 Las víctimas de violencia de género e intrafamiliar reciben atención integral, oportuna y segura en los servicios de salud.</t>
  </si>
  <si>
    <t>Atención Violencia Género</t>
  </si>
  <si>
    <t>1.5.3 Pacientes reciben medicamentos esenciales para el tratamiento adecuado y oportuno de sus condiciones de salud</t>
  </si>
  <si>
    <t>Medicamentos e Insumos</t>
  </si>
  <si>
    <t>Primer Nivel
Centros Hospitalarios
Materno Infantil y Adolescentes
Laboratorio e Imágenes
Gestión Clínica</t>
  </si>
  <si>
    <t>Gestión Integral de Información</t>
  </si>
  <si>
    <t>1.5.4 La población usuaria recibe servicios de salud mental integrales y oportunos, que promueven el bienestar psicológico, la prevención de trastornos y la atención a personas en crisis.</t>
  </si>
  <si>
    <t>RE1.6 - Incrementado el acceso oportuno a servicios de salud de calidad, aumentando el acceso a servicios preventivos de 2.23% de la población prioritaria en 2023 al 5.24% en 2028 en todas las regiones del país.</t>
  </si>
  <si>
    <t>1.6.1 Los estudiantes de los centros educativos en las jurisdicciones de los SRS Metropolitano (Santo Domingo Este y Oeste) y SRS Norcentral (Santiago) reciben seguimiento continuo a la implementación de la iniciativa de salud escolar, asegurando la promoción de la salud, prevención de enfermedades y bienestar integral.</t>
  </si>
  <si>
    <t>Gestión y Control de la Planificación Institucional</t>
  </si>
  <si>
    <t>1.6.2 Mujeres en edad fértil de población prioritaria recibe acceso oportuno a servicios preventivos de salud a través de campañas y exámenes de detección de cáncer cervicouterino</t>
  </si>
  <si>
    <t>1.6.3 Hombres &gt;40 años de población prioritaria recibe acceso oportuno a servicios preventivos de salud a través de campañas y exámenes de detección de cáncer de próstata</t>
  </si>
  <si>
    <t>Promoción y Cultura de Innovación</t>
  </si>
  <si>
    <t>1.6.4 Los pacientes del sistema público de salud reciben atención segura y de calidad mediante el monitoreo y evaluación de la adherencia de los establecimientos de salud a protocolos, guías de atención y demás normativas establecidas.</t>
  </si>
  <si>
    <t>1.6.5 La población usuaria recibe servicios odontológicos fortalecidos y de calidad mediante la ejecución de planes de mejora de la atención dental.</t>
  </si>
  <si>
    <t>1.6.6 La población en riesgo y los pacientes con tuberculosis reciben diagnóstico, tratamiento y seguimiento oportunos, garantizando prevención, control y reducción de la transmisión de la enfermedad.</t>
  </si>
  <si>
    <t>1.6.7 La población en riesgo recibe prevención, vigilancia y control de enfermedades zoonóticas, garantizando la detección temprana y la reducción de su transmisión.</t>
  </si>
  <si>
    <t>1.6.8 La población en riesgo y personas con VIH reciben servicios integrales de prevención, diagnóstico, tratamiento y seguimiento, garantizando continuidad de la atención y reducción de la transmisión.</t>
  </si>
  <si>
    <t>RE1.7 - Aumentada la disponibilidad de medicamentos esenciales en los establecimientos de la Red Pública de Servicios de Salud, incrementando el cumplimiento promedio de abastecimiento del 88% en 2023 al 93% en 2028 en todas las regiones del país.</t>
  </si>
  <si>
    <t>1.7.1 Pacientes reciben medicamentos esenciales para el tratamiento adecuado y oportuno de sus condiciones de salud.</t>
  </si>
  <si>
    <t>Primer Nivel
Centros Hospitalarios
Gestión Clínica
Materno Infantil y Adolescentes</t>
  </si>
  <si>
    <t>RE1.8 - Superadas las deficiencias en la organización e implementación de las Redes Integradas de Servicios de Salud (RISS) beneficiando a toda la población que utiliza los servicios de salud de la Red Pública, aumentando del 38% en 2023 al 50% en 2028 en todo el territorio nacional.</t>
  </si>
  <si>
    <t>1.8.1 La población asignada al Primer Nivel de Atención recibe un mayor volumen de servicios de salud, asegurando accesibilidad, cobertura y continuidad en la atención.</t>
  </si>
  <si>
    <t>1.8.2 La población recibe acceso equitativo a servicios de salud, incluidos los de emergencia, de calidad, seguros, integrales, continuos e inclusivos, mediante redes integradas que incorporan mejora continua de procesos y avances tecnológicos.</t>
  </si>
  <si>
    <t>1.8.3 La población usuaria recibe servicios hospitalarios fortalecidos, integrales y de calidad mediante la mejora continua de procesos y servicios, la optimización de la gestión y el fortalecimiento de la infraestructura, el equipamiento y las capacidades del personal.</t>
  </si>
  <si>
    <t>RE1.9 - Fortalecida la implementación del Modelo de Atención en Salud beneficiando a la población usuaria del primer nivel de atención, incrementando la adscripción del 7% en 2023 al 80% en 2028, en todas las regiones del país.</t>
  </si>
  <si>
    <t>1.9.1 Población prioritaria adscrita al Primer Nivel de Atención para recibir atención integral</t>
  </si>
  <si>
    <t>Desarrollo y Gestión de la Red de Servicios</t>
  </si>
  <si>
    <t>RE1.10 - Mejorada la distribución y presencia del Primer Nivel de Atención respecto a la sectorización, incrementando la presencia del Primer Nivel del 70% en 2023 al 71% en 2028  en todas las regiones del territorio nacional.</t>
  </si>
  <si>
    <t>1.10.1 Población de zonas rurales y vulnerables recibe acceso mejorado a atención primaria de salud a través de una distribución más eficiente de recursos.</t>
  </si>
  <si>
    <t>Administrativo Financiero</t>
  </si>
  <si>
    <t>RE1.11 - Fortalecida la continuidad en la atención de las puérperas y recién nacidos, aumentando la captación oportuna del 30% en 2023 al 50% en 2028 en el Primer Nivel de Atención.</t>
  </si>
  <si>
    <t>1.11.1Puérperas reciben atención continua y seguimiento postparto en el primer nivel de atención.</t>
  </si>
  <si>
    <t>Materno-Neonatal</t>
  </si>
  <si>
    <t>1.11.2 Recién nacidos reciben atención continua y seguimiento postparto en el primer nivel de atención.</t>
  </si>
  <si>
    <t>RE1.12 - Superadas las deficiencias en la organización e implementación de las Redes Integradas de Servicios de Salud (RISS) beneficiando a toda la población que utiliza los servicios de salud de la Red Pública, aumentando del 38% en 2023 al 50% en 2028 en todo el territorio nacional.</t>
  </si>
  <si>
    <t>1.12.1 La población usuaria de los servicios de salud se beneficia de la disponibilidad oportuna de recursos financieros, gracias a que los establecimientos de salud (EES) ejecutan su presupuesto de manera eficiente, transparente y orientada a garantizar servicios de calidad.</t>
  </si>
  <si>
    <t>Administartivo-Financiero</t>
  </si>
  <si>
    <t>1.12.2 La población usuaria recibe atención continua y coordinada mediante la articulación efectiva de los procesos de referencia y contrarreferencia en la red de salud.</t>
  </si>
  <si>
    <t>Atención a los Usuarios</t>
  </si>
  <si>
    <t>1.12.3 La población usuaria recibe acceso a una cartera de servicios de salud integral, oportuna y de calidad, que responde a sus necesidades sanitarias.</t>
  </si>
  <si>
    <t>Atención a Usuarios</t>
  </si>
  <si>
    <t>EE.2 - Fortalecimiento del desarrollo y la gestión de los recursos humanos</t>
  </si>
  <si>
    <t>RE2.1 - Reducida la escasez de recursos humanos de salud, aumentando un 12% en el 2028 la dotación de personal en establecimientos públicos del país.</t>
  </si>
  <si>
    <t>2.1.1 El personal del SNS recibe desarrollo de competencias (técnicas y blandas), evaluación del desempeño y gestión de seguridad y salud en el trabajo, con procesos efectivos de relaciones laborales, para mejorar el desempeño, el bienestar y el cumplimiento normativo en toda la red.</t>
  </si>
  <si>
    <t>RE2.2 - Incrementada la eficacia de los procesos de contratación y retención de recursos humanos de salud en establecimientos públicos, reduciendo vacantes y mejorando la dotación de personal.</t>
  </si>
  <si>
    <t>2.2.2. Las autoridades y gestores del SNS disponen de un análisis actualizado de la demanda de recursos humanos por nivel de atención, que permite dimensionar dotaciones, planificar reclutamiento y formación, y mejorar la distribución del personal según necesidades poblacionales.</t>
  </si>
  <si>
    <t>EE.3 - Fortalecimiento institucional</t>
  </si>
  <si>
    <t>RE3.1 - Fortalecida la capacidad institucional para aumentar el acceso a servicios públicos de calidad mediante la optimización de procesos, empoderamiento del talento humano, articulación efectiva, incorporación de tecnologías de la información y comunicación, modernización de la infraestructura física y equipamiento adecuado.</t>
  </si>
  <si>
    <t>3.1.1 Los Centros de Atención y Servicios (CEAS) y las Oficinas Regionales de Salud (ORS) reciben el Formulario de Levantamiento de Necesidades de Cooperación No Reembolsable como instrumento estandarizado, para identificar y priorizar requerimientos vinculados a cooperación y asistencia técnica.</t>
  </si>
  <si>
    <t xml:space="preserve">Planificación </t>
  </si>
  <si>
    <t>3.1.2 La ciudadanía y los colaboradores reciben información y orientación mediante estrategias de comunicación y campañas inclusivas, fortaleciendo la confianza, aceptación institucional, coordinación interna y promoviendo la transformación del SNS hacia una red pública integrada y centrada en el paciente.</t>
  </si>
  <si>
    <t>3.1.3 Personal y población usuaria reciben beneficios del PAI-RSI mediante iniciativas que promueven eficiencia energética, gestión de residuos, uso racional del agua y sensibilización ambiental en Sede Central y SRS.</t>
  </si>
  <si>
    <t>3.1.4 Los Servicios Regionales de Salud (SRS) reciben procesos estandarizados de gestión y seguimiento de casos litigiosos, asegurando eficiencia, transparencia y resolución oportuna de los procedimientos legales.</t>
  </si>
  <si>
    <t xml:space="preserve">3.1.5 Personal y usuarios del SNS reciben servicios tecnológicos confiables </t>
  </si>
  <si>
    <t xml:space="preserve">Primer Nivel
Centros Hospitalarios
</t>
  </si>
  <si>
    <t>3.1.6 La población usuaria recibe servicios seguros y de calidad mediante el fortalecimiento del modelo institucional de gestión y monitoreo de la calidad, con estándares, indicadores, auditorías y acciones de mejora continua en todas las unidades.</t>
  </si>
  <si>
    <t>3.1.7 Los establecimientos de la red SNS disponen de bienes oportunos, custodiados y en condiciones óptimas mediante el fortalecimiento del Sistema de Administración de Bienes: registro e inventario, control y trazabilidad, mantenimiento, distribución y bajas, con enfoque de ciclo de vida y transparencia.</t>
  </si>
  <si>
    <t>3.1.8 Las Direcciones Regionales y establecimientos del SRS disponen de un sistema institucional de archivo mejorado  que asegura organización, conservación y acceso oportuno documentos, mediante estandarización de la gestión documental, digitalización, trazabilidad, control y seguridad de la información.</t>
  </si>
  <si>
    <t>RE3.2 - Incrementada la satisfacción de usuarios y la calidad percibida de los servicios públicos</t>
  </si>
  <si>
    <t>3.2.1 Los pacientes reciben cuidados seguros y de calidad mediante la continuidad en la implementación y aplicación de los siete estándares de calidad de los servicios de enfermería.</t>
  </si>
  <si>
    <t>3.2.2 La población usuaria y los clínicos reciben diagnósticos confiables y oportunos mediante el fortalecimiento de la red del SNS: monitoreo y evaluación continua de la calidad para guiar decisiones, habilitación/acreditación de establecimientos y cumplimiento de estándares de seguridad, asegurando acceso eficiente a servicios de calidad.</t>
  </si>
  <si>
    <t>Laboratorios Clínicos e Imágenes</t>
  </si>
  <si>
    <t>3.2.3 Establecimientos de salud garantizan un entorno de atención seguro y confiable para los usuarios, conforme a estándares nacionales e internacionales</t>
  </si>
  <si>
    <t>RE3.3 - Cumplidos los indicadores de gestión pública institucional, garantizando disponibilidad oportuna de la información para la toma de decisiones.</t>
  </si>
  <si>
    <t>3.3.1 Los usuarios de los sistemas de información en salud se benefician de datos confiables y oportunos, mediante la gestión, verificación y aseguramiento de la calidad de la información registrada y reportada.</t>
  </si>
  <si>
    <t>Primer Nivel
Centros Hospitalarios
Materno Infantil y Adolecentes
Gestión Clínica</t>
  </si>
  <si>
    <t>RE3.5 - Atendidas las solicitudes de información recibidas en los plazos establecidos, con reportes de cumplimiento mensual y mecanismos de retroalimentación al usuario.</t>
  </si>
  <si>
    <t>3.5.1 La ciudadanía y los usuarios del SNS acceden a información pública y mecanismos de participación (consultas, veedurías y control social), fortaleciendo la transparencia, la rendición de cuentas y la mejora continua de los servicios.</t>
  </si>
  <si>
    <t>RE3.6 - Registradas y procesadas en el Sistema Electrónico de Compras Públicas las adquisiciones y contrataciones institucionales y de la Red Pública.</t>
  </si>
  <si>
    <t>3.6.1 Los establecimientos de la red y unidades usuarias del SNS disponen oportunamente de bienes y servicios esenciales mediante la eficientización de la gestión de compras y contrataciones, asegurando planificación, transparencia, competencia y ahorro.</t>
  </si>
  <si>
    <t>Planificación</t>
  </si>
  <si>
    <t>RE3.8 - Implementados y operativos los controles internos definidos por las NOBACI, con revisiones de cumplimiento semestrales y planes de mejora continua.</t>
  </si>
  <si>
    <t>3.8.1 Los establecimientos de la red y las unidades gestoras del SNS reciben fortalecimiento de la gestión financiera mediante la fiscalización del gasto, la evaluación del control interno, el seguimiento de indicadores financieros y la regularización de anticipos según su naturaleza, asegurando uso eficiente, transparente y oportuno de los recursos.</t>
  </si>
  <si>
    <t>Adminsitrativo-Financiero
Planificación</t>
  </si>
  <si>
    <t>RE3.9 - Instalaciones físicas remodeladas y equipadas conforme a estándares de centros de salud incrementando su capacidad resolutiva.</t>
  </si>
  <si>
    <t>3.9.1 La población usuaria del SNS se beneficia de la mejora de la infraestructura y equipamiento de la red de salud, mediante la implementación de programas de readecuación, construcción y equipamiento de hospitales y centros de primer nivel de atención.</t>
  </si>
  <si>
    <t>3.9.2 La población usuaria del SNS se beneficia de servicios continuos y seguros gracias a la implementación del plan de mantenimiento preventivo y correctivo de infraestructuras y equipos médicos en toda la red.</t>
  </si>
  <si>
    <t>Administrativo</t>
  </si>
  <si>
    <t>3.9.3 Establecimientos de salud logran y sostienen su habilitación conforme a la normativa vigente</t>
  </si>
  <si>
    <t>Calidad de los servicios de Salud</t>
  </si>
  <si>
    <t>RE3.10 - Implementado un sistema integral de medición y gestión de la satisfacción de usuarios, con reportes trimestrales y planes de mejora continua para elevar la calidad percibida de los servicios públicos.</t>
  </si>
  <si>
    <t xml:space="preserve">3.10.1 Personas usuarias de los servicios públicos reciben acceso oportuno y eficiente a servicios públicos de calidad </t>
  </si>
  <si>
    <t>Automatización Tecnológica</t>
  </si>
  <si>
    <t>Cultura de Servicios y Gestión de Usuarios</t>
  </si>
  <si>
    <t>Fortalecimiento de la Veeduría y participación social</t>
  </si>
  <si>
    <t>Identificación de actividades</t>
  </si>
  <si>
    <t>TIPO</t>
  </si>
  <si>
    <t xml:space="preserve">Productos </t>
  </si>
  <si>
    <t>Código</t>
  </si>
  <si>
    <t>Actividades Programables Presupuestables</t>
  </si>
  <si>
    <t>Ene</t>
  </si>
  <si>
    <t>Feb</t>
  </si>
  <si>
    <t>Mar</t>
  </si>
  <si>
    <t>Abr</t>
  </si>
  <si>
    <t>May</t>
  </si>
  <si>
    <t>Jun</t>
  </si>
  <si>
    <t>Jul</t>
  </si>
  <si>
    <t>Ago</t>
  </si>
  <si>
    <t>Sep</t>
  </si>
  <si>
    <t>Oct</t>
  </si>
  <si>
    <t>Nov</t>
  </si>
  <si>
    <t>Dic</t>
  </si>
  <si>
    <t xml:space="preserve">Total de Acciones </t>
  </si>
  <si>
    <t>Medio de Verificación 1</t>
  </si>
  <si>
    <t>Medio de Verificación 2</t>
  </si>
  <si>
    <t>Medio de Verificación 3</t>
  </si>
  <si>
    <t xml:space="preserve">Responsable </t>
  </si>
  <si>
    <t>Comentarios ajuste POA</t>
  </si>
  <si>
    <t>1.1.1.01</t>
  </si>
  <si>
    <t>Seguimiento para el fortalecimiento de la Estrategia Canguro .</t>
  </si>
  <si>
    <t>Reporte</t>
  </si>
  <si>
    <t>Informe</t>
  </si>
  <si>
    <t>Reporte de supervisión PMC (ver cronograma de visitas)/ Informe Análisis de Indicadores (mayo, septiembre)</t>
  </si>
  <si>
    <t>1.1.1.02</t>
  </si>
  <si>
    <t>Análisis de la mortalidad postneonatal, infantil y en la primera infancia por SRS</t>
  </si>
  <si>
    <t>1.1.1.03</t>
  </si>
  <si>
    <t>Seguimiento a la Sala Situacional IA</t>
  </si>
  <si>
    <t>Minuta</t>
  </si>
  <si>
    <t>1.1.1.04</t>
  </si>
  <si>
    <t xml:space="preserve">Elaboración e implementación del plan para el fortalecimiento de los servicios pediatricos.  </t>
  </si>
  <si>
    <t>Plan</t>
  </si>
  <si>
    <t>Plan (elaboración enero) Seguimiento (abril, julio, octubre)</t>
  </si>
  <si>
    <t>1.1.1.05</t>
  </si>
  <si>
    <t>Seguimiento a la intervención para el fortalecimiento en la atención niños asistidos por violencia en CEAS y CPN (Socialización guias y protocolos, reporte de casos)</t>
  </si>
  <si>
    <t>Listado de participación</t>
  </si>
  <si>
    <r>
      <rPr>
        <b/>
        <sz val="10"/>
        <color theme="1"/>
        <rFont val="Times New Roman"/>
        <family val="1"/>
      </rPr>
      <t>Socialización</t>
    </r>
    <r>
      <rPr>
        <sz val="10"/>
        <color theme="1"/>
        <rFont val="Times New Roman"/>
        <family val="1"/>
      </rPr>
      <t xml:space="preserve"> (Listado de participantes/ Agenda) </t>
    </r>
    <r>
      <rPr>
        <b/>
        <sz val="10"/>
        <color theme="1"/>
        <rFont val="Times New Roman"/>
        <family val="1"/>
      </rPr>
      <t>Reporte casos</t>
    </r>
    <r>
      <rPr>
        <sz val="10"/>
        <color theme="1"/>
        <rFont val="Times New Roman"/>
        <family val="1"/>
      </rPr>
      <t xml:space="preserve"> (Formulario para reporte de casos)</t>
    </r>
  </si>
  <si>
    <t>1.1.1.06</t>
  </si>
  <si>
    <t>Seguimiento a la atención en salud en menores de 5 años en CPNA seleccionados</t>
  </si>
  <si>
    <t>1.1.1.07</t>
  </si>
  <si>
    <t>Capitaciones de  anticonceptivos al personal de la Unidades de Atención Integral y las Consultas Diferenciadas para adolescentes</t>
  </si>
  <si>
    <t>Agenda</t>
  </si>
  <si>
    <t>1.1.1.08</t>
  </si>
  <si>
    <t xml:space="preserve">Reunión con CEAS priorizados para  revisión de Indicadores </t>
  </si>
  <si>
    <t>1.1.1.09</t>
  </si>
  <si>
    <t>Seguimiento al fortalecimiento de las Unidades de Atención Integrales en Salud para personas Adolescentes</t>
  </si>
  <si>
    <t xml:space="preserve">Informe </t>
  </si>
  <si>
    <t>Informe/ Listado de participación (ver cronograma de visitas)</t>
  </si>
  <si>
    <t>1.1.1.10</t>
  </si>
  <si>
    <t>Seguimiento al fortalecimiento de las Consultas Diferenciadas en los CEAS</t>
  </si>
  <si>
    <t>1.1.1.11</t>
  </si>
  <si>
    <t>Socialización de las Guías Nacionales de Atención Integral a la Salud de Adolescentes por SRS</t>
  </si>
  <si>
    <t>1.1.1.12</t>
  </si>
  <si>
    <t xml:space="preserve">Análisis de la Planificación familiar en Adolescentes </t>
  </si>
  <si>
    <t>1.2.1.01</t>
  </si>
  <si>
    <t>Seguimiento regional de la  Morbilidad Materna Extrema de los CEAS</t>
  </si>
  <si>
    <t>1.2.1.02</t>
  </si>
  <si>
    <t>Análisis de los indicadores Maternos Neonatales de la Sala Situacional de los CEAS</t>
  </si>
  <si>
    <t>Plantilla estandarizada</t>
  </si>
  <si>
    <t>1.2.1.03</t>
  </si>
  <si>
    <t>Seguimiento a la implementacion de la Estrategia Código Rojo en los CEAS priorizados.</t>
  </si>
  <si>
    <t>1.2.1.04</t>
  </si>
  <si>
    <t>Seguimiento al tamizaje de infecciones vaginales y urinarias en la embarazada en los CEAS priorizados (SRS Ozama y Cibao Norte)</t>
  </si>
  <si>
    <t>1.2.1.05</t>
  </si>
  <si>
    <t xml:space="preserve">Adecuación de la Elaboracion de los planes de mejora de la metodología de Observación de la Práctica Clínica (OPC) según los resultados del monitoreo de calidad de los servicios en los CEAS priorizados </t>
  </si>
  <si>
    <t>1.2.1.06</t>
  </si>
  <si>
    <t>Seguimiento a la Planificación  Post Evento Obstétrico en los CEAS priorizados</t>
  </si>
  <si>
    <t>1.2.1.07</t>
  </si>
  <si>
    <t>Monitoreo  al apego a protocolo de atencion en consulta prenatal en los CEAS priorizados.</t>
  </si>
  <si>
    <t>1.2.2.01</t>
  </si>
  <si>
    <t>Seguimiento a las acciones de cada uno de los  equipos de control de infecciones asociadas a la atención en salud (IAAS) en la UCIN de los 8 hospitales donde se implementa la estrategia.</t>
  </si>
  <si>
    <t>Ozama, Valdesia, Cibao Sur, Cibao Norte, Yuma</t>
  </si>
  <si>
    <t>1.2.2.02</t>
  </si>
  <si>
    <t>Supervisar la realización de capacitaciónes  por los equipos de IAAS, en limpieza y desinfección en las unidades neonatales.</t>
  </si>
  <si>
    <t>1.2.2.03</t>
  </si>
  <si>
    <t>Análisis de la información recolectada por los equipos de IAAS a través del sistema de vigilancia epidemiológica (hospitales: Maternidad Nuestra Señora de la Altagracia, Materno Infantil San Lorenzo de los Mina , Materno Dr. Reynaldo Almanzar, Maternidad Presidente Estrella Ureña)</t>
  </si>
  <si>
    <t>Ozama, Cibao Norte</t>
  </si>
  <si>
    <t>1.2.2.04</t>
  </si>
  <si>
    <t>Seguimiento de la ejecución de la vigilanica sanitaria del agua en las UCIN del SNS</t>
  </si>
  <si>
    <t>Todos los SRS</t>
  </si>
  <si>
    <t>1.2.2.05</t>
  </si>
  <si>
    <t>Reporte de  los casos Hemorragia Pulmonar en las UCIN (número de casos, edad gestacional, condición al egreso, ecocardiograma, registro de canalización umbilical y si recibio tratamiento para Ductus</t>
  </si>
  <si>
    <t>1.2.2.06</t>
  </si>
  <si>
    <t>Monitoreo del registro en línea del Certificado de Nacido Vivo en los CEAS</t>
  </si>
  <si>
    <t>1.2.2.07</t>
  </si>
  <si>
    <t>Seguimiento a la expansión de los Programas Canguro</t>
  </si>
  <si>
    <t>1.5.1.01</t>
  </si>
  <si>
    <t>Seguimiento a personas de riesgo  mayores de 18 años para la prevensión de hipertensión y diabetes (Tamizaje) por Área de Salud</t>
  </si>
  <si>
    <t>1.5.1.02</t>
  </si>
  <si>
    <t>Seguimiento a pacientes con hipertensión y diabetes por Área de Salud</t>
  </si>
  <si>
    <t>1.5.1.03</t>
  </si>
  <si>
    <t>Capacitación al personal de salud en los módulos de la Estrategia HEARTS por Área de Salud</t>
  </si>
  <si>
    <t>1.5.1.04</t>
  </si>
  <si>
    <t>Evaluación interna de la implementación de la Estrategia Hearts por Área de Salud</t>
  </si>
  <si>
    <t>1.5.2.01</t>
  </si>
  <si>
    <t>Mesas de trabajo intersectorial para la atención a violencia de género e intrafamiliar en salud.</t>
  </si>
  <si>
    <t>1.5.2.02</t>
  </si>
  <si>
    <t>Visitas de supervisión a los CEAS Regionales, Especializados y de Referencia para el debido seguimiento al protocolo y correcto abordaje a los pacientes victimas de violencia  de género e intrafamiliar</t>
  </si>
  <si>
    <t>1.5.2.03</t>
  </si>
  <si>
    <t>Monitoreo de estadísticas de los casos reportados de violencia de género e intrafamiliar.</t>
  </si>
  <si>
    <t>1.5.2.04</t>
  </si>
  <si>
    <t>Taller al personal de salud sobre el flujograma de atención de casos de violencia de genero e intrafamiliar.</t>
  </si>
  <si>
    <t>1.5.2.05</t>
  </si>
  <si>
    <t>Taller al personal de salud para la prevención y atención de casos de violencia en niños, niñas y adolescentes y violencia intrafamiliar.</t>
  </si>
  <si>
    <t>1.5.4.01</t>
  </si>
  <si>
    <t>Visitas de supervisión con el objetivo de identificar brechas en la atención de salud mental, con el fin de desarrollar planes de mejora para fortalecer los servicios.</t>
  </si>
  <si>
    <t>1.5.4.02</t>
  </si>
  <si>
    <t>Visitas de supervisión a las Unidades de Intervención en Crisis en funcionamiento en la región.</t>
  </si>
  <si>
    <t>1.5.4.03</t>
  </si>
  <si>
    <t>Mesas de trabajo con el personal de salud mental con el objetivo de socializar y dar seguimiento a los planes de mejoras.</t>
  </si>
  <si>
    <t>1.5.4.04</t>
  </si>
  <si>
    <t>Ampliación de la estrategia mhGAP de Atención Primaria, con enfoque prioritario en los Servicios Regionales Cibao Norte, Valdesia y  Ozama.</t>
  </si>
  <si>
    <t>1.6.1.01</t>
  </si>
  <si>
    <t xml:space="preserve">Seguimiento a la Implementación de la iniciativa de salud escolar por Área de Salud en los SRS Metropolitano (Santo Domingo Este y Oeste) y SRS Norcentral (Santiago) </t>
  </si>
  <si>
    <t>1.6.2.01</t>
  </si>
  <si>
    <t>Seguimiento y reporte de las acciones para la detección temprana de cáncer cervicouterino en el PNA por Área de Salud</t>
  </si>
  <si>
    <t>1.6.3.01</t>
  </si>
  <si>
    <t>Seguimiento y reporte de las acciones para la detección temprana de cáncer próstata en el PNA por Área de Salud</t>
  </si>
  <si>
    <t>1.6.4.01</t>
  </si>
  <si>
    <t>Monitoreo al cumplimiento de las UNAPS de los procedimientos y protocolos de atención establecidos por Área de Salud</t>
  </si>
  <si>
    <t>Instrumento que represente la muestra de la ejecución del monitoreo por Área de Salud</t>
  </si>
  <si>
    <t>1.6.5.01</t>
  </si>
  <si>
    <t xml:space="preserve">Seguimiento a las capacitaciones a los RRHH de las áreas de odontología de acuerdo a las necesidades. </t>
  </si>
  <si>
    <t>1.6.5.02</t>
  </si>
  <si>
    <t>Seguimiento al desarrollo e implementación del plan de acciones para el acondicionamiento de infraestructura, mantenimiento de  equipos y equipamiento de las áreas de odontología  EES</t>
  </si>
  <si>
    <t>1.6.5.03</t>
  </si>
  <si>
    <t xml:space="preserve">Monitoreo y evaluación de los servicios odontológicos </t>
  </si>
  <si>
    <t>1.6.5.04</t>
  </si>
  <si>
    <t>Seguimiento del desarrollo del programa Restableciendo Sonrisas</t>
  </si>
  <si>
    <t>1.6.5.05</t>
  </si>
  <si>
    <t xml:space="preserve">Seguimiento del desarrollo del Programa Comunidad /Escuela libre de caries </t>
  </si>
  <si>
    <t>1.6.5.06</t>
  </si>
  <si>
    <t>Seguimiento del desarrollo del Programa Fomento de la Salud bucal.</t>
  </si>
  <si>
    <t>1.6.6.01</t>
  </si>
  <si>
    <t>Visitas de supervisión y auditoría al Sistema de Información Operacional y Epidemiológico de TB (SIOE) en 10 EES priorizados para fortalecimiento de la calidad del dato.</t>
  </si>
  <si>
    <t>1.6.6.02</t>
  </si>
  <si>
    <t>Reporte de las intervenciones de adherencia PoR 41  (visitas domiciliarias, Consultas Psicológicas y entrega de TDO a domicilio) realizadas en los ESS de la Región.</t>
  </si>
  <si>
    <t>1.6.6.03</t>
  </si>
  <si>
    <t>Reporte a la aplicación de las Terapia Preventiva de Tuberculosis (TPT) en la región de acuerdo a  los protocolos en los SAIs y servicios de TB en menores de 18 años y embarazadas.</t>
  </si>
  <si>
    <t>1.6.6.04</t>
  </si>
  <si>
    <t>Reunión con la Unidad Técnica Regional (UTR) para monitorear el cumplimiento de los protocolos establecidos por la OMS para el manejo de los pacientes Drogoresistentes.</t>
  </si>
  <si>
    <t>1.6.6.05</t>
  </si>
  <si>
    <t>Reunión con los pediatras pertenecientes a la Red Nacional de Pediatría para seguimiento de casos de TB Infantil en la región.</t>
  </si>
  <si>
    <t>1.6.6.06</t>
  </si>
  <si>
    <t>Mesa de Trabajo con Coordinación de laboratorio e imágenes, medicamentos regional y Primer Nivel para planificación de actividades relacionada a Tuberculosis en la región .</t>
  </si>
  <si>
    <t>1.6.6.07</t>
  </si>
  <si>
    <t>Mesa de trabajo con Materno Infantil y Hospitales para correcto manejo del los protocolos de TB en las embarazadas y aplicación de Terapia Preventiva para Tuberculosis (TPT).</t>
  </si>
  <si>
    <t>1.6.6.08</t>
  </si>
  <si>
    <t>Capacitación y actualización (Algoritmos, TB-DR, TB/VIH,TPT, TB Infantil y TB-Diabetes) al personal de salud para el fortalecimiento del programa de Tuberculosis.</t>
  </si>
  <si>
    <t>1.6.7.01</t>
  </si>
  <si>
    <t>Seguimiento a la implementación del programa de malaria.</t>
  </si>
  <si>
    <t>1.6.7.02</t>
  </si>
  <si>
    <t>Seguimiento a las enfermedades zoonoticas en los centros de salud.</t>
  </si>
  <si>
    <t>1.6.7.03</t>
  </si>
  <si>
    <t>Capacitación en el manejo y control de zoonosis en centros de salud de primer nivel de atención.</t>
  </si>
  <si>
    <t>1.6.8.01</t>
  </si>
  <si>
    <t>Reuniones de seguimiento al cumplimiento de indicadores del PoR 42  (SRS Ozama, Valdesia, Cibao Norte, Cibao Nordeste, Enriquillo, Yuma, Higuamo, El Valle, Cibao Noroeste, Cibao Sur)</t>
  </si>
  <si>
    <t>1.6.8.02</t>
  </si>
  <si>
    <t>Supervisión de las Intervenciones Implementadas para el Fortalecimiento de la Adherencia por el Personal del Programa 42.</t>
  </si>
  <si>
    <t>1.6.8.03</t>
  </si>
  <si>
    <t xml:space="preserve">Taller de intercambio de buenas prácticas en las intervenciones realizadas por el personal de los Servicios de Atención Integral.
</t>
  </si>
  <si>
    <t>1.6.8.04</t>
  </si>
  <si>
    <t>Mesas de trabajo con el personal de los Servicios de Atención Integral para seguimiento al cumplimiento de indicadores de la cascada 95-95-95 del Programa de VIH.</t>
  </si>
  <si>
    <t>1.6.8.05</t>
  </si>
  <si>
    <t>Seguimiento a la implementación del plan de integración de los servicios de VIH en los EES de las provincias priorizadas (SRS Ozama, Cibao Norte, Yuma, Higuamo, Cibao Noroeste)</t>
  </si>
  <si>
    <t>Hospital Vinicio Calventi, Hospital Santo Cristo de los Milagros, Centro Diagnostico Vietnam, Hospital Angel Contreras, Hospital Los Alcarrizos I, Hospital los Alcarrizos II, Hospital Regional Jose María Cabral y Báez, Centro de Salud Juan XXIII, CPN Bella Vista, Hospital Nuestra Sra. de la Altagracia (Higuey), CDX Anamuya, CPN Verón, Hospital Regional Ing. Luis L. Bogaert, Hospital Materno Infantil Jose Francisco Peña Gómez, Hospital Don Julio Moronta,  Hospital Municipal Dr. José Fausto Ovalles, CDX Mao</t>
  </si>
  <si>
    <t>1.6.8.06</t>
  </si>
  <si>
    <t xml:space="preserve">Visitas de supervisión Áreas de Consejería  para pruebas VIH, de EES priorizados para verificar entrega y registro oportuno de pre y post consejería en el SIRENP </t>
  </si>
  <si>
    <t>Establecimientos que realizan pruebas de VIH de la red pública</t>
  </si>
  <si>
    <t>1.6.8.07</t>
  </si>
  <si>
    <t>Visita de supervisión de la estrategia de prevención de Profilaxis Pre Exposición al VIH (PrEP) en los establecimientos de salud seleccionados</t>
  </si>
  <si>
    <t>SRS Ozama, Cibao Norte, Cibao Nordeste, Enriquillo, Yuma, Higuamo, El Valle, Cibao Noroeste, Cibao Sur</t>
  </si>
  <si>
    <t>1.6.8.08</t>
  </si>
  <si>
    <t>Taller de Profilaxis Post Exposición al VIH, PPE</t>
  </si>
  <si>
    <t>1.6.8.09</t>
  </si>
  <si>
    <t>Visita de supervisión de la estrategia de prevención de Profilaxis Post Exposición al VIH (PPE) en los establecimientos de salud seleccionados</t>
  </si>
  <si>
    <t>1.6.8.10</t>
  </si>
  <si>
    <t>Visitas de seguimiento para el fortalecimiento de los Servicios de Infecciones de Transmisión Sexual (ITS) de los puestos centinelas esblecidos (SRS Ozama, Cibao Norte, Yuma, Cibao Sur), Santo Domingo, Puerto Plata, La Romana, La Vega</t>
  </si>
  <si>
    <t>Centro Sanitario de Santo Domingo e IDCP, Hospital Ricardo Limardo, Clínica de Familia La Romana, Hospital Regional Luis Morillo King</t>
  </si>
  <si>
    <t>1.6.8.11</t>
  </si>
  <si>
    <t>Auditoria de la calidad de los datos en los puestos centinelas establecidos (SRS Ozama, Cibao Norte, Yuma, Cibao Sur), Santo Domingo, Puerto Plata, La Romana, La Vega</t>
  </si>
  <si>
    <t>1.6.8.12</t>
  </si>
  <si>
    <t>Supervisión para la mejora de la calidad de los datos y el registro oportuno en el sistema de Registro Nominal de Pruebas de VIH (SIRENP) para el seguimiento de VIH, Hepatitis B y C, Sífilis</t>
  </si>
  <si>
    <t>1.7.1.01</t>
  </si>
  <si>
    <t>Elaboración y difusión del Boletín Regional de Información Estratégica del SUGEMI.</t>
  </si>
  <si>
    <t>Boletin</t>
  </si>
  <si>
    <t>Cada SRS reportará un Boletín a principio de cada trimestre, consolidando las informaciones de cierre del trimestre previo.</t>
  </si>
  <si>
    <t>1.7.1.02</t>
  </si>
  <si>
    <t>Identificación y convocatoria de CEAS que requieran capacitación de estimación y programación de medicamentos e insumos de uso general para el 2027.</t>
  </si>
  <si>
    <t>Correo remitido a la DMI con el listado de CEAS a participar en los talleres de capacitación.
Cada ADM debe remitir a la DMI a mas tardar el 31 de enero 2026 el listado de participantes para el taller de capacitación.</t>
  </si>
  <si>
    <t>1.7.1.03</t>
  </si>
  <si>
    <t>Taller para la consolidación de la programación de medicamentos e insumos de uso general de los CEAS para el 2027.</t>
  </si>
  <si>
    <t>Cada SRS realizará UN (1) taller  con sus CEAS correspondientes.</t>
  </si>
  <si>
    <t>1.7.1.04</t>
  </si>
  <si>
    <t xml:space="preserve">Remisión mensual a la DMI del formulario SUGEMI-2 de los CEAS de su Región y Almacén Regional con datos de despacho de PROMESE/CAL. </t>
  </si>
  <si>
    <t>Correo a la DMI con los SUGEMI-2 adjuntos o reporte de SALMI según aplique
Cada SRS enviará a la DMI correo con SUGEMI-2 de los CEAS y Almacén Regional adjunto.</t>
  </si>
  <si>
    <t>1.7.1.05</t>
  </si>
  <si>
    <t>Remisión mensual a la DMI del formulario SUGEMI-2 de Pedido General y SUGEMI-2 de Programas en la fecha establecida en los SRS.</t>
  </si>
  <si>
    <t>Correo a la DMI con los SUGEMI-2 adjuntos o reporte de SALMI según aplique
Cada SRS debe remtir estos SUGEMI-2 o reporte de SALMI a la DMI del 25-30 de cada mes, sin retraso.</t>
  </si>
  <si>
    <t>1.7.1.06</t>
  </si>
  <si>
    <t>Visita de supervisión de la gestión de suministro de los medicamentos de programas de Salud Colectiva (VIH, TB, PF) en los Establecimientos de Salud seleccionados.</t>
  </si>
  <si>
    <t>Cada SRS reportará de manera trimestral un informe  consolidado de las supervisiones realizadas a los EES con PSC selecionados</t>
  </si>
  <si>
    <t>1.7.1.07</t>
  </si>
  <si>
    <t>Visita de supervisión del cumplimiento de los procedimientos operativos del SUGEMI en los Hospitales y CPN seleccionados.</t>
  </si>
  <si>
    <t>Cada SRS reportará de manera trimestral un informe  consolidado de las supervisiones realizadas a los EES selecionados.</t>
  </si>
  <si>
    <t>1.7.1.08</t>
  </si>
  <si>
    <t>Seguimiento a la funcionalidad de los Comités Farmacoterapéuticos (CFT) en los CEAS de su Red.</t>
  </si>
  <si>
    <t>Informe consolidado de las minutas reportadas por cada Hospital.
Minutas de reuniones de los CEAS</t>
  </si>
  <si>
    <t>1.7.1.09</t>
  </si>
  <si>
    <t>Reunión CFT Regional  y promoción del uso racional de los medicamentos.</t>
  </si>
  <si>
    <t>Cada SRS convocará reunión a su CFT , tomará sus acciones de lugar y se discutirán los temas relacionados con la Cadena de Suministro de Medicamentos e Insumos.</t>
  </si>
  <si>
    <t>1.7.1.10</t>
  </si>
  <si>
    <t>Taller de capacitación en la Gestión de Suministro de los Programas de Salud Colectiva (VIH, TB, PF) a los EES.</t>
  </si>
  <si>
    <t>Los SRS convocarán a los EES de su red en los cuales se identifiquen oportunidades de mejora en el manejo del suministro de los PSC con el fin de capacitar al personal.</t>
  </si>
  <si>
    <t>1.7.1.11</t>
  </si>
  <si>
    <t>Visita de supervisión capacitante para validar el uso y funcionamiento del SALMI en los establecimientos de su red seleccionados.</t>
  </si>
  <si>
    <t>Cada SRS realizará visitas de supervisión de SALMI en los establecimientos de su red que tengan instalado el sistema.</t>
  </si>
  <si>
    <t>1.8.1.01</t>
  </si>
  <si>
    <t>Seguimiento a la conformación y funcionamiento de los Comité Salud por Área de Salud</t>
  </si>
  <si>
    <t>Matriz de comités de salud, actas de conformación y listado de reuniones del comité</t>
  </si>
  <si>
    <t>1.8.1.02</t>
  </si>
  <si>
    <t>Seguimiento a las Áreas de Salud para el aumento de la realización de visitas domiciliarias con énfasis en programas priorizados.</t>
  </si>
  <si>
    <t>Por área de salud/zona/CPN con el detalle de las visitas domicialirias desagregadas por pacientes crónicos, puérperas/recién nacidos, gestantes, personas con discapacidad, otros.</t>
  </si>
  <si>
    <t>1.8.1.03</t>
  </si>
  <si>
    <t>Seguimiento a enfermedades transmitidas por vectores y/o focos activos de malaria por Área de Salud</t>
  </si>
  <si>
    <t>1.8.1.04</t>
  </si>
  <si>
    <t>Seguimiento a los programas por curso de vida (niños menores de 5 años o mujeres en edad fertil o adulto mayor) por Área de Salud</t>
  </si>
  <si>
    <t>1.8.2.01</t>
  </si>
  <si>
    <t>Coordinacion para la gestion de la red de emergencias medicas de su demarcación.</t>
  </si>
  <si>
    <t>1.8.2.02</t>
  </si>
  <si>
    <t>Coordinación de la Implementación del Modelo Integrado de Atención de Emergencias y Urgencias.</t>
  </si>
  <si>
    <t>1.8.2.03</t>
  </si>
  <si>
    <t>Supervisión de la Implementación de RAC-Triaje en Salas de Emergencias Centros Hospitalarios</t>
  </si>
  <si>
    <t>1.8.2.04</t>
  </si>
  <si>
    <t xml:space="preserve">Supervision al llenado de historia clinica de emergencias, registro de indicadores y registro de todos los pacientes del libro de emergencias </t>
  </si>
  <si>
    <t>Hoja de supervisión</t>
  </si>
  <si>
    <t>1.8.2.05</t>
  </si>
  <si>
    <t xml:space="preserve">Supervisión procedimiento de entrega, recibo y reposicion de carro de paro en salas de emergencias </t>
  </si>
  <si>
    <t>1.8.2.06</t>
  </si>
  <si>
    <t>Monitoreo  del tablero de Indicadores de Gestión de las Salas de Emergencias de los Centros Hospitalarios.</t>
  </si>
  <si>
    <t>1.8.2.07</t>
  </si>
  <si>
    <t>Seguimiento de Plan de Mejora de los Servicios de emergencias Centros hospitalarios</t>
  </si>
  <si>
    <t>1.8.2.08</t>
  </si>
  <si>
    <t>Socialización de los procedimientos de traslado de pacientes</t>
  </si>
  <si>
    <t>1.8.2.09</t>
  </si>
  <si>
    <t>Seguimiento a la elaboración y/o actualización de los Planes de Emergencias de salud y Desastres Naturales SRS y CEAS</t>
  </si>
  <si>
    <t>1.8.2.10</t>
  </si>
  <si>
    <t>Supervisión y Seguimiento a la funcionabilidad  de los  Planes de  Emergencias y Desastres Hospitalarios a traves de los simulacros.</t>
  </si>
  <si>
    <t>1.8.2.11</t>
  </si>
  <si>
    <t xml:space="preserve">Mesa de Trabajo Para la Coordinación de preparación Operativo  feriado Navidad y Año Nuevo </t>
  </si>
  <si>
    <t>1.8.2.12</t>
  </si>
  <si>
    <t xml:space="preserve">Mesa de Trabajo Para la Coordinación de preparación Operativo  Semana Santa </t>
  </si>
  <si>
    <t>1.8.2.13</t>
  </si>
  <si>
    <t>Mesa de Trabajo Para la Coordinación  Preparativos y Respuesta a Temporada Ciclónica y Eventos de Salud Publica consecuentes</t>
  </si>
  <si>
    <t>1.8.2.14</t>
  </si>
  <si>
    <t>Reunion de Coordinación  Preparativos y Respuesta a alta demanda asistencial por siniestros siniestro viales, emergencias de salud, desastres naturales y cambio climaticos.</t>
  </si>
  <si>
    <t>1.8.2.15</t>
  </si>
  <si>
    <t>Seguimiento del analisis situacional de salud publica y desastres naturales de su demarcacion</t>
  </si>
  <si>
    <t>1.8.3.01</t>
  </si>
  <si>
    <t>Supervision de indicadores de calidad en el programa de hemodialisis y diálisis peritoneal, para los centros que apliquen para el programa.</t>
  </si>
  <si>
    <t>1.8.3.02</t>
  </si>
  <si>
    <t>Elaboración de un plan de mejora a partir de los resultados de la evaluacion de indicadores de calidad en el programa de hemodialisis y diálisis peritoneal, para los centros que esten bajo su juridicion y apliquen para el programa</t>
  </si>
  <si>
    <t>1.8.3.03</t>
  </si>
  <si>
    <t>Seguimiento a los planes de mejora de la evaluacion de indicadores de calidad en el programa de hemodialisis y diálisis peritoneal, para los centros que esten bajo su juridicion y apliquen para el programa</t>
  </si>
  <si>
    <t>1.8.3.04</t>
  </si>
  <si>
    <t>Seguimiento al plan de mejora de las evaluaciones de la calidad de los servicios de nutrición</t>
  </si>
  <si>
    <t>1.8.3.05</t>
  </si>
  <si>
    <t>Evaluación de los procesos de bioseguridad hospitalaria</t>
  </si>
  <si>
    <t>1.8.3.06</t>
  </si>
  <si>
    <t>Elaboración de los planes de mejora a partir de los resultados de evaluacion de procesos de bioseguridad hospitalaria</t>
  </si>
  <si>
    <t>1.8.3.07</t>
  </si>
  <si>
    <t>Seguimiento a los planes de mejora de evaluación de procesos de bioseguridad hospitalaria</t>
  </si>
  <si>
    <t>1.8.3.08</t>
  </si>
  <si>
    <t>Seguimiento a la notificación oportuna de las enfermedades bajo vigilancia epidemiológica (EPI 1 y 2)</t>
  </si>
  <si>
    <t>1.8.3.09</t>
  </si>
  <si>
    <t>Seguimiento a la implementación del procedimiento de hosteleria hospitalaria</t>
  </si>
  <si>
    <t>1.8.3.10</t>
  </si>
  <si>
    <t>Realizar levantamiento de la cartera de servicio, a fin de validar su cumplimiento de acuerdo al nivel de atencion de los centros de salud perteneciente a su juridicción.</t>
  </si>
  <si>
    <t>1.8.3.11</t>
  </si>
  <si>
    <t>Realizar supervision y evaluación a la gestion y funcionamiento de las Infecciones Asociadas a la Atencion en Salud (IAAS).</t>
  </si>
  <si>
    <t>1.8.3.12</t>
  </si>
  <si>
    <t>Realizar planes de mejora producto de las brechas identificadas en la gestion efectiva del comité de IAAS de cada centro</t>
  </si>
  <si>
    <t>1.8.3.13</t>
  </si>
  <si>
    <t>Realizar matriz de los comites existentes en cada una de los centros que correspondan a su Regional de Salud</t>
  </si>
  <si>
    <t>Matriz</t>
  </si>
  <si>
    <t>1.8.3.14</t>
  </si>
  <si>
    <t xml:space="preserve">Realizar planes de mejora que evidencien la ejeccion y las acciones en cada uno de los comites priorizados según el reglamento hospitalrio. </t>
  </si>
  <si>
    <t>1.8.3.15</t>
  </si>
  <si>
    <t>Evaluación de autodiagnosticos realizados por los centros piloto  para la implementación de Metodologia de Gestión Productiva de los Servicios de Salud.</t>
  </si>
  <si>
    <t>1.8.3.16</t>
  </si>
  <si>
    <t>Implementacion de la Metodologia de la Gestión Productiva de los Servicios de Salud  (MGPS)  en los centros priorizados de la red  Publica de Salud.</t>
  </si>
  <si>
    <t>1.8.3.17</t>
  </si>
  <si>
    <t>Seguimiento a los ajustes y elaboracion de los  planes de mejora con la Metodologia de Gestión Productiva  en los centros priorizados</t>
  </si>
  <si>
    <t>1.8.3.18</t>
  </si>
  <si>
    <t>Seguimiento a la ejecucion de los  planes de mejora resultante de la aplicación de Metodologia de Gestión Productiva  en los centros priorizado.</t>
  </si>
  <si>
    <t>1.8.3.19</t>
  </si>
  <si>
    <t xml:space="preserve">Supervisión de la calidad de los servicios de nutrición </t>
  </si>
  <si>
    <t>1.8.3.20</t>
  </si>
  <si>
    <t>Desarrollo de los planes de mejora a partir de los resultados de las evaluaciones de la calidad de los servicios de nutrición.</t>
  </si>
  <si>
    <t>1.8.3.21</t>
  </si>
  <si>
    <t>1.8.3.22</t>
  </si>
  <si>
    <t>Análisis del comportamiento de las objeciones médicas y administrativas</t>
  </si>
  <si>
    <t>1.8.3.23</t>
  </si>
  <si>
    <t>Elaboracion de los planes de mejora para la disminucion de las objeciones médicas, administrativas y el incremento de la facturación de los CEAS, en coordinacion de los SRS los centros de salud.</t>
  </si>
  <si>
    <t>1.8.3.24</t>
  </si>
  <si>
    <t>Seguimiento a la ejecución de planes de mejora para la disminucion de las objeciones médicas, administrativas y el incremento de la facturación de los CEAS.</t>
  </si>
  <si>
    <t>1.8.3.25</t>
  </si>
  <si>
    <t xml:space="preserve">Realizar levantamiento de los centros de salud correspondientes a su centro de salud, a fin de gestionar y controlar el estatus de la habilacion de CEAS </t>
  </si>
  <si>
    <t>1.8.3.26</t>
  </si>
  <si>
    <t>Realizar levantamiento de los centros de salud correspondientes a su centro de salud, a fin de gestionar y dar seguimiento a la conratacion de las ARS a traves de la Direccion de Centros Hospitalarios (DCH)</t>
  </si>
  <si>
    <t>1.8.3.27</t>
  </si>
  <si>
    <t>Dar seguimiento a la Implementacion del proceso de prefectura para la optimizacion y efectividad del proceso de factura en los centros priorizados.</t>
  </si>
  <si>
    <t>1.9.1.01</t>
  </si>
  <si>
    <t>Seguimiento a la finalización del proceso de registro de adscripción de la población, actualización y digitación de la fichas familiares por Área de Salud</t>
  </si>
  <si>
    <t>Matriz del sistema</t>
  </si>
  <si>
    <t>1.9.1.02</t>
  </si>
  <si>
    <t>Seguimiento a la actualización del proceso de zonificación y sectorización en los territorios por Área de Salud</t>
  </si>
  <si>
    <t>Matriz Sz-1</t>
  </si>
  <si>
    <t>1.10.1.01</t>
  </si>
  <si>
    <t>Mesa de trabajo con el equipo técnico del SRS para elaborar y direccionar los planes de desarrollo en inversión para la readecuación de infraestructuras, dotación de equipamientos e insumos del PNA por Área de Salud</t>
  </si>
  <si>
    <t>Plan de inversión PNA 2026</t>
  </si>
  <si>
    <t>1.10.1.02</t>
  </si>
  <si>
    <t>Evaluación de los planes de inversión del PNA por Área de Salud</t>
  </si>
  <si>
    <t>Soportes de avance de ejecución</t>
  </si>
  <si>
    <t>1.10.1.03</t>
  </si>
  <si>
    <t>Seguimiento del aumento de la facturación de los servicios que se ofertan en los Centros Diagnósticos</t>
  </si>
  <si>
    <t>Reporte de facturación</t>
  </si>
  <si>
    <t>1.11.1.01</t>
  </si>
  <si>
    <t>Seguimiento a la visitas oportunas de puérperas por Área de Salud</t>
  </si>
  <si>
    <t>1.11.2.01</t>
  </si>
  <si>
    <t>Seguimiento a la visitas oportunas de recien nacidos por Área de Salud</t>
  </si>
  <si>
    <t>1.12.1.01</t>
  </si>
  <si>
    <t>Coordinacion tecnica con TI y SI del ORS para monitorear el uso, funcionalidad y registro oportuno en el modulo seguimiento de los avances de la organización y articulación de la red a través del módulo diseñado para el Registro Diario de Referencia y Contrareferencia.</t>
  </si>
  <si>
    <t>1.12.2.01</t>
  </si>
  <si>
    <t xml:space="preserve">Supervisión al buen llenado del Registro Diario de Referencia y Contrareferencia  para garantizar su uso oportuno, adecuado y correcto.  </t>
  </si>
  <si>
    <t>Consolidado de R y C</t>
  </si>
  <si>
    <t>1.12.2.02</t>
  </si>
  <si>
    <t>Seguimiento al registro de referencias y contrarreferencias de la Red.</t>
  </si>
  <si>
    <t>1.12.3.01</t>
  </si>
  <si>
    <t>Taller de capacitación en el fortalecimiento de buenas prácticas en protocolos y documentación estandarizada.</t>
  </si>
  <si>
    <t>1.12.3.04</t>
  </si>
  <si>
    <t>Visita de supervisión a los EESS para evaluar la disponibilidad y la articulación de los servicios integrales de salud ofertados.</t>
  </si>
  <si>
    <t>1.12.3.05</t>
  </si>
  <si>
    <t xml:space="preserve">Sesiones de trabajo con los EES para la adecuación de las carteras de servicios y su actualizacion.   </t>
  </si>
  <si>
    <t>1.12.3.06</t>
  </si>
  <si>
    <t>Visita de supervisión a los  EES para la verificacion del cumplimiento de la adecuacion y  actualizacion de las carteras de servicios.</t>
  </si>
  <si>
    <t>2.1.1.01</t>
  </si>
  <si>
    <t>Ejecución Plan de Capacitación SRS-2026.</t>
  </si>
  <si>
    <t>1- El informe trimestral se realiza en el formulario estandarizado por el INAP. 
2-Adicional presentar listados de asistencia de las capacitaciones y el plan de capacitación 2026.</t>
  </si>
  <si>
    <t>2.1.1.02</t>
  </si>
  <si>
    <t>Reporte trimestral ejecución plan capacitación 2026 SRS, CEAS y Primer Nivel de Atención.</t>
  </si>
  <si>
    <t>Captura de pantalla remisión informe al Departamento de Evaluación del Desempeño y Capacitación.
El reporte debe ser remitido por correo al Departamento de Evaluación del Desempeño y Capacitación SNS los primeros 5 días hábiles de los meses siguientes: abril, julio, octubre.</t>
  </si>
  <si>
    <t>2.1.1.03</t>
  </si>
  <si>
    <t>Detección necesidades capacitación por departamento SRS y primer nivel, para elaborar plan de capacitación  2027.</t>
  </si>
  <si>
    <t>Presentar anexo formulario por departamento, de acuerdo a la estructura organizativa de cada dependencia.</t>
  </si>
  <si>
    <t>2.1.1.04</t>
  </si>
  <si>
    <t>Elaboración del Plan de Capacitación SRS-2027.</t>
  </si>
  <si>
    <t>Realizar plan de capacitación en formulario estándarizado por el INAP.</t>
  </si>
  <si>
    <t>2.1.1.05</t>
  </si>
  <si>
    <t>Auditoría acuerdos de desempeño CEAS y primer nivel.</t>
  </si>
  <si>
    <t>2.1.1.06</t>
  </si>
  <si>
    <t>Consolidado de resultados de evaluación del desempeño laboral SRS-CEAS y Primer Nivel de Atención 2025.</t>
  </si>
  <si>
    <t>Matriz para reportar resultados de evaluación del desempeño laboral 2025.</t>
  </si>
  <si>
    <t>2.1.1.07</t>
  </si>
  <si>
    <t>Consolidado de resultados de acuerdos del desempeño laboral SRS-CEAS y Primer Nivel de Atención 2026.</t>
  </si>
  <si>
    <t>Matriz para reportar acuerdos del desempeño laboral 2026.</t>
  </si>
  <si>
    <t>2.1.1.08</t>
  </si>
  <si>
    <t>Elaboración informe técnico resultados de evaluación del desempeño laboral 2025 SRS, y remisión al SNS.</t>
  </si>
  <si>
    <t>2.1.1.09</t>
  </si>
  <si>
    <t>Monitoreo por departamento  de los acuerdos de desempeño laboral 2026.</t>
  </si>
  <si>
    <t>No se requiere listado de asistencia adicional, ya que la minuta estandarizada del MAP es firmada por los colaboradores que participan en la reunión de revisión.</t>
  </si>
  <si>
    <t>2.1.1.10</t>
  </si>
  <si>
    <t>Remisión al Deparamento de Evaluación del Desempeño y Capacitación del consolidado trimestral de acuerdos de desempeño personal nuevo ingreso SRS-CEAS y Primer Nivel.</t>
  </si>
  <si>
    <t xml:space="preserve">Captura de pantalla remisión Plantilla de novedades para reportar acuerdos de desempeño. </t>
  </si>
  <si>
    <t>2.1.1.11</t>
  </si>
  <si>
    <t>Ejecución del Plan de Seguridad y Salud Ocupacional y Plan de Gestión de Riesgos.</t>
  </si>
  <si>
    <t>Informe de implementación del Sistema de Seguridad y Salud en la Administración Pública (SISTAP).</t>
  </si>
  <si>
    <t>2.1.1.12</t>
  </si>
  <si>
    <t>Regularización mediante seguimiento y evaluación  del personal de licencia médica recurrentes y enviado a evaluar auditoria médica.</t>
  </si>
  <si>
    <t xml:space="preserve">Evaluación, seguimiento del personal con licencias recurrentes y los enviados a auditoria médica </t>
  </si>
  <si>
    <t>2.1.1.13</t>
  </si>
  <si>
    <t xml:space="preserve">Seguimiento e investigación de accidentes y enfermedades laborales. </t>
  </si>
  <si>
    <t>Elaboración de reporte y seguimiento de incidentes laborales.</t>
  </si>
  <si>
    <t>2.1.1.14</t>
  </si>
  <si>
    <t>Gestión de subsidios por enfermedad común.</t>
  </si>
  <si>
    <t>2.1.1.15</t>
  </si>
  <si>
    <t>Gestión oportuna de  expedientes de pago de prestaciones laborales  y desvinculaciones.</t>
  </si>
  <si>
    <t xml:space="preserve">Remisión de  la documentación (Copia de cédula, matriz de no vacaciones, certificación de vacaciones, acción de personal dentro del plazo de 5 días a partir de la notificación. </t>
  </si>
  <si>
    <t>2.1.1.16</t>
  </si>
  <si>
    <t>Garantizar el cumplimiento y la correcta gestión de las solicitudes de seguros médicos dirigidos Dependientes adicionales  (Seguros Padres).</t>
  </si>
  <si>
    <t xml:space="preserve">Seguimiento al  registro y ontrol de solicitudes de Seguros Médicos Dependientes adicionales  (Seguros Padres). </t>
  </si>
  <si>
    <t>2.2.2.01</t>
  </si>
  <si>
    <t>Elaboración de la planificación de recursos humanos 2027.</t>
  </si>
  <si>
    <t>Captura de correo enviado a DRH SNS</t>
  </si>
  <si>
    <t>2.2.2.02</t>
  </si>
  <si>
    <t>Reporte  trimestral de la dotación de acuerdo a las estructuras aprobadas de la ORS, establecimientos del 1er nivel y nivel especializado de atención.</t>
  </si>
  <si>
    <t>Reporte consolidado (fisico y digital en formato de Excel) enviado a DRH SNS</t>
  </si>
  <si>
    <t xml:space="preserve">
Seguimiento a la ejecución del plan de acción, producto de la evaluación de la madurez de las redes integradas de servicios de salud </t>
  </si>
  <si>
    <t>3.1.1.01</t>
  </si>
  <si>
    <t>Consolidación de los Formularios de Levantamiento de Necesidades de Cooperación No Reembolsable remitidos por los CEAS correspondientes.</t>
  </si>
  <si>
    <t>1. Matriz consolidada de proyectos e iniciativas de cooperación no reembolsable.
2. Remisión vía correo electrónico a la División de Cooperación Internacional.</t>
  </si>
  <si>
    <t>3.1.1.02</t>
  </si>
  <si>
    <t>Consolidación del Formulario de Reporte de Donaciones remitidos por los CEAS correspondientes.</t>
  </si>
  <si>
    <t>1. Formulario de Reporte de Donaciones.
2. Remisión vía correo electrónico a la División de Cooperación Internacional.</t>
  </si>
  <si>
    <t>3.1.2.01</t>
  </si>
  <si>
    <t>Seguimiento al cumplimiento de la identidad institucional EES. (para el Programa Desempeño SNS).</t>
  </si>
  <si>
    <t>3.1.2.02</t>
  </si>
  <si>
    <t>Seguimiento Plan Interconexión Red Pública de Servicio de Salud (Etrategia de educación en Salud).</t>
  </si>
  <si>
    <t>3.1.3.01</t>
  </si>
  <si>
    <t>Jornadas de sensibilización ambiental institucional (reforestación / limpieza de costas/otras) coordinada con instituciones públicas, privada y ONGs.</t>
  </si>
  <si>
    <t>Fotos</t>
  </si>
  <si>
    <t xml:space="preserve">3.1.4.01 </t>
  </si>
  <si>
    <t>Mesa de socialización para el diseño de estrategias de defensa y posible solución de los casos legales y judiciales.</t>
  </si>
  <si>
    <t>3.1.4.02</t>
  </si>
  <si>
    <t>Seguimiento a los casos litigiosos de los hospitales de su demarcación.</t>
  </si>
  <si>
    <t>Captura correo envío a Ju´ridica sns</t>
  </si>
  <si>
    <t>3.1.5.01</t>
  </si>
  <si>
    <t xml:space="preserve">Actualización de portales web  </t>
  </si>
  <si>
    <t>Capturas de actualización</t>
  </si>
  <si>
    <t>3.1.5.02</t>
  </si>
  <si>
    <t xml:space="preserve">Soportes incidencias tecnológicas atendidas </t>
  </si>
  <si>
    <t>3.1.5.03</t>
  </si>
  <si>
    <t xml:space="preserve">Inventario de activos tecnológicos </t>
  </si>
  <si>
    <t>Inventario</t>
  </si>
  <si>
    <t>Con cortes de actualización al trimestre</t>
  </si>
  <si>
    <t>3.1.6.01</t>
  </si>
  <si>
    <t>Elaboración de la memoria institucional 2026</t>
  </si>
  <si>
    <t>Memoria</t>
  </si>
  <si>
    <t>Planificación (Estadistica)</t>
  </si>
  <si>
    <t>3.1.6.02</t>
  </si>
  <si>
    <t>Mesas de trabajo para la elaboración del Plan Operativo Anual 2027 de la OR y CEAS</t>
  </si>
  <si>
    <t>POA ORS y CEAS
Captura de envío a la DPD SNS</t>
  </si>
  <si>
    <t>3.1.6.03</t>
  </si>
  <si>
    <t>Monitoreo y evaluación del POA 2026</t>
  </si>
  <si>
    <t>MEP</t>
  </si>
  <si>
    <t>Planificación )Monitoreoy Evaluación)</t>
  </si>
  <si>
    <t>3.1.6.04</t>
  </si>
  <si>
    <t>Elaboración y seguimiento de los  planes de mejora acorde a los hallazgos del MEP</t>
  </si>
  <si>
    <t>3.1.6.05</t>
  </si>
  <si>
    <t>Seguimiento a los CEAS en el proceso de análisis y rediseño de estructura y Manuales de Funciones de acuerdo a la nueva estructura estandariazada de los hospitales</t>
  </si>
  <si>
    <t>Registro Digital</t>
  </si>
  <si>
    <t>Para esta actividad se establece prioridad para Hospitales de tercer Nivel</t>
  </si>
  <si>
    <t>3.1.6.06</t>
  </si>
  <si>
    <t>Seguimiento a la identificación o implementación de buenas prácticas en los CEAS en  función del Procedimiento aprobado</t>
  </si>
  <si>
    <r>
      <t xml:space="preserve">Formulario de Solicitud enviado por el EES con la retroalimentación de la ORS 
Correo de carga de la solicitud generado por la plataforma de innovación (En cuanto la plataforma esté en funcionamiento) 
Si el hospital tiene practica postulada en 2025 debe presentar el formulario de seguimiento de implementacion 
</t>
    </r>
    <r>
      <rPr>
        <b/>
        <sz val="10"/>
        <color rgb="FF000000"/>
        <rFont val="Times New Roman"/>
        <family val="1"/>
      </rPr>
      <t xml:space="preserve">35% de CEAS por SRS:
</t>
    </r>
    <r>
      <rPr>
        <sz val="10"/>
        <color rgb="FF000000"/>
        <rFont val="Times New Roman"/>
        <family val="1"/>
      </rPr>
      <t>CIBAO NORTE: 11
CIBAO SUR: 6
CIBAO NORDESTE: 8
CIBAO NOROESTE: 6
VALDESIA: 6
ENRIQUILLO: 6
EL VALLE: 5
YUMA:   4
HIGUAMO: 5
OZAMA: 13</t>
    </r>
  </si>
  <si>
    <t>3.1.6.07</t>
  </si>
  <si>
    <t>Elaboración del informe de autodiagnóstico y sistema afinado de puntuación CAF</t>
  </si>
  <si>
    <t>Planificación (Gestión de Calidad )</t>
  </si>
  <si>
    <t>3.1.6.08</t>
  </si>
  <si>
    <t>Informe de seguimiento a plan de mejora CAF año en curso</t>
  </si>
  <si>
    <t>3.1.6.09</t>
  </si>
  <si>
    <t xml:space="preserve">Elaboración plan de mejora CAF del próximo año </t>
  </si>
  <si>
    <t>3.1.6.10</t>
  </si>
  <si>
    <t>Mesa técnica de evaluación de resultados SISMAP Salud y Programa de Desempeño SNS para la elaboración de planes de mejora</t>
  </si>
  <si>
    <t>3.1.6.11</t>
  </si>
  <si>
    <t>Ejecución de las sesiones del Comité de Calidad del SRS</t>
  </si>
  <si>
    <t>3.1.6.12</t>
  </si>
  <si>
    <t>Evaluación de conocimientos NOBACI</t>
  </si>
  <si>
    <t>Elaborado por Departamento de Calidad en la Gestión</t>
  </si>
  <si>
    <t>3.1.6.13</t>
  </si>
  <si>
    <t xml:space="preserve">Elaboración de la Matriz de Riesgos y Planes de Tratamiento </t>
  </si>
  <si>
    <t>3.1.6.14</t>
  </si>
  <si>
    <t xml:space="preserve">Seguimiento al cumplimiento del Plan de Tratamiento de Riesgos </t>
  </si>
  <si>
    <t>3.1.6.15</t>
  </si>
  <si>
    <t xml:space="preserve">Autoevaluación de Controles 
Internos </t>
  </si>
  <si>
    <t>3.1.6.16</t>
  </si>
  <si>
    <t>Seguimiento al plan de mejora derivado de la autoevaluación de los controles internos</t>
  </si>
  <si>
    <t>3.1.6.17</t>
  </si>
  <si>
    <t>Seguimiento al cumplimiento del Plan de Tratamiento de Riesgos en los Hospitales Autogestionados de su región</t>
  </si>
  <si>
    <t>3.1.7.01</t>
  </si>
  <si>
    <t>Actualizacion de Inventarios de la ORS</t>
  </si>
  <si>
    <t>3.1.7.02</t>
  </si>
  <si>
    <t xml:space="preserve">Registro de Activos en el Sistema de Administracion de Bienes (SIAB) </t>
  </si>
  <si>
    <t>3.1.7.03</t>
  </si>
  <si>
    <t>Coordinacion, seguimiento y realizacion de Inventarios de CPN de la Red SNS.</t>
  </si>
  <si>
    <t>3.1.7.04</t>
  </si>
  <si>
    <t>Seguimiento a los EES del SRS al cumplimiento del Registro en SIAB de los bienes patrimoniales</t>
  </si>
  <si>
    <t>3.1.8.01</t>
  </si>
  <si>
    <t>Socialización y supervisión al cumplimiento de los lineamientos de archivo en los  ORS y EES</t>
  </si>
  <si>
    <t>3.1.8.02</t>
  </si>
  <si>
    <t>Elaboración e implementación de mejoras en la gestión de archivos en ORS y EES</t>
  </si>
  <si>
    <t>3.2.1.01</t>
  </si>
  <si>
    <t>Seguimiento a la calidad del cuidado clínico, investigación y gestión a través de la enfermera especialista en todos los niveles de atención</t>
  </si>
  <si>
    <t>3.2.1.02</t>
  </si>
  <si>
    <t>Diseño, inducción e implementación del instrumento de supervisión enfermería en atención primaria</t>
  </si>
  <si>
    <t>3.2.1.03</t>
  </si>
  <si>
    <t>Supervisión y aplicación expediente clínico en los diferentes niveles de atención</t>
  </si>
  <si>
    <t>3.2.1.04</t>
  </si>
  <si>
    <t>Capacitación y retroalimentación en dosificación y administración de medicamentos al personal de enfermería</t>
  </si>
  <si>
    <t>3.2.2.01</t>
  </si>
  <si>
    <t>Implementación de pruebas de Hepatitis B y C en los CDx de los 10 SRS</t>
  </si>
  <si>
    <t>10 SRS</t>
  </si>
  <si>
    <t>3.2.2.02</t>
  </si>
  <si>
    <t xml:space="preserve">
Monitoreo a los documentos estandarizados para la gestión de los servicios de laboratorio e imágenes en 50% de los establecimientos de salud de primer nivel de atención en salud</t>
  </si>
  <si>
    <t>3.2.2.03</t>
  </si>
  <si>
    <t xml:space="preserve">
Monitoreo a la implementación de resultados online en 50 EES</t>
  </si>
  <si>
    <t>3.2.2.04</t>
  </si>
  <si>
    <t>Seguimiento a la implementación de apoyo telediagnóstico en las regiones priorizadas</t>
  </si>
  <si>
    <t>SRS Ozama, Valdesia, Enriquillo, El Valle, Cibao Sur.</t>
  </si>
  <si>
    <t>3.2.2.05</t>
  </si>
  <si>
    <t>Monitoreo a los EES en la aplicación y seguimiento del pase de lista de verificación SLIPTA, para el  fortalecimiento gerencial y mejora continua de la calidad en los laboratorios clínicos de la red pública</t>
  </si>
  <si>
    <t>3.2.2.06</t>
  </si>
  <si>
    <t xml:space="preserve">Levantamiento y análisis de las necesidades de RRHH en los laboratorios e imágenes en los 3 niveles de atención para garantizar la dotación adecuada, distribución y fortalecimiento de la capacidad operativa </t>
  </si>
  <si>
    <t>10 SRS
Captura  de matriz enviada   a la DLI</t>
  </si>
  <si>
    <t>3.2.2.07</t>
  </si>
  <si>
    <t xml:space="preserve">Monitoreo a los EES a las acciones realizadas en los servicios de laboratorio e imágenes orientadas a la reducción de la mortalidad materna e infantil          </t>
  </si>
  <si>
    <t>3.2.2.08</t>
  </si>
  <si>
    <t>Seguimiento a los acuerdos establecidos en la supervisión a los EES que cuentan con departamento de microbiología para validar la automatización, provisión de insumos,  disponibilidad y certificación de cabinas de bioseguridad</t>
  </si>
  <si>
    <t>Formulario de seguimiento/Listado de participación</t>
  </si>
  <si>
    <t>3.2.2.09</t>
  </si>
  <si>
    <t>Implementación de un modelo de flujo de referencia y contrarreferencia de muestra de laboratorio clinico e imágenes</t>
  </si>
  <si>
    <t>3.2.2.10</t>
  </si>
  <si>
    <t>Supervisión a los EES  en la implementación de los procedimientos del SUTMER</t>
  </si>
  <si>
    <t>Formulario Sutmer</t>
  </si>
  <si>
    <t>3.2.2.11</t>
  </si>
  <si>
    <t>Seguimiento a los bancos de sangre para garantizar la provisión de los servicios en los EES que cuentan con servicios de transfusión sanguinea</t>
  </si>
  <si>
    <t>3.2.2.12</t>
  </si>
  <si>
    <t>Seguimiento a  clubes de donantes de sangre en los 10 SRS</t>
  </si>
  <si>
    <t>3.2.2.13</t>
  </si>
  <si>
    <t>Supervisión a los EES para el seguimiento de la gestión al suministro de reactivos e insumos de laboratorios e imágenes en el segundo y tercer nivel de atención de los 10 SRS</t>
  </si>
  <si>
    <t>3.2.2.14</t>
  </si>
  <si>
    <t>Supervisión  en el levantamiento para la implementación del Sistema de Registro Nominal de Pacientes de VIH (SIRENP) en los EES de 1er, 2do y 3er nivel donde no ha sido implementado 10 SRS</t>
  </si>
  <si>
    <t>3.2.2.15</t>
  </si>
  <si>
    <t>Seguimiento a los EES  que realizan diagnóstico molecular de tuberculosis mediante GeneXpert, incluyendo la verificación del cumplimiento de los requisitos técnicos y la certificación de las cabinas de bioseguridad</t>
  </si>
  <si>
    <t>3.2.2.16</t>
  </si>
  <si>
    <t xml:space="preserve">Supervisión para el cumplimiento y/o ampliación de la cartera de servicios en primer nivel de atención </t>
  </si>
  <si>
    <t>enero:Valdesia, Yuma marzo: Cibao Nordeste, Enriquillo mayo: Cibao Noroeste, Higuamo julio: Ozama, Cibao Norte agosto: Cibao Sur, El Valle.</t>
  </si>
  <si>
    <t>3.2.2.17</t>
  </si>
  <si>
    <t>Supervisión a los EES procesadores de pruebas de Carga Viral y CD4 para el seguimiento a la provisión, gestión de insumos y reactivos en los SRS Ozama, Higuamo, Yuma, Cibao Noroeste, El Valle, Cibao Norte y Cibao Nordeste</t>
  </si>
  <si>
    <t>SRS Ozama, Higuamo, Yuma, Cibao Noroeste, El Valle, Cibao Norte y Cibao Nordeste</t>
  </si>
  <si>
    <t>3.2.2.18</t>
  </si>
  <si>
    <t>Seguimiento al reporte mensual del infolab en los EES 10 SRS</t>
  </si>
  <si>
    <t>10 SRS
Captura de envio a la DLI
INFOLAB</t>
  </si>
  <si>
    <t>3.2.2.19</t>
  </si>
  <si>
    <t>Supervisión a la realización de la prueba y reporte de resultados de HPV en los laboratorios  procesadores en  SRS  Ozama, Yuma, El Valle y Cibao Norte</t>
  </si>
  <si>
    <t>SRS  Ozama, Yuma, El Valle y Cibao Norte.</t>
  </si>
  <si>
    <t>3.2.2.20</t>
  </si>
  <si>
    <t xml:space="preserve">Implementar  plan de capacitación al personal de laboratorios clinicos, imágenes y los servicios transfuncionales en EES de 10 SRS                                        Talleres de imágenes:                           1. Taller “Radioprotección para el personal operativo del servicio de imágenes médica” 
2- Taller “Los medios de  contrastes en radiología y su uso”                                                                    3- Taller de humanización de los servicios en la atención al paciente a personal de laboratorio e imágenes                                                   Talleres Laboratorio:                                                                                1. “Capacitación junto al equipo técnico  del Hemocentro Nacional al personal de los Bancos de Sangre en  control de calidad a las pruebas y  servicio de transfusión 
2. Taller al personal de laboratorios clínicos para la actualización documentada del Manual Bioseguridad para garantizar el manejo de los desechos biológicos, materiales químicos peligrosos y actividades de contingencia como incendios, terremotos y emergencias.                                      Dividir cantidad de talleres trtimestral, de acuerdo a su disponibilidad                                                                                                        </t>
  </si>
  <si>
    <t>3.2.2.21</t>
  </si>
  <si>
    <t>Supervisión a EES para verificar  las acciones de bioseguridad y radio protección en los servicios de laboratorios clinicos e imágenes</t>
  </si>
  <si>
    <t>3.2.2.22</t>
  </si>
  <si>
    <t>Supervisión a los CDx para la identificación de acciones requeridas para el fortalecimiento de la provisión de los servicios de laboratorio e  imágenes en los 10 SRS</t>
  </si>
  <si>
    <t>3.2.2.23</t>
  </si>
  <si>
    <t xml:space="preserve">Supervisión en los establecimientos de salud de 2do nivel de los 10 SRS  para el fortalecimiento de la provisión de los servicios de laboratorio e  imágenes </t>
  </si>
  <si>
    <t>3.2.2.24</t>
  </si>
  <si>
    <t>Visita de supervisión  a los EES para verificar el cumplimiento de las acciones para el diagnóstico de malaria en los 10 SRS</t>
  </si>
  <si>
    <t>Formulario de malaria</t>
  </si>
  <si>
    <t>3.2.2.25</t>
  </si>
  <si>
    <t>Coordinación y Logística para la Capacitación en Metodologías, Técnicas y Uso de los Instrumentos para el Monitoreo de la Calidad en los Servicios, dirigido al personal de Calidad de los Servicios en los EESS de cada SRS.</t>
  </si>
  <si>
    <t> </t>
  </si>
  <si>
    <t>Constancia de coordinación logística (correo electrónico, etc)</t>
  </si>
  <si>
    <t>La División regional debe coordinar con el facilitador de sede central la fecha específica para su acompañamiento técnico (de ser requerido).
Preferiblemente presencial, pero también puede ser virtual según disponibilidad.
En caso de modalidad presencial se debe garantizar el lugar con capacidad de personal,  audiovisual, alimentos y bebidas.</t>
  </si>
  <si>
    <t>3.2.2.26</t>
  </si>
  <si>
    <t>Formulación del Cronograma de Supervisión en Calidad de los Servicios de Salud.</t>
  </si>
  <si>
    <t>Cronograma</t>
  </si>
  <si>
    <t>El cronograma puede incluir supervisiones y seguimientos de los distintos temas de la DGCSS, por tanto, hay actividades tanto en modalidad presencial como virtual.
En el transcurso del año se debe haber supervisado en modalidad presencial al 100% de los CEAS en mínimo 1 visita.</t>
  </si>
  <si>
    <t>3.2.2.27</t>
  </si>
  <si>
    <t>Supervisión al Monitoreo Interno y Planes de Mejora en Calidad de los Servicios.</t>
  </si>
  <si>
    <t>Formulario; Planes de Mejora; Listados de Participación; Fotos</t>
  </si>
  <si>
    <t>El formulario es el  DGCSS-FO-068; uno por cada establecimiento supervisado en el período a evaluar.</t>
  </si>
  <si>
    <t>3.2.2.28</t>
  </si>
  <si>
    <t>Reuniones de Análisis y Seguimiento a la Gestión de la Calidad en los Servicios para la Mejora Continua.</t>
  </si>
  <si>
    <t>Agenda; Listados de Participación; Fotos</t>
  </si>
  <si>
    <t>Preferiblemente presencial, pero también puede ser virtual.
En caso de presencial se debe garantizar un lugar con capacidad suficiente para las personas, recurso audiovisual, alimentos y bebidas.</t>
  </si>
  <si>
    <t>3.2.2.29</t>
  </si>
  <si>
    <t>Seguimiento a la Conformación y Funcionamiento de los Comités de Mejora Continua de la Calidad en la Atención y Seguridad del Paciente.</t>
  </si>
  <si>
    <t>Informe; Listado de Participación</t>
  </si>
  <si>
    <t>El informe (firmado y sellado) debe reflejar la cantidad de los comités que se han conformado y que actualmente continúan activos.</t>
  </si>
  <si>
    <t>3.2.2.30</t>
  </si>
  <si>
    <t>Coordinación y Logística para la Capacitación en Humanización de los Servicios.</t>
  </si>
  <si>
    <r>
      <t>La División regional debe coordinar con el facilitador de sede central el mes y la fecha específica para su acompañamiento técnico (</t>
    </r>
    <r>
      <rPr>
        <u/>
        <sz val="10"/>
        <color theme="1"/>
        <rFont val="Times New Roman"/>
        <family val="1"/>
      </rPr>
      <t>no todas serán en este mes; algunas regionales reprogramarán para la fecha coordinada con sede central</t>
    </r>
    <r>
      <rPr>
        <sz val="10"/>
        <color theme="1"/>
        <rFont val="Times New Roman"/>
        <family val="1"/>
      </rPr>
      <t>).
Se debe garantizar el lugar con capacidad de personal y recurso audiovisual, alimentos y bebidas.</t>
    </r>
  </si>
  <si>
    <t>3.2.2.31</t>
  </si>
  <si>
    <t>Capacitación en el DGCSS-MA-003 Manual del Funcionamiento del Comité de Mejora Continua de la Calidad en la Atención y Seguridad del Paciente, dirigido al personal de los comités en el SRS.</t>
  </si>
  <si>
    <t>3.2.2.32</t>
  </si>
  <si>
    <t>Acompañamiento Técnico en el Monitoreo de Condiciones Esenciales bajo la Metodología VCEm junto a los equipos de la DGCSS de Sede Central.</t>
  </si>
  <si>
    <t>Solo los CEAS priorizados en su región desde la DGCSS.</t>
  </si>
  <si>
    <t>3.2.2.33</t>
  </si>
  <si>
    <t>Capacitación para el Fortalecimiento de la Gestión de la Calidad en Servicios de Salud</t>
  </si>
  <si>
    <t>Preferiblemente presencial, pero también puede ser virtual.
El tema de la capacitación será definido por la División de Calidad en función de las necesidades detectadas en su región, con el propósito de apoyar la mejora continua de los servicios de salud.</t>
  </si>
  <si>
    <t>3.2.3.01</t>
  </si>
  <si>
    <t>Evaluación de los programas de Prevención y Control de Infecciones (PCI) y acciones de bioseguridad en los CEAS  priorizados.</t>
  </si>
  <si>
    <t xml:space="preserve">Formularios de evaluación 
Los instrumentos de evaluación son el Formulario de evaluación de PCI en hospitales, de la OMS, y el DCH-FO-035. </t>
  </si>
  <si>
    <t>3.2.3.02</t>
  </si>
  <si>
    <t>Revisión y validación  de los planes de mejora del programa de prevención y control de infecciones y bioseguridad elaborados por CEAS priorizados.</t>
  </si>
  <si>
    <t>planes revisados y validados 
Se realizará revisión de los planes de mejora de PCI y bioseguridad elaborados por los CEAS priorizados, validando su alineación con los resultados obtenidos en sus evaluaciones, las evaluaciones aplicads por los SRS y las brechas identificadas en los boletines informativos de la DGCSS.</t>
  </si>
  <si>
    <t>3.2.3.03</t>
  </si>
  <si>
    <t>Seguimiento a la implementación de plan de mejora de prevención y control de infecciones y bioseguridad de establecimientos de salud priorizados.</t>
  </si>
  <si>
    <t>Constancia de coordinación logística (correo electrónico, etc)
El informe debe incluir los avances en la implementación y/o cierre de las brechas identificadas en los planes de mejora de los CEAS priorizados.</t>
  </si>
  <si>
    <t>3.2.3.04</t>
  </si>
  <si>
    <t>Coordinación de capacitación de CEAS para el fortalecimiento de las acciones de prevención y control de riesgos biológicos.</t>
  </si>
  <si>
    <t>Constancia de coordinación logística (correo electrónico, etc)
La División regional debe coordinar con el facilitador de sede central la fecha específica para su acompañamiento técnico (de ser requerido).
Modalidad presencial, garantizando lugar con capacidad para el personal requerido, equipo audiovisual, alimentos y bebidas.</t>
  </si>
  <si>
    <t>3.3.1.01</t>
  </si>
  <si>
    <t>Auditorias de calidad del dato en los EES PNA y NE</t>
  </si>
  <si>
    <t>Captura correo envío a DGI SNS</t>
  </si>
  <si>
    <t>3.3.1.02</t>
  </si>
  <si>
    <t>Reunión de socialización de los informes de  calidad del dato con el personal de estadística de los EES</t>
  </si>
  <si>
    <t>3.5.1.01</t>
  </si>
  <si>
    <t>Actualización del Portal de Transparencia.</t>
  </si>
  <si>
    <t xml:space="preserve">Si es evaluado por la Direccion General de Etica e Integridad Gubernamental (DIGEIG), entrega el  Formulario de evaluación.
Si es evaluado por la OAISNS, entrega la plantilla d e evaluición. </t>
  </si>
  <si>
    <t xml:space="preserve">OAI </t>
  </si>
  <si>
    <t>3.5.1.02</t>
  </si>
  <si>
    <t xml:space="preserve">Evaluación de los portales de transparencia de los hospitales que pertenecen a su regional </t>
  </si>
  <si>
    <t>El RAI es el responsable de evaluar los portales de transparencia de todos los hospitales que pertenecen a su regional. 
Con excepción de los hospitales que son evaluados directamente por la DIGEIG.
Solo aplica para los que tienen portales de transparencia y RAI.</t>
  </si>
  <si>
    <t>3.5.1.03</t>
  </si>
  <si>
    <t>Levantamiento del estatus y necesidades de la Oficina de Acceso la Información de la ORS</t>
  </si>
  <si>
    <t xml:space="preserve">El RAI es el responsable de realizar un levantamiento de las necesidades de su OAI </t>
  </si>
  <si>
    <t>3.5.1.04</t>
  </si>
  <si>
    <t>Levantamiento del estatus y necesidades de las Oficinas de Acceso a la Información Pública de los hospitales que pertenecen a su regional</t>
  </si>
  <si>
    <t>El RAI realizará un informe de los resultados obtenidos, es el responsable de realizar un levantamiento de las necesidades de la OAI de todos los hospitales que pertenecen a su regional para su correcto funcionamiento.</t>
  </si>
  <si>
    <t>3.5.1.05</t>
  </si>
  <si>
    <t xml:space="preserve">Capacitación en la Ley 200-04 y la Resolución No. 002-21de la Dirección General de Ética e Integridad Gubernamental y demas normativa completaria, dirigida a los RAIs de los hospitales y al personal de la regional </t>
  </si>
  <si>
    <t xml:space="preserve">
El RAI tiene dos opciones para realizar esta actividad:
1.	Solicitarla a la Dirección General de Etica e Integridad Gubernamental 
2.	Preparar la capacitación e impartirla al personal de la regional 
 </t>
  </si>
  <si>
    <t>3.5.1.06</t>
  </si>
  <si>
    <t xml:space="preserve">Capacitación en el Sistema Nacional de Atención Ciudadana 311,dirigida a los RAIs de los hospitales y al personal de la regional </t>
  </si>
  <si>
    <t xml:space="preserve">El RAI tiene dos opciones para realizar esta actividad:
1.	Solicitar al Ministerio de la Presidencia que imparta la capacitación; o, 
2.	Preparar la capacitación e impartirla al personal de la regional </t>
  </si>
  <si>
    <t>3.5.1.07</t>
  </si>
  <si>
    <t xml:space="preserve">Capacitación sobre declaración jurada de bienes, a los RAI de los hospitales y a los funcionarios competentes, de conformidad con la Ley 311-14.  </t>
  </si>
  <si>
    <t>El RAI tiene dos opciones para realizar esta actividad:
1.	Solicitar a la Cámara de Cuentas que imparta la capacitación; o, 
2.	Preparar la capacitación e impartirla a todo el personal que le corresponda presentarla</t>
  </si>
  <si>
    <t>3.5.1.08</t>
  </si>
  <si>
    <t>Capacitación en la Ley No. 172-13 sobre Protección de Datos Personales dirigida a todo el personal de la regional y los RAI de los hospitales.</t>
  </si>
  <si>
    <t>El RAI debe preparar la capacitación e impartirla a todo el personal de la regional y hospitales.</t>
  </si>
  <si>
    <t>3.5.1.09</t>
  </si>
  <si>
    <t>Creación de la Matriz de Responsabilidad y socialización  con el personal de la regional</t>
  </si>
  <si>
    <t>El RAI es el responsable de crear, socializar y actualizar la Matriz de Responsabilidad Informacional. También debe agotar el proceso de registro ante la DIGEIG.
Cada vez que se produzca un cambio (desvinculación o renuncia) de una de las personas responsables de suministrar la información, se debe modificar la Matriz de Responsabilidad Informacional y agotar nuevamente todo el proceso. 
Este documento debe estar publicado en el Portal de Transparencia.
Ver Resolución 03-2012 emitida por la DIGEIG en fecha 7 de diciembre de 2012.</t>
  </si>
  <si>
    <t>3.5.1.10</t>
  </si>
  <si>
    <t xml:space="preserve">Creación y/ o actualización de la Resolución de Información Clasificada, si aplica </t>
  </si>
  <si>
    <t>Resolución</t>
  </si>
  <si>
    <t xml:space="preserve">El RAI es el responsable de crear y actualizar la Resolución de Información Clasificada. </t>
  </si>
  <si>
    <t>3.6.1.01</t>
  </si>
  <si>
    <t>Consolidación de la plantilla PACC 2027 ORS y seguimiento al cumplimiento de los CEAS</t>
  </si>
  <si>
    <t xml:space="preserve">Matriz PACC consolidada </t>
  </si>
  <si>
    <t>3.6.1.02</t>
  </si>
  <si>
    <t>Seguimiento a la formulación del presupuesto 2027 de la OR y coordinación de la elaboración de los CEAS</t>
  </si>
  <si>
    <t xml:space="preserve">Plantillas Presupuesto POA </t>
  </si>
  <si>
    <t>3.6.1.03</t>
  </si>
  <si>
    <t>Seguimiento al reporte ejecución Metas Físicas y Financieras en el SIGEF 2026</t>
  </si>
  <si>
    <t>Solo en los SRS Ozama (EES autogestionados: Ney Arias Lora. Reynaldo Almanzar, Hugo Mendoza, Nelson Astacio, Marcelino Velez, INCART, Maternidad Nuestra Señora de la Altragracia, Maternidad de Los Mina, CEMADOJA; CECANOT., Mario Tolentino Dipp y Centro Gastro.
SRS Yuma (EES autogestionados: Hosp. General Nuestra Señora de la Altragracia ) y SRS Cibao Sur (EES autogestionados: Traumatologico Juan Bosch )"</t>
  </si>
  <si>
    <t>3.6.1.04</t>
  </si>
  <si>
    <t>Acompañamiento y seguimiento a los CEAS en el desempeño de los procesos de compras y cumplimiento del SISCOMPRA</t>
  </si>
  <si>
    <t>Aplica a todos los hospitales registrados en el SECP</t>
  </si>
  <si>
    <t>3.8.1.01</t>
  </si>
  <si>
    <t>Reunión de seguimiento a planes de mejora resultados de las fiscalizaciones aplicadas.</t>
  </si>
  <si>
    <t>3.8.1.02</t>
  </si>
  <si>
    <t>Revisión y  remisión de expedientes de Incentivo Rendimiento Individual  y de guardias presenciales en los plazos establecidos.</t>
  </si>
  <si>
    <t xml:space="preserve">Carta de No Objeción MAP
DFC-F0-016 Formulario reporte mensual guardias presenciales           </t>
  </si>
  <si>
    <t>3.8.1.03</t>
  </si>
  <si>
    <t>Reunión de seguimiento a planes de mejora resultados de la evaluación de control interno aplicada.</t>
  </si>
  <si>
    <t>Planes de Mejora</t>
  </si>
  <si>
    <t>3.8.1.04</t>
  </si>
  <si>
    <t>Mesa de trabajo junto a la DFC y los EES para la evaluación de los niveles de avance  del plan piloto Proyecto Sistema de Fiscalización y Control Regional.</t>
  </si>
  <si>
    <t>3.8.1.05</t>
  </si>
  <si>
    <t>Compilación y validación de los datos referentes a comportamiento de indicadores (disminución de deuda, eficientización de la nómina e incremento de captación recursos directos).</t>
  </si>
  <si>
    <t>3.8.1.06</t>
  </si>
  <si>
    <t>Ejecución de fondos anticipos financieros (OP y MC) y seguimiento en los plazos establecidos a la liquidación de los anticipos financieros de los EES.</t>
  </si>
  <si>
    <t>3.8.1.07</t>
  </si>
  <si>
    <t>Tramitación oportuna ante el SNS de los registros de firmas en cuentas bancarias a nuevos directores y administradores.</t>
  </si>
  <si>
    <t>Oficio de solicitud</t>
  </si>
  <si>
    <t>3.9.1.01</t>
  </si>
  <si>
    <t>Readecuación de la Infraestructura Física  de los Establecimientos de Salud del PNA acorde a su plan de inversión</t>
  </si>
  <si>
    <t>3.9.1.02</t>
  </si>
  <si>
    <t>Dotación de equipamiento Médico de los establecimientos de salud acorde al nivel de atención.</t>
  </si>
  <si>
    <t>3.9.1.03</t>
  </si>
  <si>
    <t>Readecuación de la Infraestructura Física  de los Establecimientos de Salud del Nivel Especializado</t>
  </si>
  <si>
    <t>3.9.2.01</t>
  </si>
  <si>
    <t xml:space="preserve">Validación de los Planes de Mantenimiento Correctivos y/o Preventivos de Infraestructura y Equipos de los Hospitales SISMAP-SALUD </t>
  </si>
  <si>
    <t>3.9.2.02</t>
  </si>
  <si>
    <t xml:space="preserve">Seguimiento a la ejecución de los Planes de Mantenimiento Correctivos y/o Preventivos de Infraestructura y Equipos de los Hospitales SISMAP-SALUD </t>
  </si>
  <si>
    <t>3.9.3.01</t>
  </si>
  <si>
    <t>Seguimiento al Estatus de Habilitación de EES</t>
  </si>
  <si>
    <t>3.9.3.02</t>
  </si>
  <si>
    <t>Visita de Validación de Autoinspección de Habilitación en CEAS Prorizados</t>
  </si>
  <si>
    <t>El informe (firmado y sellado) debe reflejar el nivel de cumplimiento de los criterios de habilitación de los EES</t>
  </si>
  <si>
    <t>3.9.3.03</t>
  </si>
  <si>
    <t>Monitoreo a la Implementación de Planes de Mejora de Habilitación</t>
  </si>
  <si>
    <t>3.10.1.01</t>
  </si>
  <si>
    <t>Capacitación para medición de satisfacción a equipos de atención a usuarios (coordinadores, promotores y AU) de CPN y CCDx.</t>
  </si>
  <si>
    <t>3.10.1.02</t>
  </si>
  <si>
    <t>Seguimiento a la iplementación, evaluación y seguimiento de las encuestas de satisfacción de usuarios y los planes de mejora derivados de su resultado en el 70% de los establecimientos de cada área de salud.</t>
  </si>
  <si>
    <t>3.10.1.03</t>
  </si>
  <si>
    <t>Segumiento a la aplicación de encuestas de satisfacción en CEAS.</t>
  </si>
  <si>
    <t>Fuente: Tablero Power BI</t>
  </si>
  <si>
    <t>3.10.1.04</t>
  </si>
  <si>
    <t xml:space="preserve">Elaboración cronograma de implementación de grupos focales
</t>
  </si>
  <si>
    <t>3.10.1.05</t>
  </si>
  <si>
    <t xml:space="preserve">Ejecución de grupos focales para medir calidad percibida del servicio.
</t>
  </si>
  <si>
    <t>Informes</t>
  </si>
  <si>
    <t>Al menos 1 grupo focal por CEAS en todo el año.</t>
  </si>
  <si>
    <t>3.10.1.06</t>
  </si>
  <si>
    <t>Seguimiento a la gestión de los buzones de sugerencias (QDRS)</t>
  </si>
  <si>
    <t>3.10.1.07</t>
  </si>
  <si>
    <t>Visita de supervisión a los CEAS para validar cumplimiento de los atributos de la experiencia del paciente</t>
  </si>
  <si>
    <t>Al menos 1 visita cuatrimestral a cada CEAS en todo el año.</t>
  </si>
  <si>
    <t>3.10.1.08</t>
  </si>
  <si>
    <t>Seguimiento a la implementación del plan de mejora de la experiencia del paciente</t>
  </si>
  <si>
    <t>3.10.1.09</t>
  </si>
  <si>
    <t>Seguimiento al cumplimiento indicadores de AU</t>
  </si>
  <si>
    <t>El reporte que indica el cumplimiento es suministrado por el SNS sede central (DAU)</t>
  </si>
  <si>
    <t>Venta Servicios</t>
  </si>
  <si>
    <t>Identificación de necesidades de insumos</t>
  </si>
  <si>
    <t>Código_Actividad</t>
  </si>
  <si>
    <t>Actividad</t>
  </si>
  <si>
    <t xml:space="preserve">Total de Actividades </t>
  </si>
  <si>
    <t>Insumos</t>
  </si>
  <si>
    <t>Descripción</t>
  </si>
  <si>
    <t>Unidad de Medida</t>
  </si>
  <si>
    <t>Cantidad de Insumos</t>
  </si>
  <si>
    <t>Precio Unitario</t>
  </si>
  <si>
    <t>Valor Total</t>
  </si>
  <si>
    <t>Código Presupuestario</t>
  </si>
  <si>
    <t>Fuente de Financiamiento</t>
  </si>
  <si>
    <t>InsumoAbrev</t>
  </si>
  <si>
    <t>Responsables</t>
  </si>
  <si>
    <t>Alimentos y bebidas para personas</t>
  </si>
  <si>
    <t xml:space="preserve">Refrigerio tipo preempacado p/100 personas (4 Variedades, Jugo, Desechables Transparentes, Hielo, Servilleta) </t>
  </si>
  <si>
    <t>Facturación de servicios</t>
  </si>
  <si>
    <t>Planificaciòn</t>
  </si>
  <si>
    <t>Servicio de Almuerzo tipo buffet para 30 Personas</t>
  </si>
  <si>
    <t>Impresión y encuadernación</t>
  </si>
  <si>
    <t>Impresión (dos caras)</t>
  </si>
  <si>
    <t xml:space="preserve">Refrigerio tipo preempacado p/50 personas (3 Variedades, Jugo, Desechables Transparentes, Hielo, Servilleta) </t>
  </si>
  <si>
    <t>Anticipo Financiero</t>
  </si>
  <si>
    <t>Refrigerio tipo preempacado p/25 personas (4 Variedades, Jugo, Desechables Transparentes, Jugo Natural)</t>
  </si>
  <si>
    <t>Presupuesto Institucional</t>
  </si>
  <si>
    <t>Calidad de los Servicios</t>
  </si>
  <si>
    <t xml:space="preserve">Almuerzo tipo Buffet para 30 personas (Cristaleria, Cuberteria, Servilletas, Jugo) </t>
  </si>
  <si>
    <t xml:space="preserve">Refrigerio tipo preempacado p/250 personas (4 Variedades, Jugo, Desechables Transparentes, Mesas, Manteles) </t>
  </si>
  <si>
    <t>OAI</t>
  </si>
  <si>
    <t xml:space="preserve">Refrigerio tipo preempacado p/125 personas (4 Variedades, Jugo, Desechables Transparentes,sillas plasticas, Servilletas) </t>
  </si>
  <si>
    <t xml:space="preserve">Refrigerio tipo preempacado p/110 personas (4 Variedades, Jugo, Desechables Transparentes,sillas plasticas, Servilletas) </t>
  </si>
  <si>
    <t>Estadistica (Gestión de la Información)</t>
  </si>
  <si>
    <t>Emergencias Mèdicas</t>
  </si>
  <si>
    <t>Gestión Clinica</t>
  </si>
  <si>
    <t>Servicio de Refrigerio tipo buffet 30 Personas</t>
  </si>
  <si>
    <t>Viáticos dentro del país</t>
  </si>
  <si>
    <t>Viaticos Profesionales sin Hospedaje</t>
  </si>
  <si>
    <t>Viaticos Profesionales Hospedaje</t>
  </si>
  <si>
    <t>Servicios técnicos y profesionales</t>
  </si>
  <si>
    <t>Pagos facilitadores externos</t>
  </si>
  <si>
    <t xml:space="preserve">Refrigerio tipo Buffet p/15 personas (3 Variedades, Desechables Transparentes, Jugo Natural, Servilletas, Hielo) </t>
  </si>
  <si>
    <t xml:space="preserve">Implementar  plan de capacitación al personal de laboratorios clinicos, imágenes y los servicios transfuncionales en EES de 10 SRS                                        Talleres de imágenes:                           1. Taller “Radioprotección para el personal operativo del servicio de imágenes médica” 
2- Taller “Los medios de  contrastes en radiología y su uso”  Abril 2026                                                             3- Taller de humanización de los servicios en la atención al paciente a personal de laboratorio e imágenes                                                   Talleres Laboratorio:                                                                                1. “Capacitación junto al equipo técnico  del Hemocentro Nacional al personal de los Bancos de Sangre en  control de calidad a las pruebas y  servicio de transfusión. Agosto 2026
2. Taller al personal de laboratorios clínicos para la actualización documentada del Manual Bioseguridad para garantizar el manejo de los desechos biológicos, materiales químicos peligrosos y actividades de contingencia como incendios, terremotos y emergencias.     Noviembre 2026                                 Dividir cantidad de talleres trtimestral, de acuerdo a su disponibilidad                                                                                                        </t>
  </si>
  <si>
    <t>unidad</t>
  </si>
  <si>
    <t>2.3.1.1.01</t>
  </si>
  <si>
    <t>lsAlimentosyBebidas</t>
  </si>
  <si>
    <t>Laboratorio e Imágenes (taller de abril)</t>
  </si>
  <si>
    <t>Almuerzo tipo Buffet para 20 personas (Cristalería, Cubertería, Servilletas, Jugo, Café)</t>
  </si>
  <si>
    <t>Laboratorio e Imágenes (taller de agosto</t>
  </si>
  <si>
    <t>Laboratorio e Imágenes (Taller de agosto)</t>
  </si>
  <si>
    <t>Laboratorio e Imágenes (Taller de Noviembre)</t>
  </si>
  <si>
    <t>Identificacion de necesidades de infraestructuras</t>
  </si>
  <si>
    <t>0+</t>
  </si>
  <si>
    <t>Tipo de Intervención</t>
  </si>
  <si>
    <t>Tipo EESS</t>
  </si>
  <si>
    <t>Nombre de establecimiento</t>
  </si>
  <si>
    <t>Provincia</t>
  </si>
  <si>
    <t>ListaProvincia</t>
  </si>
  <si>
    <t>Municipio</t>
  </si>
  <si>
    <t>Monto Estimado</t>
  </si>
  <si>
    <t>Servicios de pinturas y derivados con fines de higienes y embellecimiento</t>
  </si>
  <si>
    <t>Centro Primer Nivel</t>
  </si>
  <si>
    <t xml:space="preserve"> HERMANAS MIRABAL</t>
  </si>
  <si>
    <t>DISTRITO NACIONAL</t>
  </si>
  <si>
    <t>Unidad</t>
  </si>
  <si>
    <t>Venta de servicios</t>
  </si>
  <si>
    <t>SANTA ROSA</t>
  </si>
  <si>
    <t>SANTO DOMINGO</t>
  </si>
  <si>
    <t>SAN ANTONIO DE PADUA</t>
  </si>
  <si>
    <t>Gerencia de Área</t>
  </si>
  <si>
    <t>SANTO DOMINGO NORTE</t>
  </si>
  <si>
    <t>GUACHIPITA</t>
  </si>
  <si>
    <t>SIERRA DE AGUA</t>
  </si>
  <si>
    <t>MONTE PLATA</t>
  </si>
  <si>
    <t>REFORMA DE DAJAO</t>
  </si>
  <si>
    <t>LA COLORADA</t>
  </si>
  <si>
    <t>RINCON CLARO</t>
  </si>
  <si>
    <t>HATO SAN PEDRO</t>
  </si>
  <si>
    <t>CABEZA DE TORO</t>
  </si>
  <si>
    <t>FRAILES III</t>
  </si>
  <si>
    <t>BOCA CHICA I</t>
  </si>
  <si>
    <t>SIERRA PRIETA</t>
  </si>
  <si>
    <t>VILLA BLANCA</t>
  </si>
  <si>
    <t>CRISTO OBRERO</t>
  </si>
  <si>
    <t>Instalaciones eléctricas</t>
  </si>
  <si>
    <t>LOS COCOS</t>
  </si>
  <si>
    <t>LA GUAYIGA</t>
  </si>
  <si>
    <t>PALAMARA</t>
  </si>
  <si>
    <t>PALAVE</t>
  </si>
  <si>
    <t>LA CUABA</t>
  </si>
  <si>
    <t>BAYONA</t>
  </si>
  <si>
    <t>LA CIENEGA</t>
  </si>
  <si>
    <t>CAMPAMENTO 16 DE AGOSTO</t>
  </si>
  <si>
    <t>EL PEDREGAL</t>
  </si>
  <si>
    <t>CABALLONA</t>
  </si>
  <si>
    <t>VILLA VERDE</t>
  </si>
  <si>
    <t>Centro Diagnóstico</t>
  </si>
  <si>
    <t>ZONA F</t>
  </si>
  <si>
    <t>LA GAVIOTA</t>
  </si>
  <si>
    <t>CTU</t>
  </si>
  <si>
    <t>ZONA B</t>
  </si>
  <si>
    <t>ZONA A</t>
  </si>
  <si>
    <t>GUANDULES I</t>
  </si>
  <si>
    <t>VILLA AGRICOLAS</t>
  </si>
  <si>
    <t>EL DIQUE</t>
  </si>
  <si>
    <t>VILLAS FRANCISCA</t>
  </si>
  <si>
    <t>LA ISABELITA</t>
  </si>
  <si>
    <t>SANTO DOMINGO ESTE ORIENTAL I Y II</t>
  </si>
  <si>
    <t>PROLONGACION VENEZUELA</t>
  </si>
  <si>
    <t>LOS MAMEYES</t>
  </si>
  <si>
    <t>ALDEA LOS MINAS</t>
  </si>
  <si>
    <t>LAS LILAS</t>
  </si>
  <si>
    <t>ZONA E</t>
  </si>
  <si>
    <t>VIETNAM</t>
  </si>
  <si>
    <t>SAN JOSE LA BARQUITA</t>
  </si>
  <si>
    <t>SALUD MENTAL LA ZURZA</t>
  </si>
  <si>
    <t xml:space="preserve">VILLA LIBERACION </t>
  </si>
  <si>
    <t xml:space="preserve"> INGENIO OZAMA</t>
  </si>
  <si>
    <t xml:space="preserve"> MENDOZA</t>
  </si>
  <si>
    <t>NUEVO AMANECER</t>
  </si>
  <si>
    <t xml:space="preserve">LOS FRAILES I </t>
  </si>
  <si>
    <t>CIUDAD JUAN BOSCH</t>
  </si>
  <si>
    <t xml:space="preserve"> CIUDAD JUAN BOSCH</t>
  </si>
  <si>
    <t xml:space="preserve"> HAINAMOSA</t>
  </si>
  <si>
    <t xml:space="preserve"> TAMARINDO</t>
  </si>
  <si>
    <t xml:space="preserve"> BRISAS DEL ESTE</t>
  </si>
  <si>
    <t>ESTANCIA NUEVA</t>
  </si>
  <si>
    <t xml:space="preserve"> LOS MAESTROS</t>
  </si>
  <si>
    <t xml:space="preserve"> LA UREÑA</t>
  </si>
  <si>
    <t>SAN ISIDRO</t>
  </si>
  <si>
    <t xml:space="preserve"> SAN ISIDRO</t>
  </si>
  <si>
    <t xml:space="preserve"> UREÑA NORTE</t>
  </si>
  <si>
    <t>Supervision de Area 
Supervision de area Sto. Dgo. Este Municipal</t>
  </si>
  <si>
    <t>CABRETO II NARANJO</t>
  </si>
  <si>
    <t>LOS TANQUECITOS</t>
  </si>
  <si>
    <t>Guerra</t>
  </si>
  <si>
    <t xml:space="preserve"> GUERRA</t>
  </si>
  <si>
    <t>MADRE LAURA</t>
  </si>
  <si>
    <t>EL MAMON</t>
  </si>
  <si>
    <t>MONTE ADENTRO</t>
  </si>
  <si>
    <t>CAMPO LINDO II</t>
  </si>
  <si>
    <t xml:space="preserve"> HALIMA</t>
  </si>
  <si>
    <t>MATA DE PALMA</t>
  </si>
  <si>
    <t>CABRETO 1</t>
  </si>
  <si>
    <t>BOCA CHICA II</t>
  </si>
  <si>
    <t>CAMPO LINDO I</t>
  </si>
  <si>
    <t xml:space="preserve"> LA JOYA</t>
  </si>
  <si>
    <t>NUEVA ESPERANZA</t>
  </si>
  <si>
    <t xml:space="preserve"> BOCA CHICA I</t>
  </si>
  <si>
    <t>Supervision de area Sto. Dgo. Norte</t>
  </si>
  <si>
    <t xml:space="preserve"> LA UNION</t>
  </si>
  <si>
    <t xml:space="preserve"> LA JAVILLA</t>
  </si>
  <si>
    <t xml:space="preserve"> LA PALMILLA</t>
  </si>
  <si>
    <t xml:space="preserve"> NUEVA ISABELA</t>
  </si>
  <si>
    <t xml:space="preserve"> PONCE ADENTRO</t>
  </si>
  <si>
    <t xml:space="preserve"> GUARICANO</t>
  </si>
  <si>
    <t xml:space="preserve"> SIERRA PRIETA</t>
  </si>
  <si>
    <t>GUANUMA</t>
  </si>
  <si>
    <t>VILLA CARMELA</t>
  </si>
  <si>
    <t>MATA MAMON</t>
  </si>
  <si>
    <t>LA ESPERANZA (antiguo san felipe)</t>
  </si>
  <si>
    <t>LOS CASABES</t>
  </si>
  <si>
    <t>WANDA CID</t>
  </si>
  <si>
    <t>LA CEIBA</t>
  </si>
  <si>
    <t>MAMA TINGO</t>
  </si>
  <si>
    <t>MATA SAN JUAN</t>
  </si>
  <si>
    <t>NUEVA BARQUITA</t>
  </si>
  <si>
    <t>DISTRITO NACIONAL OESTE</t>
  </si>
  <si>
    <t>CPNA 30 DE MAYO</t>
  </si>
  <si>
    <t>CPNA MOVEARTE</t>
  </si>
  <si>
    <t>GERENCIA</t>
  </si>
  <si>
    <t>CPNA MATA HAMBRE</t>
  </si>
  <si>
    <t>CPNA PUERTO ISABELA</t>
  </si>
  <si>
    <t>CPNA ZONA G</t>
  </si>
  <si>
    <t>SAN JOSE CALAZAR</t>
  </si>
  <si>
    <t>ISABELA PANTOJA (CARMEN RENATA)</t>
  </si>
  <si>
    <t>TEJADA FLORENTICO</t>
  </si>
  <si>
    <t>LOS GIRASOLES ( PALMA REAL)</t>
  </si>
  <si>
    <t>LA AGUSTINA</t>
  </si>
  <si>
    <t>LOS PARALEJOS</t>
  </si>
  <si>
    <t>FUNDACAM</t>
  </si>
  <si>
    <t>FUSADI</t>
  </si>
  <si>
    <t>SODECA</t>
  </si>
  <si>
    <t>CPNA EL FERNANDEZ</t>
  </si>
  <si>
    <t>LA FERIA ( LA LOTERIA)</t>
  </si>
  <si>
    <t>SANTIAGO APOSTOL</t>
  </si>
  <si>
    <t>MANGANAGUA</t>
  </si>
  <si>
    <t>PEDRO MIR</t>
  </si>
  <si>
    <t xml:space="preserve">EL CALICHE </t>
  </si>
  <si>
    <t>GREGORIO LUPERON</t>
  </si>
  <si>
    <t>ZONA D</t>
  </si>
  <si>
    <t>Almacen</t>
  </si>
  <si>
    <t>SAN MARTIN</t>
  </si>
  <si>
    <t>MEDICAMENTOS</t>
  </si>
  <si>
    <t>DIRECCION SRSO</t>
  </si>
  <si>
    <t>DEPARTAMENTO TECNOLOGIA</t>
  </si>
  <si>
    <t>DEPARTAMENTO ATENCION AL USUARIO</t>
  </si>
  <si>
    <t>DIVISION MEDICAMENTOS</t>
  </si>
  <si>
    <t>DIVISION LABORATORIO</t>
  </si>
  <si>
    <t xml:space="preserve">Departamento  de Urgencia y Emergencias 911. </t>
  </si>
  <si>
    <t>Departamento  de Legal</t>
  </si>
  <si>
    <t>Departamento  de Auditoria</t>
  </si>
  <si>
    <t>Departamento  de Contraloria</t>
  </si>
  <si>
    <t>Departamento  de Financiera</t>
  </si>
  <si>
    <t>Identificación de necesidades de equipos</t>
  </si>
  <si>
    <t>Tipos de Acciones</t>
  </si>
  <si>
    <t>Tipo de Equipo</t>
  </si>
  <si>
    <t>Item</t>
  </si>
  <si>
    <t>Valor Total Estimado</t>
  </si>
  <si>
    <t>Compra</t>
  </si>
  <si>
    <t>Electrodomésticos</t>
  </si>
  <si>
    <t/>
  </si>
  <si>
    <t>Microondas</t>
  </si>
  <si>
    <t>Ozama</t>
  </si>
  <si>
    <t>2.6.1.4.01</t>
  </si>
  <si>
    <t xml:space="preserve">Bebederos </t>
  </si>
  <si>
    <t>2.6.5.4.01</t>
  </si>
  <si>
    <t>Aires Acondicionados De 12,000btu</t>
  </si>
  <si>
    <t>Aires Acondicionados De 18,000btu</t>
  </si>
  <si>
    <t>Aires Acondicionados De 24,000btu</t>
  </si>
  <si>
    <t>Aires Acondicionados De 36,000btu</t>
  </si>
  <si>
    <t xml:space="preserve">Nevera Para Insulina De 4.5 Pies Cubicos </t>
  </si>
  <si>
    <t xml:space="preserve">Neveras De 12 Pies Cubitos </t>
  </si>
  <si>
    <t>Abanicos De Techo</t>
  </si>
  <si>
    <t>Abanicos De Pared</t>
  </si>
  <si>
    <t xml:space="preserve">Estufas </t>
  </si>
  <si>
    <t>Muebles de oficina y estantería</t>
  </si>
  <si>
    <t>Sillon Secretarial</t>
  </si>
  <si>
    <t>2.6.1.1.01</t>
  </si>
  <si>
    <t>Sillon Ejecutivo</t>
  </si>
  <si>
    <t>Silla Apilable Metalica</t>
  </si>
  <si>
    <t>Archivo De 5 Gavetas</t>
  </si>
  <si>
    <t>Archivo De 3 Gavetas</t>
  </si>
  <si>
    <t>Armarios De Dos Puertas</t>
  </si>
  <si>
    <t>Anaquel De 5 Tramos</t>
  </si>
  <si>
    <t>Escritorio</t>
  </si>
  <si>
    <t>Escritorio Reducido</t>
  </si>
  <si>
    <t>Sistemas de aire acondicionado, calefacción y de refrigeración industrial y comercial</t>
  </si>
  <si>
    <t>Compresor Para Aires Acondicionados De 5 Tn</t>
  </si>
  <si>
    <t>Condensador  Para Aires Acondicionados De 5 Tn</t>
  </si>
  <si>
    <t>Otros equipos</t>
  </si>
  <si>
    <t>Equipo de sonografía</t>
  </si>
  <si>
    <t>2.6.3.1.01</t>
  </si>
  <si>
    <t>Equipo de ECG</t>
  </si>
  <si>
    <t>Printer para sonografía</t>
  </si>
  <si>
    <t>Transductores</t>
  </si>
  <si>
    <t>Mandiles plomados</t>
  </si>
  <si>
    <t>Dosímetros</t>
  </si>
  <si>
    <t>Equipo de Rayos X</t>
  </si>
  <si>
    <t>Lámpara de resina</t>
  </si>
  <si>
    <t>Destartarizador ultrasónico dental Cavitron</t>
  </si>
  <si>
    <t>Unidad de Odontología completa</t>
  </si>
  <si>
    <t>Compresor Dental</t>
  </si>
  <si>
    <t xml:space="preserve">Turbina </t>
  </si>
  <si>
    <t>Micromotores y Contraangulo</t>
  </si>
  <si>
    <t>Equipo de RX</t>
  </si>
  <si>
    <t>Autoclave</t>
  </si>
  <si>
    <t>Mantenimiento y reparación de equipos sanitarios y de laboratorio</t>
  </si>
  <si>
    <t>Manguera De Pu Milimétrica 1/2</t>
  </si>
  <si>
    <t>2.6.1.3.01</t>
  </si>
  <si>
    <t>Manguera De 3 Milímetros</t>
  </si>
  <si>
    <t>2.6.1.9.01</t>
  </si>
  <si>
    <t>Manguera 1/4</t>
  </si>
  <si>
    <t>Manguera 1/8</t>
  </si>
  <si>
    <t>Manguera De 4 Milimetros</t>
  </si>
  <si>
    <t>Manguera De Turbina De 3</t>
  </si>
  <si>
    <t>Manguera De Turbina De 4</t>
  </si>
  <si>
    <t>Manguera De 6 Milímetros</t>
  </si>
  <si>
    <t>Manguera 5/16</t>
  </si>
  <si>
    <t>2.6.6.2.01</t>
  </si>
  <si>
    <t>Manguera De 8 Milímetros</t>
  </si>
  <si>
    <t>2.6.5.6.01</t>
  </si>
  <si>
    <t>Válvula Cambio On/Off</t>
  </si>
  <si>
    <t>Válvula Cambio On/Off/On(3 Vías)</t>
  </si>
  <si>
    <t>Manguera De Pedal</t>
  </si>
  <si>
    <t>Válvula Mezcladora Octagonal Dorada</t>
  </si>
  <si>
    <t>Regulador Agua</t>
  </si>
  <si>
    <t xml:space="preserve"> Manguera De Eyector</t>
  </si>
  <si>
    <t xml:space="preserve"> Adaptador De Turbina Y Micromotor 4 Orificios</t>
  </si>
  <si>
    <t xml:space="preserve"> Adaptador De Turbina Y Micromotor 2 Orificios</t>
  </si>
  <si>
    <t xml:space="preserve"> Adaptador De Turbina Y Micromotor 3 Orificios</t>
  </si>
  <si>
    <t>T De 4 Milímetros</t>
  </si>
  <si>
    <t>T De 6 Milímetros</t>
  </si>
  <si>
    <t>T 1/4</t>
  </si>
  <si>
    <t>T 1/8</t>
  </si>
  <si>
    <t>Fittin De 1/4 Unión</t>
  </si>
  <si>
    <t xml:space="preserve">Fittin De 1/8 Unión </t>
  </si>
  <si>
    <t>Conector Reductor De 1/4 A 1/8</t>
  </si>
  <si>
    <t>Válvula Mezcladora Negrita</t>
  </si>
  <si>
    <t>Válvula Reguladora De Agua Y Aire</t>
  </si>
  <si>
    <t>Manguera De Turbina Y Micro Motor / eyector de saliva</t>
  </si>
  <si>
    <t>Pedal Neumático Genérico</t>
  </si>
  <si>
    <t>Regulador De Voltajes</t>
  </si>
  <si>
    <t>Fresas Gatte#2</t>
  </si>
  <si>
    <t>Fresas Gatte#3</t>
  </si>
  <si>
    <t>Fresas Endo Z</t>
  </si>
  <si>
    <t xml:space="preserve">Fresas Diamantadas Redonda Grandes </t>
  </si>
  <si>
    <t xml:space="preserve">Fresas Diamantadas Redonda Pequeñas  </t>
  </si>
  <si>
    <t xml:space="preserve">Fresas Diamantadas Cono Invertido  </t>
  </si>
  <si>
    <t>Fresas Quirúrgicas Redonda  Grandes</t>
  </si>
  <si>
    <t>Fresas Quirúrgicas Redonda  Pequeñas</t>
  </si>
  <si>
    <t xml:space="preserve">Fresas  De Puentes </t>
  </si>
  <si>
    <t xml:space="preserve">Fresas De Pulido De Resina Punta De Llama </t>
  </si>
  <si>
    <t>Fresas De Pulido De Resina Chofu</t>
  </si>
  <si>
    <t>Fresas Doradas Para Pulido De Resina Tronco Cónica</t>
  </si>
  <si>
    <t>Espejos Bucales Con Su Mango PAQ. 12 UD</t>
  </si>
  <si>
    <t>Exploradores Doble</t>
  </si>
  <si>
    <t>Instrumento De Obturación Plástica</t>
  </si>
  <si>
    <t>Pinza De Algodón</t>
  </si>
  <si>
    <t>Pinza O Fórceps #16</t>
  </si>
  <si>
    <t>Pinza O Fórceps #18r</t>
  </si>
  <si>
    <t>Pinza O Fórceps #18 L</t>
  </si>
  <si>
    <t>Pinza O Fórceps # 150</t>
  </si>
  <si>
    <t>Pinza O Fórceps #151</t>
  </si>
  <si>
    <t>Pinza O Fórceps #65</t>
  </si>
  <si>
    <t>Pinza O Fórceps # 210</t>
  </si>
  <si>
    <t>Pinza O Fórceps # 222</t>
  </si>
  <si>
    <t>Pinza Gubia</t>
  </si>
  <si>
    <t>Porta Banda Matriz Universal</t>
  </si>
  <si>
    <t>Porta Aguja Recto</t>
  </si>
  <si>
    <t>2.6.4.1.01</t>
  </si>
  <si>
    <t>Jeringa Porta Carpule</t>
  </si>
  <si>
    <t>Elevadores Recto Acanalado Fino</t>
  </si>
  <si>
    <t>Elevadores Recto Acanalado Grueso</t>
  </si>
  <si>
    <t>Elevadores Recto Plano Fino</t>
  </si>
  <si>
    <t>Elevadores Recto Plano Grueso</t>
  </si>
  <si>
    <t>Jeringa Triple</t>
  </si>
  <si>
    <t>Cureta Para Hueso</t>
  </si>
  <si>
    <t>Tijeras Quirúrgica Recta</t>
  </si>
  <si>
    <t>Tijeras  De  Cortar Metal</t>
  </si>
  <si>
    <t>Winter Derecho Largo</t>
  </si>
  <si>
    <t>Winter  Izquierdo Largo</t>
  </si>
  <si>
    <t>Porta Bisturí</t>
  </si>
  <si>
    <t xml:space="preserve">Legra O Periostotomo </t>
  </si>
  <si>
    <t>Dicalero De Doble Extremo</t>
  </si>
  <si>
    <t xml:space="preserve">Jacquet Universal  </t>
  </si>
  <si>
    <t>Sonda Periodontal Doble</t>
  </si>
  <si>
    <t>Cucharilla De Dentina Mediana</t>
  </si>
  <si>
    <t>Cucharilla De Dentina Grande</t>
  </si>
  <si>
    <t>Espátula De Cemento Doble</t>
  </si>
  <si>
    <t>Lentes Protectores</t>
  </si>
  <si>
    <t xml:space="preserve">caja reveladora </t>
  </si>
  <si>
    <t xml:space="preserve">porta placa </t>
  </si>
  <si>
    <t>Equipos de cómputo</t>
  </si>
  <si>
    <t xml:space="preserve">Computadoras de escritorio completas </t>
  </si>
  <si>
    <t>laptop</t>
  </si>
  <si>
    <t>Teclados</t>
  </si>
  <si>
    <t>Mouse</t>
  </si>
  <si>
    <t>Mouse Pad</t>
  </si>
  <si>
    <t>Servicio de renta de impresoras multifuncionales por un año</t>
  </si>
  <si>
    <t>Discos duros  internos SSD 1 TB</t>
  </si>
  <si>
    <t>Memoria USB 512 GB</t>
  </si>
  <si>
    <t>Escaner</t>
  </si>
  <si>
    <t xml:space="preserve">Impresora Matricial </t>
  </si>
  <si>
    <t xml:space="preserve">Instalacion camara seguridad </t>
  </si>
  <si>
    <t>Juegos de Destornilladores de 10 piezas</t>
  </si>
  <si>
    <t>Tarugos Verdes</t>
  </si>
  <si>
    <t>Tarugos de Metal 1/2</t>
  </si>
  <si>
    <t>Rack de 5U</t>
  </si>
  <si>
    <t>Pach panel 48 puertos Cat.6</t>
  </si>
  <si>
    <t>Regletas Electricas 6 conectores</t>
  </si>
  <si>
    <t>Switch Ethernet 48 Puertos POE</t>
  </si>
  <si>
    <t>Switch Ethernet 8 Puertos POE</t>
  </si>
  <si>
    <t>Tornillos Diablitos 1 pulgada</t>
  </si>
  <si>
    <t xml:space="preserve">Pinza de Corte </t>
  </si>
  <si>
    <t>Compra e Instalacion de Camaras</t>
  </si>
  <si>
    <t>Tarjeta de Red Inalambricas PCLe AC1200 para PC</t>
  </si>
  <si>
    <t>Tarjeta de Red PCIe Gigabit</t>
  </si>
  <si>
    <t>UPS 500 VA/250W para computadoras</t>
  </si>
  <si>
    <t>Camara Web para computadoras</t>
  </si>
  <si>
    <t>caja de cables de Red Cat5</t>
  </si>
  <si>
    <t>Surface MountBox Cat 5e</t>
  </si>
  <si>
    <t xml:space="preserve">Canaletas 1/2  Pulgada </t>
  </si>
  <si>
    <t xml:space="preserve">Canaletas 1 Pulgada </t>
  </si>
  <si>
    <t xml:space="preserve">Canaletas 3/4 Pulgada </t>
  </si>
  <si>
    <t xml:space="preserve">Canaletas 1 1/2  Pulgada </t>
  </si>
  <si>
    <t>RJ45</t>
  </si>
  <si>
    <t>Disco Duros para Servidore 3 TB</t>
  </si>
  <si>
    <t>Conduflex 1</t>
  </si>
  <si>
    <t>Conduflex 1/2</t>
  </si>
  <si>
    <t>Herramientas de  Red</t>
  </si>
  <si>
    <t>Memoria Ram para computadora 8 GB</t>
  </si>
  <si>
    <t>Memoria Ram para laptop 8 GB</t>
  </si>
  <si>
    <t>Monitores 24 Pulgadas</t>
  </si>
  <si>
    <t>Repetidores</t>
  </si>
  <si>
    <t>Reloj de Ponche</t>
  </si>
  <si>
    <t>Pasta Termica</t>
  </si>
  <si>
    <t xml:space="preserve">UPS para servidores </t>
  </si>
  <si>
    <t xml:space="preserve">Imperosa Color Inyeccion de tinta Multifuncional </t>
  </si>
  <si>
    <t xml:space="preserve">Guardian para agujas </t>
  </si>
  <si>
    <t>Supervisiones de Âreas</t>
  </si>
  <si>
    <t>Aspirador</t>
  </si>
  <si>
    <t>Escalinata de 2 peldaños</t>
  </si>
  <si>
    <t xml:space="preserve">Tirillas </t>
  </si>
  <si>
    <t>Oxígeno (Funcional)</t>
  </si>
  <si>
    <t>Nevera 12 pie</t>
  </si>
  <si>
    <t>Mesa Porta Instrumentos</t>
  </si>
  <si>
    <t>Pinza Foster</t>
  </si>
  <si>
    <t>Nevera Fisiatria</t>
  </si>
  <si>
    <t xml:space="preserve">Compresa Caliente </t>
  </si>
  <si>
    <t>Compresa Fria</t>
  </si>
  <si>
    <t>Compresa De Cuello</t>
  </si>
  <si>
    <t>Compresa De Espalda</t>
  </si>
  <si>
    <t>Electrodos 2*2</t>
  </si>
  <si>
    <t>Electrodos 2*4</t>
  </si>
  <si>
    <t>Banda Elastica: Suave, Media Y Alta</t>
  </si>
  <si>
    <t>Almohadas Ortopedicas</t>
  </si>
  <si>
    <t>Toallas</t>
  </si>
  <si>
    <t xml:space="preserve">Mancuernas </t>
  </si>
  <si>
    <t>Cepillos Sensoriales</t>
  </si>
  <si>
    <t>Pesas De Manos 2, 4, 8, 10, 15 Libras</t>
  </si>
  <si>
    <t>Escaleras Terapeuticas</t>
  </si>
  <si>
    <t>Parafina</t>
  </si>
  <si>
    <t xml:space="preserve">Pilas Cuadradas Para Ten Manuales </t>
  </si>
  <si>
    <t>Escalerillas De Mano</t>
  </si>
  <si>
    <t>Caminadora</t>
  </si>
  <si>
    <t>Pesas Para Tobillos Y Pies</t>
  </si>
  <si>
    <t>Equipos De Masajeos</t>
  </si>
  <si>
    <t>Pizarra De Corcho 24x36</t>
  </si>
  <si>
    <t>Bandeja Ginecologica</t>
  </si>
  <si>
    <t xml:space="preserve">Autoclave </t>
  </si>
  <si>
    <t>Ambú</t>
  </si>
  <si>
    <t>Set De Equipos De Colposcopía</t>
  </si>
  <si>
    <t>Tranductor De Partes Blandas (Marca Midray Modelo Dc)</t>
  </si>
  <si>
    <t xml:space="preserve">Bandeja De Mayo </t>
  </si>
  <si>
    <t xml:space="preserve">Lampara De Resina </t>
  </si>
  <si>
    <t xml:space="preserve">Electrocardiografo </t>
  </si>
  <si>
    <t xml:space="preserve">Bascula Mecanica </t>
  </si>
  <si>
    <t xml:space="preserve">Bandejas De Cirugia Menor  </t>
  </si>
  <si>
    <t>Nevera Portatil Para Muestras</t>
  </si>
  <si>
    <t>Esfigmomanometro De Pared</t>
  </si>
  <si>
    <t>Cortinas Para Emergencia</t>
  </si>
  <si>
    <t>Camilla De Consulta Articulada</t>
  </si>
  <si>
    <t>Señalizacion De Cartera De Servicio</t>
  </si>
  <si>
    <t>Señalizacion Mision Y Vision Y Valores</t>
  </si>
  <si>
    <t>Señalizacion Mapa Unap</t>
  </si>
  <si>
    <t>Anaquel 5 tramos De Medicamentos</t>
  </si>
  <si>
    <t>Taburete Giratorio</t>
  </si>
  <si>
    <t>Esfigmomanómetro Pediatrico</t>
  </si>
  <si>
    <t>Mural Informativo</t>
  </si>
  <si>
    <t>Esfigmonanometro de Pedestal</t>
  </si>
  <si>
    <t>Caja De Desecho De Material Biologico</t>
  </si>
  <si>
    <t>Tanque De Oxigeno</t>
  </si>
  <si>
    <t>Incinerador De Agujas</t>
  </si>
  <si>
    <t>Oximetro</t>
  </si>
  <si>
    <t>Termometros Digitales</t>
  </si>
  <si>
    <t>Kit De Sutura</t>
  </si>
  <si>
    <t>Bomboneras</t>
  </si>
  <si>
    <t>Martillo De Percusion</t>
  </si>
  <si>
    <t>Termómetro</t>
  </si>
  <si>
    <t>Equipo De Cura</t>
  </si>
  <si>
    <t>Termo Para Vacuna</t>
  </si>
  <si>
    <t>Tallimetro Pediatrico</t>
  </si>
  <si>
    <t>Extintor</t>
  </si>
  <si>
    <t>Escalinata De 1 Peldaño</t>
  </si>
  <si>
    <t>Carrito De Equipos Médicos</t>
  </si>
  <si>
    <t>Dispensador De Papel Toalla</t>
  </si>
  <si>
    <t>Set Insercion Y Retiro De Diu</t>
  </si>
  <si>
    <t>Destructor De Agujas</t>
  </si>
  <si>
    <t>Equipo de cirugía menor</t>
  </si>
  <si>
    <t>Nebulizador</t>
  </si>
  <si>
    <t>Pie de suero Portatil</t>
  </si>
  <si>
    <t>Esfigmomanómetro Adulto</t>
  </si>
  <si>
    <t>Estetoscopio</t>
  </si>
  <si>
    <t>Lampara cuello de ganzo</t>
  </si>
  <si>
    <t>Nevera para vacunas dual</t>
  </si>
  <si>
    <t xml:space="preserve">Balanza pediatrica </t>
  </si>
  <si>
    <t>Balanza con tallimetro para adulto</t>
  </si>
  <si>
    <t>Otoscopio</t>
  </si>
  <si>
    <t xml:space="preserve">Nevera de 4.5 pie ejecutiva (medicamentos, insulina, reactivos, Tb) </t>
  </si>
  <si>
    <t>Vitrina para medicamentos</t>
  </si>
  <si>
    <t xml:space="preserve">Negatoscopio </t>
  </si>
  <si>
    <t>Set Diagnostico</t>
  </si>
  <si>
    <t>Mampara Divisora</t>
  </si>
  <si>
    <t>Camilla De Examen Medico General</t>
  </si>
  <si>
    <t>Glucómetro</t>
  </si>
  <si>
    <t>Estimación de ingresos por cuentas</t>
  </si>
  <si>
    <t>Grupo</t>
  </si>
  <si>
    <t>Subgrupo</t>
  </si>
  <si>
    <t>Cuenta</t>
  </si>
  <si>
    <t>Auxiliar</t>
  </si>
  <si>
    <t>Descripción Ingresos por Cuenta</t>
  </si>
  <si>
    <t>Valor RD$</t>
  </si>
  <si>
    <t>%</t>
  </si>
  <si>
    <t>Donaciones</t>
  </si>
  <si>
    <t>Donaciones Corrientes</t>
  </si>
  <si>
    <t>Donaciones corrientes de organismos internacionales</t>
  </si>
  <si>
    <t xml:space="preserve">Transferencias </t>
  </si>
  <si>
    <t>Transferencias Corrientes</t>
  </si>
  <si>
    <t>Transferencias Corrientes Recibidas de Instituciones Públicas Descentralizas y Autonomas No Financieras</t>
  </si>
  <si>
    <t>´01</t>
  </si>
  <si>
    <t>Aportes SNS Nomina</t>
  </si>
  <si>
    <t>´02</t>
  </si>
  <si>
    <t>Anticipos Financieros</t>
  </si>
  <si>
    <t>´03</t>
  </si>
  <si>
    <t>Aportes SNS Medicamentos</t>
  </si>
  <si>
    <t>Transferencias Corrientes Recibidas de Instituciones Públicas de la Seguridad Social</t>
  </si>
  <si>
    <t xml:space="preserve">Transferencia de Capital </t>
  </si>
  <si>
    <t>Tranferencia de Capital Recibidas de Instituciones Públicas Descentralizas y Autonomas No Financieras</t>
  </si>
  <si>
    <t>Aportes SNS Equipamiento</t>
  </si>
  <si>
    <t>Aportes para otros gastos de inversión del SNS</t>
  </si>
  <si>
    <t>Ingresos por Contraprestación</t>
  </si>
  <si>
    <t>Venta de Bienes y Servicios</t>
  </si>
  <si>
    <t>Venta de Servicios del Estado</t>
  </si>
  <si>
    <t>´99</t>
  </si>
  <si>
    <t xml:space="preserve">Otras ventas de servicios  </t>
  </si>
  <si>
    <t>Venta de Servicios a SENASA por afiliados regimen subsidiado</t>
  </si>
  <si>
    <t>Venta de Servicios a SENASA por afiliados regimen contributivo</t>
  </si>
  <si>
    <t>Venta de Servicios a otras ARS por atencion a Regimen contributivo</t>
  </si>
  <si>
    <t xml:space="preserve">Venta de Servicios a ARL </t>
  </si>
  <si>
    <t>Total Ingresos</t>
  </si>
  <si>
    <t xml:space="preserve">Consolidado del Presupuesto Estimado de Ingresos y Gastos </t>
  </si>
  <si>
    <t>Estimación de Ingresos</t>
  </si>
  <si>
    <t>Venta de Servicios y Otros Ingresos</t>
  </si>
  <si>
    <t>Aportes SNS Nómina</t>
  </si>
  <si>
    <t>Otros Aportes</t>
  </si>
  <si>
    <t>Total Ingresos RD$</t>
  </si>
  <si>
    <t>Estimación de Gastos</t>
  </si>
  <si>
    <t>Tipo</t>
  </si>
  <si>
    <t>Objeto</t>
  </si>
  <si>
    <t>Sub-Cuenta</t>
  </si>
  <si>
    <t>Descripción Gasto por Cuenta</t>
  </si>
  <si>
    <t>Anticipos Financieros / Transferencias</t>
  </si>
  <si>
    <t>Venta de Servicios</t>
  </si>
  <si>
    <t>Nominas</t>
  </si>
  <si>
    <t>Total RD$</t>
  </si>
  <si>
    <t>Egresos</t>
  </si>
  <si>
    <t>Servicios Personales</t>
  </si>
  <si>
    <t>Remuneraciones</t>
  </si>
  <si>
    <t>Remuneraciones al personal fijo</t>
  </si>
  <si>
    <t>`01</t>
  </si>
  <si>
    <t>Sueldos fijos</t>
  </si>
  <si>
    <t>`02</t>
  </si>
  <si>
    <t>Sueldos a medicos</t>
  </si>
  <si>
    <t>`05</t>
  </si>
  <si>
    <t>Incentivos y escalafón</t>
  </si>
  <si>
    <t>`06</t>
  </si>
  <si>
    <t>Nuevas plazas a medicos</t>
  </si>
  <si>
    <t>Remuneraciones al personal con carácter transitorio</t>
  </si>
  <si>
    <t>`03</t>
  </si>
  <si>
    <t>Suplencias</t>
  </si>
  <si>
    <t>Sueldo al personal nominal en período probatorio</t>
  </si>
  <si>
    <t xml:space="preserve"> Jornales</t>
  </si>
  <si>
    <t>`08</t>
  </si>
  <si>
    <t>Empleados temporales</t>
  </si>
  <si>
    <t>`09</t>
  </si>
  <si>
    <t>Personal de carácter eventual</t>
  </si>
  <si>
    <t>`11</t>
  </si>
  <si>
    <t>Interinato</t>
  </si>
  <si>
    <t>Sueldos al personal fijo en trámite de pensiones</t>
  </si>
  <si>
    <t>Sueldo anual No. 13</t>
  </si>
  <si>
    <t>Prestacianes economicas</t>
  </si>
  <si>
    <t>Pago de porcentaje por desvinculación de cargo</t>
  </si>
  <si>
    <t>Prestacion laboral por desvinculación</t>
  </si>
  <si>
    <t>`04</t>
  </si>
  <si>
    <t>Proporción de vacaciones no disfrutadas</t>
  </si>
  <si>
    <t>Sobresueldos</t>
  </si>
  <si>
    <t>Primas por antigüedad</t>
  </si>
  <si>
    <t>Compensación</t>
  </si>
  <si>
    <t>Pago de horas extraordinarias, Horas extraordinarias fin de año (Reglamento 523-09)</t>
  </si>
  <si>
    <t>Prima de transporte</t>
  </si>
  <si>
    <t>Compensación servicios de Seguridad</t>
  </si>
  <si>
    <t>Incentivo por rendimiento individual</t>
  </si>
  <si>
    <t>`07</t>
  </si>
  <si>
    <t>Compensación por distancia</t>
  </si>
  <si>
    <t>Compensaciones especiales</t>
  </si>
  <si>
    <t>Bono por desempeño</t>
  </si>
  <si>
    <t>`10</t>
  </si>
  <si>
    <t>Compensación por cumplimiento de indicadores</t>
  </si>
  <si>
    <t>Dietas y Gastos de Representación</t>
  </si>
  <si>
    <t>Gastos de representación</t>
  </si>
  <si>
    <t>Gastos de representación en el país</t>
  </si>
  <si>
    <t>Gastos de representación en el exterior</t>
  </si>
  <si>
    <t>Contribuciones a la Seguridad Social y Riesgo Laboral</t>
  </si>
  <si>
    <t>Contribuciones al seguro de salud</t>
  </si>
  <si>
    <t>Contribuciones al seguro de pensiones</t>
  </si>
  <si>
    <t>Contribuciones al seguro de riesgo laboral</t>
  </si>
  <si>
    <t>Contribuciones al plan de retiro complementario</t>
  </si>
  <si>
    <t>Contratacion de servicios</t>
  </si>
  <si>
    <t>Servicios Básicos</t>
  </si>
  <si>
    <t>Servicios telefónico de larga distancia</t>
  </si>
  <si>
    <t>Teléfono local</t>
  </si>
  <si>
    <t>Servicio de internet y televisión por cable</t>
  </si>
  <si>
    <t>Electricidad</t>
  </si>
  <si>
    <t>Energía eléctrica</t>
  </si>
  <si>
    <t>Electricidad no cortable</t>
  </si>
  <si>
    <t>Agua</t>
  </si>
  <si>
    <t>Recolección de residuos sólidos</t>
  </si>
  <si>
    <t>Publicidad Impresión y Encuadernación</t>
  </si>
  <si>
    <t>Publicidad y propaganda</t>
  </si>
  <si>
    <t>Viáticos</t>
  </si>
  <si>
    <t>Viáticos fuera del país</t>
  </si>
  <si>
    <t>Transporte y Alamcenaje</t>
  </si>
  <si>
    <t>Pasajes y gastos de transporte</t>
  </si>
  <si>
    <t>Fletes</t>
  </si>
  <si>
    <t>Peaje</t>
  </si>
  <si>
    <t>Alquileres y Rentas</t>
  </si>
  <si>
    <t>Alquilleres y rentas de edificios y locales</t>
  </si>
  <si>
    <t>Alquileres de máquinas y equipos de producción</t>
  </si>
  <si>
    <t>Alquileres de equipos</t>
  </si>
  <si>
    <t>Alquiler de equipo educacional</t>
  </si>
  <si>
    <t>Alquiler de equipo para computación</t>
  </si>
  <si>
    <t>Alquiler de equipo de comunicación</t>
  </si>
  <si>
    <t>Alquiler de equipo de oficina y muebles</t>
  </si>
  <si>
    <t>Alquiler de equipos sanitarios y de laboratorios</t>
  </si>
  <si>
    <t>Alquileres de equipos de transporte, tracción y elevación</t>
  </si>
  <si>
    <t>Otros alquileres</t>
  </si>
  <si>
    <t>Derecho de uso</t>
  </si>
  <si>
    <t>Licencias informaticas</t>
  </si>
  <si>
    <t>Seguros</t>
  </si>
  <si>
    <t>Seguro de bienes inmuebles e infraestructura</t>
  </si>
  <si>
    <t>Seguro de bienes muebles</t>
  </si>
  <si>
    <t>Seguros de personas</t>
  </si>
  <si>
    <t>Otros seguros</t>
  </si>
  <si>
    <t>Servicios de Conservación, Reparaciones Menores e Instalaciones Temporales</t>
  </si>
  <si>
    <t>Contratación de mantenimiento y reparaciones menores</t>
  </si>
  <si>
    <t>Mantenimiento y reparaciones menores en edificaciones</t>
  </si>
  <si>
    <t>Mantenimiento y reparación de Instalaciones eléctricas</t>
  </si>
  <si>
    <t>Mantenimiento y reparación, servicios de pintura y sus derivados</t>
  </si>
  <si>
    <t>`99</t>
  </si>
  <si>
    <t>Otros mantenimientos, reparaciones y sus derivados, no identificados precedentamente.</t>
  </si>
  <si>
    <t>Mantenimientos y reparacion de maquinarias y equipos</t>
  </si>
  <si>
    <t>Mantenimiento y reparación de mobiliarios y equipos de oficina</t>
  </si>
  <si>
    <t>Mantenimiento y reparación de equipo tecnologia e informacion</t>
  </si>
  <si>
    <t>Mantenimiento y reparación de equipo de educacionales, deportivos y recreativos</t>
  </si>
  <si>
    <t>Mantenimiento y reparación de equipos medicos, sanitarios y de laboratorio</t>
  </si>
  <si>
    <t>Mantenimiento y reparación de equipos de comunicación</t>
  </si>
  <si>
    <t>Mantenimiento y reparación de equipos de transporte, tracción y elevación</t>
  </si>
  <si>
    <t>Mantenimiento y reparación de equipos industriales y producción</t>
  </si>
  <si>
    <t>Servicios de mantenimiento, reparación, desmonte e instalación</t>
  </si>
  <si>
    <t xml:space="preserve">Otros servicios de mantenimiento, reparacion de maquinaria y equipos no identicados en los conceptos anteriores </t>
  </si>
  <si>
    <t>Instalaciones temporales</t>
  </si>
  <si>
    <t>Otros Servicios No Incluidos en conceptos anteriores</t>
  </si>
  <si>
    <t>Gastos y representación judiciales</t>
  </si>
  <si>
    <t xml:space="preserve">Comisiones y gastos </t>
  </si>
  <si>
    <t>Comisiones y gastos</t>
  </si>
  <si>
    <t>Servicios funerarios y gastos conexos</t>
  </si>
  <si>
    <t>Fumigación, lavandería, limpieza e higiene</t>
  </si>
  <si>
    <t>Fumigación</t>
  </si>
  <si>
    <t>Lavandería</t>
  </si>
  <si>
    <t>Limpieza e higiene</t>
  </si>
  <si>
    <t>Servicio de organización de eventos, festividades y actividades de entretenimiento</t>
  </si>
  <si>
    <t>Eventos generales</t>
  </si>
  <si>
    <t>Festividades</t>
  </si>
  <si>
    <t>Servicios Técnicos y Profesionales</t>
  </si>
  <si>
    <t>Servicios jurídicos</t>
  </si>
  <si>
    <t>Servicios de contabilidad y auditoría</t>
  </si>
  <si>
    <t>Servicios de capacitación</t>
  </si>
  <si>
    <t>Servicios de informática y sistemas computarizados</t>
  </si>
  <si>
    <t>Otros servicios técnicos profesionales</t>
  </si>
  <si>
    <t>Impuestos, derechos y tasas</t>
  </si>
  <si>
    <t>Impuestos</t>
  </si>
  <si>
    <t>Derechos</t>
  </si>
  <si>
    <t>Servicios de alimentación</t>
  </si>
  <si>
    <t>Servicios de catering</t>
  </si>
  <si>
    <t>Materiales y Suministros</t>
  </si>
  <si>
    <t>Alimentos y Productos Agroforestales</t>
  </si>
  <si>
    <t>Productos agroforestales y pecuarios</t>
  </si>
  <si>
    <t>Productos agrícolas</t>
  </si>
  <si>
    <t>Productos forestales</t>
  </si>
  <si>
    <t>Madera, corcho y sus manufacturas</t>
  </si>
  <si>
    <t>Textiles y Vestuarios</t>
  </si>
  <si>
    <t>Hilados, fibras y telas</t>
  </si>
  <si>
    <t>Acabados textiles</t>
  </si>
  <si>
    <t>Prendas de vestir</t>
  </si>
  <si>
    <t>Calzados</t>
  </si>
  <si>
    <t>Productos de Papel, Cartón e Impresos</t>
  </si>
  <si>
    <t>Papel de escritorio</t>
  </si>
  <si>
    <t>Productos de papel y cartón</t>
  </si>
  <si>
    <t>Productos de artes gráficas</t>
  </si>
  <si>
    <t>Libros, revistas y periódicos</t>
  </si>
  <si>
    <t>Productos Farmacéuticos</t>
  </si>
  <si>
    <t>Productos medicinales para uso humano</t>
  </si>
  <si>
    <t>Productos de Cuero, Caucho y Plasticos</t>
  </si>
  <si>
    <t>Producto de cuero</t>
  </si>
  <si>
    <t>Llantas y neumáticos</t>
  </si>
  <si>
    <t>Productos de caucho</t>
  </si>
  <si>
    <t xml:space="preserve">Artículos de plástico </t>
  </si>
  <si>
    <t>Artículos de plástico</t>
  </si>
  <si>
    <t>Productos de Minerales, Metalicos y No Metalicos</t>
  </si>
  <si>
    <t>Productos de cemento, cal, asbesto, yeso y arcilla</t>
  </si>
  <si>
    <t>Productos de cemento</t>
  </si>
  <si>
    <t>Productos de cal</t>
  </si>
  <si>
    <t>Productos de yeso</t>
  </si>
  <si>
    <t>Productos de vidrio, loza y porcelana</t>
  </si>
  <si>
    <t>Productos de vidrio</t>
  </si>
  <si>
    <t>Productos de loza</t>
  </si>
  <si>
    <t>Productos de porcelana</t>
  </si>
  <si>
    <t>Productos metálicos y sus derivados</t>
  </si>
  <si>
    <t>Herramientas menores</t>
  </si>
  <si>
    <t>Productos de hojalata</t>
  </si>
  <si>
    <t xml:space="preserve">Productos de metálicos </t>
  </si>
  <si>
    <t>Minerales</t>
  </si>
  <si>
    <t>Piedra, arcilla y arena</t>
  </si>
  <si>
    <t>Combustibles, Lubricantes, Productos Químicos y Conexos</t>
  </si>
  <si>
    <t>Combustibles y lubricantes</t>
  </si>
  <si>
    <t>Gasolina</t>
  </si>
  <si>
    <t>Gasoil</t>
  </si>
  <si>
    <t>Kerosén</t>
  </si>
  <si>
    <t>Gas GLP</t>
  </si>
  <si>
    <t>Aceites y Grasas</t>
  </si>
  <si>
    <t>Lubricantes</t>
  </si>
  <si>
    <t>Productos químicos y conexos</t>
  </si>
  <si>
    <t>Productos Fotoquímicos</t>
  </si>
  <si>
    <t>Productos Químicos de uso Personal</t>
  </si>
  <si>
    <t>Insecticidas, Fumigantes y Otros</t>
  </si>
  <si>
    <t>Pinturas, Lacas, Barnices, Diluyentes y Absorbentes para Pinturas</t>
  </si>
  <si>
    <t>Productos y Utiles Varios</t>
  </si>
  <si>
    <t>Material para limpieza e higiene</t>
  </si>
  <si>
    <t>Material para limpieza</t>
  </si>
  <si>
    <t>Utiles, materiales de limpieza e higiene personal</t>
  </si>
  <si>
    <t>Utiles y materiales de escritorio, oficina, informática y de enseñanza</t>
  </si>
  <si>
    <t>Utiles y materiales de escritorio, oficina e informática</t>
  </si>
  <si>
    <t>Utiles y materiales escolares y de enseñanza</t>
  </si>
  <si>
    <t>Utiles menores médico- quirúrgicos y de laboratorio</t>
  </si>
  <si>
    <t>Utiles de cocina y comedor</t>
  </si>
  <si>
    <t>Productos eléctricos y afines</t>
  </si>
  <si>
    <t>Repuestos y accesorios menores</t>
  </si>
  <si>
    <t>Productos y útiles varios no identificados precedentemente (n.i.p.)</t>
  </si>
  <si>
    <t>Ayudas Y Donaciones A Personas</t>
  </si>
  <si>
    <t>Ayudas Y Donaciones Programadas A Hogares Y Personas</t>
  </si>
  <si>
    <t>Ayudas Y Donaciones Ocasionales A Hogares Y Personas</t>
  </si>
  <si>
    <t xml:space="preserve">Transferencias corrientes a empresas del sector privado </t>
  </si>
  <si>
    <t>Transferencias corrientes a Asociaciones sin fines de lucro y partidos políticos</t>
  </si>
  <si>
    <t>Transferencias corrientes a Asociaciones sin fines de lucro</t>
  </si>
  <si>
    <t xml:space="preserve">Transferencias corrientes a empresas públicas no financieras </t>
  </si>
  <si>
    <t>Transferencias corrientes a empresas públicas no financieras nacionales</t>
  </si>
  <si>
    <t>Transferencias corrientes a empresas públicas no financieras nacionales   para pago de electricidad no cortable.</t>
  </si>
  <si>
    <t>Transferencias de Corrientes a otras Instituciones Públicas</t>
  </si>
  <si>
    <t>Electricidad no cortable en las transferencias a otras instituciones públicas</t>
  </si>
  <si>
    <t>Bienes Muebles, Inmuebles e Intangibles</t>
  </si>
  <si>
    <t>Mobiliario Y Equipo</t>
  </si>
  <si>
    <t>Muebles, equipos de oficina y estantería</t>
  </si>
  <si>
    <t>Muebles de alojamiento</t>
  </si>
  <si>
    <t>Equipos de tecnología de la información y comunicación</t>
  </si>
  <si>
    <t>Electrodomesticos</t>
  </si>
  <si>
    <t>Otros mobiliarios y equipos no identificados precedentemente</t>
  </si>
  <si>
    <t xml:space="preserve">Mobiliario y Equipo Audiovisual, Recreativo y Educacional </t>
  </si>
  <si>
    <t>Equipos y aparatos audiovisuales</t>
  </si>
  <si>
    <t>Cámaras fotográficas y de video</t>
  </si>
  <si>
    <t>Mobiliario y equipos educacional y  recreativos</t>
  </si>
  <si>
    <t>Equipo e Instrumental, Científico Y Laboratorio</t>
  </si>
  <si>
    <t>Equipo médico y de laboratorio</t>
  </si>
  <si>
    <t>Instrumental médico y de laboratorio</t>
  </si>
  <si>
    <t>Vehículos y Equipo de Transporte, Tracción y Elevación</t>
  </si>
  <si>
    <t>Automóviles y camiones</t>
  </si>
  <si>
    <t>Carrocerías y remolques</t>
  </si>
  <si>
    <t>Otros equipos de transporte</t>
  </si>
  <si>
    <t>Maquinaria, Otros Equipos y Herramientas</t>
  </si>
  <si>
    <t>Maquinaria y equipo industrial</t>
  </si>
  <si>
    <t>Sistemas y equipos de climatización</t>
  </si>
  <si>
    <t>Equipo de comunicación, telecomunicaciones y señalamiento</t>
  </si>
  <si>
    <t>Equipo de generación eléctrica, aparatos y accesorios eléctricos</t>
  </si>
  <si>
    <t>Equipos de defensa y seguridad</t>
  </si>
  <si>
    <t>Equipos de seguridad</t>
  </si>
  <si>
    <t>Bienes Intangibles</t>
  </si>
  <si>
    <t>Programas de informática y base de datos</t>
  </si>
  <si>
    <t>Programas de informática</t>
  </si>
  <si>
    <t>Base de datos</t>
  </si>
  <si>
    <t>Estudios de preinversión</t>
  </si>
  <si>
    <t>Licencias informáticas e intelectuales, industriales y comerciales</t>
  </si>
  <si>
    <t>Licencias Informáticas</t>
  </si>
  <si>
    <t>Otros activos intangibles</t>
  </si>
  <si>
    <t>Obras</t>
  </si>
  <si>
    <t>Obras En Edificaciones</t>
  </si>
  <si>
    <t>Obras para edificación no residencial</t>
  </si>
  <si>
    <t>Consolidado por Presupuesto Estimado de Ingresos y Gastos Red SNS</t>
  </si>
  <si>
    <t xml:space="preserve">        Anticipos Financieros</t>
  </si>
  <si>
    <t xml:space="preserve">        Venta de Servicios y Otros Ingresos</t>
  </si>
  <si>
    <t xml:space="preserve">        Aportes SNS Nómina</t>
  </si>
  <si>
    <t xml:space="preserve">        Otros Aportes</t>
  </si>
  <si>
    <t xml:space="preserve">Transferencias Corrientes </t>
  </si>
  <si>
    <t xml:space="preserve">      Total Ingresos RD$</t>
  </si>
  <si>
    <t>Niveles de Responsabilidad</t>
  </si>
  <si>
    <t>Gerencia Regional</t>
  </si>
  <si>
    <t>Primer Nivel de Atención</t>
  </si>
  <si>
    <t>Nivel Especializado</t>
  </si>
  <si>
    <t>Derechos de uso</t>
  </si>
  <si>
    <t>Servicio de mantenimiento, reparación, desmonte e instalación</t>
  </si>
  <si>
    <t>Otros servicios de mantenimiento, reparación, desmonte e instalación</t>
  </si>
  <si>
    <t>Eventos generals</t>
  </si>
  <si>
    <t>Tasas</t>
  </si>
  <si>
    <t>Servicio de alimentación</t>
  </si>
  <si>
    <t xml:space="preserve"> Transferencias Corrientes Al Sector Privado</t>
  </si>
  <si>
    <t>Equipos de defensa de defensa</t>
  </si>
  <si>
    <t xml:space="preserve">Nombre Indicador </t>
  </si>
  <si>
    <t>Línea Basal</t>
  </si>
  <si>
    <t xml:space="preserve">Meta </t>
  </si>
  <si>
    <t xml:space="preserve">Numerador </t>
  </si>
  <si>
    <t>Denominador</t>
  </si>
  <si>
    <t>Rango de Gestión</t>
  </si>
  <si>
    <t>Excelente</t>
  </si>
  <si>
    <t xml:space="preserve">Bueno </t>
  </si>
  <si>
    <t>Aceptable</t>
  </si>
  <si>
    <t>Deficiente</t>
  </si>
  <si>
    <t>Servicios Regionales con OAI en funcionamiento</t>
  </si>
  <si>
    <t>Número de SRS con OAI conformada y funcionando</t>
  </si>
  <si>
    <t>6 a 7</t>
  </si>
  <si>
    <t>3 a 5</t>
  </si>
  <si>
    <t>0 a 2</t>
  </si>
  <si>
    <t xml:space="preserve">Evaluación del portal de transparencia de la DCSNS </t>
  </si>
  <si>
    <t xml:space="preserve">Número de ítems cumplidos </t>
  </si>
  <si>
    <t xml:space="preserve">Total de ítems a evaluar </t>
  </si>
  <si>
    <t>&lt;99 - &gt;90</t>
  </si>
  <si>
    <t>&lt;89 - &gt;76</t>
  </si>
  <si>
    <t>&lt;75</t>
  </si>
  <si>
    <t>Cumplimiento de productos y actividades del POA DCSNS</t>
  </si>
  <si>
    <t xml:space="preserve">Número de objetivos cumplidos </t>
  </si>
  <si>
    <t>Número de objetivos programados x 100</t>
  </si>
  <si>
    <t>&gt;90</t>
  </si>
  <si>
    <t>&lt;89 - &gt;80</t>
  </si>
  <si>
    <t>&lt;79 - &gt;70</t>
  </si>
  <si>
    <t>&lt;69</t>
  </si>
  <si>
    <t>Dependencias con un cumplimiento del POA mayor a 75%</t>
  </si>
  <si>
    <t>Número de dependencias con una ejecución del POA &gt;75%</t>
  </si>
  <si>
    <t>Total de dependencias con POA formulado  x 100</t>
  </si>
  <si>
    <t>&gt;85</t>
  </si>
  <si>
    <t>&lt;84 - &gt;75</t>
  </si>
  <si>
    <t>&lt;74 - &gt;70</t>
  </si>
  <si>
    <t xml:space="preserve">Macroprocesos priorizados definidos </t>
  </si>
  <si>
    <t>S/D</t>
  </si>
  <si>
    <t>Número de macroprocesos definidos</t>
  </si>
  <si>
    <t>Total de macroprocesos priorizados x 100</t>
  </si>
  <si>
    <t xml:space="preserve"> &gt;90</t>
  </si>
  <si>
    <t>&lt;79 - &gt;75</t>
  </si>
  <si>
    <t>&lt;74</t>
  </si>
  <si>
    <t>Dependencias que reportan ejecución trimestral del POA</t>
  </si>
  <si>
    <t>Número de dependencias con RTP entregado</t>
  </si>
  <si>
    <t>Ejecución del Plan de Monitoreo y Evaluación del POA</t>
  </si>
  <si>
    <t>Número acciones de monitoreo y evaluación del POA realizadas</t>
  </si>
  <si>
    <t>Total acciones de monitoreo y evaluación del POA programadas x 100</t>
  </si>
  <si>
    <t>Nivel de cumplimiento del plan de mejora CAF por etapas</t>
  </si>
  <si>
    <t>Número de mejoras (criterios CAF) aplicados</t>
  </si>
  <si>
    <t>Total de de mejoras (criterios CAF) asignadas x 100</t>
  </si>
  <si>
    <t>Nivel de cumplimiento del tablero de indicadores de gestión por SRS</t>
  </si>
  <si>
    <t>Número de indicadores del tablero de gestión logrados &gt;70%</t>
  </si>
  <si>
    <t>Total indicadores del tablero de gestión x 100</t>
  </si>
  <si>
    <t>&lt;89 - &gt;75</t>
  </si>
  <si>
    <t>&lt;74 - &gt;65</t>
  </si>
  <si>
    <t>&lt;64</t>
  </si>
  <si>
    <t>Implementación del programa de visitas de los SRS a los EESS</t>
  </si>
  <si>
    <t>Número de visita realizadas a los EESS</t>
  </si>
  <si>
    <t>Total de visitas programadas x 100</t>
  </si>
  <si>
    <t>Implementación del sistema de facturación hospitalaria</t>
  </si>
  <si>
    <t xml:space="preserve">Ejecución presupuestaria </t>
  </si>
  <si>
    <t xml:space="preserve">Cumplimiento del Plan Anual de Compras </t>
  </si>
  <si>
    <t>Ahorro en las compras gubernamentales</t>
  </si>
  <si>
    <t>Desviaciones del Plan Anual de Compras</t>
  </si>
  <si>
    <r>
      <t>&lt;</t>
    </r>
    <r>
      <rPr>
        <sz val="9.9"/>
        <color indexed="8"/>
        <rFont val="Times New Roman"/>
        <family val="1"/>
      </rPr>
      <t>20%</t>
    </r>
  </si>
  <si>
    <t>Reportes oportunos de rendición de cuentas de la Red</t>
  </si>
  <si>
    <t xml:space="preserve">Gestión oportuna de entrega </t>
  </si>
  <si>
    <t>Dependencias con inventario actualizado</t>
  </si>
  <si>
    <t>Ejecución del Plan de Mantenimiento Preventivo</t>
  </si>
  <si>
    <t>Respuesta a requerimientos de estadísticas</t>
  </si>
  <si>
    <t>Oportunidad de respuesta a requerimientos estadísticos</t>
  </si>
  <si>
    <t>Procesos automatizados</t>
  </si>
  <si>
    <t>Índice de uso TIC e implementación de gobierno electrónico</t>
  </si>
  <si>
    <t>Datos auditado y validados</t>
  </si>
  <si>
    <t>Nivel de implementación del Plan de Comunicaciones del SNS</t>
  </si>
  <si>
    <t xml:space="preserve">Nivel de implementación del programa de capacitación </t>
  </si>
  <si>
    <t>Nivel de implementación del programa de incentivo y régimen de consecuencias</t>
  </si>
  <si>
    <t xml:space="preserve">Nivel de satisfacción laboral </t>
  </si>
  <si>
    <t>Índice de rotaciones internas</t>
  </si>
  <si>
    <r>
      <t>&lt;</t>
    </r>
    <r>
      <rPr>
        <sz val="9.9"/>
        <color indexed="8"/>
        <rFont val="Times New Roman"/>
        <family val="1"/>
      </rPr>
      <t>15%</t>
    </r>
  </si>
  <si>
    <t>Nivel de implementación del expediente clínico</t>
  </si>
  <si>
    <t>Utilización del expediente clinico en los EESS priorizados</t>
  </si>
  <si>
    <t>Establecimientos de Salud habilitados</t>
  </si>
  <si>
    <t>Nivel de atisfacción de usuario alcanzado</t>
  </si>
  <si>
    <t>Referencias válidas</t>
  </si>
  <si>
    <t>Contarreferencias emitidas</t>
  </si>
  <si>
    <t>Nivel de implementación del Plan de Gestión de los desechos y residuos hospitalarios</t>
  </si>
  <si>
    <t xml:space="preserve">Resolución de lista de espera quirúrgica </t>
  </si>
  <si>
    <t>Nivel de implementación del Programa de Seguridad Hospitalaria</t>
  </si>
  <si>
    <t>Cobertura de atención odontológica</t>
  </si>
  <si>
    <t>Disponibilidad de medicamentos trazadores en los EESS</t>
  </si>
  <si>
    <t>Comité Farmaco-Terapéutica conformados</t>
  </si>
  <si>
    <t xml:space="preserve">Frecuencia Eventos adversos </t>
  </si>
  <si>
    <r>
      <t>&lt;</t>
    </r>
    <r>
      <rPr>
        <sz val="9.9"/>
        <color indexed="8"/>
        <rFont val="Times New Roman"/>
        <family val="1"/>
      </rPr>
      <t>35%</t>
    </r>
  </si>
  <si>
    <t>Reporte Eventos adversos</t>
  </si>
  <si>
    <t>Evaluación Hospitalaria</t>
  </si>
  <si>
    <t>Planes de Emergencia y Desastres de la Red</t>
  </si>
  <si>
    <t>Incremento de la provisión servicios diagnósticos por nivel de atención</t>
  </si>
  <si>
    <t>Unidades transfundidas acorde a necesidades</t>
  </si>
  <si>
    <t xml:space="preserve">Establecimientos de Salud valorados por encima del 60% </t>
  </si>
  <si>
    <t>Adherencia a protocolos</t>
  </si>
  <si>
    <t>Establecimientos de Salud que cuentan con cartera de servicios actualizada</t>
  </si>
  <si>
    <t xml:space="preserve">Usuarios con patologías crónicas en seguimiento </t>
  </si>
  <si>
    <t>Establecimientos de salud que realizan partos acorde a los estandares</t>
  </si>
  <si>
    <t>Adherencia al protocolo de atención obstétrica</t>
  </si>
  <si>
    <t>Adherencia al protocolo de atención neonatal</t>
  </si>
  <si>
    <t xml:space="preserve">BLH instalado y funcionado </t>
  </si>
  <si>
    <t>PROVINCIAS</t>
  </si>
  <si>
    <t>MUNICIPIOS</t>
  </si>
  <si>
    <t>REGIONES</t>
  </si>
  <si>
    <t>Distrito_Nacional</t>
  </si>
  <si>
    <t>Distrito Nacional</t>
  </si>
  <si>
    <t>R0 - SRS Metropolitano</t>
  </si>
  <si>
    <t>AZUA</t>
  </si>
  <si>
    <t>Azua</t>
  </si>
  <si>
    <t>1. Azua de Compostela</t>
  </si>
  <si>
    <t>2. Estebanía</t>
  </si>
  <si>
    <t>3. Guayabal</t>
  </si>
  <si>
    <t>R1 - SRS Valdesia</t>
  </si>
  <si>
    <t>PERAVIA</t>
  </si>
  <si>
    <t>4. Las Charcas</t>
  </si>
  <si>
    <t>SAN CRISTÓBAL</t>
  </si>
  <si>
    <t>5. Las Yayas de Viajama</t>
  </si>
  <si>
    <t>SAN JOSÉ DE OCOA</t>
  </si>
  <si>
    <t>6. Padre Las Casas</t>
  </si>
  <si>
    <t>R2 - SRS Norcentral</t>
  </si>
  <si>
    <t>ESPAILLAT</t>
  </si>
  <si>
    <t>7. Peralta</t>
  </si>
  <si>
    <t>PUERTO PLATA</t>
  </si>
  <si>
    <t>8. Pueblo Viejo</t>
  </si>
  <si>
    <t>SANTIAGO</t>
  </si>
  <si>
    <t>9. Sabana Yegua</t>
  </si>
  <si>
    <t>R3 - SRS Nordeste</t>
  </si>
  <si>
    <t>DUARTE</t>
  </si>
  <si>
    <t>10. Tábara Arriba</t>
  </si>
  <si>
    <t>HERMANAS MIRABAL</t>
  </si>
  <si>
    <t>BAHORUCO</t>
  </si>
  <si>
    <t>Bahoruco</t>
  </si>
  <si>
    <t>1. Neiba</t>
  </si>
  <si>
    <t>MARÍA TRINIDAD SÁNCHEZ</t>
  </si>
  <si>
    <t>2. Galván</t>
  </si>
  <si>
    <t>SAMANÁ</t>
  </si>
  <si>
    <t>3. Los Ríos</t>
  </si>
  <si>
    <t>R4 - SRS Enriquillo</t>
  </si>
  <si>
    <t>4. Tamayo</t>
  </si>
  <si>
    <t>BARAHONA</t>
  </si>
  <si>
    <t>5. Villa Jaragua</t>
  </si>
  <si>
    <t>INDEPENDENCIA</t>
  </si>
  <si>
    <t>Barahona</t>
  </si>
  <si>
    <t>1. Barahona</t>
  </si>
  <si>
    <t>PEDERNALES</t>
  </si>
  <si>
    <t>2. Cabral</t>
  </si>
  <si>
    <t>R5 - SRS Este</t>
  </si>
  <si>
    <t>EL SEIBO</t>
  </si>
  <si>
    <t>3. El Peñón</t>
  </si>
  <si>
    <t>HATO MAYOR</t>
  </si>
  <si>
    <t>4. Enriquillo</t>
  </si>
  <si>
    <t>LA ALTAGRACIA</t>
  </si>
  <si>
    <t>5. Fundación</t>
  </si>
  <si>
    <t>LA ROMANA</t>
  </si>
  <si>
    <t>6. Jaquimeyes</t>
  </si>
  <si>
    <t>SAN PEDRO DE MACORÍS</t>
  </si>
  <si>
    <t>7. La Ciénaga</t>
  </si>
  <si>
    <t>R6 - SRS El Valle</t>
  </si>
  <si>
    <t>8. Las Salinas</t>
  </si>
  <si>
    <t>ELÍAS PIÑA</t>
  </si>
  <si>
    <t>9. Paraíso</t>
  </si>
  <si>
    <t>SAN JUAN</t>
  </si>
  <si>
    <t>10. Polo</t>
  </si>
  <si>
    <t>R7 - SRS Cibao Occidental</t>
  </si>
  <si>
    <t>DAJABÓN</t>
  </si>
  <si>
    <t>11. Vicente Noble</t>
  </si>
  <si>
    <t>MONTECRISTI</t>
  </si>
  <si>
    <t>Dajabon</t>
  </si>
  <si>
    <t>1. Dajabón</t>
  </si>
  <si>
    <t>SANTIAGO RODRÍGUEZ</t>
  </si>
  <si>
    <t>2. El Pino</t>
  </si>
  <si>
    <t>VALVERDE</t>
  </si>
  <si>
    <t>3. Loma de Cabrera</t>
  </si>
  <si>
    <t>R8 - SRS Cibao Central</t>
  </si>
  <si>
    <t>LA VEGA</t>
  </si>
  <si>
    <t>4. Partido</t>
  </si>
  <si>
    <t>MONSEÑOR NOUEL</t>
  </si>
  <si>
    <t>5. Restauración</t>
  </si>
  <si>
    <t>SÁNCHEZ RAMÍREZ</t>
  </si>
  <si>
    <t>Duarte</t>
  </si>
  <si>
    <t>1. San Francisco de Macorís</t>
  </si>
  <si>
    <t>2. Arenoso</t>
  </si>
  <si>
    <t>3. Castillo</t>
  </si>
  <si>
    <t>4. Eugenio María de Hostos</t>
  </si>
  <si>
    <t>5. Las Guáranas</t>
  </si>
  <si>
    <t>6. Pimentel</t>
  </si>
  <si>
    <t>7. Villa Riva</t>
  </si>
  <si>
    <t>El_Seibo</t>
  </si>
  <si>
    <t>1. El Seibo</t>
  </si>
  <si>
    <t>2. Miches</t>
  </si>
  <si>
    <t>Elias_Pina</t>
  </si>
  <si>
    <t>1. Comendador</t>
  </si>
  <si>
    <t>2. Bánica</t>
  </si>
  <si>
    <t>3. El Llano</t>
  </si>
  <si>
    <t>4. Hondo Valle</t>
  </si>
  <si>
    <t>5. Juan Santiago</t>
  </si>
  <si>
    <t>6. Pedro Santana</t>
  </si>
  <si>
    <t>Espaillat</t>
  </si>
  <si>
    <t>1. Moca</t>
  </si>
  <si>
    <t>2. Cayetano Germosén</t>
  </si>
  <si>
    <t>3. Gaspar Hernández</t>
  </si>
  <si>
    <t>4. Jamao al Norte</t>
  </si>
  <si>
    <t>Hato_Mayor</t>
  </si>
  <si>
    <t>1. Hato Mayor del Rey</t>
  </si>
  <si>
    <t>2. El Valle</t>
  </si>
  <si>
    <t>3. Sabana de la Mar</t>
  </si>
  <si>
    <t>Hermanas_Mirabal</t>
  </si>
  <si>
    <t>1. Salcedo</t>
  </si>
  <si>
    <t>2. Tenares</t>
  </si>
  <si>
    <t>3. Villa Tapia</t>
  </si>
  <si>
    <t>Independencia</t>
  </si>
  <si>
    <t>1. Jimaní</t>
  </si>
  <si>
    <t>2. Cristóbal</t>
  </si>
  <si>
    <t>3. Duvergé</t>
  </si>
  <si>
    <t>4. La Descubierta</t>
  </si>
  <si>
    <t>5. Mella</t>
  </si>
  <si>
    <t>6. Postrer Río</t>
  </si>
  <si>
    <t>La_Altagracia</t>
  </si>
  <si>
    <t>1. Higüey</t>
  </si>
  <si>
    <t>2. San Rafael del Yuma</t>
  </si>
  <si>
    <t>La_Romana</t>
  </si>
  <si>
    <t>1. La Romana</t>
  </si>
  <si>
    <t>2. Guaymate</t>
  </si>
  <si>
    <t>3. Villa Hermosa</t>
  </si>
  <si>
    <t>La_Vega</t>
  </si>
  <si>
    <t>1. La Concepción de La Vega</t>
  </si>
  <si>
    <t>2. Constanza</t>
  </si>
  <si>
    <t>3. Jarabacoa</t>
  </si>
  <si>
    <t>4. Jima Abajo</t>
  </si>
  <si>
    <t>Maria_Trinidad_Sanchez</t>
  </si>
  <si>
    <t>1. Nagua</t>
  </si>
  <si>
    <t>2. Cabrera</t>
  </si>
  <si>
    <t>3. El Factor</t>
  </si>
  <si>
    <t>4. Río San Juan</t>
  </si>
  <si>
    <t>Monsenor_Nouel</t>
  </si>
  <si>
    <t>1. Bonao</t>
  </si>
  <si>
    <t>2. Maimón</t>
  </si>
  <si>
    <t>3. Piedra Blanca</t>
  </si>
  <si>
    <t>Montecristi</t>
  </si>
  <si>
    <t>1. Montecristi</t>
  </si>
  <si>
    <t>2. Castañuela</t>
  </si>
  <si>
    <t>3. Guayubín</t>
  </si>
  <si>
    <t>4. Las Matas de Santa Cruz</t>
  </si>
  <si>
    <t>5. Pepillo Salcedo</t>
  </si>
  <si>
    <t>6. Villa Vásquez</t>
  </si>
  <si>
    <t>Monte_Plata</t>
  </si>
  <si>
    <t>1. Monte Plata</t>
  </si>
  <si>
    <t>2. Bayaguana</t>
  </si>
  <si>
    <t>3. Peralvillo</t>
  </si>
  <si>
    <t>4 Sabana Grande de Boyá</t>
  </si>
  <si>
    <t>5 Yamasá</t>
  </si>
  <si>
    <t>Pedernales</t>
  </si>
  <si>
    <t>1. Pedernales</t>
  </si>
  <si>
    <t>2. Oviedo</t>
  </si>
  <si>
    <t>Peravia</t>
  </si>
  <si>
    <t>1. Baní</t>
  </si>
  <si>
    <t>2. Nizao</t>
  </si>
  <si>
    <t>Puerto_Plata</t>
  </si>
  <si>
    <t>1. Puerto Plata</t>
  </si>
  <si>
    <t>2. Altamira</t>
  </si>
  <si>
    <t>3. Guananico</t>
  </si>
  <si>
    <t>4. Imbert</t>
  </si>
  <si>
    <t>5. Los Hidalgos</t>
  </si>
  <si>
    <t>6. Luperón</t>
  </si>
  <si>
    <t>7. Sosúa</t>
  </si>
  <si>
    <t>8. Villa Isabela</t>
  </si>
  <si>
    <t>9. Villa Montellano</t>
  </si>
  <si>
    <t>Samana</t>
  </si>
  <si>
    <t>1. Samaná</t>
  </si>
  <si>
    <t>2. Las Terrenas</t>
  </si>
  <si>
    <t>3. Sánchez</t>
  </si>
  <si>
    <t>San_Cristobal</t>
  </si>
  <si>
    <t>1. San Cristóbal</t>
  </si>
  <si>
    <t>2. Bajos de Haina</t>
  </si>
  <si>
    <t>3. Cambita Garabito</t>
  </si>
  <si>
    <t>4. Los Cacaos</t>
  </si>
  <si>
    <t>5. Sabana Grande de Palenque</t>
  </si>
  <si>
    <t>6. San Gregorio de Nigua</t>
  </si>
  <si>
    <t>7. Villa Altagracia</t>
  </si>
  <si>
    <t>8. Yaguate</t>
  </si>
  <si>
    <t>San_Jose_de_Ocoa</t>
  </si>
  <si>
    <t>1. San José de Ocoa</t>
  </si>
  <si>
    <t>2. Rancho Arriba</t>
  </si>
  <si>
    <t>3. Sabana Larga</t>
  </si>
  <si>
    <t>San_Juan</t>
  </si>
  <si>
    <t>1. San Juan de la Maguana</t>
  </si>
  <si>
    <t>2. Bohechío</t>
  </si>
  <si>
    <t>3. El Cercado</t>
  </si>
  <si>
    <t>4. Juan de Herrera</t>
  </si>
  <si>
    <t>5. Las Matas de Farfán</t>
  </si>
  <si>
    <t>6. Vallejuelo</t>
  </si>
  <si>
    <t>San_Pedro_de_Macoris</t>
  </si>
  <si>
    <t>1. San Pedro de Macorís</t>
  </si>
  <si>
    <t>2. Consuelo</t>
  </si>
  <si>
    <t>3. Guayacanes</t>
  </si>
  <si>
    <t>4. San José de Los Llanos</t>
  </si>
  <si>
    <t>5. Quisqueya</t>
  </si>
  <si>
    <t>6. Ramón Santana</t>
  </si>
  <si>
    <t>Sanchez_Ramirez</t>
  </si>
  <si>
    <t>1. Cotuí</t>
  </si>
  <si>
    <t>2. Cevicos</t>
  </si>
  <si>
    <t>3. Fantino</t>
  </si>
  <si>
    <t>4. La Mata</t>
  </si>
  <si>
    <t>Santiago</t>
  </si>
  <si>
    <t>1. Santiago</t>
  </si>
  <si>
    <t>2. Bisonó</t>
  </si>
  <si>
    <t>3. Jánico</t>
  </si>
  <si>
    <t>4. Licey al Medio</t>
  </si>
  <si>
    <t>5. Puñal</t>
  </si>
  <si>
    <t>6. Sabana Iglesia</t>
  </si>
  <si>
    <t>8. San José de las Matas</t>
  </si>
  <si>
    <t>7. Tamboril</t>
  </si>
  <si>
    <t>9. Villa González</t>
  </si>
  <si>
    <t>Santiago_Rodriguez</t>
  </si>
  <si>
    <t>1. San Ignacio de Sabaneta</t>
  </si>
  <si>
    <t>2. Los Almácigos</t>
  </si>
  <si>
    <t>3. Monción</t>
  </si>
  <si>
    <t>Santo_Domingo</t>
  </si>
  <si>
    <t>1. Santo Domingo Este</t>
  </si>
  <si>
    <t>2. Boca Chica</t>
  </si>
  <si>
    <t>3. Los Alcarrizos</t>
  </si>
  <si>
    <t>4. Pedro Brand</t>
  </si>
  <si>
    <t>5. San Antonio de Guerra</t>
  </si>
  <si>
    <t>6. Santo Domingo Norte</t>
  </si>
  <si>
    <t>7. Santo Domingo Oeste</t>
  </si>
  <si>
    <t>Valverde</t>
  </si>
  <si>
    <t>1. Mao</t>
  </si>
  <si>
    <t>2. Esperanza</t>
  </si>
  <si>
    <t>3. Laguna Salada</t>
  </si>
  <si>
    <t>Insumo</t>
  </si>
  <si>
    <t>CODIGO PRESUPUESTARIO</t>
  </si>
  <si>
    <t>lsAcabadosTextiles</t>
  </si>
  <si>
    <t>Manteles en encajes para bandejas grandes (rectangulares)</t>
  </si>
  <si>
    <t>2.3.2.2.01</t>
  </si>
  <si>
    <t>Manteles en encajes para bandejas pequeñas (rectangulares)</t>
  </si>
  <si>
    <t>Almuerzo tipo Buffet para 10 personas (Cristaleria, Cuberteria, Servilletas, Jugo)</t>
  </si>
  <si>
    <t>Almuerzo tipo Buffet para 40 personas (Cristalería, Cuberteria, Mesas, Sillas, Manteles, Servilletas)</t>
  </si>
  <si>
    <t>Refrigerio Dulce tipo Buffet p/65 Personas (Arreglo Flores, Alquiler Cristalería, Sillas, Servilletas, Mesa, Bambalina, Tope)</t>
  </si>
  <si>
    <t>Refrigerio tipo Buffet p/12 personas (4 Variedades, Desechables Transparentes, Jugo Natural, Servilletas, Hielo)</t>
  </si>
  <si>
    <t>Refrigerio tipo Buffet p/150 personas (Diferentes Variedades, Bambalinas, Manteles, Desechables, Hielo, Servilletas)</t>
  </si>
  <si>
    <t xml:space="preserve">Refrigerio tipo Buffet p/40 personas (5 Variedades, Cristaleria, Mantel, Tope, Bambalina, Servilletas, Hielo) </t>
  </si>
  <si>
    <t xml:space="preserve">Refrigerio tipo Buffet p/45 personas (5 Variedades, Desechable Transparentes, Servilletas, Hielo) </t>
  </si>
  <si>
    <t>Refrigerio tipo preempacado p/20 personas (Variedades fuertes, Jugo, Desechables Transparentes, Servilletas, Hielo)</t>
  </si>
  <si>
    <t>Refrigerio y Almuerzo tipo Buffet p/25 personas (Cristaleria, Mesas, Manteles, Bambalina, Hielo, Servilletas</t>
  </si>
  <si>
    <t>lsArticulosdePlastico</t>
  </si>
  <si>
    <t>Cajas de Cucharas Plásticas</t>
  </si>
  <si>
    <t>Caja</t>
  </si>
  <si>
    <t>2.3.5.5.01</t>
  </si>
  <si>
    <t>Cajas de Tenedores Plásticos</t>
  </si>
  <si>
    <t>Cajas de Vasos No. 3</t>
  </si>
  <si>
    <t>Cajas de Vasos No. 7</t>
  </si>
  <si>
    <t>Fardos de Fundas Plásticas 17x22</t>
  </si>
  <si>
    <t>Fardos de Fundas Plásticas 24x30</t>
  </si>
  <si>
    <t>Fardos de Fundas Plásticas no. 55</t>
  </si>
  <si>
    <t>lsElectrodomesticos</t>
  </si>
  <si>
    <t>Aspiradora</t>
  </si>
  <si>
    <t>Estufas de 20 pulgadas</t>
  </si>
  <si>
    <t>Microondas de 7 pies</t>
  </si>
  <si>
    <t>Refrigeradores de 8 pies</t>
  </si>
  <si>
    <t>Televisores de 32 pulgadas</t>
  </si>
  <si>
    <t>lsTelecomunicaciones</t>
  </si>
  <si>
    <t>Mapas de Evacuación</t>
  </si>
  <si>
    <t>2.6.5.5.01</t>
  </si>
  <si>
    <t>Otras Señales</t>
  </si>
  <si>
    <t>Punto de Reunion 2x2 pies, Metla colocado en pared</t>
  </si>
  <si>
    <t>Señal de Ruta de Evacuacion Area, Doble Cara 6x12, para techo con cables de acero  Fotoluminiscente</t>
  </si>
  <si>
    <t>Señales de Ruta de Evacuacion Flecha Derecha 5x8 en vinil fotoluminiscente sobre PVC de 4mm</t>
  </si>
  <si>
    <t>Señales de Ruta de Evacuacion Flecha Izquierda 5x8 en vinil fotoluminiscente sobre PVC de 4mm</t>
  </si>
  <si>
    <t>Señales de Salida 12x25¨ en vinil fotoluminiscente sobre PVC de 4mm</t>
  </si>
  <si>
    <t>Señalizaciones de Extintores y Modo de uso</t>
  </si>
  <si>
    <t xml:space="preserve">Equipo médico y de laboratorio </t>
  </si>
  <si>
    <t>lsEquiposMedicos</t>
  </si>
  <si>
    <t xml:space="preserve"> Agitador rotador VDRL.</t>
  </si>
  <si>
    <t xml:space="preserve"> Aspirador de secreciones eléctrico rodable</t>
  </si>
  <si>
    <t xml:space="preserve"> Bandeja de Urología</t>
  </si>
  <si>
    <t xml:space="preserve"> Contador de células hematológicas.</t>
  </si>
  <si>
    <t xml:space="preserve"> Incubadora neonatal para UCI</t>
  </si>
  <si>
    <t xml:space="preserve"> Vitrina de acero inoxidable para material estéril 0.68x0.45x1.70m.</t>
  </si>
  <si>
    <t>Asa Diatermica</t>
  </si>
  <si>
    <t>Balanza  con tallímetro de 160 kg - 320 lbs.</t>
  </si>
  <si>
    <t>Balanza analítica de precisión</t>
  </si>
  <si>
    <t>Bandeja cirugía general</t>
  </si>
  <si>
    <t>Bandeja de acero inoxidable 30x20cms.</t>
  </si>
  <si>
    <t>Bandeja de cesárea.</t>
  </si>
  <si>
    <t>Bandeja de cirugía ortopédica</t>
  </si>
  <si>
    <t>Bandeja de legrado</t>
  </si>
  <si>
    <t>Bandeja de parto</t>
  </si>
  <si>
    <t>Bandeja ginecológica</t>
  </si>
  <si>
    <t>Baño maría 10 - 15 lts.</t>
  </si>
  <si>
    <t>Cama  tipo hospitalaria, de posición, con barandas,  colchón</t>
  </si>
  <si>
    <t>Cama cuna metálica rodable con barandas para niños 147 x 82.5 x 50 cms.</t>
  </si>
  <si>
    <t>Cama eléctrica de cuidados intensivos con barandas y funciones de posicionamientos especiales</t>
  </si>
  <si>
    <t>Cama unipersonal</t>
  </si>
  <si>
    <t>Camilla de emergencia  con barandas, ruedas  y  porta suero incluido</t>
  </si>
  <si>
    <t>Camilla de transporte intrahospitalaria con barandas, ruedas y porta suero</t>
  </si>
  <si>
    <t>Camilla de trauma shock</t>
  </si>
  <si>
    <t>Camilla para examen ginecológico.</t>
  </si>
  <si>
    <t>Carro de cura</t>
  </si>
  <si>
    <t>Centrífuga de Mesa de 24 tubos</t>
  </si>
  <si>
    <t>Chaleco plomado</t>
  </si>
  <si>
    <t>Cipap Fisher</t>
  </si>
  <si>
    <t>Colchones Hospitalarios 36' x 76' (Azul, Marron o Crema)</t>
  </si>
  <si>
    <t>Cuna de calor radiante</t>
  </si>
  <si>
    <t>Desfibrilador con monitor ECG, paleta externas y batería interna.</t>
  </si>
  <si>
    <t>Doppler fetal fijo</t>
  </si>
  <si>
    <t>Doppler fetal portátil</t>
  </si>
  <si>
    <t>Electrocardiógrafo de 3 canales portátil con carro</t>
  </si>
  <si>
    <t>Electrocauterio</t>
  </si>
  <si>
    <t>Escalinata de 2 peldaño</t>
  </si>
  <si>
    <t>Esfigmomanómetro De Pared Con Brazalete Adulto</t>
  </si>
  <si>
    <t>Esfigmomanómetro de pared con set de brazaletes pediátrico.</t>
  </si>
  <si>
    <t>Esfigmomanómetro de pedestal rodable adulto</t>
  </si>
  <si>
    <t>Esfigmomanómetro de pedestal rodable adulto/pediátrico</t>
  </si>
  <si>
    <t>Esfigmomanómetro portátil con brazalete para adulto</t>
  </si>
  <si>
    <t>Esfigmomanómetro portátil con set de Brazaletes pediátricos</t>
  </si>
  <si>
    <t>Estantería metalica de 4 niveles regulares</t>
  </si>
  <si>
    <t>Estetoscopio doble campana</t>
  </si>
  <si>
    <t>Estetoscopio pediátrico</t>
  </si>
  <si>
    <t>Frasco Esteril para muestras</t>
  </si>
  <si>
    <t>Horno eléctrico al seco cap. 28 litros.</t>
  </si>
  <si>
    <t>Incubadora de transporte</t>
  </si>
  <si>
    <t>Incubadora neonatal estándar</t>
  </si>
  <si>
    <t>Instalación de Rayos X en el Hospital Municipal de Haina</t>
  </si>
  <si>
    <t>Lámpara de fototerapia</t>
  </si>
  <si>
    <t>Lámpara quirúrgica cialítica de potencia alta.</t>
  </si>
  <si>
    <t>Lámpara quirúrgica de pie rodable .</t>
  </si>
  <si>
    <t>Laringoscopio adulto</t>
  </si>
  <si>
    <t>Máquina de anestesia 3 gases con monitoreo avanzado.</t>
  </si>
  <si>
    <t>Mesa de parto</t>
  </si>
  <si>
    <t>Mesa metálica angular rodable para instrumentos de acero inoxidable</t>
  </si>
  <si>
    <t>Mesa metálica tipo mayo acero inoxidable</t>
  </si>
  <si>
    <t>Mesa para operaciones mayores</t>
  </si>
  <si>
    <t>Microscopio binocular Tipo Estándar</t>
  </si>
  <si>
    <t>Monitor de actividad intrauterina y cardiofetal</t>
  </si>
  <si>
    <t>Monitor de funciones vitales de transporte 5 pararametros</t>
  </si>
  <si>
    <t>Monitores de signos vitales de pared de 5 parámetros .</t>
  </si>
  <si>
    <t>Negatoscopio metálico de 1 campo</t>
  </si>
  <si>
    <t>Negatoscopio metálico de 2 campos.</t>
  </si>
  <si>
    <t>Nevera para banco de sangre</t>
  </si>
  <si>
    <t>Nevera para Reactivos</t>
  </si>
  <si>
    <t>Orinal metálico</t>
  </si>
  <si>
    <t>Pulsoxímetro adulto pediátrico portátil.</t>
  </si>
  <si>
    <t>Pulsoxímetro con sensor neonatal.</t>
  </si>
  <si>
    <t>Resucitador manual adulto</t>
  </si>
  <si>
    <t>Resucitador manual neonatal</t>
  </si>
  <si>
    <t>Resucitador manual pediátrico</t>
  </si>
  <si>
    <t>Set de cirugía menor</t>
  </si>
  <si>
    <t>Set de diagnóstico de pared</t>
  </si>
  <si>
    <t>Set de diagnóstico portátil</t>
  </si>
  <si>
    <t>Set instrumental de curaciones.</t>
  </si>
  <si>
    <t>Silla de rueda aro No. 18</t>
  </si>
  <si>
    <t>Silla de rueda aro No. 24</t>
  </si>
  <si>
    <t>Sillón dental (de fabricación de local)</t>
  </si>
  <si>
    <t xml:space="preserve">Unidad de Monitoreo de Cuidados Intensivos </t>
  </si>
  <si>
    <t>Unidad de Rayos X portátil y con batería.</t>
  </si>
  <si>
    <t>Unidad dental digital completa</t>
  </si>
  <si>
    <t>Unidades dentales (de fabricación local)</t>
  </si>
  <si>
    <t>Ventilador mecánico adulto/pediátrico</t>
  </si>
  <si>
    <t>Ventilador mecánico neonatal</t>
  </si>
  <si>
    <t>lsEquiposComputos</t>
  </si>
  <si>
    <t>Computadoras de escritorio</t>
  </si>
  <si>
    <t xml:space="preserve">Headsets </t>
  </si>
  <si>
    <t>Impresora Multifunción</t>
  </si>
  <si>
    <t>Impresoras Blanco y Negro</t>
  </si>
  <si>
    <t>Laptop de 14 pulgadas</t>
  </si>
  <si>
    <t>lsEquiposSeguridad</t>
  </si>
  <si>
    <t>Arco Detector de Metales de 87' de alto x 35' de anho</t>
  </si>
  <si>
    <t>Detectores de Metal Portatil de 16,5' de longitud</t>
  </si>
  <si>
    <t>lsEventosGenerales</t>
  </si>
  <si>
    <t>Alojamiento por una Noche por persona</t>
  </si>
  <si>
    <t>2.2.8.6.01</t>
  </si>
  <si>
    <t>Audivisuales, Decoración, Montaje y Desmontaje de Evento por 50 personas</t>
  </si>
  <si>
    <t>Audivisuales, Decoración, Montaje y Desmontaje de Evento por 80 personas</t>
  </si>
  <si>
    <t>lsGasoil</t>
  </si>
  <si>
    <t>Tickets de Combustible de RD$1,000.00</t>
  </si>
  <si>
    <t xml:space="preserve">2.3.7.1.02 </t>
  </si>
  <si>
    <t>Tickets de Combustible de RD$2000.00</t>
  </si>
  <si>
    <t>Tickets de Combustible de RD$500.00</t>
  </si>
  <si>
    <t>Galones de Gasoil Optimo</t>
  </si>
  <si>
    <t>galon</t>
  </si>
  <si>
    <t>2.3.7.1.02</t>
  </si>
  <si>
    <t>Galones de Gasoil Regular</t>
  </si>
  <si>
    <t>Galones de Gasolina Premium</t>
  </si>
  <si>
    <t>Galones de Gasolina Regular</t>
  </si>
  <si>
    <t>Galones de GPL</t>
  </si>
  <si>
    <t>lsHerramientasMenores</t>
  </si>
  <si>
    <t>60 pie de Alambre Vinyl #14/2</t>
  </si>
  <si>
    <t>pie</t>
  </si>
  <si>
    <t>2.3.6.3.04</t>
  </si>
  <si>
    <t>Bandeja metálica colectora de agua de 1.50 x 0.70 x 0.70mts</t>
  </si>
  <si>
    <t>Cajas aéreas plásticas</t>
  </si>
  <si>
    <t>Canaleta de 1 pulgada</t>
  </si>
  <si>
    <t>Codos de 1' PVC</t>
  </si>
  <si>
    <t>Destornillador de Estria</t>
  </si>
  <si>
    <t>Destornillador Plano</t>
  </si>
  <si>
    <t>Faceplate 1 salida</t>
  </si>
  <si>
    <t>Grapas Plasticas para Alambre Vinyl #13</t>
  </si>
  <si>
    <t>Llave de Rueda tipo T</t>
  </si>
  <si>
    <t>Llaves de paso de bola (1 pulgada)</t>
  </si>
  <si>
    <t>Martillo</t>
  </si>
  <si>
    <t>Mini Jack RJ45</t>
  </si>
  <si>
    <t>Niples 1' x 2' hg</t>
  </si>
  <si>
    <t>Niples de 1' x 3' hg</t>
  </si>
  <si>
    <t>Organizador horizontal plástico</t>
  </si>
  <si>
    <t>Patch Cord UTP Cat.6 de 2 pies</t>
  </si>
  <si>
    <t>Patch Cord UTP Cat.6 de 7 pies</t>
  </si>
  <si>
    <t>Patch Panel 24 puertos Cat.6</t>
  </si>
  <si>
    <t>Pinzas para corte de tola</t>
  </si>
  <si>
    <t>Punta de Tria para Taladro</t>
  </si>
  <si>
    <t>PVC CR80/30 (kit de 500)</t>
  </si>
  <si>
    <t>Rack (Palometas) de Pared para Monitor NK PVM-2701</t>
  </si>
  <si>
    <t>Rack de pared 7U con Bisagras</t>
  </si>
  <si>
    <t>Tarugos Azules</t>
  </si>
  <si>
    <t>tee de 1 pulgada hg</t>
  </si>
  <si>
    <t>Tira de Lija 100/1</t>
  </si>
  <si>
    <t>Tira de Lija de Metal 12/1</t>
  </si>
  <si>
    <t>Tornillo para Tarugo Azul</t>
  </si>
  <si>
    <t>Tubo de Silicón Transparente</t>
  </si>
  <si>
    <t>lsImpresionyEncuadernacion</t>
  </si>
  <si>
    <t xml:space="preserve">2.2.2.2.01 </t>
  </si>
  <si>
    <t>lsLlantasyNeumaticos</t>
  </si>
  <si>
    <t xml:space="preserve">Goma (No.265/70/16 para camioneta Toyota Hilux) </t>
  </si>
  <si>
    <t>2.3.5.3.01</t>
  </si>
  <si>
    <t xml:space="preserve">Gomas (No. 265/70/15 para jeep Chevrolet Brazer) </t>
  </si>
  <si>
    <t>Neumáticos para Ford Ranger, Pirelli 265-70R-16</t>
  </si>
  <si>
    <t>Neumáticos para Motocicleta 110/80-18-58, trasera, Michelin</t>
  </si>
  <si>
    <t>Neumáticos para Motocicletas 80/90-21mc48p, delanteras Michelin</t>
  </si>
  <si>
    <t>Neumáticos para Toyota Hilux, Firestone 265/70 R 16</t>
  </si>
  <si>
    <t>Tubo de Neumáticos para Motocicleta, delantero, Michelin</t>
  </si>
  <si>
    <t>Tubo de Neumáticos para Motocicleta, trasero, Michelin</t>
  </si>
  <si>
    <t>lsMantenimiento</t>
  </si>
  <si>
    <t>Instalación, Correcion de Pintura, Cristal Delantero y Bumper de vehiculo</t>
  </si>
  <si>
    <t>2.7.2.6.01</t>
  </si>
  <si>
    <t>Mantenimiento de Vehículos</t>
  </si>
  <si>
    <t>Mantenimiento y reparación de equipos para computación</t>
  </si>
  <si>
    <t xml:space="preserve">Mantenimiento y/o Reparación Impresora  Multifuncional </t>
  </si>
  <si>
    <t>2.7.2.2.01</t>
  </si>
  <si>
    <t>Mantenimiento y/o Reparación Impresora Laser</t>
  </si>
  <si>
    <t>Servicio de Reparación y Mantenimiento de Fotocopiadora (anual)</t>
  </si>
  <si>
    <t>Reparación de Tomógrafo General Electric Brights Speed, serial 277468nm5</t>
  </si>
  <si>
    <t>2.7.2.4.01</t>
  </si>
  <si>
    <t>Mantenimiento y reparación de maquinarias y equipos</t>
  </si>
  <si>
    <t>Mantenimiento de Planta Electrica Cummins 20KVA</t>
  </si>
  <si>
    <t>Mantenimiento y Reparación de Aire Acondicionado de 3 Toneladas</t>
  </si>
  <si>
    <t>Reparacion y Mantenimiento Planta Eléctrica</t>
  </si>
  <si>
    <t>Servicio de Mantenimiento de Aire Acondicionado</t>
  </si>
  <si>
    <t>2.2.7.2.01</t>
  </si>
  <si>
    <t>Servicio de mantenimiento,lavado y brillado de piso</t>
  </si>
  <si>
    <t>2.7.1.7.01</t>
  </si>
  <si>
    <t>Servicios de Desinstalacion,  Instalación y Mantenimiento</t>
  </si>
  <si>
    <t>Mantenimiento y reparación de muebles y equipos de oficina</t>
  </si>
  <si>
    <t>Mantenimiento Planta Eléctrica</t>
  </si>
  <si>
    <t>2.7.1.6.01</t>
  </si>
  <si>
    <t>Suministro, Instalación y drenaje</t>
  </si>
  <si>
    <t>2.7.1.4.01</t>
  </si>
  <si>
    <t>lsMaterialesdeLimpieza</t>
  </si>
  <si>
    <t>Ambientador en Spray, diferentes Frangancias</t>
  </si>
  <si>
    <t>2.3.9.1.01</t>
  </si>
  <si>
    <t>Carro de limpieza de 2 baldes</t>
  </si>
  <si>
    <t>Cleaner, 1 Litro para Maquina ABX Micros 60</t>
  </si>
  <si>
    <t>Cubo plastico , con brazalete en metal, Mediano</t>
  </si>
  <si>
    <t>Docenas de Brillo de Metal (Fregar)</t>
  </si>
  <si>
    <t>Escoba plastica</t>
  </si>
  <si>
    <t>Galón de Cloro</t>
  </si>
  <si>
    <t>Galones de Limpia Cristales</t>
  </si>
  <si>
    <t>Jabón Liquido Lavaplatos</t>
  </si>
  <si>
    <t>Jabón Liquido para Manos</t>
  </si>
  <si>
    <t>Neutralizador de Olor</t>
  </si>
  <si>
    <t xml:space="preserve">Pinespuma </t>
  </si>
  <si>
    <t>Rastrillo plastico palo en  en madera</t>
  </si>
  <si>
    <t>Saco de Detergente en Polvo</t>
  </si>
  <si>
    <t>Suaper</t>
  </si>
  <si>
    <t>lsMueblesdeAlojamiento</t>
  </si>
  <si>
    <t>Bancada de 3 asientos</t>
  </si>
  <si>
    <t>2.6.1.2.02</t>
  </si>
  <si>
    <t>Bancada de 4 asientos</t>
  </si>
  <si>
    <t>lsMueblesdeOficina</t>
  </si>
  <si>
    <t>Anaquel metalico de 5 niveles</t>
  </si>
  <si>
    <t>2.6.1.1.02</t>
  </si>
  <si>
    <t>Anaqueles de Metal de 1.20m+0.60 cm</t>
  </si>
  <si>
    <t>Anaqueles de Metal de 1.m+0.60 cm</t>
  </si>
  <si>
    <t>Archivador metálico de 4 gavetas.</t>
  </si>
  <si>
    <t>Archivos Laterales 2.3 de 4 gavetas</t>
  </si>
  <si>
    <t>Armario metálico dobles o lockers con ojete para candado.</t>
  </si>
  <si>
    <t>Bandeja metálica rodable de sobre cama para alimentos</t>
  </si>
  <si>
    <t>Cubiculos (1.05mt x 1.00mt x 0.60mt)</t>
  </si>
  <si>
    <t>Cubo metalico para desperdicios con tapa accionada a pedal</t>
  </si>
  <si>
    <t>Dispositivo de Paso Rápido de Peajes para Vehículos</t>
  </si>
  <si>
    <t>Escritorio metálico de 2 cajones de 100 x 60 cms.</t>
  </si>
  <si>
    <t>Gabinetes Aereos 1.00mt con puerta tipo tambor</t>
  </si>
  <si>
    <t>Mesa comedor con 4 sillas</t>
  </si>
  <si>
    <t>Silla metálica giratoria rodable con asiento alto</t>
  </si>
  <si>
    <t>Silla secretarial</t>
  </si>
  <si>
    <t>Sillas de Oficina sin brazo, con soporte lumbar</t>
  </si>
  <si>
    <t>Sillas de visitas</t>
  </si>
  <si>
    <t>Sillas secretariales sin brazo con soporte lumbar</t>
  </si>
  <si>
    <t>Sillón ejecutivo color negro, con brazo, soporte lumbar, en leader</t>
  </si>
  <si>
    <t>Sillon Ergonomico o Postural color negro</t>
  </si>
  <si>
    <t>Sillón para sala de reuniones</t>
  </si>
  <si>
    <t>Sillón semiejecutivo sin porta brazos unipersonal</t>
  </si>
  <si>
    <t>Taburete metálico asiento giratorio rodable con espaldar.</t>
  </si>
  <si>
    <t>Taburete metalico giratorio con espaldar para anestesiologo</t>
  </si>
  <si>
    <t>Obras menores en edificaciones</t>
  </si>
  <si>
    <t>lsObrasMenoresEdificaciones</t>
  </si>
  <si>
    <t xml:space="preserve"> Adecuación Local </t>
  </si>
  <si>
    <t>2.7.1.1.01</t>
  </si>
  <si>
    <t>lsOtrosEquipos</t>
  </si>
  <si>
    <t>Bomba de agua de 1.5 hp, doble impele</t>
  </si>
  <si>
    <t>2.6.5.8.01</t>
  </si>
  <si>
    <t>Bomba de Agua de 3HP - 110-220V</t>
  </si>
  <si>
    <t>Gato Hidráulico 2 TOM. TW</t>
  </si>
  <si>
    <t>Tanque de hidroneumatico de 120 galones - alta presion</t>
  </si>
  <si>
    <t>lsPeaje</t>
  </si>
  <si>
    <t>Peaje (por vehiculo)</t>
  </si>
  <si>
    <t>2.2.4.4.01</t>
  </si>
  <si>
    <t>Pinturas, barnices, lacas, diluyentes y absorbentes para pintura</t>
  </si>
  <si>
    <t>lsPinturas</t>
  </si>
  <si>
    <t>Cemento de pvc de 16oz</t>
  </si>
  <si>
    <t>2.3.7.2.06</t>
  </si>
  <si>
    <t>Pastas de cloro de cisternas 200GRS</t>
  </si>
  <si>
    <t>lsProductosArtesGraficas</t>
  </si>
  <si>
    <t>Calcomanias</t>
  </si>
  <si>
    <t>2.3.3.3.01</t>
  </si>
  <si>
    <t>Letrero en Acrílico rotulado en Vinil adhesivo, Tornillos Decorativo (0.71mt x 1.06mt) con instalación</t>
  </si>
  <si>
    <t>lsProductosdeCemento</t>
  </si>
  <si>
    <t>Cemento blanco</t>
  </si>
  <si>
    <t>libra</t>
  </si>
  <si>
    <t>2.3.6.1.01</t>
  </si>
  <si>
    <t>lsProductosdeLoza</t>
  </si>
  <si>
    <t>Inodoros color blanco</t>
  </si>
  <si>
    <t>2.3.6.2.02</t>
  </si>
  <si>
    <t>Lavamanos con pedestal color blanco</t>
  </si>
  <si>
    <t>Pedestal de Lavamanos color blanco</t>
  </si>
  <si>
    <t>lsProductosdePapel</t>
  </si>
  <si>
    <t>Carpetas Azules de 5 Pulgadas con 3 aros.</t>
  </si>
  <si>
    <t>Carpetas institucionales con bolsillo full color, Cartón 9x12</t>
  </si>
  <si>
    <t>Carpetas No.1, Blanca c/Cover</t>
  </si>
  <si>
    <t>2.3.3.2.01</t>
  </si>
  <si>
    <t>Carpetas No.2</t>
  </si>
  <si>
    <t>Carpetas No.3</t>
  </si>
  <si>
    <t>Carpetas No.4</t>
  </si>
  <si>
    <t xml:space="preserve">Carpetas No.5, Blanca c/Cover </t>
  </si>
  <si>
    <t>Fardos de Papel Higiénico Jumbo</t>
  </si>
  <si>
    <t>Fardos de Papel Toalla</t>
  </si>
  <si>
    <t>Fardos de Servilletas</t>
  </si>
  <si>
    <t>Fólder de bolsillo color azul</t>
  </si>
  <si>
    <t>Folders 8 1/2x 11 (100/1) Impropapel</t>
  </si>
  <si>
    <t>Folders 8 1/2x 11 (100/1), de Colores</t>
  </si>
  <si>
    <t>Folders 8 1/2x 13 (100/1), Ofi Folder</t>
  </si>
  <si>
    <t>Folders 8 1/2x 13 (100/1), Ofinota</t>
  </si>
  <si>
    <t>Formulario de Requisicion de Materiales de 50 juegos con 3 autocopias</t>
  </si>
  <si>
    <t>Libretas Rayadas 5x8 (docena)</t>
  </si>
  <si>
    <t>Libretas Rayadas 8 1/2 x 11 (docena)</t>
  </si>
  <si>
    <t>Máquinas sumadoras Electrónicas</t>
  </si>
  <si>
    <t>Resma de Hojas timbradas con Logo de la Institución 8 1/2 x 11 (Bond 24)</t>
  </si>
  <si>
    <t>Resma de Papel 8 1/2x11</t>
  </si>
  <si>
    <t>resma</t>
  </si>
  <si>
    <t>2.3.3.1.01</t>
  </si>
  <si>
    <t>Resma de Papel 8 1/2x14</t>
  </si>
  <si>
    <t>Rollo de Papel para Sumadora, 21/4¨x120 Import</t>
  </si>
  <si>
    <t>Sobres para Carta (cajas) 500/1</t>
  </si>
  <si>
    <t>Sumadoras Electricas</t>
  </si>
  <si>
    <t>lsProductosdeVidrio</t>
  </si>
  <si>
    <t xml:space="preserve">Cristal Delantero para Isuzu D-Max </t>
  </si>
  <si>
    <t>2.3.6.2.01</t>
  </si>
  <si>
    <t xml:space="preserve">Cristal Delantero para Mitsubishi L200 </t>
  </si>
  <si>
    <t xml:space="preserve">Cristal Delantero para Nissan Frontier </t>
  </si>
  <si>
    <t>Cristal Delantero para Toyota Fortunner</t>
  </si>
  <si>
    <t xml:space="preserve">Cristal Delantero para Toyota Hilux </t>
  </si>
  <si>
    <t>lsProductosElectricos</t>
  </si>
  <si>
    <t>Alambre STD No. 12 (2.5 mm) Rollo</t>
  </si>
  <si>
    <t>2.3.9.6.01</t>
  </si>
  <si>
    <t>Alicate Eléctrico 9'' TRUPER (12351)</t>
  </si>
  <si>
    <t>Bateria AA (docenas) Maxell</t>
  </si>
  <si>
    <t>Bateria AAA  (docenas), Insterstate</t>
  </si>
  <si>
    <t>Bateria AAA  Maxell (docenas)</t>
  </si>
  <si>
    <t>Baterías de Vehículos para Isuzu D-Max</t>
  </si>
  <si>
    <t>Baterías de Vehículos para Nissan Frontier</t>
  </si>
  <si>
    <t>Baterías de Vehículos para Nissan Patrol</t>
  </si>
  <si>
    <t>Baterías de Vehículos para Toyota Corolla</t>
  </si>
  <si>
    <t>Baterías para UPS de Tomógrafo ( capacidad 80KVA/64KVA)</t>
  </si>
  <si>
    <t>Bombillo Pequeño 25W, Bajo Consumo</t>
  </si>
  <si>
    <t>Extensiones elécricas de 10 pies, color mamey (3M) 48006 Voltech</t>
  </si>
  <si>
    <t>Fotocelda con Base</t>
  </si>
  <si>
    <t>Main Breaker Trifasico de 240 voltios</t>
  </si>
  <si>
    <t>Reflectores LED 100W</t>
  </si>
  <si>
    <t>Regletas 6 Salidas Voltech</t>
  </si>
  <si>
    <t>Switch 24 puertos Gigabit (No POE)</t>
  </si>
  <si>
    <t>Tape 3M Scoth-23 de Goma</t>
  </si>
  <si>
    <t>Tape 3M Scoth-33 Vinil</t>
  </si>
  <si>
    <t>Tomacorrientes 110v, tipo Livingston</t>
  </si>
  <si>
    <t>Transformadores 2x32W Silvania de 110v/ 277v</t>
  </si>
  <si>
    <t>Tubos fluorescentes Blancos 32w Caja 25/1</t>
  </si>
  <si>
    <t>lsProductosMedicinalesH</t>
  </si>
  <si>
    <t>Anestesia al 2% 1 50.00</t>
  </si>
  <si>
    <t>2.3.4.1.01</t>
  </si>
  <si>
    <t>Anestesia al 3% 50/1</t>
  </si>
  <si>
    <t>Dycal brazil</t>
  </si>
  <si>
    <t>2.3.4.2.01</t>
  </si>
  <si>
    <t>Eugenol (frasco)</t>
  </si>
  <si>
    <t>Grabado Acido 37% Phosphoric 12g</t>
  </si>
  <si>
    <t>Grabado ácido 37% Phosphoric 12g</t>
  </si>
  <si>
    <t>Hidróxido de Calcio USA</t>
  </si>
  <si>
    <t>Hyaminol solución desinfectante 16 oz.</t>
  </si>
  <si>
    <t>Hyaminol solucion desinfectante 16oz.</t>
  </si>
  <si>
    <t>Kit de Resina</t>
  </si>
  <si>
    <t>Lysol Odontológico IC</t>
  </si>
  <si>
    <t>tonelada</t>
  </si>
  <si>
    <t>Minolyse LGM para Maquina ABX Micros 60</t>
  </si>
  <si>
    <t>Minoton/Minidil, 20 litros para Maquina ABX Micros 60</t>
  </si>
  <si>
    <t>Oxido de Zinc 2oz. (LC)</t>
  </si>
  <si>
    <t>Papel articular</t>
  </si>
  <si>
    <t>Pasta profiláctica Cherry 12oz</t>
  </si>
  <si>
    <t>Pasta Profiláctica Cherry 12oz.</t>
  </si>
  <si>
    <t>Resina flow</t>
  </si>
  <si>
    <t>lsProductosMetalicos</t>
  </si>
  <si>
    <t>Aro para Goma No. 265/70/16 para Camioneta Toyota Hilux</t>
  </si>
  <si>
    <t>2.3.6.3.01</t>
  </si>
  <si>
    <t>Productos químicos de uso personal</t>
  </si>
  <si>
    <t>lsProductosQuimicos</t>
  </si>
  <si>
    <t>Galón de Gel Anti-bacterial para manos</t>
  </si>
  <si>
    <t>2.3.7.2.03</t>
  </si>
  <si>
    <t>lsPublicidadyPropaganda</t>
  </si>
  <si>
    <t xml:space="preserve">Publicación en el Periódico, de Proceso de Licitación Publica Nacional durante 2 Días, </t>
  </si>
  <si>
    <t>dia</t>
  </si>
  <si>
    <t xml:space="preserve">2.2.2.1.01 </t>
  </si>
  <si>
    <t>lsServiciosTecnicosProfesionales</t>
  </si>
  <si>
    <t xml:space="preserve">Cheque </t>
  </si>
  <si>
    <t>2.2.8.7.06</t>
  </si>
  <si>
    <t>lsAireAcondicionado</t>
  </si>
  <si>
    <t>Condensador de 24,000 BTU, Refrigerante 22</t>
  </si>
  <si>
    <t>Motor para Aire Condicionado Centralizado</t>
  </si>
  <si>
    <t>Útiles de cocina y comedor</t>
  </si>
  <si>
    <t>lsUtilesdeCocina</t>
  </si>
  <si>
    <t>Azucareras en Acero Inoxidable</t>
  </si>
  <si>
    <t>2.3.9.5.01</t>
  </si>
  <si>
    <t>Bandeja de guano o Madera artesanal 18x10 (rectangular)</t>
  </si>
  <si>
    <t>Docena de Platos hondo para Sopa, Blancos</t>
  </si>
  <si>
    <t>docena</t>
  </si>
  <si>
    <t>Docena de Platos llanos color blanco</t>
  </si>
  <si>
    <t>Docenas de Copas de Cristal para agua 10.7 oz</t>
  </si>
  <si>
    <t>Docenas de Copas de Cristal para agua bajitas</t>
  </si>
  <si>
    <t>Docenas de cucharitas para cafe</t>
  </si>
  <si>
    <t>Grecas Industriales de 4 litros</t>
  </si>
  <si>
    <t>Set de docenas de Tazas color blanco para cafe</t>
  </si>
  <si>
    <t>sets de Cuchillos, Tenedores y Cucharas (acero inoxidable)</t>
  </si>
  <si>
    <t>Termos para Cafe de 1.5 litros color negro</t>
  </si>
  <si>
    <t>Tetera para Té</t>
  </si>
  <si>
    <t>Útiles de escritorio, oficina, informática y de enseñanza</t>
  </si>
  <si>
    <t>lsUtilesdeOficina</t>
  </si>
  <si>
    <t xml:space="preserve">	Cubeta de acero inoxidable rodable</t>
  </si>
  <si>
    <t xml:space="preserve">2.3.9.2.01 </t>
  </si>
  <si>
    <t xml:space="preserve">	Zafacón de acero inoxidable con tapa y pedal</t>
  </si>
  <si>
    <t>(662) COLOR para impresora HP 3515</t>
  </si>
  <si>
    <t>(662) NEGRO para impresora HP 3515</t>
  </si>
  <si>
    <t>122XL (CH563HC) para impresora HP 2050 (PERSONAL)</t>
  </si>
  <si>
    <t>670 (CZ113AL) NEGRO para impresora HP AVANTAGE 4625</t>
  </si>
  <si>
    <t>670 (CZ114AL) AZUL para impresora HP AVANTAGE 4625</t>
  </si>
  <si>
    <t>670 (CZ115AL) MAGENTA para impresora HP AVANTAGE 4625</t>
  </si>
  <si>
    <t>670 (CZ116AL) AMARILLO para impresora HP AVANTAGE 4625</t>
  </si>
  <si>
    <t>74 NEGRO para impresora HP C4280</t>
  </si>
  <si>
    <t>75 COLOR para impresora HP C4280</t>
  </si>
  <si>
    <t>AL-100 TD para impresora SHARP AL-2030</t>
  </si>
  <si>
    <t>Archivo Acordeon</t>
  </si>
  <si>
    <t>Bandas de Gomas No. 18 (cajas)</t>
  </si>
  <si>
    <t>Bandejas para Escritorio</t>
  </si>
  <si>
    <t>Cajas de Clips (19MM) pequeño</t>
  </si>
  <si>
    <t>Cajas de Clips (32MM) Mediano</t>
  </si>
  <si>
    <t>Cajas de Clips (51MM) Grande</t>
  </si>
  <si>
    <t>Cajas de Felpas Azules</t>
  </si>
  <si>
    <t>Cajas de Lapiceros Azules</t>
  </si>
  <si>
    <t>Cajas Marcadores de Pizarra</t>
  </si>
  <si>
    <t>Carpetas para archivos</t>
  </si>
  <si>
    <t>Cartucho 122 Color para impresora HP2050 (Personal)</t>
  </si>
  <si>
    <t>Cartucho 122 Negro para impresora HP 2050 (Personal)</t>
  </si>
  <si>
    <t>Cartucho 662 color para impresora HP 3515</t>
  </si>
  <si>
    <t>Cartucho 662 Negro para impresora HP 3515</t>
  </si>
  <si>
    <t>Cartucho 670 (CZ113AL) Negro  para impresora HP AVANTAGE 4625</t>
  </si>
  <si>
    <t>Cartucho 670 (CZ114AL) Magenta para impresora HP AVANTAGE 4625</t>
  </si>
  <si>
    <t>Cartucho 670 (CZ115AL) Amarillo para impresora HP AVANTAGE 4625</t>
  </si>
  <si>
    <t>Cartucho 670 (CZ116AL) Cian para impresora HP AVANTAGE 4625</t>
  </si>
  <si>
    <t>Cartucho 74 Negro para impresora HP C4280</t>
  </si>
  <si>
    <t>Cartucho 75 Color para impresora HP C4280</t>
  </si>
  <si>
    <t>Cartucho 954 Amarillo para impresora OFFICEJET PRO8710</t>
  </si>
  <si>
    <t>Cartucho 954 Cian para impresora OFFICEJET PRO8710</t>
  </si>
  <si>
    <t>Cartucho 954 Magenta para impresora HP OFFICEJET PRO8710</t>
  </si>
  <si>
    <t>Cartucho 954 Negro para impresora HP OFFICEJET PRO8710</t>
  </si>
  <si>
    <t>Cartucho CN050A (951) CIAN para impresora HP OFFICEJET PRO8610</t>
  </si>
  <si>
    <t>Cartucho CN051 (951) Magenta para impresora HP OFFICEJET PRO8610</t>
  </si>
  <si>
    <t>Cartucho CN052A Amarillo para impresora HP OFFICEJET PRO8610</t>
  </si>
  <si>
    <t>Cartucho HP 60 Negro para impresora HP DESKJET D1660</t>
  </si>
  <si>
    <t>Cartuchos color Negro para Impresora HP Photosmart C4280</t>
  </si>
  <si>
    <t>CB435A (35A) para impresora Laserjet P1006</t>
  </si>
  <si>
    <t>CE285A (85A) para impresora HP P1102W</t>
  </si>
  <si>
    <t>CE310A para impresora HP CP1025NW</t>
  </si>
  <si>
    <t>CE505A (05A) para impresora HP P2055DM</t>
  </si>
  <si>
    <t>Cera para contar Red Star 1.1 oz</t>
  </si>
  <si>
    <t>CF226A (26A) para impresora HP MFP M426 FDW</t>
  </si>
  <si>
    <t>CF283A (83A) para impresora HP MFP M127 FN</t>
  </si>
  <si>
    <t>Cinta adhesiva 3/4</t>
  </si>
  <si>
    <t>Cinta para Calculadora electronica CIO Negra-Roja</t>
  </si>
  <si>
    <t>CL-511 COLOR para impresora CANON PIXMA MP230</t>
  </si>
  <si>
    <t>CL-513 XL COLOR para impresora CANON PIXMA MP230</t>
  </si>
  <si>
    <t>Clip porta Carnet</t>
  </si>
  <si>
    <t>Clips Mediano 33MM</t>
  </si>
  <si>
    <t>Clips Sujeta Papel Grande</t>
  </si>
  <si>
    <t xml:space="preserve">Clips Sujeta Papel Pequeño </t>
  </si>
  <si>
    <t>CN050A (951) CIAN AZUL para impresora HP OFFICEJET PRO8610</t>
  </si>
  <si>
    <t>CN051A (951) MAGENTA para impresora HP OFFICEJET PRO8610</t>
  </si>
  <si>
    <t>CN052A (952) AMARILLO para impresora HP OFFICEJET PRO8610</t>
  </si>
  <si>
    <t>Corrector Liquido  20ml</t>
  </si>
  <si>
    <t>Disco Duro externo de 2 Tera Bytes</t>
  </si>
  <si>
    <t>E260A11L para impresora LEXMARK E260DN</t>
  </si>
  <si>
    <t>Grapa Industrial Grande (cajas)</t>
  </si>
  <si>
    <t>Grapadoras de Metal</t>
  </si>
  <si>
    <t>Guillotina 15¨</t>
  </si>
  <si>
    <t>Lapiceros Azules</t>
  </si>
  <si>
    <t>Lapiceros color Azul (cajas)</t>
  </si>
  <si>
    <t>Lapiceros color negro (cajas)</t>
  </si>
  <si>
    <t>Lapiceros color rojo (cajas)</t>
  </si>
  <si>
    <t>Lápiz de carbon (docena)</t>
  </si>
  <si>
    <t>Memoria Micro SD de 64GB</t>
  </si>
  <si>
    <t>Memorias USB 8 GB</t>
  </si>
  <si>
    <t>Mural de Corcho, Marco Madera 24x35</t>
  </si>
  <si>
    <t>Notas de papel autoadhesivo, Post it 3x3</t>
  </si>
  <si>
    <t>Paquetes Post-it Banderitas, 5 Colores Hopax (Sing Here)</t>
  </si>
  <si>
    <t>PG-510 NEGRO para impresora CANON PIXMA MP230</t>
  </si>
  <si>
    <t>PG-512 XL NEGRO para impresora CANON PIXMA MP230</t>
  </si>
  <si>
    <t>Pizarras Blancas Laminadas 90x60 cm con Trípode</t>
  </si>
  <si>
    <t>Plásticos Protectores de Carnet</t>
  </si>
  <si>
    <t>Porta Clips</t>
  </si>
  <si>
    <t>Porta Lápiz de Metal</t>
  </si>
  <si>
    <t>Porta Revista de Metal</t>
  </si>
  <si>
    <t>Post it 3x3,  Varios Colores</t>
  </si>
  <si>
    <t>Post it Banderita</t>
  </si>
  <si>
    <t>Post it Grandes</t>
  </si>
  <si>
    <t>Post it Pequeño</t>
  </si>
  <si>
    <t>Q1338A (38A) para impresora LASERJET 4200 DTN</t>
  </si>
  <si>
    <t>Q2612AD (12A) para impresora HP LASERJET 1022</t>
  </si>
  <si>
    <t>Q5942A (42A) para impresora LASERJET 4250</t>
  </si>
  <si>
    <t>Reglas Plásticas 12¨</t>
  </si>
  <si>
    <t>Resaltador Amarillo Fluorescente</t>
  </si>
  <si>
    <t>Resaltador Fluorescente</t>
  </si>
  <si>
    <t>Router wifi</t>
  </si>
  <si>
    <t>Sacapuntas</t>
  </si>
  <si>
    <t>Sacapuntas Eléctrico</t>
  </si>
  <si>
    <t>Sello de Despachado (CUADRADO)</t>
  </si>
  <si>
    <t>Sello de Recibido (CUADRADO)</t>
  </si>
  <si>
    <t>Sellos Gomigrafos</t>
  </si>
  <si>
    <t>Separadores carpeta 8 1/2 x11</t>
  </si>
  <si>
    <t>Stick de Colle 35g (Pegamento)</t>
  </si>
  <si>
    <t>Tabla de Apoyo de Madera</t>
  </si>
  <si>
    <t>Tabla de apoyo/ Madera</t>
  </si>
  <si>
    <t>Tape 33-3M (un rollo)</t>
  </si>
  <si>
    <t>Tijeras de oficina</t>
  </si>
  <si>
    <t>Tinta para Sello color azul (docenas)</t>
  </si>
  <si>
    <t>Tinta para Sello color rojo</t>
  </si>
  <si>
    <t>Toner AR-310NT para impresora SHARP AR-M237</t>
  </si>
  <si>
    <t>Toner CB435A (35A) para impresora LASERJET P1006</t>
  </si>
  <si>
    <t>Toner CE285A (85A) para impresora HP P1102W</t>
  </si>
  <si>
    <t>Toner CE310A 126A para impresora HP CP1025NW</t>
  </si>
  <si>
    <t>Toner CE505A (05A) para impresora HP P2055DM</t>
  </si>
  <si>
    <t>Toner CF217A (17A) para impresora HP M102W</t>
  </si>
  <si>
    <t>Toner CF226A (26A) para impresora HP MFP M426 FDW</t>
  </si>
  <si>
    <t>Toner CF280A (80A) para impresora HP 400 M401 DNE</t>
  </si>
  <si>
    <t>Toner CF283A (83A) para impresora HP MFP M127 FN</t>
  </si>
  <si>
    <t>Toner E260A11L para impresora LEXMARK E260DN</t>
  </si>
  <si>
    <t>Toner HP CF217A 17A</t>
  </si>
  <si>
    <t>Toner para Impresora Xeroz 3220</t>
  </si>
  <si>
    <t>Toner Q1338A (38A) para impresora LASERJET 4200 DTN</t>
  </si>
  <si>
    <t>Toner Q2612AD (12A) para impresora HP LASERJET 1020</t>
  </si>
  <si>
    <t>Toner Q5942A (42A) para impresora LASERJET 4250</t>
  </si>
  <si>
    <t>Toner Q5945A (45A) para impresora HP 4345 MFP</t>
  </si>
  <si>
    <t>Toner T3520 para impresora TOSHIBA T3520</t>
  </si>
  <si>
    <t>Toner T4710U para impresora TOSHIBA SUPER G3</t>
  </si>
  <si>
    <t xml:space="preserve">Unidades de Sacagrapas </t>
  </si>
  <si>
    <t>Zafacón de Metal para escritorio</t>
  </si>
  <si>
    <t>Útiles menores médico-quirúrgicos</t>
  </si>
  <si>
    <t>lsUtilesMenoresMQ</t>
  </si>
  <si>
    <t>Aguja con hilo de seda 3/0</t>
  </si>
  <si>
    <t>2.3.9.3.01</t>
  </si>
  <si>
    <t>Aguja con Hilo de Seda 3/0</t>
  </si>
  <si>
    <t xml:space="preserve">2.3.9.3.01 </t>
  </si>
  <si>
    <t>Aguja corta 27G  1x100</t>
  </si>
  <si>
    <t>Aguja Corta 27G 1x100 (cajas)</t>
  </si>
  <si>
    <t>Aguja larga 27G  1x100</t>
  </si>
  <si>
    <t>Aguja Larga 27G 1x100 (cajas)</t>
  </si>
  <si>
    <t>Algodon en rollo (libra)</t>
  </si>
  <si>
    <t>Algodón en rollo (libra)</t>
  </si>
  <si>
    <t>Babero desechable</t>
  </si>
  <si>
    <t>Babero desechable 500/1</t>
  </si>
  <si>
    <t>Baja Lengua (1 caja)</t>
  </si>
  <si>
    <t>Baja lengua 100/1</t>
  </si>
  <si>
    <t>Banda de Celuloide 1x100</t>
  </si>
  <si>
    <t>Espejo con mango</t>
  </si>
  <si>
    <t>Fresa de pulido de Resina dorada (larga)</t>
  </si>
  <si>
    <t>Fresa económica 2200F</t>
  </si>
  <si>
    <t>Fresa Económica 2200F</t>
  </si>
  <si>
    <t>Fresa redonda 1012</t>
  </si>
  <si>
    <t>Fresa Redonda 1012</t>
  </si>
  <si>
    <t>Fresa redonda 1014</t>
  </si>
  <si>
    <t>Fresa Redonda 1014</t>
  </si>
  <si>
    <t>Fresa tipo Schufu</t>
  </si>
  <si>
    <t>Gasa 2'x 2'/4 No esterelizada 200/1 (paquetes)</t>
  </si>
  <si>
    <t>Gasa 2'x 2'/4 no esterilizada 200/1 (paquetes)</t>
  </si>
  <si>
    <t>Gorro Azul de Cirugia 100/1</t>
  </si>
  <si>
    <t>Guantes L</t>
  </si>
  <si>
    <t>Guantes L (cajas)</t>
  </si>
  <si>
    <t>Guantes M</t>
  </si>
  <si>
    <t>Guantes M (cajas)</t>
  </si>
  <si>
    <t>Guantes S</t>
  </si>
  <si>
    <t>Guantes S (cajas)</t>
  </si>
  <si>
    <t>Instrumento de obturación plástica</t>
  </si>
  <si>
    <t>Jeringa porta Carpule</t>
  </si>
  <si>
    <t>Kits de Resina</t>
  </si>
  <si>
    <t>Mascarilla lisa rectangular azul 1x50</t>
  </si>
  <si>
    <t>Mascarilla Lisa Rectangular Azul 1x50</t>
  </si>
  <si>
    <t>Papel Articular</t>
  </si>
  <si>
    <t>Turbina</t>
  </si>
  <si>
    <t>lsViaticosDP</t>
  </si>
  <si>
    <t>Viaticos Chofer Hospedaje</t>
  </si>
  <si>
    <t>Depósito</t>
  </si>
  <si>
    <t>2.2.3.1.01</t>
  </si>
  <si>
    <t>Viaticos Chofer sin Hospedaje</t>
  </si>
  <si>
    <t>Viaticos Técnicos Hospedaje</t>
  </si>
  <si>
    <t>Viaticos Técnicos sin Hospedaje</t>
  </si>
  <si>
    <t>Viaticos Encargados Secciones/Coordinadores Hospedaje</t>
  </si>
  <si>
    <t>Viaticos Encargados Secciones/Coordinadores sin Hospedaje</t>
  </si>
  <si>
    <t>Viaticos Encargados Divisiones/Departamentos Hospedaje</t>
  </si>
  <si>
    <t>Viaticos Encargados Divisiones/Departamentos sin Hospedaje</t>
  </si>
  <si>
    <t>2.750.00</t>
  </si>
  <si>
    <t>Viaticos Directores Área Hospedaje</t>
  </si>
  <si>
    <t>6.150.00</t>
  </si>
  <si>
    <t>Viaticos Directores Área sin Hospedaje</t>
  </si>
  <si>
    <t>lsEquiposTransporte</t>
  </si>
  <si>
    <t>2.6.4.2.01</t>
  </si>
  <si>
    <t>2.6.4.8.01</t>
  </si>
  <si>
    <t>lsFuentesFinanciamiento</t>
  </si>
  <si>
    <t>Financiamiento externo</t>
  </si>
  <si>
    <t>lsInsumosEquipos</t>
  </si>
  <si>
    <t>EE Concatenado</t>
  </si>
  <si>
    <t>Eje Estratégic0</t>
  </si>
  <si>
    <t>EE</t>
  </si>
  <si>
    <t>RE Concatenado</t>
  </si>
  <si>
    <t>Resultados Estratégicos</t>
  </si>
  <si>
    <t>RE</t>
  </si>
  <si>
    <t>Ejes Estratégicos</t>
  </si>
  <si>
    <t>Desarrollo y fortalecimiento de las redes integradas de servicios de salud, fundamentada en el Modelo de Atención</t>
  </si>
  <si>
    <t>EE.1</t>
  </si>
  <si>
    <t>Reducidos los niveles de morbilidad y mortalidad materna e infantil por causas prevenibles en la población materno-infantil del país, disminuyendo la mortalidad materna de 127.33 y la mortalidad infantil de 18.44 en 2023 a 89.13 y 16.56  en 2028 en todas las regiones del territorio nacional.</t>
  </si>
  <si>
    <t>RE1.1</t>
  </si>
  <si>
    <t>Aumentado el cumplimiento normativo para reducir la incidencia de complicaciones neonatales y maternas, pasando de un promedio del 75.5% en el año 2023 al 88% en el año 2028 en todas las regiones de la Red Pública de Servicios de Salud.</t>
  </si>
  <si>
    <t>RE1.2</t>
  </si>
  <si>
    <t>EE.2</t>
  </si>
  <si>
    <t>Reducido el embarazo en adolescentes atendidas en los establecimientos de la Red Pública en un 20% al año 2028, mediante el fortalecimiento del acceso a servicios integrales de salud sexual y reproductiva.</t>
  </si>
  <si>
    <t>RE1.3</t>
  </si>
  <si>
    <t>EE.3</t>
  </si>
  <si>
    <t>Disminuida la proporción de partos por cesárea en hospitales del sector público pasando de 48.83 en el 2023 a 34 en el 2028.</t>
  </si>
  <si>
    <t>RE1.4</t>
  </si>
  <si>
    <t>Reducida la morbilidad y mortalidad prematura por enfermedades no transmisibles en personas de 30 a 69 años, en un 20% al año 2028, mediante la implementación de intervenciones integrales de prevención, diagnóstico temprano y tratamiento oportuno en los establecimientos de la Red Pública.</t>
  </si>
  <si>
    <t>RE1.5</t>
  </si>
  <si>
    <t>Incrementado el acceso oportuno a servicios de salud de calidad, aumentando el acceso a servicios preventivos de 2.23% de la población prioritaria en 2023 al 5.24% en 2028 en todas las regiones del país.</t>
  </si>
  <si>
    <t>RE1.6</t>
  </si>
  <si>
    <t>Aumentada la disponibilidad de medicamentos esenciales en los establecimientos de la Red Pública de Servicios de Salud, incrementando el cumplimiento promedio de abastecimiento del 88% en 2023 al 93% en 2028 en todas las regiones del país.</t>
  </si>
  <si>
    <t>RE1.7</t>
  </si>
  <si>
    <t>Superadas las deficiencias en la organización e implementación de las Redes Integradas de Servicios de Salud (RISS) beneficiando a toda la población que utiliza los servicios de salud de la Red Pública, aumentando del 38% en 2023 al 50% en 2028 en todo el territorio nacional.</t>
  </si>
  <si>
    <t>RE1.8</t>
  </si>
  <si>
    <t>Fortalecida la implementación del Modelo de Atención en Salud beneficiando a la población usuaria del primer nivel de atención, incrementando la adscripción del 7% en 2023 al 80% en 2028, en todas las regiones del país.</t>
  </si>
  <si>
    <t>RE1.9</t>
  </si>
  <si>
    <t>Mejorada la distribución y presencia del Primer Nivel de Atención respecto a la sectorización, incrementando la presencia del Primer Nivel del 70% en 2023 al 71% en 2028  en todas las regiones del territorio nacional.</t>
  </si>
  <si>
    <t>RE1.10</t>
  </si>
  <si>
    <t>Fortalecida la continuidad en la atención de las puérperas y recién nacidos, aumentando la captación oportuna del 30% en 2023 al 50% en 2028 en el Primer Nivel de Atención.</t>
  </si>
  <si>
    <t>RE1.11</t>
  </si>
  <si>
    <t>RE1.12</t>
  </si>
  <si>
    <t>RE1.13</t>
  </si>
  <si>
    <t>Fortalecimiento del desarrollo y la gestión de los recursos humanos</t>
  </si>
  <si>
    <t>Reducida la escasez de recursos humanos de salud, aumentando un 12% en el 2028 la dotación de personal en establecimientos públicos del país.</t>
  </si>
  <si>
    <t>RE2.1</t>
  </si>
  <si>
    <t>Incrementada la eficacia de los procesos de contratación y retención de recursos humanos de salud en establecimientos públicos, reduciendo vacantes y mejorando la dotación de personal.</t>
  </si>
  <si>
    <t>RE2.2</t>
  </si>
  <si>
    <t>Fortalecimiento institucional</t>
  </si>
  <si>
    <t>Fortalecida la capacidad institucional para aumentar el acceso a servicios públicos de calidad mediante la optimización de procesos, empoderamiento del talento humano, articulación efectiva, incorporación de tecnologías de la información y comunicación, modernización de la infraestructura física y equipamiento adecuado.</t>
  </si>
  <si>
    <t>RE3.1</t>
  </si>
  <si>
    <t>Incrementada la satisfacción de usuarios y la calidad percibida de los servicios públicos</t>
  </si>
  <si>
    <t>RE3.2</t>
  </si>
  <si>
    <t>Cumplidos los indicadores de gestión pública institucional, garantizando disponibilidad oportuna de la información para la toma de decisiones.</t>
  </si>
  <si>
    <t>RE3.3</t>
  </si>
  <si>
    <t>Alcanzado un cumplimiento mínimo del 90% de las metas de planificación y ejecución presupuestaria, optimizando la asignación y uso de recursos.</t>
  </si>
  <si>
    <t>RE3.4</t>
  </si>
  <si>
    <t>Atendidas las solicitudes de información recibidas en los plazos establecidos, con reportes de cumplimiento mensual y mecanismos de retroalimentación al usuario.</t>
  </si>
  <si>
    <t>RE3.5</t>
  </si>
  <si>
    <t>Registradas y procesadas en el Sistema Electrónico de Compras Públicas las adquisiciones y contrataciones institucionales y de la Red Pública.</t>
  </si>
  <si>
    <t>RE3.6</t>
  </si>
  <si>
    <t>Incrementando progresivamente el índice de uso de las TIC y Gobierno Digital en la Red Pública de Servicios de Salud</t>
  </si>
  <si>
    <t>RE3.7</t>
  </si>
  <si>
    <t>Implementados y operativos los controles internos definidos por las NOBACI, con revisiones de cumplimiento semestrales y planes de mejora continua.</t>
  </si>
  <si>
    <t>RE3.8</t>
  </si>
  <si>
    <t>Instalaciones físicas remodeladas y equipadas conforme a estándares de centros de salud incrementando su capacidad resolutiva.</t>
  </si>
  <si>
    <t>RE3.9</t>
  </si>
  <si>
    <t>Implementado un sistema integral de medición y gestión de la satisfacción de usuarios, con reportes trimestrales y planes de mejora continua para elevar la calidad percibida de los servicios públicos.</t>
  </si>
  <si>
    <t>RE3.10</t>
  </si>
  <si>
    <t>Ls_LinesEstategica</t>
  </si>
  <si>
    <t>Le_code</t>
  </si>
  <si>
    <t>Ls_ObjEstrategico</t>
  </si>
  <si>
    <t>Cod. Obj.</t>
  </si>
  <si>
    <t>Cod: LE</t>
  </si>
  <si>
    <t>Obj1.1</t>
  </si>
  <si>
    <t>LE</t>
  </si>
  <si>
    <t>Obj1.3</t>
  </si>
  <si>
    <t>Obj1.6</t>
  </si>
  <si>
    <t>Obj1.8</t>
  </si>
  <si>
    <t>LE.1 - Desarrollo y fortalecimiento de las redes integradas de servicios de salud fundamentada en el Modelo de Atención</t>
  </si>
  <si>
    <t>LE.1</t>
  </si>
  <si>
    <t>Fortalecer los niveles de atención priorizando el Primer Nivel de Atención, incrementando su capacidad de resolución para satisfacer eficientemente las necesidades de salud de la población.</t>
  </si>
  <si>
    <t>Integrar un comité de conducción estratégica en el Nivel Central</t>
  </si>
  <si>
    <t>Est.1.1.1</t>
  </si>
  <si>
    <t>Desarrollar e implementar un modelo económico y financiero que garantice la sostenibilidad de la Red de servicios, incluyendo los Hospitales Autogestionados</t>
  </si>
  <si>
    <t>Est.1.3.1</t>
  </si>
  <si>
    <t>Definir y desarrollar los instrumentos de recolección de datos y reportes de Gestión/Productividad de la Red</t>
  </si>
  <si>
    <t>Est.1.6.1</t>
  </si>
  <si>
    <r>
      <t>Apoyar a los SRS en el proceso de cumplimiento de los criterios para su habilitación en los establecimientos de salud</t>
    </r>
    <r>
      <rPr>
        <sz val="9"/>
        <color indexed="8"/>
        <rFont val="Arial"/>
        <family val="2"/>
      </rPr>
      <t xml:space="preserve"> de su Red</t>
    </r>
  </si>
  <si>
    <t>Est.1.8.1</t>
  </si>
  <si>
    <t>LE.2 - Fortalecimiento de la gestión y desarrollo de los recursos humanos.</t>
  </si>
  <si>
    <t>LE.2</t>
  </si>
  <si>
    <t>Avanzar en la articulación de las redes de servicios, asegurando que la atención sea integral y acorde con las necesidades territoriales de la población.</t>
  </si>
  <si>
    <t>Obj1.2</t>
  </si>
  <si>
    <t>Definir una estructura funcional de transición (septiembre – diciembre 2016) en el Nivel Central</t>
  </si>
  <si>
    <t>Est.1.1.2</t>
  </si>
  <si>
    <t>Implementar las NOBACI y sus Normas Complementarias en el Nivel Central del SNS y en todos los niveles de la Red</t>
  </si>
  <si>
    <t>Est.1.3.2</t>
  </si>
  <si>
    <t>Desarrollar e implementar los Sistemas de Información que faciliten el flujo de información entre los niveles para la toma de decisión y la gestión para resultados</t>
  </si>
  <si>
    <t>Est.1.6.2</t>
  </si>
  <si>
    <t>LE.3 - Fortalecimiento Institucional</t>
  </si>
  <si>
    <t>LE.3</t>
  </si>
  <si>
    <t>Asegurar la calidad de la atención y la seguridad del paciente, en el marco de los derechos de las personas, con el fin de aumentar la confianza y satisfacción de los usuarios de los servicios de salud.</t>
  </si>
  <si>
    <t>Reformular la estructura organizativa aprobada mediante resolución 00006 del MAP</t>
  </si>
  <si>
    <t>Est.1.1.3</t>
  </si>
  <si>
    <t>Dotar de infraestructura tecnológica para el desarrollo de la tecnología de la información y comunicaciones (TIC) en el Nivel central</t>
  </si>
  <si>
    <t>Est.1.6.3</t>
  </si>
  <si>
    <t>Obj1.9</t>
  </si>
  <si>
    <t>Desarrollar capacidades en los colaboradores de la red de salud, mediante la formación continua, para mejorar el desempeño laboral y alinearlo con las necesidades identificadas en cada nivel de atención.</t>
  </si>
  <si>
    <t>Obj2.1</t>
  </si>
  <si>
    <t>Implementar un Plan de despliegue de las estructuras funcionales en el SNS y en todos sus niveles</t>
  </si>
  <si>
    <t>Est.1.1.4</t>
  </si>
  <si>
    <t>Obj1.4</t>
  </si>
  <si>
    <t xml:space="preserve">Implementar un Régimen de auditoria de calidad de la información </t>
  </si>
  <si>
    <t>Est.1.6.4</t>
  </si>
  <si>
    <t>Apoyar el proceso de integración y unificación de cargos de los profesionales del IDSS</t>
  </si>
  <si>
    <t>Est.1.9.1</t>
  </si>
  <si>
    <t>Mejorar los subsistemas de Recursos Humanos con el objetivo de optimizar la provisión de servicios de salud, garantizando una gestión más eficiente del personal.</t>
  </si>
  <si>
    <t>Obj2.2</t>
  </si>
  <si>
    <t>Elaborar y firmar acuerdos y convenios de Gestión entre las diferentes instancias de la Red.</t>
  </si>
  <si>
    <t>Est.1.4.1</t>
  </si>
  <si>
    <t>Aplicar los criterios de integración en redes de los establecimientos del IDSS a red del SNS, que defina la Comisión para la Integración de la Red Única de Servicios Públicos de Salud</t>
  </si>
  <si>
    <t>Est.1.9.2</t>
  </si>
  <si>
    <t>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t>
  </si>
  <si>
    <t>Obj2.3</t>
  </si>
  <si>
    <t>Fortalecer los procesos de gestión institucional para mejorar la eficiencia, transparencia y efectividad en la administración de los recursos y servicios.</t>
  </si>
  <si>
    <t>Obj3.1</t>
  </si>
  <si>
    <t>Obj1.5</t>
  </si>
  <si>
    <t>Obj1.7</t>
  </si>
  <si>
    <t>Obj1.10</t>
  </si>
  <si>
    <t>Aumentar la sostenibilidad financiera de la institución, mediante la optimización de recursos y la implementación de estrategias de financiamiento a mediano y largo plazo.</t>
  </si>
  <si>
    <t>Obj3.2</t>
  </si>
  <si>
    <t>Actualizar y desplegar el Modelo de Gestión en toda la red</t>
  </si>
  <si>
    <t>Est.1.2.1</t>
  </si>
  <si>
    <t>Elaborar y firmar Acuerdos y Convenios intrasectoriales e intersectoriales, incluyendo ONG´s que tengan capacidad para proveer servicios de salud</t>
  </si>
  <si>
    <t>Est.1.5.1</t>
  </si>
  <si>
    <t>Diseñar e implementar un Plan de Comunicación Interna y externa con los canales jerárquicos definidos en el nivel central del SNS</t>
  </si>
  <si>
    <t>Est.1.7.1</t>
  </si>
  <si>
    <t>Definir los mecanismos estandarizados de medición de los planes y programas a ejecutarse en toda la red del SNS</t>
  </si>
  <si>
    <t>Est.1.10.1</t>
  </si>
  <si>
    <t>Mejorar el posicionamiento institucional, con el objetivo de aumentar su visibilidad, reputación y liderazgo en el sector salud.</t>
  </si>
  <si>
    <t>Obj3.3</t>
  </si>
  <si>
    <t>Actualizar el Modelo de Red acorde al Modelo de Gestión y al Modelo de Atención</t>
  </si>
  <si>
    <t>Est.1.2.2</t>
  </si>
  <si>
    <t>Revisar de forma sistemática el alcance de cumplimiento de los objetivos propuestos</t>
  </si>
  <si>
    <t>Est.1.10.2</t>
  </si>
  <si>
    <t>Fomentar alianzas interinstitucionales con actores clave, para maximizar los recursos y mejorar la calidad de los servicios de salud a través de la colaboración y el intercambio de conocimientos.</t>
  </si>
  <si>
    <t>Obj3.4</t>
  </si>
  <si>
    <t>Fortalecer el uso de tecnologías y sistemas de información en la gestión institucional, para mejorar la calidad y eficiencia operativa.</t>
  </si>
  <si>
    <t>Obj3.5</t>
  </si>
  <si>
    <t>Fortalecer la infraestructura física y el equipamiento médico, asegurando que los centros de salud cuenten con recursos adecuados para ofrecer atención de calidad.</t>
  </si>
  <si>
    <t>Obj3.6</t>
  </si>
  <si>
    <t xml:space="preserve">Gestionar la creación de una comisión mixta MSP, SNS para el desarrollo de los reglamentos </t>
  </si>
  <si>
    <t>Est.2.1.1</t>
  </si>
  <si>
    <t xml:space="preserve">Diseñar e Implementar una política de Recursos Humanos en el SNS y todos sus niveles (modelo de gestión de RRHH) </t>
  </si>
  <si>
    <t>Est.2.2.1</t>
  </si>
  <si>
    <t>Definir un programa de formación continua enfocado a la gestión por competencias</t>
  </si>
  <si>
    <t>Est.2.3.1</t>
  </si>
  <si>
    <t>Fortalecer las capacidades de planificación institucional para optimizar los procesos estratégicos, asegurando que los resultados esperados y el presupuesto se alineen de manera efectiva, contribuyendo a la mejora continua de la gestión institucional.</t>
  </si>
  <si>
    <t>Obj3.7</t>
  </si>
  <si>
    <t>Implementación de la Ley de Carrera Sanitaria y sus reglamentos</t>
  </si>
  <si>
    <t>Est.2.1.2</t>
  </si>
  <si>
    <t xml:space="preserve">Diseñar una política salarial que promueva la remuneración equilibrada en base al criterio de cargo y que contemple el sistema de incentivos </t>
  </si>
  <si>
    <t>Est.2.2.2</t>
  </si>
  <si>
    <t>Diseñar e Implementar un protocolo de selección y contratación de los gestores y directivos de la Red</t>
  </si>
  <si>
    <t>Est.2.1.3</t>
  </si>
  <si>
    <t xml:space="preserve">Impulsar el desarrollo del Modelo de Atención en la Red de Servicios especialmente en las áreas consideradas prioritarias </t>
  </si>
  <si>
    <t>Est.3.1.1</t>
  </si>
  <si>
    <t>Elaborar el Presupuesto, plan de inversiones y financiación de la red e implementarlo de acuerdo al dimensionamiento definido para la implementación del Modelo de Atención y garantizar el flujo de los recursos financieros y de otra índole de forma coherente con los objetivos del Modelo de Atención</t>
  </si>
  <si>
    <t>Est.3.2.1</t>
  </si>
  <si>
    <t>Reorganización estructural, funcional y logística de la Red, según el modelo de atención y en función de las necesidades sanitarias de la población asignada</t>
  </si>
  <si>
    <t>Est.3.3.1</t>
  </si>
  <si>
    <t>Obj4.1</t>
  </si>
  <si>
    <t>Promover estilos de vida saludables mediante la intervención integral en los diferentes escenarios (establecimiento de salud, hogar, escuelas, etc.)</t>
  </si>
  <si>
    <t>Est.4.1.1</t>
  </si>
  <si>
    <t>Aumentar la provisión y cobertura de los servicios de salud sexual-reproductiva en todos los niveles de atención con énfasis en la atención materno-perinatal, infantil y adolescente</t>
  </si>
  <si>
    <t>Est.4.1.2</t>
  </si>
  <si>
    <t>Fortalecer la aplicación de las normas a programas de salud para aumentar las expectativas de vida y calidad de la atención en personas que viven con VIH-SIDA</t>
  </si>
  <si>
    <t>Est.4.1.3</t>
  </si>
  <si>
    <t>Fortalecer la Aplicación de las normas a programas de salud para aumentar las expectativas de vida y calidad de la atención en personas que viven con TB</t>
  </si>
  <si>
    <t>Est.4.1.4</t>
  </si>
  <si>
    <t>Garantizar el diagnóstico oportuno y manejo adecuado de las enfermedades transmitidas por vectores en los establecimientos de salud, como estrategia de reducción de la letalidad</t>
  </si>
  <si>
    <t>Est.4.1.5</t>
  </si>
  <si>
    <t>Servicios Regionales de Salud</t>
  </si>
  <si>
    <t>Línea Estratégica</t>
  </si>
  <si>
    <t>Objetivo Estratégico</t>
  </si>
  <si>
    <t>Obj</t>
  </si>
  <si>
    <t>Resultados Esperados</t>
  </si>
  <si>
    <t>1.1.1  Primer Nivel de Atención fortalecido y con alta resolución para garantizar  la prestación de servicios integrales de promoción de la salud, prevención de la enfermedad, diagnóstico, tratamiento, rehabilitación y cuidados paliativos;  condicionada a la necesidades de salud y características de la población</t>
  </si>
  <si>
    <t>1.1.2  Reducida la carga de las enfermedades crónicas incluidos los diferentes tipos de cáncer, los trastornos de salud mental,  así como ante discapacidad, violencia y  traumatismos, a través de servicios de atención que faciliten la detección temprana y la continuidad de la atención, eliminando las brechas en el acceso y utilización de los servicios de salud.</t>
  </si>
  <si>
    <t>1.1.3  Reducida la morbi-mortalidad de las enfermedades transmisibles, incluidas la infección por el VIH/SIDA, la Tuberculosis, las infecciones de transmisión sexual, las hepatitis virales, enfermedades transmitidas por vectores, enfermedades desatendidas, tropicales y zoonóticas, y las enfermedades prevenibles mediante vacunación; con especial atención en las poblaciones vulnerables</t>
  </si>
  <si>
    <t>1.1.4  Garantizado el cierre de brecha según cartera de servicios y Modelo de Atención en términos de recursos, a través del adecuado financiamiento del PN con las metas de la Red Pública</t>
  </si>
  <si>
    <t xml:space="preserve">1.2.1  Redes de servicios integradas y con mayor resolución para coordinar la prestación de servicios integrales de promoción de la salud, prevención de la enfermedad, diagnóstico,  tratamiento, rehabilitación y cuidados paliativos;  condicionada a la necesidades de salud y características de la población, con miras hacia la consecución progresiva del acceso universal a la salud y la cobertura universal de salud </t>
  </si>
  <si>
    <t>1.2.2  Garantizada la atención integral con calidad y oportunidad, mediante la coordinación clínica y asistencial de los servicios de salud</t>
  </si>
  <si>
    <t>1.2.3  Gestión integrada y articulada de las redes públicas de servicios de salud, con actores involucrados en la organización, gestión y atención de servicios de salud con enfoque y participación intra e intersectorial y participación social y de comités de salud, que promueva un ambiente favorable para la cobertura y acceso a los servicios de salud</t>
  </si>
  <si>
    <t>1.2.4  Redes de servicios ofertando servicios de promoción de la salud y prevención de la enfermedad, acorde a sus carteras de servicios por nivel de atención</t>
  </si>
  <si>
    <t>1.2.5  Aumentada la eficacia, eficiencia y equidad de la prestación de los servicios de salud a través de la reorganización y transformación de las estructuras de redes de servicios</t>
  </si>
  <si>
    <t>1.3.1  Disminuida la morbi-mortalidad materna, neonatal e infantil, mediante el fortalecimiento y la integración de los servicios de salud antes de la concepción, durante el embarazo, el parto y los primeros años de vida, garantizando la calidad de la atención.</t>
  </si>
  <si>
    <t>1.3.2  Incrementada la capacidad de respuesta que favorezca a disminuir la morbi-mortalidad  resultantes de las emergencias y desastres,  mediante la detección, preparación y mitigación de los eventos que suponen riesgos y amenazas, bajo un enfoque multisectorial que contribuya a la salud y seguridad de las personas</t>
  </si>
  <si>
    <t>1.3.3  Desarrollo y mantenimiento de un modelo de evaluación de la entrega de servicios sanitarios con carácter igualitario y libre de discriminación, que promueva mediante la continua retroalimentación, la generación de mejores resultados en materia de salud lo que se traduzca en el aumento de la satisfacción de las personas con respecto a los servicios públicos de salud</t>
  </si>
  <si>
    <t>1.3.4  Fortalecida la calidad de la atención en salud como resultado del seguimiento a los aspectos técnicos y no técnicos de la atención, que disminuya el riesgo de la seguridad del paciente y de los resultados esperados de salud</t>
  </si>
  <si>
    <t>2.1.1  Incrementada las competencias y resolutividad de los colaboradores, de acuerdo a la complejidad de sus funciones, las necesidades de salud de la población y los compromisos del sector</t>
  </si>
  <si>
    <t>2.2.1  Personal trabaja bajo un clima de satisfacción, realización personal y sentido de pertenencia hacia la institución</t>
  </si>
  <si>
    <t xml:space="preserve">2.2.2  Desarrollados e implementados los aspectos de gestión relacionados con seguridad y salud en el trabajo </t>
  </si>
  <si>
    <t>2.3.1  Reducida las disparidades en la disponibilidad de personal de salud en los diferentes niveles de atención</t>
  </si>
  <si>
    <t>3.1.1  Fortalecida la gestión institucional y productiva mediante la mejora de la transparencia, efectividad de la administración de recursos y servicios.</t>
  </si>
  <si>
    <t>3.2.1  Mejorada la sostenibilidad financiera del SNS mediante el control de gastos, saneamiento de las deudas e incremento de las distintas fuentes de financiamiento con el fin de garantizar la prestación de servicios en salud con oportunidad y eficiencia</t>
  </si>
  <si>
    <t>3.3.1  Aumentada la conexión del SNS con los medios informativos y la población, manteniendo con ellos una comunicación ágil, fluida y de calidad; que nos permita satisfacer con rapidez las peticiones y necesidades de información sobre la institución y los servicios ofrecidos</t>
  </si>
  <si>
    <t xml:space="preserve">3.4.1  Fomentadas las alianzas nacionales e internacionales para captación y optimización de recursos que favorezcan el fortalecimiento y calidad de los servicios </t>
  </si>
  <si>
    <t>3.5.1  Fortaliecido el desarrollo y uso de tecnologías y sistemas de información para mejorar la calidad y eficiencia de la gestión operativa</t>
  </si>
  <si>
    <t>3.6.1  Readecuada la infraestructura física y dotación de equipamiento médico de los establecimientos de salud acorde al nivel de atención</t>
  </si>
  <si>
    <t>3.7.1  Fortalecida la capacidad institucional mediante la optimización de los procesos, empoderamiento del talento humano y articulación interna contribuyendo a la mejora continua de la gestión institucional</t>
  </si>
  <si>
    <t>Le</t>
  </si>
  <si>
    <t>1.1   Fortalecer los niveles de atención priorizando el Primer Nivel de Atención, incrementando su capacidad de resolución para satisfacer eficientemente las necesidades de salud de la población.</t>
  </si>
  <si>
    <t>1.2  Avanzar en la articulación de las redes de servicios, asegurando que la atención sea integral y acorde con las necesidades territoriales de la población.</t>
  </si>
  <si>
    <t>1.3  Asegurar la calidad de la atención y la seguridad del paciente, en el marco de los derechos de las personas, con el fin de aumentar la confianza y satisfacción de los usuarios de los servicios de salud.</t>
  </si>
  <si>
    <t>2.1  Desarrollar capacidades en los colaboradores de la red de salud, mediante la formación continua, para mejorar el desempeño laboral y alinearlo con las necesidades identificadas en cada nivel de atención.</t>
  </si>
  <si>
    <t>2.2  Mejorar los subsistemas de Recursos Humanos con el objetivo de optimizar la provisión de servicios de salud, garantizando una gestión más eficiente del personal.</t>
  </si>
  <si>
    <t>2.3  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t>
  </si>
  <si>
    <t>3.1  Fortalecer los procesos de gestión institucional para mejorar la eficiencia, transparencia y efectividad en la administración de los recursos y servicios.</t>
  </si>
  <si>
    <t>3.2  Aumentar la sostenibilidad financiera de la institución, mediante la optimización de recursos y la implementación de estrategias de financiamiento a mediano y largo plazo.</t>
  </si>
  <si>
    <t>3.3  Mejorar el posicionamiento institucional, con el objetivo de aumentar su visibilidad, reputación y liderazgo en el sector salud.</t>
  </si>
  <si>
    <t>3.4  Fomentar alianzas interinstitucionales con actores clave, para maximizar los recursos y mejorar la calidad de los servicios de salud a través de la colaboración y el intercambio de conocimientos.</t>
  </si>
  <si>
    <t>3.5  Fortalecer el uso de tecnologías y sistemas de información en la gestión institucional, para mejorar la calidad y eficiencia operativa.</t>
  </si>
  <si>
    <t>3.6  Fortalecer la infraestructura física y el equipamiento médico, asegurando que los centros de salud cuenten con recursos adecuados para ofrecer atención de calidad.</t>
  </si>
  <si>
    <t>3.7  Fortalecer las capacidades de planificación institucional para optimizar los procesos estratégicos, asegurando que los resultados esperados y el presupuesto se alineen de manera efectiva, contribuyendo a la mejora continua de la gestión institucional.</t>
  </si>
  <si>
    <t># Obj.</t>
  </si>
  <si>
    <t>1.1.3 Reducida la morbi-mortalidad de las enfermedades transmisibles, incluidas la infección por el VIH/SIDA, la Tuberculosis, las infecciones de transmisión sexual, las hepatitis virales, enfermedades transmitidas por vectores, enfermedades desatendidas, tropicales y zoonóticas, y las enfermedades prevenibles mediante vacunación; con especial atención en las poblaciones vulnerables</t>
  </si>
  <si>
    <t>1.1.4 Garantizado el cierre de brecha según cartera de servicios y Modelo de Atención en términos de recursos, a través del adecuado financiamiento del PN con las metas de la Red Pública</t>
  </si>
  <si>
    <t xml:space="preserve">1.2.1 Redes de servicios integradas y con mayor resolución para coordinar la prestación de servicios integrales de promoción de la salud, prevención de la enfermedad, diagnóstico,  tratamiento, rehabilitación y cuidados paliativos;  condicionada a la necesidades de salud y características de la población, con miras hacia la consecución progresiva del acceso universal a la salud y la cobertura universal de salud </t>
  </si>
  <si>
    <t>1.2.2 Garantizada la atención integral con calidad y oportunidad, mediante la coordinación clínica y asistencial de los servicios de salud</t>
  </si>
  <si>
    <t>1.2.3 Gestión integrada y articulada de las redes públicas de servicios de salud, con actores involucrados en la organización, gestión y atención de servicios de salud con enfoque y participación intra e intersectorial y participación social y de comités de salud, que promueva un ambiente favorable para la cobertura y acceso a los servicios de salud</t>
  </si>
  <si>
    <t>1.2.4 Redes de servicios ofertando servicios de promoción de la salud y prevención de la enfermedad, acorde a sus carteras de servicios por nivel de atención</t>
  </si>
  <si>
    <t>1.2.5 Aumentada la eficacia, eficiencia y equidad de la prestación de los servicios de salud a través de la reorganización y transformación de las estructuras de redes de servicios</t>
  </si>
  <si>
    <t>1.3.1 Disminuida la morbi-mortalidad materna, neonatal e infantil, mediante el fortalecimiento y la integración de los servicios de salud antes de la concepción, durante el embarazo, el parto y los primeros años de vida, garantizando la calidad de la atención.</t>
  </si>
  <si>
    <t>1.3.2 Incrementada la capacidad de respuesta que favorezca a disminuir la morbi-mortalidad  resultantes de las emergencias y desastres,  mediante la detección, preparación y mitigación de los eventos que suponen riesgos y amenazas, bajo un enfoque multisectorial que contribuya a la salud y seguridad de las personas</t>
  </si>
  <si>
    <t>1.3.3 Desarrollo y mantenimiento de un modelo de evaluación de la entrega de servicios sanitarios con carácter igualitario y libre de discriminación, que promueva mediante la continua retroalimentación, la generación de mejores resultados en materia de salud lo que se traduzca en el aumento de la satisfacción de las personas con respecto a los servicios públicos de salud</t>
  </si>
  <si>
    <t>1.3.4 Fortalecida la calidad de la atención en salud como resultado del seguimiento a los aspectos técnicos y no técnicos de la atención, que disminuya el riesgo de la seguridad del paciente y de los resultados esperados de salud</t>
  </si>
  <si>
    <t>2.1.1 Incrementada las competencias y resolutividad de los colaboradores, de acuerdo a la complejidad de sus funciones, las necesidades de salud de la población y los compromisos del sector</t>
  </si>
  <si>
    <t>2.2.1 Personal trabaja bajo un clima de satisfacción, realización personal y sentido de pertenencia hacia la institución</t>
  </si>
  <si>
    <t xml:space="preserve">2.2.2 Desarrollados e implementados los aspectos de gestión relacionados con seguridad y salud en el trabajo </t>
  </si>
  <si>
    <t>2.3.1 Reducida las disparidades en la disponibilidad de personal de salud en los diferentes niveles de atención</t>
  </si>
  <si>
    <t>3.1.1 Fortalecida la gestión institucional y productiva mediante la mejora de la transparencia, efectividad de la administración de recursos y servicios.</t>
  </si>
  <si>
    <t>3.2.1 Mejorada la sostenibilidad financiera del SNS mediante el control de gastos, saneamiento de las deudas e incremento de las distintas fuentes de financiamiento con el fin de garantizar la prestación de servicios en salud con oportunidad y eficiencia</t>
  </si>
  <si>
    <t>3.3.1 Aumentada la conexión del SNS con los medios informativos y la población, manteniendo con ellos una comunicación ágil, fluida y de calidad; que nos permita satisfacer con rapidez las peticiones y necesidades de información sobre la institución y los servicios ofrecidos</t>
  </si>
  <si>
    <t xml:space="preserve">3.4.1 Fomentadas las alianzas nacionales e internacionales para captación y optimización de recursos que favorezcan el fortalecimiento y calidad de los servicios </t>
  </si>
  <si>
    <t>3.5.1 Fortaliecido el desarrollo y uso de tecnologías y sistemas de información para mejorar la calidad y eficiencia de la gestión operativa</t>
  </si>
  <si>
    <t>3.6.1 Readecuada la infraestructura física y dotación de equipamiento médico de los establecimientos de salud acorde al nivel de atención</t>
  </si>
  <si>
    <t>3.7.1 Fortalecida la capacidad institucional mediante la optimización de los procesos, empoderamiento del talento humano y articulación interna contribuyendo a la mejora continua de la gestión institucional</t>
  </si>
  <si>
    <t>Periodo_POA</t>
  </si>
  <si>
    <t>Declaración del año</t>
  </si>
  <si>
    <t>.</t>
  </si>
  <si>
    <t>Ls_Regiones</t>
  </si>
  <si>
    <t>SNS - Dirección Central</t>
  </si>
  <si>
    <t>Ls_Estructura</t>
  </si>
  <si>
    <t>LsTipoEESS</t>
  </si>
  <si>
    <t>ls_TiposAcciones</t>
  </si>
  <si>
    <t>Ls_DependenciasSRS</t>
  </si>
  <si>
    <t>ls_ComprayAlquiler</t>
  </si>
  <si>
    <t>R5 - SRS Valdesia</t>
  </si>
  <si>
    <t>Alquiler</t>
  </si>
  <si>
    <t>R1 - SRS Cibao Norte</t>
  </si>
  <si>
    <t>Reparación</t>
  </si>
  <si>
    <t>lsMantenimientoyReparacion</t>
  </si>
  <si>
    <t>R3 - SRS Cibao Nordeste</t>
  </si>
  <si>
    <t>Mantenimiento</t>
  </si>
  <si>
    <t>R6 - SRS Enriquillo</t>
  </si>
  <si>
    <t>Hospital</t>
  </si>
  <si>
    <t>R8- SRS Yuma</t>
  </si>
  <si>
    <t>R9- SRS Higüamo</t>
  </si>
  <si>
    <t>R7 - SRS El Valle</t>
  </si>
  <si>
    <t>R4 - SRS Cibao Noroeste</t>
  </si>
  <si>
    <t>lsTipoIntervencion</t>
  </si>
  <si>
    <t>PPGR4</t>
  </si>
  <si>
    <t>R2 - SRS Cibao Sur</t>
  </si>
  <si>
    <t>Alquiler de edicficio</t>
  </si>
  <si>
    <t>2.2.5.1.01</t>
  </si>
  <si>
    <t>Edificaciones no residenciales</t>
  </si>
  <si>
    <t>2.6.9.2.01</t>
  </si>
  <si>
    <t>Indirecto</t>
  </si>
  <si>
    <t>Dirección</t>
  </si>
  <si>
    <t>Ls_Direccion</t>
  </si>
  <si>
    <t xml:space="preserve">Dirección: </t>
  </si>
  <si>
    <t>Dirección de Área</t>
  </si>
  <si>
    <t>Ls_DirecciondeÁrea</t>
  </si>
  <si>
    <t xml:space="preserve">Dirección de Área: </t>
  </si>
  <si>
    <t>Mantenimiento y reparación de obras civiles en instalaciones vacias</t>
  </si>
  <si>
    <t>Departamento</t>
  </si>
  <si>
    <t>Ls_Departamento</t>
  </si>
  <si>
    <t xml:space="preserve">Departamento: </t>
  </si>
  <si>
    <t>División</t>
  </si>
  <si>
    <t>Ls_DivisionesSRS</t>
  </si>
  <si>
    <t xml:space="preserve">División: </t>
  </si>
  <si>
    <t>PPGR5</t>
  </si>
  <si>
    <t>Ls_Oficina</t>
  </si>
  <si>
    <t xml:space="preserve">Oficina: </t>
  </si>
  <si>
    <t>Mantenimiento y reparación de muebles y equipos de oficinas</t>
  </si>
  <si>
    <t>2.7.2.1.01</t>
  </si>
  <si>
    <t>Mantenimiento y reparación de equipos para compuntación</t>
  </si>
  <si>
    <t>Mantenimiento y reparación de equipos de transporte</t>
  </si>
  <si>
    <t>Departamentos</t>
  </si>
  <si>
    <t>Abrev</t>
  </si>
  <si>
    <t>ls_Direccion</t>
  </si>
  <si>
    <t>EJ</t>
  </si>
  <si>
    <t>Ejecutiva</t>
  </si>
  <si>
    <t>ls_Departamento</t>
  </si>
  <si>
    <t>ACC</t>
  </si>
  <si>
    <t>Dirección de Comunicaciones</t>
  </si>
  <si>
    <t>AES</t>
  </si>
  <si>
    <t>Vehículos y Equipo de Transporte</t>
  </si>
  <si>
    <t>AMT</t>
  </si>
  <si>
    <t>Identidad Institucional (DID)</t>
  </si>
  <si>
    <t>APS</t>
  </si>
  <si>
    <t>Litigios (DLI)</t>
  </si>
  <si>
    <t>Dirección Jurídica</t>
  </si>
  <si>
    <t>ARH</t>
  </si>
  <si>
    <t>Elaboración Documentos Legales (EDL)</t>
  </si>
  <si>
    <t>AST</t>
  </si>
  <si>
    <t>Oficina Acceso a la Información (OAI)</t>
  </si>
  <si>
    <t>Oficina Acceso a la Información</t>
  </si>
  <si>
    <t>AU</t>
  </si>
  <si>
    <t>Registro y Control (DRC)</t>
  </si>
  <si>
    <t>Dirección Recursos Humanos</t>
  </si>
  <si>
    <t>COP</t>
  </si>
  <si>
    <t>División Nómina (DNO)</t>
  </si>
  <si>
    <t>CPS</t>
  </si>
  <si>
    <t>Evaluación del Desempeño y Capacitación (EDC)</t>
  </si>
  <si>
    <t>DES</t>
  </si>
  <si>
    <t>Relaciones Laborales y Seguridad Social (RLSS)</t>
  </si>
  <si>
    <t>DIS</t>
  </si>
  <si>
    <t>EDL</t>
  </si>
  <si>
    <t>División Pasantía Médica (DPM)</t>
  </si>
  <si>
    <t>EMD</t>
  </si>
  <si>
    <t>Dirección de Fiscalización y Control</t>
  </si>
  <si>
    <t>GEA</t>
  </si>
  <si>
    <t>Formulación, Monitoreo y Evaluación PPP (FME)</t>
  </si>
  <si>
    <t>Dirección Planificación y Desarrollo</t>
  </si>
  <si>
    <t>GEF</t>
  </si>
  <si>
    <t>División Proyectos en Salud (DPS)</t>
  </si>
  <si>
    <t>GyC</t>
  </si>
  <si>
    <t>ING</t>
  </si>
  <si>
    <t>División Cooperación Internacional (DCI)</t>
  </si>
  <si>
    <t>LIT</t>
  </si>
  <si>
    <t>Calidad en la Gestión (DCG)</t>
  </si>
  <si>
    <t>MC</t>
  </si>
  <si>
    <t>Dirección Administrativa</t>
  </si>
  <si>
    <t>MED</t>
  </si>
  <si>
    <t>MyE</t>
  </si>
  <si>
    <t>División Almacén y Suministro (DAS)</t>
  </si>
  <si>
    <t>NOM</t>
  </si>
  <si>
    <t>División Correspondencia y Archivo (DCA)</t>
  </si>
  <si>
    <t>OPT</t>
  </si>
  <si>
    <t>División Mayordomía (DMA)</t>
  </si>
  <si>
    <t>PSM</t>
  </si>
  <si>
    <t>Infraestructura y Mantenimiento</t>
  </si>
  <si>
    <t>RP</t>
  </si>
  <si>
    <t>División Activo Fijo</t>
  </si>
  <si>
    <t>SDT</t>
  </si>
  <si>
    <t>Operaciones TIC (OTIC)</t>
  </si>
  <si>
    <t>Dirección de Tecnologías de la Información y Comunicación</t>
  </si>
  <si>
    <t>SHE</t>
  </si>
  <si>
    <t>Desarrollo e Implementación de Sistemas (DIS)</t>
  </si>
  <si>
    <t>SI</t>
  </si>
  <si>
    <t>Seguridad y Monitoreo TIC (SMT)</t>
  </si>
  <si>
    <t>SMT</t>
  </si>
  <si>
    <t>Administración Servicios TIC (AST)</t>
  </si>
  <si>
    <t>SPG</t>
  </si>
  <si>
    <t>Contabilidad (CNT)</t>
  </si>
  <si>
    <t>Dirección Financiera</t>
  </si>
  <si>
    <t>UEP</t>
  </si>
  <si>
    <t>Tesorería (DTE)</t>
  </si>
  <si>
    <t>Presupuesto (PRE)</t>
  </si>
  <si>
    <t>Gestión de Emergencias Extrahospitalarias (GEE)</t>
  </si>
  <si>
    <t>Dirección Emergencias Médicas</t>
  </si>
  <si>
    <t>Operaciones de Emergencias Centros de Salud (OECS)</t>
  </si>
  <si>
    <t>Prevención y Gestión de Riesgos y Desastres (PGRD)</t>
  </si>
  <si>
    <t>Desarrollo Servicios Emergencias Médicas (DSEM)</t>
  </si>
  <si>
    <t>Gestión de Medicamentos e Insumos (GMI)</t>
  </si>
  <si>
    <t>Dirección Medicamentos e Insumos</t>
  </si>
  <si>
    <t>Análisis de Informaicón y Boletines (AIB)</t>
  </si>
  <si>
    <t>Auditoría Calidad del Dato (ACD)</t>
  </si>
  <si>
    <t>Dirección Gestión de la Información</t>
  </si>
  <si>
    <t>Análisis y Estudio (DAE)</t>
  </si>
  <si>
    <t>Estadísticas (DEE)</t>
  </si>
  <si>
    <t>Monitoreo de Calidad Servicios de Salud (CSS)</t>
  </si>
  <si>
    <t>Dirección Gestión de Calidad en los Servicios de Salud</t>
  </si>
  <si>
    <t>Prevención y Control de Riesgo Biológico (CRB)</t>
  </si>
  <si>
    <t>Seguimiento a la Habilitación Hospitalaria (SHH)</t>
  </si>
  <si>
    <t>Departamento Materno Infantil (MAI)</t>
  </si>
  <si>
    <t xml:space="preserve">Dirección Materno, Infantil y Adolescentes </t>
  </si>
  <si>
    <t>División Adolescentes (ADO)</t>
  </si>
  <si>
    <t>Servicios Diagnósticos y Sangre (SDS)</t>
  </si>
  <si>
    <t xml:space="preserve">Dirección de Asistencia a la Red de Servicios de Salud </t>
  </si>
  <si>
    <t>Gestión de Servicios Hospitalarios</t>
  </si>
  <si>
    <t>Dirección Centros Hospitalarios</t>
  </si>
  <si>
    <t>División Servicios Segundo Nivel de Atención (SNA)</t>
  </si>
  <si>
    <t>División Servicios Tercer Nivel de Atención (TNA)</t>
  </si>
  <si>
    <t>Desarrollo Servicios Hospitalarios (DSH)</t>
  </si>
  <si>
    <t>Gestión de Servicios de Salud PN (SSPN)</t>
  </si>
  <si>
    <t>Dirección Primer Nivel de Atención</t>
  </si>
  <si>
    <t>División Operaciones Primer Nivel de Atención (OPN)</t>
  </si>
  <si>
    <t>División Servicios Primer Nivel de Atención (SPNA)</t>
  </si>
  <si>
    <t>Desarrollo Servicios de Salud Primer Nivel (DSPN)</t>
  </si>
  <si>
    <t>Seguridad (DSF)</t>
  </si>
  <si>
    <t>Seguridad</t>
  </si>
  <si>
    <t>ls_SubDireccion</t>
  </si>
  <si>
    <t>DCE</t>
  </si>
  <si>
    <t>JUR</t>
  </si>
  <si>
    <t>DRH</t>
  </si>
  <si>
    <t>DFC</t>
  </si>
  <si>
    <t>DPD</t>
  </si>
  <si>
    <t>ADM</t>
  </si>
  <si>
    <t>TIC</t>
  </si>
  <si>
    <t>DFI</t>
  </si>
  <si>
    <t>DEM</t>
  </si>
  <si>
    <t>DMI</t>
  </si>
  <si>
    <t>DGI</t>
  </si>
  <si>
    <t>DCSS</t>
  </si>
  <si>
    <t>MIA</t>
  </si>
  <si>
    <t>DAR</t>
  </si>
  <si>
    <t>DCH</t>
  </si>
  <si>
    <t>DPN</t>
  </si>
  <si>
    <t>DSF</t>
  </si>
  <si>
    <t>04_División</t>
  </si>
  <si>
    <t>OFC</t>
  </si>
  <si>
    <t>Oficina de Control y Fiscalización</t>
  </si>
  <si>
    <t>Gerencia</t>
  </si>
  <si>
    <t>Ls_GerenciasSRS</t>
  </si>
  <si>
    <t xml:space="preserve">Gerencias:  </t>
  </si>
  <si>
    <t>Ls_DepartamentosSRS</t>
  </si>
  <si>
    <t xml:space="preserve">Departamentos:  </t>
  </si>
  <si>
    <t xml:space="preserve">Divisiones:  </t>
  </si>
  <si>
    <t>Ls_UnidadesSRS</t>
  </si>
  <si>
    <t xml:space="preserve">Unidades:  </t>
  </si>
  <si>
    <t>Ls_OficinasSRS</t>
  </si>
  <si>
    <t xml:space="preserve">Oficinas:  </t>
  </si>
  <si>
    <t>ls_UnidadesSRS</t>
  </si>
  <si>
    <t>Apoyo Adm. De la Gerencia</t>
  </si>
  <si>
    <t>Nomina</t>
  </si>
  <si>
    <t>Pasantias Medicas</t>
  </si>
  <si>
    <t>Administración de Recursos Humanos</t>
  </si>
  <si>
    <t>Gestión del Desempeño</t>
  </si>
  <si>
    <t>Soporte a la Gestión</t>
  </si>
  <si>
    <t>Registro y Control</t>
  </si>
  <si>
    <t>Administrativa</t>
  </si>
  <si>
    <t>Reclutamiento y Selección</t>
  </si>
  <si>
    <t>Financiera</t>
  </si>
  <si>
    <t>Bienestar y Seguridad</t>
  </si>
  <si>
    <t>Formulación, MyE de PPP</t>
  </si>
  <si>
    <t>Compensaciones y Beneficios</t>
  </si>
  <si>
    <t>Desarrollo Institucional y Calidad de la Gestión</t>
  </si>
  <si>
    <t>Capacitación</t>
  </si>
  <si>
    <t>Sistema de Información</t>
  </si>
  <si>
    <t>Compras y Contrataciones</t>
  </si>
  <si>
    <t>Seguridad y Monitoreo de las TIC</t>
  </si>
  <si>
    <t>Activos Fijos</t>
  </si>
  <si>
    <t>Desarrollo e Implementación de Sistemas</t>
  </si>
  <si>
    <t>Almacenes y Suministros</t>
  </si>
  <si>
    <t>Coordinación de la Prestacion de Servicios</t>
  </si>
  <si>
    <t>Servicios Generales</t>
  </si>
  <si>
    <t>Servicios Diagnósticos y Complementación Terapeutica</t>
  </si>
  <si>
    <t>Infraestructura y Equipos</t>
  </si>
  <si>
    <t>Atención al Usuario</t>
  </si>
  <si>
    <t>Tesorería</t>
  </si>
  <si>
    <t>Revisión y Análisis</t>
  </si>
  <si>
    <t>Monitoreo y Evaluación</t>
  </si>
  <si>
    <t>Formulación de PPP</t>
  </si>
  <si>
    <t>Desarrollo Institucional</t>
  </si>
  <si>
    <t>Calidad de la Gestión</t>
  </si>
  <si>
    <t>Estadísticas</t>
  </si>
  <si>
    <t>Atención Primaria</t>
  </si>
  <si>
    <t>Atención Especializada</t>
  </si>
  <si>
    <t>Materno Infantil</t>
  </si>
  <si>
    <t>Asistencial</t>
  </si>
  <si>
    <t>Atencion a los Usuarios</t>
  </si>
  <si>
    <t>Estratégico</t>
  </si>
  <si>
    <t>Financiero</t>
  </si>
  <si>
    <t>Gestión Humana</t>
  </si>
  <si>
    <t>Monitoreo</t>
  </si>
  <si>
    <t>Servicios Diagnósticos</t>
  </si>
  <si>
    <t>Acceso a la Información</t>
  </si>
  <si>
    <t>Control y Fiscalización</t>
  </si>
  <si>
    <t>URGM</t>
  </si>
  <si>
    <t>Ls_Medio_Verificacion</t>
  </si>
  <si>
    <t>Protocolo</t>
  </si>
  <si>
    <t>Manual</t>
  </si>
  <si>
    <t>Reglamento</t>
  </si>
  <si>
    <t>Encuesta</t>
  </si>
  <si>
    <t>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</si>
</sst>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_(&quot;$&quot;* \(#,##0.00\);_(&quot;$&quot;* &quot;-&quot;??_);_(@_)"/>
    <numFmt numFmtId="165" formatCode="_(* #,##0.00_);_(* \(#,##0.00\);_(* &quot;-&quot;??_);_(@_)"/>
    <numFmt numFmtId="166" formatCode="#,##0.00;[Red]#,##0.00"/>
    <numFmt numFmtId="167" formatCode="0.0%"/>
  </numFmts>
  <fonts count="60">
    <font>
      <sz val="11"/>
      <color theme="1"/>
      <name val="Calibri"/>
      <family val="2"/>
      <scheme val="minor"/>
    </font>
    <font>
      <sz val="10"/>
      <name val="Times New Roman"/>
      <family val="1"/>
    </font>
    <font>
      <sz val="10"/>
      <name val="Arial"/>
      <family val="2"/>
    </font>
    <font>
      <sz val="10"/>
      <name val="Arial"/>
      <family val="2"/>
    </font>
    <font>
      <sz val="9"/>
      <color indexed="81"/>
      <name val="Tahoma"/>
      <family val="2"/>
    </font>
    <font>
      <b/>
      <sz val="9"/>
      <color indexed="81"/>
      <name val="Tahoma"/>
      <family val="2"/>
    </font>
    <font>
      <sz val="8"/>
      <name val="Calibri"/>
      <family val="2"/>
    </font>
    <font>
      <sz val="9"/>
      <color indexed="8"/>
      <name val="Arial"/>
      <family val="2"/>
    </font>
    <font>
      <b/>
      <sz val="9"/>
      <name val="Arial"/>
      <family val="2"/>
    </font>
    <font>
      <sz val="9"/>
      <name val="Arial"/>
      <family val="2"/>
    </font>
    <font>
      <b/>
      <sz val="10"/>
      <name val="Times New Roman"/>
      <family val="1"/>
    </font>
    <font>
      <sz val="9.9"/>
      <color indexed="8"/>
      <name val="Times New Roman"/>
      <family val="1"/>
    </font>
    <font>
      <b/>
      <sz val="10"/>
      <name val="Tw Cen MT"/>
      <family val="2"/>
    </font>
    <font>
      <sz val="8"/>
      <name val="Calibri"/>
      <family val="2"/>
    </font>
    <font>
      <sz val="8"/>
      <color indexed="81"/>
      <name val="Tahoma"/>
      <family val="2"/>
    </font>
    <font>
      <sz val="8"/>
      <name val="Calibri"/>
      <family val="2"/>
    </font>
    <font>
      <sz val="11"/>
      <color theme="1"/>
      <name val="Calibri"/>
      <family val="2"/>
      <scheme val="minor"/>
    </font>
    <font>
      <sz val="11"/>
      <color theme="0"/>
      <name val="Calibri"/>
      <family val="2"/>
      <scheme val="minor"/>
    </font>
    <font>
      <sz val="12"/>
      <color theme="1"/>
      <name val="Calibri"/>
      <family val="2"/>
      <scheme val="minor"/>
    </font>
    <font>
      <b/>
      <sz val="11"/>
      <color theme="1"/>
      <name val="Calibri"/>
      <family val="2"/>
      <scheme val="minor"/>
    </font>
    <font>
      <sz val="11"/>
      <color theme="1"/>
      <name val="Times New Roman"/>
      <family val="1"/>
    </font>
    <font>
      <sz val="10"/>
      <name val="Calibri"/>
      <family val="2"/>
      <scheme val="minor"/>
    </font>
    <font>
      <b/>
      <sz val="10"/>
      <name val="Calibri"/>
      <family val="2"/>
      <scheme val="minor"/>
    </font>
    <font>
      <b/>
      <sz val="9"/>
      <name val="Calibri"/>
      <family val="2"/>
      <scheme val="minor"/>
    </font>
    <font>
      <sz val="9"/>
      <name val="Calibri"/>
      <family val="2"/>
      <scheme val="minor"/>
    </font>
    <font>
      <b/>
      <sz val="8"/>
      <color theme="1"/>
      <name val="Calibri"/>
      <family val="2"/>
      <scheme val="minor"/>
    </font>
    <font>
      <b/>
      <sz val="8"/>
      <name val="Calibri"/>
      <family val="2"/>
      <scheme val="minor"/>
    </font>
    <font>
      <sz val="8"/>
      <color theme="1"/>
      <name val="Calibri"/>
      <family val="2"/>
      <scheme val="minor"/>
    </font>
    <font>
      <sz val="8"/>
      <name val="Calibri"/>
      <family val="2"/>
      <scheme val="minor"/>
    </font>
    <font>
      <b/>
      <sz val="10"/>
      <color theme="1"/>
      <name val="Calibri"/>
      <family val="2"/>
      <scheme val="minor"/>
    </font>
    <font>
      <sz val="10"/>
      <color theme="1"/>
      <name val="Calibri"/>
      <family val="2"/>
      <scheme val="minor"/>
    </font>
    <font>
      <sz val="10"/>
      <color theme="0"/>
      <name val="Arial"/>
      <family val="2"/>
    </font>
    <font>
      <sz val="11"/>
      <name val="Cambria"/>
      <family val="1"/>
      <scheme val="major"/>
    </font>
    <font>
      <b/>
      <sz val="10"/>
      <color theme="0"/>
      <name val="Calibri"/>
      <family val="2"/>
      <scheme val="minor"/>
    </font>
    <font>
      <b/>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sz val="9"/>
      <color theme="1"/>
      <name val="Calibri"/>
      <family val="2"/>
      <scheme val="minor"/>
    </font>
    <font>
      <sz val="9"/>
      <color theme="1"/>
      <name val="Calibri"/>
      <family val="2"/>
      <scheme val="minor"/>
    </font>
    <font>
      <sz val="9"/>
      <color theme="1"/>
      <name val="Arial"/>
      <family val="2"/>
    </font>
    <font>
      <sz val="10"/>
      <color theme="0"/>
      <name val="Calibri"/>
      <family val="2"/>
      <scheme val="minor"/>
    </font>
    <font>
      <sz val="10"/>
      <color theme="0"/>
      <name val="Times New Roman"/>
      <family val="1"/>
    </font>
    <font>
      <b/>
      <sz val="11"/>
      <color theme="1"/>
      <name val="Times New Roman"/>
      <family val="1"/>
    </font>
    <font>
      <sz val="10"/>
      <color theme="1"/>
      <name val="Times New Roman"/>
      <family val="1"/>
    </font>
    <font>
      <b/>
      <sz val="10"/>
      <color theme="1"/>
      <name val="Times New Roman"/>
      <family val="1"/>
    </font>
    <font>
      <sz val="10"/>
      <color theme="1"/>
      <name val="Tw Cen MT"/>
      <family val="2"/>
    </font>
    <font>
      <b/>
      <sz val="10"/>
      <color theme="1"/>
      <name val="Tw Cen MT"/>
      <family val="2"/>
    </font>
    <font>
      <sz val="10"/>
      <color theme="0"/>
      <name val="Tw Cen MT"/>
      <family val="2"/>
    </font>
    <font>
      <b/>
      <sz val="10"/>
      <color theme="0"/>
      <name val="Tw Cen MT"/>
      <family val="2"/>
    </font>
    <font>
      <sz val="10"/>
      <color theme="4" tint="-0.249977111117893"/>
      <name val="Calibri"/>
      <family val="2"/>
      <scheme val="minor"/>
    </font>
    <font>
      <sz val="12"/>
      <color theme="4" tint="-0.249977111117893"/>
      <name val="Calibri"/>
      <family val="2"/>
      <scheme val="minor"/>
    </font>
    <font>
      <sz val="10"/>
      <color rgb="FF000000"/>
      <name val="Times New Roman"/>
      <family val="1"/>
    </font>
    <font>
      <b/>
      <sz val="10"/>
      <color rgb="FF000000"/>
      <name val="Times New Roman"/>
      <family val="1"/>
    </font>
    <font>
      <u/>
      <sz val="10"/>
      <color theme="1"/>
      <name val="Times New Roman"/>
      <family val="1"/>
    </font>
    <font>
      <sz val="12"/>
      <color theme="1"/>
      <name val="Arial Narrow"/>
      <family val="2"/>
    </font>
    <font>
      <sz val="10"/>
      <color rgb="FFFF0000"/>
      <name val="Calibri"/>
      <family val="2"/>
      <scheme val="minor"/>
    </font>
    <font>
      <b/>
      <sz val="10"/>
      <color rgb="FFFF0000"/>
      <name val="Calibri"/>
      <family val="2"/>
      <scheme val="minor"/>
    </font>
    <font>
      <sz val="10"/>
      <name val="Tw Cen MT"/>
      <family val="2"/>
    </font>
    <font>
      <sz val="10"/>
      <color theme="1"/>
      <name val="Times New Roman"/>
    </font>
    <font>
      <b/>
      <sz val="10"/>
      <color theme="1"/>
      <name val="Times New Roman"/>
    </font>
  </fonts>
  <fills count="4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6666FF"/>
        <bgColor indexed="64"/>
      </patternFill>
    </fill>
    <fill>
      <patternFill patternType="solid">
        <fgColor rgb="FFCCFFFF"/>
        <bgColor indexed="64"/>
      </patternFill>
    </fill>
    <fill>
      <patternFill patternType="solid">
        <fgColor theme="2" tint="-0.249977111117893"/>
        <bgColor indexed="64"/>
      </patternFill>
    </fill>
    <fill>
      <patternFill patternType="solid">
        <fgColor rgb="FFFF33CC"/>
        <bgColor indexed="64"/>
      </patternFill>
    </fill>
    <fill>
      <patternFill patternType="solid">
        <fgColor rgb="FFCCFF33"/>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993300"/>
        <bgColor indexed="64"/>
      </patternFill>
    </fill>
    <fill>
      <patternFill patternType="solid">
        <fgColor rgb="FFFFFF99"/>
        <bgColor indexed="64"/>
      </patternFill>
    </fill>
    <fill>
      <patternFill patternType="solid">
        <fgColor rgb="FFFFFF00"/>
        <bgColor indexed="64"/>
      </patternFill>
    </fill>
    <fill>
      <patternFill patternType="solid">
        <fgColor rgb="FFFF0000"/>
        <bgColor indexed="64"/>
      </patternFill>
    </fill>
    <fill>
      <patternFill patternType="solid">
        <fgColor rgb="FF9999FF"/>
        <bgColor indexed="64"/>
      </patternFill>
    </fill>
    <fill>
      <patternFill patternType="solid">
        <fgColor rgb="FFFF99FF"/>
        <bgColor indexed="64"/>
      </patternFill>
    </fill>
    <fill>
      <patternFill patternType="solid">
        <fgColor rgb="FFFF9900"/>
        <bgColor indexed="64"/>
      </patternFill>
    </fill>
    <fill>
      <patternFill patternType="solid">
        <fgColor theme="9" tint="0.39997558519241921"/>
        <bgColor indexed="64"/>
      </patternFill>
    </fill>
    <fill>
      <patternFill patternType="solid">
        <fgColor rgb="FF99FF66"/>
        <bgColor indexed="64"/>
      </patternFill>
    </fill>
    <fill>
      <patternFill patternType="solid">
        <fgColor rgb="FFFF0066"/>
        <bgColor indexed="64"/>
      </patternFill>
    </fill>
    <fill>
      <patternFill patternType="solid">
        <fgColor rgb="FF6699FF"/>
        <bgColor indexed="64"/>
      </patternFill>
    </fill>
    <fill>
      <patternFill patternType="solid">
        <fgColor rgb="FF49B17B"/>
        <bgColor indexed="64"/>
      </patternFill>
    </fill>
    <fill>
      <patternFill patternType="solid">
        <fgColor rgb="FF00FFFF"/>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573F5"/>
        <bgColor indexed="64"/>
      </patternFill>
    </fill>
    <fill>
      <patternFill patternType="solid">
        <fgColor theme="4" tint="0.59999389629810485"/>
        <bgColor theme="4" tint="0.59999389629810485"/>
      </patternFill>
    </fill>
    <fill>
      <patternFill patternType="solid">
        <fgColor rgb="FFFFFF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1454817346722"/>
      </bottom>
      <diagonal/>
    </border>
    <border>
      <left style="thin">
        <color theme="3" tint="0.39994506668294322"/>
      </left>
      <right/>
      <top/>
      <bottom/>
      <diagonal/>
    </border>
    <border>
      <left/>
      <right style="thin">
        <color theme="3" tint="0.39994506668294322"/>
      </right>
      <top/>
      <bottom/>
      <diagonal/>
    </border>
    <border>
      <left/>
      <right/>
      <top/>
      <bottom style="thin">
        <color theme="4" tint="0.39997558519241921"/>
      </bottom>
      <diagonal/>
    </border>
    <border>
      <left style="thin">
        <color rgb="FFABABAB"/>
      </left>
      <right/>
      <top style="thin">
        <color rgb="FFABABAB"/>
      </top>
      <bottom/>
      <diagonal/>
    </border>
    <border>
      <left/>
      <right/>
      <top style="thin">
        <color theme="3" tint="0.39988402966399123"/>
      </top>
      <bottom/>
      <diagonal/>
    </border>
    <border>
      <left style="thin">
        <color indexed="64"/>
      </left>
      <right style="thin">
        <color theme="4"/>
      </right>
      <top/>
      <bottom/>
      <diagonal/>
    </border>
    <border>
      <left style="thin">
        <color theme="4"/>
      </left>
      <right style="thin">
        <color theme="4"/>
      </right>
      <top/>
      <bottom/>
      <diagonal/>
    </border>
    <border>
      <left style="thin">
        <color theme="4"/>
      </left>
      <right style="thin">
        <color indexed="64"/>
      </right>
      <top/>
      <bottom/>
      <diagonal/>
    </border>
    <border>
      <left style="thin">
        <color theme="4"/>
      </left>
      <right style="thin">
        <color theme="4"/>
      </right>
      <top style="thin">
        <color theme="4"/>
      </top>
      <bottom style="thin">
        <color theme="4"/>
      </bottom>
      <diagonal/>
    </border>
    <border>
      <left style="thin">
        <color theme="3" tint="0.39994506668294322"/>
      </left>
      <right style="thin">
        <color theme="3" tint="0.39994506668294322"/>
      </right>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theme="4"/>
      </bottom>
      <diagonal/>
    </border>
    <border>
      <left style="thin">
        <color indexed="64"/>
      </left>
      <right style="thin">
        <color indexed="64"/>
      </right>
      <top style="thin">
        <color indexed="64"/>
      </top>
      <bottom style="thin">
        <color theme="4"/>
      </bottom>
      <diagonal/>
    </border>
    <border>
      <left/>
      <right/>
      <top style="thin">
        <color theme="4"/>
      </top>
      <bottom style="thin">
        <color theme="4"/>
      </bottom>
      <diagonal/>
    </border>
    <border>
      <left/>
      <right/>
      <top/>
      <bottom style="thin">
        <color theme="4"/>
      </bottom>
      <diagonal/>
    </border>
  </borders>
  <cellStyleXfs count="11">
    <xf numFmtId="0" fontId="0" fillId="0" borderId="0"/>
    <xf numFmtId="165" fontId="16" fillId="0" borderId="0" applyFont="0" applyFill="0" applyBorder="0" applyAlignment="0" applyProtection="0"/>
    <xf numFmtId="165" fontId="2" fillId="0" borderId="0" applyFont="0" applyFill="0" applyBorder="0" applyAlignment="0" applyProtection="0"/>
    <xf numFmtId="164" fontId="16" fillId="0" borderId="0" applyFont="0" applyFill="0" applyBorder="0" applyAlignment="0" applyProtection="0"/>
    <xf numFmtId="0" fontId="1" fillId="0" borderId="0"/>
    <xf numFmtId="0" fontId="16" fillId="0" borderId="0"/>
    <xf numFmtId="0" fontId="2" fillId="0" borderId="0"/>
    <xf numFmtId="0" fontId="3" fillId="0" borderId="0"/>
    <xf numFmtId="0" fontId="18" fillId="0" borderId="0"/>
    <xf numFmtId="9" fontId="16" fillId="0" borderId="0" applyFont="0" applyFill="0" applyBorder="0" applyAlignment="0" applyProtection="0"/>
    <xf numFmtId="165" fontId="16" fillId="0" borderId="0" applyFont="0" applyFill="0" applyBorder="0" applyAlignment="0" applyProtection="0"/>
  </cellStyleXfs>
  <cellXfs count="763">
    <xf numFmtId="0" fontId="0" fillId="0" borderId="0" xfId="0"/>
    <xf numFmtId="0" fontId="20" fillId="0" borderId="0" xfId="0" applyFont="1"/>
    <xf numFmtId="0" fontId="1" fillId="0" borderId="0" xfId="4"/>
    <xf numFmtId="0" fontId="2" fillId="0" borderId="0" xfId="6"/>
    <xf numFmtId="0" fontId="21" fillId="0" borderId="0" xfId="4" applyFont="1"/>
    <xf numFmtId="0" fontId="22" fillId="4" borderId="35" xfId="5" applyFont="1" applyFill="1" applyBorder="1" applyAlignment="1">
      <alignment horizontal="center" textRotation="90" wrapText="1"/>
    </xf>
    <xf numFmtId="0" fontId="22" fillId="4" borderId="35" xfId="5" applyFont="1" applyFill="1" applyBorder="1" applyAlignment="1">
      <alignment horizontal="center" vertical="center" wrapText="1"/>
    </xf>
    <xf numFmtId="0" fontId="22" fillId="4" borderId="35" xfId="5" applyFont="1" applyFill="1" applyBorder="1" applyAlignment="1">
      <alignment horizontal="center" vertical="center"/>
    </xf>
    <xf numFmtId="0" fontId="23" fillId="5" borderId="36" xfId="5" applyFont="1" applyFill="1" applyBorder="1" applyAlignment="1">
      <alignment horizontal="left" vertical="top" wrapText="1"/>
    </xf>
    <xf numFmtId="0" fontId="23" fillId="5" borderId="36" xfId="5" applyFont="1" applyFill="1" applyBorder="1" applyAlignment="1">
      <alignment horizontal="center" vertical="top" wrapText="1"/>
    </xf>
    <xf numFmtId="0" fontId="23" fillId="5" borderId="36" xfId="5" applyFont="1" applyFill="1" applyBorder="1" applyAlignment="1">
      <alignment vertical="top" wrapText="1"/>
    </xf>
    <xf numFmtId="4" fontId="23" fillId="5" borderId="36" xfId="5" applyNumberFormat="1" applyFont="1" applyFill="1" applyBorder="1" applyAlignment="1">
      <alignment vertical="top" wrapText="1"/>
    </xf>
    <xf numFmtId="0" fontId="23" fillId="2" borderId="37" xfId="5" applyFont="1" applyFill="1" applyBorder="1" applyAlignment="1">
      <alignment horizontal="left" vertical="top" wrapText="1"/>
    </xf>
    <xf numFmtId="0" fontId="23" fillId="2" borderId="37" xfId="5" applyFont="1" applyFill="1" applyBorder="1" applyAlignment="1">
      <alignment horizontal="center" vertical="top" wrapText="1"/>
    </xf>
    <xf numFmtId="0" fontId="23" fillId="2" borderId="37" xfId="5" applyFont="1" applyFill="1" applyBorder="1" applyAlignment="1">
      <alignment vertical="top" wrapText="1"/>
    </xf>
    <xf numFmtId="4" fontId="23" fillId="2" borderId="37" xfId="5" applyNumberFormat="1" applyFont="1" applyFill="1" applyBorder="1" applyAlignment="1">
      <alignment vertical="top" wrapText="1"/>
    </xf>
    <xf numFmtId="0" fontId="24" fillId="2" borderId="37" xfId="5" applyFont="1" applyFill="1" applyBorder="1" applyAlignment="1">
      <alignment horizontal="left" vertical="top" wrapText="1"/>
    </xf>
    <xf numFmtId="0" fontId="24" fillId="2" borderId="37" xfId="5" applyFont="1" applyFill="1" applyBorder="1" applyAlignment="1">
      <alignment horizontal="center" vertical="top" wrapText="1"/>
    </xf>
    <xf numFmtId="0" fontId="24" fillId="2" borderId="37" xfId="5" applyFont="1" applyFill="1" applyBorder="1" applyAlignment="1">
      <alignment vertical="top" wrapText="1"/>
    </xf>
    <xf numFmtId="4" fontId="24" fillId="6" borderId="37" xfId="5" applyNumberFormat="1" applyFont="1" applyFill="1" applyBorder="1" applyAlignment="1">
      <alignment horizontal="right" vertical="top" wrapText="1"/>
    </xf>
    <xf numFmtId="0" fontId="23" fillId="5" borderId="37" xfId="5" applyFont="1" applyFill="1" applyBorder="1" applyAlignment="1">
      <alignment horizontal="left" vertical="top" wrapText="1"/>
    </xf>
    <xf numFmtId="0" fontId="23" fillId="5" borderId="37" xfId="5" applyFont="1" applyFill="1" applyBorder="1" applyAlignment="1">
      <alignment horizontal="center" vertical="top" wrapText="1"/>
    </xf>
    <xf numFmtId="0" fontId="23" fillId="5" borderId="37" xfId="5" applyFont="1" applyFill="1" applyBorder="1" applyAlignment="1">
      <alignment vertical="top" wrapText="1"/>
    </xf>
    <xf numFmtId="4" fontId="23" fillId="5" borderId="37" xfId="5" applyNumberFormat="1" applyFont="1" applyFill="1" applyBorder="1" applyAlignment="1">
      <alignment vertical="top" wrapText="1"/>
    </xf>
    <xf numFmtId="4" fontId="23" fillId="6" borderId="37" xfId="5" applyNumberFormat="1" applyFont="1" applyFill="1" applyBorder="1" applyAlignment="1">
      <alignment vertical="top" wrapText="1"/>
    </xf>
    <xf numFmtId="0" fontId="21" fillId="4" borderId="35" xfId="5" applyFont="1" applyFill="1" applyBorder="1" applyAlignment="1">
      <alignment vertical="top" wrapText="1"/>
    </xf>
    <xf numFmtId="0" fontId="22" fillId="4" borderId="35" xfId="5" applyFont="1" applyFill="1" applyBorder="1" applyAlignment="1">
      <alignment vertical="top" wrapText="1"/>
    </xf>
    <xf numFmtId="4" fontId="22" fillId="4" borderId="35" xfId="5" applyNumberFormat="1" applyFont="1" applyFill="1" applyBorder="1" applyAlignment="1">
      <alignment vertical="top" wrapText="1"/>
    </xf>
    <xf numFmtId="0" fontId="16" fillId="0" borderId="0" xfId="5"/>
    <xf numFmtId="0" fontId="25" fillId="7" borderId="36" xfId="5" applyFont="1" applyFill="1" applyBorder="1" applyAlignment="1">
      <alignment vertical="top"/>
    </xf>
    <xf numFmtId="0" fontId="26" fillId="7" borderId="36" xfId="5" applyFont="1" applyFill="1" applyBorder="1" applyAlignment="1">
      <alignment horizontal="center" vertical="top"/>
    </xf>
    <xf numFmtId="0" fontId="26" fillId="7" borderId="36" xfId="5" applyFont="1" applyFill="1" applyBorder="1" applyAlignment="1">
      <alignment vertical="top"/>
    </xf>
    <xf numFmtId="166" fontId="26" fillId="7" borderId="36" xfId="1" applyNumberFormat="1" applyFont="1" applyFill="1" applyBorder="1" applyAlignment="1" applyProtection="1">
      <alignment vertical="top"/>
      <protection hidden="1"/>
    </xf>
    <xf numFmtId="0" fontId="25" fillId="8" borderId="37" xfId="5" applyFont="1" applyFill="1" applyBorder="1"/>
    <xf numFmtId="0" fontId="26" fillId="8" borderId="37" xfId="5" applyFont="1" applyFill="1" applyBorder="1" applyAlignment="1">
      <alignment horizontal="center"/>
    </xf>
    <xf numFmtId="0" fontId="26" fillId="8" borderId="37" xfId="5" applyFont="1" applyFill="1" applyBorder="1" applyAlignment="1">
      <alignment horizontal="center" vertical="top"/>
    </xf>
    <xf numFmtId="0" fontId="26" fillId="8" borderId="37" xfId="6" applyFont="1" applyFill="1" applyBorder="1"/>
    <xf numFmtId="166" fontId="26" fillId="8" borderId="37" xfId="1" applyNumberFormat="1" applyFont="1" applyFill="1" applyBorder="1" applyAlignment="1" applyProtection="1">
      <alignment vertical="top"/>
      <protection hidden="1"/>
    </xf>
    <xf numFmtId="166" fontId="26" fillId="8" borderId="37" xfId="1" applyNumberFormat="1" applyFont="1" applyFill="1" applyBorder="1" applyAlignment="1" applyProtection="1">
      <alignment horizontal="right" vertical="top"/>
      <protection hidden="1"/>
    </xf>
    <xf numFmtId="0" fontId="25" fillId="9" borderId="37" xfId="5" applyFont="1" applyFill="1" applyBorder="1" applyAlignment="1">
      <alignment vertical="top"/>
    </xf>
    <xf numFmtId="0" fontId="26" fillId="9" borderId="37" xfId="5" applyFont="1" applyFill="1" applyBorder="1" applyAlignment="1">
      <alignment horizontal="center" vertical="top"/>
    </xf>
    <xf numFmtId="0" fontId="26" fillId="9" borderId="37" xfId="6" applyFont="1" applyFill="1" applyBorder="1" applyAlignment="1">
      <alignment vertical="top"/>
    </xf>
    <xf numFmtId="166" fontId="26" fillId="9" borderId="37" xfId="1" applyNumberFormat="1" applyFont="1" applyFill="1" applyBorder="1" applyAlignment="1" applyProtection="1">
      <alignment vertical="top"/>
      <protection hidden="1"/>
    </xf>
    <xf numFmtId="166" fontId="26" fillId="9" borderId="37" xfId="1" applyNumberFormat="1" applyFont="1" applyFill="1" applyBorder="1" applyAlignment="1" applyProtection="1">
      <alignment horizontal="right" vertical="top"/>
      <protection hidden="1"/>
    </xf>
    <xf numFmtId="0" fontId="25" fillId="10" borderId="37" xfId="5" applyFont="1" applyFill="1" applyBorder="1" applyAlignment="1">
      <alignment vertical="top"/>
    </xf>
    <xf numFmtId="0" fontId="26" fillId="10" borderId="37" xfId="5" applyFont="1" applyFill="1" applyBorder="1" applyAlignment="1">
      <alignment horizontal="center" vertical="top"/>
    </xf>
    <xf numFmtId="0" fontId="26" fillId="10" borderId="37" xfId="6" applyFont="1" applyFill="1" applyBorder="1" applyAlignment="1">
      <alignment vertical="top"/>
    </xf>
    <xf numFmtId="166" fontId="26" fillId="10" borderId="37" xfId="1" applyNumberFormat="1" applyFont="1" applyFill="1" applyBorder="1" applyAlignment="1" applyProtection="1">
      <alignment vertical="top"/>
      <protection hidden="1"/>
    </xf>
    <xf numFmtId="166" fontId="26" fillId="6" borderId="37" xfId="1" applyNumberFormat="1" applyFont="1" applyFill="1" applyBorder="1" applyAlignment="1" applyProtection="1">
      <alignment horizontal="right" vertical="top"/>
      <protection hidden="1"/>
    </xf>
    <xf numFmtId="0" fontId="27" fillId="10" borderId="37" xfId="5" applyFont="1" applyFill="1" applyBorder="1" applyAlignment="1">
      <alignment vertical="top"/>
    </xf>
    <xf numFmtId="0" fontId="28" fillId="10" borderId="37" xfId="5" applyFont="1" applyFill="1" applyBorder="1" applyAlignment="1">
      <alignment horizontal="center" vertical="top"/>
    </xf>
    <xf numFmtId="0" fontId="28" fillId="10" borderId="37" xfId="5" applyFont="1" applyFill="1" applyBorder="1" applyAlignment="1">
      <alignment vertical="top"/>
    </xf>
    <xf numFmtId="166" fontId="28" fillId="10" borderId="37" xfId="1" applyNumberFormat="1" applyFont="1" applyFill="1" applyBorder="1" applyAlignment="1" applyProtection="1">
      <alignment vertical="top"/>
      <protection locked="0"/>
    </xf>
    <xf numFmtId="0" fontId="28" fillId="10" borderId="37" xfId="6" applyFont="1" applyFill="1" applyBorder="1" applyAlignment="1">
      <alignment vertical="top"/>
    </xf>
    <xf numFmtId="0" fontId="28" fillId="10" borderId="37" xfId="6" applyFont="1" applyFill="1" applyBorder="1" applyAlignment="1" applyProtection="1">
      <alignment vertical="top"/>
      <protection locked="0"/>
    </xf>
    <xf numFmtId="0" fontId="28" fillId="10" borderId="37" xfId="6" applyFont="1" applyFill="1" applyBorder="1" applyAlignment="1">
      <alignment vertical="top" wrapText="1"/>
    </xf>
    <xf numFmtId="0" fontId="26" fillId="10" borderId="37" xfId="5" applyFont="1" applyFill="1" applyBorder="1" applyAlignment="1">
      <alignment vertical="top"/>
    </xf>
    <xf numFmtId="0" fontId="27" fillId="10" borderId="37" xfId="5" applyFont="1" applyFill="1" applyBorder="1"/>
    <xf numFmtId="0" fontId="28" fillId="10" borderId="37" xfId="6" applyFont="1" applyFill="1" applyBorder="1"/>
    <xf numFmtId="166" fontId="26" fillId="10" borderId="37" xfId="1" applyNumberFormat="1" applyFont="1" applyFill="1" applyBorder="1" applyAlignment="1" applyProtection="1">
      <alignment vertical="top"/>
      <protection locked="0"/>
    </xf>
    <xf numFmtId="0" fontId="25" fillId="10" borderId="37" xfId="5" applyFont="1" applyFill="1" applyBorder="1"/>
    <xf numFmtId="0" fontId="26" fillId="10" borderId="37" xfId="6" applyFont="1" applyFill="1" applyBorder="1"/>
    <xf numFmtId="166" fontId="26" fillId="10" borderId="37" xfId="1" applyNumberFormat="1" applyFont="1" applyFill="1" applyBorder="1" applyAlignment="1" applyProtection="1">
      <alignment vertical="top"/>
    </xf>
    <xf numFmtId="166" fontId="26" fillId="6" borderId="37" xfId="1" applyNumberFormat="1" applyFont="1" applyFill="1" applyBorder="1" applyAlignment="1" applyProtection="1">
      <alignment horizontal="right" vertical="top"/>
    </xf>
    <xf numFmtId="0" fontId="28" fillId="10" borderId="37" xfId="6" applyFont="1" applyFill="1" applyBorder="1" applyAlignment="1">
      <alignment wrapText="1"/>
    </xf>
    <xf numFmtId="0" fontId="28" fillId="10" borderId="37" xfId="5" applyFont="1" applyFill="1" applyBorder="1" applyAlignment="1">
      <alignment vertical="top" wrapText="1"/>
    </xf>
    <xf numFmtId="0" fontId="26" fillId="10" borderId="37" xfId="6" applyFont="1" applyFill="1" applyBorder="1" applyAlignment="1">
      <alignment vertical="top" wrapText="1"/>
    </xf>
    <xf numFmtId="0" fontId="27" fillId="10" borderId="38" xfId="5" applyFont="1" applyFill="1" applyBorder="1" applyAlignment="1">
      <alignment vertical="top"/>
    </xf>
    <xf numFmtId="0" fontId="28" fillId="10" borderId="38" xfId="5" applyFont="1" applyFill="1" applyBorder="1" applyAlignment="1">
      <alignment horizontal="center" vertical="top"/>
    </xf>
    <xf numFmtId="0" fontId="28" fillId="10" borderId="38" xfId="6" applyFont="1" applyFill="1" applyBorder="1" applyAlignment="1">
      <alignment vertical="top" wrapText="1"/>
    </xf>
    <xf numFmtId="0" fontId="27" fillId="10" borderId="38" xfId="6" applyFont="1" applyFill="1" applyBorder="1" applyProtection="1">
      <protection locked="0"/>
    </xf>
    <xf numFmtId="0" fontId="29" fillId="11" borderId="39" xfId="6" applyFont="1" applyFill="1" applyBorder="1" applyAlignment="1" applyProtection="1">
      <alignment horizontal="left"/>
      <protection locked="0"/>
    </xf>
    <xf numFmtId="0" fontId="30" fillId="11" borderId="0" xfId="6" applyFont="1" applyFill="1"/>
    <xf numFmtId="0" fontId="30" fillId="11" borderId="40" xfId="6" applyFont="1" applyFill="1" applyBorder="1"/>
    <xf numFmtId="0" fontId="21" fillId="6" borderId="39" xfId="6" applyFont="1" applyFill="1" applyBorder="1" applyAlignment="1">
      <alignment horizontal="left"/>
    </xf>
    <xf numFmtId="0" fontId="21" fillId="6" borderId="0" xfId="6" applyFont="1" applyFill="1"/>
    <xf numFmtId="4" fontId="21" fillId="6" borderId="0" xfId="6" applyNumberFormat="1" applyFont="1" applyFill="1" applyProtection="1">
      <protection locked="0"/>
    </xf>
    <xf numFmtId="0" fontId="21" fillId="6" borderId="40" xfId="6" applyFont="1" applyFill="1" applyBorder="1"/>
    <xf numFmtId="0" fontId="21" fillId="6" borderId="39" xfId="5" applyFont="1" applyFill="1" applyBorder="1" applyAlignment="1">
      <alignment horizontal="left" indent="2"/>
    </xf>
    <xf numFmtId="0" fontId="22" fillId="4" borderId="39" xfId="6" applyFont="1" applyFill="1" applyBorder="1" applyAlignment="1">
      <alignment horizontal="left"/>
    </xf>
    <xf numFmtId="0" fontId="21" fillId="4" borderId="0" xfId="6" applyFont="1" applyFill="1"/>
    <xf numFmtId="4" fontId="21" fillId="4" borderId="0" xfId="6" applyNumberFormat="1" applyFont="1" applyFill="1" applyProtection="1">
      <protection locked="0"/>
    </xf>
    <xf numFmtId="0" fontId="21" fillId="4" borderId="40" xfId="6" applyFont="1" applyFill="1" applyBorder="1"/>
    <xf numFmtId="0" fontId="22" fillId="11" borderId="39" xfId="6" applyFont="1" applyFill="1" applyBorder="1" applyProtection="1">
      <protection locked="0"/>
    </xf>
    <xf numFmtId="0" fontId="22" fillId="11" borderId="0" xfId="6" applyFont="1" applyFill="1" applyProtection="1">
      <protection locked="0"/>
    </xf>
    <xf numFmtId="0" fontId="22" fillId="11" borderId="40" xfId="6" applyFont="1" applyFill="1" applyBorder="1" applyProtection="1">
      <protection locked="0"/>
    </xf>
    <xf numFmtId="0" fontId="16" fillId="0" borderId="0" xfId="6" applyFont="1"/>
    <xf numFmtId="0" fontId="21" fillId="0" borderId="0" xfId="6" applyFont="1"/>
    <xf numFmtId="0" fontId="26" fillId="4" borderId="35" xfId="6" applyFont="1" applyFill="1" applyBorder="1" applyAlignment="1">
      <alignment horizontal="center" vertical="center" wrapText="1"/>
    </xf>
    <xf numFmtId="0" fontId="0" fillId="10" borderId="0" xfId="0" applyFill="1"/>
    <xf numFmtId="0" fontId="17" fillId="10" borderId="0" xfId="0" applyFont="1" applyFill="1"/>
    <xf numFmtId="0" fontId="1" fillId="10" borderId="0" xfId="4" applyFill="1"/>
    <xf numFmtId="0" fontId="31" fillId="10" borderId="0" xfId="6" applyFont="1" applyFill="1"/>
    <xf numFmtId="0" fontId="17" fillId="10" borderId="0" xfId="5" applyFont="1" applyFill="1" applyProtection="1">
      <protection locked="0"/>
    </xf>
    <xf numFmtId="0" fontId="17" fillId="10" borderId="0" xfId="5" applyFont="1" applyFill="1"/>
    <xf numFmtId="166" fontId="28" fillId="10" borderId="37" xfId="1" applyNumberFormat="1" applyFont="1" applyFill="1" applyBorder="1" applyAlignment="1" applyProtection="1">
      <alignment vertical="top"/>
    </xf>
    <xf numFmtId="166" fontId="28" fillId="6" borderId="37" xfId="1" applyNumberFormat="1" applyFont="1" applyFill="1" applyBorder="1" applyAlignment="1" applyProtection="1">
      <alignment horizontal="right" vertical="top"/>
    </xf>
    <xf numFmtId="166" fontId="28" fillId="10" borderId="38" xfId="1" applyNumberFormat="1" applyFont="1" applyFill="1" applyBorder="1" applyAlignment="1" applyProtection="1">
      <alignment vertical="top"/>
    </xf>
    <xf numFmtId="166" fontId="28" fillId="6" borderId="38" xfId="1" applyNumberFormat="1" applyFont="1" applyFill="1" applyBorder="1" applyAlignment="1" applyProtection="1">
      <alignment horizontal="right" vertical="top"/>
    </xf>
    <xf numFmtId="0" fontId="24" fillId="10" borderId="37" xfId="5" applyFont="1" applyFill="1" applyBorder="1" applyAlignment="1">
      <alignment vertical="top" wrapText="1"/>
    </xf>
    <xf numFmtId="0" fontId="23" fillId="10" borderId="37" xfId="5" applyFont="1" applyFill="1" applyBorder="1" applyAlignment="1">
      <alignment vertical="top" wrapText="1"/>
    </xf>
    <xf numFmtId="0" fontId="32" fillId="0" borderId="1" xfId="0" applyFont="1" applyBorder="1"/>
    <xf numFmtId="0" fontId="0" fillId="0" borderId="1" xfId="0" applyBorder="1"/>
    <xf numFmtId="0" fontId="19"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32" fillId="0" borderId="12" xfId="0" applyFont="1" applyBorder="1"/>
    <xf numFmtId="0" fontId="32" fillId="0" borderId="3" xfId="0" applyFont="1" applyBorder="1"/>
    <xf numFmtId="0" fontId="32" fillId="0" borderId="5" xfId="0" applyFont="1" applyBorder="1"/>
    <xf numFmtId="0" fontId="0" fillId="0" borderId="13" xfId="0" applyBorder="1"/>
    <xf numFmtId="0" fontId="33" fillId="10" borderId="0" xfId="0" applyFont="1" applyFill="1"/>
    <xf numFmtId="0" fontId="34" fillId="10" borderId="0" xfId="0" applyFont="1" applyFill="1"/>
    <xf numFmtId="0" fontId="35" fillId="10" borderId="0" xfId="0" applyFont="1" applyFill="1"/>
    <xf numFmtId="0" fontId="36" fillId="10" borderId="0" xfId="0" applyFont="1" applyFill="1"/>
    <xf numFmtId="0" fontId="18" fillId="0" borderId="0" xfId="8"/>
    <xf numFmtId="0" fontId="18" fillId="0" borderId="1" xfId="8" applyBorder="1"/>
    <xf numFmtId="0" fontId="18" fillId="0" borderId="1" xfId="8" applyBorder="1" applyAlignment="1">
      <alignment wrapText="1"/>
    </xf>
    <xf numFmtId="0" fontId="18" fillId="0" borderId="0" xfId="8" applyAlignment="1">
      <alignment wrapText="1"/>
    </xf>
    <xf numFmtId="0" fontId="18" fillId="0" borderId="1" xfId="8" applyBorder="1" applyAlignment="1">
      <alignment vertical="top" wrapText="1"/>
    </xf>
    <xf numFmtId="0" fontId="18" fillId="0" borderId="1" xfId="8" applyBorder="1" applyAlignment="1">
      <alignment vertical="top"/>
    </xf>
    <xf numFmtId="0" fontId="18" fillId="0" borderId="0" xfId="8" applyAlignment="1">
      <alignment vertical="top"/>
    </xf>
    <xf numFmtId="0" fontId="20" fillId="0" borderId="0" xfId="0" applyFont="1" applyAlignment="1">
      <alignment horizontal="left" vertical="center"/>
    </xf>
    <xf numFmtId="0" fontId="20" fillId="0" borderId="0" xfId="0" applyFont="1" applyAlignment="1">
      <alignment horizontal="left" vertical="center" wrapText="1"/>
    </xf>
    <xf numFmtId="0" fontId="20" fillId="0" borderId="0" xfId="0" applyFont="1" applyAlignment="1">
      <alignment horizontal="center" vertical="center"/>
    </xf>
    <xf numFmtId="0" fontId="18" fillId="0" borderId="1" xfId="8" applyBorder="1" applyAlignment="1">
      <alignment horizontal="left" vertical="center" wrapText="1"/>
    </xf>
    <xf numFmtId="0" fontId="18" fillId="0" borderId="1" xfId="8" applyBorder="1" applyAlignment="1">
      <alignment horizontal="left" vertical="center"/>
    </xf>
    <xf numFmtId="0" fontId="18" fillId="0" borderId="0" xfId="8" applyAlignment="1">
      <alignment horizontal="left" vertical="center"/>
    </xf>
    <xf numFmtId="0" fontId="0" fillId="10" borderId="1" xfId="0" applyFill="1" applyBorder="1"/>
    <xf numFmtId="0" fontId="0" fillId="10" borderId="8" xfId="0" applyFill="1" applyBorder="1"/>
    <xf numFmtId="0" fontId="19" fillId="0" borderId="14" xfId="0" applyFont="1" applyBorder="1"/>
    <xf numFmtId="0" fontId="19" fillId="0" borderId="15" xfId="0" applyFont="1" applyBorder="1"/>
    <xf numFmtId="0" fontId="0" fillId="0" borderId="16" xfId="0" applyBorder="1"/>
    <xf numFmtId="0" fontId="0" fillId="0" borderId="17" xfId="0" applyBorder="1"/>
    <xf numFmtId="0" fontId="19" fillId="0" borderId="18" xfId="0" applyFont="1" applyBorder="1"/>
    <xf numFmtId="0" fontId="37" fillId="0" borderId="19" xfId="0" applyFont="1" applyBorder="1" applyAlignment="1">
      <alignment horizontal="left" vertical="top"/>
    </xf>
    <xf numFmtId="0" fontId="38" fillId="0" borderId="9" xfId="0" applyFont="1" applyBorder="1" applyAlignment="1">
      <alignment horizontal="left" vertical="top"/>
    </xf>
    <xf numFmtId="0" fontId="38" fillId="0" borderId="10" xfId="0" applyFont="1" applyBorder="1" applyAlignment="1">
      <alignment horizontal="left" vertical="top"/>
    </xf>
    <xf numFmtId="0" fontId="38" fillId="0" borderId="11" xfId="0" applyFont="1" applyBorder="1" applyAlignment="1">
      <alignment horizontal="left" vertical="top"/>
    </xf>
    <xf numFmtId="0" fontId="29" fillId="12" borderId="1" xfId="0" applyFont="1" applyFill="1" applyBorder="1" applyAlignment="1">
      <alignment horizontal="center" vertical="center"/>
    </xf>
    <xf numFmtId="0" fontId="29" fillId="12" borderId="19" xfId="0" applyFont="1" applyFill="1" applyBorder="1" applyAlignment="1">
      <alignment horizontal="center" vertical="center"/>
    </xf>
    <xf numFmtId="0" fontId="19" fillId="0" borderId="41" xfId="0" applyFont="1" applyBorder="1"/>
    <xf numFmtId="0" fontId="22" fillId="0" borderId="0" xfId="0" applyFont="1" applyAlignment="1">
      <alignment horizontal="center" vertical="center" wrapText="1"/>
    </xf>
    <xf numFmtId="0" fontId="2" fillId="0" borderId="0" xfId="6" applyAlignment="1">
      <alignment horizontal="center" vertical="center" wrapText="1"/>
    </xf>
    <xf numFmtId="0" fontId="9" fillId="0" borderId="1" xfId="6" applyFont="1" applyBorder="1" applyAlignment="1">
      <alignment horizontal="left" vertical="center" wrapText="1"/>
    </xf>
    <xf numFmtId="0" fontId="2" fillId="0" borderId="0" xfId="6" applyAlignment="1">
      <alignment vertical="center" wrapText="1"/>
    </xf>
    <xf numFmtId="49" fontId="39" fillId="25" borderId="1" xfId="6" applyNumberFormat="1" applyFont="1" applyFill="1" applyBorder="1" applyAlignment="1">
      <alignment horizontal="center" vertical="center" wrapText="1"/>
    </xf>
    <xf numFmtId="165" fontId="39" fillId="25" borderId="20" xfId="2" applyFont="1" applyFill="1" applyBorder="1" applyAlignment="1">
      <alignment horizontal="right" vertical="center" wrapText="1"/>
    </xf>
    <xf numFmtId="49" fontId="39" fillId="26" borderId="1" xfId="6" applyNumberFormat="1" applyFont="1" applyFill="1" applyBorder="1" applyAlignment="1">
      <alignment horizontal="center" vertical="center" wrapText="1"/>
    </xf>
    <xf numFmtId="165" fontId="39" fillId="26" borderId="20" xfId="2" applyFont="1" applyFill="1" applyBorder="1" applyAlignment="1">
      <alignment horizontal="right" vertical="center" wrapText="1"/>
    </xf>
    <xf numFmtId="49" fontId="39" fillId="26" borderId="1" xfId="6" applyNumberFormat="1" applyFont="1" applyFill="1" applyBorder="1" applyAlignment="1">
      <alignment horizontal="left" vertical="center" wrapText="1"/>
    </xf>
    <xf numFmtId="0" fontId="9" fillId="32" borderId="1" xfId="6" applyFont="1" applyFill="1" applyBorder="1" applyAlignment="1">
      <alignment horizontal="left"/>
    </xf>
    <xf numFmtId="49" fontId="39" fillId="33" borderId="1" xfId="6" applyNumberFormat="1" applyFont="1" applyFill="1" applyBorder="1" applyAlignment="1">
      <alignment horizontal="left" vertical="center" wrapText="1"/>
    </xf>
    <xf numFmtId="49" fontId="39" fillId="33" borderId="1" xfId="6" applyNumberFormat="1" applyFont="1" applyFill="1" applyBorder="1" applyAlignment="1">
      <alignment horizontal="center" vertical="center" wrapText="1"/>
    </xf>
    <xf numFmtId="165" fontId="39" fillId="33" borderId="20" xfId="2" applyFont="1" applyFill="1" applyBorder="1" applyAlignment="1">
      <alignment horizontal="right" vertical="center" wrapText="1"/>
    </xf>
    <xf numFmtId="0" fontId="9" fillId="34" borderId="1" xfId="6" applyFont="1" applyFill="1" applyBorder="1" applyAlignment="1">
      <alignment wrapText="1"/>
    </xf>
    <xf numFmtId="0" fontId="9" fillId="35" borderId="1" xfId="6" applyFont="1" applyFill="1" applyBorder="1" applyAlignment="1">
      <alignment horizontal="left"/>
    </xf>
    <xf numFmtId="0" fontId="9" fillId="36" borderId="1" xfId="6" applyFont="1" applyFill="1" applyBorder="1" applyAlignment="1">
      <alignment vertical="center" wrapText="1"/>
    </xf>
    <xf numFmtId="0" fontId="9" fillId="36" borderId="20" xfId="6" applyFont="1" applyFill="1" applyBorder="1" applyAlignment="1">
      <alignment vertical="center" wrapText="1"/>
    </xf>
    <xf numFmtId="0" fontId="9" fillId="0" borderId="0" xfId="6" applyFont="1" applyAlignment="1">
      <alignment horizontal="left" vertical="center" wrapText="1"/>
    </xf>
    <xf numFmtId="0" fontId="9" fillId="0" borderId="0" xfId="6" applyFont="1" applyAlignment="1">
      <alignment vertical="center" wrapText="1"/>
    </xf>
    <xf numFmtId="0" fontId="9" fillId="0" borderId="0" xfId="6" applyFont="1" applyAlignment="1">
      <alignment horizontal="center" vertical="center" wrapText="1"/>
    </xf>
    <xf numFmtId="0" fontId="0" fillId="0" borderId="42" xfId="0" applyBorder="1"/>
    <xf numFmtId="0" fontId="19" fillId="0" borderId="42" xfId="0" applyFont="1" applyBorder="1"/>
    <xf numFmtId="0" fontId="22" fillId="0" borderId="0" xfId="0" applyFont="1" applyAlignment="1">
      <alignment horizontal="justify" vertical="top" wrapText="1"/>
    </xf>
    <xf numFmtId="0" fontId="34" fillId="0" borderId="0" xfId="0" applyFont="1"/>
    <xf numFmtId="0" fontId="35" fillId="0" borderId="0" xfId="0" applyFont="1"/>
    <xf numFmtId="0" fontId="36" fillId="0" borderId="0" xfId="0" applyFont="1"/>
    <xf numFmtId="0" fontId="33" fillId="0" borderId="43" xfId="0" applyFont="1" applyBorder="1"/>
    <xf numFmtId="0" fontId="17" fillId="0" borderId="0" xfId="0" applyFont="1"/>
    <xf numFmtId="0" fontId="22" fillId="0" borderId="0" xfId="0" applyFont="1" applyAlignment="1">
      <alignment vertical="top"/>
    </xf>
    <xf numFmtId="0" fontId="22" fillId="0" borderId="37" xfId="4" applyFont="1" applyBorder="1" applyAlignment="1">
      <alignment vertical="center" wrapText="1"/>
    </xf>
    <xf numFmtId="2" fontId="22" fillId="0" borderId="37" xfId="4" applyNumberFormat="1" applyFont="1" applyBorder="1" applyAlignment="1">
      <alignment vertical="center" wrapText="1"/>
    </xf>
    <xf numFmtId="0" fontId="21" fillId="0" borderId="37" xfId="4" applyFont="1" applyBorder="1" applyAlignment="1">
      <alignment vertical="center" wrapText="1"/>
    </xf>
    <xf numFmtId="0" fontId="21" fillId="0" borderId="39" xfId="4" applyFont="1" applyBorder="1" applyAlignment="1">
      <alignment vertical="center" wrapText="1"/>
    </xf>
    <xf numFmtId="0" fontId="19" fillId="26" borderId="0" xfId="0" applyFont="1" applyFill="1"/>
    <xf numFmtId="0" fontId="0" fillId="26" borderId="10" xfId="0" applyFill="1" applyBorder="1"/>
    <xf numFmtId="0" fontId="0" fillId="0" borderId="0" xfId="0" applyAlignment="1">
      <alignment horizontal="left"/>
    </xf>
    <xf numFmtId="0" fontId="10" fillId="10" borderId="0" xfId="4" applyFont="1" applyFill="1"/>
    <xf numFmtId="0" fontId="21" fillId="10" borderId="0" xfId="4" applyFont="1" applyFill="1"/>
    <xf numFmtId="0" fontId="40" fillId="10" borderId="0" xfId="4" applyFont="1" applyFill="1"/>
    <xf numFmtId="0" fontId="41" fillId="10" borderId="0" xfId="4" applyFont="1" applyFill="1"/>
    <xf numFmtId="0" fontId="22" fillId="0" borderId="0" xfId="0" applyFont="1" applyAlignment="1">
      <alignment vertical="center" wrapText="1"/>
    </xf>
    <xf numFmtId="3" fontId="21" fillId="0" borderId="0" xfId="0" applyNumberFormat="1" applyFont="1" applyAlignment="1" applyProtection="1">
      <alignment horizontal="right" vertical="top"/>
      <protection locked="0"/>
    </xf>
    <xf numFmtId="0" fontId="21" fillId="0" borderId="0" xfId="0" applyFont="1" applyAlignment="1">
      <alignment vertical="top"/>
    </xf>
    <xf numFmtId="0" fontId="22" fillId="0" borderId="0" xfId="0" applyFont="1" applyAlignment="1" applyProtection="1">
      <alignment horizontal="left" vertical="center" wrapText="1"/>
      <protection locked="0"/>
    </xf>
    <xf numFmtId="0" fontId="22" fillId="0" borderId="0" xfId="0" applyFont="1" applyAlignment="1" applyProtection="1">
      <alignment vertical="center"/>
      <protection locked="0"/>
    </xf>
    <xf numFmtId="0" fontId="22" fillId="0" borderId="37" xfId="4" applyFont="1" applyBorder="1" applyAlignment="1" applyProtection="1">
      <alignment vertical="center" wrapText="1"/>
      <protection locked="0"/>
    </xf>
    <xf numFmtId="0" fontId="21" fillId="0" borderId="37" xfId="4" applyFont="1" applyBorder="1" applyAlignment="1" applyProtection="1">
      <alignment vertical="center" wrapText="1"/>
      <protection locked="0"/>
    </xf>
    <xf numFmtId="0" fontId="33" fillId="0" borderId="43" xfId="0" applyFont="1" applyBorder="1" applyAlignment="1">
      <alignment horizontal="center"/>
    </xf>
    <xf numFmtId="0" fontId="20" fillId="0" borderId="0" xfId="0" applyFont="1" applyAlignment="1">
      <alignment horizontal="center"/>
    </xf>
    <xf numFmtId="0" fontId="21" fillId="0" borderId="37" xfId="4" applyFont="1" applyBorder="1" applyAlignment="1">
      <alignment horizontal="center" vertical="center" wrapText="1"/>
    </xf>
    <xf numFmtId="0" fontId="21" fillId="0" borderId="0" xfId="4" applyFont="1" applyAlignment="1">
      <alignment horizontal="center"/>
    </xf>
    <xf numFmtId="0" fontId="21" fillId="0" borderId="39" xfId="4" applyFont="1" applyBorder="1" applyAlignment="1" applyProtection="1">
      <alignment vertical="center" wrapText="1"/>
      <protection locked="0"/>
    </xf>
    <xf numFmtId="0" fontId="0" fillId="0" borderId="22" xfId="0" applyBorder="1"/>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46" xfId="0" applyFont="1" applyBorder="1" applyAlignment="1">
      <alignment horizontal="center" vertical="center" wrapText="1"/>
    </xf>
    <xf numFmtId="0" fontId="21" fillId="0" borderId="39" xfId="4" applyFont="1" applyBorder="1" applyAlignment="1">
      <alignment vertical="center"/>
    </xf>
    <xf numFmtId="0" fontId="21" fillId="0" borderId="0" xfId="4" applyFont="1" applyAlignment="1">
      <alignment vertical="center"/>
    </xf>
    <xf numFmtId="0" fontId="21" fillId="0" borderId="40" xfId="4" applyFont="1" applyBorder="1" applyAlignment="1">
      <alignment vertical="center"/>
    </xf>
    <xf numFmtId="0" fontId="22" fillId="0" borderId="0" xfId="4" applyFont="1" applyAlignment="1" applyProtection="1">
      <alignment vertical="center"/>
      <protection locked="0"/>
    </xf>
    <xf numFmtId="0" fontId="21" fillId="0" borderId="0" xfId="0" applyFont="1" applyAlignment="1" applyProtection="1">
      <alignment horizontal="left" vertical="center" wrapText="1"/>
      <protection locked="0"/>
    </xf>
    <xf numFmtId="0" fontId="21" fillId="0" borderId="0" xfId="0" applyFont="1" applyAlignment="1">
      <alignment horizontal="left" vertical="center" wrapText="1"/>
    </xf>
    <xf numFmtId="0" fontId="22" fillId="0" borderId="37" xfId="4" applyFont="1" applyBorder="1" applyAlignment="1" applyProtection="1">
      <alignment horizontal="left" vertical="center" wrapText="1"/>
      <protection locked="0"/>
    </xf>
    <xf numFmtId="0" fontId="22" fillId="0" borderId="37" xfId="4" applyFont="1" applyBorder="1" applyAlignment="1">
      <alignment horizontal="left" vertical="center" wrapText="1"/>
    </xf>
    <xf numFmtId="0" fontId="21" fillId="0" borderId="37" xfId="4" applyFont="1" applyBorder="1" applyAlignment="1" applyProtection="1">
      <alignment horizontal="left" vertical="center" wrapText="1"/>
      <protection locked="0"/>
    </xf>
    <xf numFmtId="0" fontId="21" fillId="0" borderId="37" xfId="4" applyFont="1" applyBorder="1" applyAlignment="1">
      <alignment horizontal="left" vertical="center" wrapText="1"/>
    </xf>
    <xf numFmtId="0" fontId="21" fillId="0" borderId="39" xfId="4" applyFont="1" applyBorder="1" applyAlignment="1" applyProtection="1">
      <alignment horizontal="left" vertical="center" wrapText="1"/>
      <protection locked="0"/>
    </xf>
    <xf numFmtId="0" fontId="42" fillId="0" borderId="0" xfId="0" applyFont="1" applyAlignment="1">
      <alignment wrapText="1"/>
    </xf>
    <xf numFmtId="0" fontId="20" fillId="37" borderId="1" xfId="0" applyFont="1" applyFill="1" applyBorder="1" applyAlignment="1">
      <alignment horizontal="left" vertical="center" wrapText="1"/>
    </xf>
    <xf numFmtId="0" fontId="20" fillId="37" borderId="1" xfId="0" applyFont="1" applyFill="1" applyBorder="1" applyAlignment="1">
      <alignment horizontal="center" vertical="center" wrapText="1"/>
    </xf>
    <xf numFmtId="0" fontId="20" fillId="0" borderId="1" xfId="0" applyFont="1" applyBorder="1" applyAlignment="1">
      <alignment horizontal="left" vertical="center" wrapText="1"/>
    </xf>
    <xf numFmtId="9" fontId="20" fillId="0" borderId="1" xfId="0" applyNumberFormat="1" applyFont="1" applyBorder="1" applyAlignment="1">
      <alignment horizontal="center" vertical="center" wrapText="1"/>
    </xf>
    <xf numFmtId="9" fontId="20" fillId="0" borderId="1" xfId="9" applyFont="1" applyBorder="1" applyAlignment="1">
      <alignment horizontal="center" vertical="center" wrapText="1"/>
    </xf>
    <xf numFmtId="9" fontId="20" fillId="37" borderId="1"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10" fontId="20"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0" fontId="42" fillId="0" borderId="0" xfId="0" applyFont="1"/>
    <xf numFmtId="16" fontId="20" fillId="37" borderId="1" xfId="0" applyNumberFormat="1" applyFont="1" applyFill="1" applyBorder="1" applyAlignment="1">
      <alignment horizontal="center" vertical="center" wrapText="1"/>
    </xf>
    <xf numFmtId="9" fontId="20" fillId="0" borderId="1" xfId="9" applyFont="1" applyBorder="1" applyAlignment="1">
      <alignment horizontal="left" vertical="center" wrapText="1"/>
    </xf>
    <xf numFmtId="9" fontId="20" fillId="37" borderId="1" xfId="0" applyNumberFormat="1" applyFont="1" applyFill="1" applyBorder="1" applyAlignment="1">
      <alignment horizontal="left" vertical="center" wrapText="1"/>
    </xf>
    <xf numFmtId="9" fontId="20" fillId="0" borderId="1" xfId="0" applyNumberFormat="1" applyFont="1" applyBorder="1" applyAlignment="1">
      <alignment horizontal="left" vertical="center" wrapText="1"/>
    </xf>
    <xf numFmtId="1" fontId="20" fillId="0" borderId="1" xfId="9" applyNumberFormat="1" applyFont="1" applyBorder="1" applyAlignment="1">
      <alignment horizontal="center" vertical="center" wrapText="1"/>
    </xf>
    <xf numFmtId="0" fontId="43" fillId="0" borderId="0" xfId="0" applyFont="1" applyAlignment="1" applyProtection="1">
      <alignment horizontal="center" vertical="center"/>
      <protection locked="0"/>
    </xf>
    <xf numFmtId="0" fontId="43" fillId="0" borderId="0" xfId="0" applyFont="1" applyAlignment="1" applyProtection="1">
      <alignment horizontal="left" vertical="center" wrapText="1"/>
      <protection locked="0"/>
    </xf>
    <xf numFmtId="0" fontId="43" fillId="0" borderId="0" xfId="0" applyFont="1" applyAlignment="1">
      <alignment horizontal="center" vertical="center" wrapText="1"/>
    </xf>
    <xf numFmtId="0" fontId="1" fillId="0" borderId="0" xfId="0" applyFont="1" applyAlignment="1" applyProtection="1">
      <alignment horizontal="left" vertical="center" wrapText="1"/>
      <protection locked="0"/>
    </xf>
    <xf numFmtId="0" fontId="43" fillId="0" borderId="0" xfId="0" applyFont="1" applyAlignment="1" applyProtection="1">
      <alignment horizontal="left" vertical="top" wrapText="1"/>
      <protection locked="0"/>
    </xf>
    <xf numFmtId="0" fontId="36" fillId="0" borderId="0" xfId="0" applyFont="1" applyAlignment="1">
      <alignment vertical="top"/>
    </xf>
    <xf numFmtId="0" fontId="36" fillId="10" borderId="0" xfId="0" applyFont="1" applyFill="1" applyAlignment="1">
      <alignment vertical="top"/>
    </xf>
    <xf numFmtId="0" fontId="22" fillId="0" borderId="0" xfId="0" applyFont="1" applyAlignment="1">
      <alignment vertical="top" wrapText="1"/>
    </xf>
    <xf numFmtId="4" fontId="22" fillId="0" borderId="0" xfId="0" applyNumberFormat="1" applyFont="1" applyAlignment="1">
      <alignment vertical="top" wrapText="1"/>
    </xf>
    <xf numFmtId="3" fontId="21" fillId="0" borderId="0" xfId="0" applyNumberFormat="1" applyFont="1" applyAlignment="1" applyProtection="1">
      <alignment horizontal="left" vertical="top"/>
      <protection locked="0"/>
    </xf>
    <xf numFmtId="0" fontId="44" fillId="0" borderId="0" xfId="0" applyFont="1" applyAlignment="1">
      <alignment horizontal="center" vertical="center"/>
    </xf>
    <xf numFmtId="0" fontId="30" fillId="0" borderId="0" xfId="0" applyFont="1"/>
    <xf numFmtId="0" fontId="43" fillId="0" borderId="0" xfId="0" applyFont="1"/>
    <xf numFmtId="0" fontId="36" fillId="10" borderId="0" xfId="0" applyFont="1" applyFill="1" applyAlignment="1">
      <alignment horizontal="center" vertical="center"/>
    </xf>
    <xf numFmtId="0" fontId="21" fillId="10" borderId="0" xfId="0" applyFont="1" applyFill="1"/>
    <xf numFmtId="0" fontId="40" fillId="10" borderId="0" xfId="0" applyFont="1" applyFill="1"/>
    <xf numFmtId="0" fontId="40" fillId="0" borderId="0" xfId="0" applyFont="1"/>
    <xf numFmtId="0" fontId="22" fillId="0" borderId="0" xfId="0" applyFont="1" applyAlignment="1">
      <alignment horizontal="right" vertical="center"/>
    </xf>
    <xf numFmtId="0" fontId="33" fillId="0" borderId="0" xfId="0" applyFont="1"/>
    <xf numFmtId="0" fontId="21" fillId="10" borderId="0" xfId="0" applyFont="1" applyFill="1" applyAlignment="1">
      <alignment horizontal="center" vertical="center"/>
    </xf>
    <xf numFmtId="0" fontId="30" fillId="0" borderId="0" xfId="0" applyFont="1" applyAlignment="1">
      <alignment wrapText="1"/>
    </xf>
    <xf numFmtId="0" fontId="21" fillId="0" borderId="0" xfId="0" applyFont="1" applyAlignment="1">
      <alignment horizontal="center" vertical="center" wrapText="1"/>
    </xf>
    <xf numFmtId="0" fontId="21" fillId="10" borderId="0" xfId="0" applyFont="1" applyFill="1" applyAlignment="1">
      <alignment wrapText="1"/>
    </xf>
    <xf numFmtId="0" fontId="40" fillId="10" borderId="0" xfId="0" applyFont="1" applyFill="1" applyAlignment="1">
      <alignment wrapText="1"/>
    </xf>
    <xf numFmtId="0" fontId="40" fillId="0" borderId="0" xfId="0" applyFont="1" applyAlignment="1">
      <alignment wrapText="1"/>
    </xf>
    <xf numFmtId="0" fontId="30" fillId="10" borderId="0" xfId="0" applyFont="1" applyFill="1"/>
    <xf numFmtId="0" fontId="43" fillId="10" borderId="0" xfId="0" applyFont="1" applyFill="1"/>
    <xf numFmtId="0" fontId="43" fillId="10" borderId="0" xfId="0" applyFont="1" applyFill="1" applyAlignment="1">
      <alignment horizontal="center" vertical="center"/>
    </xf>
    <xf numFmtId="0" fontId="43" fillId="0" borderId="0" xfId="0" applyFont="1" applyAlignment="1">
      <alignment horizontal="center" vertical="center"/>
    </xf>
    <xf numFmtId="0" fontId="43" fillId="0" borderId="0" xfId="0" applyFont="1" applyAlignment="1">
      <alignment horizontal="left" vertical="center"/>
    </xf>
    <xf numFmtId="0" fontId="43" fillId="0" borderId="0" xfId="0" applyFont="1" applyAlignment="1">
      <alignment horizontal="left" vertical="center" wrapText="1"/>
    </xf>
    <xf numFmtId="0" fontId="43" fillId="10" borderId="0" xfId="0" applyFont="1" applyFill="1" applyAlignment="1">
      <alignment horizontal="left" vertical="center"/>
    </xf>
    <xf numFmtId="0" fontId="30" fillId="10" borderId="0" xfId="0" applyFont="1" applyFill="1" applyAlignment="1">
      <alignment horizontal="center" vertical="center" wrapText="1"/>
    </xf>
    <xf numFmtId="0" fontId="30" fillId="0" borderId="0" xfId="0" applyFont="1" applyAlignment="1">
      <alignment horizontal="center" vertical="center" wrapText="1"/>
    </xf>
    <xf numFmtId="0" fontId="43" fillId="0" borderId="0" xfId="0" applyFont="1" applyAlignment="1" applyProtection="1">
      <alignment horizontal="left" vertical="center"/>
      <protection locked="0"/>
    </xf>
    <xf numFmtId="0" fontId="43" fillId="0" borderId="0" xfId="0" applyFont="1" applyProtection="1">
      <protection locked="0"/>
    </xf>
    <xf numFmtId="0" fontId="43" fillId="0" borderId="47" xfId="0" applyFont="1" applyBorder="1" applyAlignment="1" applyProtection="1">
      <alignment horizontal="left" vertical="center" wrapText="1"/>
      <protection locked="0"/>
    </xf>
    <xf numFmtId="0" fontId="29" fillId="0" borderId="0" xfId="0" applyFont="1"/>
    <xf numFmtId="0" fontId="30" fillId="0" borderId="0" xfId="0" applyFont="1" applyAlignment="1">
      <alignment vertical="top"/>
    </xf>
    <xf numFmtId="0" fontId="40" fillId="0" borderId="0" xfId="0" applyFont="1" applyAlignment="1">
      <alignment vertical="top"/>
    </xf>
    <xf numFmtId="0" fontId="43" fillId="0" borderId="0" xfId="0" applyFont="1" applyAlignment="1">
      <alignment vertical="top"/>
    </xf>
    <xf numFmtId="0" fontId="43" fillId="0" borderId="0" xfId="0" applyFont="1" applyAlignment="1">
      <alignment horizontal="center" vertical="top"/>
    </xf>
    <xf numFmtId="0" fontId="43" fillId="0" borderId="0" xfId="0" applyFont="1" applyAlignment="1">
      <alignment horizontal="left" vertical="top"/>
    </xf>
    <xf numFmtId="0" fontId="43" fillId="0" borderId="0" xfId="0" applyFont="1" applyAlignment="1">
      <alignment horizontal="left" vertical="top" wrapText="1"/>
    </xf>
    <xf numFmtId="0" fontId="30" fillId="10" borderId="0" xfId="0" applyFont="1" applyFill="1" applyAlignment="1">
      <alignment vertical="top"/>
    </xf>
    <xf numFmtId="4" fontId="43" fillId="0" borderId="0" xfId="0" applyNumberFormat="1" applyFont="1" applyAlignment="1">
      <alignment vertical="top"/>
    </xf>
    <xf numFmtId="0" fontId="12" fillId="10" borderId="0" xfId="0" applyFont="1" applyFill="1" applyAlignment="1">
      <alignment horizontal="center" vertical="center" wrapText="1"/>
    </xf>
    <xf numFmtId="0" fontId="12" fillId="10" borderId="0" xfId="0" applyFont="1" applyFill="1" applyAlignment="1">
      <alignment horizontal="left" wrapText="1"/>
    </xf>
    <xf numFmtId="0" fontId="45" fillId="10" borderId="0" xfId="0" applyFont="1" applyFill="1"/>
    <xf numFmtId="0" fontId="12" fillId="10" borderId="0" xfId="0" applyFont="1" applyFill="1" applyAlignment="1">
      <alignment horizontal="center" vertical="center"/>
    </xf>
    <xf numFmtId="0" fontId="12" fillId="10" borderId="0" xfId="0" applyFont="1" applyFill="1" applyAlignment="1">
      <alignment wrapText="1"/>
    </xf>
    <xf numFmtId="0" fontId="12" fillId="11" borderId="23" xfId="0" applyFont="1" applyFill="1" applyBorder="1" applyAlignment="1">
      <alignment horizontal="center" vertical="center" wrapText="1"/>
    </xf>
    <xf numFmtId="0" fontId="12" fillId="11" borderId="24" xfId="0" applyFont="1" applyFill="1" applyBorder="1" applyAlignment="1">
      <alignment horizontal="center" vertical="center" wrapText="1"/>
    </xf>
    <xf numFmtId="0" fontId="12" fillId="11" borderId="25" xfId="0" applyFont="1" applyFill="1" applyBorder="1" applyAlignment="1">
      <alignment horizontal="center" vertical="center" wrapText="1"/>
    </xf>
    <xf numFmtId="9" fontId="45" fillId="0" borderId="8" xfId="9" applyFont="1" applyBorder="1" applyAlignment="1">
      <alignment horizontal="center"/>
    </xf>
    <xf numFmtId="10" fontId="45" fillId="0" borderId="8" xfId="9" applyNumberFormat="1" applyFont="1" applyBorder="1" applyAlignment="1">
      <alignment horizontal="center"/>
    </xf>
    <xf numFmtId="9" fontId="45" fillId="0" borderId="1" xfId="9" applyFont="1" applyBorder="1" applyAlignment="1">
      <alignment horizontal="center"/>
    </xf>
    <xf numFmtId="10" fontId="45" fillId="0" borderId="1" xfId="9" applyNumberFormat="1" applyFont="1" applyBorder="1" applyAlignment="1">
      <alignment horizontal="center"/>
    </xf>
    <xf numFmtId="9" fontId="45" fillId="0" borderId="19" xfId="9" applyFont="1" applyBorder="1" applyAlignment="1">
      <alignment horizontal="center"/>
    </xf>
    <xf numFmtId="10" fontId="45" fillId="0" borderId="19" xfId="9" applyNumberFormat="1" applyFont="1" applyBorder="1" applyAlignment="1">
      <alignment horizontal="center"/>
    </xf>
    <xf numFmtId="0" fontId="44" fillId="0" borderId="0" xfId="0" applyFont="1" applyAlignment="1">
      <alignment horizontal="left" vertical="center" wrapText="1"/>
    </xf>
    <xf numFmtId="0" fontId="1" fillId="0" borderId="0" xfId="0" applyFont="1" applyAlignment="1">
      <alignment horizontal="left" vertical="center" wrapText="1"/>
    </xf>
    <xf numFmtId="9" fontId="43" fillId="0" borderId="0" xfId="0" applyNumberFormat="1" applyFont="1" applyAlignment="1">
      <alignment horizontal="center" vertical="center" wrapText="1"/>
    </xf>
    <xf numFmtId="0" fontId="43" fillId="37" borderId="47" xfId="0" applyFont="1" applyFill="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9" fontId="43" fillId="0" borderId="0" xfId="9" applyFont="1" applyFill="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9" fontId="43" fillId="0" borderId="0" xfId="0" applyNumberFormat="1" applyFont="1" applyAlignment="1" applyProtection="1">
      <alignment horizontal="center" vertical="center" wrapText="1"/>
      <protection locked="0"/>
    </xf>
    <xf numFmtId="10" fontId="43" fillId="0" borderId="0" xfId="0" applyNumberFormat="1" applyFont="1" applyAlignment="1" applyProtection="1">
      <alignment horizontal="center" vertical="center" wrapText="1"/>
      <protection locked="0"/>
    </xf>
    <xf numFmtId="0" fontId="43" fillId="0" borderId="0" xfId="9" applyNumberFormat="1" applyFont="1" applyFill="1" applyAlignment="1" applyProtection="1">
      <alignment horizontal="center" vertical="center" wrapText="1"/>
      <protection locked="0"/>
    </xf>
    <xf numFmtId="9" fontId="43" fillId="37" borderId="47" xfId="0" applyNumberFormat="1" applyFont="1" applyFill="1" applyBorder="1" applyAlignment="1" applyProtection="1">
      <alignment horizontal="center" vertical="center" wrapText="1"/>
      <protection locked="0"/>
    </xf>
    <xf numFmtId="1" fontId="43" fillId="37" borderId="47" xfId="0" applyNumberFormat="1" applyFont="1" applyFill="1" applyBorder="1" applyAlignment="1" applyProtection="1">
      <alignment horizontal="center" vertical="center" wrapText="1"/>
      <protection locked="0"/>
    </xf>
    <xf numFmtId="0" fontId="1" fillId="0" borderId="47" xfId="0" applyFont="1" applyBorder="1" applyAlignment="1" applyProtection="1">
      <alignment horizontal="left" vertical="center" wrapText="1"/>
      <protection locked="0"/>
    </xf>
    <xf numFmtId="9" fontId="43" fillId="0" borderId="47" xfId="0" applyNumberFormat="1" applyFont="1" applyBorder="1" applyAlignment="1" applyProtection="1">
      <alignment horizontal="center" vertical="center" wrapText="1"/>
      <protection locked="0"/>
    </xf>
    <xf numFmtId="1" fontId="43" fillId="0" borderId="47" xfId="0" applyNumberFormat="1" applyFont="1" applyBorder="1" applyAlignment="1" applyProtection="1">
      <alignment horizontal="center" vertical="center" wrapText="1"/>
      <protection locked="0"/>
    </xf>
    <xf numFmtId="0" fontId="44" fillId="0" borderId="47" xfId="0" applyFont="1" applyBorder="1" applyAlignment="1" applyProtection="1">
      <alignment horizontal="left" vertical="center" wrapText="1"/>
      <protection locked="0"/>
    </xf>
    <xf numFmtId="167" fontId="4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center" wrapText="1"/>
      <protection locked="0"/>
    </xf>
    <xf numFmtId="3" fontId="43" fillId="0" borderId="0" xfId="9" applyNumberFormat="1" applyFont="1" applyFill="1" applyAlignment="1" applyProtection="1">
      <alignment horizontal="center" vertical="center" wrapText="1"/>
      <protection locked="0"/>
    </xf>
    <xf numFmtId="1" fontId="43" fillId="0" borderId="0" xfId="0" applyNumberFormat="1" applyFont="1" applyAlignment="1" applyProtection="1">
      <alignment horizontal="center" vertical="center" wrapText="1"/>
      <protection locked="0"/>
    </xf>
    <xf numFmtId="9" fontId="43" fillId="0" borderId="0" xfId="9" applyFont="1" applyFill="1" applyAlignment="1" applyProtection="1">
      <alignment horizontal="center" vertical="top" wrapText="1"/>
      <protection locked="0"/>
    </xf>
    <xf numFmtId="9" fontId="43" fillId="0" borderId="0" xfId="0" applyNumberFormat="1" applyFont="1" applyAlignment="1" applyProtection="1">
      <alignment horizontal="center" vertical="top" wrapText="1"/>
      <protection locked="0"/>
    </xf>
    <xf numFmtId="0" fontId="44" fillId="0" borderId="0" xfId="0" applyFont="1" applyAlignment="1" applyProtection="1">
      <alignment horizontal="left" vertical="top" wrapText="1"/>
      <protection locked="0"/>
    </xf>
    <xf numFmtId="0" fontId="43" fillId="0" borderId="0" xfId="0" applyFont="1" applyAlignment="1" applyProtection="1">
      <alignment horizontal="center" vertical="top" wrapText="1"/>
      <protection locked="0"/>
    </xf>
    <xf numFmtId="1" fontId="43" fillId="0" borderId="0" xfId="9" applyNumberFormat="1" applyFont="1" applyFill="1" applyAlignment="1" applyProtection="1">
      <alignment horizontal="center" vertical="center" wrapText="1"/>
      <protection locked="0"/>
    </xf>
    <xf numFmtId="0" fontId="19" fillId="26" borderId="0" xfId="0" applyFont="1" applyFill="1" applyAlignment="1">
      <alignment horizontal="center"/>
    </xf>
    <xf numFmtId="0" fontId="0" fillId="0" borderId="26" xfId="0" applyBorder="1"/>
    <xf numFmtId="0" fontId="0" fillId="0" borderId="19" xfId="0" applyBorder="1"/>
    <xf numFmtId="0" fontId="32" fillId="0" borderId="27" xfId="0" applyFont="1" applyBorder="1"/>
    <xf numFmtId="3" fontId="21" fillId="0" borderId="0" xfId="0" applyNumberFormat="1" applyFont="1" applyAlignment="1" applyProtection="1">
      <alignment horizontal="center" vertical="top" wrapText="1"/>
      <protection locked="0"/>
    </xf>
    <xf numFmtId="4" fontId="24" fillId="2" borderId="37" xfId="5" applyNumberFormat="1" applyFont="1" applyFill="1" applyBorder="1" applyAlignment="1" applyProtection="1">
      <alignment vertical="top" wrapText="1"/>
      <protection locked="0"/>
    </xf>
    <xf numFmtId="0" fontId="45" fillId="0" borderId="28" xfId="0" applyFont="1" applyBorder="1" applyProtection="1">
      <protection locked="0"/>
    </xf>
    <xf numFmtId="164" fontId="45" fillId="0" borderId="8" xfId="3"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0" borderId="4" xfId="0" applyFont="1" applyBorder="1" applyProtection="1">
      <protection locked="0"/>
    </xf>
    <xf numFmtId="164" fontId="45" fillId="0" borderId="1" xfId="3" applyFont="1" applyBorder="1" applyAlignment="1" applyProtection="1">
      <alignment horizontal="center" vertical="center"/>
      <protection locked="0"/>
    </xf>
    <xf numFmtId="0" fontId="45" fillId="0" borderId="26" xfId="0" applyFont="1" applyBorder="1" applyProtection="1">
      <protection locked="0"/>
    </xf>
    <xf numFmtId="0" fontId="45" fillId="0" borderId="19" xfId="0" applyFont="1" applyBorder="1" applyAlignment="1" applyProtection="1">
      <alignment horizontal="center" vertical="center"/>
      <protection locked="0"/>
    </xf>
    <xf numFmtId="0" fontId="45" fillId="0" borderId="26" xfId="0" applyFont="1" applyBorder="1" applyAlignment="1" applyProtection="1">
      <alignment wrapText="1"/>
      <protection locked="0"/>
    </xf>
    <xf numFmtId="0" fontId="46" fillId="11" borderId="23" xfId="0" applyFont="1" applyFill="1" applyBorder="1" applyAlignment="1">
      <alignment horizontal="center" vertical="center"/>
    </xf>
    <xf numFmtId="164" fontId="46" fillId="11" borderId="24" xfId="3" applyFont="1" applyFill="1" applyBorder="1" applyAlignment="1" applyProtection="1">
      <alignment horizontal="right" vertical="center"/>
    </xf>
    <xf numFmtId="0" fontId="46" fillId="11" borderId="24" xfId="0" applyFont="1" applyFill="1" applyBorder="1" applyAlignment="1">
      <alignment horizontal="center" vertical="center"/>
    </xf>
    <xf numFmtId="9" fontId="46" fillId="11" borderId="24" xfId="9" applyFont="1" applyFill="1" applyBorder="1" applyAlignment="1" applyProtection="1">
      <alignment horizontal="center" vertical="center"/>
    </xf>
    <xf numFmtId="9" fontId="46" fillId="11" borderId="24" xfId="0" applyNumberFormat="1" applyFont="1" applyFill="1" applyBorder="1" applyAlignment="1">
      <alignment horizontal="center" vertical="center"/>
    </xf>
    <xf numFmtId="9" fontId="46" fillId="11" borderId="25" xfId="0" applyNumberFormat="1" applyFont="1" applyFill="1" applyBorder="1" applyAlignment="1">
      <alignment horizontal="center" vertical="center"/>
    </xf>
    <xf numFmtId="0" fontId="18" fillId="0" borderId="19" xfId="8" applyBorder="1" applyAlignment="1">
      <alignment horizontal="left" vertical="center" wrapText="1"/>
    </xf>
    <xf numFmtId="0" fontId="18" fillId="0" borderId="19" xfId="8" applyBorder="1" applyAlignment="1">
      <alignment horizontal="left" vertical="center"/>
    </xf>
    <xf numFmtId="0" fontId="18" fillId="0" borderId="0" xfId="8" applyAlignment="1">
      <alignment horizontal="left" vertical="center" wrapText="1"/>
    </xf>
    <xf numFmtId="0" fontId="18" fillId="0" borderId="1" xfId="8" applyBorder="1" applyAlignment="1">
      <alignment horizontal="left"/>
    </xf>
    <xf numFmtId="0" fontId="45" fillId="0" borderId="4" xfId="0" applyFont="1" applyBorder="1"/>
    <xf numFmtId="0" fontId="45" fillId="0" borderId="5" xfId="0" applyFont="1" applyBorder="1" applyAlignment="1">
      <alignment horizontal="center" vertical="center"/>
    </xf>
    <xf numFmtId="0" fontId="46" fillId="0" borderId="6" xfId="0" applyFont="1" applyBorder="1"/>
    <xf numFmtId="0" fontId="46" fillId="0" borderId="7" xfId="0" applyFont="1" applyBorder="1" applyAlignment="1">
      <alignment horizontal="center" vertical="center"/>
    </xf>
    <xf numFmtId="10" fontId="45" fillId="0" borderId="29" xfId="9" applyNumberFormat="1" applyFont="1" applyBorder="1" applyAlignment="1">
      <alignment horizontal="center"/>
    </xf>
    <xf numFmtId="10" fontId="45" fillId="0" borderId="5" xfId="9" applyNumberFormat="1" applyFont="1" applyBorder="1" applyAlignment="1">
      <alignment horizontal="center"/>
    </xf>
    <xf numFmtId="10" fontId="45" fillId="0" borderId="27" xfId="9" applyNumberFormat="1" applyFont="1" applyBorder="1" applyAlignment="1">
      <alignment horizontal="center"/>
    </xf>
    <xf numFmtId="0" fontId="12" fillId="10" borderId="0" xfId="0" applyFont="1" applyFill="1" applyAlignment="1" applyProtection="1">
      <alignment wrapText="1"/>
      <protection locked="0"/>
    </xf>
    <xf numFmtId="0" fontId="47" fillId="10" borderId="0" xfId="0" applyFont="1" applyFill="1"/>
    <xf numFmtId="0" fontId="48" fillId="10" borderId="0" xfId="0" applyFont="1" applyFill="1" applyAlignment="1">
      <alignment wrapText="1"/>
    </xf>
    <xf numFmtId="0" fontId="43" fillId="0" borderId="0" xfId="0" applyFont="1" applyAlignment="1" applyProtection="1">
      <alignment vertical="top"/>
      <protection locked="0"/>
    </xf>
    <xf numFmtId="0" fontId="28" fillId="10" borderId="37" xfId="5" applyFont="1" applyFill="1" applyBorder="1" applyAlignment="1">
      <alignment horizontal="center" vertical="top" wrapText="1"/>
    </xf>
    <xf numFmtId="4" fontId="23" fillId="5" borderId="36" xfId="5" applyNumberFormat="1" applyFont="1" applyFill="1" applyBorder="1" applyAlignment="1">
      <alignment horizontal="right" vertical="top" wrapText="1"/>
    </xf>
    <xf numFmtId="4" fontId="23" fillId="6" borderId="37" xfId="5" applyNumberFormat="1" applyFont="1" applyFill="1" applyBorder="1" applyAlignment="1">
      <alignment horizontal="right" vertical="top" wrapText="1"/>
    </xf>
    <xf numFmtId="0" fontId="24" fillId="2" borderId="39" xfId="5" applyFont="1" applyFill="1" applyBorder="1" applyAlignment="1">
      <alignment horizontal="center" vertical="top" wrapText="1"/>
    </xf>
    <xf numFmtId="4" fontId="23" fillId="2" borderId="40" xfId="5" applyNumberFormat="1" applyFont="1" applyFill="1" applyBorder="1" applyAlignment="1">
      <alignment vertical="top" wrapText="1"/>
    </xf>
    <xf numFmtId="0" fontId="24" fillId="10" borderId="37" xfId="5" applyFont="1" applyFill="1" applyBorder="1" applyAlignment="1">
      <alignment wrapText="1"/>
    </xf>
    <xf numFmtId="0" fontId="22" fillId="0" borderId="44" xfId="0" applyFont="1" applyBorder="1" applyAlignment="1">
      <alignment vertical="center" wrapText="1"/>
    </xf>
    <xf numFmtId="0" fontId="22" fillId="0" borderId="45" xfId="0" applyFont="1" applyBorder="1" applyAlignment="1">
      <alignment vertical="center" wrapText="1"/>
    </xf>
    <xf numFmtId="0" fontId="22" fillId="0" borderId="46" xfId="0" applyFont="1" applyBorder="1" applyAlignment="1">
      <alignment vertical="center" wrapText="1"/>
    </xf>
    <xf numFmtId="4" fontId="22" fillId="0" borderId="0" xfId="0" applyNumberFormat="1" applyFont="1" applyAlignment="1">
      <alignment vertical="center" wrapText="1"/>
    </xf>
    <xf numFmtId="0" fontId="30" fillId="10" borderId="0" xfId="0" applyFont="1" applyFill="1" applyAlignment="1">
      <alignment vertical="center"/>
    </xf>
    <xf numFmtId="0" fontId="30" fillId="0" borderId="0" xfId="0" applyFont="1" applyAlignment="1">
      <alignment vertical="center"/>
    </xf>
    <xf numFmtId="0" fontId="2" fillId="10" borderId="0" xfId="6" applyFill="1"/>
    <xf numFmtId="4" fontId="22" fillId="4" borderId="31" xfId="6" applyNumberFormat="1" applyFont="1" applyFill="1" applyBorder="1" applyAlignment="1">
      <alignment horizontal="right" vertical="center"/>
    </xf>
    <xf numFmtId="4" fontId="21" fillId="6" borderId="0" xfId="6" applyNumberFormat="1" applyFont="1" applyFill="1" applyAlignment="1" applyProtection="1">
      <alignment horizontal="right" vertical="center"/>
      <protection locked="0"/>
    </xf>
    <xf numFmtId="0" fontId="30" fillId="0" borderId="0" xfId="0" applyFont="1" applyAlignment="1">
      <alignment vertical="center" wrapText="1"/>
    </xf>
    <xf numFmtId="0" fontId="30"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horizontal="left" vertical="center" wrapText="1"/>
    </xf>
    <xf numFmtId="0" fontId="30" fillId="0" borderId="0" xfId="5" applyFont="1" applyAlignment="1">
      <alignment vertical="center"/>
    </xf>
    <xf numFmtId="0" fontId="30" fillId="0" borderId="0" xfId="6" applyFont="1" applyAlignment="1">
      <alignment vertical="center"/>
    </xf>
    <xf numFmtId="0" fontId="36" fillId="10" borderId="0" xfId="0" applyFont="1" applyFill="1" applyAlignment="1">
      <alignment vertical="center" wrapText="1"/>
    </xf>
    <xf numFmtId="0" fontId="40" fillId="10" borderId="0" xfId="6" applyFont="1" applyFill="1" applyAlignment="1">
      <alignment vertical="center"/>
    </xf>
    <xf numFmtId="0" fontId="40" fillId="10" borderId="0" xfId="6" applyFont="1" applyFill="1" applyAlignment="1">
      <alignment vertical="center" wrapText="1"/>
    </xf>
    <xf numFmtId="0" fontId="21" fillId="0" borderId="0" xfId="6" applyFont="1" applyAlignment="1">
      <alignment vertical="center"/>
    </xf>
    <xf numFmtId="0" fontId="29" fillId="11" borderId="39" xfId="6" applyFont="1" applyFill="1" applyBorder="1" applyAlignment="1" applyProtection="1">
      <alignment horizontal="left" vertical="center"/>
      <protection locked="0"/>
    </xf>
    <xf numFmtId="0" fontId="30" fillId="11" borderId="0" xfId="6" applyFont="1" applyFill="1" applyAlignment="1">
      <alignment vertical="center"/>
    </xf>
    <xf numFmtId="0" fontId="30" fillId="11" borderId="0" xfId="6" applyFont="1" applyFill="1" applyAlignment="1">
      <alignment vertical="center" wrapText="1"/>
    </xf>
    <xf numFmtId="0" fontId="30" fillId="11" borderId="40" xfId="6" applyFont="1" applyFill="1" applyBorder="1" applyAlignment="1">
      <alignment vertical="center"/>
    </xf>
    <xf numFmtId="0" fontId="21" fillId="6" borderId="39" xfId="6" applyFont="1" applyFill="1" applyBorder="1" applyAlignment="1">
      <alignment horizontal="left" vertical="center"/>
    </xf>
    <xf numFmtId="0" fontId="21" fillId="6" borderId="0" xfId="6" applyFont="1" applyFill="1" applyAlignment="1">
      <alignment vertical="center"/>
    </xf>
    <xf numFmtId="0" fontId="21" fillId="6" borderId="0" xfId="6" applyFont="1" applyFill="1" applyAlignment="1">
      <alignment vertical="center" wrapText="1"/>
    </xf>
    <xf numFmtId="4" fontId="21" fillId="6" borderId="0" xfId="6" applyNumberFormat="1" applyFont="1" applyFill="1" applyAlignment="1" applyProtection="1">
      <alignment vertical="center"/>
      <protection locked="0"/>
    </xf>
    <xf numFmtId="0" fontId="21" fillId="6" borderId="40" xfId="6" applyFont="1" applyFill="1" applyBorder="1" applyAlignment="1">
      <alignment vertical="center"/>
    </xf>
    <xf numFmtId="4" fontId="21" fillId="6" borderId="0" xfId="6" applyNumberFormat="1" applyFont="1" applyFill="1" applyAlignment="1">
      <alignment vertical="center"/>
    </xf>
    <xf numFmtId="0" fontId="21" fillId="6" borderId="39" xfId="5" applyFont="1" applyFill="1" applyBorder="1" applyAlignment="1">
      <alignment horizontal="left" vertical="center"/>
    </xf>
    <xf numFmtId="4" fontId="21" fillId="6" borderId="30" xfId="6" applyNumberFormat="1" applyFont="1" applyFill="1" applyBorder="1" applyAlignment="1">
      <alignment vertical="center"/>
    </xf>
    <xf numFmtId="0" fontId="22" fillId="4" borderId="39" xfId="6" applyFont="1" applyFill="1" applyBorder="1" applyAlignment="1">
      <alignment horizontal="left" vertical="center"/>
    </xf>
    <xf numFmtId="0" fontId="21" fillId="4" borderId="0" xfId="6" applyFont="1" applyFill="1" applyAlignment="1">
      <alignment vertical="center"/>
    </xf>
    <xf numFmtId="0" fontId="21" fillId="4" borderId="0" xfId="6" applyFont="1" applyFill="1" applyAlignment="1">
      <alignment vertical="center" wrapText="1"/>
    </xf>
    <xf numFmtId="4" fontId="22" fillId="4" borderId="32" xfId="6" applyNumberFormat="1" applyFont="1" applyFill="1" applyBorder="1" applyAlignment="1">
      <alignment vertical="center"/>
    </xf>
    <xf numFmtId="4" fontId="21" fillId="4" borderId="0" xfId="6" applyNumberFormat="1" applyFont="1" applyFill="1" applyAlignment="1" applyProtection="1">
      <alignment vertical="center"/>
      <protection locked="0"/>
    </xf>
    <xf numFmtId="0" fontId="21" fillId="4" borderId="40" xfId="6" applyFont="1" applyFill="1" applyBorder="1" applyAlignment="1">
      <alignment vertical="center"/>
    </xf>
    <xf numFmtId="0" fontId="22" fillId="11" borderId="39" xfId="6" applyFont="1" applyFill="1" applyBorder="1" applyAlignment="1" applyProtection="1">
      <alignment vertical="center"/>
      <protection locked="0"/>
    </xf>
    <xf numFmtId="0" fontId="22" fillId="11" borderId="0" xfId="6" applyFont="1" applyFill="1" applyAlignment="1" applyProtection="1">
      <alignment vertical="center"/>
      <protection locked="0"/>
    </xf>
    <xf numFmtId="0" fontId="22" fillId="11" borderId="0" xfId="6" applyFont="1" applyFill="1" applyAlignment="1" applyProtection="1">
      <alignment vertical="center" wrapText="1"/>
      <protection locked="0"/>
    </xf>
    <xf numFmtId="0" fontId="22" fillId="11" borderId="40" xfId="6" applyFont="1" applyFill="1" applyBorder="1" applyAlignment="1" applyProtection="1">
      <alignment vertical="center"/>
      <protection locked="0"/>
    </xf>
    <xf numFmtId="0" fontId="29" fillId="7" borderId="36" xfId="5" applyFont="1" applyFill="1" applyBorder="1" applyAlignment="1">
      <alignment vertical="center"/>
    </xf>
    <xf numFmtId="0" fontId="22" fillId="7" borderId="36" xfId="5" applyFont="1" applyFill="1" applyBorder="1" applyAlignment="1">
      <alignment horizontal="center" vertical="center"/>
    </xf>
    <xf numFmtId="0" fontId="22" fillId="7" borderId="36" xfId="5" applyFont="1" applyFill="1" applyBorder="1" applyAlignment="1">
      <alignment vertical="center" wrapText="1"/>
    </xf>
    <xf numFmtId="166" fontId="22" fillId="7" borderId="36" xfId="1" applyNumberFormat="1" applyFont="1" applyFill="1" applyBorder="1" applyAlignment="1" applyProtection="1">
      <alignment vertical="center"/>
      <protection hidden="1"/>
    </xf>
    <xf numFmtId="0" fontId="29" fillId="8" borderId="37" xfId="5" applyFont="1" applyFill="1" applyBorder="1" applyAlignment="1">
      <alignment vertical="center"/>
    </xf>
    <xf numFmtId="0" fontId="22" fillId="8" borderId="37" xfId="5" applyFont="1" applyFill="1" applyBorder="1" applyAlignment="1">
      <alignment horizontal="center" vertical="center"/>
    </xf>
    <xf numFmtId="0" fontId="22" fillId="8" borderId="37" xfId="6" applyFont="1" applyFill="1" applyBorder="1" applyAlignment="1">
      <alignment vertical="center" wrapText="1"/>
    </xf>
    <xf numFmtId="166" fontId="22" fillId="8" borderId="37" xfId="1" applyNumberFormat="1" applyFont="1" applyFill="1" applyBorder="1" applyAlignment="1" applyProtection="1">
      <alignment vertical="center"/>
      <protection hidden="1"/>
    </xf>
    <xf numFmtId="0" fontId="29" fillId="9" borderId="37" xfId="5" applyFont="1" applyFill="1" applyBorder="1" applyAlignment="1">
      <alignment vertical="center"/>
    </xf>
    <xf numFmtId="0" fontId="22" fillId="9" borderId="37" xfId="5" applyFont="1" applyFill="1" applyBorder="1" applyAlignment="1">
      <alignment horizontal="center" vertical="center"/>
    </xf>
    <xf numFmtId="0" fontId="22" fillId="9" borderId="37" xfId="6" applyFont="1" applyFill="1" applyBorder="1" applyAlignment="1">
      <alignment vertical="center" wrapText="1"/>
    </xf>
    <xf numFmtId="166" fontId="22" fillId="9" borderId="37" xfId="1" applyNumberFormat="1" applyFont="1" applyFill="1" applyBorder="1" applyAlignment="1" applyProtection="1">
      <alignment vertical="center"/>
      <protection hidden="1"/>
    </xf>
    <xf numFmtId="0" fontId="29" fillId="10" borderId="37" xfId="5" applyFont="1" applyFill="1" applyBorder="1" applyAlignment="1">
      <alignment vertical="center"/>
    </xf>
    <xf numFmtId="0" fontId="22" fillId="10" borderId="37" xfId="5" applyFont="1" applyFill="1" applyBorder="1" applyAlignment="1">
      <alignment horizontal="center" vertical="center"/>
    </xf>
    <xf numFmtId="0" fontId="22" fillId="10" borderId="37" xfId="6" applyFont="1" applyFill="1" applyBorder="1" applyAlignment="1">
      <alignment vertical="center" wrapText="1"/>
    </xf>
    <xf numFmtId="166" fontId="22" fillId="10" borderId="37" xfId="1" applyNumberFormat="1" applyFont="1" applyFill="1" applyBorder="1" applyAlignment="1" applyProtection="1">
      <alignment vertical="center"/>
      <protection hidden="1"/>
    </xf>
    <xf numFmtId="166" fontId="22" fillId="6" borderId="37" xfId="1" applyNumberFormat="1" applyFont="1" applyFill="1" applyBorder="1" applyAlignment="1" applyProtection="1">
      <alignment horizontal="right" vertical="center"/>
      <protection hidden="1"/>
    </xf>
    <xf numFmtId="0" fontId="30" fillId="10" borderId="37" xfId="5" applyFont="1" applyFill="1" applyBorder="1" applyAlignment="1">
      <alignment vertical="center"/>
    </xf>
    <xf numFmtId="0" fontId="21" fillId="10" borderId="37" xfId="5" applyFont="1" applyFill="1" applyBorder="1" applyAlignment="1">
      <alignment horizontal="center" vertical="center"/>
    </xf>
    <xf numFmtId="0" fontId="21" fillId="10" borderId="37" xfId="5" applyFont="1" applyFill="1" applyBorder="1" applyAlignment="1">
      <alignment vertical="center" wrapText="1"/>
    </xf>
    <xf numFmtId="166" fontId="21" fillId="10" borderId="37" xfId="1" applyNumberFormat="1" applyFont="1" applyFill="1" applyBorder="1" applyAlignment="1" applyProtection="1">
      <alignment vertical="center"/>
      <protection locked="0"/>
    </xf>
    <xf numFmtId="166" fontId="21" fillId="10" borderId="37" xfId="1" applyNumberFormat="1" applyFont="1" applyFill="1" applyBorder="1" applyAlignment="1" applyProtection="1">
      <alignment vertical="center"/>
    </xf>
    <xf numFmtId="166" fontId="21" fillId="6" borderId="37" xfId="1" applyNumberFormat="1" applyFont="1" applyFill="1" applyBorder="1" applyAlignment="1" applyProtection="1">
      <alignment horizontal="right" vertical="center"/>
    </xf>
    <xf numFmtId="0" fontId="21" fillId="10" borderId="37" xfId="6" applyFont="1" applyFill="1" applyBorder="1" applyAlignment="1">
      <alignment vertical="center" wrapText="1"/>
    </xf>
    <xf numFmtId="166" fontId="22" fillId="6" borderId="37" xfId="1" applyNumberFormat="1" applyFont="1" applyFill="1" applyBorder="1" applyAlignment="1" applyProtection="1">
      <alignment horizontal="right" vertical="center"/>
    </xf>
    <xf numFmtId="0" fontId="30" fillId="0" borderId="37" xfId="5" applyFont="1" applyBorder="1" applyAlignment="1">
      <alignment vertical="center"/>
    </xf>
    <xf numFmtId="0" fontId="21" fillId="0" borderId="37" xfId="5" applyFont="1" applyBorder="1" applyAlignment="1">
      <alignment horizontal="center" vertical="center"/>
    </xf>
    <xf numFmtId="0" fontId="21" fillId="0" borderId="37" xfId="6" applyFont="1" applyBorder="1" applyAlignment="1">
      <alignment vertical="center" wrapText="1"/>
    </xf>
    <xf numFmtId="0" fontId="21" fillId="10" borderId="37" xfId="6" applyFont="1" applyFill="1" applyBorder="1" applyAlignment="1" applyProtection="1">
      <alignment vertical="center" wrapText="1"/>
      <protection locked="0"/>
    </xf>
    <xf numFmtId="0" fontId="22" fillId="10" borderId="37" xfId="5" applyFont="1" applyFill="1" applyBorder="1" applyAlignment="1">
      <alignment vertical="center" wrapText="1"/>
    </xf>
    <xf numFmtId="166" fontId="22" fillId="9" borderId="37" xfId="1" applyNumberFormat="1" applyFont="1" applyFill="1" applyBorder="1" applyAlignment="1" applyProtection="1">
      <alignment horizontal="right" vertical="center"/>
      <protection hidden="1"/>
    </xf>
    <xf numFmtId="166" fontId="22" fillId="10" borderId="37" xfId="1" applyNumberFormat="1" applyFont="1" applyFill="1" applyBorder="1" applyAlignment="1" applyProtection="1">
      <alignment vertical="center"/>
      <protection locked="0"/>
    </xf>
    <xf numFmtId="0" fontId="33" fillId="10" borderId="0" xfId="6" applyFont="1" applyFill="1" applyAlignment="1">
      <alignment vertical="center"/>
    </xf>
    <xf numFmtId="0" fontId="22" fillId="0" borderId="0" xfId="6" applyFont="1" applyAlignment="1">
      <alignment vertical="center"/>
    </xf>
    <xf numFmtId="166" fontId="22" fillId="10" borderId="37" xfId="1" applyNumberFormat="1" applyFont="1" applyFill="1" applyBorder="1" applyAlignment="1" applyProtection="1">
      <alignment vertical="center"/>
    </xf>
    <xf numFmtId="166" fontId="21" fillId="10" borderId="37" xfId="1" applyNumberFormat="1" applyFont="1" applyFill="1" applyBorder="1" applyAlignment="1" applyProtection="1">
      <alignment vertical="center"/>
      <protection hidden="1"/>
    </xf>
    <xf numFmtId="0" fontId="21" fillId="10" borderId="37" xfId="5" applyFont="1" applyFill="1" applyBorder="1" applyAlignment="1">
      <alignment horizontal="center" vertical="center" wrapText="1"/>
    </xf>
    <xf numFmtId="0" fontId="22" fillId="10" borderId="37" xfId="5" applyFont="1" applyFill="1" applyBorder="1" applyAlignment="1">
      <alignment vertical="center"/>
    </xf>
    <xf numFmtId="0" fontId="21" fillId="10" borderId="37" xfId="5" applyFont="1" applyFill="1" applyBorder="1" applyAlignment="1">
      <alignment vertical="center"/>
    </xf>
    <xf numFmtId="166" fontId="22" fillId="8" borderId="37" xfId="1" applyNumberFormat="1" applyFont="1" applyFill="1" applyBorder="1" applyAlignment="1" applyProtection="1">
      <alignment horizontal="right" vertical="center"/>
      <protection hidden="1"/>
    </xf>
    <xf numFmtId="0" fontId="30" fillId="10" borderId="38" xfId="5" applyFont="1" applyFill="1" applyBorder="1" applyAlignment="1">
      <alignment vertical="center"/>
    </xf>
    <xf numFmtId="0" fontId="21" fillId="10" borderId="38" xfId="5" applyFont="1" applyFill="1" applyBorder="1" applyAlignment="1">
      <alignment horizontal="center" vertical="center"/>
    </xf>
    <xf numFmtId="0" fontId="21" fillId="10" borderId="38" xfId="5" applyFont="1" applyFill="1" applyBorder="1" applyAlignment="1">
      <alignment vertical="center" wrapText="1"/>
    </xf>
    <xf numFmtId="166" fontId="21" fillId="10" borderId="38" xfId="1" applyNumberFormat="1" applyFont="1" applyFill="1" applyBorder="1" applyAlignment="1" applyProtection="1">
      <alignment vertical="center"/>
      <protection hidden="1"/>
    </xf>
    <xf numFmtId="166" fontId="21" fillId="6" borderId="38" xfId="1" applyNumberFormat="1" applyFont="1" applyFill="1" applyBorder="1" applyAlignment="1" applyProtection="1">
      <alignment horizontal="right" vertical="center"/>
      <protection hidden="1"/>
    </xf>
    <xf numFmtId="0" fontId="30" fillId="0" borderId="0" xfId="6" applyFont="1" applyAlignment="1">
      <alignment vertical="center" wrapText="1"/>
    </xf>
    <xf numFmtId="166" fontId="21" fillId="10" borderId="38" xfId="1" applyNumberFormat="1" applyFont="1" applyFill="1" applyBorder="1" applyAlignment="1" applyProtection="1">
      <alignment vertical="center"/>
      <protection locked="0"/>
    </xf>
    <xf numFmtId="0" fontId="12" fillId="11" borderId="9" xfId="0" applyFont="1" applyFill="1" applyBorder="1" applyAlignment="1">
      <alignment horizontal="center" vertical="center" wrapText="1"/>
    </xf>
    <xf numFmtId="0" fontId="45" fillId="0" borderId="10" xfId="0" applyFont="1" applyBorder="1"/>
    <xf numFmtId="0" fontId="45" fillId="10" borderId="10" xfId="0" applyFont="1" applyFill="1" applyBorder="1"/>
    <xf numFmtId="0" fontId="18" fillId="0" borderId="1" xfId="8" applyBorder="1" applyAlignment="1">
      <alignment horizontal="left" vertical="top" wrapText="1"/>
    </xf>
    <xf numFmtId="0" fontId="18" fillId="0" borderId="0" xfId="8" applyAlignment="1">
      <alignment horizontal="left" vertical="top" wrapText="1"/>
    </xf>
    <xf numFmtId="0" fontId="0" fillId="0" borderId="1" xfId="0" applyBorder="1" applyAlignment="1">
      <alignment wrapText="1"/>
    </xf>
    <xf numFmtId="0" fontId="30" fillId="0" borderId="1" xfId="0" applyFont="1" applyBorder="1" applyAlignment="1">
      <alignment vertical="center" wrapText="1"/>
    </xf>
    <xf numFmtId="0" fontId="30" fillId="0" borderId="1"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xf>
    <xf numFmtId="0" fontId="29" fillId="12" borderId="14" xfId="0" applyFont="1" applyFill="1" applyBorder="1" applyAlignment="1">
      <alignment horizontal="center" vertical="center"/>
    </xf>
    <xf numFmtId="0" fontId="0" fillId="11" borderId="0" xfId="0" applyFill="1" applyAlignment="1">
      <alignment vertical="top" wrapText="1"/>
    </xf>
    <xf numFmtId="0" fontId="29" fillId="12" borderId="52" xfId="0" applyFont="1" applyFill="1" applyBorder="1" applyAlignment="1">
      <alignment horizontal="center" vertical="center"/>
    </xf>
    <xf numFmtId="0" fontId="30" fillId="19" borderId="34" xfId="0" applyFont="1" applyFill="1" applyBorder="1" applyAlignment="1">
      <alignment vertical="center" wrapText="1"/>
    </xf>
    <xf numFmtId="0" fontId="30" fillId="39" borderId="34" xfId="0" applyFont="1" applyFill="1" applyBorder="1" applyAlignment="1">
      <alignment vertical="center" wrapText="1"/>
    </xf>
    <xf numFmtId="0" fontId="30" fillId="40" borderId="34" xfId="0" applyFont="1" applyFill="1" applyBorder="1" applyAlignment="1">
      <alignment vertical="center" wrapText="1"/>
    </xf>
    <xf numFmtId="0" fontId="29" fillId="12" borderId="53" xfId="0" applyFont="1" applyFill="1" applyBorder="1" applyAlignment="1">
      <alignment horizontal="center" vertical="center"/>
    </xf>
    <xf numFmtId="0" fontId="30" fillId="0" borderId="20" xfId="0" applyFont="1" applyBorder="1" applyAlignment="1">
      <alignment horizontal="left" vertical="center" wrapText="1"/>
    </xf>
    <xf numFmtId="0" fontId="30" fillId="40" borderId="52" xfId="0" applyFont="1" applyFill="1" applyBorder="1" applyAlignment="1">
      <alignment vertical="center" wrapText="1"/>
    </xf>
    <xf numFmtId="0" fontId="18" fillId="0" borderId="19" xfId="8" applyBorder="1" applyAlignment="1">
      <alignment horizontal="left"/>
    </xf>
    <xf numFmtId="0" fontId="30" fillId="0" borderId="19" xfId="0" applyFont="1" applyBorder="1" applyAlignment="1">
      <alignment vertical="center" wrapText="1"/>
    </xf>
    <xf numFmtId="0" fontId="30" fillId="0" borderId="53" xfId="0" applyFont="1" applyBorder="1" applyAlignment="1">
      <alignment horizontal="left" vertical="center" wrapText="1"/>
    </xf>
    <xf numFmtId="0" fontId="18" fillId="0" borderId="20" xfId="8" applyBorder="1" applyAlignment="1">
      <alignment horizontal="left" vertical="center"/>
    </xf>
    <xf numFmtId="0" fontId="18" fillId="0" borderId="53" xfId="8" applyBorder="1" applyAlignment="1">
      <alignment horizontal="left" vertical="center"/>
    </xf>
    <xf numFmtId="0" fontId="18" fillId="0" borderId="8" xfId="8" applyBorder="1"/>
    <xf numFmtId="0" fontId="18" fillId="0" borderId="21" xfId="8" applyBorder="1"/>
    <xf numFmtId="0" fontId="0" fillId="0" borderId="21" xfId="0" applyBorder="1"/>
    <xf numFmtId="0" fontId="0" fillId="0" borderId="54" xfId="0" applyBorder="1"/>
    <xf numFmtId="0" fontId="0" fillId="0" borderId="34" xfId="0" applyBorder="1" applyAlignment="1">
      <alignment horizontal="left" vertical="center" wrapText="1"/>
    </xf>
    <xf numFmtId="0" fontId="0" fillId="0" borderId="20" xfId="0" applyBorder="1" applyAlignment="1">
      <alignment horizontal="center" vertical="center"/>
    </xf>
    <xf numFmtId="0" fontId="0" fillId="0" borderId="52" xfId="0" applyBorder="1" applyAlignment="1">
      <alignment horizontal="left" vertical="center" wrapText="1"/>
    </xf>
    <xf numFmtId="0" fontId="0" fillId="0" borderId="53" xfId="0" applyBorder="1" applyAlignment="1">
      <alignment horizontal="center" vertical="center"/>
    </xf>
    <xf numFmtId="49" fontId="7" fillId="19" borderId="1" xfId="6" applyNumberFormat="1" applyFont="1" applyFill="1" applyBorder="1" applyAlignment="1">
      <alignment horizontal="left" vertical="center" wrapText="1"/>
    </xf>
    <xf numFmtId="49" fontId="7" fillId="20" borderId="1" xfId="6" applyNumberFormat="1" applyFont="1" applyFill="1" applyBorder="1" applyAlignment="1">
      <alignment horizontal="left" vertical="center" wrapText="1"/>
    </xf>
    <xf numFmtId="49" fontId="7" fillId="0" borderId="1" xfId="6" applyNumberFormat="1" applyFont="1" applyBorder="1" applyAlignment="1">
      <alignment horizontal="left" vertical="center" wrapText="1"/>
    </xf>
    <xf numFmtId="49" fontId="7" fillId="0" borderId="1" xfId="6" applyNumberFormat="1" applyFont="1" applyBorder="1" applyAlignment="1">
      <alignment horizontal="center" vertical="center" wrapText="1"/>
    </xf>
    <xf numFmtId="165" fontId="7" fillId="0" borderId="20" xfId="2" applyFont="1" applyBorder="1" applyAlignment="1">
      <alignment horizontal="right" vertical="center" wrapText="1"/>
    </xf>
    <xf numFmtId="49" fontId="7" fillId="16" borderId="1" xfId="6" applyNumberFormat="1" applyFont="1" applyFill="1" applyBorder="1" applyAlignment="1">
      <alignment horizontal="left" vertical="center" wrapText="1"/>
    </xf>
    <xf numFmtId="0" fontId="9" fillId="32" borderId="34" xfId="6" applyFont="1" applyFill="1" applyBorder="1" applyAlignment="1">
      <alignment horizontal="left"/>
    </xf>
    <xf numFmtId="0" fontId="9" fillId="0" borderId="34" xfId="6" applyFont="1" applyBorder="1" applyAlignment="1">
      <alignment horizontal="left" vertical="center" wrapText="1"/>
    </xf>
    <xf numFmtId="0" fontId="9" fillId="34" borderId="34" xfId="6" applyFont="1" applyFill="1" applyBorder="1" applyAlignment="1">
      <alignment wrapText="1"/>
    </xf>
    <xf numFmtId="0" fontId="9" fillId="35" borderId="34" xfId="6" applyFont="1" applyFill="1" applyBorder="1" applyAlignment="1">
      <alignment horizontal="left"/>
    </xf>
    <xf numFmtId="0" fontId="9" fillId="0" borderId="20" xfId="6" applyFont="1" applyBorder="1" applyAlignment="1">
      <alignment horizontal="left" vertical="center" wrapText="1"/>
    </xf>
    <xf numFmtId="0" fontId="9" fillId="13" borderId="20" xfId="6" applyFont="1" applyFill="1" applyBorder="1" applyAlignment="1">
      <alignment vertical="center" wrapText="1"/>
    </xf>
    <xf numFmtId="0" fontId="9" fillId="14" borderId="20" xfId="6" applyFont="1" applyFill="1" applyBorder="1" applyAlignment="1">
      <alignment vertical="center" wrapText="1"/>
    </xf>
    <xf numFmtId="0" fontId="9" fillId="7" borderId="20" xfId="6" applyFont="1" applyFill="1" applyBorder="1" applyAlignment="1">
      <alignment horizontal="left" vertical="center" wrapText="1"/>
    </xf>
    <xf numFmtId="0" fontId="9" fillId="15" borderId="20" xfId="6" applyFont="1" applyFill="1" applyBorder="1" applyAlignment="1">
      <alignment vertical="center" wrapText="1"/>
    </xf>
    <xf numFmtId="0" fontId="9" fillId="16" borderId="20" xfId="6" applyFont="1" applyFill="1" applyBorder="1" applyAlignment="1">
      <alignment horizontal="left" vertical="center" wrapText="1"/>
    </xf>
    <xf numFmtId="0" fontId="9" fillId="17" borderId="20" xfId="6" applyFont="1" applyFill="1" applyBorder="1" applyAlignment="1">
      <alignment horizontal="left" vertical="center" wrapText="1"/>
    </xf>
    <xf numFmtId="0" fontId="9" fillId="18" borderId="20" xfId="6" applyFont="1" applyFill="1" applyBorder="1" applyAlignment="1">
      <alignment horizontal="left" vertical="center" wrapText="1"/>
    </xf>
    <xf numFmtId="0" fontId="9" fillId="0" borderId="20" xfId="6" applyFont="1" applyBorder="1" applyAlignment="1">
      <alignment vertical="center" wrapText="1"/>
    </xf>
    <xf numFmtId="0" fontId="9" fillId="19" borderId="20" xfId="6" applyFont="1" applyFill="1" applyBorder="1" applyAlignment="1">
      <alignment vertical="center" wrapText="1"/>
    </xf>
    <xf numFmtId="0" fontId="9" fillId="19" borderId="20" xfId="6" applyFont="1" applyFill="1" applyBorder="1" applyAlignment="1">
      <alignment horizontal="left" vertical="center" wrapText="1"/>
    </xf>
    <xf numFmtId="0" fontId="9" fillId="0" borderId="20" xfId="6" applyFont="1" applyBorder="1"/>
    <xf numFmtId="0" fontId="9" fillId="20" borderId="20" xfId="6" applyFont="1" applyFill="1" applyBorder="1" applyAlignment="1">
      <alignment vertical="center" wrapText="1"/>
    </xf>
    <xf numFmtId="0" fontId="9" fillId="21" borderId="20" xfId="6" applyFont="1" applyFill="1" applyBorder="1" applyAlignment="1">
      <alignment horizontal="left" vertical="center" wrapText="1"/>
    </xf>
    <xf numFmtId="0" fontId="9" fillId="22" borderId="20" xfId="6" applyFont="1" applyFill="1" applyBorder="1" applyAlignment="1">
      <alignment horizontal="left" vertical="center" wrapText="1"/>
    </xf>
    <xf numFmtId="0" fontId="9" fillId="23" borderId="20" xfId="6" applyFont="1" applyFill="1" applyBorder="1" applyAlignment="1">
      <alignment horizontal="left" vertical="center" wrapText="1"/>
    </xf>
    <xf numFmtId="0" fontId="9" fillId="24" borderId="20" xfId="6" applyFont="1" applyFill="1" applyBorder="1" applyAlignment="1">
      <alignment horizontal="left" vertical="center" wrapText="1"/>
    </xf>
    <xf numFmtId="0" fontId="9" fillId="25" borderId="20" xfId="6" applyFont="1" applyFill="1" applyBorder="1" applyAlignment="1">
      <alignment horizontal="left" vertical="center" wrapText="1"/>
    </xf>
    <xf numFmtId="0" fontId="39" fillId="25" borderId="20" xfId="6" applyFont="1" applyFill="1" applyBorder="1" applyAlignment="1">
      <alignment horizontal="left" vertical="center" wrapText="1"/>
    </xf>
    <xf numFmtId="0" fontId="9" fillId="26" borderId="20" xfId="6" applyFont="1" applyFill="1" applyBorder="1" applyAlignment="1">
      <alignment horizontal="left" vertical="center" wrapText="1"/>
    </xf>
    <xf numFmtId="0" fontId="9" fillId="27" borderId="20" xfId="6" applyFont="1" applyFill="1" applyBorder="1" applyAlignment="1">
      <alignment vertical="center" wrapText="1"/>
    </xf>
    <xf numFmtId="0" fontId="9" fillId="27" borderId="20" xfId="6" applyFont="1" applyFill="1" applyBorder="1" applyAlignment="1">
      <alignment horizontal="left" vertical="center" wrapText="1"/>
    </xf>
    <xf numFmtId="0" fontId="39" fillId="26" borderId="20" xfId="6" applyFont="1" applyFill="1" applyBorder="1" applyAlignment="1">
      <alignment horizontal="left" vertical="center" wrapText="1"/>
    </xf>
    <xf numFmtId="0" fontId="9" fillId="28" borderId="20" xfId="6" applyFont="1" applyFill="1" applyBorder="1" applyAlignment="1">
      <alignment vertical="center" wrapText="1"/>
    </xf>
    <xf numFmtId="0" fontId="9" fillId="29" borderId="20" xfId="6" applyFont="1" applyFill="1" applyBorder="1" applyAlignment="1">
      <alignment vertical="center" wrapText="1"/>
    </xf>
    <xf numFmtId="0" fontId="9" fillId="30" borderId="20" xfId="6" applyFont="1" applyFill="1" applyBorder="1" applyAlignment="1">
      <alignment horizontal="left" vertical="center" wrapText="1"/>
    </xf>
    <xf numFmtId="0" fontId="9" fillId="31" borderId="20" xfId="6" applyFont="1" applyFill="1" applyBorder="1" applyAlignment="1">
      <alignment vertical="center" wrapText="1"/>
    </xf>
    <xf numFmtId="0" fontId="9" fillId="32" borderId="20" xfId="6" applyFont="1" applyFill="1" applyBorder="1" applyAlignment="1">
      <alignment vertical="center" wrapText="1"/>
    </xf>
    <xf numFmtId="0" fontId="9" fillId="33" borderId="20" xfId="6" applyFont="1" applyFill="1" applyBorder="1" applyAlignment="1">
      <alignment vertical="center" wrapText="1"/>
    </xf>
    <xf numFmtId="0" fontId="9" fillId="33" borderId="20" xfId="6" applyFont="1" applyFill="1" applyBorder="1" applyAlignment="1">
      <alignment horizontal="left" vertical="center" wrapText="1"/>
    </xf>
    <xf numFmtId="0" fontId="9" fillId="34" borderId="20" xfId="6" applyFont="1" applyFill="1" applyBorder="1" applyAlignment="1">
      <alignment horizontal="left" vertical="center" wrapText="1"/>
    </xf>
    <xf numFmtId="0" fontId="9" fillId="35" borderId="20" xfId="6" applyFont="1" applyFill="1" applyBorder="1" applyAlignment="1">
      <alignment vertical="center" wrapText="1"/>
    </xf>
    <xf numFmtId="0" fontId="9" fillId="5" borderId="20" xfId="6" applyFont="1" applyFill="1" applyBorder="1" applyAlignment="1">
      <alignment vertical="center" wrapText="1"/>
    </xf>
    <xf numFmtId="49" fontId="8" fillId="3" borderId="54" xfId="6" applyNumberFormat="1" applyFont="1" applyFill="1" applyBorder="1" applyAlignment="1">
      <alignment horizontal="left" vertical="center" wrapText="1"/>
    </xf>
    <xf numFmtId="49" fontId="8" fillId="3" borderId="8" xfId="6" applyNumberFormat="1" applyFont="1" applyFill="1" applyBorder="1" applyAlignment="1">
      <alignment horizontal="left" vertical="center" wrapText="1"/>
    </xf>
    <xf numFmtId="49" fontId="8" fillId="3" borderId="8" xfId="6" applyNumberFormat="1" applyFont="1" applyFill="1" applyBorder="1" applyAlignment="1">
      <alignment horizontal="center" vertical="center" wrapText="1"/>
    </xf>
    <xf numFmtId="49" fontId="8" fillId="3" borderId="21" xfId="6" applyNumberFormat="1" applyFont="1" applyFill="1" applyBorder="1" applyAlignment="1">
      <alignment horizontal="center" vertical="center" wrapText="1"/>
    </xf>
    <xf numFmtId="0" fontId="9" fillId="0" borderId="21" xfId="6" applyFont="1" applyBorder="1" applyAlignment="1">
      <alignment horizontal="center" vertical="center" wrapText="1"/>
    </xf>
    <xf numFmtId="0" fontId="9" fillId="0" borderId="53" xfId="6" applyFont="1" applyBorder="1" applyAlignment="1">
      <alignment vertical="center" wrapText="1"/>
    </xf>
    <xf numFmtId="0" fontId="21" fillId="0" borderId="0" xfId="0" applyFont="1" applyAlignment="1">
      <alignment vertical="top" wrapText="1"/>
    </xf>
    <xf numFmtId="0" fontId="21" fillId="0" borderId="0" xfId="0" applyFont="1" applyAlignment="1">
      <alignment horizontal="center" vertical="top"/>
    </xf>
    <xf numFmtId="0" fontId="21" fillId="0" borderId="0" xfId="0" applyFont="1" applyAlignment="1">
      <alignment horizontal="left" vertical="top"/>
    </xf>
    <xf numFmtId="4" fontId="21" fillId="0" borderId="0" xfId="0" applyNumberFormat="1" applyFont="1" applyAlignment="1">
      <alignment horizontal="left" vertical="top"/>
    </xf>
    <xf numFmtId="0" fontId="21" fillId="0" borderId="0" xfId="0" applyFont="1" applyAlignment="1" applyProtection="1">
      <alignment horizontal="left" vertical="top"/>
      <protection locked="0"/>
    </xf>
    <xf numFmtId="0" fontId="21" fillId="0" borderId="0" xfId="0" applyFont="1" applyAlignment="1" applyProtection="1">
      <alignment horizontal="left" vertical="top" wrapText="1"/>
      <protection locked="0"/>
    </xf>
    <xf numFmtId="0" fontId="21" fillId="0" borderId="0" xfId="0" applyFont="1" applyAlignment="1" applyProtection="1">
      <alignment vertical="top"/>
      <protection locked="0"/>
    </xf>
    <xf numFmtId="0" fontId="22" fillId="0" borderId="0" xfId="0" applyFont="1" applyAlignment="1" applyProtection="1">
      <alignment vertical="top"/>
      <protection locked="0"/>
    </xf>
    <xf numFmtId="0" fontId="21" fillId="38" borderId="0" xfId="0" applyFont="1" applyFill="1" applyAlignment="1" applyProtection="1">
      <alignment vertical="top"/>
      <protection locked="0"/>
    </xf>
    <xf numFmtId="0" fontId="21" fillId="0" borderId="0" xfId="0" applyFont="1" applyAlignment="1" applyProtection="1">
      <alignment vertical="top" wrapText="1"/>
      <protection locked="0"/>
    </xf>
    <xf numFmtId="0" fontId="1" fillId="0" borderId="0" xfId="0" applyFont="1" applyAlignment="1" applyProtection="1">
      <alignment vertical="top" wrapText="1"/>
      <protection locked="0"/>
    </xf>
    <xf numFmtId="0" fontId="36" fillId="12" borderId="56" xfId="0" applyFont="1" applyFill="1" applyBorder="1" applyAlignment="1">
      <alignment horizontal="center" vertical="center"/>
    </xf>
    <xf numFmtId="0" fontId="34" fillId="0" borderId="57" xfId="8" applyFont="1" applyBorder="1"/>
    <xf numFmtId="0" fontId="36" fillId="12" borderId="55" xfId="0" applyFont="1" applyFill="1" applyBorder="1" applyAlignment="1">
      <alignment horizontal="center" vertical="center"/>
    </xf>
    <xf numFmtId="0" fontId="49" fillId="0" borderId="52" xfId="0" applyFont="1" applyBorder="1" applyAlignment="1">
      <alignment vertical="center" wrapText="1"/>
    </xf>
    <xf numFmtId="0" fontId="50" fillId="0" borderId="19" xfId="8" applyFont="1" applyBorder="1" applyAlignment="1">
      <alignment horizontal="left"/>
    </xf>
    <xf numFmtId="0" fontId="49" fillId="0" borderId="19" xfId="0" applyFont="1" applyBorder="1" applyAlignment="1">
      <alignment vertical="center" wrapText="1"/>
    </xf>
    <xf numFmtId="0" fontId="50" fillId="0" borderId="19" xfId="8" applyFont="1" applyBorder="1"/>
    <xf numFmtId="164" fontId="21" fillId="0" borderId="0" xfId="3" applyFont="1" applyAlignment="1">
      <alignment horizontal="left" vertical="top"/>
    </xf>
    <xf numFmtId="0" fontId="22" fillId="0" borderId="22" xfId="0" applyFont="1" applyBorder="1" applyAlignment="1">
      <alignment vertical="center" wrapText="1"/>
    </xf>
    <xf numFmtId="0" fontId="49" fillId="37" borderId="56" xfId="0" applyFont="1" applyFill="1" applyBorder="1" applyAlignment="1">
      <alignment vertical="center" wrapText="1"/>
    </xf>
    <xf numFmtId="0" fontId="49" fillId="0" borderId="56" xfId="0" applyFont="1" applyBorder="1" applyAlignment="1">
      <alignment vertical="center" wrapText="1"/>
    </xf>
    <xf numFmtId="0" fontId="49" fillId="37" borderId="1" xfId="0" applyFont="1" applyFill="1" applyBorder="1" applyAlignment="1">
      <alignment vertical="center" wrapText="1"/>
    </xf>
    <xf numFmtId="0" fontId="0" fillId="41" borderId="1" xfId="0" applyFill="1" applyBorder="1" applyAlignment="1">
      <alignment horizontal="left" vertical="center" wrapText="1"/>
    </xf>
    <xf numFmtId="0" fontId="0" fillId="41" borderId="1" xfId="0" applyFill="1" applyBorder="1" applyAlignment="1">
      <alignment horizontal="center" vertical="center"/>
    </xf>
    <xf numFmtId="0" fontId="0" fillId="37" borderId="1" xfId="0" applyFill="1" applyBorder="1" applyAlignment="1">
      <alignment horizontal="left" vertical="center" wrapText="1"/>
    </xf>
    <xf numFmtId="0" fontId="0" fillId="37" borderId="1" xfId="0" applyFill="1" applyBorder="1" applyAlignment="1">
      <alignment horizontal="center" vertical="center"/>
    </xf>
    <xf numFmtId="0" fontId="0" fillId="41" borderId="19" xfId="0" applyFill="1" applyBorder="1" applyAlignment="1">
      <alignment horizontal="left" vertical="center" wrapText="1"/>
    </xf>
    <xf numFmtId="0" fontId="0" fillId="41" borderId="19" xfId="0" applyFill="1" applyBorder="1" applyAlignment="1">
      <alignment horizontal="center" vertical="center"/>
    </xf>
    <xf numFmtId="0" fontId="34" fillId="0" borderId="58" xfId="8" applyFont="1" applyBorder="1"/>
    <xf numFmtId="15" fontId="7" fillId="0" borderId="34" xfId="6" applyNumberFormat="1" applyFont="1" applyBorder="1" applyAlignment="1">
      <alignment horizontal="left" vertical="center" wrapText="1"/>
    </xf>
    <xf numFmtId="15" fontId="7" fillId="0" borderId="1" xfId="6" applyNumberFormat="1" applyFont="1" applyBorder="1" applyAlignment="1">
      <alignment horizontal="left" vertical="center" wrapText="1"/>
    </xf>
    <xf numFmtId="49" fontId="7" fillId="13" borderId="34" xfId="6" applyNumberFormat="1" applyFont="1" applyFill="1" applyBorder="1" applyAlignment="1">
      <alignment horizontal="left" vertical="center" wrapText="1"/>
    </xf>
    <xf numFmtId="49" fontId="7" fillId="13" borderId="1" xfId="6" applyNumberFormat="1" applyFont="1" applyFill="1" applyBorder="1" applyAlignment="1">
      <alignment horizontal="left" vertical="center" wrapText="1"/>
    </xf>
    <xf numFmtId="49" fontId="7" fillId="13" borderId="1" xfId="6" applyNumberFormat="1" applyFont="1" applyFill="1" applyBorder="1" applyAlignment="1">
      <alignment horizontal="center" vertical="center" wrapText="1"/>
    </xf>
    <xf numFmtId="165" fontId="7" fillId="13" borderId="20" xfId="2" applyFont="1" applyFill="1" applyBorder="1" applyAlignment="1">
      <alignment horizontal="right" vertical="center" wrapText="1"/>
    </xf>
    <xf numFmtId="15" fontId="7" fillId="14" borderId="34" xfId="6" applyNumberFormat="1" applyFont="1" applyFill="1" applyBorder="1" applyAlignment="1">
      <alignment horizontal="left" vertical="center" wrapText="1"/>
    </xf>
    <xf numFmtId="15" fontId="7" fillId="14" borderId="1" xfId="6" applyNumberFormat="1" applyFont="1" applyFill="1" applyBorder="1" applyAlignment="1">
      <alignment horizontal="left" vertical="center" wrapText="1"/>
    </xf>
    <xf numFmtId="49" fontId="7" fillId="14" borderId="1" xfId="6" applyNumberFormat="1" applyFont="1" applyFill="1" applyBorder="1" applyAlignment="1">
      <alignment horizontal="left" vertical="center" wrapText="1"/>
    </xf>
    <xf numFmtId="49" fontId="7" fillId="14" borderId="1" xfId="6" applyNumberFormat="1" applyFont="1" applyFill="1" applyBorder="1" applyAlignment="1">
      <alignment horizontal="center" vertical="center" wrapText="1"/>
    </xf>
    <xf numFmtId="165" fontId="7" fillId="14" borderId="20" xfId="2" applyFont="1" applyFill="1" applyBorder="1" applyAlignment="1">
      <alignment horizontal="right" vertical="center" wrapText="1"/>
    </xf>
    <xf numFmtId="15" fontId="7" fillId="7" borderId="34" xfId="6" applyNumberFormat="1" applyFont="1" applyFill="1" applyBorder="1" applyAlignment="1">
      <alignment horizontal="left" vertical="center" wrapText="1"/>
    </xf>
    <xf numFmtId="15" fontId="7" fillId="7" borderId="1" xfId="6" applyNumberFormat="1" applyFont="1" applyFill="1" applyBorder="1" applyAlignment="1">
      <alignment horizontal="left" vertical="center" wrapText="1"/>
    </xf>
    <xf numFmtId="49" fontId="7" fillId="7" borderId="1" xfId="6" applyNumberFormat="1" applyFont="1" applyFill="1" applyBorder="1" applyAlignment="1">
      <alignment horizontal="left" vertical="center" wrapText="1"/>
    </xf>
    <xf numFmtId="49" fontId="7" fillId="7" borderId="1" xfId="6" applyNumberFormat="1" applyFont="1" applyFill="1" applyBorder="1" applyAlignment="1">
      <alignment horizontal="center" vertical="center" wrapText="1"/>
    </xf>
    <xf numFmtId="165" fontId="7" fillId="7" borderId="20" xfId="2" applyFont="1" applyFill="1" applyBorder="1" applyAlignment="1">
      <alignment horizontal="right" vertical="center" wrapText="1"/>
    </xf>
    <xf numFmtId="15" fontId="7" fillId="15" borderId="34" xfId="6" applyNumberFormat="1" applyFont="1" applyFill="1" applyBorder="1" applyAlignment="1">
      <alignment horizontal="left" vertical="center" wrapText="1"/>
    </xf>
    <xf numFmtId="15" fontId="7" fillId="15" borderId="1" xfId="6" applyNumberFormat="1" applyFont="1" applyFill="1" applyBorder="1" applyAlignment="1">
      <alignment horizontal="left" vertical="center" wrapText="1"/>
    </xf>
    <xf numFmtId="49" fontId="7" fillId="15" borderId="1" xfId="6" applyNumberFormat="1" applyFont="1" applyFill="1" applyBorder="1" applyAlignment="1">
      <alignment horizontal="left" vertical="center" wrapText="1"/>
    </xf>
    <xf numFmtId="49" fontId="7" fillId="15" borderId="1" xfId="6" applyNumberFormat="1" applyFont="1" applyFill="1" applyBorder="1" applyAlignment="1">
      <alignment horizontal="center" vertical="center" wrapText="1"/>
    </xf>
    <xf numFmtId="165" fontId="7" fillId="15" borderId="20" xfId="2" applyFont="1" applyFill="1" applyBorder="1" applyAlignment="1">
      <alignment horizontal="right" vertical="center" wrapText="1"/>
    </xf>
    <xf numFmtId="15" fontId="7" fillId="16" borderId="34" xfId="6" applyNumberFormat="1" applyFont="1" applyFill="1" applyBorder="1" applyAlignment="1">
      <alignment horizontal="left" vertical="center" wrapText="1"/>
    </xf>
    <xf numFmtId="15" fontId="7" fillId="16" borderId="1" xfId="6" applyNumberFormat="1" applyFont="1" applyFill="1" applyBorder="1" applyAlignment="1">
      <alignment horizontal="left" vertical="center" wrapText="1"/>
    </xf>
    <xf numFmtId="49" fontId="7" fillId="16" borderId="1" xfId="6" applyNumberFormat="1" applyFont="1" applyFill="1" applyBorder="1" applyAlignment="1">
      <alignment horizontal="center" vertical="center" wrapText="1"/>
    </xf>
    <xf numFmtId="165" fontId="7" fillId="16" borderId="20" xfId="2" applyFont="1" applyFill="1" applyBorder="1" applyAlignment="1">
      <alignment horizontal="right" vertical="center" wrapText="1"/>
    </xf>
    <xf numFmtId="49" fontId="7" fillId="16" borderId="20" xfId="6" applyNumberFormat="1" applyFont="1" applyFill="1" applyBorder="1" applyAlignment="1">
      <alignment horizontal="left" vertical="center" wrapText="1"/>
    </xf>
    <xf numFmtId="15" fontId="7" fillId="17" borderId="34" xfId="6" applyNumberFormat="1" applyFont="1" applyFill="1" applyBorder="1" applyAlignment="1">
      <alignment horizontal="left" vertical="center" wrapText="1"/>
    </xf>
    <xf numFmtId="15" fontId="7" fillId="17" borderId="1" xfId="6" applyNumberFormat="1" applyFont="1" applyFill="1" applyBorder="1" applyAlignment="1">
      <alignment horizontal="left" vertical="center" wrapText="1"/>
    </xf>
    <xf numFmtId="49" fontId="7" fillId="17" borderId="1" xfId="6" applyNumberFormat="1" applyFont="1" applyFill="1" applyBorder="1" applyAlignment="1">
      <alignment horizontal="left" vertical="center" wrapText="1"/>
    </xf>
    <xf numFmtId="49" fontId="7" fillId="17" borderId="1" xfId="6" applyNumberFormat="1" applyFont="1" applyFill="1" applyBorder="1" applyAlignment="1">
      <alignment horizontal="center" vertical="center" wrapText="1"/>
    </xf>
    <xf numFmtId="165" fontId="7" fillId="17" borderId="20" xfId="2" applyFont="1" applyFill="1" applyBorder="1" applyAlignment="1">
      <alignment horizontal="right" vertical="center" wrapText="1"/>
    </xf>
    <xf numFmtId="15" fontId="7" fillId="18" borderId="34" xfId="6" applyNumberFormat="1" applyFont="1" applyFill="1" applyBorder="1" applyAlignment="1">
      <alignment horizontal="left" vertical="center" wrapText="1"/>
    </xf>
    <xf numFmtId="15" fontId="7" fillId="18" borderId="1" xfId="6" applyNumberFormat="1" applyFont="1" applyFill="1" applyBorder="1" applyAlignment="1">
      <alignment horizontal="left" vertical="center" wrapText="1"/>
    </xf>
    <xf numFmtId="49" fontId="7" fillId="18" borderId="1" xfId="6" applyNumberFormat="1" applyFont="1" applyFill="1" applyBorder="1" applyAlignment="1">
      <alignment horizontal="left" vertical="center" wrapText="1"/>
    </xf>
    <xf numFmtId="49" fontId="7" fillId="18" borderId="1" xfId="6" applyNumberFormat="1" applyFont="1" applyFill="1" applyBorder="1" applyAlignment="1">
      <alignment horizontal="center" vertical="center" wrapText="1"/>
    </xf>
    <xf numFmtId="165" fontId="7" fillId="18" borderId="20" xfId="2" applyFont="1" applyFill="1" applyBorder="1" applyAlignment="1">
      <alignment horizontal="right" vertical="center" wrapText="1"/>
    </xf>
    <xf numFmtId="15" fontId="7" fillId="19" borderId="34" xfId="6" applyNumberFormat="1" applyFont="1" applyFill="1" applyBorder="1" applyAlignment="1">
      <alignment horizontal="left" vertical="center" wrapText="1"/>
    </xf>
    <xf numFmtId="15" fontId="7" fillId="19" borderId="1" xfId="6" applyNumberFormat="1" applyFont="1" applyFill="1" applyBorder="1" applyAlignment="1">
      <alignment horizontal="left" vertical="center" wrapText="1"/>
    </xf>
    <xf numFmtId="49" fontId="7" fillId="19" borderId="1" xfId="6" applyNumberFormat="1" applyFont="1" applyFill="1" applyBorder="1" applyAlignment="1">
      <alignment horizontal="center" vertical="center" wrapText="1"/>
    </xf>
    <xf numFmtId="165" fontId="7" fillId="19" borderId="20" xfId="2" applyFont="1" applyFill="1" applyBorder="1" applyAlignment="1">
      <alignment horizontal="right" vertical="center" wrapText="1"/>
    </xf>
    <xf numFmtId="15" fontId="7" fillId="20" borderId="34" xfId="6" applyNumberFormat="1" applyFont="1" applyFill="1" applyBorder="1" applyAlignment="1">
      <alignment horizontal="left" vertical="center" wrapText="1"/>
    </xf>
    <xf numFmtId="15" fontId="7" fillId="20" borderId="1" xfId="6" applyNumberFormat="1" applyFont="1" applyFill="1" applyBorder="1" applyAlignment="1">
      <alignment horizontal="left" vertical="center" wrapText="1"/>
    </xf>
    <xf numFmtId="49" fontId="7" fillId="20" borderId="1" xfId="6" applyNumberFormat="1" applyFont="1" applyFill="1" applyBorder="1" applyAlignment="1">
      <alignment horizontal="center" vertical="center" wrapText="1"/>
    </xf>
    <xf numFmtId="165" fontId="7" fillId="20" borderId="20" xfId="2" applyFont="1" applyFill="1" applyBorder="1" applyAlignment="1">
      <alignment horizontal="right" vertical="center" wrapText="1"/>
    </xf>
    <xf numFmtId="49" fontId="7" fillId="21" borderId="34" xfId="6" applyNumberFormat="1" applyFont="1" applyFill="1" applyBorder="1" applyAlignment="1">
      <alignment horizontal="left" vertical="center" wrapText="1"/>
    </xf>
    <xf numFmtId="49" fontId="7" fillId="21" borderId="1" xfId="6" applyNumberFormat="1" applyFont="1" applyFill="1" applyBorder="1" applyAlignment="1">
      <alignment horizontal="left" vertical="center" wrapText="1"/>
    </xf>
    <xf numFmtId="49" fontId="7" fillId="21" borderId="1" xfId="6" applyNumberFormat="1" applyFont="1" applyFill="1" applyBorder="1" applyAlignment="1">
      <alignment horizontal="center" vertical="center" wrapText="1"/>
    </xf>
    <xf numFmtId="165" fontId="7" fillId="21" borderId="20" xfId="2" applyFont="1" applyFill="1" applyBorder="1" applyAlignment="1">
      <alignment horizontal="right" vertical="center" wrapText="1"/>
    </xf>
    <xf numFmtId="15" fontId="7" fillId="22" borderId="34" xfId="6" applyNumberFormat="1" applyFont="1" applyFill="1" applyBorder="1" applyAlignment="1">
      <alignment horizontal="left" vertical="center" wrapText="1"/>
    </xf>
    <xf numFmtId="49" fontId="7" fillId="22" borderId="1" xfId="6" applyNumberFormat="1" applyFont="1" applyFill="1" applyBorder="1" applyAlignment="1">
      <alignment horizontal="left" vertical="center" wrapText="1"/>
    </xf>
    <xf numFmtId="49" fontId="7" fillId="22" borderId="1" xfId="6" applyNumberFormat="1" applyFont="1" applyFill="1" applyBorder="1" applyAlignment="1">
      <alignment horizontal="center" vertical="center" wrapText="1"/>
    </xf>
    <xf numFmtId="165" fontId="7" fillId="22" borderId="20" xfId="2" applyFont="1" applyFill="1" applyBorder="1" applyAlignment="1">
      <alignment horizontal="right" vertical="center" wrapText="1"/>
    </xf>
    <xf numFmtId="15" fontId="7" fillId="22" borderId="1" xfId="6" applyNumberFormat="1" applyFont="1" applyFill="1" applyBorder="1" applyAlignment="1">
      <alignment horizontal="center" vertical="center" wrapText="1"/>
    </xf>
    <xf numFmtId="49" fontId="7" fillId="23" borderId="1" xfId="6" applyNumberFormat="1" applyFont="1" applyFill="1" applyBorder="1" applyAlignment="1">
      <alignment horizontal="left" vertical="center" wrapText="1"/>
    </xf>
    <xf numFmtId="49" fontId="7" fillId="23" borderId="1" xfId="6" applyNumberFormat="1" applyFont="1" applyFill="1" applyBorder="1" applyAlignment="1">
      <alignment horizontal="center" vertical="center" wrapText="1"/>
    </xf>
    <xf numFmtId="165" fontId="7" fillId="23" borderId="20" xfId="2" applyFont="1" applyFill="1" applyBorder="1" applyAlignment="1">
      <alignment horizontal="right" vertical="center" wrapText="1"/>
    </xf>
    <xf numFmtId="15" fontId="7" fillId="24" borderId="34" xfId="6" applyNumberFormat="1" applyFont="1" applyFill="1" applyBorder="1" applyAlignment="1">
      <alignment horizontal="left" vertical="center" wrapText="1"/>
    </xf>
    <xf numFmtId="15" fontId="7" fillId="24" borderId="1" xfId="6" applyNumberFormat="1" applyFont="1" applyFill="1" applyBorder="1" applyAlignment="1">
      <alignment horizontal="left" vertical="center" wrapText="1"/>
    </xf>
    <xf numFmtId="49" fontId="7" fillId="24" borderId="1" xfId="6" applyNumberFormat="1" applyFont="1" applyFill="1" applyBorder="1" applyAlignment="1">
      <alignment horizontal="left" vertical="center" wrapText="1"/>
    </xf>
    <xf numFmtId="49" fontId="7" fillId="24" borderId="1" xfId="6" applyNumberFormat="1" applyFont="1" applyFill="1" applyBorder="1" applyAlignment="1">
      <alignment horizontal="center" vertical="center" wrapText="1"/>
    </xf>
    <xf numFmtId="165" fontId="7" fillId="24" borderId="20" xfId="2" applyFont="1" applyFill="1" applyBorder="1" applyAlignment="1">
      <alignment horizontal="right" vertical="center" wrapText="1"/>
    </xf>
    <xf numFmtId="15" fontId="7" fillId="25" borderId="34" xfId="6" applyNumberFormat="1" applyFont="1" applyFill="1" applyBorder="1" applyAlignment="1">
      <alignment horizontal="left" vertical="center" wrapText="1"/>
    </xf>
    <xf numFmtId="15" fontId="7" fillId="25" borderId="1" xfId="6" applyNumberFormat="1" applyFont="1" applyFill="1" applyBorder="1" applyAlignment="1">
      <alignment horizontal="left" vertical="center" wrapText="1"/>
    </xf>
    <xf numFmtId="49" fontId="7" fillId="25" borderId="1" xfId="6" applyNumberFormat="1" applyFont="1" applyFill="1" applyBorder="1" applyAlignment="1">
      <alignment horizontal="left" vertical="center" wrapText="1"/>
    </xf>
    <xf numFmtId="49" fontId="7" fillId="25" borderId="1" xfId="6" applyNumberFormat="1" applyFont="1" applyFill="1" applyBorder="1" applyAlignment="1">
      <alignment horizontal="center" vertical="center" wrapText="1"/>
    </xf>
    <xf numFmtId="165" fontId="7" fillId="25" borderId="20" xfId="2" applyFont="1" applyFill="1" applyBorder="1" applyAlignment="1">
      <alignment horizontal="right" vertical="center" wrapText="1"/>
    </xf>
    <xf numFmtId="15" fontId="7" fillId="26" borderId="34" xfId="6" applyNumberFormat="1" applyFont="1" applyFill="1" applyBorder="1" applyAlignment="1">
      <alignment horizontal="left" vertical="center" wrapText="1"/>
    </xf>
    <xf numFmtId="15" fontId="7" fillId="26" borderId="1" xfId="6" applyNumberFormat="1" applyFont="1" applyFill="1" applyBorder="1" applyAlignment="1">
      <alignment horizontal="left" vertical="center" wrapText="1"/>
    </xf>
    <xf numFmtId="49" fontId="7" fillId="26" borderId="1" xfId="6" applyNumberFormat="1" applyFont="1" applyFill="1" applyBorder="1" applyAlignment="1">
      <alignment horizontal="left" vertical="center" wrapText="1"/>
    </xf>
    <xf numFmtId="49" fontId="7" fillId="26" borderId="1" xfId="6" applyNumberFormat="1" applyFont="1" applyFill="1" applyBorder="1" applyAlignment="1">
      <alignment horizontal="center" vertical="center" wrapText="1"/>
    </xf>
    <xf numFmtId="165" fontId="7" fillId="26" borderId="20" xfId="2" applyFont="1" applyFill="1" applyBorder="1" applyAlignment="1">
      <alignment horizontal="right" vertical="center" wrapText="1"/>
    </xf>
    <xf numFmtId="15" fontId="7" fillId="27" borderId="34" xfId="6" applyNumberFormat="1" applyFont="1" applyFill="1" applyBorder="1" applyAlignment="1">
      <alignment horizontal="left" vertical="center" wrapText="1"/>
    </xf>
    <xf numFmtId="49" fontId="7" fillId="27" borderId="1" xfId="6" applyNumberFormat="1" applyFont="1" applyFill="1" applyBorder="1" applyAlignment="1">
      <alignment horizontal="left" vertical="center" wrapText="1"/>
    </xf>
    <xf numFmtId="49" fontId="7" fillId="27" borderId="1" xfId="6" applyNumberFormat="1" applyFont="1" applyFill="1" applyBorder="1" applyAlignment="1">
      <alignment horizontal="center" vertical="center" wrapText="1"/>
    </xf>
    <xf numFmtId="165" fontId="7" fillId="27" borderId="20" xfId="2" applyFont="1" applyFill="1" applyBorder="1" applyAlignment="1">
      <alignment horizontal="right" vertical="center" wrapText="1"/>
    </xf>
    <xf numFmtId="15" fontId="7" fillId="28" borderId="34" xfId="6" applyNumberFormat="1" applyFont="1" applyFill="1" applyBorder="1" applyAlignment="1">
      <alignment horizontal="left" vertical="center" wrapText="1"/>
    </xf>
    <xf numFmtId="15" fontId="7" fillId="28" borderId="1" xfId="6" applyNumberFormat="1" applyFont="1" applyFill="1" applyBorder="1" applyAlignment="1">
      <alignment horizontal="left" vertical="center" wrapText="1"/>
    </xf>
    <xf numFmtId="49" fontId="7" fillId="28" borderId="1" xfId="6" applyNumberFormat="1" applyFont="1" applyFill="1" applyBorder="1" applyAlignment="1">
      <alignment horizontal="left" vertical="center" wrapText="1"/>
    </xf>
    <xf numFmtId="49" fontId="7" fillId="28" borderId="1" xfId="6" applyNumberFormat="1" applyFont="1" applyFill="1" applyBorder="1" applyAlignment="1">
      <alignment horizontal="center" vertical="center" wrapText="1"/>
    </xf>
    <xf numFmtId="165" fontId="7" fillId="28" borderId="20" xfId="2" applyFont="1" applyFill="1" applyBorder="1" applyAlignment="1">
      <alignment horizontal="right" vertical="center" wrapText="1"/>
    </xf>
    <xf numFmtId="15" fontId="7" fillId="29" borderId="34" xfId="6" applyNumberFormat="1" applyFont="1" applyFill="1" applyBorder="1" applyAlignment="1">
      <alignment horizontal="left" vertical="center" wrapText="1"/>
    </xf>
    <xf numFmtId="15" fontId="7" fillId="29" borderId="1" xfId="6" applyNumberFormat="1" applyFont="1" applyFill="1" applyBorder="1" applyAlignment="1">
      <alignment horizontal="left" vertical="center" wrapText="1"/>
    </xf>
    <xf numFmtId="49" fontId="7" fillId="29" borderId="1" xfId="6" applyNumberFormat="1" applyFont="1" applyFill="1" applyBorder="1" applyAlignment="1">
      <alignment horizontal="left" vertical="center" wrapText="1"/>
    </xf>
    <xf numFmtId="49" fontId="7" fillId="29" borderId="1" xfId="6" applyNumberFormat="1" applyFont="1" applyFill="1" applyBorder="1" applyAlignment="1">
      <alignment horizontal="center" vertical="center" wrapText="1"/>
    </xf>
    <xf numFmtId="165" fontId="7" fillId="29" borderId="20" xfId="2" applyFont="1" applyFill="1" applyBorder="1" applyAlignment="1">
      <alignment horizontal="right" vertical="center" wrapText="1"/>
    </xf>
    <xf numFmtId="15" fontId="7" fillId="30" borderId="34" xfId="6" applyNumberFormat="1" applyFont="1" applyFill="1" applyBorder="1" applyAlignment="1">
      <alignment horizontal="left" vertical="center" wrapText="1"/>
    </xf>
    <xf numFmtId="15" fontId="7" fillId="30" borderId="1" xfId="6" applyNumberFormat="1" applyFont="1" applyFill="1" applyBorder="1" applyAlignment="1">
      <alignment horizontal="left" vertical="center" wrapText="1"/>
    </xf>
    <xf numFmtId="49" fontId="7" fillId="30" borderId="1" xfId="6" applyNumberFormat="1" applyFont="1" applyFill="1" applyBorder="1" applyAlignment="1">
      <alignment horizontal="left" vertical="center" wrapText="1"/>
    </xf>
    <xf numFmtId="49" fontId="7" fillId="30" borderId="1" xfId="6" applyNumberFormat="1" applyFont="1" applyFill="1" applyBorder="1" applyAlignment="1">
      <alignment horizontal="center" vertical="center" wrapText="1"/>
    </xf>
    <xf numFmtId="165" fontId="7" fillId="30" borderId="20" xfId="2" applyFont="1" applyFill="1" applyBorder="1" applyAlignment="1">
      <alignment horizontal="right" vertical="center" wrapText="1"/>
    </xf>
    <xf numFmtId="15" fontId="7" fillId="31" borderId="34" xfId="6" applyNumberFormat="1" applyFont="1" applyFill="1" applyBorder="1" applyAlignment="1">
      <alignment horizontal="left" vertical="center" wrapText="1"/>
    </xf>
    <xf numFmtId="15" fontId="7" fillId="31" borderId="1" xfId="6" applyNumberFormat="1" applyFont="1" applyFill="1" applyBorder="1" applyAlignment="1">
      <alignment horizontal="left" vertical="center" wrapText="1"/>
    </xf>
    <xf numFmtId="49" fontId="7" fillId="31" borderId="1" xfId="6" applyNumberFormat="1" applyFont="1" applyFill="1" applyBorder="1" applyAlignment="1">
      <alignment horizontal="left" vertical="center" wrapText="1"/>
    </xf>
    <xf numFmtId="49" fontId="7" fillId="31" borderId="1" xfId="6" applyNumberFormat="1" applyFont="1" applyFill="1" applyBorder="1" applyAlignment="1">
      <alignment horizontal="center" vertical="center" wrapText="1"/>
    </xf>
    <xf numFmtId="165" fontId="7" fillId="31" borderId="20" xfId="2" applyFont="1" applyFill="1" applyBorder="1" applyAlignment="1">
      <alignment horizontal="right" vertical="center" wrapText="1"/>
    </xf>
    <xf numFmtId="49" fontId="7" fillId="32" borderId="1" xfId="6" applyNumberFormat="1" applyFont="1" applyFill="1" applyBorder="1" applyAlignment="1">
      <alignment horizontal="left" vertical="center" wrapText="1"/>
    </xf>
    <xf numFmtId="49" fontId="7" fillId="32" borderId="1" xfId="6" applyNumberFormat="1" applyFont="1" applyFill="1" applyBorder="1" applyAlignment="1">
      <alignment horizontal="center" vertical="center" wrapText="1"/>
    </xf>
    <xf numFmtId="165" fontId="7" fillId="32" borderId="20" xfId="2" applyFont="1" applyFill="1" applyBorder="1" applyAlignment="1">
      <alignment horizontal="right" vertical="center" wrapText="1"/>
    </xf>
    <xf numFmtId="15" fontId="7" fillId="33" borderId="34" xfId="6" applyNumberFormat="1" applyFont="1" applyFill="1" applyBorder="1" applyAlignment="1">
      <alignment horizontal="left" vertical="center" wrapText="1"/>
    </xf>
    <xf numFmtId="15" fontId="7" fillId="33" borderId="1" xfId="6" applyNumberFormat="1" applyFont="1" applyFill="1" applyBorder="1" applyAlignment="1">
      <alignment horizontal="left" vertical="center" wrapText="1"/>
    </xf>
    <xf numFmtId="49" fontId="7" fillId="33" borderId="1" xfId="6" applyNumberFormat="1" applyFont="1" applyFill="1" applyBorder="1" applyAlignment="1">
      <alignment horizontal="left" vertical="center" wrapText="1"/>
    </xf>
    <xf numFmtId="49" fontId="7" fillId="33" borderId="1" xfId="6" applyNumberFormat="1" applyFont="1" applyFill="1" applyBorder="1" applyAlignment="1">
      <alignment horizontal="center" vertical="center" wrapText="1"/>
    </xf>
    <xf numFmtId="165" fontId="7" fillId="33" borderId="20" xfId="2" applyFont="1" applyFill="1" applyBorder="1" applyAlignment="1">
      <alignment horizontal="right" vertical="center" wrapText="1"/>
    </xf>
    <xf numFmtId="49" fontId="7" fillId="34" borderId="1" xfId="6" applyNumberFormat="1" applyFont="1" applyFill="1" applyBorder="1" applyAlignment="1">
      <alignment horizontal="left" vertical="center" wrapText="1"/>
    </xf>
    <xf numFmtId="49" fontId="7" fillId="34" borderId="1" xfId="6" applyNumberFormat="1" applyFont="1" applyFill="1" applyBorder="1" applyAlignment="1">
      <alignment horizontal="center" vertical="center" wrapText="1"/>
    </xf>
    <xf numFmtId="165" fontId="7" fillId="34" borderId="20" xfId="2" applyFont="1" applyFill="1" applyBorder="1" applyAlignment="1">
      <alignment horizontal="right" vertical="center" wrapText="1"/>
    </xf>
    <xf numFmtId="49" fontId="7" fillId="35" borderId="1" xfId="6" applyNumberFormat="1" applyFont="1" applyFill="1" applyBorder="1" applyAlignment="1">
      <alignment horizontal="left" vertical="center" wrapText="1"/>
    </xf>
    <xf numFmtId="49" fontId="7" fillId="35" borderId="1" xfId="6" applyNumberFormat="1" applyFont="1" applyFill="1" applyBorder="1" applyAlignment="1">
      <alignment horizontal="center" vertical="center" wrapText="1"/>
    </xf>
    <xf numFmtId="165" fontId="7" fillId="35" borderId="20" xfId="2" applyFont="1" applyFill="1" applyBorder="1" applyAlignment="1">
      <alignment horizontal="right" vertical="center" wrapText="1"/>
    </xf>
    <xf numFmtId="15" fontId="7" fillId="36" borderId="34" xfId="6" applyNumberFormat="1" applyFont="1" applyFill="1" applyBorder="1" applyAlignment="1">
      <alignment horizontal="left" vertical="center" wrapText="1"/>
    </xf>
    <xf numFmtId="15" fontId="7" fillId="36" borderId="1" xfId="6" applyNumberFormat="1" applyFont="1" applyFill="1" applyBorder="1" applyAlignment="1">
      <alignment horizontal="left" vertical="center" wrapText="1"/>
    </xf>
    <xf numFmtId="49" fontId="7" fillId="36" borderId="1" xfId="6" applyNumberFormat="1" applyFont="1" applyFill="1" applyBorder="1" applyAlignment="1">
      <alignment horizontal="left" vertical="center" wrapText="1"/>
    </xf>
    <xf numFmtId="49" fontId="7" fillId="36" borderId="1" xfId="6" applyNumberFormat="1" applyFont="1" applyFill="1" applyBorder="1" applyAlignment="1">
      <alignment horizontal="center" vertical="center" wrapText="1"/>
    </xf>
    <xf numFmtId="165" fontId="7" fillId="36" borderId="20" xfId="2" applyFont="1" applyFill="1" applyBorder="1" applyAlignment="1">
      <alignment horizontal="right" vertical="center" wrapText="1"/>
    </xf>
    <xf numFmtId="49" fontId="7" fillId="36" borderId="20" xfId="6" applyNumberFormat="1" applyFont="1" applyFill="1" applyBorder="1" applyAlignment="1">
      <alignment horizontal="right" vertical="center" wrapText="1"/>
    </xf>
    <xf numFmtId="165" fontId="7" fillId="36" borderId="20" xfId="2" applyFont="1" applyFill="1" applyBorder="1" applyAlignment="1">
      <alignment horizontal="left" vertical="center" wrapText="1"/>
    </xf>
    <xf numFmtId="15" fontId="7" fillId="5" borderId="34" xfId="6" applyNumberFormat="1" applyFont="1" applyFill="1" applyBorder="1" applyAlignment="1">
      <alignment horizontal="left" vertical="center" wrapText="1"/>
    </xf>
    <xf numFmtId="15" fontId="7" fillId="5" borderId="1" xfId="6" applyNumberFormat="1" applyFont="1" applyFill="1" applyBorder="1" applyAlignment="1">
      <alignment horizontal="left" vertical="center" wrapText="1"/>
    </xf>
    <xf numFmtId="49" fontId="7" fillId="5" borderId="1" xfId="6" applyNumberFormat="1" applyFont="1" applyFill="1" applyBorder="1" applyAlignment="1">
      <alignment horizontal="left" vertical="center" wrapText="1"/>
    </xf>
    <xf numFmtId="49" fontId="7" fillId="5" borderId="1" xfId="6" applyNumberFormat="1" applyFont="1" applyFill="1" applyBorder="1" applyAlignment="1">
      <alignment horizontal="center" vertical="center" wrapText="1"/>
    </xf>
    <xf numFmtId="165" fontId="7" fillId="5" borderId="20" xfId="2" applyFont="1" applyFill="1" applyBorder="1" applyAlignment="1">
      <alignment horizontal="right" vertical="center" wrapText="1"/>
    </xf>
    <xf numFmtId="49" fontId="7" fillId="5" borderId="8" xfId="6" applyNumberFormat="1" applyFont="1" applyFill="1" applyBorder="1" applyAlignment="1">
      <alignment horizontal="left" vertical="center" wrapText="1"/>
    </xf>
    <xf numFmtId="49" fontId="7" fillId="5" borderId="8" xfId="6" applyNumberFormat="1" applyFont="1" applyFill="1" applyBorder="1" applyAlignment="1">
      <alignment horizontal="center" vertical="center" wrapText="1"/>
    </xf>
    <xf numFmtId="165" fontId="7" fillId="5" borderId="21" xfId="2" applyFont="1" applyFill="1" applyBorder="1" applyAlignment="1">
      <alignment horizontal="right" vertical="center" wrapText="1"/>
    </xf>
    <xf numFmtId="15" fontId="7" fillId="0" borderId="52" xfId="6" applyNumberFormat="1" applyFont="1" applyBorder="1" applyAlignment="1">
      <alignment horizontal="left" vertical="center" wrapText="1"/>
    </xf>
    <xf numFmtId="15" fontId="7" fillId="0" borderId="19" xfId="6" applyNumberFormat="1" applyFont="1" applyBorder="1" applyAlignment="1">
      <alignment horizontal="left" vertical="center" wrapText="1"/>
    </xf>
    <xf numFmtId="49" fontId="7" fillId="0" borderId="19" xfId="6" applyNumberFormat="1" applyFont="1" applyBorder="1" applyAlignment="1">
      <alignment horizontal="left" vertical="center" wrapText="1"/>
    </xf>
    <xf numFmtId="49" fontId="7" fillId="0" borderId="19" xfId="6" applyNumberFormat="1" applyFont="1" applyBorder="1" applyAlignment="1">
      <alignment horizontal="center" vertical="center" wrapText="1"/>
    </xf>
    <xf numFmtId="165" fontId="7" fillId="0" borderId="53" xfId="2" applyFont="1" applyBorder="1" applyAlignment="1">
      <alignment horizontal="right" vertical="center" wrapText="1"/>
    </xf>
    <xf numFmtId="0" fontId="43" fillId="10" borderId="0" xfId="0" applyFont="1" applyFill="1" applyAlignment="1" applyProtection="1">
      <alignment horizontal="center" vertical="center"/>
      <protection locked="0"/>
    </xf>
    <xf numFmtId="0" fontId="43" fillId="10" borderId="0" xfId="0" applyFont="1" applyFill="1" applyAlignment="1" applyProtection="1">
      <alignment horizontal="left" vertical="center" wrapText="1"/>
      <protection locked="0"/>
    </xf>
    <xf numFmtId="0" fontId="51" fillId="0" borderId="0" xfId="0" applyFont="1" applyAlignment="1" applyProtection="1">
      <alignment horizontal="left" vertical="top" wrapText="1"/>
      <protection locked="0"/>
    </xf>
    <xf numFmtId="0" fontId="43" fillId="0" borderId="0" xfId="0" applyFont="1" applyAlignment="1">
      <alignment horizontal="center" vertical="top" wrapText="1"/>
    </xf>
    <xf numFmtId="0" fontId="43" fillId="0" borderId="0" xfId="0" applyFont="1" applyAlignment="1" applyProtection="1">
      <alignment horizontal="left" wrapText="1"/>
      <protection locked="0"/>
    </xf>
    <xf numFmtId="0" fontId="43" fillId="0" borderId="0" xfId="0" applyFont="1" applyAlignment="1" applyProtection="1">
      <alignment vertical="center" wrapText="1"/>
      <protection locked="0"/>
    </xf>
    <xf numFmtId="0" fontId="43" fillId="10" borderId="1" xfId="0" applyFont="1" applyFill="1" applyBorder="1"/>
    <xf numFmtId="0" fontId="43" fillId="0" borderId="1" xfId="0" applyFont="1" applyBorder="1"/>
    <xf numFmtId="0" fontId="29" fillId="26" borderId="1" xfId="0" applyFont="1" applyFill="1" applyBorder="1" applyAlignment="1">
      <alignment horizontal="center" vertical="center" wrapText="1"/>
    </xf>
    <xf numFmtId="0" fontId="21" fillId="0" borderId="37" xfId="4" applyFont="1" applyBorder="1" applyAlignment="1" applyProtection="1">
      <alignment horizontal="right" vertical="center" wrapText="1"/>
      <protection locked="0"/>
    </xf>
    <xf numFmtId="0" fontId="54" fillId="0" borderId="0" xfId="0" applyFont="1" applyProtection="1">
      <protection locked="0" hidden="1"/>
    </xf>
    <xf numFmtId="0" fontId="21" fillId="0" borderId="0" xfId="4" applyFont="1" applyAlignment="1" applyProtection="1">
      <alignment horizontal="left" vertical="center" wrapText="1"/>
      <protection locked="0"/>
    </xf>
    <xf numFmtId="0" fontId="55" fillId="0" borderId="0" xfId="4" applyFont="1" applyAlignment="1" applyProtection="1">
      <alignment horizontal="left" vertical="center" wrapText="1"/>
      <protection locked="0"/>
    </xf>
    <xf numFmtId="0" fontId="55" fillId="0" borderId="37" xfId="4" applyFont="1" applyBorder="1" applyAlignment="1" applyProtection="1">
      <alignment vertical="center" wrapText="1"/>
      <protection locked="0"/>
    </xf>
    <xf numFmtId="0" fontId="22" fillId="0" borderId="0" xfId="4" applyFont="1" applyAlignment="1" applyProtection="1">
      <alignment horizontal="left" vertical="center" wrapText="1"/>
      <protection locked="0"/>
    </xf>
    <xf numFmtId="0" fontId="56" fillId="0" borderId="0" xfId="0" applyFont="1" applyAlignment="1" applyProtection="1">
      <alignment horizontal="left" vertical="center" wrapText="1"/>
      <protection locked="0"/>
    </xf>
    <xf numFmtId="0" fontId="56" fillId="0" borderId="37" xfId="4" applyFont="1" applyBorder="1" applyAlignment="1" applyProtection="1">
      <alignment horizontal="left" vertical="center" wrapText="1"/>
      <protection locked="0"/>
    </xf>
    <xf numFmtId="0" fontId="55" fillId="0" borderId="37" xfId="4" applyFont="1" applyBorder="1" applyAlignment="1" applyProtection="1">
      <alignment horizontal="left" vertical="center" wrapText="1"/>
      <protection locked="0"/>
    </xf>
    <xf numFmtId="0" fontId="57" fillId="0" borderId="19" xfId="0" applyFont="1" applyBorder="1" applyAlignment="1" applyProtection="1">
      <alignment horizontal="center" vertical="center"/>
      <protection locked="0"/>
    </xf>
    <xf numFmtId="0" fontId="55" fillId="0" borderId="0" xfId="0" applyFont="1" applyAlignment="1">
      <alignment vertical="top" wrapText="1"/>
    </xf>
    <xf numFmtId="0" fontId="22" fillId="0" borderId="0" xfId="0" applyFont="1" applyAlignment="1" applyProtection="1">
      <alignment vertical="center" wrapText="1"/>
      <protection locked="0"/>
    </xf>
    <xf numFmtId="0" fontId="30" fillId="0" borderId="1" xfId="0" applyFont="1" applyBorder="1" applyAlignment="1">
      <alignment horizontal="center" vertical="center" wrapText="1"/>
    </xf>
    <xf numFmtId="165" fontId="2" fillId="0" borderId="0" xfId="10" applyFont="1"/>
    <xf numFmtId="166" fontId="2" fillId="0" borderId="0" xfId="6" applyNumberFormat="1"/>
    <xf numFmtId="165" fontId="21" fillId="0" borderId="37" xfId="10" applyFont="1" applyBorder="1" applyAlignment="1" applyProtection="1">
      <alignment vertical="center" wrapText="1"/>
      <protection locked="0"/>
    </xf>
    <xf numFmtId="164" fontId="21" fillId="0" borderId="37" xfId="4" applyNumberFormat="1" applyFont="1" applyBorder="1" applyAlignment="1" applyProtection="1">
      <alignment horizontal="right" vertical="center" wrapText="1"/>
      <protection locked="0"/>
    </xf>
    <xf numFmtId="164" fontId="21" fillId="0" borderId="37" xfId="4" applyNumberFormat="1" applyFont="1" applyBorder="1" applyAlignment="1">
      <alignment horizontal="left" vertical="center" wrapText="1"/>
    </xf>
    <xf numFmtId="164" fontId="21" fillId="0" borderId="37" xfId="4" applyNumberFormat="1" applyFont="1" applyBorder="1" applyAlignment="1" applyProtection="1">
      <alignment vertical="center" wrapText="1"/>
      <protection locked="0"/>
    </xf>
    <xf numFmtId="165" fontId="21" fillId="0" borderId="37" xfId="4" applyNumberFormat="1" applyFont="1" applyBorder="1" applyAlignment="1" applyProtection="1">
      <alignment horizontal="right" vertical="center" wrapText="1"/>
      <protection locked="0"/>
    </xf>
    <xf numFmtId="164" fontId="21" fillId="0" borderId="37" xfId="4" applyNumberFormat="1" applyFont="1" applyBorder="1" applyAlignment="1">
      <alignment vertical="center" wrapText="1"/>
    </xf>
    <xf numFmtId="164" fontId="21" fillId="10" borderId="37" xfId="4" applyNumberFormat="1" applyFont="1" applyFill="1" applyBorder="1" applyAlignment="1" applyProtection="1">
      <alignment horizontal="right" vertical="center" wrapText="1"/>
      <protection locked="0"/>
    </xf>
    <xf numFmtId="164" fontId="21" fillId="10" borderId="37" xfId="4" applyNumberFormat="1" applyFont="1" applyFill="1" applyBorder="1" applyAlignment="1">
      <alignment vertical="center" wrapText="1"/>
    </xf>
    <xf numFmtId="0" fontId="21" fillId="10" borderId="39" xfId="4" applyFont="1" applyFill="1" applyBorder="1" applyAlignment="1" applyProtection="1">
      <alignment horizontal="left" vertical="center" wrapText="1"/>
      <protection locked="0"/>
    </xf>
    <xf numFmtId="164" fontId="21" fillId="0" borderId="37" xfId="4" applyNumberFormat="1" applyFont="1" applyBorder="1" applyAlignment="1">
      <alignment horizontal="right" vertical="center" wrapText="1"/>
    </xf>
    <xf numFmtId="0" fontId="21" fillId="26" borderId="37" xfId="4" applyFont="1" applyFill="1" applyBorder="1" applyAlignment="1">
      <alignment vertical="center" wrapText="1"/>
    </xf>
    <xf numFmtId="0" fontId="22" fillId="42" borderId="37" xfId="4" applyFont="1" applyFill="1" applyBorder="1" applyAlignment="1" applyProtection="1">
      <alignment horizontal="left" vertical="center" wrapText="1"/>
      <protection locked="0"/>
    </xf>
    <xf numFmtId="164" fontId="30" fillId="0" borderId="37" xfId="4" applyNumberFormat="1" applyFont="1" applyBorder="1" applyAlignment="1">
      <alignment vertical="center" wrapText="1"/>
    </xf>
    <xf numFmtId="0" fontId="51" fillId="10" borderId="0" xfId="0" applyFont="1" applyFill="1" applyAlignment="1" applyProtection="1">
      <alignment horizontal="left" vertical="center"/>
      <protection locked="0"/>
    </xf>
    <xf numFmtId="0" fontId="51" fillId="10" borderId="0" xfId="0" applyFont="1" applyFill="1"/>
    <xf numFmtId="0" fontId="51" fillId="0" borderId="0" xfId="0" applyFont="1"/>
    <xf numFmtId="0" fontId="51" fillId="0" borderId="0" xfId="0"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0" fontId="51" fillId="0" borderId="0" xfId="0" applyFont="1" applyAlignment="1" applyProtection="1">
      <alignment horizontal="center" vertical="center"/>
      <protection locked="0"/>
    </xf>
    <xf numFmtId="0" fontId="52" fillId="0" borderId="0" xfId="0" applyFont="1" applyAlignment="1">
      <alignment horizontal="center" vertical="center"/>
    </xf>
    <xf numFmtId="0" fontId="51" fillId="0" borderId="0" xfId="0" applyFont="1" applyAlignment="1">
      <alignment horizontal="left" vertical="center" wrapText="1"/>
    </xf>
    <xf numFmtId="0" fontId="52" fillId="0" borderId="0" xfId="0" applyFont="1" applyAlignment="1" applyProtection="1">
      <alignment horizontal="left" vertical="center" wrapText="1"/>
      <protection locked="0"/>
    </xf>
    <xf numFmtId="0" fontId="51" fillId="0" borderId="1" xfId="0" applyFont="1" applyBorder="1" applyAlignment="1">
      <alignment wrapText="1"/>
    </xf>
    <xf numFmtId="0" fontId="21" fillId="0" borderId="0" xfId="4" applyFont="1" applyAlignment="1">
      <alignment horizontal="left" vertical="center" wrapText="1"/>
    </xf>
    <xf numFmtId="0" fontId="58" fillId="0" borderId="0" xfId="0" applyFont="1" applyAlignment="1" applyProtection="1">
      <alignment horizontal="left" vertical="center"/>
      <protection locked="0"/>
    </xf>
    <xf numFmtId="0" fontId="58" fillId="0" borderId="0" xfId="0" applyFont="1" applyAlignment="1" applyProtection="1">
      <alignment horizontal="left" vertical="center" wrapText="1"/>
      <protection locked="0"/>
    </xf>
    <xf numFmtId="0" fontId="58" fillId="0" borderId="0" xfId="0" applyFont="1" applyAlignment="1" applyProtection="1">
      <alignment horizontal="center" vertical="center"/>
      <protection locked="0"/>
    </xf>
    <xf numFmtId="0" fontId="59" fillId="0" borderId="0" xfId="0" applyFont="1" applyAlignment="1">
      <alignment horizontal="center" vertical="center"/>
    </xf>
    <xf numFmtId="0" fontId="58" fillId="0" borderId="0" xfId="0" applyFont="1" applyAlignment="1">
      <alignment horizontal="left" vertical="center" wrapText="1"/>
    </xf>
    <xf numFmtId="0" fontId="43" fillId="37" borderId="47" xfId="0" applyFont="1" applyFill="1" applyBorder="1" applyAlignment="1">
      <alignment horizontal="left" vertical="center" wrapText="1"/>
    </xf>
    <xf numFmtId="0" fontId="12" fillId="11" borderId="15"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30" fillId="0" borderId="30" xfId="0" applyFont="1" applyBorder="1" applyAlignment="1" applyProtection="1">
      <alignment horizontal="left"/>
      <protection locked="0"/>
    </xf>
    <xf numFmtId="0" fontId="30" fillId="0" borderId="30" xfId="0" applyFont="1" applyBorder="1" applyAlignment="1" applyProtection="1">
      <alignment horizontal="left" vertical="center"/>
      <protection locked="0"/>
    </xf>
    <xf numFmtId="0" fontId="21" fillId="0" borderId="30" xfId="0" applyFont="1" applyBorder="1" applyAlignment="1" applyProtection="1">
      <alignment horizontal="left" vertical="center"/>
      <protection locked="0"/>
    </xf>
    <xf numFmtId="0" fontId="22" fillId="4" borderId="36" xfId="5" applyFont="1" applyFill="1" applyBorder="1" applyAlignment="1">
      <alignment horizontal="center" vertical="center" wrapText="1"/>
    </xf>
    <xf numFmtId="0" fontId="22" fillId="4" borderId="48" xfId="5" applyFont="1" applyFill="1" applyBorder="1" applyAlignment="1">
      <alignment horizontal="center" vertical="center" wrapText="1"/>
    </xf>
    <xf numFmtId="0" fontId="22" fillId="4" borderId="35" xfId="6" applyFont="1" applyFill="1" applyBorder="1" applyAlignment="1">
      <alignment horizontal="center" vertical="center" wrapText="1"/>
    </xf>
    <xf numFmtId="0" fontId="22" fillId="4" borderId="35" xfId="5" applyFont="1" applyFill="1" applyBorder="1" applyAlignment="1">
      <alignment horizontal="left" vertical="center" textRotation="90"/>
    </xf>
    <xf numFmtId="0" fontId="23" fillId="4" borderId="36" xfId="5" applyFont="1" applyFill="1" applyBorder="1" applyAlignment="1">
      <alignment horizontal="center" vertical="center" wrapText="1"/>
    </xf>
    <xf numFmtId="0" fontId="23" fillId="4" borderId="48" xfId="5" applyFont="1" applyFill="1" applyBorder="1" applyAlignment="1">
      <alignment horizontal="center" vertical="center" wrapText="1"/>
    </xf>
    <xf numFmtId="0" fontId="26" fillId="4" borderId="49" xfId="6" applyFont="1" applyFill="1" applyBorder="1" applyAlignment="1">
      <alignment horizontal="center" vertical="center" wrapText="1"/>
    </xf>
    <xf numFmtId="0" fontId="26" fillId="4" borderId="50" xfId="6" applyFont="1" applyFill="1" applyBorder="1" applyAlignment="1">
      <alignment horizontal="center" vertical="center" wrapText="1"/>
    </xf>
    <xf numFmtId="0" fontId="26" fillId="4" borderId="51" xfId="6" applyFont="1" applyFill="1" applyBorder="1" applyAlignment="1">
      <alignment horizontal="center" vertical="center" wrapText="1"/>
    </xf>
    <xf numFmtId="0" fontId="23" fillId="4" borderId="35" xfId="5" applyFont="1" applyFill="1" applyBorder="1" applyAlignment="1">
      <alignment horizontal="center" textRotation="90"/>
    </xf>
    <xf numFmtId="0" fontId="23" fillId="4" borderId="36" xfId="5" applyFont="1" applyFill="1" applyBorder="1" applyAlignment="1">
      <alignment horizontal="center" vertical="center"/>
    </xf>
    <xf numFmtId="0" fontId="23" fillId="4" borderId="48" xfId="5" applyFont="1" applyFill="1" applyBorder="1" applyAlignment="1">
      <alignment horizontal="center" vertical="center"/>
    </xf>
    <xf numFmtId="0" fontId="42" fillId="37" borderId="20" xfId="0" applyFont="1" applyFill="1" applyBorder="1" applyAlignment="1">
      <alignment horizontal="center" vertical="center" wrapText="1"/>
    </xf>
    <xf numFmtId="0" fontId="42" fillId="37" borderId="33" xfId="0" applyFont="1" applyFill="1" applyBorder="1" applyAlignment="1">
      <alignment horizontal="center" vertical="center" wrapText="1"/>
    </xf>
    <xf numFmtId="0" fontId="42" fillId="37" borderId="34" xfId="0" applyFont="1" applyFill="1" applyBorder="1" applyAlignment="1">
      <alignment horizontal="center" vertical="center" wrapText="1"/>
    </xf>
    <xf numFmtId="0" fontId="42" fillId="37" borderId="19" xfId="0" applyFont="1" applyFill="1" applyBorder="1" applyAlignment="1">
      <alignment horizontal="center" vertical="center" wrapText="1"/>
    </xf>
    <xf numFmtId="0" fontId="42" fillId="37" borderId="8" xfId="0" applyFont="1" applyFill="1" applyBorder="1" applyAlignment="1">
      <alignment horizontal="center" vertical="center" wrapText="1"/>
    </xf>
  </cellXfs>
  <cellStyles count="11">
    <cellStyle name="Millares" xfId="10" builtinId="3"/>
    <cellStyle name="Millares 2" xfId="1" xr:uid="{00000000-0005-0000-0000-000000000000}"/>
    <cellStyle name="Millares 3" xfId="2" xr:uid="{00000000-0005-0000-0000-000001000000}"/>
    <cellStyle name="Moneda" xfId="3" builtinId="4"/>
    <cellStyle name="Normal" xfId="0" builtinId="0"/>
    <cellStyle name="Normal 2" xfId="4" xr:uid="{00000000-0005-0000-0000-000004000000}"/>
    <cellStyle name="Normal 2 2" xfId="5" xr:uid="{00000000-0005-0000-0000-000005000000}"/>
    <cellStyle name="Normal 3" xfId="6" xr:uid="{00000000-0005-0000-0000-000006000000}"/>
    <cellStyle name="Normal 4" xfId="7" xr:uid="{00000000-0005-0000-0000-000007000000}"/>
    <cellStyle name="Normal 5" xfId="8" xr:uid="{00000000-0005-0000-0000-000008000000}"/>
    <cellStyle name="Porcentaje" xfId="9" builtinId="5"/>
  </cellStyles>
  <dxfs count="234">
    <dxf>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fill>
        <patternFill patternType="solid">
          <fgColor indexed="64"/>
          <bgColor rgb="FF92D050"/>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minor"/>
      </font>
      <border diagonalUp="0" diagonalDown="0">
        <left/>
        <right/>
        <top/>
        <bottom style="thin">
          <color theme="4" tint="0.39997558519241921"/>
        </bottom>
        <vertical/>
        <horizontal/>
      </border>
    </dxf>
    <dxf>
      <alignment horizontal="left" vertical="center" textRotation="0" wrapText="0" indent="0" justifyLastLine="0" shrinkToFit="0" readingOrder="0"/>
      <border diagonalUp="0" diagonalDown="0">
        <left style="thin">
          <color indexed="64"/>
        </left>
        <right/>
        <top style="thin">
          <color indexed="64"/>
        </top>
        <bottom/>
        <vertical/>
        <horizontal/>
      </border>
    </dxf>
    <dxf>
      <alignment horizontal="left" vertical="center" textRotation="0" wrapText="0" indent="0" justifyLastLine="0" shrinkToFit="0" readingOrder="0"/>
      <border diagonalUp="0" diagonalDown="0">
        <left style="thin">
          <color indexed="64"/>
        </left>
        <right/>
        <top style="thin">
          <color indexed="64"/>
        </top>
        <bottom/>
        <vertical/>
        <horizontal/>
      </border>
    </dxf>
    <dxf>
      <alignment horizontal="left" vertical="center" textRotation="0" wrapText="1" indent="0" justifyLastLine="0" shrinkToFit="0" readingOrder="0"/>
    </dxf>
    <dxf>
      <border outline="0">
        <bottom style="thin">
          <color indexed="64"/>
        </bottom>
      </border>
    </dxf>
    <dxf>
      <border outline="0">
        <right style="thin">
          <color indexed="64"/>
        </right>
        <top style="thin">
          <color indexed="64"/>
        </top>
      </border>
    </dxf>
    <dxf>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73F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theme="8"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font>
        <b val="0"/>
        <i val="0"/>
        <strike val="0"/>
        <condense val="0"/>
        <extend val="0"/>
        <outline val="0"/>
        <shadow val="0"/>
        <u val="none"/>
        <vertAlign val="baseline"/>
        <sz val="12"/>
        <color theme="4" tint="-0.249977111117893"/>
        <name val="Calibri"/>
        <family val="2"/>
        <scheme val="minor"/>
      </font>
      <numFmt numFmtId="0" formatCode="General"/>
      <fill>
        <patternFill patternType="none">
          <fgColor theme="4" tint="0.79998168889431442"/>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4" tint="-0.249977111117893"/>
        <name val="Calibri"/>
        <family val="2"/>
        <scheme val="minor"/>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4" tint="-0.249977111117893"/>
        <name val="Calibri"/>
        <family val="2"/>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theme="4"/>
        </bottom>
        <vertical/>
        <horizontal/>
      </border>
    </dxf>
    <dxf>
      <font>
        <b val="0"/>
        <i val="0"/>
        <strike val="0"/>
        <condense val="0"/>
        <extend val="0"/>
        <outline val="0"/>
        <shadow val="0"/>
        <u val="none"/>
        <vertAlign val="baseline"/>
        <sz val="12"/>
        <color theme="4" tint="-0.249977111117893"/>
        <name val="Calibri"/>
        <family val="2"/>
        <scheme val="minor"/>
      </font>
      <numFmt numFmtId="0" formatCode="General"/>
      <fill>
        <patternFill patternType="none">
          <fgColor theme="4" tint="0.79998168889431442"/>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4" tint="-0.249977111117893"/>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bottom style="thin">
          <color theme="4"/>
        </bottom>
      </border>
    </dxf>
    <dxf>
      <border outline="0">
        <left style="thin">
          <color indexed="64"/>
        </left>
        <right style="thin">
          <color indexed="64"/>
        </right>
        <bottom style="thin">
          <color indexed="64"/>
        </bottom>
      </border>
    </dxf>
    <dxf>
      <fill>
        <patternFill patternType="none">
          <bgColor auto="1"/>
        </patternFill>
      </fill>
    </dxf>
    <dxf>
      <font>
        <b/>
        <i val="0"/>
        <strike val="0"/>
        <condense val="0"/>
        <extend val="0"/>
        <outline val="0"/>
        <shadow val="0"/>
        <u val="none"/>
        <vertAlign val="baseline"/>
        <sz val="10"/>
        <color theme="4" tint="-0.249977111117893"/>
        <name val="Calibri"/>
        <family val="2"/>
        <scheme val="minor"/>
      </font>
      <fill>
        <patternFill patternType="solid">
          <fgColor indexed="64"/>
          <bgColor theme="8"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indexed="8"/>
        <name val="Arial"/>
        <family val="2"/>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indexed="8"/>
        <name val="Arial"/>
        <family val="2"/>
        <scheme val="none"/>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family val="2"/>
        <scheme val="none"/>
      </font>
      <numFmt numFmtId="30" formatCode="@"/>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family val="2"/>
        <scheme val="none"/>
      </font>
      <numFmt numFmtId="168" formatCode="d\-mmm\-yy"/>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family val="2"/>
        <scheme val="none"/>
      </font>
      <numFmt numFmtId="168" formatCode="d\-mmm\-yy"/>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family val="2"/>
        <scheme val="none"/>
      </font>
      <numFmt numFmtId="30" formatCode="@"/>
      <fill>
        <patternFill patternType="solid">
          <fgColor indexed="64"/>
          <bgColor indexed="22"/>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border outline="0">
        <right style="thin">
          <color theme="3" tint="0.39994506668294322"/>
        </right>
        <top style="thin">
          <color theme="3" tint="0.39994506668294322"/>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border outline="0">
        <right style="thin">
          <color theme="3" tint="0.39994506668294322"/>
        </right>
        <top style="thin">
          <color theme="3" tint="0.39994506668294322"/>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dxf>
    <dxf>
      <font>
        <strike val="0"/>
        <outline val="0"/>
        <shadow val="0"/>
        <u val="none"/>
        <vertAlign val="baseline"/>
        <sz val="10"/>
        <color auto="1"/>
        <name val="Calibri"/>
        <scheme val="minor"/>
      </font>
      <fill>
        <patternFill patternType="none">
          <fgColor indexed="64"/>
          <bgColor indexed="65"/>
        </patternFill>
      </fill>
      <alignment vertical="top" textRotation="0" indent="0" justifyLastLine="0" shrinkToFit="0" readingOrder="0"/>
    </dxf>
    <dxf>
      <font>
        <strike val="0"/>
        <outline val="0"/>
        <shadow val="0"/>
        <u val="none"/>
        <vertAlign val="baseline"/>
        <sz val="10"/>
        <color auto="1"/>
        <name val="Calibri"/>
        <scheme val="minor"/>
      </font>
      <alignment vertical="top" textRotation="0" indent="0" justifyLastLine="0" shrinkToFit="0" readingOrder="0"/>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164" formatCode="_(&quot;$&quot;* #,##0.00_);_(&quot;$&quot;* \(#,##0.00\);_(&quot;$&quot;* &quot;-&quot;??_);_(@_)"/>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164" formatCode="_(&quot;$&quot;* #,##0.00_);_(&quot;$&quot;* \(#,##0.00\);_(&quot;$&quot;* &quot;-&quot;??_);_(@_)"/>
      <fill>
        <patternFill patternType="none">
          <fgColor indexed="64"/>
          <bgColor indexed="65"/>
        </patternFill>
      </fill>
      <alignment horizontal="right"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top"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1" indent="0" justifyLastLine="0" shrinkToFit="0" readingOrder="0"/>
      <protection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top" textRotation="0" wrapText="0" indent="0" justifyLastLine="0" shrinkToFit="0" readingOrder="0"/>
      <border diagonalUp="0" diagonalDown="0" outline="0">
        <left/>
        <right/>
        <top/>
        <bottom/>
      </border>
      <protection locked="0" hidden="0"/>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alignment vertical="top" textRotation="0" indent="0" justifyLastLine="0" shrinkToFit="0" readingOrder="0"/>
    </dxf>
    <dxf>
      <font>
        <strike val="0"/>
        <outline val="0"/>
        <shadow val="0"/>
        <u val="none"/>
        <vertAlign val="baseline"/>
        <sz val="10"/>
        <color auto="1"/>
        <name val="Calibri"/>
        <scheme val="minor"/>
      </font>
      <fill>
        <patternFill patternType="none">
          <fgColor indexed="64"/>
          <bgColor indexed="65"/>
        </patternFill>
      </fill>
      <alignment vertical="top" textRotation="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Times New Roman"/>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dxf>
    <dxf>
      <font>
        <strike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strike val="0"/>
        <outline val="0"/>
        <shadow val="0"/>
        <u val="none"/>
        <vertAlign val="baseline"/>
        <sz val="10"/>
      </font>
    </dxf>
    <dxf>
      <font>
        <b val="0"/>
        <i val="0"/>
        <strike val="0"/>
        <condense val="0"/>
        <extend val="0"/>
        <outline val="0"/>
        <shadow val="0"/>
        <u val="none"/>
        <vertAlign val="baseline"/>
        <sz val="10"/>
        <color theme="1"/>
        <name val="Times New Roman"/>
        <scheme val="none"/>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s>
  <tableStyles count="1" defaultTableStyle="TableStyleMedium9" defaultPivotStyle="PivotStyleLight16">
    <tableStyle name="Invisible" pivot="0" table="0" count="0" xr9:uid="{00000000-0011-0000-FFFF-FFFF00000000}"/>
  </tableStyles>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powerPivotData" Target="model/item.data"/><Relationship Id="rId3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0</xdr:row>
      <xdr:rowOff>0</xdr:rowOff>
    </xdr:from>
    <xdr:to>
      <xdr:col>7</xdr:col>
      <xdr:colOff>1729740</xdr:colOff>
      <xdr:row>5</xdr:row>
      <xdr:rowOff>60919</xdr:rowOff>
    </xdr:to>
    <xdr:pic>
      <xdr:nvPicPr>
        <xdr:cNvPr id="2179" name="Imagen 1">
          <a:extLst>
            <a:ext uri="{FF2B5EF4-FFF2-40B4-BE49-F238E27FC236}">
              <a16:creationId xmlns:a16="http://schemas.microsoft.com/office/drawing/2014/main" id="{00000000-0008-0000-0100-000083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0"/>
          <a:ext cx="1767840" cy="95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0</xdr:colOff>
          <xdr:row>5</xdr:row>
          <xdr:rowOff>57150</xdr:rowOff>
        </xdr:from>
        <xdr:to>
          <xdr:col>7</xdr:col>
          <xdr:colOff>1381125</xdr:colOff>
          <xdr:row>7</xdr:row>
          <xdr:rowOff>9525</xdr:rowOff>
        </xdr:to>
        <xdr:sp macro="" textlink="">
          <xdr:nvSpPr>
            <xdr:cNvPr id="2055" name="CommandButton1"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7</xdr:col>
      <xdr:colOff>767715</xdr:colOff>
      <xdr:row>7</xdr:row>
      <xdr:rowOff>0</xdr:rowOff>
    </xdr:to>
    <xdr:pic>
      <xdr:nvPicPr>
        <xdr:cNvPr id="51124" name="2 Imagen">
          <a:extLst>
            <a:ext uri="{FF2B5EF4-FFF2-40B4-BE49-F238E27FC236}">
              <a16:creationId xmlns:a16="http://schemas.microsoft.com/office/drawing/2014/main" id="{00000000-0008-0000-0200-0000B4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1226820"/>
          <a:ext cx="777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25" name="2 Imagen">
          <a:extLst>
            <a:ext uri="{FF2B5EF4-FFF2-40B4-BE49-F238E27FC236}">
              <a16:creationId xmlns:a16="http://schemas.microsoft.com/office/drawing/2014/main" id="{00000000-0008-0000-0200-0000B5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192786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26" name="2 Imagen">
          <a:extLst>
            <a:ext uri="{FF2B5EF4-FFF2-40B4-BE49-F238E27FC236}">
              <a16:creationId xmlns:a16="http://schemas.microsoft.com/office/drawing/2014/main" id="{00000000-0008-0000-0200-0000B6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xdr:colOff>
      <xdr:row>0</xdr:row>
      <xdr:rowOff>0</xdr:rowOff>
    </xdr:from>
    <xdr:to>
      <xdr:col>6</xdr:col>
      <xdr:colOff>2186940</xdr:colOff>
      <xdr:row>6</xdr:row>
      <xdr:rowOff>97155</xdr:rowOff>
    </xdr:to>
    <xdr:pic>
      <xdr:nvPicPr>
        <xdr:cNvPr id="51127" name="Imagen 5">
          <a:extLst>
            <a:ext uri="{FF2B5EF4-FFF2-40B4-BE49-F238E27FC236}">
              <a16:creationId xmlns:a16="http://schemas.microsoft.com/office/drawing/2014/main" id="{00000000-0008-0000-0200-0000B7C7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 y="0"/>
          <a:ext cx="21336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95250</xdr:colOff>
          <xdr:row>5</xdr:row>
          <xdr:rowOff>57150</xdr:rowOff>
        </xdr:from>
        <xdr:to>
          <xdr:col>6</xdr:col>
          <xdr:colOff>1552575</xdr:colOff>
          <xdr:row>7</xdr:row>
          <xdr:rowOff>19050</xdr:rowOff>
        </xdr:to>
        <xdr:sp macro="" textlink="">
          <xdr:nvSpPr>
            <xdr:cNvPr id="41219" name="CommandButton1" hidden="1">
              <a:extLst>
                <a:ext uri="{63B3BB69-23CF-44E3-9099-C40C66FF867C}">
                  <a14:compatExt spid="_x0000_s41219"/>
                </a:ext>
                <a:ext uri="{FF2B5EF4-FFF2-40B4-BE49-F238E27FC236}">
                  <a16:creationId xmlns:a16="http://schemas.microsoft.com/office/drawing/2014/main" id="{00000000-0008-0000-0200-000003A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662940</xdr:colOff>
      <xdr:row>8</xdr:row>
      <xdr:rowOff>0</xdr:rowOff>
    </xdr:from>
    <xdr:to>
      <xdr:col>6</xdr:col>
      <xdr:colOff>1424940</xdr:colOff>
      <xdr:row>8</xdr:row>
      <xdr:rowOff>0</xdr:rowOff>
    </xdr:to>
    <xdr:pic>
      <xdr:nvPicPr>
        <xdr:cNvPr id="51128" name="2 Imagen">
          <a:extLst>
            <a:ext uri="{FF2B5EF4-FFF2-40B4-BE49-F238E27FC236}">
              <a16:creationId xmlns:a16="http://schemas.microsoft.com/office/drawing/2014/main" id="{00000000-0008-0000-0200-0000B8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29" name="2 Imagen">
          <a:extLst>
            <a:ext uri="{FF2B5EF4-FFF2-40B4-BE49-F238E27FC236}">
              <a16:creationId xmlns:a16="http://schemas.microsoft.com/office/drawing/2014/main" id="{00000000-0008-0000-0200-0000B9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0" name="2 Imagen">
          <a:extLst>
            <a:ext uri="{FF2B5EF4-FFF2-40B4-BE49-F238E27FC236}">
              <a16:creationId xmlns:a16="http://schemas.microsoft.com/office/drawing/2014/main" id="{00000000-0008-0000-0200-0000BA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1" name="2 Imagen">
          <a:extLst>
            <a:ext uri="{FF2B5EF4-FFF2-40B4-BE49-F238E27FC236}">
              <a16:creationId xmlns:a16="http://schemas.microsoft.com/office/drawing/2014/main" id="{00000000-0008-0000-0200-0000BB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2" name="2 Imagen">
          <a:extLst>
            <a:ext uri="{FF2B5EF4-FFF2-40B4-BE49-F238E27FC236}">
              <a16:creationId xmlns:a16="http://schemas.microsoft.com/office/drawing/2014/main" id="{00000000-0008-0000-0200-0000BC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3" name="2 Imagen">
          <a:extLst>
            <a:ext uri="{FF2B5EF4-FFF2-40B4-BE49-F238E27FC236}">
              <a16:creationId xmlns:a16="http://schemas.microsoft.com/office/drawing/2014/main" id="{00000000-0008-0000-0200-0000BD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4" name="2 Imagen">
          <a:extLst>
            <a:ext uri="{FF2B5EF4-FFF2-40B4-BE49-F238E27FC236}">
              <a16:creationId xmlns:a16="http://schemas.microsoft.com/office/drawing/2014/main" id="{00000000-0008-0000-0200-0000BE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5" name="2 Imagen">
          <a:extLst>
            <a:ext uri="{FF2B5EF4-FFF2-40B4-BE49-F238E27FC236}">
              <a16:creationId xmlns:a16="http://schemas.microsoft.com/office/drawing/2014/main" id="{00000000-0008-0000-0200-0000BF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6" name="2 Imagen">
          <a:extLst>
            <a:ext uri="{FF2B5EF4-FFF2-40B4-BE49-F238E27FC236}">
              <a16:creationId xmlns:a16="http://schemas.microsoft.com/office/drawing/2014/main" id="{00000000-0008-0000-0200-0000C0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1424940</xdr:colOff>
      <xdr:row>8</xdr:row>
      <xdr:rowOff>0</xdr:rowOff>
    </xdr:to>
    <xdr:pic>
      <xdr:nvPicPr>
        <xdr:cNvPr id="51137" name="2 Imagen">
          <a:extLst>
            <a:ext uri="{FF2B5EF4-FFF2-40B4-BE49-F238E27FC236}">
              <a16:creationId xmlns:a16="http://schemas.microsoft.com/office/drawing/2014/main" id="{00000000-0008-0000-0200-0000C1C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901903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1426845</xdr:colOff>
      <xdr:row>8</xdr:row>
      <xdr:rowOff>0</xdr:rowOff>
    </xdr:to>
    <xdr:pic>
      <xdr:nvPicPr>
        <xdr:cNvPr id="2" name="2 Image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 y="7360920"/>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45720</xdr:colOff>
      <xdr:row>0</xdr:row>
      <xdr:rowOff>106680</xdr:rowOff>
    </xdr:from>
    <xdr:to>
      <xdr:col>7</xdr:col>
      <xdr:colOff>1022350</xdr:colOff>
      <xdr:row>6</xdr:row>
      <xdr:rowOff>114300</xdr:rowOff>
    </xdr:to>
    <xdr:pic>
      <xdr:nvPicPr>
        <xdr:cNvPr id="10574" name="Imagen 1">
          <a:extLst>
            <a:ext uri="{FF2B5EF4-FFF2-40B4-BE49-F238E27FC236}">
              <a16:creationId xmlns:a16="http://schemas.microsoft.com/office/drawing/2014/main" id="{00000000-0008-0000-0300-00004E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106680"/>
          <a:ext cx="20802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95250</xdr:colOff>
          <xdr:row>5</xdr:row>
          <xdr:rowOff>85725</xdr:rowOff>
        </xdr:from>
        <xdr:to>
          <xdr:col>7</xdr:col>
          <xdr:colOff>485775</xdr:colOff>
          <xdr:row>7</xdr:row>
          <xdr:rowOff>47625</xdr:rowOff>
        </xdr:to>
        <xdr:sp macro="" textlink="">
          <xdr:nvSpPr>
            <xdr:cNvPr id="10449" name="CommandButton1" hidden="1">
              <a:extLst>
                <a:ext uri="{63B3BB69-23CF-44E3-9099-C40C66FF867C}">
                  <a14:compatExt spid="_x0000_s10449"/>
                </a:ext>
                <a:ext uri="{FF2B5EF4-FFF2-40B4-BE49-F238E27FC236}">
                  <a16:creationId xmlns:a16="http://schemas.microsoft.com/office/drawing/2014/main" id="{00000000-0008-0000-0300-0000D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312420</xdr:colOff>
      <xdr:row>0</xdr:row>
      <xdr:rowOff>99060</xdr:rowOff>
    </xdr:from>
    <xdr:ext cx="1925955" cy="1000125"/>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 y="99060"/>
          <a:ext cx="192595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5</xdr:row>
      <xdr:rowOff>95250</xdr:rowOff>
    </xdr:from>
    <xdr:ext cx="1457325" cy="285750"/>
    <xdr:sp macro="" textlink="">
      <xdr:nvSpPr>
        <xdr:cNvPr id="3" name="CommandButton1" hidden="1">
          <a:extLst>
            <a:ext uri="{63B3BB69-23CF-44E3-9099-C40C66FF867C}">
              <a14:compatExt xmlns:a14="http://schemas.microsoft.com/office/drawing/2010/main" spid="_x0000_s5632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6</xdr:col>
      <xdr:colOff>38100</xdr:colOff>
      <xdr:row>5</xdr:row>
      <xdr:rowOff>95250</xdr:rowOff>
    </xdr:from>
    <xdr:to>
      <xdr:col>6</xdr:col>
      <xdr:colOff>1495425</xdr:colOff>
      <xdr:row>6</xdr:row>
      <xdr:rowOff>190500</xdr:rowOff>
    </xdr:to>
    <xdr:pic>
      <xdr:nvPicPr>
        <xdr:cNvPr id="56321" name="CommandButton1">
          <a:extLst>
            <a:ext uri="{FF2B5EF4-FFF2-40B4-BE49-F238E27FC236}">
              <a16:creationId xmlns:a16="http://schemas.microsoft.com/office/drawing/2014/main" id="{00000000-0008-0000-0500-000001DC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1057275"/>
          <a:ext cx="14573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213360</xdr:colOff>
      <xdr:row>0</xdr:row>
      <xdr:rowOff>0</xdr:rowOff>
    </xdr:from>
    <xdr:to>
      <xdr:col>7</xdr:col>
      <xdr:colOff>265748</xdr:colOff>
      <xdr:row>5</xdr:row>
      <xdr:rowOff>45720</xdr:rowOff>
    </xdr:to>
    <xdr:pic>
      <xdr:nvPicPr>
        <xdr:cNvPr id="44158" name="Imagen 3">
          <a:extLst>
            <a:ext uri="{FF2B5EF4-FFF2-40B4-BE49-F238E27FC236}">
              <a16:creationId xmlns:a16="http://schemas.microsoft.com/office/drawing/2014/main" id="{00000000-0008-0000-0600-00007EA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20040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4</xdr:row>
          <xdr:rowOff>152400</xdr:rowOff>
        </xdr:from>
        <xdr:to>
          <xdr:col>6</xdr:col>
          <xdr:colOff>1457325</xdr:colOff>
          <xdr:row>6</xdr:row>
          <xdr:rowOff>57150</xdr:rowOff>
        </xdr:to>
        <xdr:sp macro="" textlink="">
          <xdr:nvSpPr>
            <xdr:cNvPr id="44034" name="CommandButton1" hidden="1">
              <a:extLst>
                <a:ext uri="{63B3BB69-23CF-44E3-9099-C40C66FF867C}">
                  <a14:compatExt spid="_x0000_s44034"/>
                </a:ext>
                <a:ext uri="{FF2B5EF4-FFF2-40B4-BE49-F238E27FC236}">
                  <a16:creationId xmlns:a16="http://schemas.microsoft.com/office/drawing/2014/main" id="{00000000-0008-0000-05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548640</xdr:colOff>
      <xdr:row>7</xdr:row>
      <xdr:rowOff>0</xdr:rowOff>
    </xdr:from>
    <xdr:to>
      <xdr:col>3</xdr:col>
      <xdr:colOff>518160</xdr:colOff>
      <xdr:row>7</xdr:row>
      <xdr:rowOff>0</xdr:rowOff>
    </xdr:to>
    <xdr:pic>
      <xdr:nvPicPr>
        <xdr:cNvPr id="45301" name="2 Imagen">
          <a:extLst>
            <a:ext uri="{FF2B5EF4-FFF2-40B4-BE49-F238E27FC236}">
              <a16:creationId xmlns:a16="http://schemas.microsoft.com/office/drawing/2014/main" id="{00000000-0008-0000-0700-0000F5B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6880" y="131826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38100</xdr:rowOff>
    </xdr:from>
    <xdr:to>
      <xdr:col>3</xdr:col>
      <xdr:colOff>441960</xdr:colOff>
      <xdr:row>6</xdr:row>
      <xdr:rowOff>15240</xdr:rowOff>
    </xdr:to>
    <xdr:pic>
      <xdr:nvPicPr>
        <xdr:cNvPr id="45302" name="Imagen 3">
          <a:extLst>
            <a:ext uri="{FF2B5EF4-FFF2-40B4-BE49-F238E27FC236}">
              <a16:creationId xmlns:a16="http://schemas.microsoft.com/office/drawing/2014/main" id="{00000000-0008-0000-0700-0000F6B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38100"/>
          <a:ext cx="214122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3175</xdr:colOff>
      <xdr:row>160</xdr:row>
      <xdr:rowOff>0</xdr:rowOff>
    </xdr:from>
    <xdr:to>
      <xdr:col>5</xdr:col>
      <xdr:colOff>415237</xdr:colOff>
      <xdr:row>160</xdr:row>
      <xdr:rowOff>635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6" name="Text Box 3">
          <a:extLst>
            <a:ext uri="{FF2B5EF4-FFF2-40B4-BE49-F238E27FC236}">
              <a16:creationId xmlns:a16="http://schemas.microsoft.com/office/drawing/2014/main" id="{00000000-0008-0000-0800-000006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8" name="Text Box 3">
          <a:extLst>
            <a:ext uri="{FF2B5EF4-FFF2-40B4-BE49-F238E27FC236}">
              <a16:creationId xmlns:a16="http://schemas.microsoft.com/office/drawing/2014/main" id="{00000000-0008-0000-0800-000008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10" name="Text Box 3">
          <a:extLst>
            <a:ext uri="{FF2B5EF4-FFF2-40B4-BE49-F238E27FC236}">
              <a16:creationId xmlns:a16="http://schemas.microsoft.com/office/drawing/2014/main" id="{00000000-0008-0000-0800-00000A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1" name="Text Box 6">
          <a:extLst>
            <a:ext uri="{FF2B5EF4-FFF2-40B4-BE49-F238E27FC236}">
              <a16:creationId xmlns:a16="http://schemas.microsoft.com/office/drawing/2014/main" id="{00000000-0008-0000-0800-00000B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2" name="Text Box 3">
          <a:extLst>
            <a:ext uri="{FF2B5EF4-FFF2-40B4-BE49-F238E27FC236}">
              <a16:creationId xmlns:a16="http://schemas.microsoft.com/office/drawing/2014/main" id="{00000000-0008-0000-0800-00000C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3" name="Text Box 6">
          <a:extLst>
            <a:ext uri="{FF2B5EF4-FFF2-40B4-BE49-F238E27FC236}">
              <a16:creationId xmlns:a16="http://schemas.microsoft.com/office/drawing/2014/main" id="{00000000-0008-0000-0800-00000D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4" name="Text Box 3">
          <a:extLst>
            <a:ext uri="{FF2B5EF4-FFF2-40B4-BE49-F238E27FC236}">
              <a16:creationId xmlns:a16="http://schemas.microsoft.com/office/drawing/2014/main" id="{00000000-0008-0000-0800-00000E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5" name="Text Box 6">
          <a:extLst>
            <a:ext uri="{FF2B5EF4-FFF2-40B4-BE49-F238E27FC236}">
              <a16:creationId xmlns:a16="http://schemas.microsoft.com/office/drawing/2014/main" id="{00000000-0008-0000-0800-00000F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6" name="Text Box 3">
          <a:extLst>
            <a:ext uri="{FF2B5EF4-FFF2-40B4-BE49-F238E27FC236}">
              <a16:creationId xmlns:a16="http://schemas.microsoft.com/office/drawing/2014/main" id="{00000000-0008-0000-0800-000010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7" name="Text Box 6">
          <a:extLst>
            <a:ext uri="{FF2B5EF4-FFF2-40B4-BE49-F238E27FC236}">
              <a16:creationId xmlns:a16="http://schemas.microsoft.com/office/drawing/2014/main" id="{00000000-0008-0000-0800-000011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8" name="Text Box 3">
          <a:extLst>
            <a:ext uri="{FF2B5EF4-FFF2-40B4-BE49-F238E27FC236}">
              <a16:creationId xmlns:a16="http://schemas.microsoft.com/office/drawing/2014/main" id="{00000000-0008-0000-0800-000012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editAs="oneCell">
    <xdr:from>
      <xdr:col>0</xdr:col>
      <xdr:colOff>190500</xdr:colOff>
      <xdr:row>1</xdr:row>
      <xdr:rowOff>152400</xdr:rowOff>
    </xdr:from>
    <xdr:to>
      <xdr:col>4</xdr:col>
      <xdr:colOff>236220</xdr:colOff>
      <xdr:row>5</xdr:row>
      <xdr:rowOff>144780</xdr:rowOff>
    </xdr:to>
    <xdr:pic>
      <xdr:nvPicPr>
        <xdr:cNvPr id="52942" name="Imagen 18">
          <a:extLst>
            <a:ext uri="{FF2B5EF4-FFF2-40B4-BE49-F238E27FC236}">
              <a16:creationId xmlns:a16="http://schemas.microsoft.com/office/drawing/2014/main" id="{00000000-0008-0000-0800-0000CECE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327660"/>
          <a:ext cx="16611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3175</xdr:colOff>
      <xdr:row>160</xdr:row>
      <xdr:rowOff>0</xdr:rowOff>
    </xdr:from>
    <xdr:to>
      <xdr:col>5</xdr:col>
      <xdr:colOff>415237</xdr:colOff>
      <xdr:row>160</xdr:row>
      <xdr:rowOff>635</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6" name="Text Box 3">
          <a:extLst>
            <a:ext uri="{FF2B5EF4-FFF2-40B4-BE49-F238E27FC236}">
              <a16:creationId xmlns:a16="http://schemas.microsoft.com/office/drawing/2014/main" id="{00000000-0008-0000-0900-000006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8" name="Text Box 3">
          <a:extLst>
            <a:ext uri="{FF2B5EF4-FFF2-40B4-BE49-F238E27FC236}">
              <a16:creationId xmlns:a16="http://schemas.microsoft.com/office/drawing/2014/main" id="{00000000-0008-0000-0900-000008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1" name="Text Box 6">
          <a:extLst>
            <a:ext uri="{FF2B5EF4-FFF2-40B4-BE49-F238E27FC236}">
              <a16:creationId xmlns:a16="http://schemas.microsoft.com/office/drawing/2014/main" id="{00000000-0008-0000-0900-00000B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2" name="Text Box 3">
          <a:extLst>
            <a:ext uri="{FF2B5EF4-FFF2-40B4-BE49-F238E27FC236}">
              <a16:creationId xmlns:a16="http://schemas.microsoft.com/office/drawing/2014/main" id="{00000000-0008-0000-0900-00000C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3" name="Text Box 6">
          <a:extLst>
            <a:ext uri="{FF2B5EF4-FFF2-40B4-BE49-F238E27FC236}">
              <a16:creationId xmlns:a16="http://schemas.microsoft.com/office/drawing/2014/main" id="{00000000-0008-0000-0900-00000D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4" name="Text Box 3">
          <a:extLst>
            <a:ext uri="{FF2B5EF4-FFF2-40B4-BE49-F238E27FC236}">
              <a16:creationId xmlns:a16="http://schemas.microsoft.com/office/drawing/2014/main" id="{00000000-0008-0000-0900-00000E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5" name="Text Box 6">
          <a:extLst>
            <a:ext uri="{FF2B5EF4-FFF2-40B4-BE49-F238E27FC236}">
              <a16:creationId xmlns:a16="http://schemas.microsoft.com/office/drawing/2014/main" id="{00000000-0008-0000-0900-00000F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6" name="Text Box 3">
          <a:extLst>
            <a:ext uri="{FF2B5EF4-FFF2-40B4-BE49-F238E27FC236}">
              <a16:creationId xmlns:a16="http://schemas.microsoft.com/office/drawing/2014/main" id="{00000000-0008-0000-0900-000010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7" name="Text Box 6">
          <a:extLst>
            <a:ext uri="{FF2B5EF4-FFF2-40B4-BE49-F238E27FC236}">
              <a16:creationId xmlns:a16="http://schemas.microsoft.com/office/drawing/2014/main" id="{00000000-0008-0000-0900-000011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8" name="Text Box 3">
          <a:extLst>
            <a:ext uri="{FF2B5EF4-FFF2-40B4-BE49-F238E27FC236}">
              <a16:creationId xmlns:a16="http://schemas.microsoft.com/office/drawing/2014/main" id="{00000000-0008-0000-0900-000012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editAs="oneCell">
    <xdr:from>
      <xdr:col>0</xdr:col>
      <xdr:colOff>0</xdr:colOff>
      <xdr:row>0</xdr:row>
      <xdr:rowOff>60960</xdr:rowOff>
    </xdr:from>
    <xdr:to>
      <xdr:col>4</xdr:col>
      <xdr:colOff>320040</xdr:colOff>
      <xdr:row>5</xdr:row>
      <xdr:rowOff>137160</xdr:rowOff>
    </xdr:to>
    <xdr:pic>
      <xdr:nvPicPr>
        <xdr:cNvPr id="52098" name="Imagen 18">
          <a:extLst>
            <a:ext uri="{FF2B5EF4-FFF2-40B4-BE49-F238E27FC236}">
              <a16:creationId xmlns:a16="http://schemas.microsoft.com/office/drawing/2014/main" id="{00000000-0008-0000-0900-000082C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20040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9525</xdr:colOff>
      <xdr:row>8</xdr:row>
      <xdr:rowOff>36325</xdr:rowOff>
    </xdr:from>
    <xdr:to>
      <xdr:col>14</xdr:col>
      <xdr:colOff>558899</xdr:colOff>
      <xdr:row>10</xdr:row>
      <xdr:rowOff>52777</xdr:rowOff>
    </xdr:to>
    <xdr:sp macro="" textlink="">
      <xdr:nvSpPr>
        <xdr:cNvPr id="2" name="Rectangle 24">
          <a:extLst>
            <a:ext uri="{FF2B5EF4-FFF2-40B4-BE49-F238E27FC236}">
              <a16:creationId xmlns:a16="http://schemas.microsoft.com/office/drawing/2014/main" id="{00000000-0008-0000-0F00-000002000000}"/>
            </a:ext>
          </a:extLst>
        </xdr:cNvPr>
        <xdr:cNvSpPr/>
      </xdr:nvSpPr>
      <xdr:spPr>
        <a:xfrm>
          <a:off x="9353550" y="3236725"/>
          <a:ext cx="9706732" cy="201670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a:lstStyle/>
        <a:p>
          <a:endParaRPr lang="es-DO"/>
        </a:p>
      </xdr:txBody>
    </xdr:sp>
    <xdr:clientData/>
  </xdr:twoCellAnchor>
  <xdr:twoCellAnchor>
    <xdr:from>
      <xdr:col>8</xdr:col>
      <xdr:colOff>0</xdr:colOff>
      <xdr:row>21</xdr:row>
      <xdr:rowOff>71397</xdr:rowOff>
    </xdr:from>
    <xdr:to>
      <xdr:col>15</xdr:col>
      <xdr:colOff>3479</xdr:colOff>
      <xdr:row>23</xdr:row>
      <xdr:rowOff>80195</xdr:rowOff>
    </xdr:to>
    <xdr:sp macro="" textlink="">
      <xdr:nvSpPr>
        <xdr:cNvPr id="3" name="Rectangle 12">
          <a:extLst>
            <a:ext uri="{FF2B5EF4-FFF2-40B4-BE49-F238E27FC236}">
              <a16:creationId xmlns:a16="http://schemas.microsoft.com/office/drawing/2014/main" id="{00000000-0008-0000-0F00-000003000000}"/>
            </a:ext>
          </a:extLst>
        </xdr:cNvPr>
        <xdr:cNvSpPr/>
      </xdr:nvSpPr>
      <xdr:spPr>
        <a:xfrm>
          <a:off x="7362825" y="13465452"/>
          <a:ext cx="10150317" cy="1616652"/>
        </a:xfrm>
        <a:prstGeom prst="rect">
          <a:avLst/>
        </a:prstGeom>
        <a:noFill/>
      </xdr:spPr>
      <xdr:style>
        <a:lnRef idx="0">
          <a:schemeClr val="dk1">
            <a:alpha val="0"/>
            <a:hueOff val="0"/>
            <a:satOff val="0"/>
            <a:lumOff val="0"/>
            <a:alphaOff val="0"/>
          </a:schemeClr>
        </a:lnRef>
        <a:fillRef idx="0">
          <a:scrgbClr r="0" g="0" b="0"/>
        </a:fillRef>
        <a:effectRef idx="0">
          <a:schemeClr val="lt1">
            <a:alpha val="0"/>
            <a:hueOff val="0"/>
            <a:satOff val="0"/>
            <a:lumOff val="0"/>
            <a:alphaOff val="0"/>
          </a:schemeClr>
        </a:effectRef>
        <a:fontRef idx="minor">
          <a:schemeClr val="tx1">
            <a:hueOff val="0"/>
            <a:satOff val="0"/>
            <a:lumOff val="0"/>
            <a:alphaOff val="0"/>
          </a:schemeClr>
        </a:fontRef>
      </xdr:style>
      <xdr:txBody>
        <a:bodyPr/>
        <a:lstStyle/>
        <a:p>
          <a:endParaRPr lang="es-DO"/>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ydolidia.ortega\AppData\Local\Microsoft\Windows\INetCache\Content.Outlook\Q5ZCQSQ4\Copia%20de%20POA%20SRS%202026%20OR%20(003).xlsx" TargetMode="External"/><Relationship Id="rId1" Type="http://schemas.openxmlformats.org/officeDocument/2006/relationships/externalLinkPath" Target="file:///\\File-server\user_srsm$\Users\ydolidia.ortega\AppData\Local\Microsoft\Windows\INetCache\Content.Outlook\Q5ZCQSQ4\Copia%20de%20POA%20SRS%202026%20OR%20(0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my\Downloads\POA%20SRS%202026%20OR%2010-10-2025%20%20final%20hector%20-%20abreu%20(1).xlsx" TargetMode="External"/><Relationship Id="rId1" Type="http://schemas.openxmlformats.org/officeDocument/2006/relationships/externalLinkPath" Target="file:///C:\Users\Romy\Downloads\POA%20SRS%202026%20OR%2010-10-2025%20%20final%20hector%20-%20abreu%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Formulario PPGR1"/>
      <sheetName val="Formulario PPGR2"/>
      <sheetName val="Formulario PPGR3"/>
      <sheetName val="Formulario PPGR5"/>
      <sheetName val="Formulario PPGR6"/>
      <sheetName val="Formulario PPGR7"/>
      <sheetName val="Formulario PPGR8"/>
      <sheetName val="Tablero Indicadores POA"/>
      <sheetName val="Prov"/>
      <sheetName val="Insumos"/>
      <sheetName val="LSIns"/>
      <sheetName val="PEI SNS 2025-2028"/>
      <sheetName val="Obj"/>
      <sheetName val="Catalogo"/>
      <sheetName val="Copia de POA SRS 2026 OR (003)"/>
    </sheetNames>
    <sheetDataSet>
      <sheetData sheetId="0" refreshError="1"/>
      <sheetData sheetId="1" refreshError="1">
        <row r="2">
          <cell r="I2" t="str">
            <v>Servicio Nacional de Salud</v>
          </cell>
        </row>
        <row r="3">
          <cell r="I3" t="str">
            <v>Dirección de Planificación y Desarrollo</v>
          </cell>
          <cell r="L3" t="str">
            <v>R10 - SRS Ozama</v>
          </cell>
        </row>
        <row r="4">
          <cell r="I4" t="str">
            <v xml:space="preserve">Plan Operativo Anual </v>
          </cell>
        </row>
        <row r="9">
          <cell r="J9" t="str">
            <v>1.1.1 Niños, niñas y Adolescentes reciben atención médica y servicios de salud basado en protocolos nacionales e internacionales.</v>
          </cell>
        </row>
        <row r="10">
          <cell r="J10" t="str">
            <v>1.1.2 Recién nacidos reciben atención medica y servicios de salud neonatal basados en protocolos y normas nacionales e internacionales</v>
          </cell>
        </row>
        <row r="11">
          <cell r="J11" t="str">
            <v>1.2.1 Gestantes reciben atención médica y servicios de salud materna basados en protocolos y normas nacionales e internacionales.</v>
          </cell>
        </row>
        <row r="12">
          <cell r="J12" t="str">
            <v>1.5.1 La población con riesgo o diagnóstico de hipertensión y diabetes recibe servicios integrales de prevención, diagnóstico, manejo y seguimiento de enfermedades crónicas no transmisibles, fortalecidos mediante la implementación del enfoque HEARTS.</v>
          </cell>
        </row>
        <row r="13">
          <cell r="J13" t="str">
            <v>1.5.2 Las víctimas de violencia de género e intrafamiliar reciben atención integral, oportuna y segura en los servicios de salud.</v>
          </cell>
        </row>
        <row r="14">
          <cell r="J14" t="str">
            <v>1.5.3 Pacientes reciben medicamentos esenciales para el tratamiento adecuado y oportuno de sus condiciones de salud</v>
          </cell>
        </row>
        <row r="15">
          <cell r="J15" t="str">
            <v>1.5.4 La población usuaria recibe servicios de salud mental integrales y oportunos, que promueven el bienestar psicológico, la prevención de trastornos y la atención a personas en crisis.</v>
          </cell>
        </row>
        <row r="16">
          <cell r="J16" t="str">
            <v>1.6.1 Los estudiantes de los centros educativos en las jurisdicciones de los SRS Metropolitano (Santo Domingo Este y Oeste) y SRS Norcentral (Santiago) reciben seguimiento continuo a la implementación de la iniciativa de salud escolar, asegurando la promoción de la salud, prevención de enfermedades y bienestar integral.</v>
          </cell>
        </row>
        <row r="17">
          <cell r="J17" t="str">
            <v>1.6.2 Mujeres en edad fértil de población prioritaria recibe acceso oportuno a servicios preventivos de salud a través de campañas y exámenes de detección de cáncer cervicouterino</v>
          </cell>
        </row>
        <row r="18">
          <cell r="J18" t="str">
            <v>1.6.3 Hombres &gt;40 años de población prioritaria recibe acceso oportuno a servicios preventivos de salud a través de campañas y exámenes de detección de cáncer de próstata</v>
          </cell>
        </row>
        <row r="19">
          <cell r="J19" t="str">
            <v>1.6.4 Los pacientes del sistema público de salud reciben atención segura y de calidad mediante el monitoreo y evaluación de la adherencia de los establecimientos de salud a protocolos, guías de atención y demás normativas establecidas.</v>
          </cell>
        </row>
        <row r="20">
          <cell r="J20" t="str">
            <v>1.6.5 La población usuaria recibe servicios odontológicos fortalecidos y de calidad mediante la ejecución de planes de mejora de la atención dental.</v>
          </cell>
        </row>
        <row r="21">
          <cell r="J21" t="str">
            <v>1.6.6 La población en riesgo y los pacientes con tuberculosis reciben diagnóstico, tratamiento y seguimiento oportunos, garantizando prevención, control y reducción de la transmisión de la enfermedad.</v>
          </cell>
        </row>
        <row r="22">
          <cell r="J22" t="str">
            <v>1.6.7 La población en riesgo recibe prevención, vigilancia y control de enfermedades zoonóticas, garantizando la detección temprana y la reducción de su transmisión.</v>
          </cell>
        </row>
        <row r="23">
          <cell r="J23" t="str">
            <v>1.6.8 La población en riesgo y personas con VIH reciben servicios integrales de prevención, diagnóstico, tratamiento y seguimiento, garantizando continuidad de la atención y reducción de la transmisión.</v>
          </cell>
        </row>
        <row r="24">
          <cell r="J24" t="str">
            <v>1.7.1 Pacientes reciben medicamentos esenciales para el tratamiento adecuado y oportuno de sus condiciones de salud.</v>
          </cell>
        </row>
        <row r="25">
          <cell r="J25" t="str">
            <v>1.8.1 La población asignada al Primer Nivel de Atención recibe un mayor volumen de servicios de salud, asegurando accesibilidad, cobertura y continuidad en la atención.</v>
          </cell>
        </row>
        <row r="26">
          <cell r="J26" t="str">
            <v>1.8.2 La población recibe acceso equitativo a servicios de salud, incluidos los de emergencia, de calidad, seguros, integrales, continuos e inclusivos, mediante redes integradas que incorporan mejora continua de procesos y avances tecnológicos.</v>
          </cell>
        </row>
        <row r="27">
          <cell r="J27" t="str">
            <v>1.8.3 La población usuaria recibe servicios hospitalarios fortalecidos, integrales y de calidad mediante la mejora continua de procesos y servicios, la optimización de la gestión y el fortalecimiento de la infraestructura, el equipamiento y las capacidades del personal.</v>
          </cell>
        </row>
        <row r="28">
          <cell r="J28" t="str">
            <v>1.9.1 Población prioritaria adscrita al Primer Nivel de Atención para recibir atención integral</v>
          </cell>
        </row>
        <row r="29">
          <cell r="J29" t="str">
            <v>1.10.1 Población de zonas rurales y vulnerables recibe acceso mejorado a atención primaria de salud a través de una distribución más eficiente de recursos.</v>
          </cell>
        </row>
        <row r="30">
          <cell r="J30" t="str">
            <v>1.11.1Puérperas reciben atención continua y seguimiento postparto en el primer nivel de atención.</v>
          </cell>
        </row>
        <row r="31">
          <cell r="J31" t="str">
            <v>1.11.2 Recién nacidos reciben atención continua y seguimiento postparto en el primer nivel de atención.</v>
          </cell>
        </row>
        <row r="32">
          <cell r="J32" t="str">
            <v>1.12.1 La población usuaria de los servicios de salud se beneficia de la disponibilidad oportuna de recursos financieros, gracias a que los establecimientos de salud (EES) ejecutan su presupuesto de manera eficiente, transparente y orientada a garantizar servicios de calidad.</v>
          </cell>
        </row>
        <row r="33">
          <cell r="J33" t="str">
            <v>1.12.2 La población usuaria recibe atención continua y coordinada mediante la articulación efectiva de los procesos de referencia y contrarreferencia en la red de salud.</v>
          </cell>
        </row>
        <row r="34">
          <cell r="J34" t="str">
            <v>1.12.3 La población usuaria recibe acceso a una cartera de servicios de salud integral, oportuna y de calidad, que responde a sus necesidades sanitarias.</v>
          </cell>
        </row>
        <row r="35">
          <cell r="J35" t="str">
            <v>2.1.1 El personal del SNS recibe desarrollo de competencias (técnicas y blandas), evaluación del desempeño y gestión de seguridad y salud en el trabajo, con procesos efectivos de relaciones laborales, para mejorar el desempeño, el bienestar y el cumplimiento normativo en toda la red.</v>
          </cell>
        </row>
        <row r="36">
          <cell r="J36" t="str">
            <v>2.2.2. Las autoridades y gestores del SNS disponen de un análisis actualizado de la demanda de recursos humanos por nivel de atención, que permite dimensionar dotaciones, planificar reclutamiento y formación, y mejorar la distribución del personal según necesidades poblacionales.</v>
          </cell>
        </row>
        <row r="37">
          <cell r="J37" t="str">
            <v>3.1.1 Los Centros de Atención y Servicios (CEAS) y las Oficinas Regionales de Salud (ORS) reciben el Formulario de Levantamiento de Necesidades de Cooperación No Reembolsable como instrumento estandarizado, para identificar y priorizar requerimientos vinculados a cooperación y asistencia técnica.</v>
          </cell>
        </row>
        <row r="38">
          <cell r="J38" t="str">
            <v>3.1.2 La ciudadanía y los colaboradores reciben información y orientación mediante estrategias de comunicación y campañas inclusivas, fortaleciendo la confianza, aceptación institucional, coordinación interna y promoviendo la transformación del SNS hacia una red pública integrada y centrada en el paciente.</v>
          </cell>
        </row>
        <row r="39">
          <cell r="J39" t="str">
            <v>3.1.3 Personal y población usuaria reciben beneficios del PAI-RSI mediante iniciativas que promueven eficiencia energética, gestión de residuos, uso racional del agua y sensibilización ambiental en Sede Central y SRS.</v>
          </cell>
        </row>
        <row r="40">
          <cell r="J40" t="str">
            <v>3.1.4 Los Servicios Regionales de Salud (SRS) reciben procesos estandarizados de gestión y seguimiento de casos litigiosos, asegurando eficiencia, transparencia y resolución oportuna de los procedimientos legales.</v>
          </cell>
        </row>
        <row r="41">
          <cell r="J41" t="str">
            <v xml:space="preserve">3.1.5 Personal y usuarios del SNS reciben servicios tecnológicos confiables </v>
          </cell>
        </row>
        <row r="42">
          <cell r="J42" t="str">
            <v>3.1.6 La población usuaria recibe servicios seguros y de calidad mediante el fortalecimiento del modelo institucional de gestión y monitoreo de la calidad, con estándares, indicadores, auditorías y acciones de mejora continua en todas las unidades.</v>
          </cell>
        </row>
        <row r="43">
          <cell r="J43" t="str">
            <v>3.1.7 Los establecimientos de la red SNS disponen de bienes oportunos, custodiados y en condiciones óptimas mediante el fortalecimiento del Sistema de Administración de Bienes: registro e inventario, control y trazabilidad, mantenimiento, distribución y bajas, con enfoque de ciclo de vida y transparencia.</v>
          </cell>
        </row>
        <row r="44">
          <cell r="J44" t="str">
            <v>3.1.8 Las Direcciones Regionales y establecimientos del SRS disponen de un sistema institucional de archivo mejorado  que asegura organización, conservación y acceso oportuno documentos, mediante estandarización de la gestión documental, digitalización, trazabilidad, control y seguridad de la información.</v>
          </cell>
        </row>
        <row r="45">
          <cell r="J45" t="str">
            <v>3.2.1 Los pacientes reciben cuidados seguros y de calidad mediante la continuidad en la implementación y aplicación de los siete estándares de calidad de los servicios de enfermería.</v>
          </cell>
        </row>
        <row r="46">
          <cell r="J46" t="str">
            <v>3.2.2 La población usuaria y los clínicos reciben diagnósticos confiables y oportunos mediante el fortalecimiento de la red del SNS: monitoreo y evaluación continua de la calidad para guiar decisiones, habilitación/acreditación de establecimientos y cumplimiento de estándares de seguridad, asegurando acceso eficiente a servicios de calidad.</v>
          </cell>
        </row>
        <row r="47">
          <cell r="J47" t="str">
            <v>3.2.3 Establecimientos de salud garantizan un entorno de atención seguro y confiable para los usuarios, conforme a estándares nacionales e internacionales</v>
          </cell>
        </row>
        <row r="48">
          <cell r="J48" t="str">
            <v>3.3.1 Los usuarios de los sistemas de información en salud se benefician de datos confiables y oportunos, mediante la gestión, verificación y aseguramiento de la calidad de la información registrada y reportada.</v>
          </cell>
        </row>
        <row r="49">
          <cell r="J49" t="str">
            <v>3.5.1 La ciudadanía y los usuarios del SNS acceden a información pública y mecanismos de participación (consultas, veedurías y control social), fortaleciendo la transparencia, la rendición de cuentas y la mejora continua de los servicios.</v>
          </cell>
        </row>
        <row r="50">
          <cell r="J50" t="str">
            <v>3.6.1 Los establecimientos de la red y unidades usuarias del SNS disponen oportunamente de bienes y servicios esenciales mediante la eficientización de la gestión de compras y contrataciones, asegurando planificación, transparencia, competencia y ahorro.</v>
          </cell>
        </row>
        <row r="51">
          <cell r="J51" t="str">
            <v>3.8.1 Los establecimientos de la red y las unidades gestoras del SNS reciben fortalecimiento de la gestión financiera mediante la fiscalización del gasto, la evaluación del control interno, el seguimiento de indicadores financieros y la regularización de anticipos según su naturaleza, asegurando uso eficiente, transparente y oportuno de los recursos.</v>
          </cell>
        </row>
        <row r="52">
          <cell r="J52" t="str">
            <v>3.9.1 La población usuaria del SNS se beneficia de la mejora de la infraestructura y equipamiento de la red de salud, mediante la implementación de programas de readecuación, construcción y equipamiento de hospitales y centros de primer nivel de atención.</v>
          </cell>
        </row>
        <row r="53">
          <cell r="J53" t="str">
            <v>3.9.2 La población usuaria del SNS se beneficia de servicios continuos y seguros gracias a la implementación del plan de mantenimiento preventivo y correctivo de infraestructuras y equipos médicos en toda la red.</v>
          </cell>
        </row>
        <row r="54">
          <cell r="J54" t="str">
            <v>3.9.3 Establecimientos de salud logran y sostienen su habilitación conforme a la normativa vigente</v>
          </cell>
        </row>
        <row r="55">
          <cell r="J55" t="str">
            <v xml:space="preserve">3.10.1 Personas usuarias de los servicios públicos reciben acceso oportuno y eficiente a servicios públicos de calidad </v>
          </cell>
        </row>
      </sheetData>
      <sheetData sheetId="2" refreshError="1">
        <row r="9">
          <cell r="H9" t="str">
            <v>1.1.1.01</v>
          </cell>
        </row>
        <row r="10">
          <cell r="H10" t="str">
            <v>1.1.1.02</v>
          </cell>
        </row>
        <row r="11">
          <cell r="H11" t="str">
            <v>1.1.1.03</v>
          </cell>
        </row>
        <row r="12">
          <cell r="H12" t="str">
            <v>1.1.1.04</v>
          </cell>
        </row>
        <row r="13">
          <cell r="H13" t="str">
            <v>1.1.1.05</v>
          </cell>
        </row>
        <row r="14">
          <cell r="H14" t="str">
            <v>1.1.1.06</v>
          </cell>
        </row>
        <row r="15">
          <cell r="H15" t="str">
            <v>1.1.1.07</v>
          </cell>
        </row>
        <row r="16">
          <cell r="H16" t="str">
            <v>1.1.1.08</v>
          </cell>
        </row>
        <row r="17">
          <cell r="H17" t="str">
            <v>1.1.1.09</v>
          </cell>
        </row>
        <row r="18">
          <cell r="H18" t="str">
            <v>1.1.1.10</v>
          </cell>
        </row>
        <row r="19">
          <cell r="H19" t="str">
            <v>1.1.1.11</v>
          </cell>
        </row>
        <row r="20">
          <cell r="H20" t="str">
            <v>1.1.1.12</v>
          </cell>
        </row>
        <row r="21">
          <cell r="H21" t="str">
            <v>1.2.1.01</v>
          </cell>
        </row>
        <row r="22">
          <cell r="H22" t="str">
            <v>1.2.1.02</v>
          </cell>
        </row>
        <row r="23">
          <cell r="H23" t="str">
            <v>1.2.1.03</v>
          </cell>
        </row>
        <row r="24">
          <cell r="H24" t="str">
            <v>1.2.1.04</v>
          </cell>
        </row>
        <row r="25">
          <cell r="H25" t="str">
            <v>1.2.1.05</v>
          </cell>
        </row>
        <row r="26">
          <cell r="H26" t="str">
            <v>1.2.1.06</v>
          </cell>
        </row>
        <row r="27">
          <cell r="H27" t="str">
            <v>1.2.1.07</v>
          </cell>
        </row>
        <row r="28">
          <cell r="H28" t="str">
            <v>1.2.2.01</v>
          </cell>
        </row>
        <row r="29">
          <cell r="H29" t="str">
            <v>1.2.2.02</v>
          </cell>
        </row>
        <row r="30">
          <cell r="H30" t="str">
            <v>1.2.2.03</v>
          </cell>
        </row>
        <row r="31">
          <cell r="H31" t="str">
            <v>1.2.2.04</v>
          </cell>
        </row>
        <row r="32">
          <cell r="H32" t="str">
            <v>1.2.2.05</v>
          </cell>
        </row>
        <row r="33">
          <cell r="H33" t="str">
            <v>1.2.2.06</v>
          </cell>
        </row>
        <row r="34">
          <cell r="H34" t="str">
            <v>1.2.2.07</v>
          </cell>
        </row>
        <row r="35">
          <cell r="H35" t="str">
            <v>1.5.1.01</v>
          </cell>
        </row>
        <row r="36">
          <cell r="H36" t="str">
            <v>1.5.1.02</v>
          </cell>
        </row>
        <row r="37">
          <cell r="H37" t="str">
            <v>1.5.1.03</v>
          </cell>
        </row>
        <row r="38">
          <cell r="H38" t="str">
            <v>1.5.1.04</v>
          </cell>
        </row>
        <row r="39">
          <cell r="H39" t="str">
            <v>1.5.2.01</v>
          </cell>
        </row>
        <row r="40">
          <cell r="H40" t="str">
            <v>1.5.2.02</v>
          </cell>
        </row>
        <row r="41">
          <cell r="H41" t="str">
            <v>1.5.2.03</v>
          </cell>
        </row>
        <row r="42">
          <cell r="H42" t="str">
            <v>1.5.2.04</v>
          </cell>
        </row>
        <row r="43">
          <cell r="H43" t="str">
            <v>1.5.2.05</v>
          </cell>
        </row>
        <row r="44">
          <cell r="H44" t="str">
            <v>1.5.4.01</v>
          </cell>
        </row>
        <row r="45">
          <cell r="H45" t="str">
            <v>1.5.4.02</v>
          </cell>
        </row>
        <row r="46">
          <cell r="H46" t="str">
            <v>1.5.4.03</v>
          </cell>
        </row>
        <row r="47">
          <cell r="H47" t="str">
            <v>1.5.4.04</v>
          </cell>
        </row>
        <row r="48">
          <cell r="H48" t="str">
            <v>1.5.4.05</v>
          </cell>
        </row>
        <row r="49">
          <cell r="H49" t="str">
            <v>1.6.1.01</v>
          </cell>
        </row>
        <row r="50">
          <cell r="H50" t="str">
            <v>1.6.2.01</v>
          </cell>
        </row>
        <row r="51">
          <cell r="H51" t="str">
            <v>1.6.3.01</v>
          </cell>
        </row>
        <row r="52">
          <cell r="H52" t="str">
            <v>1.6.4.01</v>
          </cell>
        </row>
        <row r="53">
          <cell r="H53" t="str">
            <v>1.6.5.01</v>
          </cell>
        </row>
        <row r="54">
          <cell r="H54" t="str">
            <v>1.6.5.02</v>
          </cell>
        </row>
        <row r="55">
          <cell r="H55" t="str">
            <v>1.6.5.03</v>
          </cell>
        </row>
        <row r="56">
          <cell r="H56" t="str">
            <v>1.6.5.04</v>
          </cell>
        </row>
        <row r="57">
          <cell r="H57" t="str">
            <v>1.6.5.05</v>
          </cell>
        </row>
        <row r="58">
          <cell r="H58" t="str">
            <v>1.6.5.06</v>
          </cell>
        </row>
        <row r="59">
          <cell r="H59" t="str">
            <v>1.6.6.01</v>
          </cell>
        </row>
        <row r="60">
          <cell r="H60" t="str">
            <v>1.6.6.02</v>
          </cell>
        </row>
        <row r="61">
          <cell r="H61" t="str">
            <v>1.6.6.03</v>
          </cell>
        </row>
        <row r="62">
          <cell r="H62" t="str">
            <v>1.6.6.04</v>
          </cell>
        </row>
        <row r="63">
          <cell r="H63" t="str">
            <v>1.6.6.05</v>
          </cell>
        </row>
        <row r="64">
          <cell r="H64" t="str">
            <v>1.6.6.06</v>
          </cell>
        </row>
        <row r="65">
          <cell r="H65" t="str">
            <v>1.6.6.07</v>
          </cell>
        </row>
        <row r="66">
          <cell r="H66" t="str">
            <v>1.6.6.08</v>
          </cell>
        </row>
        <row r="67">
          <cell r="H67" t="str">
            <v>1.6.7.01</v>
          </cell>
        </row>
        <row r="68">
          <cell r="H68" t="str">
            <v>1.6.7.02</v>
          </cell>
        </row>
        <row r="69">
          <cell r="H69" t="str">
            <v>1.6.7.03</v>
          </cell>
        </row>
        <row r="70">
          <cell r="H70" t="str">
            <v>1.6.8.01</v>
          </cell>
        </row>
        <row r="71">
          <cell r="H71" t="str">
            <v>1.6.8.02</v>
          </cell>
        </row>
        <row r="72">
          <cell r="H72" t="str">
            <v>1.6.8.03</v>
          </cell>
        </row>
        <row r="73">
          <cell r="H73" t="str">
            <v>1.6.8.04</v>
          </cell>
        </row>
        <row r="74">
          <cell r="H74" t="str">
            <v>1.6.8.05</v>
          </cell>
        </row>
        <row r="75">
          <cell r="H75" t="str">
            <v>1.6.8.06</v>
          </cell>
        </row>
        <row r="76">
          <cell r="H76" t="str">
            <v>1.6.8.07</v>
          </cell>
        </row>
        <row r="77">
          <cell r="H77" t="str">
            <v>1.6.8.08</v>
          </cell>
        </row>
        <row r="78">
          <cell r="H78" t="str">
            <v>1.6.8.09</v>
          </cell>
        </row>
        <row r="79">
          <cell r="H79" t="str">
            <v>1.6.8.10</v>
          </cell>
        </row>
        <row r="80">
          <cell r="H80" t="str">
            <v>1.6.8.11</v>
          </cell>
        </row>
        <row r="81">
          <cell r="H81" t="str">
            <v>1.6.8.12</v>
          </cell>
        </row>
        <row r="82">
          <cell r="H82" t="str">
            <v>1.7.1.01</v>
          </cell>
        </row>
        <row r="83">
          <cell r="H83" t="str">
            <v>1.7.1.02</v>
          </cell>
        </row>
        <row r="84">
          <cell r="H84" t="str">
            <v>1.7.1.03</v>
          </cell>
        </row>
        <row r="85">
          <cell r="H85" t="str">
            <v>1.7.1.04</v>
          </cell>
        </row>
        <row r="86">
          <cell r="H86" t="str">
            <v>1.7.1.05</v>
          </cell>
        </row>
        <row r="87">
          <cell r="H87" t="str">
            <v>1.7.1.06</v>
          </cell>
        </row>
        <row r="88">
          <cell r="H88" t="str">
            <v>1.7.1.07</v>
          </cell>
        </row>
        <row r="89">
          <cell r="H89" t="str">
            <v>1.7.1.08</v>
          </cell>
        </row>
        <row r="90">
          <cell r="H90" t="str">
            <v>1.7.1.09</v>
          </cell>
        </row>
        <row r="91">
          <cell r="H91" t="str">
            <v>1.7.1.10</v>
          </cell>
        </row>
        <row r="92">
          <cell r="H92" t="str">
            <v>1.7.1.11</v>
          </cell>
        </row>
        <row r="93">
          <cell r="H93" t="str">
            <v>1.8.1.01</v>
          </cell>
        </row>
        <row r="94">
          <cell r="H94" t="str">
            <v>1.8.1.02</v>
          </cell>
        </row>
        <row r="95">
          <cell r="H95" t="str">
            <v>1.8.1.03</v>
          </cell>
        </row>
        <row r="96">
          <cell r="H96" t="str">
            <v>1.8.1.04</v>
          </cell>
        </row>
        <row r="97">
          <cell r="H97" t="str">
            <v>1.8.2.01</v>
          </cell>
        </row>
        <row r="98">
          <cell r="H98" t="str">
            <v>1.8.2.02</v>
          </cell>
        </row>
        <row r="99">
          <cell r="H99" t="str">
            <v>1.8.2.03</v>
          </cell>
        </row>
        <row r="100">
          <cell r="H100" t="str">
            <v>1.8.2.04</v>
          </cell>
        </row>
        <row r="101">
          <cell r="H101" t="str">
            <v>1.8.2.05</v>
          </cell>
        </row>
        <row r="102">
          <cell r="H102" t="str">
            <v>1.8.2.06</v>
          </cell>
        </row>
        <row r="103">
          <cell r="H103" t="str">
            <v>1.8.2.07</v>
          </cell>
        </row>
        <row r="104">
          <cell r="H104" t="str">
            <v>1.8.2.08</v>
          </cell>
        </row>
        <row r="105">
          <cell r="H105" t="str">
            <v>1.8.2.09</v>
          </cell>
        </row>
        <row r="106">
          <cell r="H106" t="str">
            <v>1.8.2.10</v>
          </cell>
        </row>
        <row r="107">
          <cell r="H107" t="str">
            <v>1.8.2.11</v>
          </cell>
        </row>
        <row r="108">
          <cell r="H108" t="str">
            <v>1.8.2.12</v>
          </cell>
        </row>
        <row r="109">
          <cell r="H109" t="str">
            <v>1.8.2.13</v>
          </cell>
        </row>
        <row r="110">
          <cell r="H110" t="str">
            <v>1.8.2.14</v>
          </cell>
        </row>
        <row r="111">
          <cell r="H111" t="str">
            <v>1.8.2.15</v>
          </cell>
        </row>
        <row r="112">
          <cell r="H112" t="str">
            <v>1.8.3.01</v>
          </cell>
        </row>
        <row r="113">
          <cell r="H113" t="str">
            <v>1.8.3.02</v>
          </cell>
        </row>
        <row r="114">
          <cell r="H114" t="str">
            <v>1.8.3.03</v>
          </cell>
        </row>
        <row r="115">
          <cell r="H115" t="str">
            <v>1.8.3.04</v>
          </cell>
        </row>
        <row r="116">
          <cell r="H116" t="str">
            <v>1.8.3.05</v>
          </cell>
        </row>
        <row r="117">
          <cell r="H117" t="str">
            <v>1.8.3.06</v>
          </cell>
        </row>
        <row r="118">
          <cell r="H118" t="str">
            <v>1.8.3.07</v>
          </cell>
        </row>
        <row r="119">
          <cell r="H119" t="str">
            <v>1.8.3.08</v>
          </cell>
        </row>
        <row r="120">
          <cell r="H120" t="str">
            <v>1.8.3.09</v>
          </cell>
        </row>
        <row r="121">
          <cell r="H121" t="str">
            <v>1.8.3.10</v>
          </cell>
        </row>
        <row r="122">
          <cell r="H122" t="str">
            <v>1.8.3.11</v>
          </cell>
        </row>
        <row r="123">
          <cell r="H123" t="str">
            <v>1.8.3.12</v>
          </cell>
        </row>
        <row r="124">
          <cell r="H124" t="str">
            <v>1.8.3.13</v>
          </cell>
        </row>
        <row r="125">
          <cell r="H125" t="str">
            <v>1.8.3.14</v>
          </cell>
        </row>
        <row r="126">
          <cell r="H126" t="str">
            <v>1.8.3.15</v>
          </cell>
        </row>
        <row r="127">
          <cell r="H127" t="str">
            <v>1.8.3.16</v>
          </cell>
        </row>
        <row r="128">
          <cell r="H128" t="str">
            <v>1.8.3.17</v>
          </cell>
        </row>
        <row r="129">
          <cell r="H129" t="str">
            <v>1.8.3.18</v>
          </cell>
        </row>
        <row r="130">
          <cell r="H130" t="str">
            <v>1.8.3.19</v>
          </cell>
        </row>
        <row r="131">
          <cell r="H131" t="str">
            <v>1.8.3.20</v>
          </cell>
        </row>
        <row r="132">
          <cell r="H132" t="str">
            <v>1.8.3.21</v>
          </cell>
        </row>
        <row r="133">
          <cell r="H133" t="str">
            <v>1.8.3.22</v>
          </cell>
        </row>
        <row r="134">
          <cell r="H134" t="str">
            <v>1.8.3.23</v>
          </cell>
        </row>
        <row r="135">
          <cell r="H135" t="str">
            <v>1.8.3.24</v>
          </cell>
        </row>
        <row r="136">
          <cell r="H136" t="str">
            <v>1.8.3.25</v>
          </cell>
        </row>
        <row r="137">
          <cell r="H137" t="str">
            <v>1.8.3.26</v>
          </cell>
        </row>
        <row r="138">
          <cell r="H138" t="str">
            <v>1.8.3.27</v>
          </cell>
        </row>
        <row r="139">
          <cell r="H139" t="str">
            <v>1.9.1.01</v>
          </cell>
        </row>
        <row r="140">
          <cell r="H140" t="str">
            <v>1.9.1.02</v>
          </cell>
        </row>
        <row r="141">
          <cell r="H141" t="str">
            <v>1.10.1.01</v>
          </cell>
        </row>
        <row r="142">
          <cell r="H142" t="str">
            <v>1.10.1.02</v>
          </cell>
        </row>
        <row r="143">
          <cell r="H143" t="str">
            <v>1.10.1.03</v>
          </cell>
        </row>
        <row r="144">
          <cell r="H144" t="str">
            <v>1.11.1.01</v>
          </cell>
        </row>
        <row r="145">
          <cell r="H145" t="str">
            <v>1.11.2.01</v>
          </cell>
        </row>
        <row r="146">
          <cell r="H146" t="str">
            <v>1.12.1.01</v>
          </cell>
        </row>
        <row r="147">
          <cell r="H147" t="str">
            <v>1.12.2.01</v>
          </cell>
        </row>
        <row r="148">
          <cell r="H148" t="str">
            <v>1.12.2.02</v>
          </cell>
        </row>
        <row r="149">
          <cell r="H149" t="str">
            <v>1.12.3.01</v>
          </cell>
        </row>
        <row r="150">
          <cell r="H150" t="str">
            <v>1.12.3.02</v>
          </cell>
        </row>
        <row r="151">
          <cell r="H151" t="str">
            <v>1.12.3.03</v>
          </cell>
        </row>
        <row r="152">
          <cell r="H152" t="str">
            <v>1.12.3.04</v>
          </cell>
        </row>
        <row r="153">
          <cell r="H153" t="str">
            <v>1.12.3.05</v>
          </cell>
        </row>
        <row r="154">
          <cell r="H154" t="str">
            <v>1.12.3.06</v>
          </cell>
        </row>
        <row r="155">
          <cell r="H155" t="str">
            <v>2.1.1.01</v>
          </cell>
        </row>
        <row r="156">
          <cell r="H156" t="str">
            <v>2.1.1.02</v>
          </cell>
        </row>
        <row r="157">
          <cell r="H157" t="str">
            <v>2.1.1.03</v>
          </cell>
        </row>
        <row r="158">
          <cell r="H158" t="str">
            <v>2.1.1.04</v>
          </cell>
        </row>
        <row r="159">
          <cell r="H159" t="str">
            <v>2.1.1.05</v>
          </cell>
        </row>
        <row r="160">
          <cell r="H160" t="str">
            <v>2.1.1.06</v>
          </cell>
        </row>
        <row r="161">
          <cell r="H161" t="str">
            <v>2.1.1.07</v>
          </cell>
        </row>
        <row r="162">
          <cell r="H162" t="str">
            <v>2.1.1.08</v>
          </cell>
        </row>
        <row r="163">
          <cell r="H163" t="str">
            <v>2.1.1.09</v>
          </cell>
        </row>
        <row r="164">
          <cell r="H164" t="str">
            <v>2.1.1.10</v>
          </cell>
        </row>
        <row r="165">
          <cell r="H165" t="str">
            <v>2.1.1.11</v>
          </cell>
        </row>
        <row r="166">
          <cell r="H166" t="str">
            <v>2.1.1.12</v>
          </cell>
        </row>
        <row r="167">
          <cell r="H167" t="str">
            <v>2.1.1.13</v>
          </cell>
        </row>
        <row r="168">
          <cell r="H168" t="str">
            <v>2.1.1.14</v>
          </cell>
        </row>
        <row r="169">
          <cell r="H169" t="str">
            <v>2.1.1.15</v>
          </cell>
        </row>
        <row r="170">
          <cell r="H170" t="str">
            <v>2.1.1.16</v>
          </cell>
        </row>
        <row r="171">
          <cell r="H171" t="str">
            <v>2.2.2.01</v>
          </cell>
        </row>
        <row r="172">
          <cell r="H172" t="str">
            <v>2.2.2.02</v>
          </cell>
        </row>
        <row r="173">
          <cell r="H173" t="str">
            <v>3.1.1.01</v>
          </cell>
        </row>
        <row r="174">
          <cell r="H174" t="str">
            <v>3.1.1.02</v>
          </cell>
        </row>
        <row r="175">
          <cell r="H175" t="str">
            <v>3.1.2.01</v>
          </cell>
        </row>
        <row r="176">
          <cell r="H176" t="str">
            <v>3.1.2.02</v>
          </cell>
        </row>
        <row r="177">
          <cell r="H177" t="str">
            <v>3.1.3.01</v>
          </cell>
        </row>
        <row r="178">
          <cell r="H178" t="str">
            <v xml:space="preserve">3.1.4.01 </v>
          </cell>
        </row>
        <row r="179">
          <cell r="H179" t="str">
            <v>3.1.4.02</v>
          </cell>
        </row>
        <row r="180">
          <cell r="H180" t="str">
            <v>3.1.5.01</v>
          </cell>
        </row>
        <row r="181">
          <cell r="H181" t="str">
            <v>3.1.5.02</v>
          </cell>
        </row>
        <row r="182">
          <cell r="H182" t="str">
            <v>3.1.5.03</v>
          </cell>
        </row>
        <row r="183">
          <cell r="H183" t="str">
            <v>3.1.6.01</v>
          </cell>
        </row>
        <row r="184">
          <cell r="H184" t="str">
            <v>3.1.6.02</v>
          </cell>
        </row>
        <row r="185">
          <cell r="H185" t="str">
            <v>3.1.6.03</v>
          </cell>
        </row>
        <row r="186">
          <cell r="H186" t="str">
            <v>3.1.6.04</v>
          </cell>
        </row>
        <row r="187">
          <cell r="H187" t="str">
            <v>3.1.6.05</v>
          </cell>
        </row>
        <row r="188">
          <cell r="H188" t="str">
            <v>3.1.6.06</v>
          </cell>
        </row>
        <row r="189">
          <cell r="H189" t="str">
            <v>3.1.6.07</v>
          </cell>
        </row>
        <row r="190">
          <cell r="H190" t="str">
            <v>3.1.6.08</v>
          </cell>
        </row>
        <row r="191">
          <cell r="H191" t="str">
            <v>3.1.6.09</v>
          </cell>
        </row>
        <row r="192">
          <cell r="H192" t="str">
            <v>3.1.6.10</v>
          </cell>
        </row>
        <row r="193">
          <cell r="H193" t="str">
            <v>3.1.6.11</v>
          </cell>
        </row>
        <row r="194">
          <cell r="H194" t="str">
            <v>3.1.6.12</v>
          </cell>
        </row>
        <row r="195">
          <cell r="H195" t="str">
            <v>3.1.6.13</v>
          </cell>
        </row>
        <row r="196">
          <cell r="H196" t="str">
            <v>3.1.6.14</v>
          </cell>
        </row>
        <row r="197">
          <cell r="H197" t="str">
            <v>3.1.6.15</v>
          </cell>
        </row>
        <row r="198">
          <cell r="H198" t="str">
            <v>3.1.6.16</v>
          </cell>
        </row>
        <row r="199">
          <cell r="H199" t="str">
            <v>3.1.6.17</v>
          </cell>
        </row>
        <row r="200">
          <cell r="H200" t="str">
            <v>3.1.7.01</v>
          </cell>
        </row>
        <row r="201">
          <cell r="H201" t="str">
            <v>3.1.7.02</v>
          </cell>
        </row>
        <row r="202">
          <cell r="H202" t="str">
            <v>3.1.7.03</v>
          </cell>
        </row>
        <row r="203">
          <cell r="H203" t="str">
            <v>3.1.7.04</v>
          </cell>
        </row>
        <row r="204">
          <cell r="H204" t="str">
            <v>3.1.8.01</v>
          </cell>
        </row>
        <row r="205">
          <cell r="H205" t="str">
            <v>3.1.8.02</v>
          </cell>
        </row>
        <row r="206">
          <cell r="H206" t="str">
            <v>3.2.1.01</v>
          </cell>
        </row>
        <row r="207">
          <cell r="H207" t="str">
            <v>3.2.1.02</v>
          </cell>
        </row>
        <row r="208">
          <cell r="H208" t="str">
            <v>3.2.1.03</v>
          </cell>
        </row>
        <row r="209">
          <cell r="H209" t="str">
            <v>3.2.1.04</v>
          </cell>
        </row>
        <row r="210">
          <cell r="H210" t="str">
            <v>3.2.2.01</v>
          </cell>
        </row>
        <row r="211">
          <cell r="H211" t="str">
            <v>3.2.2.02</v>
          </cell>
        </row>
        <row r="212">
          <cell r="H212" t="str">
            <v>3.2.2.03</v>
          </cell>
        </row>
        <row r="213">
          <cell r="H213" t="str">
            <v>3.2.2.04</v>
          </cell>
        </row>
        <row r="214">
          <cell r="H214" t="str">
            <v>3.2.2.05</v>
          </cell>
        </row>
        <row r="215">
          <cell r="H215" t="str">
            <v>3.2.2.06</v>
          </cell>
        </row>
        <row r="216">
          <cell r="H216" t="str">
            <v>3.2.2.07</v>
          </cell>
        </row>
        <row r="217">
          <cell r="H217" t="str">
            <v>3.2.2.08</v>
          </cell>
        </row>
        <row r="218">
          <cell r="H218" t="str">
            <v>3.2.2.09</v>
          </cell>
        </row>
        <row r="219">
          <cell r="H219" t="str">
            <v>3.2.2.10</v>
          </cell>
        </row>
        <row r="220">
          <cell r="H220" t="str">
            <v>3.2.2.11</v>
          </cell>
        </row>
        <row r="221">
          <cell r="H221" t="str">
            <v>3.2.2.12</v>
          </cell>
        </row>
        <row r="222">
          <cell r="H222" t="str">
            <v>3.2.2.13</v>
          </cell>
        </row>
        <row r="223">
          <cell r="H223" t="str">
            <v>3.2.2.14</v>
          </cell>
        </row>
        <row r="224">
          <cell r="H224" t="str">
            <v>3.2.2.15</v>
          </cell>
        </row>
        <row r="225">
          <cell r="H225" t="str">
            <v>3.2.2.16</v>
          </cell>
        </row>
        <row r="226">
          <cell r="H226" t="str">
            <v>3.2.2.17</v>
          </cell>
        </row>
        <row r="227">
          <cell r="H227" t="str">
            <v>3.2.2.18</v>
          </cell>
        </row>
        <row r="228">
          <cell r="H228" t="str">
            <v>3.2.2.19</v>
          </cell>
        </row>
        <row r="229">
          <cell r="H229" t="str">
            <v>3.2.2.20</v>
          </cell>
        </row>
        <row r="230">
          <cell r="H230" t="str">
            <v>3.2.2.21</v>
          </cell>
        </row>
        <row r="231">
          <cell r="H231" t="str">
            <v>3.2.2.22</v>
          </cell>
        </row>
        <row r="232">
          <cell r="H232" t="str">
            <v>3.2.2.23</v>
          </cell>
        </row>
        <row r="233">
          <cell r="H233" t="str">
            <v>3.2.2.24</v>
          </cell>
        </row>
        <row r="234">
          <cell r="H234" t="str">
            <v>3.2.2.25</v>
          </cell>
        </row>
        <row r="235">
          <cell r="H235" t="str">
            <v>3.2.2.26</v>
          </cell>
        </row>
        <row r="236">
          <cell r="H236" t="str">
            <v>3.2.2.27</v>
          </cell>
        </row>
        <row r="237">
          <cell r="H237" t="str">
            <v>3.2.2.28</v>
          </cell>
        </row>
        <row r="238">
          <cell r="H238" t="str">
            <v>3.2.2.29</v>
          </cell>
        </row>
        <row r="239">
          <cell r="H239" t="str">
            <v>3.2.2.30</v>
          </cell>
        </row>
        <row r="240">
          <cell r="H240" t="str">
            <v>3.2.2.31</v>
          </cell>
        </row>
        <row r="241">
          <cell r="H241" t="str">
            <v>3.2.2.32</v>
          </cell>
        </row>
        <row r="242">
          <cell r="H242" t="str">
            <v>3.2.2.33</v>
          </cell>
        </row>
        <row r="243">
          <cell r="H243" t="str">
            <v>3.2.3.01</v>
          </cell>
        </row>
        <row r="244">
          <cell r="H244" t="str">
            <v>3.2.3.02</v>
          </cell>
        </row>
        <row r="245">
          <cell r="H245" t="str">
            <v>3.2.3.03</v>
          </cell>
        </row>
        <row r="246">
          <cell r="H246" t="str">
            <v>3.2.3.04</v>
          </cell>
        </row>
        <row r="247">
          <cell r="H247" t="str">
            <v>3.3.1.01</v>
          </cell>
        </row>
        <row r="248">
          <cell r="H248" t="str">
            <v>3.3.1.02</v>
          </cell>
        </row>
        <row r="249">
          <cell r="H249" t="str">
            <v>3.5.1.01</v>
          </cell>
        </row>
        <row r="250">
          <cell r="H250" t="str">
            <v>3.5.1.02</v>
          </cell>
        </row>
        <row r="251">
          <cell r="H251" t="str">
            <v>3.5.1.03</v>
          </cell>
        </row>
        <row r="252">
          <cell r="H252" t="str">
            <v>3.5.1.04</v>
          </cell>
        </row>
        <row r="253">
          <cell r="H253" t="str">
            <v>3.5.1.05</v>
          </cell>
        </row>
        <row r="254">
          <cell r="H254" t="str">
            <v>3.5.1.06</v>
          </cell>
        </row>
        <row r="255">
          <cell r="H255" t="str">
            <v>3.5.1.07</v>
          </cell>
        </row>
        <row r="256">
          <cell r="H256" t="str">
            <v>3.5.1.08</v>
          </cell>
        </row>
        <row r="257">
          <cell r="H257" t="str">
            <v>3.5.1.09</v>
          </cell>
        </row>
        <row r="258">
          <cell r="H258" t="str">
            <v>3.5.1.10</v>
          </cell>
        </row>
        <row r="259">
          <cell r="H259" t="str">
            <v>3.6.1.01</v>
          </cell>
        </row>
        <row r="260">
          <cell r="H260" t="str">
            <v>3.6.1.02</v>
          </cell>
        </row>
        <row r="261">
          <cell r="H261" t="str">
            <v>3.6.1.03</v>
          </cell>
        </row>
        <row r="262">
          <cell r="H262" t="str">
            <v>3.6.1.04</v>
          </cell>
        </row>
        <row r="263">
          <cell r="H263" t="str">
            <v>3.8.1.01</v>
          </cell>
        </row>
        <row r="264">
          <cell r="H264" t="str">
            <v>3.8.1.02</v>
          </cell>
        </row>
        <row r="265">
          <cell r="H265" t="str">
            <v>3.8.1.03</v>
          </cell>
        </row>
        <row r="266">
          <cell r="H266" t="str">
            <v>3.8.1.04</v>
          </cell>
        </row>
        <row r="267">
          <cell r="H267" t="str">
            <v>3.8.1.05</v>
          </cell>
        </row>
        <row r="268">
          <cell r="H268" t="str">
            <v>3.8.1.06</v>
          </cell>
        </row>
        <row r="269">
          <cell r="H269" t="str">
            <v>3.8.1.07</v>
          </cell>
        </row>
        <row r="270">
          <cell r="H270" t="str">
            <v>3.9.1.01</v>
          </cell>
        </row>
        <row r="271">
          <cell r="H271" t="str">
            <v>3.9.1.02</v>
          </cell>
        </row>
        <row r="272">
          <cell r="H272" t="str">
            <v>3.9.1.03</v>
          </cell>
        </row>
        <row r="273">
          <cell r="H273" t="str">
            <v>3.9.2.01</v>
          </cell>
        </row>
        <row r="274">
          <cell r="H274" t="str">
            <v>3.9.2.02</v>
          </cell>
        </row>
        <row r="275">
          <cell r="H275" t="str">
            <v>3.9.3.01</v>
          </cell>
        </row>
        <row r="276">
          <cell r="H276" t="str">
            <v>3.9.3.02</v>
          </cell>
        </row>
        <row r="277">
          <cell r="H277" t="str">
            <v>3.9.3.03</v>
          </cell>
        </row>
        <row r="278">
          <cell r="H278" t="str">
            <v>3.10.1.01</v>
          </cell>
        </row>
        <row r="279">
          <cell r="H279" t="str">
            <v>3.10.1.02</v>
          </cell>
        </row>
        <row r="280">
          <cell r="H280" t="str">
            <v>3.10.1.03</v>
          </cell>
        </row>
        <row r="281">
          <cell r="H281" t="str">
            <v>3.10.1.04</v>
          </cell>
        </row>
        <row r="282">
          <cell r="H282" t="str">
            <v>3.10.1.05</v>
          </cell>
        </row>
        <row r="283">
          <cell r="H283" t="str">
            <v>3.10.1.06</v>
          </cell>
        </row>
        <row r="284">
          <cell r="H284" t="str">
            <v>3.10.1.07</v>
          </cell>
        </row>
        <row r="285">
          <cell r="H285" t="str">
            <v>3.10.1.08</v>
          </cell>
        </row>
        <row r="286">
          <cell r="H286" t="str">
            <v>3.10.1.09</v>
          </cell>
        </row>
      </sheetData>
      <sheetData sheetId="3" refreshError="1"/>
      <sheetData sheetId="4" refreshError="1"/>
      <sheetData sheetId="5" refreshError="1"/>
      <sheetData sheetId="6" refreshError="1"/>
      <sheetData sheetId="7" refreshError="1"/>
      <sheetData sheetId="8" refreshError="1"/>
      <sheetData sheetId="9" refreshError="1">
        <row r="2">
          <cell r="A2" t="str">
            <v>DISTRITO NACIONAL</v>
          </cell>
          <cell r="B2" t="str">
            <v>Distrito_Nacional</v>
          </cell>
          <cell r="F2" t="str">
            <v>DISTRITO NACIONAL</v>
          </cell>
        </row>
        <row r="3">
          <cell r="A3" t="str">
            <v>AZUA</v>
          </cell>
          <cell r="B3" t="str">
            <v>Azua</v>
          </cell>
          <cell r="F3" t="str">
            <v>MONTE PLATA</v>
          </cell>
        </row>
        <row r="4">
          <cell r="A4" t="str">
            <v>AZUA</v>
          </cell>
          <cell r="B4" t="str">
            <v>Azua</v>
          </cell>
          <cell r="F4" t="str">
            <v>SANTO DOMINGO</v>
          </cell>
        </row>
        <row r="5">
          <cell r="A5" t="str">
            <v>AZUA</v>
          </cell>
          <cell r="B5" t="str">
            <v>Azua</v>
          </cell>
          <cell r="F5" t="str">
            <v>PERAVIA</v>
          </cell>
        </row>
        <row r="6">
          <cell r="A6" t="str">
            <v>AZUA</v>
          </cell>
          <cell r="B6" t="str">
            <v>Azua</v>
          </cell>
          <cell r="F6" t="str">
            <v>SAN CRISTÓBAL</v>
          </cell>
        </row>
        <row r="7">
          <cell r="A7" t="str">
            <v>AZUA</v>
          </cell>
          <cell r="B7" t="str">
            <v>Azua</v>
          </cell>
          <cell r="F7" t="str">
            <v>SAN JOSÉ DE OCOA</v>
          </cell>
        </row>
        <row r="8">
          <cell r="A8" t="str">
            <v>AZUA</v>
          </cell>
          <cell r="B8" t="str">
            <v>Azua</v>
          </cell>
          <cell r="F8" t="str">
            <v>ESPAILLAT</v>
          </cell>
        </row>
        <row r="9">
          <cell r="A9" t="str">
            <v>AZUA</v>
          </cell>
          <cell r="B9" t="str">
            <v>Azua</v>
          </cell>
          <cell r="F9" t="str">
            <v>PUERTO PLATA</v>
          </cell>
        </row>
        <row r="10">
          <cell r="A10" t="str">
            <v>AZUA</v>
          </cell>
          <cell r="B10" t="str">
            <v>Azua</v>
          </cell>
          <cell r="F10" t="str">
            <v>SANTIAGO</v>
          </cell>
        </row>
        <row r="11">
          <cell r="A11" t="str">
            <v>AZUA</v>
          </cell>
          <cell r="B11" t="str">
            <v>Azua</v>
          </cell>
          <cell r="F11" t="str">
            <v>DUARTE</v>
          </cell>
        </row>
        <row r="12">
          <cell r="A12" t="str">
            <v>AZUA</v>
          </cell>
          <cell r="B12" t="str">
            <v>Azua</v>
          </cell>
          <cell r="F12" t="str">
            <v>HERMANAS MIRABAL</v>
          </cell>
        </row>
        <row r="13">
          <cell r="A13" t="str">
            <v>BAHORUCO</v>
          </cell>
          <cell r="B13" t="str">
            <v>Bahoruco</v>
          </cell>
          <cell r="F13" t="str">
            <v>MARÍA TRINIDAD SÁNCHEZ</v>
          </cell>
        </row>
        <row r="14">
          <cell r="A14" t="str">
            <v>BAHORUCO</v>
          </cell>
          <cell r="B14" t="str">
            <v>Bahoruco</v>
          </cell>
          <cell r="F14" t="str">
            <v>SAMANÁ</v>
          </cell>
        </row>
        <row r="15">
          <cell r="A15" t="str">
            <v>BAHORUCO</v>
          </cell>
          <cell r="B15" t="str">
            <v>Bahoruco</v>
          </cell>
          <cell r="F15" t="str">
            <v>BAHORUCO</v>
          </cell>
        </row>
        <row r="16">
          <cell r="A16" t="str">
            <v>BAHORUCO</v>
          </cell>
          <cell r="B16" t="str">
            <v>Bahoruco</v>
          </cell>
          <cell r="F16" t="str">
            <v>BARAHONA</v>
          </cell>
        </row>
        <row r="17">
          <cell r="A17" t="str">
            <v>BAHORUCO</v>
          </cell>
          <cell r="B17" t="str">
            <v>Bahoruco</v>
          </cell>
          <cell r="F17" t="str">
            <v>INDEPENDENCIA</v>
          </cell>
        </row>
        <row r="18">
          <cell r="A18" t="str">
            <v>BARAHONA</v>
          </cell>
          <cell r="B18" t="str">
            <v>Barahona</v>
          </cell>
          <cell r="F18" t="str">
            <v>PEDERNALES</v>
          </cell>
        </row>
        <row r="19">
          <cell r="A19" t="str">
            <v>BARAHONA</v>
          </cell>
          <cell r="B19" t="str">
            <v>Barahona</v>
          </cell>
          <cell r="F19" t="str">
            <v>EL SEIBO</v>
          </cell>
        </row>
        <row r="20">
          <cell r="A20" t="str">
            <v>BARAHONA</v>
          </cell>
          <cell r="B20" t="str">
            <v>Barahona</v>
          </cell>
          <cell r="F20" t="str">
            <v>HATO MAYOR</v>
          </cell>
        </row>
        <row r="21">
          <cell r="A21" t="str">
            <v>BARAHONA</v>
          </cell>
          <cell r="B21" t="str">
            <v>Barahona</v>
          </cell>
          <cell r="F21" t="str">
            <v>LA ALTAGRACIA</v>
          </cell>
        </row>
        <row r="22">
          <cell r="A22" t="str">
            <v>BARAHONA</v>
          </cell>
          <cell r="B22" t="str">
            <v>Barahona</v>
          </cell>
          <cell r="F22" t="str">
            <v>LA ROMANA</v>
          </cell>
        </row>
        <row r="23">
          <cell r="A23" t="str">
            <v>BARAHONA</v>
          </cell>
          <cell r="B23" t="str">
            <v>Barahona</v>
          </cell>
          <cell r="F23" t="str">
            <v>SAN PEDRO DE MACORÍS</v>
          </cell>
        </row>
        <row r="24">
          <cell r="A24" t="str">
            <v>BARAHONA</v>
          </cell>
          <cell r="B24" t="str">
            <v>Barahona</v>
          </cell>
          <cell r="F24" t="str">
            <v>AZUA</v>
          </cell>
        </row>
        <row r="25">
          <cell r="A25" t="str">
            <v>BARAHONA</v>
          </cell>
          <cell r="B25" t="str">
            <v>Barahona</v>
          </cell>
          <cell r="F25" t="str">
            <v>ELÍAS PIÑA</v>
          </cell>
        </row>
        <row r="26">
          <cell r="A26" t="str">
            <v>BARAHONA</v>
          </cell>
          <cell r="B26" t="str">
            <v>Barahona</v>
          </cell>
          <cell r="F26" t="str">
            <v>SAN JUAN</v>
          </cell>
        </row>
        <row r="27">
          <cell r="A27" t="str">
            <v>BARAHONA</v>
          </cell>
          <cell r="B27" t="str">
            <v>Barahona</v>
          </cell>
          <cell r="F27" t="str">
            <v>DAJABÓN</v>
          </cell>
        </row>
        <row r="28">
          <cell r="A28" t="str">
            <v>BARAHONA</v>
          </cell>
          <cell r="B28" t="str">
            <v>Barahona</v>
          </cell>
          <cell r="F28" t="str">
            <v>MONTECRISTI</v>
          </cell>
        </row>
        <row r="29">
          <cell r="A29" t="str">
            <v>DAJABÓN</v>
          </cell>
          <cell r="B29" t="str">
            <v>Dajabon</v>
          </cell>
          <cell r="F29" t="str">
            <v>SANTIAGO RODRÍGUEZ</v>
          </cell>
        </row>
        <row r="30">
          <cell r="A30" t="str">
            <v>DAJABÓN</v>
          </cell>
          <cell r="B30" t="str">
            <v>Dajabon</v>
          </cell>
          <cell r="F30" t="str">
            <v>VALVERDE</v>
          </cell>
        </row>
        <row r="31">
          <cell r="A31" t="str">
            <v>DAJABÓN</v>
          </cell>
          <cell r="B31" t="str">
            <v>Dajabon</v>
          </cell>
          <cell r="F31" t="str">
            <v>LA VEGA</v>
          </cell>
        </row>
        <row r="32">
          <cell r="A32" t="str">
            <v>DAJABÓN</v>
          </cell>
          <cell r="B32" t="str">
            <v>Dajabon</v>
          </cell>
          <cell r="F32" t="str">
            <v>MONSEÑOR NOUEL</v>
          </cell>
        </row>
        <row r="33">
          <cell r="A33" t="str">
            <v>DAJABÓN</v>
          </cell>
          <cell r="B33" t="str">
            <v>Dajabon</v>
          </cell>
          <cell r="F33" t="str">
            <v>SÁNCHEZ RAMÍREZ</v>
          </cell>
        </row>
        <row r="34">
          <cell r="A34" t="str">
            <v>DUARTE</v>
          </cell>
          <cell r="B34" t="str">
            <v>Duarte</v>
          </cell>
        </row>
        <row r="35">
          <cell r="A35" t="str">
            <v>DUARTE</v>
          </cell>
          <cell r="B35" t="str">
            <v>Duarte</v>
          </cell>
        </row>
        <row r="36">
          <cell r="A36" t="str">
            <v>DUARTE</v>
          </cell>
          <cell r="B36" t="str">
            <v>Duarte</v>
          </cell>
        </row>
        <row r="37">
          <cell r="A37" t="str">
            <v>DUARTE</v>
          </cell>
          <cell r="B37" t="str">
            <v>Duarte</v>
          </cell>
        </row>
        <row r="38">
          <cell r="A38" t="str">
            <v>DUARTE</v>
          </cell>
          <cell r="B38" t="str">
            <v>Duarte</v>
          </cell>
        </row>
        <row r="39">
          <cell r="A39" t="str">
            <v>DUARTE</v>
          </cell>
          <cell r="B39" t="str">
            <v>Duarte</v>
          </cell>
        </row>
        <row r="40">
          <cell r="A40" t="str">
            <v>DUARTE</v>
          </cell>
          <cell r="B40" t="str">
            <v>Duarte</v>
          </cell>
        </row>
        <row r="41">
          <cell r="A41" t="str">
            <v>EL SEIBO</v>
          </cell>
          <cell r="B41" t="str">
            <v>El_Seibo</v>
          </cell>
        </row>
        <row r="42">
          <cell r="A42" t="str">
            <v>EL SEIBO</v>
          </cell>
          <cell r="B42" t="str">
            <v>El_Seibo</v>
          </cell>
        </row>
        <row r="43">
          <cell r="A43" t="str">
            <v>ELÍAS PIÑA</v>
          </cell>
          <cell r="B43" t="str">
            <v>Elias_Pina</v>
          </cell>
        </row>
        <row r="44">
          <cell r="A44" t="str">
            <v>ELÍAS PIÑA</v>
          </cell>
          <cell r="B44" t="str">
            <v>Elias_Pina</v>
          </cell>
        </row>
        <row r="45">
          <cell r="A45" t="str">
            <v>ELÍAS PIÑA</v>
          </cell>
          <cell r="B45" t="str">
            <v>Elias_Pina</v>
          </cell>
        </row>
        <row r="46">
          <cell r="A46" t="str">
            <v>ELÍAS PIÑA</v>
          </cell>
          <cell r="B46" t="str">
            <v>Elias_Pina</v>
          </cell>
        </row>
        <row r="47">
          <cell r="A47" t="str">
            <v>ELÍAS PIÑA</v>
          </cell>
          <cell r="B47" t="str">
            <v>Elias_Pina</v>
          </cell>
        </row>
        <row r="48">
          <cell r="A48" t="str">
            <v>ELÍAS PIÑA</v>
          </cell>
          <cell r="B48" t="str">
            <v>Elias_Pina</v>
          </cell>
        </row>
        <row r="49">
          <cell r="A49" t="str">
            <v>ESPAILLAT</v>
          </cell>
          <cell r="B49" t="str">
            <v>Espaillat</v>
          </cell>
        </row>
        <row r="50">
          <cell r="A50" t="str">
            <v>ESPAILLAT</v>
          </cell>
          <cell r="B50" t="str">
            <v>Espaillat</v>
          </cell>
        </row>
        <row r="51">
          <cell r="A51" t="str">
            <v>ESPAILLAT</v>
          </cell>
          <cell r="B51" t="str">
            <v>Espaillat</v>
          </cell>
        </row>
        <row r="52">
          <cell r="A52" t="str">
            <v>ESPAILLAT</v>
          </cell>
          <cell r="B52" t="str">
            <v>Espaillat</v>
          </cell>
        </row>
        <row r="53">
          <cell r="A53" t="str">
            <v>HATO MAYOR</v>
          </cell>
          <cell r="B53" t="str">
            <v>Hato_Mayor</v>
          </cell>
        </row>
        <row r="54">
          <cell r="A54" t="str">
            <v>HATO MAYOR</v>
          </cell>
          <cell r="B54" t="str">
            <v>Hato_Mayor</v>
          </cell>
        </row>
        <row r="55">
          <cell r="A55" t="str">
            <v>HATO MAYOR</v>
          </cell>
          <cell r="B55" t="str">
            <v>Hato_Mayor</v>
          </cell>
        </row>
        <row r="56">
          <cell r="A56" t="str">
            <v>HERMANAS MIRABAL</v>
          </cell>
          <cell r="B56" t="str">
            <v>Hermanas_Mirabal</v>
          </cell>
        </row>
        <row r="57">
          <cell r="A57" t="str">
            <v>HERMANAS MIRABAL</v>
          </cell>
          <cell r="B57" t="str">
            <v>Hermanas_Mirabal</v>
          </cell>
        </row>
        <row r="58">
          <cell r="A58" t="str">
            <v>HERMANAS MIRABAL</v>
          </cell>
          <cell r="B58" t="str">
            <v>Hermanas_Mirabal</v>
          </cell>
        </row>
        <row r="59">
          <cell r="A59" t="str">
            <v>INDEPENDENCIA</v>
          </cell>
          <cell r="B59" t="str">
            <v>Independencia</v>
          </cell>
        </row>
        <row r="60">
          <cell r="A60" t="str">
            <v>INDEPENDENCIA</v>
          </cell>
          <cell r="B60" t="str">
            <v>Independencia</v>
          </cell>
        </row>
        <row r="61">
          <cell r="A61" t="str">
            <v>INDEPENDENCIA</v>
          </cell>
          <cell r="B61" t="str">
            <v>Independencia</v>
          </cell>
        </row>
        <row r="62">
          <cell r="A62" t="str">
            <v>INDEPENDENCIA</v>
          </cell>
          <cell r="B62" t="str">
            <v>Independencia</v>
          </cell>
        </row>
        <row r="63">
          <cell r="A63" t="str">
            <v>INDEPENDENCIA</v>
          </cell>
          <cell r="B63" t="str">
            <v>Independencia</v>
          </cell>
        </row>
        <row r="64">
          <cell r="A64" t="str">
            <v>INDEPENDENCIA</v>
          </cell>
          <cell r="B64" t="str">
            <v>Independencia</v>
          </cell>
        </row>
        <row r="65">
          <cell r="A65" t="str">
            <v>LA ALTAGRACIA</v>
          </cell>
          <cell r="B65" t="str">
            <v>La_Altagracia</v>
          </cell>
        </row>
        <row r="66">
          <cell r="A66" t="str">
            <v>LA ALTAGRACIA</v>
          </cell>
          <cell r="B66" t="str">
            <v>La_Altagracia</v>
          </cell>
        </row>
        <row r="67">
          <cell r="A67" t="str">
            <v>LA ROMANA</v>
          </cell>
          <cell r="B67" t="str">
            <v>La_Romana</v>
          </cell>
        </row>
        <row r="68">
          <cell r="A68" t="str">
            <v>LA ROMANA</v>
          </cell>
          <cell r="B68" t="str">
            <v>La_Romana</v>
          </cell>
        </row>
        <row r="69">
          <cell r="A69" t="str">
            <v>LA ROMANA</v>
          </cell>
          <cell r="B69" t="str">
            <v>La_Romana</v>
          </cell>
        </row>
        <row r="70">
          <cell r="A70" t="str">
            <v>LA VEGA</v>
          </cell>
          <cell r="B70" t="str">
            <v>La_Vega</v>
          </cell>
        </row>
        <row r="71">
          <cell r="A71" t="str">
            <v>LA VEGA</v>
          </cell>
          <cell r="B71" t="str">
            <v>La_Vega</v>
          </cell>
        </row>
        <row r="72">
          <cell r="A72" t="str">
            <v>LA VEGA</v>
          </cell>
          <cell r="B72" t="str">
            <v>La_Vega</v>
          </cell>
        </row>
        <row r="73">
          <cell r="A73" t="str">
            <v>LA VEGA</v>
          </cell>
          <cell r="B73" t="str">
            <v>La_Vega</v>
          </cell>
        </row>
        <row r="74">
          <cell r="A74" t="str">
            <v>MARÍA TRINIDAD SÁNCHEZ</v>
          </cell>
          <cell r="B74" t="str">
            <v>Maria_Trinidad_Sanchez</v>
          </cell>
        </row>
        <row r="75">
          <cell r="A75" t="str">
            <v>MARÍA TRINIDAD SÁNCHEZ</v>
          </cell>
          <cell r="B75" t="str">
            <v>Maria_Trinidad_Sanchez</v>
          </cell>
        </row>
        <row r="76">
          <cell r="A76" t="str">
            <v>MARÍA TRINIDAD SÁNCHEZ</v>
          </cell>
          <cell r="B76" t="str">
            <v>Maria_Trinidad_Sanchez</v>
          </cell>
        </row>
        <row r="77">
          <cell r="A77" t="str">
            <v>MARÍA TRINIDAD SÁNCHEZ</v>
          </cell>
          <cell r="B77" t="str">
            <v>Maria_Trinidad_Sanchez</v>
          </cell>
        </row>
        <row r="78">
          <cell r="A78" t="str">
            <v>MONSEÑOR NOUEL</v>
          </cell>
          <cell r="B78" t="str">
            <v>Monsenor_Nouel</v>
          </cell>
        </row>
        <row r="79">
          <cell r="A79" t="str">
            <v>MONSEÑOR NOUEL</v>
          </cell>
          <cell r="B79" t="str">
            <v>Monsenor_Nouel</v>
          </cell>
        </row>
        <row r="80">
          <cell r="A80" t="str">
            <v>MONSEÑOR NOUEL</v>
          </cell>
          <cell r="B80" t="str">
            <v>Monsenor_Nouel</v>
          </cell>
        </row>
        <row r="81">
          <cell r="A81" t="str">
            <v>MONTECRISTI</v>
          </cell>
          <cell r="B81" t="str">
            <v>Montecristi</v>
          </cell>
        </row>
        <row r="82">
          <cell r="A82" t="str">
            <v>MONTECRISTI</v>
          </cell>
          <cell r="B82" t="str">
            <v>Montecristi</v>
          </cell>
        </row>
        <row r="83">
          <cell r="A83" t="str">
            <v>MONTECRISTI</v>
          </cell>
          <cell r="B83" t="str">
            <v>Montecristi</v>
          </cell>
        </row>
        <row r="84">
          <cell r="A84" t="str">
            <v>MONTECRISTI</v>
          </cell>
          <cell r="B84" t="str">
            <v>Montecristi</v>
          </cell>
        </row>
        <row r="85">
          <cell r="A85" t="str">
            <v>MONTECRISTI</v>
          </cell>
          <cell r="B85" t="str">
            <v>Montecristi</v>
          </cell>
        </row>
        <row r="86">
          <cell r="A86" t="str">
            <v>MONTECRISTI</v>
          </cell>
          <cell r="B86" t="str">
            <v>Montecristi</v>
          </cell>
        </row>
        <row r="87">
          <cell r="A87" t="str">
            <v>MONTE PLATA</v>
          </cell>
          <cell r="B87" t="str">
            <v>Monte_Plata</v>
          </cell>
        </row>
        <row r="88">
          <cell r="A88" t="str">
            <v>MONTE PLATA</v>
          </cell>
          <cell r="B88" t="str">
            <v>Monte_Plata</v>
          </cell>
        </row>
        <row r="89">
          <cell r="A89" t="str">
            <v>MONTE PLATA</v>
          </cell>
          <cell r="B89" t="str">
            <v>Monte_Plata</v>
          </cell>
        </row>
        <row r="90">
          <cell r="A90" t="str">
            <v>MONTE PLATA</v>
          </cell>
          <cell r="B90" t="str">
            <v>Monte_Plata</v>
          </cell>
        </row>
        <row r="91">
          <cell r="A91" t="str">
            <v>MONTE PLATA</v>
          </cell>
          <cell r="B91" t="str">
            <v>Monte_Plata</v>
          </cell>
        </row>
        <row r="92">
          <cell r="A92" t="str">
            <v>PEDERNALES</v>
          </cell>
          <cell r="B92" t="str">
            <v>Pedernales</v>
          </cell>
        </row>
        <row r="93">
          <cell r="A93" t="str">
            <v>PEDERNALES</v>
          </cell>
          <cell r="B93" t="str">
            <v>Pedernales</v>
          </cell>
        </row>
        <row r="94">
          <cell r="A94" t="str">
            <v>PERAVIA</v>
          </cell>
          <cell r="B94" t="str">
            <v>Peravia</v>
          </cell>
        </row>
        <row r="95">
          <cell r="A95" t="str">
            <v>PERAVIA</v>
          </cell>
          <cell r="B95" t="str">
            <v>Peravia</v>
          </cell>
        </row>
        <row r="96">
          <cell r="A96" t="str">
            <v>PUERTO PLATA</v>
          </cell>
          <cell r="B96" t="str">
            <v>Puerto_Plata</v>
          </cell>
        </row>
        <row r="97">
          <cell r="A97" t="str">
            <v>PUERTO PLATA</v>
          </cell>
          <cell r="B97" t="str">
            <v>Puerto_Plata</v>
          </cell>
        </row>
        <row r="98">
          <cell r="A98" t="str">
            <v>PUERTO PLATA</v>
          </cell>
          <cell r="B98" t="str">
            <v>Puerto_Plata</v>
          </cell>
        </row>
        <row r="99">
          <cell r="A99" t="str">
            <v>PUERTO PLATA</v>
          </cell>
          <cell r="B99" t="str">
            <v>Puerto_Plata</v>
          </cell>
        </row>
        <row r="100">
          <cell r="A100" t="str">
            <v>PUERTO PLATA</v>
          </cell>
          <cell r="B100" t="str">
            <v>Puerto_Plata</v>
          </cell>
        </row>
        <row r="101">
          <cell r="A101" t="str">
            <v>PUERTO PLATA</v>
          </cell>
          <cell r="B101" t="str">
            <v>Puerto_Plata</v>
          </cell>
        </row>
        <row r="102">
          <cell r="A102" t="str">
            <v>PUERTO PLATA</v>
          </cell>
          <cell r="B102" t="str">
            <v>Puerto_Plata</v>
          </cell>
        </row>
        <row r="103">
          <cell r="A103" t="str">
            <v>PUERTO PLATA</v>
          </cell>
          <cell r="B103" t="str">
            <v>Puerto_Plata</v>
          </cell>
        </row>
        <row r="104">
          <cell r="A104" t="str">
            <v>PUERTO PLATA</v>
          </cell>
          <cell r="B104" t="str">
            <v>Puerto_Plata</v>
          </cell>
        </row>
        <row r="105">
          <cell r="A105" t="str">
            <v>SAMANÁ</v>
          </cell>
          <cell r="B105" t="str">
            <v>Samana</v>
          </cell>
        </row>
        <row r="106">
          <cell r="A106" t="str">
            <v>SAMANÁ</v>
          </cell>
          <cell r="B106" t="str">
            <v>Samana</v>
          </cell>
        </row>
        <row r="107">
          <cell r="A107" t="str">
            <v>SAMANÁ</v>
          </cell>
          <cell r="B107" t="str">
            <v>Samana</v>
          </cell>
        </row>
        <row r="108">
          <cell r="A108" t="str">
            <v>SAN CRISTÓBAL</v>
          </cell>
          <cell r="B108" t="str">
            <v>San_Cristobal</v>
          </cell>
        </row>
        <row r="109">
          <cell r="A109" t="str">
            <v>SAN CRISTÓBAL</v>
          </cell>
          <cell r="B109" t="str">
            <v>San_Cristobal</v>
          </cell>
        </row>
        <row r="110">
          <cell r="A110" t="str">
            <v>SAN CRISTÓBAL</v>
          </cell>
          <cell r="B110" t="str">
            <v>San_Cristobal</v>
          </cell>
        </row>
        <row r="111">
          <cell r="A111" t="str">
            <v>SAN CRISTÓBAL</v>
          </cell>
          <cell r="B111" t="str">
            <v>San_Cristobal</v>
          </cell>
        </row>
        <row r="112">
          <cell r="A112" t="str">
            <v>SAN CRISTÓBAL</v>
          </cell>
          <cell r="B112" t="str">
            <v>San_Cristobal</v>
          </cell>
        </row>
        <row r="113">
          <cell r="A113" t="str">
            <v>SAN CRISTÓBAL</v>
          </cell>
          <cell r="B113" t="str">
            <v>San_Cristobal</v>
          </cell>
        </row>
        <row r="114">
          <cell r="A114" t="str">
            <v>SAN CRISTÓBAL</v>
          </cell>
          <cell r="B114" t="str">
            <v>San_Cristobal</v>
          </cell>
        </row>
        <row r="115">
          <cell r="A115" t="str">
            <v>SAN CRISTÓBAL</v>
          </cell>
          <cell r="B115" t="str">
            <v>San_Cristobal</v>
          </cell>
        </row>
        <row r="116">
          <cell r="A116" t="str">
            <v>SAN JOSÉ DE OCOA</v>
          </cell>
          <cell r="B116" t="str">
            <v>San_Jose_de_Ocoa</v>
          </cell>
        </row>
        <row r="117">
          <cell r="A117" t="str">
            <v>SAN JOSÉ DE OCOA</v>
          </cell>
          <cell r="B117" t="str">
            <v>San_Jose_de_Ocoa</v>
          </cell>
        </row>
        <row r="118">
          <cell r="A118" t="str">
            <v>SAN JOSÉ DE OCOA</v>
          </cell>
          <cell r="B118" t="str">
            <v>San_Jose_de_Ocoa</v>
          </cell>
        </row>
        <row r="119">
          <cell r="A119" t="str">
            <v>SAN JUAN</v>
          </cell>
          <cell r="B119" t="str">
            <v>San_Juan</v>
          </cell>
        </row>
        <row r="120">
          <cell r="A120" t="str">
            <v>SAN JUAN</v>
          </cell>
          <cell r="B120" t="str">
            <v>San_Juan</v>
          </cell>
        </row>
        <row r="121">
          <cell r="A121" t="str">
            <v>SAN JUAN</v>
          </cell>
          <cell r="B121" t="str">
            <v>San_Juan</v>
          </cell>
        </row>
        <row r="122">
          <cell r="A122" t="str">
            <v>SAN JUAN</v>
          </cell>
          <cell r="B122" t="str">
            <v>San_Juan</v>
          </cell>
        </row>
        <row r="123">
          <cell r="A123" t="str">
            <v>SAN JUAN</v>
          </cell>
          <cell r="B123" t="str">
            <v>San_Juan</v>
          </cell>
        </row>
        <row r="124">
          <cell r="A124" t="str">
            <v>SAN JUAN</v>
          </cell>
          <cell r="B124" t="str">
            <v>San_Juan</v>
          </cell>
        </row>
        <row r="125">
          <cell r="A125" t="str">
            <v>SAN PEDRO DE MACORÍS</v>
          </cell>
          <cell r="B125" t="str">
            <v>San_Pedro_de_Macoris</v>
          </cell>
        </row>
        <row r="126">
          <cell r="A126" t="str">
            <v>SAN PEDRO DE MACORÍS</v>
          </cell>
          <cell r="B126" t="str">
            <v>San_Pedro_de_Macoris</v>
          </cell>
        </row>
        <row r="127">
          <cell r="A127" t="str">
            <v>SAN PEDRO DE MACORÍS</v>
          </cell>
          <cell r="B127" t="str">
            <v>San_Pedro_de_Macoris</v>
          </cell>
        </row>
        <row r="128">
          <cell r="A128" t="str">
            <v>SAN PEDRO DE MACORÍS</v>
          </cell>
          <cell r="B128" t="str">
            <v>San_Pedro_de_Macoris</v>
          </cell>
        </row>
        <row r="129">
          <cell r="A129" t="str">
            <v>SAN PEDRO DE MACORÍS</v>
          </cell>
          <cell r="B129" t="str">
            <v>San_Pedro_de_Macoris</v>
          </cell>
        </row>
        <row r="130">
          <cell r="A130" t="str">
            <v>SAN PEDRO DE MACORÍS</v>
          </cell>
          <cell r="B130" t="str">
            <v>San_Pedro_de_Macoris</v>
          </cell>
        </row>
        <row r="131">
          <cell r="A131" t="str">
            <v>SÁNCHEZ RAMÍREZ</v>
          </cell>
          <cell r="B131" t="str">
            <v>Sanchez_Ramirez</v>
          </cell>
        </row>
        <row r="132">
          <cell r="A132" t="str">
            <v>SÁNCHEZ RAMÍREZ</v>
          </cell>
          <cell r="B132" t="str">
            <v>Sanchez_Ramirez</v>
          </cell>
        </row>
        <row r="133">
          <cell r="A133" t="str">
            <v>SÁNCHEZ RAMÍREZ</v>
          </cell>
          <cell r="B133" t="str">
            <v>Sanchez_Ramirez</v>
          </cell>
        </row>
        <row r="134">
          <cell r="A134" t="str">
            <v>SÁNCHEZ RAMÍREZ</v>
          </cell>
          <cell r="B134" t="str">
            <v>Sanchez_Ramirez</v>
          </cell>
        </row>
        <row r="135">
          <cell r="A135" t="str">
            <v>SANTIAGO</v>
          </cell>
          <cell r="B135" t="str">
            <v>Santiago</v>
          </cell>
        </row>
        <row r="136">
          <cell r="A136" t="str">
            <v>SANTIAGO</v>
          </cell>
          <cell r="B136" t="str">
            <v>Santiago</v>
          </cell>
        </row>
        <row r="137">
          <cell r="A137" t="str">
            <v>SANTIAGO</v>
          </cell>
          <cell r="B137" t="str">
            <v>Santiago</v>
          </cell>
        </row>
        <row r="138">
          <cell r="A138" t="str">
            <v>SANTIAGO</v>
          </cell>
          <cell r="B138" t="str">
            <v>Santiago</v>
          </cell>
        </row>
        <row r="139">
          <cell r="A139" t="str">
            <v>SANTIAGO</v>
          </cell>
          <cell r="B139" t="str">
            <v>Santiago</v>
          </cell>
        </row>
        <row r="140">
          <cell r="A140" t="str">
            <v>SANTIAGO</v>
          </cell>
          <cell r="B140" t="str">
            <v>Santiago</v>
          </cell>
        </row>
        <row r="141">
          <cell r="A141" t="str">
            <v>SANTIAGO</v>
          </cell>
          <cell r="B141" t="str">
            <v>Santiago</v>
          </cell>
        </row>
        <row r="142">
          <cell r="A142" t="str">
            <v>SANTIAGO</v>
          </cell>
          <cell r="B142" t="str">
            <v>Santiago</v>
          </cell>
        </row>
        <row r="143">
          <cell r="A143" t="str">
            <v>SANTIAGO</v>
          </cell>
          <cell r="B143" t="str">
            <v>Santiago</v>
          </cell>
        </row>
        <row r="144">
          <cell r="A144" t="str">
            <v>SANTIAGO RODRÍGUEZ</v>
          </cell>
          <cell r="B144" t="str">
            <v>Santiago_Rodriguez</v>
          </cell>
        </row>
        <row r="145">
          <cell r="A145" t="str">
            <v>SANTIAGO RODRÍGUEZ</v>
          </cell>
          <cell r="B145" t="str">
            <v>Santiago_Rodriguez</v>
          </cell>
        </row>
        <row r="146">
          <cell r="A146" t="str">
            <v>SANTIAGO RODRÍGUEZ</v>
          </cell>
          <cell r="B146" t="str">
            <v>Santiago_Rodriguez</v>
          </cell>
        </row>
        <row r="147">
          <cell r="A147" t="str">
            <v>SANTO DOMINGO</v>
          </cell>
          <cell r="B147" t="str">
            <v>Santo_Domingo</v>
          </cell>
        </row>
        <row r="148">
          <cell r="A148" t="str">
            <v>SANTO DOMINGO</v>
          </cell>
          <cell r="B148" t="str">
            <v>Santo_Domingo</v>
          </cell>
        </row>
        <row r="149">
          <cell r="A149" t="str">
            <v>SANTO DOMINGO</v>
          </cell>
          <cell r="B149" t="str">
            <v>Santo_Domingo</v>
          </cell>
        </row>
        <row r="150">
          <cell r="A150" t="str">
            <v>SANTO DOMINGO</v>
          </cell>
          <cell r="B150" t="str">
            <v>Santo_Domingo</v>
          </cell>
        </row>
        <row r="151">
          <cell r="A151" t="str">
            <v>SANTO DOMINGO</v>
          </cell>
          <cell r="B151" t="str">
            <v>Santo_Domingo</v>
          </cell>
        </row>
        <row r="152">
          <cell r="A152" t="str">
            <v>SANTO DOMINGO</v>
          </cell>
          <cell r="B152" t="str">
            <v>Santo_Domingo</v>
          </cell>
        </row>
        <row r="153">
          <cell r="A153" t="str">
            <v>SANTO DOMINGO</v>
          </cell>
          <cell r="B153" t="str">
            <v>Santo_Domingo</v>
          </cell>
        </row>
        <row r="154">
          <cell r="A154" t="str">
            <v>VALVERDE</v>
          </cell>
          <cell r="B154" t="str">
            <v>Valverde</v>
          </cell>
        </row>
        <row r="155">
          <cell r="A155" t="str">
            <v>VALVERDE</v>
          </cell>
          <cell r="B155" t="str">
            <v>Valverde</v>
          </cell>
        </row>
        <row r="156">
          <cell r="A156" t="str">
            <v>VALVERDE</v>
          </cell>
          <cell r="B156" t="str">
            <v>Valverde</v>
          </cell>
        </row>
      </sheetData>
      <sheetData sheetId="10" refreshError="1"/>
      <sheetData sheetId="11" refreshError="1">
        <row r="5">
          <cell r="B5" t="str">
            <v>Acabados textiles</v>
          </cell>
          <cell r="F5" t="str">
            <v>Anticipo Financiero</v>
          </cell>
        </row>
        <row r="6">
          <cell r="B6" t="str">
            <v>Alimentos y bebidas para personas</v>
          </cell>
          <cell r="F6" t="str">
            <v>Facturación de servicios</v>
          </cell>
        </row>
        <row r="7">
          <cell r="B7" t="str">
            <v>Artículos de plástico</v>
          </cell>
          <cell r="F7" t="str">
            <v>Financiamiento externo</v>
          </cell>
        </row>
        <row r="8">
          <cell r="B8" t="str">
            <v>Electrodomésticos</v>
          </cell>
          <cell r="F8" t="str">
            <v>Presupuesto Institucional</v>
          </cell>
        </row>
        <row r="9">
          <cell r="B9" t="str">
            <v>Equipo de comunicación, telecomunicaciones y señalamiento</v>
          </cell>
        </row>
        <row r="10">
          <cell r="B10" t="str">
            <v xml:space="preserve">Equipo médico y de laboratorio </v>
          </cell>
        </row>
        <row r="11">
          <cell r="B11" t="str">
            <v>Equipos de cómputo</v>
          </cell>
        </row>
        <row r="12">
          <cell r="B12" t="str">
            <v>Equipos de seguridad</v>
          </cell>
        </row>
        <row r="13">
          <cell r="B13" t="str">
            <v>Eventos generales</v>
          </cell>
        </row>
        <row r="14">
          <cell r="B14" t="str">
            <v>Gasoil</v>
          </cell>
        </row>
        <row r="15">
          <cell r="B15" t="str">
            <v>Herramientas menores</v>
          </cell>
        </row>
        <row r="16">
          <cell r="B16" t="str">
            <v>Impresión y encuadernación</v>
          </cell>
          <cell r="F16" t="str">
            <v>Electrodomésticos</v>
          </cell>
        </row>
        <row r="17">
          <cell r="B17" t="str">
            <v>Llantas y neumáticos</v>
          </cell>
          <cell r="F17" t="str">
            <v>Equipos de cómputo</v>
          </cell>
        </row>
        <row r="18">
          <cell r="B18" t="str">
            <v>Mantenimiento y reparación de equipos de transporte, tracción y elevación</v>
          </cell>
          <cell r="F18" t="str">
            <v>Equipos de seguridad</v>
          </cell>
        </row>
        <row r="19">
          <cell r="B19" t="str">
            <v>Mantenimiento y reparación de equipos para computación</v>
          </cell>
          <cell r="F19" t="str">
            <v>Mantenimiento y reparación de equipos de transporte, tracción y elevación</v>
          </cell>
        </row>
        <row r="20">
          <cell r="B20" t="str">
            <v>Mantenimiento y reparación de equipos sanitarios y de laboratorio</v>
          </cell>
          <cell r="F20" t="str">
            <v>Mantenimiento y reparación de equipos para computación</v>
          </cell>
        </row>
        <row r="21">
          <cell r="B21" t="str">
            <v>Mantenimiento y reparación de maquinarias y equipos</v>
          </cell>
          <cell r="F21" t="str">
            <v>Mantenimiento y reparación de equipos sanitarios y de laboratorio</v>
          </cell>
        </row>
        <row r="22">
          <cell r="B22" t="str">
            <v>Mantenimiento y reparación de muebles y equipos de oficina</v>
          </cell>
          <cell r="F22" t="str">
            <v>Mantenimiento y reparación de maquinarias y equipos</v>
          </cell>
        </row>
        <row r="23">
          <cell r="B23" t="str">
            <v>Material para limpieza</v>
          </cell>
          <cell r="F23" t="str">
            <v>Mantenimiento y reparación de muebles y equipos de oficina</v>
          </cell>
        </row>
        <row r="24">
          <cell r="B24" t="str">
            <v>Muebles de alojamiento</v>
          </cell>
          <cell r="F24" t="str">
            <v>Muebles de alojamiento</v>
          </cell>
        </row>
        <row r="25">
          <cell r="B25" t="str">
            <v>Muebles de oficina y estantería</v>
          </cell>
          <cell r="F25" t="str">
            <v>Muebles de oficina y estantería</v>
          </cell>
        </row>
        <row r="26">
          <cell r="B26" t="str">
            <v>Obras menores en edificaciones</v>
          </cell>
          <cell r="F26" t="str">
            <v>Otros equipos</v>
          </cell>
        </row>
        <row r="27">
          <cell r="B27" t="str">
            <v>Otros equipos</v>
          </cell>
          <cell r="F27" t="str">
            <v>Sistemas de aire acondicionado, calefacción y de refrigeración industrial y comercial</v>
          </cell>
        </row>
        <row r="28">
          <cell r="B28" t="str">
            <v>Peaje</v>
          </cell>
          <cell r="F28" t="str">
            <v>Automóviles y camiones</v>
          </cell>
        </row>
        <row r="29">
          <cell r="B29" t="str">
            <v>Pinturas, barnices, lacas, diluyentes y absorbentes para pintura</v>
          </cell>
          <cell r="F29" t="str">
            <v>Carrocerías y remolques</v>
          </cell>
        </row>
        <row r="30">
          <cell r="B30" t="str">
            <v>Productos de artes gráficas</v>
          </cell>
          <cell r="F30" t="str">
            <v>Otros equipos de transporte</v>
          </cell>
        </row>
        <row r="31">
          <cell r="B31" t="str">
            <v>Productos de cemento</v>
          </cell>
        </row>
        <row r="32">
          <cell r="B32" t="str">
            <v>Productos de loza</v>
          </cell>
        </row>
        <row r="33">
          <cell r="B33" t="str">
            <v>Productos de Papel, Cartón e Impresos</v>
          </cell>
        </row>
        <row r="34">
          <cell r="B34" t="str">
            <v>Productos de vidrio</v>
          </cell>
        </row>
        <row r="35">
          <cell r="B35" t="str">
            <v>Productos eléctricos y afines</v>
          </cell>
        </row>
        <row r="36">
          <cell r="B36" t="str">
            <v>Productos medicinales para uso humano</v>
          </cell>
        </row>
        <row r="37">
          <cell r="B37" t="str">
            <v>Productos metálicos y sus derivados</v>
          </cell>
        </row>
        <row r="38">
          <cell r="B38" t="str">
            <v>Productos químicos de uso personal</v>
          </cell>
        </row>
        <row r="39">
          <cell r="B39" t="str">
            <v>Publicidad y propaganda</v>
          </cell>
        </row>
        <row r="40">
          <cell r="B40" t="str">
            <v>Servicios técnicos y profesionales</v>
          </cell>
        </row>
        <row r="41">
          <cell r="B41" t="str">
            <v>Sistemas de aire acondicionado, calefacción y de refrigeración industrial y comercial</v>
          </cell>
        </row>
        <row r="42">
          <cell r="B42" t="str">
            <v>Útiles de cocina y comedor</v>
          </cell>
        </row>
        <row r="43">
          <cell r="B43" t="str">
            <v>Útiles de escritorio, oficina, informática y de enseñanza</v>
          </cell>
        </row>
        <row r="44">
          <cell r="B44" t="str">
            <v>Útiles menores médico-quirúrgicos</v>
          </cell>
        </row>
        <row r="45">
          <cell r="B45" t="str">
            <v>Viáticos dentro del país</v>
          </cell>
        </row>
      </sheetData>
      <sheetData sheetId="12" refreshError="1"/>
      <sheetData sheetId="13" refreshError="1"/>
      <sheetData sheetId="14" refreshError="1">
        <row r="3">
          <cell r="B3">
            <v>2025</v>
          </cell>
        </row>
        <row r="4">
          <cell r="B4">
            <v>2026</v>
          </cell>
        </row>
        <row r="5">
          <cell r="B5">
            <v>2027</v>
          </cell>
        </row>
        <row r="6">
          <cell r="B6">
            <v>2028</v>
          </cell>
        </row>
        <row r="10">
          <cell r="B10" t="str">
            <v>SNS - Dirección Central</v>
          </cell>
        </row>
        <row r="11">
          <cell r="B11" t="str">
            <v>R10 - SRS Ozama</v>
          </cell>
          <cell r="D11" t="str">
            <v>Almacen</v>
          </cell>
          <cell r="G11" t="str">
            <v>Compra</v>
          </cell>
        </row>
        <row r="12">
          <cell r="B12" t="str">
            <v>R5 - SRS Valdesia</v>
          </cell>
          <cell r="D12" t="str">
            <v>Centro Primer Nivel</v>
          </cell>
          <cell r="G12" t="str">
            <v>Alquiler</v>
          </cell>
        </row>
        <row r="13">
          <cell r="B13" t="str">
            <v>R1 - SRS Cibao Norte</v>
          </cell>
          <cell r="D13" t="str">
            <v>Centro Diagnóstico</v>
          </cell>
          <cell r="G13" t="str">
            <v>Reparación</v>
          </cell>
        </row>
        <row r="14">
          <cell r="B14" t="str">
            <v>R3 - SRS Cibao Nordeste</v>
          </cell>
          <cell r="D14" t="str">
            <v>Gerencia de Área</v>
          </cell>
          <cell r="G14" t="str">
            <v>Mantenimiento</v>
          </cell>
        </row>
        <row r="15">
          <cell r="B15" t="str">
            <v>R6 - SRS Enriquillo</v>
          </cell>
          <cell r="D15" t="str">
            <v>Hospital</v>
          </cell>
        </row>
        <row r="16">
          <cell r="B16" t="str">
            <v>R8- SRS Yuma</v>
          </cell>
          <cell r="D16" t="str">
            <v>SRS</v>
          </cell>
        </row>
        <row r="17">
          <cell r="B17" t="str">
            <v>R9- SRS Higüamo</v>
          </cell>
        </row>
        <row r="18">
          <cell r="B18" t="str">
            <v>R7 - SRS El Valle</v>
          </cell>
        </row>
        <row r="19">
          <cell r="B19" t="str">
            <v>R4 - SRS Cibao Noroeste</v>
          </cell>
        </row>
        <row r="20">
          <cell r="B20" t="str">
            <v>R2 - SRS Cibao Sur</v>
          </cell>
          <cell r="G20" t="str">
            <v>Alquiler de edicficio</v>
          </cell>
          <cell r="H20" t="str">
            <v>2.2.5.1.01</v>
          </cell>
        </row>
        <row r="21">
          <cell r="G21" t="str">
            <v>Obras menores en edificaciones</v>
          </cell>
          <cell r="H21" t="str">
            <v>2.7.1.1.01</v>
          </cell>
        </row>
        <row r="22">
          <cell r="G22" t="str">
            <v>Edificaciones no residenciales</v>
          </cell>
          <cell r="H22" t="str">
            <v>2.6.9.2.01</v>
          </cell>
        </row>
        <row r="23">
          <cell r="G23" t="str">
            <v>Instalaciones eléctricas</v>
          </cell>
          <cell r="H23" t="str">
            <v>2.7.1.6.01</v>
          </cell>
        </row>
        <row r="24">
          <cell r="G24" t="str">
            <v>Servicios de pinturas y derivados con fines de higienes y embellecimiento</v>
          </cell>
          <cell r="H24" t="str">
            <v>2.7.1.7.01</v>
          </cell>
        </row>
        <row r="25">
          <cell r="G25" t="str">
            <v>Mantenimiento y reparación de obras civiles en instalaciones vacias</v>
          </cell>
          <cell r="H25" t="str">
            <v>2.7.1.4.01</v>
          </cell>
        </row>
        <row r="188">
          <cell r="B188" t="str">
            <v>Informe</v>
          </cell>
        </row>
        <row r="189">
          <cell r="B189" t="str">
            <v>Listado de participación</v>
          </cell>
        </row>
        <row r="190">
          <cell r="B190" t="str">
            <v>Fotos</v>
          </cell>
        </row>
        <row r="191">
          <cell r="B191" t="str">
            <v>Agenda</v>
          </cell>
        </row>
        <row r="192">
          <cell r="B192" t="str">
            <v>Plan</v>
          </cell>
        </row>
        <row r="193">
          <cell r="B193" t="str">
            <v>Protocolo</v>
          </cell>
        </row>
        <row r="194">
          <cell r="B194" t="str">
            <v>Manual</v>
          </cell>
        </row>
        <row r="195">
          <cell r="B195" t="str">
            <v>Resolución</v>
          </cell>
        </row>
        <row r="196">
          <cell r="B196" t="str">
            <v>Boletin</v>
          </cell>
        </row>
        <row r="197">
          <cell r="B197" t="str">
            <v>Reporte</v>
          </cell>
        </row>
        <row r="198">
          <cell r="B198" t="str">
            <v>Minuta</v>
          </cell>
        </row>
        <row r="199">
          <cell r="B199" t="str">
            <v>Hoja de supervisión</v>
          </cell>
        </row>
        <row r="200">
          <cell r="B200" t="str">
            <v>Inventario</v>
          </cell>
        </row>
        <row r="201">
          <cell r="B201" t="str">
            <v>Reglamento</v>
          </cell>
        </row>
        <row r="202">
          <cell r="B202" t="str">
            <v>Memoria</v>
          </cell>
        </row>
        <row r="203">
          <cell r="B203" t="str">
            <v>Encuesta</v>
          </cell>
        </row>
        <row r="204">
          <cell r="B204" t="str">
            <v>Registro Digital</v>
          </cell>
        </row>
        <row r="205">
          <cell r="B205" t="str">
            <v>Base de datos</v>
          </cell>
        </row>
        <row r="206">
          <cell r="B206" t="str">
            <v>Otros</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Formulario PPGR1"/>
      <sheetName val="Formulario PPGR2"/>
      <sheetName val="Formulario PPGR3"/>
      <sheetName val="Gráfico1"/>
      <sheetName val="Formulario PPGR4 "/>
      <sheetName val="Formulario PPGR5"/>
      <sheetName val="Formulario PPGR6"/>
      <sheetName val="Formulario PPGR7"/>
      <sheetName val="Formulario PPGR8"/>
      <sheetName val="Tablero Indicadores POA"/>
      <sheetName val="Prov"/>
      <sheetName val="Insumos"/>
      <sheetName val="LSIns"/>
      <sheetName val="PEI SNS 2025-2028"/>
      <sheetName val="Obj"/>
      <sheetName val="Catalogo"/>
      <sheetName val="POA SRS 2026 OR 10-10-2025  fin"/>
    </sheetNames>
    <sheetDataSet>
      <sheetData sheetId="0"/>
      <sheetData sheetId="1"/>
      <sheetData sheetId="2">
        <row r="9">
          <cell r="H9" t="str">
            <v>1.1.1.01</v>
          </cell>
          <cell r="I9" t="str">
            <v>Seguimiento para el fortalecimiento de la Estrategia Canguro .</v>
          </cell>
          <cell r="J9">
            <v>1</v>
          </cell>
          <cell r="K9">
            <v>1</v>
          </cell>
          <cell r="L9">
            <v>1</v>
          </cell>
          <cell r="M9">
            <v>1</v>
          </cell>
          <cell r="N9">
            <v>2</v>
          </cell>
          <cell r="O9">
            <v>1</v>
          </cell>
          <cell r="P9">
            <v>1</v>
          </cell>
          <cell r="Q9">
            <v>1</v>
          </cell>
          <cell r="R9">
            <v>2</v>
          </cell>
          <cell r="S9">
            <v>1</v>
          </cell>
          <cell r="T9">
            <v>1</v>
          </cell>
          <cell r="U9">
            <v>1</v>
          </cell>
          <cell r="V9">
            <v>14</v>
          </cell>
        </row>
        <row r="10">
          <cell r="H10" t="str">
            <v>1.1.1.02</v>
          </cell>
          <cell r="I10" t="str">
            <v>Análisis de la mortalidad postneonatal, infantil y en la primera infancia por SRS</v>
          </cell>
          <cell r="M10">
            <v>1</v>
          </cell>
          <cell r="P10">
            <v>1</v>
          </cell>
          <cell r="S10">
            <v>1</v>
          </cell>
          <cell r="V10">
            <v>3</v>
          </cell>
        </row>
        <row r="11">
          <cell r="H11" t="str">
            <v>1.1.1.03</v>
          </cell>
          <cell r="I11" t="str">
            <v>Seguimiento a la Sala Situacional IA</v>
          </cell>
          <cell r="L11">
            <v>1</v>
          </cell>
          <cell r="O11">
            <v>1</v>
          </cell>
          <cell r="R11">
            <v>1</v>
          </cell>
          <cell r="U11">
            <v>1</v>
          </cell>
          <cell r="V11">
            <v>4</v>
          </cell>
        </row>
        <row r="12">
          <cell r="H12" t="str">
            <v>1.1.1.04</v>
          </cell>
          <cell r="I12" t="str">
            <v xml:space="preserve">Elaboración e implementación del plan para el fortalecimiento de los servicios pediatricos.  </v>
          </cell>
          <cell r="J12">
            <v>1</v>
          </cell>
          <cell r="M12">
            <v>1</v>
          </cell>
          <cell r="P12">
            <v>1</v>
          </cell>
          <cell r="S12">
            <v>1</v>
          </cell>
          <cell r="V12">
            <v>4</v>
          </cell>
        </row>
        <row r="13">
          <cell r="H13" t="str">
            <v>1.1.1.05</v>
          </cell>
          <cell r="I13" t="str">
            <v>Seguimiento a la intervención para el fortalecimiento en la atención niños asistidos por violencia en CEAS y CPN (Socialización guias y protocolos, reporte de casos)</v>
          </cell>
          <cell r="L13">
            <v>1</v>
          </cell>
          <cell r="O13">
            <v>1</v>
          </cell>
          <cell r="R13">
            <v>1</v>
          </cell>
          <cell r="U13">
            <v>1</v>
          </cell>
          <cell r="V13">
            <v>4</v>
          </cell>
        </row>
        <row r="14">
          <cell r="H14" t="str">
            <v>1.1.1.06</v>
          </cell>
          <cell r="I14" t="str">
            <v>Seguimiento a la atención en salud en menores de 5 años en CPNA seleccionados</v>
          </cell>
          <cell r="L14">
            <v>1</v>
          </cell>
          <cell r="O14">
            <v>1</v>
          </cell>
          <cell r="R14">
            <v>1</v>
          </cell>
          <cell r="U14">
            <v>1</v>
          </cell>
          <cell r="V14">
            <v>4</v>
          </cell>
        </row>
        <row r="15">
          <cell r="H15" t="str">
            <v>1.1.1.07</v>
          </cell>
          <cell r="I15" t="str">
            <v>Capitaciones de  anticonceptivos al personal de la Unidades de Atención Integral y las Consultas Diferenciadas para adolescentes</v>
          </cell>
          <cell r="L15">
            <v>1</v>
          </cell>
          <cell r="O15">
            <v>1</v>
          </cell>
          <cell r="R15">
            <v>1</v>
          </cell>
          <cell r="U15">
            <v>1</v>
          </cell>
          <cell r="V15">
            <v>4</v>
          </cell>
        </row>
        <row r="16">
          <cell r="H16" t="str">
            <v>1.1.1.08</v>
          </cell>
          <cell r="I16" t="str">
            <v xml:space="preserve">Reunión con CEAS priorizados para  revisión de Indicadores </v>
          </cell>
          <cell r="L16">
            <v>1</v>
          </cell>
          <cell r="O16">
            <v>1</v>
          </cell>
          <cell r="R16">
            <v>1</v>
          </cell>
          <cell r="U16">
            <v>1</v>
          </cell>
          <cell r="V16">
            <v>4</v>
          </cell>
        </row>
        <row r="17">
          <cell r="H17" t="str">
            <v>1.1.1.09</v>
          </cell>
          <cell r="I17" t="str">
            <v>Seguimiento al fortalecimiento de las Unidades de Atención Integrales en Salud para personas Adolescentes</v>
          </cell>
          <cell r="J17">
            <v>1</v>
          </cell>
          <cell r="K17">
            <v>1</v>
          </cell>
          <cell r="L17">
            <v>1</v>
          </cell>
          <cell r="M17">
            <v>1</v>
          </cell>
          <cell r="N17">
            <v>1</v>
          </cell>
          <cell r="O17">
            <v>1</v>
          </cell>
          <cell r="P17">
            <v>1</v>
          </cell>
          <cell r="Q17">
            <v>1</v>
          </cell>
          <cell r="R17">
            <v>1</v>
          </cell>
          <cell r="S17">
            <v>1</v>
          </cell>
          <cell r="T17">
            <v>1</v>
          </cell>
          <cell r="U17">
            <v>1</v>
          </cell>
          <cell r="V17">
            <v>12</v>
          </cell>
        </row>
        <row r="18">
          <cell r="H18" t="str">
            <v>1.1.1.10</v>
          </cell>
          <cell r="I18" t="str">
            <v>Seguimiento al fortalecimiento de las Consultas Diferenciadas en los CEAS</v>
          </cell>
          <cell r="L18">
            <v>1</v>
          </cell>
          <cell r="O18">
            <v>1</v>
          </cell>
          <cell r="R18">
            <v>1</v>
          </cell>
          <cell r="U18">
            <v>1</v>
          </cell>
          <cell r="V18">
            <v>4</v>
          </cell>
        </row>
        <row r="19">
          <cell r="H19" t="str">
            <v>1.1.1.11</v>
          </cell>
          <cell r="I19" t="str">
            <v>Socialización de las Guías Nacionales de Atención Integral a la Salud de Adolescentes por SRS</v>
          </cell>
          <cell r="J19">
            <v>1</v>
          </cell>
          <cell r="M19">
            <v>1</v>
          </cell>
          <cell r="P19">
            <v>1</v>
          </cell>
          <cell r="S19">
            <v>1</v>
          </cell>
          <cell r="V19">
            <v>4</v>
          </cell>
        </row>
        <row r="20">
          <cell r="H20" t="str">
            <v>1.1.1.12</v>
          </cell>
          <cell r="I20" t="str">
            <v xml:space="preserve">Análisis de la Planificación familiar en Adolescentes </v>
          </cell>
          <cell r="J20">
            <v>1</v>
          </cell>
          <cell r="M20">
            <v>1</v>
          </cell>
          <cell r="P20">
            <v>1</v>
          </cell>
          <cell r="S20">
            <v>1</v>
          </cell>
          <cell r="V20">
            <v>4</v>
          </cell>
        </row>
        <row r="21">
          <cell r="H21" t="str">
            <v>1.2.1.01</v>
          </cell>
          <cell r="I21" t="str">
            <v>Seguimiento regional de la  Morbilidad Materna Extrema de los CEAS</v>
          </cell>
          <cell r="K21">
            <v>1</v>
          </cell>
          <cell r="L21">
            <v>1</v>
          </cell>
          <cell r="M21">
            <v>1</v>
          </cell>
          <cell r="N21">
            <v>1</v>
          </cell>
          <cell r="O21">
            <v>1</v>
          </cell>
          <cell r="P21">
            <v>1</v>
          </cell>
          <cell r="Q21">
            <v>1</v>
          </cell>
          <cell r="R21">
            <v>1</v>
          </cell>
          <cell r="S21">
            <v>1</v>
          </cell>
          <cell r="T21">
            <v>1</v>
          </cell>
          <cell r="V21">
            <v>10</v>
          </cell>
        </row>
        <row r="22">
          <cell r="H22" t="str">
            <v>1.2.1.02</v>
          </cell>
          <cell r="I22" t="str">
            <v>Análisis de los indicadores Maternos Neonatales de la Sala Situacional de los CEAS</v>
          </cell>
          <cell r="L22">
            <v>1</v>
          </cell>
          <cell r="O22">
            <v>1</v>
          </cell>
          <cell r="R22">
            <v>1</v>
          </cell>
          <cell r="U22">
            <v>1</v>
          </cell>
          <cell r="V22">
            <v>4</v>
          </cell>
        </row>
        <row r="23">
          <cell r="H23" t="str">
            <v>1.2.1.03</v>
          </cell>
          <cell r="I23" t="str">
            <v>Seguimiento a la implementacion de la Estrategia Código Rojo en los CEAS priorizados.</v>
          </cell>
          <cell r="M23">
            <v>1</v>
          </cell>
          <cell r="Q23">
            <v>1</v>
          </cell>
          <cell r="U23">
            <v>1</v>
          </cell>
          <cell r="V23">
            <v>3</v>
          </cell>
        </row>
        <row r="24">
          <cell r="H24" t="str">
            <v>1.2.1.04</v>
          </cell>
          <cell r="I24" t="str">
            <v>Seguimiento al tamizaje de infecciones vaginales y urinarias en la embarazada en los CEAS priorizados (SRS Ozama y Cibao Norte)</v>
          </cell>
          <cell r="L24">
            <v>1</v>
          </cell>
          <cell r="O24">
            <v>1</v>
          </cell>
          <cell r="S24">
            <v>1</v>
          </cell>
          <cell r="V24">
            <v>3</v>
          </cell>
        </row>
        <row r="25">
          <cell r="H25" t="str">
            <v>1.2.1.05</v>
          </cell>
          <cell r="I25" t="str">
            <v xml:space="preserve">Adecuación de la Elaboracion de los planes de mejora de la metodología de Observación de la Práctica Clínica (OPC) según los resultados del monitoreo de calidad de los servicios en los CEAS priorizados </v>
          </cell>
          <cell r="N25">
            <v>1</v>
          </cell>
          <cell r="S25">
            <v>1</v>
          </cell>
          <cell r="V25">
            <v>2</v>
          </cell>
        </row>
        <row r="26">
          <cell r="H26" t="str">
            <v>1.2.1.06</v>
          </cell>
          <cell r="I26" t="str">
            <v>Seguimiento a la Planificación  Post Evento Obstétrico en los CEAS priorizados</v>
          </cell>
          <cell r="M26">
            <v>1</v>
          </cell>
          <cell r="Q26">
            <v>1</v>
          </cell>
          <cell r="T26">
            <v>1</v>
          </cell>
          <cell r="V26">
            <v>3</v>
          </cell>
        </row>
        <row r="27">
          <cell r="H27" t="str">
            <v>1.2.1.07</v>
          </cell>
          <cell r="I27" t="str">
            <v>Monitoreo  al apego a protocolo de atencion en consulta prenatal en los CEAS priorizados.</v>
          </cell>
          <cell r="N27">
            <v>1</v>
          </cell>
          <cell r="S27">
            <v>1</v>
          </cell>
          <cell r="V27">
            <v>2</v>
          </cell>
        </row>
        <row r="28">
          <cell r="H28" t="str">
            <v>1.2.2.01</v>
          </cell>
          <cell r="I28" t="str">
            <v>Seguimiento a las acciones de cada uno de los  equipos de control de infecciones asociadas a la atención en salud (IAAS) en la UCIN de los 8 hospitales donde se implementa la estrategia.</v>
          </cell>
          <cell r="N28">
            <v>1</v>
          </cell>
          <cell r="T28">
            <v>1</v>
          </cell>
          <cell r="V28">
            <v>2</v>
          </cell>
        </row>
        <row r="29">
          <cell r="H29" t="str">
            <v>1.2.2.02</v>
          </cell>
          <cell r="I29" t="str">
            <v>Supervisar la realización de capacitaciónes  por los equipos de IAAS, en limpieza y desinfección en las unidades neonatales.</v>
          </cell>
          <cell r="M29">
            <v>1</v>
          </cell>
          <cell r="Q29">
            <v>1</v>
          </cell>
          <cell r="T29">
            <v>1</v>
          </cell>
          <cell r="V29">
            <v>3</v>
          </cell>
        </row>
        <row r="30">
          <cell r="H30" t="str">
            <v>1.2.2.03</v>
          </cell>
          <cell r="I30" t="str">
            <v>Análisis de la información recolectada por los equipos de IAAS a través del sistema de vigilancia epidemiológica (hospitales: Maternidad Nuestra Señora de la Altagracia, Materno Infantil San Lorenzo de los Mina , Materno Dr. Reynaldo Almanzar, Maternidad Presidente Estrella Ureña)</v>
          </cell>
          <cell r="M30">
            <v>1</v>
          </cell>
          <cell r="S30">
            <v>1</v>
          </cell>
          <cell r="V30">
            <v>2</v>
          </cell>
        </row>
        <row r="31">
          <cell r="H31" t="str">
            <v>1.2.2.04</v>
          </cell>
          <cell r="I31" t="str">
            <v>Seguimiento de la ejecución de la vigilanica sanitaria del agua en las UCIN del SNS</v>
          </cell>
          <cell r="O31">
            <v>1</v>
          </cell>
          <cell r="U31">
            <v>1</v>
          </cell>
          <cell r="V31">
            <v>2</v>
          </cell>
        </row>
        <row r="32">
          <cell r="H32" t="str">
            <v>1.2.2.05</v>
          </cell>
          <cell r="I32" t="str">
            <v>Reporte de  los casos Hemorragia Pulmonar en las UCIN (número de casos, edad gestacional, condición al egreso, ecocardiograma, registro de canalización umbilical y si recibio tratamiento para Ductus</v>
          </cell>
          <cell r="M32">
            <v>1</v>
          </cell>
          <cell r="Q32">
            <v>1</v>
          </cell>
          <cell r="V32">
            <v>2</v>
          </cell>
        </row>
        <row r="33">
          <cell r="H33" t="str">
            <v>1.2.2.06</v>
          </cell>
          <cell r="I33" t="str">
            <v>Monitoreo del registro en línea del Certificado de Nacido Vivo en los CEAS</v>
          </cell>
          <cell r="M33">
            <v>1</v>
          </cell>
          <cell r="P33">
            <v>1</v>
          </cell>
          <cell r="S33">
            <v>1</v>
          </cell>
          <cell r="V33">
            <v>3</v>
          </cell>
        </row>
        <row r="34">
          <cell r="H34" t="str">
            <v>1.2.2.07</v>
          </cell>
          <cell r="I34" t="str">
            <v>Seguimiento a la expansión de los Programas Canguro</v>
          </cell>
          <cell r="M34">
            <v>1</v>
          </cell>
          <cell r="P34">
            <v>1</v>
          </cell>
          <cell r="S34">
            <v>1</v>
          </cell>
          <cell r="V34">
            <v>3</v>
          </cell>
        </row>
        <row r="35">
          <cell r="H35" t="str">
            <v>1.5.1.01</v>
          </cell>
          <cell r="I35" t="str">
            <v>Seguimiento a personas de riesgo  mayores de 18 años para la prevensión de hipertensión y diabetes (Tamizaje) por Área de Salud</v>
          </cell>
          <cell r="O35">
            <v>1</v>
          </cell>
          <cell r="U35">
            <v>1</v>
          </cell>
          <cell r="V35">
            <v>2</v>
          </cell>
        </row>
        <row r="36">
          <cell r="H36" t="str">
            <v>1.5.1.02</v>
          </cell>
          <cell r="I36" t="str">
            <v>Seguimiento a pacientes con hipertensión y diabetes por Área de Salud</v>
          </cell>
          <cell r="L36">
            <v>1</v>
          </cell>
          <cell r="O36">
            <v>1</v>
          </cell>
          <cell r="R36">
            <v>1</v>
          </cell>
          <cell r="U36">
            <v>1</v>
          </cell>
          <cell r="V36">
            <v>4</v>
          </cell>
        </row>
        <row r="37">
          <cell r="H37" t="str">
            <v>1.5.1.03</v>
          </cell>
          <cell r="I37" t="str">
            <v>Capacitación al personal de salud en los módulos de la Estrategia HEARTS por Área de Salud</v>
          </cell>
          <cell r="N37">
            <v>1</v>
          </cell>
          <cell r="T37">
            <v>1</v>
          </cell>
          <cell r="V37">
            <v>2</v>
          </cell>
        </row>
        <row r="38">
          <cell r="H38" t="str">
            <v>1.5.1.04</v>
          </cell>
          <cell r="I38" t="str">
            <v>Evaluación interna de la implementación de la Estrategia Hearts por Área de Salud</v>
          </cell>
          <cell r="O38">
            <v>1</v>
          </cell>
          <cell r="U38">
            <v>1</v>
          </cell>
          <cell r="V38">
            <v>2</v>
          </cell>
        </row>
        <row r="39">
          <cell r="H39" t="str">
            <v>1.5.2.01</v>
          </cell>
          <cell r="I39" t="str">
            <v>Mesas de trabajo intersectorial para la atención a violencia de género e intrafamiliar en salud.</v>
          </cell>
          <cell r="K39">
            <v>1</v>
          </cell>
          <cell r="N39">
            <v>1</v>
          </cell>
          <cell r="Q39">
            <v>1</v>
          </cell>
          <cell r="T39">
            <v>1</v>
          </cell>
          <cell r="V39">
            <v>4</v>
          </cell>
        </row>
        <row r="40">
          <cell r="H40" t="str">
            <v>1.5.2.02</v>
          </cell>
          <cell r="I40" t="str">
            <v>Visitas de supervisión a los CEAS Regionales, Especializados y de Referencia para el debido seguimiento al protocolo y correcto abordaje a los pacientes victimas de violencia  de género e intrafamiliar</v>
          </cell>
          <cell r="K40">
            <v>2</v>
          </cell>
          <cell r="L40">
            <v>2</v>
          </cell>
          <cell r="M40">
            <v>2</v>
          </cell>
          <cell r="N40">
            <v>2</v>
          </cell>
          <cell r="O40">
            <v>2</v>
          </cell>
          <cell r="P40">
            <v>2</v>
          </cell>
          <cell r="Q40">
            <v>2</v>
          </cell>
          <cell r="R40">
            <v>2</v>
          </cell>
          <cell r="S40">
            <v>2</v>
          </cell>
          <cell r="T40">
            <v>2</v>
          </cell>
          <cell r="V40">
            <v>20</v>
          </cell>
        </row>
        <row r="41">
          <cell r="H41" t="str">
            <v>1.5.2.03</v>
          </cell>
          <cell r="I41" t="str">
            <v>Monitoreo de estadísticas de los casos reportados de violencia de género e intrafamiliar.</v>
          </cell>
          <cell r="K41">
            <v>1</v>
          </cell>
          <cell r="L41">
            <v>1</v>
          </cell>
          <cell r="M41">
            <v>1</v>
          </cell>
          <cell r="N41">
            <v>1</v>
          </cell>
          <cell r="O41">
            <v>1</v>
          </cell>
          <cell r="P41">
            <v>1</v>
          </cell>
          <cell r="Q41">
            <v>1</v>
          </cell>
          <cell r="R41">
            <v>1</v>
          </cell>
          <cell r="S41">
            <v>1</v>
          </cell>
          <cell r="T41">
            <v>1</v>
          </cell>
          <cell r="V41">
            <v>10</v>
          </cell>
        </row>
        <row r="42">
          <cell r="H42" t="str">
            <v>1.5.2.04</v>
          </cell>
          <cell r="I42" t="str">
            <v>Taller al personal de salud sobre el flujograma de atención de casos de violencia de genero e intrafamiliar.</v>
          </cell>
          <cell r="L42">
            <v>1</v>
          </cell>
          <cell r="O42">
            <v>1</v>
          </cell>
          <cell r="R42">
            <v>1</v>
          </cell>
          <cell r="V42">
            <v>3</v>
          </cell>
        </row>
        <row r="43">
          <cell r="H43" t="str">
            <v>1.5.2.05</v>
          </cell>
          <cell r="I43" t="str">
            <v>Taller al personal de salud para la prevención y atención de casos de violencia en niños, niñas y adolescentes y violencia intrafamiliar.</v>
          </cell>
          <cell r="L43">
            <v>1</v>
          </cell>
          <cell r="O43">
            <v>1</v>
          </cell>
          <cell r="R43">
            <v>1</v>
          </cell>
          <cell r="V43">
            <v>3</v>
          </cell>
        </row>
        <row r="44">
          <cell r="H44" t="str">
            <v>1.5.4.01</v>
          </cell>
          <cell r="I44" t="str">
            <v>Visitas de supervisión con el objetivo de identificar brechas en la atención de salud mental, con el fin de desarrollar planes de mejora para fortalecer los servicios.</v>
          </cell>
          <cell r="L44">
            <v>1</v>
          </cell>
          <cell r="M44">
            <v>1</v>
          </cell>
          <cell r="N44">
            <v>1</v>
          </cell>
          <cell r="O44">
            <v>1</v>
          </cell>
          <cell r="P44">
            <v>1</v>
          </cell>
          <cell r="Q44">
            <v>1</v>
          </cell>
          <cell r="R44">
            <v>1</v>
          </cell>
          <cell r="S44">
            <v>1</v>
          </cell>
          <cell r="T44">
            <v>1</v>
          </cell>
          <cell r="V44">
            <v>9</v>
          </cell>
        </row>
        <row r="45">
          <cell r="H45" t="str">
            <v>1.5.4.02</v>
          </cell>
          <cell r="I45" t="str">
            <v>Visitas de supervisión a las Unidades de Intervención en Crisis en funcionamiento en la región.</v>
          </cell>
          <cell r="M45">
            <v>1</v>
          </cell>
          <cell r="P45">
            <v>1</v>
          </cell>
          <cell r="S45">
            <v>1</v>
          </cell>
          <cell r="V45">
            <v>3</v>
          </cell>
        </row>
        <row r="46">
          <cell r="H46" t="str">
            <v>1.5.4.03</v>
          </cell>
          <cell r="I46" t="str">
            <v>Mesas de trabajo con el personal de salud mental con el objetivo de socializar y dar seguimiento a los planes de mejoras.</v>
          </cell>
          <cell r="L46">
            <v>1</v>
          </cell>
          <cell r="R46">
            <v>1</v>
          </cell>
          <cell r="V46">
            <v>2</v>
          </cell>
        </row>
        <row r="47">
          <cell r="H47" t="str">
            <v>1.5.4.04</v>
          </cell>
          <cell r="I47" t="str">
            <v>Ampliación de la estrategia mhGAP de Atención Primaria, con enfoque prioritario en los Servicios Regionales Cibao Norte, Valdesia y  Ozama.</v>
          </cell>
          <cell r="N47">
            <v>1</v>
          </cell>
          <cell r="V47">
            <v>1</v>
          </cell>
        </row>
        <row r="48">
          <cell r="H48" t="str">
            <v>1.5.4.05</v>
          </cell>
          <cell r="I48" t="str">
            <v>Taller de Prevención y Detección Temprana del Suicidio en lso SRS Noroeste, Nordeste, Valdesia y Yuma</v>
          </cell>
          <cell r="R48">
            <v>1</v>
          </cell>
          <cell r="V48">
            <v>1</v>
          </cell>
        </row>
        <row r="49">
          <cell r="H49" t="str">
            <v>1.6.1.01</v>
          </cell>
          <cell r="I49" t="str">
            <v xml:space="preserve">Seguimiento a la Implementación de la iniciativa de salud escolar por Área de Salud en los SRS Metropolitano (Santo Domingo Este y Oeste) y SRS Norcentral (Santiago) </v>
          </cell>
          <cell r="L49">
            <v>1</v>
          </cell>
          <cell r="O49">
            <v>1</v>
          </cell>
          <cell r="R49">
            <v>1</v>
          </cell>
          <cell r="U49">
            <v>1</v>
          </cell>
          <cell r="V49">
            <v>4</v>
          </cell>
        </row>
        <row r="50">
          <cell r="H50" t="str">
            <v>1.6.2.01</v>
          </cell>
          <cell r="I50" t="str">
            <v>Seguimiento y reporte de las acciones para la detección temprana de cáncer cervicouterino en el PNA por Área de Salud</v>
          </cell>
          <cell r="L50">
            <v>1</v>
          </cell>
          <cell r="O50">
            <v>1</v>
          </cell>
          <cell r="R50">
            <v>1</v>
          </cell>
          <cell r="U50">
            <v>1</v>
          </cell>
          <cell r="V50">
            <v>4</v>
          </cell>
        </row>
        <row r="51">
          <cell r="H51" t="str">
            <v>1.6.3.01</v>
          </cell>
          <cell r="I51" t="str">
            <v>Seguimiento y reporte de las acciones para la detección temprana de cáncer próstata en el PNA por Área de Salud</v>
          </cell>
          <cell r="L51">
            <v>1</v>
          </cell>
          <cell r="O51">
            <v>1</v>
          </cell>
          <cell r="R51">
            <v>1</v>
          </cell>
          <cell r="U51">
            <v>1</v>
          </cell>
          <cell r="V51">
            <v>4</v>
          </cell>
        </row>
        <row r="52">
          <cell r="H52" t="str">
            <v>1.6.4.01</v>
          </cell>
          <cell r="I52" t="str">
            <v>Monitoreo al cumplimiento de las UNAPS de los procedimientos y protocolos de atención establecidos por Área de Salud</v>
          </cell>
          <cell r="L52">
            <v>1</v>
          </cell>
          <cell r="O52">
            <v>1</v>
          </cell>
          <cell r="R52">
            <v>1</v>
          </cell>
          <cell r="U52">
            <v>1</v>
          </cell>
          <cell r="V52">
            <v>4</v>
          </cell>
        </row>
        <row r="53">
          <cell r="H53" t="str">
            <v>1.6.5.01</v>
          </cell>
          <cell r="I53" t="str">
            <v xml:space="preserve">Seguimiento a las capacitaciones a los RRHH de las áreas de odontología de acuerdo a las necesidades. </v>
          </cell>
          <cell r="L53">
            <v>1</v>
          </cell>
          <cell r="O53">
            <v>1</v>
          </cell>
          <cell r="R53">
            <v>1</v>
          </cell>
          <cell r="V53">
            <v>3</v>
          </cell>
        </row>
        <row r="54">
          <cell r="H54" t="str">
            <v>1.6.5.02</v>
          </cell>
          <cell r="I54" t="str">
            <v>Seguimiento al desarrollo e implementación del plan de acciones para el acondicionamiento de infraestructura, mantenimiento de  equipos y equipamiento de las áreas de odontología  EES</v>
          </cell>
          <cell r="L54">
            <v>1</v>
          </cell>
          <cell r="O54">
            <v>1</v>
          </cell>
          <cell r="R54">
            <v>1</v>
          </cell>
          <cell r="T54">
            <v>1</v>
          </cell>
          <cell r="V54">
            <v>4</v>
          </cell>
        </row>
        <row r="55">
          <cell r="H55" t="str">
            <v>1.6.5.03</v>
          </cell>
          <cell r="I55" t="str">
            <v xml:space="preserve">Monitoreo y evaluación de los servicios odontológicos </v>
          </cell>
          <cell r="M55">
            <v>1</v>
          </cell>
          <cell r="P55">
            <v>1</v>
          </cell>
          <cell r="S55">
            <v>1</v>
          </cell>
          <cell r="V55">
            <v>3</v>
          </cell>
        </row>
        <row r="56">
          <cell r="H56" t="str">
            <v>1.6.5.04</v>
          </cell>
          <cell r="I56" t="str">
            <v>Seguimiento del desarrollo del programa Restableciendo Sonrisas</v>
          </cell>
          <cell r="K56">
            <v>1</v>
          </cell>
          <cell r="P56">
            <v>1</v>
          </cell>
          <cell r="V56">
            <v>2</v>
          </cell>
        </row>
        <row r="57">
          <cell r="H57" t="str">
            <v>1.6.5.05</v>
          </cell>
          <cell r="I57" t="str">
            <v xml:space="preserve">Seguimiento del desarrollo del Programa Comunidad /Escuela libre de caries </v>
          </cell>
          <cell r="M57">
            <v>1</v>
          </cell>
          <cell r="Q57">
            <v>1</v>
          </cell>
          <cell r="U57">
            <v>1</v>
          </cell>
          <cell r="V57">
            <v>3</v>
          </cell>
        </row>
        <row r="58">
          <cell r="H58" t="str">
            <v>1.6.5.06</v>
          </cell>
          <cell r="I58" t="str">
            <v>Seguimiento del desarrollo del Programa Fomento de la Salud bucal.</v>
          </cell>
          <cell r="M58">
            <v>1</v>
          </cell>
          <cell r="Q58">
            <v>1</v>
          </cell>
          <cell r="S58">
            <v>1</v>
          </cell>
          <cell r="V58">
            <v>3</v>
          </cell>
        </row>
        <row r="59">
          <cell r="H59" t="str">
            <v>1.6.6.01</v>
          </cell>
          <cell r="I59" t="str">
            <v>Visitas de supervisión y auditoría al Sistema de Información Operacional y Epidemiológico de TB (SIOE) en 10 EES priorizados para fortalecimiento de la calidad del dato.</v>
          </cell>
          <cell r="K59">
            <v>10</v>
          </cell>
          <cell r="L59">
            <v>10</v>
          </cell>
          <cell r="M59">
            <v>10</v>
          </cell>
          <cell r="N59">
            <v>10</v>
          </cell>
          <cell r="O59">
            <v>10</v>
          </cell>
          <cell r="P59">
            <v>10</v>
          </cell>
          <cell r="Q59">
            <v>10</v>
          </cell>
          <cell r="R59">
            <v>10</v>
          </cell>
          <cell r="S59">
            <v>10</v>
          </cell>
          <cell r="T59">
            <v>10</v>
          </cell>
          <cell r="V59">
            <v>100</v>
          </cell>
        </row>
        <row r="60">
          <cell r="H60" t="str">
            <v>1.6.6.02</v>
          </cell>
          <cell r="I60" t="str">
            <v>Reporte de las intervenciones de adherencia PoR 41  (visitas domiciliarias, Consultas Psicológicas y entrega de TDO a domicilio) realizadas en los ESS de la Región.</v>
          </cell>
          <cell r="J60">
            <v>1</v>
          </cell>
          <cell r="K60">
            <v>1</v>
          </cell>
          <cell r="L60">
            <v>1</v>
          </cell>
          <cell r="M60">
            <v>1</v>
          </cell>
          <cell r="N60">
            <v>1</v>
          </cell>
          <cell r="O60">
            <v>1</v>
          </cell>
          <cell r="P60">
            <v>1</v>
          </cell>
          <cell r="Q60">
            <v>1</v>
          </cell>
          <cell r="R60">
            <v>1</v>
          </cell>
          <cell r="S60">
            <v>1</v>
          </cell>
          <cell r="T60">
            <v>1</v>
          </cell>
          <cell r="U60">
            <v>1</v>
          </cell>
          <cell r="V60">
            <v>12</v>
          </cell>
        </row>
        <row r="61">
          <cell r="H61" t="str">
            <v>1.6.6.03</v>
          </cell>
          <cell r="I61" t="str">
            <v>Reporte a la aplicación de las Terapia Preventiva de Tuberculosis (TPT) en la región de acuerdo a  los protocolos en los SAIs y servicios de TB en menores de 18 años y embarazadas.</v>
          </cell>
          <cell r="J61">
            <v>2</v>
          </cell>
          <cell r="L61">
            <v>2</v>
          </cell>
          <cell r="N61">
            <v>2</v>
          </cell>
          <cell r="P61">
            <v>2</v>
          </cell>
          <cell r="R61">
            <v>2</v>
          </cell>
          <cell r="T61">
            <v>2</v>
          </cell>
          <cell r="V61">
            <v>12</v>
          </cell>
        </row>
        <row r="62">
          <cell r="H62" t="str">
            <v>1.6.6.04</v>
          </cell>
          <cell r="I62" t="str">
            <v>Reunión con la Unidad Técnica Regional (UTR) para monitorear el cumplimiento de los protocolos establecidos por la OMS para el manejo de los pacientes Drogoresistentes.</v>
          </cell>
          <cell r="J62">
            <v>1</v>
          </cell>
          <cell r="K62">
            <v>1</v>
          </cell>
          <cell r="L62">
            <v>1</v>
          </cell>
          <cell r="M62">
            <v>1</v>
          </cell>
          <cell r="N62">
            <v>1</v>
          </cell>
          <cell r="O62">
            <v>1</v>
          </cell>
          <cell r="P62">
            <v>1</v>
          </cell>
          <cell r="Q62">
            <v>1</v>
          </cell>
          <cell r="R62">
            <v>1</v>
          </cell>
          <cell r="S62">
            <v>1</v>
          </cell>
          <cell r="T62">
            <v>1</v>
          </cell>
          <cell r="U62">
            <v>1</v>
          </cell>
          <cell r="V62">
            <v>12</v>
          </cell>
        </row>
        <row r="63">
          <cell r="H63" t="str">
            <v>1.6.6.05</v>
          </cell>
          <cell r="I63" t="str">
            <v>Reunión con los pediatras pertenecientes a la Red Nacional de Pediatría para seguimiento de casos de TB Infantil en la región.</v>
          </cell>
          <cell r="K63">
            <v>1</v>
          </cell>
          <cell r="N63">
            <v>1</v>
          </cell>
          <cell r="Q63">
            <v>1</v>
          </cell>
          <cell r="T63">
            <v>1</v>
          </cell>
          <cell r="V63">
            <v>4</v>
          </cell>
        </row>
        <row r="64">
          <cell r="H64" t="str">
            <v>1.6.6.06</v>
          </cell>
          <cell r="I64" t="str">
            <v>Mesa de Trabajo con Coordinación de laboratorio e imágenes, medicamentos regional y Primer Nivel para planificación de actividades relacionada a Tuberculosis en la región .</v>
          </cell>
          <cell r="J64">
            <v>1</v>
          </cell>
          <cell r="L64">
            <v>1</v>
          </cell>
          <cell r="N64">
            <v>1</v>
          </cell>
          <cell r="P64">
            <v>1</v>
          </cell>
          <cell r="R64">
            <v>1</v>
          </cell>
          <cell r="T64">
            <v>1</v>
          </cell>
          <cell r="V64">
            <v>6</v>
          </cell>
        </row>
        <row r="65">
          <cell r="H65" t="str">
            <v>1.6.6.07</v>
          </cell>
          <cell r="I65" t="str">
            <v>Mesa de trabajo con Materno Infantil y Hospitales para correcto manejo del los protocolos de TB en las embarazadas y aplicación de Terapia Preventiva para Tuberculosis (TPT).</v>
          </cell>
          <cell r="J65">
            <v>1</v>
          </cell>
          <cell r="M65">
            <v>1</v>
          </cell>
          <cell r="P65">
            <v>1</v>
          </cell>
          <cell r="S65">
            <v>1</v>
          </cell>
          <cell r="V65">
            <v>4</v>
          </cell>
        </row>
        <row r="66">
          <cell r="H66" t="str">
            <v>1.6.6.08</v>
          </cell>
          <cell r="I66" t="str">
            <v>Capacitación y actualización (Algoritmos, TB-DR, TB/VIH,TPT, TB Infantil y TB-Diabetes) al personal de salud para el fortalecimiento del programa de Tuberculosis.</v>
          </cell>
          <cell r="L66">
            <v>1</v>
          </cell>
          <cell r="O66">
            <v>2</v>
          </cell>
          <cell r="R66">
            <v>2</v>
          </cell>
          <cell r="U66">
            <v>1</v>
          </cell>
          <cell r="V66">
            <v>6</v>
          </cell>
        </row>
        <row r="67">
          <cell r="H67" t="str">
            <v>1.6.7.01</v>
          </cell>
          <cell r="I67" t="str">
            <v>Seguimiento a la implementación del programa de malaria.</v>
          </cell>
          <cell r="K67">
            <v>1</v>
          </cell>
          <cell r="M67">
            <v>1</v>
          </cell>
          <cell r="O67">
            <v>1</v>
          </cell>
          <cell r="Q67">
            <v>1</v>
          </cell>
          <cell r="S67">
            <v>1</v>
          </cell>
          <cell r="V67">
            <v>5</v>
          </cell>
        </row>
        <row r="68">
          <cell r="H68" t="str">
            <v>1.6.7.02</v>
          </cell>
          <cell r="I68" t="str">
            <v>Seguimiento a las enfermedades zoonoticas en los centros de salud.</v>
          </cell>
          <cell r="J68">
            <v>1</v>
          </cell>
          <cell r="N68">
            <v>1</v>
          </cell>
          <cell r="R68">
            <v>1</v>
          </cell>
          <cell r="V68">
            <v>3</v>
          </cell>
        </row>
        <row r="69">
          <cell r="H69" t="str">
            <v>1.6.7.03</v>
          </cell>
          <cell r="I69" t="str">
            <v>Capacitación en el manejo y control de zoonosis en centros de salud de primer nivel de atención.</v>
          </cell>
          <cell r="L69">
            <v>1</v>
          </cell>
          <cell r="S69">
            <v>1</v>
          </cell>
          <cell r="V69">
            <v>2</v>
          </cell>
        </row>
        <row r="70">
          <cell r="H70" t="str">
            <v>1.6.8.01</v>
          </cell>
          <cell r="I70" t="str">
            <v>Reuniones de seguimiento al cumplimiento de indicadores del PoR 42  (SRS Ozama, Valdesia, Cibao Norte, Cibao Nordeste, Enriquillo, Yuma, Higuamo, El Valle, Cibao Noroeste, Cibao Sur)</v>
          </cell>
          <cell r="K70">
            <v>1</v>
          </cell>
          <cell r="O70">
            <v>1</v>
          </cell>
          <cell r="R70">
            <v>1</v>
          </cell>
          <cell r="U70">
            <v>1</v>
          </cell>
          <cell r="V70">
            <v>4</v>
          </cell>
        </row>
        <row r="71">
          <cell r="H71" t="str">
            <v>1.6.8.02</v>
          </cell>
          <cell r="I71" t="str">
            <v>Supervisión de las Intervenciones Implementadas para el Fortalecimiento de la Adherencia por el Personal del Programa 42.</v>
          </cell>
          <cell r="J71">
            <v>1</v>
          </cell>
          <cell r="N71">
            <v>1</v>
          </cell>
          <cell r="Q71">
            <v>1</v>
          </cell>
          <cell r="T71">
            <v>1</v>
          </cell>
          <cell r="V71">
            <v>4</v>
          </cell>
        </row>
        <row r="72">
          <cell r="H72" t="str">
            <v>1.6.8.03</v>
          </cell>
          <cell r="I72" t="str">
            <v xml:space="preserve">Taller de intercambio de buenas prácticas en las intervenciones realizadas por el personal de los Servicios de Atención Integral.
</v>
          </cell>
          <cell r="Q72">
            <v>1</v>
          </cell>
          <cell r="V72">
            <v>1</v>
          </cell>
        </row>
        <row r="73">
          <cell r="H73" t="str">
            <v>1.6.8.04</v>
          </cell>
          <cell r="I73" t="str">
            <v>Mesas de trabajo con el personal de los Servicios de Atención Integral para seguimiento al cumplimiento de indicadores de la cascada 95-95-95 del Programa de VIH.</v>
          </cell>
          <cell r="K73">
            <v>1</v>
          </cell>
          <cell r="O73">
            <v>1</v>
          </cell>
          <cell r="R73">
            <v>1</v>
          </cell>
          <cell r="U73">
            <v>1</v>
          </cell>
          <cell r="V73">
            <v>4</v>
          </cell>
        </row>
        <row r="74">
          <cell r="H74" t="str">
            <v>1.6.8.05</v>
          </cell>
          <cell r="I74" t="str">
            <v>Seguimiento a la implementación del plan de integración de los servicios de VIH en los EES de las provincias priorizadas (SRS Ozama, Cibao Norte, Yuma, Higuamo, Cibao Noroeste)</v>
          </cell>
          <cell r="O74">
            <v>1</v>
          </cell>
          <cell r="U74">
            <v>1</v>
          </cell>
          <cell r="V74">
            <v>2</v>
          </cell>
        </row>
        <row r="75">
          <cell r="H75" t="str">
            <v>1.6.8.06</v>
          </cell>
          <cell r="I75" t="str">
            <v xml:space="preserve">Visitas de supervisión Áreas de Consejería  para pruebas VIH, de EES priorizados para verificar entrega y registro oportuno de pre y post consejería en el SIRENP </v>
          </cell>
          <cell r="L75">
            <v>2</v>
          </cell>
          <cell r="O75">
            <v>2</v>
          </cell>
          <cell r="R75">
            <v>2</v>
          </cell>
          <cell r="V75">
            <v>6</v>
          </cell>
        </row>
        <row r="76">
          <cell r="H76" t="str">
            <v>1.6.8.07</v>
          </cell>
          <cell r="I76" t="str">
            <v>Visita de supervisión de la estrategia de prevención de Profilaxis Pre Exposición al VIH (PrEP) en los establecimientos de salud seleccionados</v>
          </cell>
          <cell r="L76">
            <v>1</v>
          </cell>
          <cell r="O76">
            <v>1</v>
          </cell>
          <cell r="R76">
            <v>1</v>
          </cell>
          <cell r="V76">
            <v>3</v>
          </cell>
        </row>
        <row r="77">
          <cell r="H77" t="str">
            <v>1.6.8.08</v>
          </cell>
          <cell r="I77" t="str">
            <v>Taller de Profilaxis Post Exposición al VIH, PPE</v>
          </cell>
          <cell r="P77">
            <v>1</v>
          </cell>
          <cell r="V77">
            <v>1</v>
          </cell>
        </row>
        <row r="78">
          <cell r="H78" t="str">
            <v>1.6.8.09</v>
          </cell>
          <cell r="I78" t="str">
            <v>Visita de supervisión de la estrategia de prevención de Profilaxis Post Exposición al VIH (PPE) en los establecimientos de salud seleccionados</v>
          </cell>
          <cell r="K78">
            <v>1</v>
          </cell>
          <cell r="M78">
            <v>1</v>
          </cell>
          <cell r="N78">
            <v>1</v>
          </cell>
          <cell r="P78">
            <v>1</v>
          </cell>
          <cell r="Q78">
            <v>1</v>
          </cell>
          <cell r="T78">
            <v>1</v>
          </cell>
          <cell r="U78">
            <v>1</v>
          </cell>
          <cell r="V78">
            <v>7</v>
          </cell>
        </row>
        <row r="79">
          <cell r="H79" t="str">
            <v>1.6.8.10</v>
          </cell>
          <cell r="I79" t="str">
            <v>Visitas de seguimiento para el fortalecimiento de los Servicios de Infecciones de Transmisión Sexual (ITS) de los puestos centinelas esblecidos (SRS Ozama, Cibao Norte, Yuma, Cibao Sur), Santo Domingo, Puerto Plata, La Romana, La Vega</v>
          </cell>
          <cell r="L79">
            <v>1</v>
          </cell>
          <cell r="N79">
            <v>1</v>
          </cell>
          <cell r="Q79">
            <v>1</v>
          </cell>
          <cell r="T79">
            <v>1</v>
          </cell>
          <cell r="V79">
            <v>4</v>
          </cell>
        </row>
        <row r="80">
          <cell r="H80" t="str">
            <v>1.6.8.11</v>
          </cell>
          <cell r="I80" t="str">
            <v>Auditoria de la calidad de los datos en los puestos centinelas establecidos (SRS Ozama, Cibao Norte, Yuma, Cibao Sur), Santo Domingo, Puerto Plata, La Romana, La Vega</v>
          </cell>
          <cell r="N80">
            <v>1</v>
          </cell>
          <cell r="S80">
            <v>1</v>
          </cell>
          <cell r="V80">
            <v>2</v>
          </cell>
        </row>
        <row r="81">
          <cell r="H81" t="str">
            <v>1.6.8.12</v>
          </cell>
          <cell r="I81" t="str">
            <v>Supervisión para la mejora de la calidad de los datos y el registro oportuno en el sistema de Registro Nominal de Pruebas de VIH (SIRENP) para el seguimiento de VIH, Hepatitis B y C, Sífilis</v>
          </cell>
          <cell r="K81">
            <v>1</v>
          </cell>
          <cell r="O81">
            <v>1</v>
          </cell>
          <cell r="S81">
            <v>1</v>
          </cell>
          <cell r="V81">
            <v>3</v>
          </cell>
        </row>
        <row r="82">
          <cell r="H82" t="str">
            <v>1.7.1.01</v>
          </cell>
          <cell r="I82" t="str">
            <v>Elaboración y difusión del Boletín Regional de Información Estratégica del SUGEMI.</v>
          </cell>
          <cell r="J82">
            <v>1</v>
          </cell>
          <cell r="M82">
            <v>1</v>
          </cell>
          <cell r="P82">
            <v>1</v>
          </cell>
          <cell r="S82">
            <v>1</v>
          </cell>
          <cell r="V82">
            <v>4</v>
          </cell>
        </row>
        <row r="83">
          <cell r="H83" t="str">
            <v>1.7.1.02</v>
          </cell>
          <cell r="I83" t="str">
            <v>Identificación y convocatoria de CEAS que requieran capacitación de estimación y programación de medicamentos e insumos de uso general para el 2027.</v>
          </cell>
          <cell r="J83">
            <v>1</v>
          </cell>
          <cell r="V83">
            <v>1</v>
          </cell>
        </row>
        <row r="84">
          <cell r="H84" t="str">
            <v>1.7.1.03</v>
          </cell>
          <cell r="I84" t="str">
            <v>Taller para la consolidación de la programación de medicamentos e insumos de uso general de los CEAS para el 2027.</v>
          </cell>
          <cell r="N84">
            <v>1</v>
          </cell>
          <cell r="V84">
            <v>1</v>
          </cell>
        </row>
        <row r="85">
          <cell r="H85" t="str">
            <v>1.7.1.04</v>
          </cell>
          <cell r="I85" t="str">
            <v xml:space="preserve">Remisión mensual a la DMI del formulario SUGEMI-2 de los CEAS de su Región y Almacén Regional con datos de despacho de PROMESE/CAL. </v>
          </cell>
          <cell r="J85">
            <v>1</v>
          </cell>
          <cell r="K85">
            <v>1</v>
          </cell>
          <cell r="L85">
            <v>1</v>
          </cell>
          <cell r="M85">
            <v>1</v>
          </cell>
          <cell r="N85">
            <v>1</v>
          </cell>
          <cell r="O85">
            <v>1</v>
          </cell>
          <cell r="P85">
            <v>1</v>
          </cell>
          <cell r="Q85">
            <v>1</v>
          </cell>
          <cell r="R85">
            <v>1</v>
          </cell>
          <cell r="S85">
            <v>1</v>
          </cell>
          <cell r="T85">
            <v>1</v>
          </cell>
          <cell r="U85">
            <v>1</v>
          </cell>
          <cell r="V85">
            <v>12</v>
          </cell>
        </row>
        <row r="86">
          <cell r="H86" t="str">
            <v>1.7.1.05</v>
          </cell>
          <cell r="I86" t="str">
            <v>Remisión mensual a la DMI del formulario SUGEMI-2 de Pedido General y SUGEMI-2 de Programas en la fecha establecida en los SRS.</v>
          </cell>
          <cell r="J86">
            <v>1</v>
          </cell>
          <cell r="K86">
            <v>1</v>
          </cell>
          <cell r="L86">
            <v>1</v>
          </cell>
          <cell r="M86">
            <v>1</v>
          </cell>
          <cell r="N86">
            <v>1</v>
          </cell>
          <cell r="O86">
            <v>1</v>
          </cell>
          <cell r="P86">
            <v>1</v>
          </cell>
          <cell r="Q86">
            <v>1</v>
          </cell>
          <cell r="R86">
            <v>1</v>
          </cell>
          <cell r="S86">
            <v>1</v>
          </cell>
          <cell r="T86">
            <v>1</v>
          </cell>
          <cell r="U86">
            <v>1</v>
          </cell>
          <cell r="V86">
            <v>12</v>
          </cell>
        </row>
        <row r="87">
          <cell r="H87" t="str">
            <v>1.7.1.06</v>
          </cell>
          <cell r="I87" t="str">
            <v>Visita de supervisión de la gestión de suministro de los medicamentos de programas de Salud Colectiva (VIH, TB, PF) en los Establecimientos de Salud seleccionados.</v>
          </cell>
          <cell r="L87">
            <v>1</v>
          </cell>
          <cell r="O87">
            <v>1</v>
          </cell>
          <cell r="R87">
            <v>1</v>
          </cell>
          <cell r="T87">
            <v>1</v>
          </cell>
          <cell r="V87">
            <v>4</v>
          </cell>
        </row>
        <row r="88">
          <cell r="H88" t="str">
            <v>1.7.1.07</v>
          </cell>
          <cell r="I88" t="str">
            <v>Visita de supervisión del cumplimiento de los procedimientos operativos del SUGEMI en los Hospitales y CPN seleccionados.</v>
          </cell>
          <cell r="L88">
            <v>1</v>
          </cell>
          <cell r="O88">
            <v>1</v>
          </cell>
          <cell r="R88">
            <v>1</v>
          </cell>
          <cell r="T88">
            <v>1</v>
          </cell>
          <cell r="V88">
            <v>4</v>
          </cell>
        </row>
        <row r="89">
          <cell r="H89" t="str">
            <v>1.7.1.08</v>
          </cell>
          <cell r="I89" t="str">
            <v>Seguimiento a la funcionalidad de los Comités Farmacoterapéuticos (CFT) en los CEAS de su Red.</v>
          </cell>
          <cell r="K89">
            <v>1</v>
          </cell>
          <cell r="N89">
            <v>1</v>
          </cell>
          <cell r="Q89">
            <v>1</v>
          </cell>
          <cell r="T89">
            <v>1</v>
          </cell>
          <cell r="V89">
            <v>4</v>
          </cell>
        </row>
        <row r="90">
          <cell r="H90" t="str">
            <v>1.7.1.09</v>
          </cell>
          <cell r="I90" t="str">
            <v>Reunión CFT Regional  y promoción del uso racional de los medicamentos.</v>
          </cell>
          <cell r="L90">
            <v>1</v>
          </cell>
          <cell r="O90">
            <v>1</v>
          </cell>
          <cell r="R90">
            <v>1</v>
          </cell>
          <cell r="U90">
            <v>1</v>
          </cell>
          <cell r="V90">
            <v>4</v>
          </cell>
        </row>
        <row r="91">
          <cell r="H91" t="str">
            <v>1.7.1.10</v>
          </cell>
          <cell r="I91" t="str">
            <v>Taller de capacitación en la Gestión de Suministro de los Programas de Salud Colectiva (VIH, TB, PF) a los EES.</v>
          </cell>
          <cell r="O91">
            <v>1</v>
          </cell>
          <cell r="T91">
            <v>1</v>
          </cell>
          <cell r="V91">
            <v>2</v>
          </cell>
        </row>
        <row r="92">
          <cell r="H92" t="str">
            <v>1.7.1.11</v>
          </cell>
          <cell r="I92" t="str">
            <v>Visita de supervisión capacitante para validar el uso y funcionamiento del SALMI en los establecimientos de su red seleccionados.</v>
          </cell>
          <cell r="L92">
            <v>1</v>
          </cell>
          <cell r="S92">
            <v>1</v>
          </cell>
          <cell r="V92">
            <v>2</v>
          </cell>
        </row>
        <row r="93">
          <cell r="H93" t="str">
            <v>1.8.1.01</v>
          </cell>
          <cell r="I93" t="str">
            <v>Seguimiento a la conformación y funcionamiento de los Comité Salud por Área de Salud</v>
          </cell>
          <cell r="L93">
            <v>1</v>
          </cell>
          <cell r="O93">
            <v>1</v>
          </cell>
          <cell r="R93">
            <v>1</v>
          </cell>
          <cell r="U93">
            <v>1</v>
          </cell>
          <cell r="V93">
            <v>4</v>
          </cell>
        </row>
        <row r="94">
          <cell r="H94" t="str">
            <v>1.8.1.02</v>
          </cell>
          <cell r="I94" t="str">
            <v>Seguimiento a las Áreas de Salud para el aumento de la realización de visitas domiciliarias con énfasis en programas priorizados.</v>
          </cell>
          <cell r="L94">
            <v>1</v>
          </cell>
          <cell r="O94">
            <v>1</v>
          </cell>
          <cell r="R94">
            <v>1</v>
          </cell>
          <cell r="U94">
            <v>1</v>
          </cell>
          <cell r="V94">
            <v>4</v>
          </cell>
        </row>
        <row r="95">
          <cell r="H95" t="str">
            <v>1.8.1.03</v>
          </cell>
          <cell r="I95" t="str">
            <v>Seguimiento a enfermedades transmitidas por vectores y/o focos activos de malaria por Área de Salud</v>
          </cell>
          <cell r="L95">
            <v>1</v>
          </cell>
          <cell r="O95">
            <v>1</v>
          </cell>
          <cell r="R95">
            <v>1</v>
          </cell>
          <cell r="U95">
            <v>1</v>
          </cell>
          <cell r="V95">
            <v>4</v>
          </cell>
        </row>
        <row r="96">
          <cell r="H96" t="str">
            <v>1.8.1.04</v>
          </cell>
          <cell r="I96" t="str">
            <v>Seguimiento a los programas por curso de vida (niños menores de 5 años o mujeres en edad fertil o adulto mayor) por Área de Salud</v>
          </cell>
          <cell r="L96">
            <v>1</v>
          </cell>
          <cell r="O96">
            <v>1</v>
          </cell>
          <cell r="R96">
            <v>1</v>
          </cell>
          <cell r="U96">
            <v>1</v>
          </cell>
          <cell r="V96">
            <v>4</v>
          </cell>
        </row>
        <row r="97">
          <cell r="H97" t="str">
            <v>1.8.2.01</v>
          </cell>
          <cell r="I97" t="str">
            <v>Coordinacion para la gestion de la red de emergencias medicas de su demarcación.</v>
          </cell>
          <cell r="P97">
            <v>1</v>
          </cell>
          <cell r="V97">
            <v>1</v>
          </cell>
        </row>
        <row r="98">
          <cell r="H98" t="str">
            <v>1.8.2.02</v>
          </cell>
          <cell r="I98" t="str">
            <v>Coordinación de la Implementación del Modelo Integrado de Atención de Emergencias y Urgencias.</v>
          </cell>
          <cell r="O98">
            <v>1</v>
          </cell>
          <cell r="V98">
            <v>1</v>
          </cell>
        </row>
        <row r="99">
          <cell r="H99" t="str">
            <v>1.8.2.03</v>
          </cell>
          <cell r="I99" t="str">
            <v>Supervisión de la Implementación de RAC-Triaje en Salas de Emergencias Centros Hospitalarios</v>
          </cell>
          <cell r="O99">
            <v>1</v>
          </cell>
          <cell r="T99">
            <v>1</v>
          </cell>
          <cell r="V99">
            <v>2</v>
          </cell>
        </row>
        <row r="100">
          <cell r="H100" t="str">
            <v>1.8.2.04</v>
          </cell>
          <cell r="I100" t="str">
            <v xml:space="preserve">Supervision al llenado de historia clinica de emergencias, registro de indicadores y registro de todos los pacientes del libro de emergencias </v>
          </cell>
          <cell r="R100">
            <v>1</v>
          </cell>
          <cell r="V100">
            <v>1</v>
          </cell>
        </row>
        <row r="101">
          <cell r="H101" t="str">
            <v>1.8.2.05</v>
          </cell>
          <cell r="I101" t="str">
            <v xml:space="preserve">Supervisión procedimiento de entrega, recibo y reposicion de carro de paro en salas de emergencias </v>
          </cell>
          <cell r="K101">
            <v>1</v>
          </cell>
          <cell r="N101">
            <v>1</v>
          </cell>
          <cell r="Q101">
            <v>1</v>
          </cell>
          <cell r="T101">
            <v>1</v>
          </cell>
          <cell r="V101">
            <v>4</v>
          </cell>
        </row>
        <row r="102">
          <cell r="H102" t="str">
            <v>1.8.2.06</v>
          </cell>
          <cell r="I102" t="str">
            <v>Monitoreo  del tablero de Indicadores de Gestión de las Salas de Emergencias de los Centros Hospitalarios.</v>
          </cell>
          <cell r="L102">
            <v>1</v>
          </cell>
          <cell r="O102">
            <v>1</v>
          </cell>
          <cell r="R102">
            <v>1</v>
          </cell>
          <cell r="U102">
            <v>1</v>
          </cell>
          <cell r="V102">
            <v>4</v>
          </cell>
        </row>
        <row r="103">
          <cell r="H103" t="str">
            <v>1.8.2.07</v>
          </cell>
          <cell r="I103" t="str">
            <v>Seguimiento de Plan de Mejora de los Servicios de emergencias Centros hospitalarios</v>
          </cell>
          <cell r="K103">
            <v>1</v>
          </cell>
          <cell r="S103">
            <v>1</v>
          </cell>
          <cell r="V103">
            <v>2</v>
          </cell>
        </row>
        <row r="104">
          <cell r="H104" t="str">
            <v>1.8.2.08</v>
          </cell>
          <cell r="I104" t="str">
            <v>Socialización de los procedimientos de traslado de pacientes</v>
          </cell>
          <cell r="N104">
            <v>1</v>
          </cell>
          <cell r="V104">
            <v>1</v>
          </cell>
        </row>
        <row r="105">
          <cell r="H105" t="str">
            <v>1.8.2.09</v>
          </cell>
          <cell r="I105" t="str">
            <v>Seguimiento a la elaboración y/o actualización de los Planes de Emergencias de salud y Desastres Naturales SRS y CEAS</v>
          </cell>
          <cell r="L105">
            <v>1</v>
          </cell>
          <cell r="V105">
            <v>1</v>
          </cell>
        </row>
        <row r="106">
          <cell r="H106" t="str">
            <v>1.8.2.10</v>
          </cell>
          <cell r="I106" t="str">
            <v>Supervisión y Seguimiento a la funcionabilidad  de los  Planes de  Emergencias y Desastres Hospitalarios a traves de los simulacros.</v>
          </cell>
          <cell r="L106">
            <v>1</v>
          </cell>
          <cell r="O106">
            <v>1</v>
          </cell>
          <cell r="R106">
            <v>1</v>
          </cell>
          <cell r="V106">
            <v>3</v>
          </cell>
        </row>
        <row r="107">
          <cell r="H107" t="str">
            <v>1.8.2.11</v>
          </cell>
          <cell r="I107" t="str">
            <v xml:space="preserve">Mesa de Trabajo Para la Coordinación de preparación Operativo  feriado Navidad y Año Nuevo </v>
          </cell>
          <cell r="U107">
            <v>1</v>
          </cell>
          <cell r="V107">
            <v>1</v>
          </cell>
        </row>
        <row r="108">
          <cell r="H108" t="str">
            <v>1.8.2.12</v>
          </cell>
          <cell r="I108" t="str">
            <v xml:space="preserve">Mesa de Trabajo Para la Coordinación de preparación Operativo  Semana Santa </v>
          </cell>
          <cell r="L108">
            <v>1</v>
          </cell>
          <cell r="V108">
            <v>1</v>
          </cell>
        </row>
        <row r="109">
          <cell r="H109" t="str">
            <v>1.8.2.13</v>
          </cell>
          <cell r="I109" t="str">
            <v>Mesa de Trabajo Para la Coordinación  Preparativos y Respuesta a Temporada Ciclónica y Eventos de Salud Publica consecuentes</v>
          </cell>
          <cell r="N109">
            <v>1</v>
          </cell>
          <cell r="V109">
            <v>1</v>
          </cell>
        </row>
        <row r="110">
          <cell r="H110" t="str">
            <v>1.8.2.14</v>
          </cell>
          <cell r="I110" t="str">
            <v>Reunion de Coordinación  Preparativos y Respuesta a alta demanda asistencial por siniestros siniestro viales, emergencias de salud, desastres naturales y cambio climaticos.</v>
          </cell>
          <cell r="J110">
            <v>1</v>
          </cell>
          <cell r="T110">
            <v>1</v>
          </cell>
          <cell r="V110">
            <v>2</v>
          </cell>
        </row>
        <row r="111">
          <cell r="H111" t="str">
            <v>1.8.2.15</v>
          </cell>
          <cell r="I111" t="str">
            <v>Seguimiento del analisis situacional de salud publica y desastres naturales de su demarcacion</v>
          </cell>
          <cell r="Q111">
            <v>1</v>
          </cell>
          <cell r="V111">
            <v>1</v>
          </cell>
        </row>
        <row r="112">
          <cell r="H112" t="str">
            <v>1.8.3.01</v>
          </cell>
          <cell r="I112" t="str">
            <v>Supervision de indicadores de calidad en el programa de hemodialisis y diálisis peritoneal, para los centros que apliquen para el programa.</v>
          </cell>
          <cell r="J112">
            <v>1</v>
          </cell>
          <cell r="K112">
            <v>1</v>
          </cell>
          <cell r="L112">
            <v>1</v>
          </cell>
          <cell r="M112">
            <v>1</v>
          </cell>
          <cell r="N112">
            <v>1</v>
          </cell>
          <cell r="O112">
            <v>1</v>
          </cell>
          <cell r="P112">
            <v>1</v>
          </cell>
          <cell r="Q112">
            <v>1</v>
          </cell>
          <cell r="R112">
            <v>1</v>
          </cell>
          <cell r="S112">
            <v>1</v>
          </cell>
          <cell r="T112">
            <v>1</v>
          </cell>
          <cell r="U112">
            <v>1</v>
          </cell>
          <cell r="V112">
            <v>12</v>
          </cell>
        </row>
        <row r="113">
          <cell r="H113" t="str">
            <v>1.8.3.02</v>
          </cell>
          <cell r="I113" t="str">
            <v>Elaboración de un plan de mejora a partir de los resultados de la evaluacion de indicadores de calidad en el programa de hemodialisis y diálisis peritoneal, para los centros que esten bajo su juridicion y apliquen para el programa</v>
          </cell>
          <cell r="L113">
            <v>1</v>
          </cell>
          <cell r="O113">
            <v>1</v>
          </cell>
          <cell r="R113">
            <v>1</v>
          </cell>
          <cell r="U113">
            <v>1</v>
          </cell>
          <cell r="V113">
            <v>4</v>
          </cell>
        </row>
        <row r="114">
          <cell r="H114" t="str">
            <v>1.8.3.03</v>
          </cell>
          <cell r="I114" t="str">
            <v>Seguimiento a los planes de mejora de la evaluacion de indicadores de calidad en el programa de hemodialisis y diálisis peritoneal, para los centros que esten bajo su juridicion y apliquen para el programa</v>
          </cell>
          <cell r="M114">
            <v>1</v>
          </cell>
          <cell r="P114">
            <v>1</v>
          </cell>
          <cell r="S114">
            <v>1</v>
          </cell>
          <cell r="V114">
            <v>3</v>
          </cell>
        </row>
        <row r="115">
          <cell r="H115" t="str">
            <v>1.8.3.04</v>
          </cell>
          <cell r="I115" t="str">
            <v>Seguimiento al plan de mejora de las evaluaciones de la calidad de los servicios de nutrición</v>
          </cell>
          <cell r="L115">
            <v>1</v>
          </cell>
          <cell r="O115">
            <v>1</v>
          </cell>
          <cell r="R115">
            <v>1</v>
          </cell>
          <cell r="U115">
            <v>1</v>
          </cell>
          <cell r="V115">
            <v>4</v>
          </cell>
        </row>
        <row r="116">
          <cell r="H116" t="str">
            <v>1.8.3.05</v>
          </cell>
          <cell r="I116" t="str">
            <v>Evaluación de los procesos de bioseguridad hospitalaria</v>
          </cell>
          <cell r="L116">
            <v>1</v>
          </cell>
          <cell r="O116">
            <v>1</v>
          </cell>
          <cell r="R116">
            <v>1</v>
          </cell>
          <cell r="U116">
            <v>1</v>
          </cell>
          <cell r="V116">
            <v>4</v>
          </cell>
        </row>
        <row r="117">
          <cell r="H117" t="str">
            <v>1.8.3.06</v>
          </cell>
          <cell r="I117" t="str">
            <v>Elaboración de los planes de mejora a partir de los resultados de evaluacion de procesos de bioseguridad hospitalaria</v>
          </cell>
          <cell r="L117">
            <v>1</v>
          </cell>
          <cell r="O117">
            <v>1</v>
          </cell>
          <cell r="R117">
            <v>1</v>
          </cell>
          <cell r="U117">
            <v>1</v>
          </cell>
          <cell r="V117">
            <v>4</v>
          </cell>
        </row>
        <row r="118">
          <cell r="H118" t="str">
            <v>1.8.3.07</v>
          </cell>
          <cell r="I118" t="str">
            <v>Seguimiento a los planes de mejora de evaluación de procesos de bioseguridad hospitalaria</v>
          </cell>
          <cell r="L118">
            <v>1</v>
          </cell>
          <cell r="O118">
            <v>1</v>
          </cell>
          <cell r="R118">
            <v>1</v>
          </cell>
          <cell r="U118">
            <v>1</v>
          </cell>
          <cell r="V118">
            <v>4</v>
          </cell>
        </row>
        <row r="119">
          <cell r="H119" t="str">
            <v>1.8.3.08</v>
          </cell>
          <cell r="I119" t="str">
            <v>Seguimiento a la notificación oportuna de las enfermedades bajo vigilancia epidemiológica (EPI 1 y 2)</v>
          </cell>
          <cell r="J119">
            <v>1</v>
          </cell>
          <cell r="K119">
            <v>1</v>
          </cell>
          <cell r="L119">
            <v>1</v>
          </cell>
          <cell r="M119">
            <v>1</v>
          </cell>
          <cell r="N119">
            <v>1</v>
          </cell>
          <cell r="O119">
            <v>1</v>
          </cell>
          <cell r="P119">
            <v>1</v>
          </cell>
          <cell r="Q119">
            <v>1</v>
          </cell>
          <cell r="R119">
            <v>1</v>
          </cell>
          <cell r="S119">
            <v>1</v>
          </cell>
          <cell r="T119">
            <v>1</v>
          </cell>
          <cell r="U119">
            <v>1</v>
          </cell>
          <cell r="V119">
            <v>12</v>
          </cell>
        </row>
        <row r="120">
          <cell r="H120" t="str">
            <v>1.8.3.09</v>
          </cell>
          <cell r="I120" t="str">
            <v>Seguimiento a la implementación del procedimiento de hosteleria hospitalaria</v>
          </cell>
          <cell r="O120">
            <v>1</v>
          </cell>
          <cell r="U120">
            <v>1</v>
          </cell>
          <cell r="V120">
            <v>2</v>
          </cell>
        </row>
        <row r="121">
          <cell r="H121" t="str">
            <v>1.8.3.10</v>
          </cell>
          <cell r="I121" t="str">
            <v>Realizar levantamiento de la cartera de servicio, a fin de validar su cumplimiento de acuerdo al nivel de atencion de los centros de salud perteneciente a su juridicción.</v>
          </cell>
          <cell r="O121">
            <v>1</v>
          </cell>
          <cell r="U121">
            <v>1</v>
          </cell>
          <cell r="V121">
            <v>2</v>
          </cell>
        </row>
        <row r="122">
          <cell r="H122" t="str">
            <v>1.8.3.11</v>
          </cell>
          <cell r="I122" t="str">
            <v>Realizar supervision y evaluación a la gestion y funcionamiento de las Infecciones Asociadas a la Atencion en Salud (IAAS).</v>
          </cell>
          <cell r="L122">
            <v>1</v>
          </cell>
          <cell r="O122">
            <v>1</v>
          </cell>
          <cell r="R122">
            <v>1</v>
          </cell>
          <cell r="U122">
            <v>1</v>
          </cell>
          <cell r="V122">
            <v>4</v>
          </cell>
        </row>
        <row r="123">
          <cell r="H123" t="str">
            <v>1.8.3.12</v>
          </cell>
          <cell r="I123" t="str">
            <v>Realizar planes de mejora producto de las brechas identificadas en la gestion efectiva del comité de IAAS de cada centro</v>
          </cell>
          <cell r="L123">
            <v>1</v>
          </cell>
          <cell r="O123">
            <v>1</v>
          </cell>
          <cell r="R123">
            <v>1</v>
          </cell>
          <cell r="U123">
            <v>1</v>
          </cell>
          <cell r="V123">
            <v>4</v>
          </cell>
        </row>
        <row r="124">
          <cell r="H124" t="str">
            <v>1.8.3.13</v>
          </cell>
          <cell r="I124" t="str">
            <v>Realizar matriz de los comites existentes en cada una de los centros que correspondan a su Regional de Salud</v>
          </cell>
          <cell r="L124">
            <v>1</v>
          </cell>
          <cell r="O124">
            <v>1</v>
          </cell>
          <cell r="R124">
            <v>1</v>
          </cell>
          <cell r="U124">
            <v>1</v>
          </cell>
          <cell r="V124">
            <v>4</v>
          </cell>
        </row>
        <row r="125">
          <cell r="H125" t="str">
            <v>1.8.3.14</v>
          </cell>
          <cell r="I125" t="str">
            <v xml:space="preserve">Realizar planes de mejora que evidencien la ejeccion y las acciones en cada uno de los comites priorizados según el reglamento hospitalrio. </v>
          </cell>
          <cell r="L125">
            <v>1</v>
          </cell>
          <cell r="O125">
            <v>1</v>
          </cell>
          <cell r="R125">
            <v>1</v>
          </cell>
          <cell r="U125">
            <v>1</v>
          </cell>
          <cell r="V125">
            <v>4</v>
          </cell>
        </row>
        <row r="126">
          <cell r="H126" t="str">
            <v>1.8.3.15</v>
          </cell>
          <cell r="I126" t="str">
            <v>Evaluación de autodiagnosticos realizados por los centros piloto  para la implementación de Metodologia de Gestión Productiva de los Servicios de Salud.</v>
          </cell>
          <cell r="L126">
            <v>1</v>
          </cell>
          <cell r="O126">
            <v>1</v>
          </cell>
          <cell r="R126">
            <v>1</v>
          </cell>
          <cell r="U126">
            <v>1</v>
          </cell>
          <cell r="V126">
            <v>4</v>
          </cell>
        </row>
        <row r="127">
          <cell r="H127" t="str">
            <v>1.8.3.16</v>
          </cell>
          <cell r="I127" t="str">
            <v>Implementacion de la Metodologia de la Gestión Productiva de los Servicios de Salud  (MGPS)  en los centros priorizados de la red  Publica de Salud.</v>
          </cell>
          <cell r="M127">
            <v>1</v>
          </cell>
          <cell r="P127">
            <v>1</v>
          </cell>
          <cell r="S127">
            <v>1</v>
          </cell>
          <cell r="U127">
            <v>1</v>
          </cell>
          <cell r="V127">
            <v>4</v>
          </cell>
        </row>
        <row r="128">
          <cell r="H128" t="str">
            <v>1.8.3.17</v>
          </cell>
          <cell r="I128" t="str">
            <v>Seguimiento a los ajustes y elaboracion de los  planes de mejora con la Metodologia de Gestión Productiva  en los centros priorizados</v>
          </cell>
          <cell r="N128">
            <v>1</v>
          </cell>
          <cell r="Q128">
            <v>1</v>
          </cell>
          <cell r="U128">
            <v>1</v>
          </cell>
          <cell r="V128">
            <v>3</v>
          </cell>
        </row>
        <row r="129">
          <cell r="H129" t="str">
            <v>1.8.3.18</v>
          </cell>
          <cell r="I129" t="str">
            <v>Seguimiento a la ejecucion de los  planes de mejora resultante de la aplicación de Metodologia de Gestión Productiva  en los centros priorizado.</v>
          </cell>
          <cell r="L129">
            <v>1</v>
          </cell>
          <cell r="O129">
            <v>1</v>
          </cell>
          <cell r="R129">
            <v>1</v>
          </cell>
          <cell r="U129">
            <v>1</v>
          </cell>
          <cell r="V129">
            <v>4</v>
          </cell>
        </row>
        <row r="130">
          <cell r="H130" t="str">
            <v>1.8.3.19</v>
          </cell>
          <cell r="I130" t="str">
            <v xml:space="preserve">Supervisión de la calidad de los servicios de nutrición </v>
          </cell>
          <cell r="J130">
            <v>1</v>
          </cell>
          <cell r="K130">
            <v>1</v>
          </cell>
          <cell r="L130">
            <v>1</v>
          </cell>
          <cell r="M130">
            <v>1</v>
          </cell>
          <cell r="N130">
            <v>1</v>
          </cell>
          <cell r="O130">
            <v>1</v>
          </cell>
          <cell r="P130">
            <v>1</v>
          </cell>
          <cell r="Q130">
            <v>1</v>
          </cell>
          <cell r="R130">
            <v>1</v>
          </cell>
          <cell r="S130">
            <v>1</v>
          </cell>
          <cell r="T130">
            <v>1</v>
          </cell>
          <cell r="U130">
            <v>1</v>
          </cell>
          <cell r="V130">
            <v>12</v>
          </cell>
        </row>
        <row r="131">
          <cell r="H131" t="str">
            <v>1.8.3.20</v>
          </cell>
          <cell r="I131" t="str">
            <v>Desarrollo de los planes de mejora a partir de los resultados de las evaluaciones de la calidad de los servicios de nutrición.</v>
          </cell>
          <cell r="L131">
            <v>1</v>
          </cell>
          <cell r="O131">
            <v>1</v>
          </cell>
          <cell r="R131">
            <v>1</v>
          </cell>
          <cell r="U131">
            <v>1</v>
          </cell>
          <cell r="V131">
            <v>4</v>
          </cell>
        </row>
        <row r="132">
          <cell r="H132" t="str">
            <v>1.8.3.21</v>
          </cell>
          <cell r="I132" t="str">
            <v>Seguimiento al plan de mejora de las evaluaciones de la calidad de los servicios de nutrición</v>
          </cell>
          <cell r="M132">
            <v>1</v>
          </cell>
          <cell r="P132">
            <v>1</v>
          </cell>
          <cell r="S132">
            <v>1</v>
          </cell>
          <cell r="V132">
            <v>3</v>
          </cell>
        </row>
        <row r="133">
          <cell r="H133" t="str">
            <v>1.8.3.22</v>
          </cell>
          <cell r="I133" t="str">
            <v>Análisis del comportamiento de las objeciones médicas y administrativas</v>
          </cell>
          <cell r="J133">
            <v>1</v>
          </cell>
          <cell r="K133">
            <v>1</v>
          </cell>
          <cell r="L133">
            <v>1</v>
          </cell>
          <cell r="M133">
            <v>1</v>
          </cell>
          <cell r="N133">
            <v>1</v>
          </cell>
          <cell r="O133">
            <v>1</v>
          </cell>
          <cell r="P133">
            <v>1</v>
          </cell>
          <cell r="Q133">
            <v>1</v>
          </cell>
          <cell r="R133">
            <v>1</v>
          </cell>
          <cell r="S133">
            <v>1</v>
          </cell>
          <cell r="T133">
            <v>1</v>
          </cell>
          <cell r="U133">
            <v>1</v>
          </cell>
          <cell r="V133">
            <v>12</v>
          </cell>
        </row>
        <row r="134">
          <cell r="H134" t="str">
            <v>1.8.3.23</v>
          </cell>
          <cell r="I134" t="str">
            <v>Elaboracion de los planes de mejora para la disminucion de las objeciones médicas, administrativas y el incremento de la facturación de los CEAS, en coordinacion de los SRS los centros de salud.</v>
          </cell>
          <cell r="L134">
            <v>1</v>
          </cell>
          <cell r="O134">
            <v>1</v>
          </cell>
          <cell r="R134">
            <v>1</v>
          </cell>
          <cell r="U134">
            <v>1</v>
          </cell>
          <cell r="V134">
            <v>4</v>
          </cell>
        </row>
        <row r="135">
          <cell r="H135" t="str">
            <v>1.8.3.24</v>
          </cell>
          <cell r="I135" t="str">
            <v>Seguimiento a la ejecución de planes de mejora para la disminucion de las objeciones médicas, administrativas y el incremento de la facturación de los CEAS.</v>
          </cell>
          <cell r="L135">
            <v>1</v>
          </cell>
          <cell r="O135">
            <v>1</v>
          </cell>
          <cell r="R135">
            <v>1</v>
          </cell>
          <cell r="U135">
            <v>1</v>
          </cell>
          <cell r="V135">
            <v>4</v>
          </cell>
        </row>
        <row r="136">
          <cell r="H136" t="str">
            <v>1.8.3.25</v>
          </cell>
          <cell r="I136" t="str">
            <v xml:space="preserve">Realizar levantamiento de los centros de salud correspondientes a su centro de salud, a fin de gestionar y controlar el estatus de la habilacion de CEAS </v>
          </cell>
          <cell r="L136">
            <v>1</v>
          </cell>
          <cell r="O136">
            <v>1</v>
          </cell>
          <cell r="R136">
            <v>1</v>
          </cell>
          <cell r="U136">
            <v>1</v>
          </cell>
          <cell r="V136">
            <v>4</v>
          </cell>
        </row>
        <row r="137">
          <cell r="H137" t="str">
            <v>1.8.3.26</v>
          </cell>
          <cell r="I137" t="str">
            <v>Realizar levantamiento de los centros de salud correspondientes a su centro de salud, a fin de gestionar y dar seguimiento a la conratacion de las ARS a traves de la Direccion de Centros Hospitalarios (DCH)</v>
          </cell>
          <cell r="L137">
            <v>1</v>
          </cell>
          <cell r="O137">
            <v>1</v>
          </cell>
          <cell r="R137">
            <v>1</v>
          </cell>
          <cell r="U137">
            <v>1</v>
          </cell>
          <cell r="V137">
            <v>4</v>
          </cell>
        </row>
        <row r="138">
          <cell r="H138" t="str">
            <v>1.8.3.27</v>
          </cell>
          <cell r="I138" t="str">
            <v>Dar seguimiento a la Implementacion del proceso de prefectura para la optimizacion y efectividad del proceso de factura en los centros priorizados.</v>
          </cell>
          <cell r="J138">
            <v>1</v>
          </cell>
          <cell r="K138">
            <v>1</v>
          </cell>
          <cell r="L138">
            <v>1</v>
          </cell>
          <cell r="M138">
            <v>1</v>
          </cell>
          <cell r="N138">
            <v>1</v>
          </cell>
          <cell r="O138">
            <v>1</v>
          </cell>
          <cell r="P138">
            <v>1</v>
          </cell>
          <cell r="Q138">
            <v>1</v>
          </cell>
          <cell r="R138">
            <v>1</v>
          </cell>
          <cell r="S138">
            <v>1</v>
          </cell>
          <cell r="T138">
            <v>1</v>
          </cell>
          <cell r="U138">
            <v>1</v>
          </cell>
          <cell r="V138">
            <v>12</v>
          </cell>
        </row>
        <row r="139">
          <cell r="H139" t="str">
            <v>1.9.1.01</v>
          </cell>
          <cell r="I139" t="str">
            <v>Seguimiento a la finalización del proceso de registro de adscripción de la población, actualización y digitación de la fichas familiares por Área de Salud</v>
          </cell>
          <cell r="L139">
            <v>1</v>
          </cell>
          <cell r="O139">
            <v>1</v>
          </cell>
          <cell r="R139">
            <v>1</v>
          </cell>
          <cell r="U139">
            <v>1</v>
          </cell>
          <cell r="V139">
            <v>4</v>
          </cell>
        </row>
        <row r="140">
          <cell r="H140" t="str">
            <v>1.9.1.02</v>
          </cell>
          <cell r="I140" t="str">
            <v>Seguimiento a la actualización del proceso de zonificación y sectorización en los territorios por Área de Salud</v>
          </cell>
          <cell r="O140">
            <v>1</v>
          </cell>
          <cell r="U140">
            <v>1</v>
          </cell>
          <cell r="V140">
            <v>2</v>
          </cell>
        </row>
        <row r="141">
          <cell r="H141" t="str">
            <v>1.10.1.01</v>
          </cell>
          <cell r="I141" t="str">
            <v>Mesa de trabajo con el equipo técnico del SRS para elaborar y direccionar los planes de desarrollo en inversión para la readecuación de infraestructuras, dotación de equipamientos e insumos del PNA por Área de Salud</v>
          </cell>
          <cell r="J141">
            <v>1</v>
          </cell>
          <cell r="V141">
            <v>1</v>
          </cell>
        </row>
        <row r="142">
          <cell r="H142" t="str">
            <v>1.10.1.02</v>
          </cell>
          <cell r="I142" t="str">
            <v>Evaluación de los planes de inversión del PNA por Área de Salud</v>
          </cell>
          <cell r="M142">
            <v>1</v>
          </cell>
          <cell r="P142">
            <v>1</v>
          </cell>
          <cell r="S142">
            <v>1</v>
          </cell>
          <cell r="U142">
            <v>1</v>
          </cell>
          <cell r="V142">
            <v>4</v>
          </cell>
        </row>
        <row r="143">
          <cell r="H143" t="str">
            <v>1.10.1.03</v>
          </cell>
          <cell r="I143" t="str">
            <v>Seguimiento del aumento de la facturación de los servicios que se ofertan en los Centros Diagnósticos</v>
          </cell>
          <cell r="L143">
            <v>1</v>
          </cell>
          <cell r="O143">
            <v>1</v>
          </cell>
          <cell r="R143">
            <v>1</v>
          </cell>
          <cell r="U143">
            <v>1</v>
          </cell>
          <cell r="V143">
            <v>4</v>
          </cell>
        </row>
        <row r="144">
          <cell r="H144" t="str">
            <v>1.11.1.01</v>
          </cell>
          <cell r="I144" t="str">
            <v>Seguimiento a la visitas oportunas de puérperas por Área de Salud</v>
          </cell>
          <cell r="L144">
            <v>1</v>
          </cell>
          <cell r="O144">
            <v>1</v>
          </cell>
          <cell r="R144">
            <v>1</v>
          </cell>
          <cell r="U144">
            <v>1</v>
          </cell>
          <cell r="V144">
            <v>4</v>
          </cell>
        </row>
        <row r="145">
          <cell r="H145" t="str">
            <v>1.11.2.01</v>
          </cell>
          <cell r="I145" t="str">
            <v>Seguimiento a la visitas oportunas de recien nacidos por Área de Salud</v>
          </cell>
          <cell r="L145">
            <v>1</v>
          </cell>
          <cell r="O145">
            <v>1</v>
          </cell>
          <cell r="R145">
            <v>1</v>
          </cell>
          <cell r="U145">
            <v>1</v>
          </cell>
          <cell r="V145">
            <v>4</v>
          </cell>
        </row>
        <row r="146">
          <cell r="H146" t="str">
            <v>1.12.1.01</v>
          </cell>
          <cell r="I146" t="str">
            <v>Coordinacion tecnica con TI y SI del ORS para monitorear el uso, funcionalidad y registro oportuno en el modulo seguimiento de los avances de la organización y articulación de la red a través del módulo diseñado para el Registro Diario de Referencia y Contrareferencia.</v>
          </cell>
          <cell r="K146">
            <v>1</v>
          </cell>
          <cell r="O146">
            <v>1</v>
          </cell>
          <cell r="S146">
            <v>1</v>
          </cell>
          <cell r="V146">
            <v>3</v>
          </cell>
        </row>
        <row r="147">
          <cell r="H147" t="str">
            <v>1.12.2.01</v>
          </cell>
          <cell r="I147" t="str">
            <v xml:space="preserve">Supervisión al buen llenado del Registro Diario de Referencia y Contrareferencia  para garantizar su uso oportuno, adecuado y correcto.  </v>
          </cell>
          <cell r="J147">
            <v>1</v>
          </cell>
          <cell r="K147">
            <v>1</v>
          </cell>
          <cell r="L147">
            <v>1</v>
          </cell>
          <cell r="M147">
            <v>1</v>
          </cell>
          <cell r="N147">
            <v>1</v>
          </cell>
          <cell r="O147">
            <v>1</v>
          </cell>
          <cell r="P147">
            <v>1</v>
          </cell>
          <cell r="Q147">
            <v>1</v>
          </cell>
          <cell r="R147">
            <v>1</v>
          </cell>
          <cell r="S147">
            <v>1</v>
          </cell>
          <cell r="T147">
            <v>1</v>
          </cell>
          <cell r="U147">
            <v>1</v>
          </cell>
          <cell r="V147">
            <v>12</v>
          </cell>
        </row>
        <row r="148">
          <cell r="H148" t="str">
            <v>1.12.2.02</v>
          </cell>
          <cell r="I148" t="str">
            <v>Seguimiento al registro de referencias y contrarreferencias de la Red.</v>
          </cell>
          <cell r="J148">
            <v>1</v>
          </cell>
          <cell r="K148">
            <v>1</v>
          </cell>
          <cell r="L148">
            <v>1</v>
          </cell>
          <cell r="M148">
            <v>1</v>
          </cell>
          <cell r="N148">
            <v>1</v>
          </cell>
          <cell r="O148">
            <v>1</v>
          </cell>
          <cell r="P148">
            <v>1</v>
          </cell>
          <cell r="Q148">
            <v>1</v>
          </cell>
          <cell r="R148">
            <v>1</v>
          </cell>
          <cell r="S148">
            <v>1</v>
          </cell>
          <cell r="T148">
            <v>1</v>
          </cell>
          <cell r="U148">
            <v>1</v>
          </cell>
          <cell r="V148">
            <v>12</v>
          </cell>
        </row>
        <row r="149">
          <cell r="H149" t="str">
            <v>1.12.3.01</v>
          </cell>
          <cell r="I149" t="str">
            <v>Taller de capacitación en el fortalecimiento de buenas prácticas en protocolos y documentación estandarizada.</v>
          </cell>
          <cell r="O149">
            <v>1</v>
          </cell>
          <cell r="T149">
            <v>1</v>
          </cell>
          <cell r="V149">
            <v>2</v>
          </cell>
        </row>
        <row r="150">
          <cell r="H150" t="str">
            <v>1.12.3.02</v>
          </cell>
          <cell r="I150" t="str">
            <v>Ampliación de la estrategia mhGAP de Atención Primaria, con enfoque prioritario en los Servicios Regionales Cibao Norte, Valdesia y  Ozama.</v>
          </cell>
          <cell r="N150">
            <v>1</v>
          </cell>
          <cell r="V150">
            <v>1</v>
          </cell>
        </row>
        <row r="151">
          <cell r="H151" t="str">
            <v>1.12.3.03</v>
          </cell>
          <cell r="I151" t="str">
            <v>Taller de Prevención y Detección Temprana del Suicidio en lso SRS Noroeste, Nordeste, Valdesia y Yuma</v>
          </cell>
          <cell r="R151">
            <v>1</v>
          </cell>
          <cell r="V151">
            <v>1</v>
          </cell>
        </row>
        <row r="152">
          <cell r="H152" t="str">
            <v>1.12.3.04</v>
          </cell>
          <cell r="I152" t="str">
            <v>Visita de supervisión a los EESS para evaluar la disponibilidad y la articulación de los servicios integrales de salud ofertados.</v>
          </cell>
          <cell r="L152">
            <v>1</v>
          </cell>
          <cell r="N152">
            <v>1</v>
          </cell>
          <cell r="Q152">
            <v>1</v>
          </cell>
          <cell r="S152">
            <v>1</v>
          </cell>
          <cell r="V152">
            <v>4</v>
          </cell>
        </row>
        <row r="153">
          <cell r="H153" t="str">
            <v>1.12.3.05</v>
          </cell>
          <cell r="I153" t="str">
            <v xml:space="preserve">Sesiones de trabajo con los EES para la adecuación de las carteras de servicios y su actualizacion.   </v>
          </cell>
          <cell r="L153">
            <v>3</v>
          </cell>
          <cell r="O153">
            <v>3</v>
          </cell>
          <cell r="R153">
            <v>3</v>
          </cell>
          <cell r="V153">
            <v>9</v>
          </cell>
        </row>
        <row r="154">
          <cell r="H154" t="str">
            <v>1.12.3.06</v>
          </cell>
          <cell r="I154" t="str">
            <v>Visita de supervisión a los  EES para la verificacion del cumplimiento de la adecuacion y  actualizacion de las carteras de servicios.</v>
          </cell>
          <cell r="M154">
            <v>3</v>
          </cell>
          <cell r="P154">
            <v>3</v>
          </cell>
          <cell r="S154">
            <v>3</v>
          </cell>
          <cell r="V154">
            <v>9</v>
          </cell>
        </row>
        <row r="155">
          <cell r="H155" t="str">
            <v>2.1.1.01</v>
          </cell>
          <cell r="I155" t="str">
            <v>Ejecución Plan de Capacitación SRS-2026.</v>
          </cell>
          <cell r="L155">
            <v>1</v>
          </cell>
          <cell r="O155">
            <v>1</v>
          </cell>
          <cell r="R155">
            <v>1</v>
          </cell>
          <cell r="U155">
            <v>1</v>
          </cell>
          <cell r="V155">
            <v>4</v>
          </cell>
        </row>
        <row r="156">
          <cell r="H156" t="str">
            <v>2.1.1.02</v>
          </cell>
          <cell r="I156" t="str">
            <v>Reporte trimestral ejecución plan capacitación 2026 SRS, CEAS y Primer Nivel de Atención.</v>
          </cell>
          <cell r="M156">
            <v>1</v>
          </cell>
          <cell r="P156">
            <v>1</v>
          </cell>
          <cell r="S156">
            <v>1</v>
          </cell>
          <cell r="V156">
            <v>3</v>
          </cell>
        </row>
        <row r="157">
          <cell r="H157" t="str">
            <v>2.1.1.03</v>
          </cell>
          <cell r="I157" t="str">
            <v>Detección necesidades capacitación por departamento SRS y primer nivel, para elaborar plan de capacitación  2027.</v>
          </cell>
          <cell r="R157">
            <v>1</v>
          </cell>
          <cell r="V157">
            <v>1</v>
          </cell>
        </row>
        <row r="158">
          <cell r="H158" t="str">
            <v>2.1.1.04</v>
          </cell>
          <cell r="I158" t="str">
            <v>Elaboración del Plan de Capacitación SRS-2027.</v>
          </cell>
          <cell r="S158">
            <v>1</v>
          </cell>
          <cell r="V158">
            <v>1</v>
          </cell>
        </row>
        <row r="159">
          <cell r="H159" t="str">
            <v>2.1.1.05</v>
          </cell>
          <cell r="I159" t="str">
            <v>Auditoría acuerdos de desempeño CEAS y primer nivel.</v>
          </cell>
          <cell r="M159">
            <v>1</v>
          </cell>
          <cell r="Q159">
            <v>1</v>
          </cell>
          <cell r="U159">
            <v>1</v>
          </cell>
          <cell r="V159">
            <v>3</v>
          </cell>
        </row>
        <row r="160">
          <cell r="H160" t="str">
            <v>2.1.1.06</v>
          </cell>
          <cell r="I160" t="str">
            <v>Consolidado de resultados de evaluación del desempeño laboral SRS-CEAS y Primer Nivel de Atención 2025.</v>
          </cell>
          <cell r="J160">
            <v>1</v>
          </cell>
          <cell r="V160">
            <v>1</v>
          </cell>
        </row>
        <row r="161">
          <cell r="H161" t="str">
            <v>2.1.1.07</v>
          </cell>
          <cell r="I161" t="str">
            <v>Consolidado de resultados de acuerdos del desempeño laboral SRS-CEAS y Primer Nivel de Atención 2026.</v>
          </cell>
          <cell r="J161">
            <v>1</v>
          </cell>
          <cell r="V161">
            <v>1</v>
          </cell>
        </row>
        <row r="162">
          <cell r="H162" t="str">
            <v>2.1.1.08</v>
          </cell>
          <cell r="I162" t="str">
            <v>Elaboración informe técnico resultados de evaluación del desempeño laboral 2025 SRS, y remisión al SNS.</v>
          </cell>
          <cell r="L162">
            <v>1</v>
          </cell>
          <cell r="V162">
            <v>1</v>
          </cell>
        </row>
        <row r="163">
          <cell r="H163" t="str">
            <v>2.1.1.09</v>
          </cell>
          <cell r="I163" t="str">
            <v>Monitoreo por departamento  de los acuerdos de desempeño laboral 2026.</v>
          </cell>
          <cell r="M163">
            <v>1</v>
          </cell>
          <cell r="P163">
            <v>1</v>
          </cell>
          <cell r="S163">
            <v>1</v>
          </cell>
          <cell r="V163">
            <v>3</v>
          </cell>
        </row>
        <row r="164">
          <cell r="H164" t="str">
            <v>2.1.1.10</v>
          </cell>
          <cell r="I164" t="str">
            <v>Remisión al Deparamento de Evaluación del Desempeño y Capacitación del consolidado trimestral de acuerdos de desempeño personal nuevo ingreso SRS-CEAS y Primer Nivel.</v>
          </cell>
          <cell r="M164">
            <v>1</v>
          </cell>
          <cell r="P164">
            <v>1</v>
          </cell>
          <cell r="S164">
            <v>1</v>
          </cell>
          <cell r="V164">
            <v>3</v>
          </cell>
        </row>
        <row r="165">
          <cell r="H165" t="str">
            <v>2.1.1.11</v>
          </cell>
          <cell r="I165" t="str">
            <v>Ejecución del Plan de Seguridad y Salud Ocupacional y Plan de Gestión de Riesgos.</v>
          </cell>
          <cell r="L165">
            <v>1</v>
          </cell>
          <cell r="O165">
            <v>1</v>
          </cell>
          <cell r="R165">
            <v>1</v>
          </cell>
          <cell r="U165">
            <v>1</v>
          </cell>
          <cell r="V165">
            <v>4</v>
          </cell>
        </row>
        <row r="166">
          <cell r="H166" t="str">
            <v>2.1.1.12</v>
          </cell>
          <cell r="I166" t="str">
            <v>Regularización mediante seguimiento y evaluación  del personal de licencia médica recurrentes y enviado a evaluar auditoria médica.</v>
          </cell>
          <cell r="J166">
            <v>1</v>
          </cell>
          <cell r="K166">
            <v>1</v>
          </cell>
          <cell r="L166">
            <v>1</v>
          </cell>
          <cell r="M166">
            <v>1</v>
          </cell>
          <cell r="N166">
            <v>1</v>
          </cell>
          <cell r="O166">
            <v>1</v>
          </cell>
          <cell r="P166">
            <v>1</v>
          </cell>
          <cell r="Q166">
            <v>1</v>
          </cell>
          <cell r="R166">
            <v>1</v>
          </cell>
          <cell r="S166">
            <v>1</v>
          </cell>
          <cell r="T166">
            <v>1</v>
          </cell>
          <cell r="U166">
            <v>1</v>
          </cell>
          <cell r="V166">
            <v>12</v>
          </cell>
        </row>
        <row r="167">
          <cell r="H167" t="str">
            <v>2.1.1.13</v>
          </cell>
          <cell r="I167" t="str">
            <v xml:space="preserve">Seguimiento e investigación de accidentes y enfermedades laborales. </v>
          </cell>
          <cell r="L167">
            <v>1</v>
          </cell>
          <cell r="O167">
            <v>1</v>
          </cell>
          <cell r="R167">
            <v>1</v>
          </cell>
          <cell r="U167">
            <v>1</v>
          </cell>
          <cell r="V167">
            <v>4</v>
          </cell>
        </row>
        <row r="168">
          <cell r="H168" t="str">
            <v>2.1.1.14</v>
          </cell>
          <cell r="I168" t="str">
            <v>Gestión de subsidios por enfermedad común.</v>
          </cell>
          <cell r="J168">
            <v>1</v>
          </cell>
          <cell r="K168">
            <v>1</v>
          </cell>
          <cell r="L168">
            <v>1</v>
          </cell>
          <cell r="M168">
            <v>1</v>
          </cell>
          <cell r="N168">
            <v>1</v>
          </cell>
          <cell r="O168">
            <v>1</v>
          </cell>
          <cell r="P168">
            <v>1</v>
          </cell>
          <cell r="Q168">
            <v>1</v>
          </cell>
          <cell r="R168">
            <v>1</v>
          </cell>
          <cell r="S168">
            <v>1</v>
          </cell>
          <cell r="T168">
            <v>1</v>
          </cell>
          <cell r="U168">
            <v>1</v>
          </cell>
          <cell r="V168">
            <v>12</v>
          </cell>
        </row>
        <row r="169">
          <cell r="H169" t="str">
            <v>2.1.1.15</v>
          </cell>
          <cell r="I169" t="str">
            <v>Gestión oportuna de  expedientes de pago de prestaciones laborales  y desvinculaciones.</v>
          </cell>
          <cell r="J169">
            <v>1</v>
          </cell>
          <cell r="K169">
            <v>1</v>
          </cell>
          <cell r="L169">
            <v>1</v>
          </cell>
          <cell r="M169">
            <v>1</v>
          </cell>
          <cell r="N169">
            <v>1</v>
          </cell>
          <cell r="O169">
            <v>1</v>
          </cell>
          <cell r="P169">
            <v>1</v>
          </cell>
          <cell r="Q169">
            <v>1</v>
          </cell>
          <cell r="R169">
            <v>1</v>
          </cell>
          <cell r="S169">
            <v>1</v>
          </cell>
          <cell r="T169">
            <v>1</v>
          </cell>
          <cell r="U169">
            <v>1</v>
          </cell>
          <cell r="V169">
            <v>12</v>
          </cell>
        </row>
        <row r="170">
          <cell r="H170" t="str">
            <v>2.1.1.16</v>
          </cell>
          <cell r="I170" t="str">
            <v>Garantizar el cumplimiento y la correcta gestión de las solicitudes de seguros médicos dirigidos Dependientes adicionales  (Seguros Padres).</v>
          </cell>
          <cell r="J170">
            <v>1</v>
          </cell>
          <cell r="K170">
            <v>1</v>
          </cell>
          <cell r="L170">
            <v>1</v>
          </cell>
          <cell r="M170">
            <v>1</v>
          </cell>
          <cell r="N170">
            <v>1</v>
          </cell>
          <cell r="O170">
            <v>1</v>
          </cell>
          <cell r="P170">
            <v>1</v>
          </cell>
          <cell r="Q170">
            <v>1</v>
          </cell>
          <cell r="R170">
            <v>1</v>
          </cell>
          <cell r="S170">
            <v>1</v>
          </cell>
          <cell r="T170">
            <v>1</v>
          </cell>
          <cell r="U170">
            <v>1</v>
          </cell>
          <cell r="V170">
            <v>12</v>
          </cell>
        </row>
        <row r="171">
          <cell r="H171" t="str">
            <v>2.2.2.01</v>
          </cell>
          <cell r="I171" t="str">
            <v>Elaboración de la planificación de recursos humanos 2027.</v>
          </cell>
          <cell r="L171">
            <v>1</v>
          </cell>
          <cell r="O171">
            <v>1</v>
          </cell>
          <cell r="R171">
            <v>1</v>
          </cell>
          <cell r="V171">
            <v>3</v>
          </cell>
        </row>
        <row r="172">
          <cell r="H172" t="str">
            <v>2.2.2.02</v>
          </cell>
          <cell r="I172" t="str">
            <v>Reporte  trimestral de la dotación de acuerdo a las estructuras aprobadas de la ORS, establecimientos del 1er nivel y nivel especializado de atención.</v>
          </cell>
          <cell r="L172">
            <v>1</v>
          </cell>
          <cell r="O172">
            <v>1</v>
          </cell>
          <cell r="R172">
            <v>1</v>
          </cell>
          <cell r="V172">
            <v>3</v>
          </cell>
        </row>
        <row r="173">
          <cell r="H173" t="str">
            <v>3.1.1.01</v>
          </cell>
          <cell r="I173" t="str">
            <v>Consolidación de los Formularios de Levantamiento de Necesidades de Cooperación No Reembolsable remitidos por los CEAS correspondientes.</v>
          </cell>
          <cell r="J173">
            <v>1</v>
          </cell>
          <cell r="V173">
            <v>1</v>
          </cell>
        </row>
        <row r="174">
          <cell r="H174" t="str">
            <v>3.1.1.02</v>
          </cell>
          <cell r="I174" t="str">
            <v>Consolidación del Formulario de Reporte de Donaciones remitidos por los CEAS correspondientes.</v>
          </cell>
          <cell r="P174">
            <v>1</v>
          </cell>
          <cell r="U174">
            <v>1</v>
          </cell>
          <cell r="V174">
            <v>2</v>
          </cell>
        </row>
        <row r="175">
          <cell r="H175" t="str">
            <v>3.1.2.01</v>
          </cell>
          <cell r="I175" t="str">
            <v>Seguimiento al cumplimiento de la identidad institucional EES. (para el Programa Desempeño SNS).</v>
          </cell>
          <cell r="O175">
            <v>1</v>
          </cell>
          <cell r="U175">
            <v>1</v>
          </cell>
          <cell r="V175">
            <v>2</v>
          </cell>
        </row>
        <row r="176">
          <cell r="H176" t="str">
            <v>3.1.2.02</v>
          </cell>
          <cell r="I176" t="str">
            <v>Seguimiento Plan Interconexión Red Pública de Servicio de Salud (Etrategia de educación en Salud).</v>
          </cell>
          <cell r="M176">
            <v>1</v>
          </cell>
          <cell r="Q176">
            <v>1</v>
          </cell>
          <cell r="T176">
            <v>1</v>
          </cell>
          <cell r="V176">
            <v>3</v>
          </cell>
        </row>
        <row r="177">
          <cell r="H177" t="str">
            <v>3.1.3.01</v>
          </cell>
          <cell r="I177" t="str">
            <v>Jornadas de sensibilización ambiental institucional (reforestación / limpieza de costas/otras) coordinada con instituciones públicas, privada y ONGs.</v>
          </cell>
          <cell r="P177">
            <v>1</v>
          </cell>
          <cell r="T177">
            <v>1</v>
          </cell>
          <cell r="V177">
            <v>2</v>
          </cell>
        </row>
        <row r="178">
          <cell r="H178" t="str">
            <v xml:space="preserve">3.1.4.01 </v>
          </cell>
          <cell r="I178" t="str">
            <v>Mesa de socialización para el diseño de estrategias de defensa y posible solución de los casos legales y judiciales.</v>
          </cell>
          <cell r="O178">
            <v>1</v>
          </cell>
          <cell r="V178">
            <v>1</v>
          </cell>
        </row>
        <row r="179">
          <cell r="H179" t="str">
            <v>3.1.4.02</v>
          </cell>
          <cell r="I179" t="str">
            <v>Seguimiento a los casos litigiosos de los hospitales de su demarcación.</v>
          </cell>
          <cell r="L179">
            <v>1</v>
          </cell>
          <cell r="O179">
            <v>1</v>
          </cell>
          <cell r="R179">
            <v>1</v>
          </cell>
          <cell r="U179">
            <v>1</v>
          </cell>
          <cell r="V179">
            <v>4</v>
          </cell>
        </row>
        <row r="180">
          <cell r="H180" t="str">
            <v>3.1.5.01</v>
          </cell>
          <cell r="I180" t="str">
            <v xml:space="preserve">Actualización de portales web  </v>
          </cell>
          <cell r="L180">
            <v>1</v>
          </cell>
          <cell r="O180">
            <v>1</v>
          </cell>
          <cell r="R180">
            <v>1</v>
          </cell>
          <cell r="U180">
            <v>1</v>
          </cell>
          <cell r="V180">
            <v>4</v>
          </cell>
        </row>
        <row r="181">
          <cell r="H181" t="str">
            <v>3.1.5.02</v>
          </cell>
          <cell r="I181" t="str">
            <v xml:space="preserve">Soportes incidencias tecnológicas atendidas </v>
          </cell>
          <cell r="L181">
            <v>1</v>
          </cell>
          <cell r="O181">
            <v>1</v>
          </cell>
          <cell r="R181">
            <v>1</v>
          </cell>
          <cell r="U181">
            <v>1</v>
          </cell>
          <cell r="V181">
            <v>4</v>
          </cell>
        </row>
        <row r="182">
          <cell r="H182" t="str">
            <v>3.1.5.03</v>
          </cell>
          <cell r="I182" t="str">
            <v xml:space="preserve">Inventario de activos tecnológicos </v>
          </cell>
          <cell r="L182">
            <v>1</v>
          </cell>
          <cell r="O182">
            <v>1</v>
          </cell>
          <cell r="R182">
            <v>1</v>
          </cell>
          <cell r="U182">
            <v>1</v>
          </cell>
          <cell r="V182">
            <v>4</v>
          </cell>
        </row>
        <row r="183">
          <cell r="H183" t="str">
            <v>3.1.6.01</v>
          </cell>
          <cell r="I183" t="str">
            <v>Elaboración de la memoria institucional 2026</v>
          </cell>
          <cell r="T183">
            <v>1</v>
          </cell>
          <cell r="V183">
            <v>1</v>
          </cell>
        </row>
        <row r="184">
          <cell r="H184" t="str">
            <v>3.1.6.02</v>
          </cell>
          <cell r="I184" t="str">
            <v>Mesas de trabajo para la elaboración del Plan Operativo Anual 2027 de la OR y CEAS</v>
          </cell>
          <cell r="R184">
            <v>1</v>
          </cell>
          <cell r="V184">
            <v>1</v>
          </cell>
        </row>
        <row r="185">
          <cell r="H185" t="str">
            <v>3.1.6.03</v>
          </cell>
          <cell r="I185" t="str">
            <v>Monitoreo y evaluación del POA 2026</v>
          </cell>
          <cell r="J185">
            <v>1</v>
          </cell>
          <cell r="M185">
            <v>1</v>
          </cell>
          <cell r="P185">
            <v>1</v>
          </cell>
          <cell r="S185">
            <v>1</v>
          </cell>
          <cell r="V185">
            <v>4</v>
          </cell>
        </row>
        <row r="186">
          <cell r="H186" t="str">
            <v>3.1.6.04</v>
          </cell>
          <cell r="I186" t="str">
            <v>Elaboración y seguimiento de los  planes de mejora acorde a los hallazgos del MEP</v>
          </cell>
          <cell r="K186">
            <v>1</v>
          </cell>
          <cell r="N186">
            <v>1</v>
          </cell>
          <cell r="Q186">
            <v>1</v>
          </cell>
          <cell r="T186">
            <v>1</v>
          </cell>
          <cell r="V186">
            <v>4</v>
          </cell>
        </row>
        <row r="187">
          <cell r="H187" t="str">
            <v>3.1.6.05</v>
          </cell>
          <cell r="I187" t="str">
            <v>Seguimiento a los CEAS en el proceso de análisis y rediseño de estructura y Manuales de Funciones de acuerdo a la nueva estructura estandariazada de los hospitales</v>
          </cell>
          <cell r="L187">
            <v>1</v>
          </cell>
          <cell r="O187">
            <v>1</v>
          </cell>
          <cell r="R187">
            <v>1</v>
          </cell>
          <cell r="U187">
            <v>1</v>
          </cell>
          <cell r="V187">
            <v>4</v>
          </cell>
        </row>
        <row r="188">
          <cell r="H188" t="str">
            <v>3.1.6.06</v>
          </cell>
          <cell r="I188" t="str">
            <v>Seguimiento a la identificación o implementación de buenas prácticas en los CEAS en  función del Procedimiento aprobado</v>
          </cell>
          <cell r="M188">
            <v>1</v>
          </cell>
          <cell r="S188">
            <v>1</v>
          </cell>
          <cell r="V188">
            <v>2</v>
          </cell>
        </row>
        <row r="189">
          <cell r="H189" t="str">
            <v>3.1.6.07</v>
          </cell>
          <cell r="I189" t="str">
            <v>Elaboración del informe de autodiagnóstico y sistema afinado de puntuación CAF</v>
          </cell>
          <cell r="N189">
            <v>1</v>
          </cell>
          <cell r="V189">
            <v>1</v>
          </cell>
        </row>
        <row r="190">
          <cell r="H190" t="str">
            <v>3.1.6.08</v>
          </cell>
          <cell r="I190" t="str">
            <v>Informe de seguimiento a plan de mejora CAF año en curso</v>
          </cell>
          <cell r="N190">
            <v>1</v>
          </cell>
          <cell r="V190">
            <v>1</v>
          </cell>
        </row>
        <row r="191">
          <cell r="H191" t="str">
            <v>3.1.6.09</v>
          </cell>
          <cell r="I191" t="str">
            <v xml:space="preserve">Elaboración plan de mejora CAF del próximo año </v>
          </cell>
          <cell r="P191">
            <v>1</v>
          </cell>
          <cell r="V191">
            <v>1</v>
          </cell>
        </row>
        <row r="192">
          <cell r="H192" t="str">
            <v>3.1.6.10</v>
          </cell>
          <cell r="I192" t="str">
            <v>Mesa técnica de evaluación de resultados SISMAP Salud y Programa de Desempeño SNS para la elaboración de planes de mejora</v>
          </cell>
          <cell r="J192">
            <v>1</v>
          </cell>
          <cell r="V192">
            <v>1</v>
          </cell>
        </row>
        <row r="193">
          <cell r="H193" t="str">
            <v>3.1.6.11</v>
          </cell>
          <cell r="I193" t="str">
            <v>Ejecución de las sesiones del Comité de Calidad del SRS</v>
          </cell>
          <cell r="O193">
            <v>1</v>
          </cell>
          <cell r="V193">
            <v>1</v>
          </cell>
        </row>
        <row r="194">
          <cell r="H194" t="str">
            <v>3.1.6.12</v>
          </cell>
          <cell r="I194" t="str">
            <v>Evaluación de conocimientos NOBACI</v>
          </cell>
          <cell r="L194">
            <v>1</v>
          </cell>
          <cell r="V194">
            <v>1</v>
          </cell>
        </row>
        <row r="195">
          <cell r="H195" t="str">
            <v>3.1.6.13</v>
          </cell>
          <cell r="I195" t="str">
            <v xml:space="preserve">Elaboración de la Matriz de Riesgos y Planes de Tratamiento </v>
          </cell>
          <cell r="K195">
            <v>1</v>
          </cell>
          <cell r="S195">
            <v>1</v>
          </cell>
          <cell r="V195">
            <v>2</v>
          </cell>
        </row>
        <row r="196">
          <cell r="H196" t="str">
            <v>3.1.6.14</v>
          </cell>
          <cell r="I196" t="str">
            <v xml:space="preserve">Seguimiento al cumplimiento del Plan de Tratamiento de Riesgos </v>
          </cell>
          <cell r="L196">
            <v>1</v>
          </cell>
          <cell r="O196">
            <v>1</v>
          </cell>
          <cell r="R196">
            <v>1</v>
          </cell>
          <cell r="U196">
            <v>1</v>
          </cell>
          <cell r="V196">
            <v>4</v>
          </cell>
        </row>
        <row r="197">
          <cell r="H197" t="str">
            <v>3.1.6.15</v>
          </cell>
          <cell r="I197" t="str">
            <v xml:space="preserve">Autoevaluación de Controles 
Internos </v>
          </cell>
          <cell r="N197">
            <v>1</v>
          </cell>
          <cell r="V197">
            <v>1</v>
          </cell>
        </row>
        <row r="198">
          <cell r="H198" t="str">
            <v>3.1.6.16</v>
          </cell>
          <cell r="I198" t="str">
            <v>Seguimiento al plan de mejora derivado de la autoevaluación de los controles internos</v>
          </cell>
          <cell r="T198">
            <v>1</v>
          </cell>
          <cell r="V198">
            <v>1</v>
          </cell>
        </row>
        <row r="199">
          <cell r="H199" t="str">
            <v>3.1.6.17</v>
          </cell>
          <cell r="I199" t="str">
            <v>Seguimiento al cumplimiento del Plan de Tratamiento de Riesgos en los Hospitales Autogestionados de su región</v>
          </cell>
          <cell r="L199">
            <v>1</v>
          </cell>
          <cell r="O199">
            <v>1</v>
          </cell>
          <cell r="R199">
            <v>1</v>
          </cell>
          <cell r="U199">
            <v>1</v>
          </cell>
          <cell r="V199">
            <v>4</v>
          </cell>
        </row>
        <row r="200">
          <cell r="H200" t="str">
            <v>3.1.7.01</v>
          </cell>
          <cell r="I200" t="str">
            <v>Actualizacion de Inventarios de la ORS</v>
          </cell>
          <cell r="O200">
            <v>1</v>
          </cell>
          <cell r="U200">
            <v>1</v>
          </cell>
          <cell r="V200">
            <v>2</v>
          </cell>
        </row>
        <row r="201">
          <cell r="H201" t="str">
            <v>3.1.7.02</v>
          </cell>
          <cell r="I201" t="str">
            <v xml:space="preserve">Registro de Activos en el Sistema de Administracion de Bienes (SIAB) </v>
          </cell>
          <cell r="L201">
            <v>1</v>
          </cell>
          <cell r="O201">
            <v>1</v>
          </cell>
          <cell r="R201">
            <v>1</v>
          </cell>
          <cell r="U201">
            <v>1</v>
          </cell>
          <cell r="V201">
            <v>4</v>
          </cell>
        </row>
        <row r="202">
          <cell r="H202" t="str">
            <v>3.1.7.03</v>
          </cell>
          <cell r="I202" t="str">
            <v>Coordinacion, seguimiento y realizacion de Inventarios de CPN de la Red SNS.</v>
          </cell>
          <cell r="L202">
            <v>1</v>
          </cell>
          <cell r="O202">
            <v>1</v>
          </cell>
          <cell r="R202">
            <v>1</v>
          </cell>
          <cell r="U202">
            <v>1</v>
          </cell>
          <cell r="V202">
            <v>4</v>
          </cell>
        </row>
        <row r="203">
          <cell r="H203" t="str">
            <v>3.1.7.04</v>
          </cell>
          <cell r="I203" t="str">
            <v>Seguimiento a los EES del SRS al cumplimiento del Registro en SIAB de los bienes patrimoniales</v>
          </cell>
          <cell r="N203">
            <v>1</v>
          </cell>
          <cell r="R203">
            <v>1</v>
          </cell>
          <cell r="V203">
            <v>2</v>
          </cell>
        </row>
        <row r="204">
          <cell r="H204" t="str">
            <v>3.1.8.01</v>
          </cell>
          <cell r="I204" t="str">
            <v>Socialización y supervisión al cumplimiento de los lineamientos de archivo en los  ORS y EES</v>
          </cell>
          <cell r="L204">
            <v>1</v>
          </cell>
          <cell r="O204">
            <v>1</v>
          </cell>
          <cell r="R204">
            <v>1</v>
          </cell>
          <cell r="U204">
            <v>1</v>
          </cell>
          <cell r="V204">
            <v>4</v>
          </cell>
        </row>
        <row r="205">
          <cell r="H205" t="str">
            <v>3.1.8.02</v>
          </cell>
          <cell r="I205" t="str">
            <v>Elaboración e implementación de mejoras en la gestión de archivos en ORS y EES</v>
          </cell>
          <cell r="O205">
            <v>1</v>
          </cell>
          <cell r="S205">
            <v>1</v>
          </cell>
          <cell r="V205">
            <v>2</v>
          </cell>
        </row>
        <row r="206">
          <cell r="H206" t="str">
            <v>3.2.1.01</v>
          </cell>
          <cell r="I206" t="str">
            <v>Seguimiento a la calidad del cuidado clínico, investigación y gestión a través de la enfermera especialista en todos los niveles de atención</v>
          </cell>
          <cell r="P206">
            <v>1</v>
          </cell>
          <cell r="U206">
            <v>1</v>
          </cell>
          <cell r="V206">
            <v>2</v>
          </cell>
        </row>
        <row r="207">
          <cell r="H207" t="str">
            <v>3.2.1.02</v>
          </cell>
          <cell r="I207" t="str">
            <v>Diseño, inducción e implementación del instrumento de supervisión enfermería en atención primaria</v>
          </cell>
          <cell r="R207">
            <v>1</v>
          </cell>
          <cell r="V207">
            <v>1</v>
          </cell>
        </row>
        <row r="208">
          <cell r="H208" t="str">
            <v>3.2.1.03</v>
          </cell>
          <cell r="I208" t="str">
            <v>Supervisión y aplicación expediente clínico en los diferentes niveles de atención</v>
          </cell>
          <cell r="L208">
            <v>1</v>
          </cell>
          <cell r="O208">
            <v>1</v>
          </cell>
          <cell r="R208">
            <v>1</v>
          </cell>
          <cell r="T208">
            <v>1</v>
          </cell>
          <cell r="V208">
            <v>4</v>
          </cell>
        </row>
        <row r="209">
          <cell r="H209" t="str">
            <v>3.2.1.04</v>
          </cell>
          <cell r="I209" t="str">
            <v>Capacitación y retroalimentación en dosificación y administración de medicamentos al personal de enfermería</v>
          </cell>
          <cell r="K209">
            <v>1</v>
          </cell>
          <cell r="M209">
            <v>1</v>
          </cell>
          <cell r="O209">
            <v>1</v>
          </cell>
          <cell r="Q209">
            <v>1</v>
          </cell>
          <cell r="S209">
            <v>1</v>
          </cell>
          <cell r="V209">
            <v>5</v>
          </cell>
        </row>
        <row r="210">
          <cell r="H210" t="str">
            <v>3.2.2.01</v>
          </cell>
          <cell r="I210" t="str">
            <v>Implementación de pruebas de Hepatitis B y C en los CDx de los 10 SRS</v>
          </cell>
          <cell r="M210">
            <v>1</v>
          </cell>
          <cell r="R210">
            <v>1</v>
          </cell>
          <cell r="V210">
            <v>2</v>
          </cell>
        </row>
        <row r="211">
          <cell r="H211" t="str">
            <v>3.2.2.02</v>
          </cell>
          <cell r="I211" t="str">
            <v xml:space="preserve">
Monitoreo a los documentos estandarizados para la gestión de los servicios de laboratorio e imágenes en 50% de los establecimientos de salud de primer nivel de atención en salud</v>
          </cell>
          <cell r="L211">
            <v>1</v>
          </cell>
          <cell r="S211">
            <v>1</v>
          </cell>
          <cell r="V211">
            <v>2</v>
          </cell>
        </row>
        <row r="212">
          <cell r="H212" t="str">
            <v>3.2.2.03</v>
          </cell>
          <cell r="I212" t="str">
            <v xml:space="preserve">
Monitoreo a la implementación de resultados online en 50 EES</v>
          </cell>
          <cell r="N212">
            <v>1</v>
          </cell>
          <cell r="T212">
            <v>1</v>
          </cell>
          <cell r="V212">
            <v>2</v>
          </cell>
        </row>
        <row r="213">
          <cell r="H213" t="str">
            <v>3.2.2.04</v>
          </cell>
          <cell r="I213" t="str">
            <v>Seguimiento a la implementación de apoyo telediagnóstico en las regiones priorizadas</v>
          </cell>
          <cell r="O213">
            <v>1</v>
          </cell>
          <cell r="T213">
            <v>1</v>
          </cell>
          <cell r="V213">
            <v>2</v>
          </cell>
        </row>
        <row r="214">
          <cell r="H214" t="str">
            <v>3.2.2.05</v>
          </cell>
          <cell r="I214" t="str">
            <v>Monitoreo a los EES en la aplicación y seguimiento del pase de lista de verificación SLIPTA, para el  fortalecimiento gerencial y mejora continua de la calidad en los laboratorios clínicos de la red pública</v>
          </cell>
          <cell r="N214">
            <v>1</v>
          </cell>
          <cell r="S214">
            <v>1</v>
          </cell>
          <cell r="V214">
            <v>2</v>
          </cell>
        </row>
        <row r="215">
          <cell r="H215" t="str">
            <v>3.2.2.06</v>
          </cell>
          <cell r="I215" t="str">
            <v xml:space="preserve">Levantamiento y análisis de las necesidades de RRHH en los laboratorios e imágenes en los 3 niveles de atención para garantizar la dotación adecuada, distribución y fortalecimiento de la capacidad operativa </v>
          </cell>
          <cell r="L215">
            <v>1</v>
          </cell>
          <cell r="Q215">
            <v>1</v>
          </cell>
          <cell r="V215">
            <v>2</v>
          </cell>
        </row>
        <row r="216">
          <cell r="H216" t="str">
            <v>3.2.2.07</v>
          </cell>
          <cell r="I216" t="str">
            <v xml:space="preserve">Monitoreo a los EES a las acciones realizadas en los servicios de laboratorio e imágenes orientadas a la reducción de la mortalidad materna e infantil          </v>
          </cell>
          <cell r="L216">
            <v>1</v>
          </cell>
          <cell r="O216">
            <v>1</v>
          </cell>
          <cell r="R216">
            <v>1</v>
          </cell>
          <cell r="V216">
            <v>3</v>
          </cell>
        </row>
        <row r="217">
          <cell r="H217" t="str">
            <v>3.2.2.08</v>
          </cell>
          <cell r="I217" t="str">
            <v>Seguimiento a los acuerdos establecidos en la supervisión a los EES que cuentan con departamento de microbiología para validar la automatización, provisión de insumos,  disponibilidad y certificación de cabinas de bioseguridad</v>
          </cell>
          <cell r="M217">
            <v>1</v>
          </cell>
          <cell r="S217">
            <v>1</v>
          </cell>
          <cell r="V217">
            <v>2</v>
          </cell>
        </row>
        <row r="218">
          <cell r="H218" t="str">
            <v>3.2.2.09</v>
          </cell>
          <cell r="I218" t="str">
            <v>Implementación de un modelo de flujo de referencia y contrarreferencia de muestra de laboratorio clinico e imágenes</v>
          </cell>
          <cell r="M218">
            <v>1</v>
          </cell>
          <cell r="R218">
            <v>1</v>
          </cell>
          <cell r="V218">
            <v>2</v>
          </cell>
        </row>
        <row r="219">
          <cell r="H219" t="str">
            <v>3.2.2.10</v>
          </cell>
          <cell r="I219" t="str">
            <v>Supervisión a los EES  en la implementación de los procedimientos del SUTMER</v>
          </cell>
          <cell r="L219">
            <v>1</v>
          </cell>
          <cell r="O219">
            <v>1</v>
          </cell>
          <cell r="R219">
            <v>1</v>
          </cell>
          <cell r="V219">
            <v>3</v>
          </cell>
        </row>
        <row r="220">
          <cell r="H220" t="str">
            <v>3.2.2.11</v>
          </cell>
          <cell r="I220" t="str">
            <v>Seguimiento a los bancos de sangre para garantizar la provisión de los servicios en los EES que cuentan con servicios de transfusión sanguinea</v>
          </cell>
          <cell r="K220">
            <v>1</v>
          </cell>
          <cell r="P220">
            <v>1</v>
          </cell>
          <cell r="V220">
            <v>2</v>
          </cell>
        </row>
        <row r="221">
          <cell r="H221" t="str">
            <v>3.2.2.12</v>
          </cell>
          <cell r="I221" t="str">
            <v>Seguimiento a  clubes de donantes de sangre en los 10 SRS</v>
          </cell>
          <cell r="K221">
            <v>1</v>
          </cell>
          <cell r="P221">
            <v>1</v>
          </cell>
          <cell r="V221">
            <v>2</v>
          </cell>
        </row>
        <row r="222">
          <cell r="H222" t="str">
            <v>3.2.2.13</v>
          </cell>
          <cell r="I222" t="str">
            <v>Supervisión a los EES para el seguimiento de la gestión al suministro de reactivos e insumos de laboratorios e imágenes en el segundo y tercer nivel de atención de los 10 SRS</v>
          </cell>
          <cell r="N222">
            <v>1</v>
          </cell>
          <cell r="U222">
            <v>1</v>
          </cell>
          <cell r="V222">
            <v>2</v>
          </cell>
        </row>
        <row r="223">
          <cell r="H223" t="str">
            <v>3.2.2.14</v>
          </cell>
          <cell r="I223" t="str">
            <v>Supervisión  en el levantamiento para la implementación del Sistema de Registro Nominal de Pacientes de VIH (SIRENP) en los EES de 1er, 2do y 3er nivel donde no ha sido implementado 10 SRS</v>
          </cell>
          <cell r="K223">
            <v>1</v>
          </cell>
          <cell r="N223">
            <v>1</v>
          </cell>
          <cell r="Q223">
            <v>1</v>
          </cell>
          <cell r="S223">
            <v>1</v>
          </cell>
          <cell r="V223">
            <v>4</v>
          </cell>
        </row>
        <row r="224">
          <cell r="H224" t="str">
            <v>3.2.2.15</v>
          </cell>
          <cell r="I224" t="str">
            <v>Seguimiento a los EES  que realizan diagnóstico molecular de tuberculosis mediante GeneXpert, incluyendo la verificación del cumplimiento de los requisitos técnicos y la certificación de las cabinas de bioseguridad</v>
          </cell>
          <cell r="L224">
            <v>1</v>
          </cell>
          <cell r="O224">
            <v>1</v>
          </cell>
          <cell r="R224">
            <v>1</v>
          </cell>
          <cell r="V224">
            <v>3</v>
          </cell>
        </row>
        <row r="225">
          <cell r="H225" t="str">
            <v>3.2.2.16</v>
          </cell>
          <cell r="I225" t="str">
            <v xml:space="preserve">Supervisión para el cumplimiento y/o ampliación de la cartera de servicios en primer nivel de atención </v>
          </cell>
          <cell r="K225">
            <v>1</v>
          </cell>
          <cell r="L225">
            <v>1</v>
          </cell>
          <cell r="Q225">
            <v>1</v>
          </cell>
          <cell r="S225">
            <v>1</v>
          </cell>
          <cell r="V225">
            <v>4</v>
          </cell>
        </row>
        <row r="226">
          <cell r="H226" t="str">
            <v>3.2.2.17</v>
          </cell>
          <cell r="I226" t="str">
            <v>Supervisión a los EES procesadores de pruebas de Carga Viral y CD4 para el seguimiento a la provisión, gestión de insumos y reactivos en los SRS Ozama, Higuamo, Yuma, Cibao Noroeste, El Valle, Cibao Norte y Cibao Nordeste</v>
          </cell>
          <cell r="M226">
            <v>1</v>
          </cell>
          <cell r="S226">
            <v>1</v>
          </cell>
          <cell r="V226">
            <v>2</v>
          </cell>
        </row>
        <row r="227">
          <cell r="H227" t="str">
            <v>3.2.2.18</v>
          </cell>
          <cell r="I227" t="str">
            <v>Seguimiento al reporte mensual del infolab en los EES 10 SRS</v>
          </cell>
          <cell r="J227">
            <v>1</v>
          </cell>
          <cell r="K227">
            <v>1</v>
          </cell>
          <cell r="L227">
            <v>1</v>
          </cell>
          <cell r="M227">
            <v>1</v>
          </cell>
          <cell r="N227">
            <v>1</v>
          </cell>
          <cell r="O227">
            <v>1</v>
          </cell>
          <cell r="P227">
            <v>1</v>
          </cell>
          <cell r="Q227">
            <v>1</v>
          </cell>
          <cell r="R227">
            <v>1</v>
          </cell>
          <cell r="S227">
            <v>1</v>
          </cell>
          <cell r="T227">
            <v>1</v>
          </cell>
          <cell r="U227">
            <v>1</v>
          </cell>
          <cell r="V227">
            <v>12</v>
          </cell>
        </row>
        <row r="228">
          <cell r="H228" t="str">
            <v>3.2.2.19</v>
          </cell>
          <cell r="I228" t="str">
            <v>Supervisión a la realización de la prueba y reporte de resultados de HPV en los laboratorios  procesadores en  SRS  Ozama, Yuma, El Valle y Cibao Norte</v>
          </cell>
          <cell r="O228">
            <v>1</v>
          </cell>
          <cell r="T228">
            <v>1</v>
          </cell>
          <cell r="V228">
            <v>2</v>
          </cell>
        </row>
        <row r="229">
          <cell r="H229" t="str">
            <v>3.2.2.20</v>
          </cell>
          <cell r="I229" t="str">
            <v xml:space="preserve">Implementar  plan de capacitación al personal de laboratorios clinicos, imágenes y los servicios transfuncionales en EES de 10 SRS                                        Talleres de imágenes:                           1. Taller “Radioprotección para el personal operativo del servicio de imágenes médica” 
2- Taller “Los medios de  contrastes en radiología y su uso”                                                                    3- Taller de humanización de los servicios en la atención al paciente a personal de laboratorio e imágenes                                                   Talleres Laboratorio:                                                                                1. “Capacitación junto al equipo técnico  del Hemocentro Nacional al personal de los Bancos de Sangre en  control de calidad a las pruebas y  servicio de transfusión 
2. Taller al personal de laboratorios clínicos para la actualización documentada del Manual Bioseguridad para garantizar el manejo de los desechos biológicos, materiales químicos peligrosos y actividades de contingencia como incendios, terremotos y emergencias.                                      Dividir cantidad de talleres trtimestral, de acuerdo a su disponibilidad                                                                                                        </v>
          </cell>
          <cell r="M229">
            <v>1</v>
          </cell>
          <cell r="Q229">
            <v>1</v>
          </cell>
          <cell r="T229">
            <v>1</v>
          </cell>
          <cell r="V229">
            <v>3</v>
          </cell>
        </row>
        <row r="230">
          <cell r="H230" t="str">
            <v>3.2.2.21</v>
          </cell>
          <cell r="I230" t="str">
            <v>Supervisión a EES para verificar  las acciones de bioseguridad y radio protección en los servicios de laboratorios clinicos e imágenes</v>
          </cell>
          <cell r="K230">
            <v>1</v>
          </cell>
          <cell r="N230">
            <v>1</v>
          </cell>
          <cell r="R230">
            <v>1</v>
          </cell>
          <cell r="V230">
            <v>3</v>
          </cell>
        </row>
        <row r="231">
          <cell r="H231" t="str">
            <v>3.2.2.22</v>
          </cell>
          <cell r="I231" t="str">
            <v>Supervisión a los CDx para la identificación de acciones requeridas para el fortalecimiento de la provisión de los servicios de laboratorio e  imágenes en los 10 SRS</v>
          </cell>
          <cell r="M231">
            <v>1</v>
          </cell>
          <cell r="R231">
            <v>1</v>
          </cell>
          <cell r="V231">
            <v>2</v>
          </cell>
        </row>
        <row r="232">
          <cell r="H232" t="str">
            <v>3.2.2.23</v>
          </cell>
          <cell r="I232" t="str">
            <v xml:space="preserve">Supervisión en los establecimientos de salud de 2do nivel de los 10 SRS  para el fortalecimiento de la provisión de los servicios de laboratorio e  imágenes </v>
          </cell>
          <cell r="K232">
            <v>1</v>
          </cell>
          <cell r="O232">
            <v>1</v>
          </cell>
          <cell r="R232">
            <v>1</v>
          </cell>
          <cell r="V232">
            <v>3</v>
          </cell>
        </row>
        <row r="233">
          <cell r="H233" t="str">
            <v>3.2.2.24</v>
          </cell>
          <cell r="I233" t="str">
            <v>Visita de supervisión  a los EES para verificar el cumplimiento de las acciones para el diagnóstico de malaria en los 10 SRS</v>
          </cell>
          <cell r="L233">
            <v>1</v>
          </cell>
          <cell r="O233">
            <v>1</v>
          </cell>
          <cell r="R233">
            <v>1</v>
          </cell>
          <cell r="V233">
            <v>3</v>
          </cell>
        </row>
        <row r="234">
          <cell r="H234" t="str">
            <v>3.2.2.25</v>
          </cell>
          <cell r="I234" t="str">
            <v>Coordinación y Logística para la Capacitación en Metodologías, Técnicas y Uso de los Instrumentos para el Monitoreo de la Calidad en los Servicios, dirigido al personal de Calidad de los Servicios en los EESS de cada SRS.</v>
          </cell>
          <cell r="J234" t="str">
            <v> </v>
          </cell>
          <cell r="K234" t="str">
            <v> </v>
          </cell>
          <cell r="L234" t="str">
            <v> </v>
          </cell>
          <cell r="M234">
            <v>1</v>
          </cell>
          <cell r="N234" t="str">
            <v> </v>
          </cell>
          <cell r="O234" t="str">
            <v> </v>
          </cell>
          <cell r="P234" t="str">
            <v> </v>
          </cell>
          <cell r="Q234" t="str">
            <v> </v>
          </cell>
          <cell r="R234" t="str">
            <v> </v>
          </cell>
          <cell r="S234" t="str">
            <v> </v>
          </cell>
          <cell r="T234" t="str">
            <v> </v>
          </cell>
          <cell r="U234" t="str">
            <v> </v>
          </cell>
          <cell r="V234">
            <v>1</v>
          </cell>
        </row>
        <row r="235">
          <cell r="H235" t="str">
            <v>3.2.2.26</v>
          </cell>
          <cell r="I235" t="str">
            <v>Formulación del Cronograma de Supervisión en Calidad de los Servicios de Salud.</v>
          </cell>
          <cell r="J235">
            <v>1</v>
          </cell>
          <cell r="K235" t="str">
            <v> </v>
          </cell>
          <cell r="L235" t="str">
            <v> </v>
          </cell>
          <cell r="M235">
            <v>1</v>
          </cell>
          <cell r="N235" t="str">
            <v> </v>
          </cell>
          <cell r="O235" t="str">
            <v> </v>
          </cell>
          <cell r="P235">
            <v>1</v>
          </cell>
          <cell r="Q235" t="str">
            <v> </v>
          </cell>
          <cell r="R235" t="str">
            <v> </v>
          </cell>
          <cell r="S235">
            <v>1</v>
          </cell>
          <cell r="T235" t="str">
            <v> </v>
          </cell>
          <cell r="U235" t="str">
            <v> </v>
          </cell>
          <cell r="V235">
            <v>4</v>
          </cell>
        </row>
        <row r="236">
          <cell r="H236" t="str">
            <v>3.2.2.27</v>
          </cell>
          <cell r="I236" t="str">
            <v>Supervisión al Monitoreo Interno y Planes de Mejora en Calidad de los Servicios.</v>
          </cell>
          <cell r="J236" t="str">
            <v> </v>
          </cell>
          <cell r="K236" t="str">
            <v> </v>
          </cell>
          <cell r="L236" t="str">
            <v> </v>
          </cell>
          <cell r="M236">
            <v>1</v>
          </cell>
          <cell r="N236" t="str">
            <v> </v>
          </cell>
          <cell r="O236" t="str">
            <v> </v>
          </cell>
          <cell r="P236">
            <v>1</v>
          </cell>
          <cell r="Q236" t="str">
            <v> </v>
          </cell>
          <cell r="R236" t="str">
            <v> </v>
          </cell>
          <cell r="S236">
            <v>1</v>
          </cell>
          <cell r="T236" t="str">
            <v> </v>
          </cell>
          <cell r="U236" t="str">
            <v> </v>
          </cell>
          <cell r="V236">
            <v>3</v>
          </cell>
        </row>
        <row r="237">
          <cell r="H237" t="str">
            <v>3.2.2.28</v>
          </cell>
          <cell r="I237" t="str">
            <v>Reuniones de Análisis y Seguimiento a la Gestión de la Calidad en los Servicios para la Mejora Continua.</v>
          </cell>
          <cell r="J237" t="str">
            <v> </v>
          </cell>
          <cell r="K237" t="str">
            <v> </v>
          </cell>
          <cell r="L237" t="str">
            <v> </v>
          </cell>
          <cell r="M237" t="str">
            <v> </v>
          </cell>
          <cell r="N237" t="str">
            <v> </v>
          </cell>
          <cell r="O237">
            <v>1</v>
          </cell>
          <cell r="P237" t="str">
            <v> </v>
          </cell>
          <cell r="Q237" t="str">
            <v> </v>
          </cell>
          <cell r="R237" t="str">
            <v> </v>
          </cell>
          <cell r="S237" t="str">
            <v> </v>
          </cell>
          <cell r="T237" t="str">
            <v> </v>
          </cell>
          <cell r="U237">
            <v>1</v>
          </cell>
          <cell r="V237">
            <v>2</v>
          </cell>
        </row>
        <row r="238">
          <cell r="H238" t="str">
            <v>3.2.2.29</v>
          </cell>
          <cell r="I238" t="str">
            <v>Seguimiento a la Conformación y Funcionamiento de los Comités de Mejora Continua de la Calidad en la Atención y Seguridad del Paciente.</v>
          </cell>
          <cell r="J238" t="str">
            <v> </v>
          </cell>
          <cell r="K238" t="str">
            <v> </v>
          </cell>
          <cell r="L238" t="str">
            <v> </v>
          </cell>
          <cell r="M238">
            <v>1</v>
          </cell>
          <cell r="N238" t="str">
            <v> </v>
          </cell>
          <cell r="O238" t="str">
            <v> </v>
          </cell>
          <cell r="P238" t="str">
            <v> </v>
          </cell>
          <cell r="Q238">
            <v>1</v>
          </cell>
          <cell r="R238" t="str">
            <v> </v>
          </cell>
          <cell r="S238" t="str">
            <v> </v>
          </cell>
          <cell r="T238" t="str">
            <v> </v>
          </cell>
          <cell r="U238">
            <v>1</v>
          </cell>
          <cell r="V238">
            <v>3</v>
          </cell>
        </row>
        <row r="239">
          <cell r="H239" t="str">
            <v>3.2.2.30</v>
          </cell>
          <cell r="I239" t="str">
            <v>Coordinación y Logística para la Capacitación en Humanización de los Servicios.</v>
          </cell>
          <cell r="J239" t="str">
            <v> </v>
          </cell>
          <cell r="K239" t="str">
            <v> </v>
          </cell>
          <cell r="L239" t="str">
            <v> </v>
          </cell>
          <cell r="M239">
            <v>1</v>
          </cell>
          <cell r="V239">
            <v>1</v>
          </cell>
        </row>
        <row r="240">
          <cell r="H240" t="str">
            <v>3.2.2.31</v>
          </cell>
          <cell r="I240" t="str">
            <v>Capacitación en el DGCSS-MA-003 Manual del Funcionamiento del Comité de Mejora Continua de la Calidad en la Atención y Seguridad del Paciente, dirigido al personal de los comités en el SRS.</v>
          </cell>
          <cell r="M240">
            <v>1</v>
          </cell>
          <cell r="V240">
            <v>1</v>
          </cell>
        </row>
        <row r="241">
          <cell r="H241" t="str">
            <v>3.2.2.32</v>
          </cell>
          <cell r="I241" t="str">
            <v>Acompañamiento Técnico en el Monitoreo de Condiciones Esenciales bajo la Metodología VCEm junto a los equipos de la DGCSS de Sede Central.</v>
          </cell>
          <cell r="U241">
            <v>1</v>
          </cell>
          <cell r="V241">
            <v>1</v>
          </cell>
        </row>
        <row r="242">
          <cell r="H242" t="str">
            <v>3.2.2.33</v>
          </cell>
          <cell r="I242" t="str">
            <v>Capacitación para el Fortalecimiento de la Gestión de la Calidad en Servicios de Salud</v>
          </cell>
          <cell r="U242">
            <v>1</v>
          </cell>
          <cell r="V242">
            <v>1</v>
          </cell>
        </row>
        <row r="243">
          <cell r="H243" t="str">
            <v>3.2.3.01</v>
          </cell>
          <cell r="I243" t="str">
            <v>Evaluación de los programas de Prevención y Control de Infecciones (PCI) y acciones de bioseguridad en los CEAS  priorizados.</v>
          </cell>
          <cell r="L243">
            <v>1</v>
          </cell>
          <cell r="V243">
            <v>1</v>
          </cell>
        </row>
        <row r="244">
          <cell r="H244" t="str">
            <v>3.2.3.02</v>
          </cell>
          <cell r="I244" t="str">
            <v>Revisión y validación  de los planes de mejora del programa de prevención y control de infecciones y bioseguridad elaborados por CEAS priorizados.</v>
          </cell>
          <cell r="M244">
            <v>1</v>
          </cell>
          <cell r="V244">
            <v>1</v>
          </cell>
        </row>
        <row r="245">
          <cell r="H245" t="str">
            <v>3.2.3.03</v>
          </cell>
          <cell r="I245" t="str">
            <v>Seguimiento a la implementación de plan de mejora de prevención y control de infecciones y bioseguridad de establecimientos de salud priorizados.</v>
          </cell>
          <cell r="S245">
            <v>1</v>
          </cell>
          <cell r="V245">
            <v>1</v>
          </cell>
        </row>
        <row r="246">
          <cell r="H246" t="str">
            <v>3.2.3.04</v>
          </cell>
          <cell r="I246" t="str">
            <v>Coordinación de capacitación de CEAS para el fortalecimiento de las acciones de prevención y control de riesgos biológicos.</v>
          </cell>
          <cell r="O246">
            <v>1</v>
          </cell>
          <cell r="V246">
            <v>1</v>
          </cell>
        </row>
        <row r="247">
          <cell r="H247" t="str">
            <v>3.3.1.01</v>
          </cell>
          <cell r="I247" t="str">
            <v>Auditorias de calidad del dato en los EES PNA y NE</v>
          </cell>
          <cell r="J247">
            <v>1</v>
          </cell>
          <cell r="K247">
            <v>1</v>
          </cell>
          <cell r="L247">
            <v>1</v>
          </cell>
          <cell r="M247">
            <v>1</v>
          </cell>
          <cell r="N247">
            <v>1</v>
          </cell>
          <cell r="O247">
            <v>1</v>
          </cell>
          <cell r="P247">
            <v>1</v>
          </cell>
          <cell r="Q247">
            <v>1</v>
          </cell>
          <cell r="R247">
            <v>1</v>
          </cell>
          <cell r="S247">
            <v>1</v>
          </cell>
          <cell r="T247">
            <v>1</v>
          </cell>
          <cell r="U247">
            <v>1</v>
          </cell>
          <cell r="V247">
            <v>12</v>
          </cell>
        </row>
        <row r="248">
          <cell r="H248" t="str">
            <v>3.3.1.02</v>
          </cell>
          <cell r="I248" t="str">
            <v>Reunión de socialización de los informes de  calidad del dato con el personal de estadística de los EES</v>
          </cell>
          <cell r="L248">
            <v>1</v>
          </cell>
          <cell r="O248">
            <v>1</v>
          </cell>
          <cell r="R248">
            <v>1</v>
          </cell>
          <cell r="U248">
            <v>1</v>
          </cell>
          <cell r="V248">
            <v>4</v>
          </cell>
        </row>
        <row r="249">
          <cell r="H249" t="str">
            <v>3.5.1.01</v>
          </cell>
          <cell r="I249" t="str">
            <v>Actualización del Portal de Transparencia.</v>
          </cell>
          <cell r="J249">
            <v>1</v>
          </cell>
          <cell r="K249">
            <v>1</v>
          </cell>
          <cell r="L249">
            <v>1</v>
          </cell>
          <cell r="M249">
            <v>1</v>
          </cell>
          <cell r="N249">
            <v>1</v>
          </cell>
          <cell r="O249">
            <v>1</v>
          </cell>
          <cell r="P249">
            <v>1</v>
          </cell>
          <cell r="Q249">
            <v>1</v>
          </cell>
          <cell r="R249">
            <v>1</v>
          </cell>
          <cell r="S249">
            <v>1</v>
          </cell>
          <cell r="T249">
            <v>1</v>
          </cell>
          <cell r="U249">
            <v>1</v>
          </cell>
          <cell r="V249">
            <v>12</v>
          </cell>
        </row>
        <row r="250">
          <cell r="H250" t="str">
            <v>3.5.1.02</v>
          </cell>
          <cell r="I250" t="str">
            <v xml:space="preserve">Evaluación de los portales de transparencia de los hospitales que pertenecen a su regional </v>
          </cell>
          <cell r="J250">
            <v>1</v>
          </cell>
          <cell r="K250">
            <v>1</v>
          </cell>
          <cell r="L250">
            <v>1</v>
          </cell>
          <cell r="M250">
            <v>1</v>
          </cell>
          <cell r="N250">
            <v>1</v>
          </cell>
          <cell r="O250">
            <v>1</v>
          </cell>
          <cell r="P250">
            <v>1</v>
          </cell>
          <cell r="Q250">
            <v>1</v>
          </cell>
          <cell r="R250">
            <v>1</v>
          </cell>
          <cell r="S250">
            <v>1</v>
          </cell>
          <cell r="T250">
            <v>1</v>
          </cell>
          <cell r="U250">
            <v>1</v>
          </cell>
          <cell r="V250">
            <v>12</v>
          </cell>
        </row>
        <row r="251">
          <cell r="H251" t="str">
            <v>3.5.1.03</v>
          </cell>
          <cell r="I251" t="str">
            <v>Levantamiento del estatus y necesidades de la Oficina de Acceso la Información de la ORS</v>
          </cell>
          <cell r="K251">
            <v>1</v>
          </cell>
          <cell r="Q251">
            <v>1</v>
          </cell>
          <cell r="V251">
            <v>2</v>
          </cell>
        </row>
        <row r="252">
          <cell r="H252" t="str">
            <v>3.5.1.04</v>
          </cell>
          <cell r="I252" t="str">
            <v>Levantamiento del estatus y necesidades de las Oficinas de Acceso a la Información Pública de los hospitales que pertenecen a su regional</v>
          </cell>
          <cell r="L252">
            <v>1</v>
          </cell>
          <cell r="R252">
            <v>1</v>
          </cell>
          <cell r="V252">
            <v>2</v>
          </cell>
        </row>
        <row r="253">
          <cell r="H253" t="str">
            <v>3.5.1.05</v>
          </cell>
          <cell r="I253" t="str">
            <v xml:space="preserve">Capacitación en la Ley 200-04 y la Resolución No. 002-21de la Dirección General de Ética e Integridad Gubernamental y demas normativa completaria, dirigida a los RAIs de los hospitales y al personal de la regional </v>
          </cell>
          <cell r="N253">
            <v>1</v>
          </cell>
          <cell r="V253">
            <v>1</v>
          </cell>
        </row>
        <row r="254">
          <cell r="H254" t="str">
            <v>3.5.1.06</v>
          </cell>
          <cell r="I254" t="str">
            <v xml:space="preserve">Capacitación en el Sistema Nacional de Atención Ciudadana 311,dirigida a los RAIs de los hospitales y al personal de la regional </v>
          </cell>
          <cell r="P254">
            <v>1</v>
          </cell>
          <cell r="V254">
            <v>1</v>
          </cell>
        </row>
        <row r="255">
          <cell r="H255" t="str">
            <v>3.5.1.07</v>
          </cell>
          <cell r="I255" t="str">
            <v xml:space="preserve">Capacitación sobre declaración jurada de bienes, a los RAI de los hospitales y a los funcionarios competentes, de conformidad con la Ley 311-14.  </v>
          </cell>
          <cell r="T255">
            <v>1</v>
          </cell>
          <cell r="V255">
            <v>1</v>
          </cell>
        </row>
        <row r="256">
          <cell r="H256" t="str">
            <v>3.5.1.08</v>
          </cell>
          <cell r="I256" t="str">
            <v>Capacitación en la Ley No. 172-13 sobre Protección de Datos Personales dirigida a todo el personal de la regional y los RAI de los hospitales.</v>
          </cell>
          <cell r="O256">
            <v>1</v>
          </cell>
          <cell r="V256">
            <v>1</v>
          </cell>
        </row>
        <row r="257">
          <cell r="H257" t="str">
            <v>3.5.1.09</v>
          </cell>
          <cell r="I257" t="str">
            <v>Creación de la Matriz de Responsabilidad y socialización  con el personal de la regional</v>
          </cell>
          <cell r="M257">
            <v>1</v>
          </cell>
          <cell r="V257">
            <v>1</v>
          </cell>
        </row>
        <row r="258">
          <cell r="H258" t="str">
            <v>3.5.1.10</v>
          </cell>
          <cell r="I258" t="str">
            <v xml:space="preserve">Creación y/ o actualización de la Resolución de Información Clasificada, si aplica </v>
          </cell>
          <cell r="J258">
            <v>1</v>
          </cell>
          <cell r="V258">
            <v>1</v>
          </cell>
        </row>
        <row r="259">
          <cell r="H259" t="str">
            <v>3.6.1.01</v>
          </cell>
          <cell r="I259" t="str">
            <v>Consolidación de la plantilla PACC 2027 ORS y seguimiento al cumplimiento de los CEAS</v>
          </cell>
          <cell r="R259">
            <v>1</v>
          </cell>
          <cell r="V259">
            <v>1</v>
          </cell>
        </row>
        <row r="260">
          <cell r="H260" t="str">
            <v>3.6.1.02</v>
          </cell>
          <cell r="I260" t="str">
            <v>Seguimiento a la formulación del presupuesto 2027 de la OR y coordinación de la elaboración de los CEAS</v>
          </cell>
          <cell r="R260">
            <v>1</v>
          </cell>
          <cell r="V260">
            <v>1</v>
          </cell>
        </row>
        <row r="261">
          <cell r="H261" t="str">
            <v>3.6.1.03</v>
          </cell>
          <cell r="I261" t="str">
            <v>Seguimiento al reporte ejecución Metas Físicas y Financieras en el SIGEF 2026</v>
          </cell>
          <cell r="L261">
            <v>1</v>
          </cell>
          <cell r="O261">
            <v>1</v>
          </cell>
          <cell r="R261">
            <v>1</v>
          </cell>
          <cell r="U261">
            <v>1</v>
          </cell>
          <cell r="V261">
            <v>4</v>
          </cell>
        </row>
        <row r="262">
          <cell r="H262" t="str">
            <v>3.6.1.04</v>
          </cell>
          <cell r="I262" t="str">
            <v>Acompañamiento y seguimiento a los CEAS en el desempeño de los procesos de compras y cumplimiento del SISCOMPRA</v>
          </cell>
          <cell r="L262">
            <v>1</v>
          </cell>
          <cell r="O262">
            <v>1</v>
          </cell>
          <cell r="R262">
            <v>1</v>
          </cell>
          <cell r="U262">
            <v>1</v>
          </cell>
          <cell r="V262">
            <v>4</v>
          </cell>
        </row>
        <row r="263">
          <cell r="H263" t="str">
            <v>3.8.1.01</v>
          </cell>
          <cell r="I263" t="str">
            <v>Reunión de seguimiento a planes de mejora resultados de las fiscalizaciones aplicadas.</v>
          </cell>
          <cell r="J263">
            <v>1</v>
          </cell>
          <cell r="M263">
            <v>1</v>
          </cell>
          <cell r="Q263">
            <v>1</v>
          </cell>
          <cell r="U263">
            <v>1</v>
          </cell>
          <cell r="V263">
            <v>4</v>
          </cell>
        </row>
        <row r="264">
          <cell r="H264" t="str">
            <v>3.8.1.02</v>
          </cell>
          <cell r="I264" t="str">
            <v>Revisión y  remisión de expedientes de Incentivo Rendimiento Individual  y de guardias presenciales en los plazos establecidos.</v>
          </cell>
          <cell r="J264">
            <v>1</v>
          </cell>
          <cell r="K264">
            <v>1</v>
          </cell>
          <cell r="L264">
            <v>1</v>
          </cell>
          <cell r="M264">
            <v>1</v>
          </cell>
          <cell r="N264">
            <v>1</v>
          </cell>
          <cell r="O264">
            <v>1</v>
          </cell>
          <cell r="P264">
            <v>1</v>
          </cell>
          <cell r="Q264">
            <v>1</v>
          </cell>
          <cell r="R264">
            <v>1</v>
          </cell>
          <cell r="S264">
            <v>1</v>
          </cell>
          <cell r="T264">
            <v>1</v>
          </cell>
          <cell r="U264">
            <v>1</v>
          </cell>
          <cell r="V264">
            <v>12</v>
          </cell>
        </row>
        <row r="265">
          <cell r="H265" t="str">
            <v>3.8.1.03</v>
          </cell>
          <cell r="I265" t="str">
            <v>Reunión de seguimiento a planes de mejora resultados de la evaluación de control interno aplicada.</v>
          </cell>
          <cell r="J265">
            <v>1</v>
          </cell>
          <cell r="M265">
            <v>1</v>
          </cell>
          <cell r="Q265">
            <v>1</v>
          </cell>
          <cell r="U265">
            <v>1</v>
          </cell>
          <cell r="V265">
            <v>4</v>
          </cell>
        </row>
        <row r="266">
          <cell r="H266" t="str">
            <v>3.8.1.04</v>
          </cell>
          <cell r="I266" t="str">
            <v>Mesa de trabajo junto a la DFC y los EES para la evaluación de los niveles de avance  del plan piloto Proyecto Sistema de Fiscalización y Control Regional.</v>
          </cell>
          <cell r="J266">
            <v>1</v>
          </cell>
          <cell r="L266">
            <v>1</v>
          </cell>
          <cell r="N266">
            <v>1</v>
          </cell>
          <cell r="P266">
            <v>1</v>
          </cell>
          <cell r="R266">
            <v>1</v>
          </cell>
          <cell r="T266">
            <v>1</v>
          </cell>
          <cell r="V266">
            <v>6</v>
          </cell>
        </row>
        <row r="267">
          <cell r="H267" t="str">
            <v>3.8.1.05</v>
          </cell>
          <cell r="I267" t="str">
            <v>Compilación y validación de los datos referentes a comportamiento de indicadores (disminución de deuda, eficientización de la nómina e incremento de captación recursos directos).</v>
          </cell>
          <cell r="J267">
            <v>1</v>
          </cell>
          <cell r="K267">
            <v>1</v>
          </cell>
          <cell r="L267">
            <v>1</v>
          </cell>
          <cell r="M267">
            <v>1</v>
          </cell>
          <cell r="N267">
            <v>1</v>
          </cell>
          <cell r="O267">
            <v>1</v>
          </cell>
          <cell r="P267">
            <v>1</v>
          </cell>
          <cell r="Q267">
            <v>1</v>
          </cell>
          <cell r="R267">
            <v>1</v>
          </cell>
          <cell r="S267">
            <v>1</v>
          </cell>
          <cell r="T267">
            <v>1</v>
          </cell>
          <cell r="U267">
            <v>1</v>
          </cell>
          <cell r="V267">
            <v>12</v>
          </cell>
        </row>
        <row r="268">
          <cell r="H268" t="str">
            <v>3.8.1.06</v>
          </cell>
          <cell r="I268" t="str">
            <v>Ejecución de fondos anticipos financieros (OP y MC) y seguimiento en los plazos establecidos a la liquidación de los anticipos financieros de los EES.</v>
          </cell>
          <cell r="J268">
            <v>1</v>
          </cell>
          <cell r="L268">
            <v>1</v>
          </cell>
          <cell r="M268">
            <v>1</v>
          </cell>
          <cell r="N268">
            <v>1</v>
          </cell>
          <cell r="O268">
            <v>1</v>
          </cell>
          <cell r="P268">
            <v>1</v>
          </cell>
          <cell r="Q268">
            <v>1</v>
          </cell>
          <cell r="R268">
            <v>1</v>
          </cell>
          <cell r="S268">
            <v>1</v>
          </cell>
          <cell r="T268">
            <v>1</v>
          </cell>
          <cell r="U268">
            <v>1</v>
          </cell>
          <cell r="V268">
            <v>11</v>
          </cell>
        </row>
        <row r="269">
          <cell r="H269" t="str">
            <v>3.8.1.07</v>
          </cell>
          <cell r="I269" t="str">
            <v>Tramitación oportuna ante el SNS de los registros de firmas en cuentas bancarias a nuevos directores y administradores.</v>
          </cell>
          <cell r="J269">
            <v>1</v>
          </cell>
          <cell r="K269">
            <v>1</v>
          </cell>
          <cell r="L269">
            <v>1</v>
          </cell>
          <cell r="M269">
            <v>1</v>
          </cell>
          <cell r="N269">
            <v>1</v>
          </cell>
          <cell r="O269">
            <v>1</v>
          </cell>
          <cell r="P269">
            <v>1</v>
          </cell>
          <cell r="Q269">
            <v>1</v>
          </cell>
          <cell r="R269">
            <v>1</v>
          </cell>
          <cell r="S269">
            <v>1</v>
          </cell>
          <cell r="T269">
            <v>1</v>
          </cell>
          <cell r="U269">
            <v>1</v>
          </cell>
          <cell r="V269">
            <v>12</v>
          </cell>
        </row>
        <row r="270">
          <cell r="H270" t="str">
            <v>3.9.1.01</v>
          </cell>
          <cell r="I270" t="str">
            <v>Readecuación de la Infraestructura Física  de los Establecimientos de Salud del PNA acorde a su plan de inversión</v>
          </cell>
          <cell r="L270">
            <v>1</v>
          </cell>
          <cell r="O270">
            <v>1</v>
          </cell>
          <cell r="R270">
            <v>1</v>
          </cell>
          <cell r="U270">
            <v>1</v>
          </cell>
          <cell r="V270">
            <v>4</v>
          </cell>
        </row>
        <row r="271">
          <cell r="H271" t="str">
            <v>3.9.1.02</v>
          </cell>
          <cell r="I271" t="str">
            <v>Dotación de equipamiento Médico de los establecimientos de salud acorde al nivel de atención.</v>
          </cell>
          <cell r="L271">
            <v>1</v>
          </cell>
          <cell r="O271">
            <v>1</v>
          </cell>
          <cell r="R271">
            <v>1</v>
          </cell>
          <cell r="U271">
            <v>1</v>
          </cell>
          <cell r="V271">
            <v>4</v>
          </cell>
        </row>
        <row r="272">
          <cell r="H272" t="str">
            <v>3.9.1.03</v>
          </cell>
          <cell r="I272" t="str">
            <v>Readecuación de la Infraestructura Física  de los Establecimientos de Salud del Nivel Especializado</v>
          </cell>
          <cell r="L272">
            <v>1</v>
          </cell>
          <cell r="O272">
            <v>1</v>
          </cell>
          <cell r="R272">
            <v>1</v>
          </cell>
          <cell r="U272">
            <v>1</v>
          </cell>
          <cell r="V272">
            <v>4</v>
          </cell>
        </row>
        <row r="273">
          <cell r="H273" t="str">
            <v>3.9.2.01</v>
          </cell>
          <cell r="I273" t="str">
            <v xml:space="preserve">Validación de los Planes de Mantenimiento Correctivos y/o Preventivos de Infraestructura y Equipos de los Hospitales SISMAP-SALUD </v>
          </cell>
          <cell r="J273">
            <v>1</v>
          </cell>
          <cell r="V273">
            <v>1</v>
          </cell>
        </row>
        <row r="274">
          <cell r="H274" t="str">
            <v>3.9.2.02</v>
          </cell>
          <cell r="I274" t="str">
            <v xml:space="preserve">Seguimiento a la ejecución de los Planes de Mantenimiento Correctivos y/o Preventivos de Infraestructura y Equipos de los Hospitales SISMAP-SALUD </v>
          </cell>
          <cell r="L274">
            <v>1</v>
          </cell>
          <cell r="O274">
            <v>1</v>
          </cell>
          <cell r="R274">
            <v>1</v>
          </cell>
          <cell r="U274">
            <v>1</v>
          </cell>
          <cell r="V274">
            <v>4</v>
          </cell>
        </row>
        <row r="275">
          <cell r="H275" t="str">
            <v>3.9.3.01</v>
          </cell>
          <cell r="I275" t="str">
            <v>Seguimiento al Estatus de Habilitación de EES</v>
          </cell>
          <cell r="K275">
            <v>1</v>
          </cell>
          <cell r="N275">
            <v>1</v>
          </cell>
          <cell r="Q275">
            <v>1</v>
          </cell>
          <cell r="T275">
            <v>1</v>
          </cell>
          <cell r="V275">
            <v>4</v>
          </cell>
        </row>
        <row r="276">
          <cell r="H276" t="str">
            <v>3.9.3.02</v>
          </cell>
          <cell r="I276" t="str">
            <v>Visita de Validación de Autoinspección de Habilitación en CEAS Prorizados</v>
          </cell>
          <cell r="N276">
            <v>2</v>
          </cell>
          <cell r="V276">
            <v>2</v>
          </cell>
        </row>
        <row r="277">
          <cell r="H277" t="str">
            <v>3.9.3.03</v>
          </cell>
          <cell r="I277" t="str">
            <v>Monitoreo a la Implementación de Planes de Mejora de Habilitación</v>
          </cell>
          <cell r="P277">
            <v>1</v>
          </cell>
          <cell r="U277">
            <v>1</v>
          </cell>
          <cell r="V277">
            <v>2</v>
          </cell>
        </row>
        <row r="278">
          <cell r="H278" t="str">
            <v>3.10.1.01</v>
          </cell>
          <cell r="I278" t="str">
            <v>Capacitación para medición de satisfacción a equipos de atención a usuarios (coordinadores, promotores y AU) de CPN y CCDx.</v>
          </cell>
          <cell r="N278">
            <v>1</v>
          </cell>
          <cell r="S278">
            <v>1</v>
          </cell>
          <cell r="V278">
            <v>2</v>
          </cell>
        </row>
        <row r="279">
          <cell r="H279" t="str">
            <v>3.10.1.02</v>
          </cell>
          <cell r="I279" t="str">
            <v>Seguimiento a la iplementación, evaluación y seguimiento de las encuestas de satisfacción de usuarios y los planes de mejora derivados de su resultado en el 70% de los establecimientos de cada área de salud.</v>
          </cell>
          <cell r="L279">
            <v>1</v>
          </cell>
          <cell r="O279">
            <v>1</v>
          </cell>
          <cell r="R279">
            <v>1</v>
          </cell>
          <cell r="U279">
            <v>1</v>
          </cell>
          <cell r="V279">
            <v>4</v>
          </cell>
        </row>
        <row r="280">
          <cell r="H280" t="str">
            <v>3.10.1.03</v>
          </cell>
          <cell r="I280" t="str">
            <v>Segumiento a la aplicación de encuestas de satisfacción en CEAS.</v>
          </cell>
          <cell r="J280">
            <v>1</v>
          </cell>
          <cell r="K280">
            <v>1</v>
          </cell>
          <cell r="L280">
            <v>1</v>
          </cell>
          <cell r="M280">
            <v>1</v>
          </cell>
          <cell r="N280">
            <v>1</v>
          </cell>
          <cell r="O280">
            <v>1</v>
          </cell>
          <cell r="P280">
            <v>1</v>
          </cell>
          <cell r="Q280">
            <v>1</v>
          </cell>
          <cell r="R280">
            <v>1</v>
          </cell>
          <cell r="S280">
            <v>1</v>
          </cell>
          <cell r="T280">
            <v>1</v>
          </cell>
          <cell r="U280">
            <v>1</v>
          </cell>
          <cell r="V280">
            <v>12</v>
          </cell>
        </row>
        <row r="281">
          <cell r="H281" t="str">
            <v>3.10.1.04</v>
          </cell>
          <cell r="I281" t="str">
            <v xml:space="preserve">Elaboración cronograma de implementación de grupos focales
</v>
          </cell>
          <cell r="J281">
            <v>1</v>
          </cell>
          <cell r="V281">
            <v>1</v>
          </cell>
        </row>
        <row r="282">
          <cell r="H282" t="str">
            <v>3.10.1.05</v>
          </cell>
          <cell r="I282" t="str">
            <v xml:space="preserve">Ejecución de grupos focales para medir calidad percibida del servicio.
</v>
          </cell>
          <cell r="K282">
            <v>1</v>
          </cell>
          <cell r="L282">
            <v>1</v>
          </cell>
          <cell r="M282">
            <v>1</v>
          </cell>
          <cell r="N282">
            <v>1</v>
          </cell>
          <cell r="O282">
            <v>1</v>
          </cell>
          <cell r="P282">
            <v>1</v>
          </cell>
          <cell r="Q282">
            <v>1</v>
          </cell>
          <cell r="R282">
            <v>1</v>
          </cell>
          <cell r="S282">
            <v>1</v>
          </cell>
          <cell r="T282">
            <v>1</v>
          </cell>
          <cell r="V282">
            <v>10</v>
          </cell>
        </row>
        <row r="283">
          <cell r="H283" t="str">
            <v>3.10.1.06</v>
          </cell>
          <cell r="I283" t="str">
            <v>Seguimiento a la gestión de los buzones de sugerencias (QDRS)</v>
          </cell>
          <cell r="J283">
            <v>1</v>
          </cell>
          <cell r="K283">
            <v>1</v>
          </cell>
          <cell r="L283">
            <v>1</v>
          </cell>
          <cell r="M283">
            <v>1</v>
          </cell>
          <cell r="N283">
            <v>1</v>
          </cell>
          <cell r="O283">
            <v>1</v>
          </cell>
          <cell r="P283">
            <v>1</v>
          </cell>
          <cell r="Q283">
            <v>1</v>
          </cell>
          <cell r="R283">
            <v>1</v>
          </cell>
          <cell r="S283">
            <v>1</v>
          </cell>
          <cell r="T283">
            <v>1</v>
          </cell>
          <cell r="U283">
            <v>1</v>
          </cell>
          <cell r="V283">
            <v>12</v>
          </cell>
        </row>
        <row r="284">
          <cell r="H284" t="str">
            <v>3.10.1.07</v>
          </cell>
          <cell r="I284" t="str">
            <v>Visita de supervisión a los CEAS para validar cumplimiento de los atributos de la experiencia del paciente</v>
          </cell>
          <cell r="M284">
            <v>1</v>
          </cell>
          <cell r="Q284">
            <v>1</v>
          </cell>
          <cell r="U284">
            <v>1</v>
          </cell>
          <cell r="V284">
            <v>3</v>
          </cell>
        </row>
        <row r="285">
          <cell r="H285" t="str">
            <v>3.10.1.08</v>
          </cell>
          <cell r="I285" t="str">
            <v>Seguimiento a la implementación del plan de mejora de la experiencia del paciente</v>
          </cell>
          <cell r="L285">
            <v>1</v>
          </cell>
          <cell r="O285">
            <v>1</v>
          </cell>
          <cell r="R285">
            <v>1</v>
          </cell>
          <cell r="U285">
            <v>1</v>
          </cell>
          <cell r="V285">
            <v>4</v>
          </cell>
        </row>
        <row r="286">
          <cell r="H286" t="str">
            <v>3.10.1.09</v>
          </cell>
          <cell r="I286" t="str">
            <v>Seguimiento al cumplimiento indicadores de AU</v>
          </cell>
          <cell r="L286">
            <v>1</v>
          </cell>
          <cell r="O286">
            <v>1</v>
          </cell>
          <cell r="R286">
            <v>1</v>
          </cell>
          <cell r="U286">
            <v>1</v>
          </cell>
          <cell r="V286">
            <v>4</v>
          </cell>
        </row>
        <row r="287">
          <cell r="V287">
            <v>0</v>
          </cell>
        </row>
        <row r="288">
          <cell r="V288">
            <v>0</v>
          </cell>
        </row>
        <row r="289">
          <cell r="V289">
            <v>0</v>
          </cell>
        </row>
        <row r="290">
          <cell r="V290">
            <v>0</v>
          </cell>
        </row>
        <row r="291">
          <cell r="V291">
            <v>0</v>
          </cell>
        </row>
        <row r="292">
          <cell r="V292">
            <v>0</v>
          </cell>
        </row>
        <row r="293">
          <cell r="V293">
            <v>0</v>
          </cell>
        </row>
        <row r="294">
          <cell r="V294">
            <v>0</v>
          </cell>
        </row>
        <row r="295">
          <cell r="V295">
            <v>0</v>
          </cell>
        </row>
        <row r="296">
          <cell r="V296">
            <v>0</v>
          </cell>
        </row>
        <row r="297">
          <cell r="V297">
            <v>0</v>
          </cell>
        </row>
        <row r="298">
          <cell r="V298">
            <v>0</v>
          </cell>
        </row>
        <row r="299">
          <cell r="V299">
            <v>0</v>
          </cell>
        </row>
        <row r="300">
          <cell r="V300">
            <v>0</v>
          </cell>
        </row>
        <row r="301">
          <cell r="V301">
            <v>0</v>
          </cell>
        </row>
        <row r="302">
          <cell r="V302">
            <v>0</v>
          </cell>
        </row>
        <row r="303">
          <cell r="V303">
            <v>0</v>
          </cell>
        </row>
        <row r="304">
          <cell r="V304">
            <v>0</v>
          </cell>
        </row>
        <row r="305">
          <cell r="V305">
            <v>0</v>
          </cell>
        </row>
        <row r="306">
          <cell r="V306">
            <v>0</v>
          </cell>
        </row>
        <row r="307">
          <cell r="V307">
            <v>0</v>
          </cell>
        </row>
        <row r="308">
          <cell r="V308">
            <v>0</v>
          </cell>
        </row>
        <row r="309">
          <cell r="V309">
            <v>0</v>
          </cell>
        </row>
        <row r="310">
          <cell r="V310">
            <v>0</v>
          </cell>
        </row>
        <row r="311">
          <cell r="V311">
            <v>0</v>
          </cell>
        </row>
        <row r="312">
          <cell r="V312">
            <v>0</v>
          </cell>
        </row>
        <row r="313">
          <cell r="V313">
            <v>0</v>
          </cell>
        </row>
        <row r="314">
          <cell r="V314">
            <v>0</v>
          </cell>
        </row>
        <row r="315">
          <cell r="V315">
            <v>0</v>
          </cell>
        </row>
        <row r="316">
          <cell r="V316">
            <v>0</v>
          </cell>
        </row>
        <row r="317">
          <cell r="V317">
            <v>0</v>
          </cell>
        </row>
        <row r="318">
          <cell r="V318">
            <v>0</v>
          </cell>
        </row>
        <row r="319">
          <cell r="V319">
            <v>0</v>
          </cell>
        </row>
        <row r="320">
          <cell r="V320">
            <v>0</v>
          </cell>
        </row>
        <row r="321">
          <cell r="V321">
            <v>0</v>
          </cell>
        </row>
        <row r="322">
          <cell r="V322">
            <v>0</v>
          </cell>
        </row>
        <row r="323">
          <cell r="V323">
            <v>0</v>
          </cell>
        </row>
        <row r="324">
          <cell r="V324">
            <v>0</v>
          </cell>
        </row>
        <row r="325">
          <cell r="V325">
            <v>0</v>
          </cell>
        </row>
        <row r="326">
          <cell r="V326">
            <v>0</v>
          </cell>
        </row>
        <row r="327">
          <cell r="V327">
            <v>0</v>
          </cell>
        </row>
        <row r="328">
          <cell r="V328">
            <v>0</v>
          </cell>
        </row>
        <row r="329">
          <cell r="V329">
            <v>0</v>
          </cell>
        </row>
        <row r="330">
          <cell r="V330">
            <v>0</v>
          </cell>
        </row>
        <row r="331">
          <cell r="V331">
            <v>0</v>
          </cell>
        </row>
        <row r="332">
          <cell r="V332">
            <v>0</v>
          </cell>
        </row>
        <row r="333">
          <cell r="V333">
            <v>0</v>
          </cell>
        </row>
        <row r="334">
          <cell r="V334">
            <v>0</v>
          </cell>
        </row>
        <row r="335">
          <cell r="V335">
            <v>0</v>
          </cell>
        </row>
        <row r="336">
          <cell r="V336">
            <v>0</v>
          </cell>
        </row>
        <row r="337">
          <cell r="V337">
            <v>0</v>
          </cell>
        </row>
        <row r="338">
          <cell r="V338">
            <v>0</v>
          </cell>
        </row>
        <row r="339">
          <cell r="V339">
            <v>0</v>
          </cell>
        </row>
        <row r="340">
          <cell r="V340">
            <v>0</v>
          </cell>
        </row>
        <row r="341">
          <cell r="V341">
            <v>0</v>
          </cell>
        </row>
        <row r="342">
          <cell r="V342">
            <v>0</v>
          </cell>
        </row>
        <row r="343">
          <cell r="V343">
            <v>0</v>
          </cell>
        </row>
        <row r="344">
          <cell r="V344">
            <v>0</v>
          </cell>
        </row>
        <row r="345">
          <cell r="V345">
            <v>0</v>
          </cell>
        </row>
        <row r="346">
          <cell r="V346">
            <v>0</v>
          </cell>
        </row>
        <row r="347">
          <cell r="V347">
            <v>0</v>
          </cell>
        </row>
        <row r="348">
          <cell r="V348">
            <v>0</v>
          </cell>
        </row>
        <row r="349">
          <cell r="V349">
            <v>0</v>
          </cell>
        </row>
        <row r="350">
          <cell r="V350">
            <v>0</v>
          </cell>
        </row>
        <row r="351">
          <cell r="V351">
            <v>0</v>
          </cell>
        </row>
        <row r="352">
          <cell r="V352">
            <v>0</v>
          </cell>
        </row>
        <row r="353">
          <cell r="V353">
            <v>0</v>
          </cell>
        </row>
        <row r="354">
          <cell r="V354">
            <v>0</v>
          </cell>
        </row>
        <row r="355">
          <cell r="V355">
            <v>0</v>
          </cell>
        </row>
        <row r="356">
          <cell r="V356">
            <v>0</v>
          </cell>
        </row>
        <row r="357">
          <cell r="V357">
            <v>0</v>
          </cell>
        </row>
        <row r="358">
          <cell r="V358">
            <v>0</v>
          </cell>
        </row>
        <row r="359">
          <cell r="V359">
            <v>0</v>
          </cell>
        </row>
        <row r="360">
          <cell r="V360">
            <v>0</v>
          </cell>
        </row>
        <row r="361">
          <cell r="V361">
            <v>0</v>
          </cell>
        </row>
        <row r="362">
          <cell r="V362">
            <v>0</v>
          </cell>
        </row>
        <row r="363">
          <cell r="V363">
            <v>0</v>
          </cell>
        </row>
        <row r="364">
          <cell r="V364">
            <v>0</v>
          </cell>
        </row>
        <row r="365">
          <cell r="V365">
            <v>0</v>
          </cell>
        </row>
        <row r="366">
          <cell r="V366">
            <v>0</v>
          </cell>
        </row>
        <row r="367">
          <cell r="V367">
            <v>0</v>
          </cell>
        </row>
        <row r="368">
          <cell r="V368">
            <v>0</v>
          </cell>
        </row>
        <row r="369">
          <cell r="V369">
            <v>0</v>
          </cell>
        </row>
        <row r="370">
          <cell r="V370">
            <v>0</v>
          </cell>
        </row>
        <row r="371">
          <cell r="V371">
            <v>0</v>
          </cell>
        </row>
        <row r="372">
          <cell r="V372">
            <v>0</v>
          </cell>
        </row>
        <row r="373">
          <cell r="V373">
            <v>0</v>
          </cell>
        </row>
        <row r="374">
          <cell r="V374">
            <v>0</v>
          </cell>
        </row>
        <row r="375">
          <cell r="V375">
            <v>0</v>
          </cell>
        </row>
        <row r="376">
          <cell r="V376">
            <v>0</v>
          </cell>
        </row>
        <row r="377">
          <cell r="V377">
            <v>0</v>
          </cell>
        </row>
        <row r="378">
          <cell r="V378">
            <v>0</v>
          </cell>
        </row>
        <row r="379">
          <cell r="V379">
            <v>0</v>
          </cell>
        </row>
        <row r="380">
          <cell r="V380">
            <v>0</v>
          </cell>
        </row>
        <row r="381">
          <cell r="V381">
            <v>0</v>
          </cell>
        </row>
        <row r="382">
          <cell r="V382">
            <v>0</v>
          </cell>
        </row>
        <row r="383">
          <cell r="V383">
            <v>0</v>
          </cell>
        </row>
        <row r="384">
          <cell r="V384">
            <v>0</v>
          </cell>
        </row>
        <row r="385">
          <cell r="V385">
            <v>0</v>
          </cell>
        </row>
        <row r="386">
          <cell r="V386">
            <v>0</v>
          </cell>
        </row>
        <row r="387">
          <cell r="V387">
            <v>0</v>
          </cell>
        </row>
        <row r="388">
          <cell r="V388">
            <v>0</v>
          </cell>
        </row>
        <row r="389">
          <cell r="V389">
            <v>0</v>
          </cell>
        </row>
        <row r="390">
          <cell r="V390">
            <v>0</v>
          </cell>
        </row>
        <row r="391">
          <cell r="V391">
            <v>0</v>
          </cell>
        </row>
        <row r="392">
          <cell r="V392">
            <v>0</v>
          </cell>
        </row>
        <row r="393">
          <cell r="V393">
            <v>0</v>
          </cell>
        </row>
        <row r="394">
          <cell r="V394">
            <v>0</v>
          </cell>
        </row>
        <row r="395">
          <cell r="V395">
            <v>0</v>
          </cell>
        </row>
        <row r="396">
          <cell r="V396">
            <v>0</v>
          </cell>
        </row>
        <row r="397">
          <cell r="V397">
            <v>0</v>
          </cell>
        </row>
        <row r="398">
          <cell r="V398">
            <v>0</v>
          </cell>
        </row>
        <row r="399">
          <cell r="V399">
            <v>0</v>
          </cell>
        </row>
        <row r="400">
          <cell r="V400">
            <v>0</v>
          </cell>
        </row>
        <row r="401">
          <cell r="V401">
            <v>0</v>
          </cell>
        </row>
        <row r="402">
          <cell r="V402">
            <v>0</v>
          </cell>
        </row>
        <row r="403">
          <cell r="V403">
            <v>0</v>
          </cell>
        </row>
        <row r="404">
          <cell r="V404">
            <v>0</v>
          </cell>
        </row>
        <row r="405">
          <cell r="V405">
            <v>0</v>
          </cell>
        </row>
        <row r="406">
          <cell r="V406">
            <v>0</v>
          </cell>
        </row>
        <row r="407">
          <cell r="V407">
            <v>0</v>
          </cell>
        </row>
        <row r="408">
          <cell r="V408">
            <v>0</v>
          </cell>
        </row>
        <row r="409">
          <cell r="V409">
            <v>0</v>
          </cell>
        </row>
        <row r="410">
          <cell r="V410">
            <v>0</v>
          </cell>
        </row>
        <row r="411">
          <cell r="V411">
            <v>0</v>
          </cell>
        </row>
        <row r="412">
          <cell r="V412">
            <v>0</v>
          </cell>
        </row>
        <row r="413">
          <cell r="V413">
            <v>0</v>
          </cell>
        </row>
        <row r="414">
          <cell r="V414">
            <v>0</v>
          </cell>
        </row>
        <row r="415">
          <cell r="V415">
            <v>0</v>
          </cell>
        </row>
        <row r="416">
          <cell r="V416">
            <v>0</v>
          </cell>
        </row>
        <row r="417">
          <cell r="V417">
            <v>0</v>
          </cell>
        </row>
        <row r="418">
          <cell r="V418">
            <v>0</v>
          </cell>
        </row>
        <row r="419">
          <cell r="V419">
            <v>0</v>
          </cell>
        </row>
        <row r="420">
          <cell r="V420">
            <v>0</v>
          </cell>
        </row>
        <row r="421">
          <cell r="V421">
            <v>0</v>
          </cell>
        </row>
        <row r="422">
          <cell r="V422">
            <v>0</v>
          </cell>
        </row>
        <row r="423">
          <cell r="V423">
            <v>0</v>
          </cell>
        </row>
        <row r="424">
          <cell r="V424">
            <v>0</v>
          </cell>
        </row>
        <row r="425">
          <cell r="V425">
            <v>0</v>
          </cell>
        </row>
        <row r="426">
          <cell r="V426">
            <v>0</v>
          </cell>
        </row>
        <row r="427">
          <cell r="V427">
            <v>0</v>
          </cell>
        </row>
        <row r="428">
          <cell r="V428">
            <v>0</v>
          </cell>
        </row>
        <row r="429">
          <cell r="V429">
            <v>0</v>
          </cell>
        </row>
        <row r="430">
          <cell r="V430">
            <v>0</v>
          </cell>
        </row>
        <row r="431">
          <cell r="V431">
            <v>0</v>
          </cell>
        </row>
        <row r="432">
          <cell r="V432">
            <v>0</v>
          </cell>
        </row>
        <row r="433">
          <cell r="V433">
            <v>0</v>
          </cell>
        </row>
        <row r="434">
          <cell r="V434">
            <v>0</v>
          </cell>
        </row>
        <row r="435">
          <cell r="V435">
            <v>0</v>
          </cell>
        </row>
        <row r="436">
          <cell r="V436">
            <v>0</v>
          </cell>
        </row>
        <row r="437">
          <cell r="V437">
            <v>0</v>
          </cell>
        </row>
        <row r="438">
          <cell r="V438">
            <v>0</v>
          </cell>
        </row>
        <row r="439">
          <cell r="V439">
            <v>0</v>
          </cell>
        </row>
        <row r="440">
          <cell r="V440">
            <v>0</v>
          </cell>
        </row>
        <row r="441">
          <cell r="V441">
            <v>0</v>
          </cell>
        </row>
        <row r="442">
          <cell r="V442">
            <v>0</v>
          </cell>
        </row>
        <row r="443">
          <cell r="V443">
            <v>0</v>
          </cell>
        </row>
        <row r="444">
          <cell r="V444">
            <v>0</v>
          </cell>
        </row>
        <row r="445">
          <cell r="V445">
            <v>0</v>
          </cell>
        </row>
        <row r="446">
          <cell r="V446">
            <v>0</v>
          </cell>
        </row>
        <row r="447">
          <cell r="V447">
            <v>0</v>
          </cell>
        </row>
        <row r="448">
          <cell r="V448">
            <v>0</v>
          </cell>
        </row>
        <row r="449">
          <cell r="V449">
            <v>0</v>
          </cell>
        </row>
        <row r="450">
          <cell r="V450">
            <v>0</v>
          </cell>
        </row>
        <row r="451">
          <cell r="V451">
            <v>0</v>
          </cell>
        </row>
        <row r="452">
          <cell r="V452">
            <v>0</v>
          </cell>
        </row>
        <row r="453">
          <cell r="V453">
            <v>0</v>
          </cell>
        </row>
        <row r="454">
          <cell r="V454">
            <v>0</v>
          </cell>
        </row>
        <row r="455">
          <cell r="V455">
            <v>0</v>
          </cell>
        </row>
        <row r="456">
          <cell r="V456">
            <v>0</v>
          </cell>
        </row>
        <row r="457">
          <cell r="V457">
            <v>0</v>
          </cell>
        </row>
        <row r="458">
          <cell r="V458">
            <v>0</v>
          </cell>
        </row>
        <row r="459">
          <cell r="V459">
            <v>0</v>
          </cell>
        </row>
        <row r="460">
          <cell r="V460">
            <v>0</v>
          </cell>
        </row>
        <row r="461">
          <cell r="V461">
            <v>0</v>
          </cell>
        </row>
        <row r="462">
          <cell r="V462">
            <v>0</v>
          </cell>
        </row>
        <row r="463">
          <cell r="V463">
            <v>0</v>
          </cell>
        </row>
        <row r="464">
          <cell r="V464">
            <v>0</v>
          </cell>
        </row>
        <row r="465">
          <cell r="V465">
            <v>0</v>
          </cell>
        </row>
        <row r="466">
          <cell r="V466">
            <v>0</v>
          </cell>
        </row>
        <row r="467">
          <cell r="V467">
            <v>0</v>
          </cell>
        </row>
        <row r="468">
          <cell r="V468">
            <v>0</v>
          </cell>
        </row>
        <row r="469">
          <cell r="V469">
            <v>0</v>
          </cell>
        </row>
        <row r="470">
          <cell r="V470">
            <v>0</v>
          </cell>
        </row>
        <row r="471">
          <cell r="V471">
            <v>0</v>
          </cell>
        </row>
        <row r="472">
          <cell r="V472">
            <v>0</v>
          </cell>
        </row>
        <row r="473">
          <cell r="V473">
            <v>0</v>
          </cell>
        </row>
        <row r="474">
          <cell r="V474">
            <v>0</v>
          </cell>
        </row>
        <row r="475">
          <cell r="V475">
            <v>0</v>
          </cell>
        </row>
        <row r="476">
          <cell r="V476">
            <v>0</v>
          </cell>
        </row>
        <row r="477">
          <cell r="V477">
            <v>0</v>
          </cell>
        </row>
        <row r="478">
          <cell r="V478">
            <v>0</v>
          </cell>
        </row>
        <row r="479">
          <cell r="V479">
            <v>0</v>
          </cell>
        </row>
        <row r="480">
          <cell r="V480">
            <v>0</v>
          </cell>
        </row>
        <row r="481">
          <cell r="V481">
            <v>0</v>
          </cell>
        </row>
        <row r="482">
          <cell r="V482">
            <v>0</v>
          </cell>
        </row>
        <row r="483">
          <cell r="V483">
            <v>0</v>
          </cell>
        </row>
        <row r="484">
          <cell r="V484">
            <v>0</v>
          </cell>
        </row>
        <row r="485">
          <cell r="V485">
            <v>0</v>
          </cell>
        </row>
        <row r="486">
          <cell r="V486">
            <v>0</v>
          </cell>
        </row>
        <row r="487">
          <cell r="V487">
            <v>0</v>
          </cell>
        </row>
        <row r="488">
          <cell r="V488">
            <v>0</v>
          </cell>
        </row>
        <row r="489">
          <cell r="V489">
            <v>0</v>
          </cell>
        </row>
        <row r="490">
          <cell r="V490">
            <v>0</v>
          </cell>
        </row>
        <row r="491">
          <cell r="V491">
            <v>0</v>
          </cell>
        </row>
        <row r="492">
          <cell r="V492">
            <v>0</v>
          </cell>
        </row>
        <row r="493">
          <cell r="V493">
            <v>0</v>
          </cell>
        </row>
        <row r="494">
          <cell r="V494">
            <v>0</v>
          </cell>
        </row>
        <row r="495">
          <cell r="V495">
            <v>0</v>
          </cell>
        </row>
        <row r="496">
          <cell r="V496">
            <v>0</v>
          </cell>
        </row>
        <row r="497">
          <cell r="V497">
            <v>0</v>
          </cell>
        </row>
        <row r="498">
          <cell r="V498">
            <v>0</v>
          </cell>
        </row>
        <row r="499">
          <cell r="V499">
            <v>0</v>
          </cell>
        </row>
        <row r="500">
          <cell r="V500">
            <v>0</v>
          </cell>
        </row>
        <row r="501">
          <cell r="V501">
            <v>0</v>
          </cell>
        </row>
        <row r="502">
          <cell r="V502">
            <v>0</v>
          </cell>
        </row>
        <row r="503">
          <cell r="V503">
            <v>0</v>
          </cell>
        </row>
        <row r="504">
          <cell r="V504">
            <v>0</v>
          </cell>
        </row>
        <row r="505">
          <cell r="V505">
            <v>0</v>
          </cell>
        </row>
        <row r="506">
          <cell r="V506">
            <v>0</v>
          </cell>
        </row>
        <row r="507">
          <cell r="V507">
            <v>0</v>
          </cell>
        </row>
        <row r="508">
          <cell r="V508">
            <v>0</v>
          </cell>
        </row>
        <row r="509">
          <cell r="V509">
            <v>0</v>
          </cell>
        </row>
        <row r="510">
          <cell r="V510">
            <v>0</v>
          </cell>
        </row>
        <row r="511">
          <cell r="V511">
            <v>0</v>
          </cell>
        </row>
        <row r="512">
          <cell r="V512">
            <v>0</v>
          </cell>
        </row>
        <row r="513">
          <cell r="V513">
            <v>0</v>
          </cell>
        </row>
        <row r="514">
          <cell r="V514">
            <v>0</v>
          </cell>
        </row>
        <row r="515">
          <cell r="V515">
            <v>0</v>
          </cell>
        </row>
        <row r="516">
          <cell r="V516">
            <v>0</v>
          </cell>
        </row>
        <row r="517">
          <cell r="V517">
            <v>0</v>
          </cell>
        </row>
        <row r="518">
          <cell r="V518">
            <v>0</v>
          </cell>
        </row>
        <row r="519">
          <cell r="V519">
            <v>0</v>
          </cell>
        </row>
        <row r="520">
          <cell r="V520">
            <v>0</v>
          </cell>
        </row>
        <row r="521">
          <cell r="V521">
            <v>0</v>
          </cell>
        </row>
        <row r="522">
          <cell r="V522">
            <v>0</v>
          </cell>
        </row>
        <row r="523">
          <cell r="V523">
            <v>0</v>
          </cell>
        </row>
        <row r="524">
          <cell r="V524">
            <v>0</v>
          </cell>
        </row>
        <row r="525">
          <cell r="V525">
            <v>0</v>
          </cell>
        </row>
        <row r="526">
          <cell r="V526">
            <v>0</v>
          </cell>
        </row>
        <row r="527">
          <cell r="V527">
            <v>0</v>
          </cell>
        </row>
        <row r="528">
          <cell r="V528">
            <v>0</v>
          </cell>
        </row>
        <row r="529">
          <cell r="V529">
            <v>0</v>
          </cell>
        </row>
        <row r="530">
          <cell r="V530">
            <v>0</v>
          </cell>
        </row>
        <row r="531">
          <cell r="V531">
            <v>0</v>
          </cell>
        </row>
        <row r="532">
          <cell r="V532">
            <v>0</v>
          </cell>
        </row>
        <row r="533">
          <cell r="V533">
            <v>0</v>
          </cell>
        </row>
        <row r="534">
          <cell r="V534">
            <v>0</v>
          </cell>
        </row>
      </sheetData>
      <sheetData sheetId="3">
        <row r="9">
          <cell r="G9" t="str">
            <v>3.1.6.02</v>
          </cell>
        </row>
        <row r="10">
          <cell r="G10" t="str">
            <v>3.1.6.02</v>
          </cell>
        </row>
        <row r="11">
          <cell r="G11" t="str">
            <v>3.1.6.02</v>
          </cell>
        </row>
        <row r="12">
          <cell r="G12" t="str">
            <v>3.1.6.02</v>
          </cell>
        </row>
        <row r="13">
          <cell r="G13" t="str">
            <v>3.2.1.01</v>
          </cell>
        </row>
        <row r="14">
          <cell r="G14" t="str">
            <v>3.2.1.02</v>
          </cell>
        </row>
        <row r="15">
          <cell r="G15" t="str">
            <v>3.2.1.02</v>
          </cell>
        </row>
        <row r="16">
          <cell r="G16" t="str">
            <v>3.2.1.04</v>
          </cell>
        </row>
        <row r="17">
          <cell r="G17" t="str">
            <v>3.2.1.04</v>
          </cell>
        </row>
        <row r="18">
          <cell r="G18" t="str">
            <v>3.2.1.04</v>
          </cell>
        </row>
        <row r="19">
          <cell r="G19" t="str">
            <v>3.1.6.03</v>
          </cell>
        </row>
        <row r="20">
          <cell r="G20" t="str">
            <v>3.1.6.03</v>
          </cell>
        </row>
        <row r="21">
          <cell r="G21" t="str">
            <v>3.1.6.04</v>
          </cell>
        </row>
        <row r="22">
          <cell r="G22" t="str">
            <v>3.1.6.10</v>
          </cell>
        </row>
        <row r="23">
          <cell r="G23" t="str">
            <v>3.1.6.12</v>
          </cell>
        </row>
        <row r="24">
          <cell r="G24" t="str">
            <v>3.1.2.01</v>
          </cell>
        </row>
        <row r="25">
          <cell r="G25" t="str">
            <v>3.1.3.01</v>
          </cell>
        </row>
        <row r="26">
          <cell r="G26" t="str">
            <v>3.2.2.25</v>
          </cell>
        </row>
        <row r="27">
          <cell r="G27" t="str">
            <v>3.2.2.25</v>
          </cell>
        </row>
        <row r="28">
          <cell r="G28" t="str">
            <v>3.2.2.25</v>
          </cell>
        </row>
        <row r="29">
          <cell r="G29" t="str">
            <v>3.2.2.28</v>
          </cell>
        </row>
        <row r="30">
          <cell r="G30" t="str">
            <v>3.2.2.28</v>
          </cell>
        </row>
        <row r="31">
          <cell r="G31" t="str">
            <v>3.2.2.30</v>
          </cell>
        </row>
        <row r="32">
          <cell r="G32" t="str">
            <v>3.2.2.30</v>
          </cell>
        </row>
        <row r="33">
          <cell r="G33" t="str">
            <v>3.2.2.30</v>
          </cell>
        </row>
        <row r="34">
          <cell r="G34" t="str">
            <v>3.2.3.04</v>
          </cell>
        </row>
        <row r="35">
          <cell r="G35" t="str">
            <v>3.2.3.04</v>
          </cell>
        </row>
        <row r="36">
          <cell r="G36" t="str">
            <v>3.5.1.05</v>
          </cell>
        </row>
        <row r="37">
          <cell r="G37" t="str">
            <v>3.5.1.05</v>
          </cell>
        </row>
        <row r="38">
          <cell r="G38" t="str">
            <v>3.5.1.06</v>
          </cell>
        </row>
        <row r="39">
          <cell r="G39" t="str">
            <v>3.5.1.08</v>
          </cell>
        </row>
        <row r="40">
          <cell r="G40" t="str">
            <v>3.5.1.08</v>
          </cell>
        </row>
        <row r="41">
          <cell r="G41" t="str">
            <v>1.6.5.01</v>
          </cell>
        </row>
        <row r="42">
          <cell r="G42" t="str">
            <v>1.5.1.03</v>
          </cell>
        </row>
        <row r="43">
          <cell r="G43" t="str">
            <v>1.5.1.04</v>
          </cell>
        </row>
        <row r="44">
          <cell r="G44" t="str">
            <v>1.9.1.01</v>
          </cell>
        </row>
        <row r="45">
          <cell r="G45" t="str">
            <v>1.9.1.02</v>
          </cell>
        </row>
        <row r="46">
          <cell r="G46" t="str">
            <v>1.10.1.01</v>
          </cell>
        </row>
        <row r="47">
          <cell r="G47" t="str">
            <v>3.10.1.01</v>
          </cell>
        </row>
        <row r="48">
          <cell r="G48" t="str">
            <v>3.3.1.02</v>
          </cell>
        </row>
        <row r="49">
          <cell r="G49" t="str">
            <v>1.8.2.08</v>
          </cell>
        </row>
        <row r="50">
          <cell r="G50" t="str">
            <v>1.8.2.11</v>
          </cell>
        </row>
        <row r="51">
          <cell r="G51" t="str">
            <v>1.8.2.12</v>
          </cell>
        </row>
        <row r="52">
          <cell r="G52" t="str">
            <v>1.8.2.13</v>
          </cell>
        </row>
        <row r="53">
          <cell r="G53" t="str">
            <v>1.5.4.03</v>
          </cell>
        </row>
        <row r="54">
          <cell r="G54" t="str">
            <v>1.5.4.04</v>
          </cell>
        </row>
        <row r="55">
          <cell r="G55" t="str">
            <v>1.5.4.04</v>
          </cell>
        </row>
        <row r="56">
          <cell r="G56" t="str">
            <v>1.5.4.04</v>
          </cell>
        </row>
        <row r="57">
          <cell r="G57" t="str">
            <v>1.5.4.04</v>
          </cell>
        </row>
        <row r="58">
          <cell r="G58" t="str">
            <v>1.6.6.04</v>
          </cell>
        </row>
        <row r="59">
          <cell r="G59" t="str">
            <v>1.6.6.05</v>
          </cell>
        </row>
        <row r="60">
          <cell r="G60" t="str">
            <v>1.6.6.07</v>
          </cell>
        </row>
        <row r="61">
          <cell r="G61" t="str">
            <v>1.6.6.08</v>
          </cell>
        </row>
        <row r="62">
          <cell r="G62" t="str">
            <v>1.6.7.03</v>
          </cell>
        </row>
        <row r="63">
          <cell r="G63" t="str">
            <v>1.6.8.01</v>
          </cell>
        </row>
        <row r="64">
          <cell r="G64" t="str">
            <v>1.6.8.03</v>
          </cell>
        </row>
        <row r="65">
          <cell r="G65" t="str">
            <v>1.6.8.04</v>
          </cell>
        </row>
        <row r="66">
          <cell r="G66" t="str">
            <v>1.6.8.08</v>
          </cell>
        </row>
        <row r="67">
          <cell r="G67" t="str">
            <v>1.12.3.01</v>
          </cell>
        </row>
        <row r="68">
          <cell r="G68" t="str">
            <v>1.7.1.02</v>
          </cell>
        </row>
        <row r="69">
          <cell r="G69" t="str">
            <v>1.7.1.02</v>
          </cell>
        </row>
        <row r="70">
          <cell r="G70" t="str">
            <v>1.7.1.02</v>
          </cell>
        </row>
        <row r="71">
          <cell r="G71" t="str">
            <v>1.7.1.02</v>
          </cell>
        </row>
        <row r="72">
          <cell r="G72" t="str">
            <v>1.7.1.02</v>
          </cell>
        </row>
        <row r="73">
          <cell r="G73" t="str">
            <v>1.7.1.03</v>
          </cell>
        </row>
        <row r="74">
          <cell r="G74" t="str">
            <v>1.7.1.03</v>
          </cell>
        </row>
        <row r="75">
          <cell r="G75" t="str">
            <v>1.7.1.03</v>
          </cell>
        </row>
        <row r="76">
          <cell r="G76" t="str">
            <v>1.7.1.03</v>
          </cell>
        </row>
        <row r="77">
          <cell r="G77" t="str">
            <v>1.7.1.03</v>
          </cell>
        </row>
        <row r="78">
          <cell r="G78" t="str">
            <v>1.7.1.03</v>
          </cell>
        </row>
        <row r="79">
          <cell r="G79" t="str">
            <v>1.7.1.10</v>
          </cell>
        </row>
        <row r="80">
          <cell r="G80" t="str">
            <v>1.8.3.18</v>
          </cell>
        </row>
        <row r="81">
          <cell r="G81" t="str">
            <v>1.8.3.24</v>
          </cell>
        </row>
        <row r="82">
          <cell r="G82" t="str">
            <v>3.1.7.03</v>
          </cell>
        </row>
        <row r="83">
          <cell r="G83" t="str">
            <v>3.1.7.04</v>
          </cell>
        </row>
        <row r="84">
          <cell r="G84" t="str">
            <v>3.1.8.01</v>
          </cell>
        </row>
        <row r="85">
          <cell r="G85" t="str">
            <v>3.6.1.04</v>
          </cell>
        </row>
        <row r="86">
          <cell r="G86" t="str">
            <v>3.6.1.04</v>
          </cell>
        </row>
        <row r="87">
          <cell r="G87" t="str">
            <v>3.8.1.03</v>
          </cell>
        </row>
        <row r="88">
          <cell r="G88" t="str">
            <v>3.8.1.04</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#REF!</fb>
    <v>3</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B8:Q134" headerRowDxfId="233" dataDxfId="232" totalsRowDxfId="231">
  <autoFilter ref="B8:Q134" xr:uid="{00000000-0009-0000-0100-000003000000}"/>
  <tableColumns count="16">
    <tableColumn id="20" xr3:uid="{00000000-0010-0000-0000-000014000000}" name="ID_Dependendencia" dataDxfId="230">
      <calculatedColumnFormula>IF('Formulario PPGR1'!$H9="","",CONCATENATE('Formulario PPGR1'!$C9,".",'Formulario PPGR1'!$D9,".",'Formulario PPGR1'!$E9,".",#REF!))</calculatedColumnFormula>
    </tableColumn>
    <tableColumn id="13" xr3:uid="{00000000-0010-0000-0000-00000D000000}" name="POA" dataDxfId="229">
      <calculatedColumnFormula>IF('Formulario PPGR1'!$H9="","",#REF!)</calculatedColumnFormula>
    </tableColumn>
    <tableColumn id="17" xr3:uid="{00000000-0010-0000-0000-000011000000}" name="SRS" dataDxfId="228">
      <calculatedColumnFormula>IF('Formulario PPGR1'!$H9="","",#REF!)</calculatedColumnFormula>
    </tableColumn>
    <tableColumn id="18" xr3:uid="{00000000-0010-0000-0000-000012000000}" name="AREA" dataDxfId="227">
      <calculatedColumnFormula>IF('Formulario PPGR1'!$H9="","",#REF!)</calculatedColumnFormula>
    </tableColumn>
    <tableColumn id="2" xr3:uid="{00000000-0010-0000-0000-000002000000}" name="Cod_Eje" dataDxfId="226">
      <calculatedColumnFormula>_xlfn.XLOOKUP($H9,tbl_ejes_estrategicos[Ejes Estratégicos],tbl_ejes_estrategicos[Cod_Eje],"",0)</calculatedColumnFormula>
    </tableColumn>
    <tableColumn id="16" xr3:uid="{00000000-0010-0000-0000-000010000000}" name="Cod_re" dataDxfId="224" totalsRowDxfId="225">
      <calculatedColumnFormula>_xlfn.XLOOKUP(Tabla3[[#This Row],[Resultado Estratégico Institucional]],Tabla13[RE Concatenado],Tabla13[RE],"",0)</calculatedColumnFormula>
    </tableColumn>
    <tableColumn id="1" xr3:uid="{00000000-0010-0000-0000-000001000000}" name="Eje Estratégico" totalsRowLabel="Total" dataDxfId="222" totalsRowDxfId="223"/>
    <tableColumn id="15" xr3:uid="{00000000-0010-0000-0000-00000F000000}" name="Resultado Estratégico Institucional" dataDxfId="220" totalsRowDxfId="221"/>
    <tableColumn id="3" xr3:uid="{00000000-0010-0000-0000-000003000000}" name="Productos" dataDxfId="218" totalsRowDxfId="219"/>
    <tableColumn id="4" xr3:uid="{00000000-0010-0000-0000-000004000000}" name="Indicador" dataDxfId="216" totalsRowDxfId="217"/>
    <tableColumn id="5" xr3:uid="{00000000-0010-0000-0000-000005000000}" name="Unidad de medida" dataDxfId="214" totalsRowDxfId="215"/>
    <tableColumn id="22" xr3:uid="{00000000-0010-0000-0000-000016000000}" name="Línea Base" dataDxfId="212" totalsRowDxfId="213"/>
    <tableColumn id="6" xr3:uid="{00000000-0010-0000-0000-000006000000}" name="Meta" dataDxfId="210" totalsRowDxfId="211"/>
    <tableColumn id="11" xr3:uid="{00000000-0010-0000-0000-00000B000000}" name="Supuestos" dataDxfId="208" totalsRowDxfId="209"/>
    <tableColumn id="7" xr3:uid="{16BDB572-A24B-4EF3-8DB2-1C4AF9CA2C86}" name="Dependencia responsable" dataDxfId="206" totalsRowDxfId="207"/>
    <tableColumn id="12" xr3:uid="{00000000-0010-0000-0000-00000C000000}" name="Dependencia de apoyo" totalsRowFunction="count" dataDxfId="204" totalsRowDxfId="205"/>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8A870B9-B36B-4538-A903-477D23130DDF}" name="Tabla7" displayName="Tabla7" ref="F5:H18" totalsRowShown="0" headerRowDxfId="13" headerRowBorderDxfId="11" tableBorderDxfId="12" headerRowCellStyle="Normal 5">
  <autoFilter ref="F5:H18" xr:uid="{48A870B9-B36B-4538-A903-477D23130DDF}"/>
  <tableColumns count="3">
    <tableColumn id="1" xr3:uid="{77BA70AB-DD79-4F70-A321-D930B49137ED}" name="Ls_ObjEstrategico" dataDxfId="10" dataCellStyle="Normal 5"/>
    <tableColumn id="2" xr3:uid="{6859D196-78EF-476B-B7AE-BEF939D5646B}" name="Cod. Obj." dataDxfId="9" dataCellStyle="Normal 5"/>
    <tableColumn id="3" xr3:uid="{BE351F4D-C019-4C06-99E2-0B41507161AE}" name="Cod: LE" dataDxfId="8" dataCellStyle="Normal 5"/>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9CA3F19-D2A6-4748-A646-C0549ECF189F}" name="Tabla8" displayName="Tabla8" ref="C140:D164" totalsRowShown="0">
  <autoFilter ref="C140:D164" xr:uid="{69CA3F19-D2A6-4748-A646-C0549ECF189F}"/>
  <tableColumns count="2">
    <tableColumn id="1" xr3:uid="{496E23E4-3757-451F-8751-47788C3EA152}" name="# Obj." dataDxfId="7"/>
    <tableColumn id="2" xr3:uid="{94EADC75-CFA4-4312-9FB6-C597457ECB84}" name="Resultados Esperados" dataDxfId="6"/>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448D3AF-ABA3-4734-9CF8-DFFC8F6DB623}" name="LE_tbl" displayName="LE_tbl" ref="B5:C8" totalsRowShown="0" headerRowDxfId="5" headerRowBorderDxfId="3" tableBorderDxfId="4" totalsRowBorderDxfId="2">
  <autoFilter ref="B5:C8" xr:uid="{6448D3AF-ABA3-4734-9CF8-DFFC8F6DB623}"/>
  <tableColumns count="2">
    <tableColumn id="1" xr3:uid="{3F00FFD9-91B2-42A5-9F30-9F6BB56BE123}" name="Ls_LinesEstategica" dataDxfId="1"/>
    <tableColumn id="2" xr3:uid="{ED51DF07-45DC-4164-B39B-B28679CF073F}" name="Le_code" dataDxfId="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B8:Z533" totalsRowCount="1" headerRowDxfId="203" dataDxfId="202" totalsRowDxfId="201">
  <autoFilter ref="B8:Z532" xr:uid="{00000000-0009-0000-0100-000002000000}"/>
  <sortState xmlns:xlrd2="http://schemas.microsoft.com/office/spreadsheetml/2017/richdata2" ref="B332:Z343">
    <sortCondition ref="H8:H532"/>
  </sortState>
  <tableColumns count="25">
    <tableColumn id="1" xr3:uid="{00000000-0010-0000-0100-000001000000}" name="ID_Dependendencia" dataDxfId="199" totalsRowDxfId="200">
      <calculatedColumnFormula>IF('Formulario PPGR2'!$G9="","",CONCATENATE('Formulario PPGR2'!$C9,".",'Formulario PPGR2'!$D9,".",'Formulario PPGR2'!$E9,".",'Formulario PPGR2'!$F9))</calculatedColumnFormula>
    </tableColumn>
    <tableColumn id="4" xr3:uid="{00000000-0010-0000-0100-000004000000}" name="POA" dataDxfId="197" totalsRowDxfId="198"/>
    <tableColumn id="24" xr3:uid="{00000000-0010-0000-0100-000018000000}" name="SRS" dataDxfId="195" totalsRowDxfId="196">
      <calculatedColumnFormula>IF('Formulario PPGR2'!$G9="","",'Formulario PPGR1'!#REF!)</calculatedColumnFormula>
    </tableColumn>
    <tableColumn id="25" xr3:uid="{00000000-0010-0000-0100-000019000000}" name="AREA" dataDxfId="193" totalsRowDxfId="194">
      <calculatedColumnFormula>IF('Formulario PPGR2'!$G9="","",'Formulario PPGR1'!#REF!)</calculatedColumnFormula>
    </tableColumn>
    <tableColumn id="26" xr3:uid="{00000000-0010-0000-0100-00001A000000}" name="TIPO" dataDxfId="191" totalsRowDxfId="192">
      <calculatedColumnFormula>IF('Formulario PPGR2'!$G9="","",'Formulario PPGR1'!#REF!)</calculatedColumnFormula>
    </tableColumn>
    <tableColumn id="2" xr3:uid="{00000000-0010-0000-0100-000002000000}" name="Productos " dataDxfId="189" totalsRowDxfId="190"/>
    <tableColumn id="3" xr3:uid="{00000000-0010-0000-0100-000003000000}" name="Código" dataDxfId="187" totalsRowDxfId="188"/>
    <tableColumn id="23" xr3:uid="{00000000-0010-0000-0100-000017000000}" name="Actividades Programables Presupuestables" dataDxfId="185" totalsRowDxfId="186"/>
    <tableColumn id="5" xr3:uid="{00000000-0010-0000-0100-000005000000}" name="Ene" totalsRowFunction="sum" dataDxfId="183" totalsRowDxfId="184"/>
    <tableColumn id="6" xr3:uid="{00000000-0010-0000-0100-000006000000}" name="Feb" totalsRowFunction="sum" dataDxfId="181" totalsRowDxfId="182"/>
    <tableColumn id="7" xr3:uid="{00000000-0010-0000-0100-000007000000}" name="Mar" totalsRowFunction="sum" dataDxfId="179" totalsRowDxfId="180"/>
    <tableColumn id="8" xr3:uid="{00000000-0010-0000-0100-000008000000}" name="Abr" totalsRowFunction="sum" dataDxfId="177" totalsRowDxfId="178"/>
    <tableColumn id="9" xr3:uid="{00000000-0010-0000-0100-000009000000}" name="May" totalsRowFunction="sum" dataDxfId="175" totalsRowDxfId="176"/>
    <tableColumn id="10" xr3:uid="{00000000-0010-0000-0100-00000A000000}" name="Jun" totalsRowFunction="sum" dataDxfId="173" totalsRowDxfId="174"/>
    <tableColumn id="11" xr3:uid="{00000000-0010-0000-0100-00000B000000}" name="Jul" totalsRowFunction="sum" dataDxfId="171" totalsRowDxfId="172"/>
    <tableColumn id="12" xr3:uid="{00000000-0010-0000-0100-00000C000000}" name="Ago" totalsRowFunction="sum" dataDxfId="169" totalsRowDxfId="170"/>
    <tableColumn id="13" xr3:uid="{00000000-0010-0000-0100-00000D000000}" name="Sep" totalsRowFunction="sum" dataDxfId="167" totalsRowDxfId="168"/>
    <tableColumn id="14" xr3:uid="{00000000-0010-0000-0100-00000E000000}" name="Oct" totalsRowFunction="sum" dataDxfId="165" totalsRowDxfId="166"/>
    <tableColumn id="15" xr3:uid="{00000000-0010-0000-0100-00000F000000}" name="Nov" totalsRowFunction="sum" dataDxfId="163" totalsRowDxfId="164"/>
    <tableColumn id="16" xr3:uid="{00000000-0010-0000-0100-000010000000}" name="Dic" totalsRowFunction="sum" dataDxfId="161" totalsRowDxfId="162"/>
    <tableColumn id="17" xr3:uid="{00000000-0010-0000-0100-000011000000}" name="Total de Acciones " totalsRowFunction="sum" dataDxfId="159" totalsRowDxfId="160">
      <calculatedColumnFormula>SUM('Formulario PPGR2'!$J9:$U9)</calculatedColumnFormula>
    </tableColumn>
    <tableColumn id="18" xr3:uid="{00000000-0010-0000-0100-000012000000}" name="Medio de Verificación 1" dataDxfId="157" totalsRowDxfId="158"/>
    <tableColumn id="19" xr3:uid="{00000000-0010-0000-0100-000013000000}" name="Medio de Verificación 2" dataDxfId="155" totalsRowDxfId="156"/>
    <tableColumn id="20" xr3:uid="{00000000-0010-0000-0100-000014000000}" name="Medio de Verificación 3" dataDxfId="153" totalsRowDxfId="154"/>
    <tableColumn id="22" xr3:uid="{00000000-0010-0000-0100-000016000000}" name="Responsable " dataDxfId="151" totalsRowDxfId="15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B8:S1693" headerRowDxfId="150" dataDxfId="149" totalsRowDxfId="148">
  <autoFilter ref="B8:S1693" xr:uid="{00000000-0009-0000-0100-000001000000}"/>
  <tableColumns count="18">
    <tableColumn id="13" xr3:uid="{00000000-0010-0000-0200-00000D000000}" name="ID_Dependendencia" dataDxfId="146" totalsRowDxfId="147">
      <calculatedColumnFormula>IF('Formulario PPGR3'!$G9="","",CONCATENATE('Formulario PPGR3'!$C9,".",'Formulario PPGR3'!$D9,".",'Formulario PPGR3'!$E9,".",'Formulario PPGR3'!$F9))</calculatedColumnFormula>
    </tableColumn>
    <tableColumn id="14" xr3:uid="{00000000-0010-0000-0200-00000E000000}" name="POA" dataDxfId="144" totalsRowDxfId="145"/>
    <tableColumn id="15" xr3:uid="{00000000-0010-0000-0200-00000F000000}" name="SRS" dataDxfId="142" totalsRowDxfId="143"/>
    <tableColumn id="16" xr3:uid="{00000000-0010-0000-0200-000010000000}" name="AREA" dataDxfId="140" totalsRowDxfId="141">
      <calculatedColumnFormula>IF('Formulario PPGR3'!$G9="","",'Formulario PPGR1'!#REF!)</calculatedColumnFormula>
    </tableColumn>
    <tableColumn id="17" xr3:uid="{00000000-0010-0000-0200-000011000000}" name="TIPO" dataDxfId="138" totalsRowDxfId="139">
      <calculatedColumnFormula>IF('Formulario PPGR3'!$G9="","",'Formulario PPGR1'!#REF!)</calculatedColumnFormula>
    </tableColumn>
    <tableColumn id="1" xr3:uid="{00000000-0010-0000-0200-000001000000}" name="Código_Actividad" totalsRowLabel="Total" dataDxfId="136" totalsRowDxfId="137"/>
    <tableColumn id="2" xr3:uid="{00000000-0010-0000-0200-000002000000}" name="Actividad" dataDxfId="135">
      <calculatedColumnFormula array="1">IF([2]!Tabla1[[#This Row],[Código_Actividad]]="","",_xlfn.XLOOKUP([2]!Tabla1[[#This Row],[Código_Actividad]],CodigoActividad,[2]!Tabla2[Actividades Programables Presupuestables],"",0))</calculatedColumnFormula>
    </tableColumn>
    <tableColumn id="10" xr3:uid="{00000000-0010-0000-0200-00000A000000}" name="Total de Actividades " totalsRowFunction="sum" dataDxfId="134">
      <calculatedColumnFormula>IFERROR(VLOOKUP('[2]Formulario PPGR3'!$G9,'[2]Formulario PPGR2'!$H$9:$V$534,15,FALSE),"")</calculatedColumnFormula>
    </tableColumn>
    <tableColumn id="3" xr3:uid="{00000000-0010-0000-0200-000003000000}" name="Insumos" dataDxfId="132" totalsRowDxfId="133"/>
    <tableColumn id="11" xr3:uid="{00000000-0010-0000-0200-00000B000000}" name="Descripción" dataDxfId="130" totalsRowDxfId="131"/>
    <tableColumn id="4" xr3:uid="{00000000-0010-0000-0200-000004000000}" name="Unidad de Medida" dataDxfId="129">
      <calculatedColumnFormula>IF([2]!Tabla1[[#This Row],[Descripción]]="","",_xlfn.XLOOKUP([2]!Tabla1[[#This Row],[Descripción]],[2]!Tabla10[Descripción],[2]!Tabla10[Unidad de Medida],"",0))</calculatedColumnFormula>
    </tableColumn>
    <tableColumn id="5" xr3:uid="{00000000-0010-0000-0200-000005000000}" name="Cantidad de Insumos" dataDxfId="127" totalsRowDxfId="128"/>
    <tableColumn id="6" xr3:uid="{00000000-0010-0000-0200-000006000000}" name="Precio Unitario" dataDxfId="126">
      <calculatedColumnFormula>IF([2]!Tabla1[[#This Row],[Descripción]]="","",_xlfn.XLOOKUP([2]!Tabla1[[#This Row],[Descripción]],[2]!Tabla10[Descripción],[2]!Tabla10[Precio Unitario],0))</calculatedColumnFormula>
    </tableColumn>
    <tableColumn id="7" xr3:uid="{00000000-0010-0000-0200-000007000000}" name="Valor Total" totalsRowFunction="sum" dataDxfId="125">
      <calculatedColumnFormula>IF([2]!Tabla1[[#This Row],[Cantidad de Insumos]]="","",[2]!Tabla1[[#This Row],[Precio Unitario]]*[2]!Tabla1[[#This Row],[Cantidad de Insumos]])</calculatedColumnFormula>
    </tableColumn>
    <tableColumn id="8" xr3:uid="{00000000-0010-0000-0200-000008000000}" name="Código Presupuestario" dataDxfId="124">
      <calculatedColumnFormula>IF([2]!Tabla1[[#This Row],[Descripción]]="","",_xlfn.XLOOKUP([2]!Tabla1[[#This Row],[Descripción]],[2]!Tabla10[Descripción],[2]!Tabla10[CODIGO PRESUPUESTARIO],0))</calculatedColumnFormula>
    </tableColumn>
    <tableColumn id="9" xr3:uid="{00000000-0010-0000-0200-000009000000}" name="Fuente de Financiamiento" dataDxfId="122" totalsRowDxfId="123"/>
    <tableColumn id="18" xr3:uid="{4999BA11-7C7C-4ABB-812B-8F35ACFD5A4A}" name="InsumoAbrev" dataDxfId="121">
      <calculatedColumnFormula>IF([2]!Tabla1[[#This Row],[Insumos]]="","",_xlfn.XLOOKUP([2]!Tabla1[[#This Row],[Insumos]],[2]!Tabla10[Insumo],[2]!Tabla10[InsumoAbrev],"",0))</calculatedColumnFormula>
    </tableColumn>
    <tableColumn id="12" xr3:uid="{36A655DB-1D01-4F04-9894-72DBAF88CFB7}" name="Responsables" dataDxfId="119" totalsRowDxfId="12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DA775BF-0710-4E39-B3CE-94AFF9700719}" name="Tabla413" displayName="Tabla413" ref="B8:P411" headerRowDxfId="118" dataDxfId="117" tableBorderDxfId="116" headerRowCellStyle="Normal 2" dataCellStyle="Normal 2">
  <autoFilter ref="B8:P411" xr:uid="{00000000-0009-0000-0100-000004000000}"/>
  <tableColumns count="15">
    <tableColumn id="11" xr3:uid="{00000000-0010-0000-0300-00000B000000}" name="ID_Dependendencia" dataDxfId="114" totalsRowDxfId="115" dataCellStyle="Normal 2">
      <calculatedColumnFormula>IF('Formulario PPGR4 '!$G9="","",CONCATENATE('Formulario PPGR4 '!$C9,".",'Formulario PPGR4 '!$D9,".",'Formulario PPGR4 '!$E9,".",'Formulario PPGR4 '!$F9))</calculatedColumnFormula>
    </tableColumn>
    <tableColumn id="12" xr3:uid="{00000000-0010-0000-0300-00000C000000}" name="POA" dataDxfId="112" totalsRowDxfId="113" dataCellStyle="Normal 2">
      <calculatedColumnFormula>IF('Formulario PPGR4 '!$G9="","",'[1]Formulario PPGR1'!#REF!)</calculatedColumnFormula>
    </tableColumn>
    <tableColumn id="13" xr3:uid="{00000000-0010-0000-0300-00000D000000}" name="SRS" dataDxfId="110" totalsRowDxfId="111" dataCellStyle="Normal 2">
      <calculatedColumnFormula>IF('Formulario PPGR4 '!$G9="","",'[1]Formulario PPGR1'!#REF!)</calculatedColumnFormula>
    </tableColumn>
    <tableColumn id="14" xr3:uid="{00000000-0010-0000-0300-00000E000000}" name="AREA" dataDxfId="108" totalsRowDxfId="109" dataCellStyle="Normal 2">
      <calculatedColumnFormula>IF('Formulario PPGR4 '!$G9="","",'[1]Formulario PPGR1'!#REF!)</calculatedColumnFormula>
    </tableColumn>
    <tableColumn id="15" xr3:uid="{00000000-0010-0000-0300-00000F000000}" name="TIPO" dataDxfId="106" totalsRowDxfId="107" dataCellStyle="Normal 2">
      <calculatedColumnFormula>IF('Formulario PPGR4 '!$G9="","",'[1]Formulario PPGR1'!#REF!)</calculatedColumnFormula>
    </tableColumn>
    <tableColumn id="1" xr3:uid="{00000000-0010-0000-0300-000001000000}" name="Tipo de Intervención" totalsRowLabel="Total" dataDxfId="104" totalsRowDxfId="105"/>
    <tableColumn id="2" xr3:uid="{00000000-0010-0000-0300-000002000000}" name="Tipo EESS" dataDxfId="102" totalsRowDxfId="103"/>
    <tableColumn id="3" xr3:uid="{00000000-0010-0000-0300-000003000000}" name="Nombre de establecimiento" dataDxfId="100" totalsRowDxfId="101" dataCellStyle="Normal 2"/>
    <tableColumn id="4" xr3:uid="{00000000-0010-0000-0300-000004000000}" name="Provincia" dataDxfId="98" totalsRowDxfId="99" dataCellStyle="Normal 2"/>
    <tableColumn id="6" xr3:uid="{00000000-0010-0000-0300-000006000000}" name="ListaProvincia" dataDxfId="96" totalsRowDxfId="97" dataCellStyle="Normal 2">
      <calculatedColumnFormula>IFERROR(VLOOKUP('Formulario PPGR4 '!$J9,[1]Prov!$A$2:$B$156,2,FALSE),"")</calculatedColumnFormula>
    </tableColumn>
    <tableColumn id="5" xr3:uid="{00000000-0010-0000-0300-000005000000}" name="Municipio" dataDxfId="94" totalsRowDxfId="95" dataCellStyle="Normal 2"/>
    <tableColumn id="7" xr3:uid="{00000000-0010-0000-0300-000007000000}" name="Unidad de Medida" dataDxfId="92" totalsRowDxfId="93" dataCellStyle="Normal 2"/>
    <tableColumn id="8" xr3:uid="{00000000-0010-0000-0300-000008000000}" name="Monto Estimado" totalsRowFunction="sum" dataDxfId="90" totalsRowDxfId="91" dataCellStyle="Normal 2"/>
    <tableColumn id="9" xr3:uid="{00000000-0010-0000-0300-000009000000}" name="Código Presupuestario" dataDxfId="88" totalsRowDxfId="89" dataCellStyle="Normal 2">
      <calculatedColumnFormula>IFERROR(VLOOKUP($G9,[1]Catalogo!$G$20:$H$25,2,FALSE),"")</calculatedColumnFormula>
    </tableColumn>
    <tableColumn id="10" xr3:uid="{00000000-0010-0000-0300-00000A000000}" name="Fuente de Financiamiento" totalsRowFunction="count" dataDxfId="86" totalsRowDxfId="87" dataCellStyle="Normal 2"/>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46" displayName="Tabla46" ref="B8:V1771" headerRowDxfId="85" dataDxfId="84" tableBorderDxfId="83" headerRowCellStyle="Normal 2" dataCellStyle="Normal 2">
  <autoFilter ref="B8:V1771" xr:uid="{00000000-0009-0000-0100-000005000000}"/>
  <tableColumns count="21">
    <tableColumn id="17" xr3:uid="{00000000-0010-0000-0400-000011000000}" name="ID_Dependendencia" dataDxfId="81" totalsRowDxfId="82" dataCellStyle="Normal 2">
      <calculatedColumnFormula>IF('Formulario PPGR5'!$G9="","",CONCATENATE('Formulario PPGR5'!$C9,".",'Formulario PPGR5'!$D9,".",'Formulario PPGR5'!$E9,".",'Formulario PPGR5'!$F9))</calculatedColumnFormula>
    </tableColumn>
    <tableColumn id="18" xr3:uid="{00000000-0010-0000-0400-000012000000}" name="POA" dataDxfId="79" totalsRowDxfId="80" dataCellStyle="Normal 2"/>
    <tableColumn id="19" xr3:uid="{00000000-0010-0000-0400-000013000000}" name="SRS" dataDxfId="77" totalsRowDxfId="78" dataCellStyle="Normal 2">
      <calculatedColumnFormula>IF('Formulario PPGR5'!$G9="","",'Formulario PPGR1'!#REF!)</calculatedColumnFormula>
    </tableColumn>
    <tableColumn id="20" xr3:uid="{00000000-0010-0000-0400-000014000000}" name="AREA" dataDxfId="75" totalsRowDxfId="76" dataCellStyle="Normal 2">
      <calculatedColumnFormula>IF('Formulario PPGR5'!$G9="","",'Formulario PPGR1'!#REF!)</calculatedColumnFormula>
    </tableColumn>
    <tableColumn id="21" xr3:uid="{00000000-0010-0000-0400-000015000000}" name="TIPO" dataDxfId="73" totalsRowDxfId="74" dataCellStyle="Normal 2">
      <calculatedColumnFormula>IF('Formulario PPGR5'!$G9="","",'Formulario PPGR1'!#REF!)</calculatedColumnFormula>
    </tableColumn>
    <tableColumn id="1" xr3:uid="{00000000-0010-0000-0400-000001000000}" name="Tipos de Acciones" totalsRowLabel="Total" dataDxfId="71" totalsRowDxfId="72"/>
    <tableColumn id="6" xr3:uid="{00000000-0010-0000-0400-000006000000}" name="Tipo de Equipo" dataDxfId="69" totalsRowDxfId="70"/>
    <tableColumn id="16" xr3:uid="{00000000-0010-0000-0400-000010000000}" name="InsumoAbrev" dataDxfId="67" totalsRowDxfId="68"/>
    <tableColumn id="11" xr3:uid="{00000000-0010-0000-0400-00000B000000}" name="Item" dataDxfId="65" totalsRowDxfId="66"/>
    <tableColumn id="12" xr3:uid="{00000000-0010-0000-0400-00000C000000}" name="Descripción" dataDxfId="63" totalsRowDxfId="64"/>
    <tableColumn id="2" xr3:uid="{00000000-0010-0000-0400-000002000000}" name="Tipo EESS" dataDxfId="61" totalsRowDxfId="62"/>
    <tableColumn id="3" xr3:uid="{00000000-0010-0000-0400-000003000000}" name="Nombre de establecimiento" dataDxfId="59" totalsRowDxfId="60" dataCellStyle="Normal 2"/>
    <tableColumn id="4" xr3:uid="{00000000-0010-0000-0400-000004000000}" name="Provincia" dataDxfId="57" totalsRowDxfId="58" dataCellStyle="Normal 2"/>
    <tableColumn id="15" xr3:uid="{00000000-0010-0000-0400-00000F000000}" name="ListaProvincia" dataDxfId="55" totalsRowDxfId="56" dataCellStyle="Normal 2"/>
    <tableColumn id="5" xr3:uid="{00000000-0010-0000-0400-000005000000}" name="Municipio" dataDxfId="53" totalsRowDxfId="54" dataCellStyle="Normal 2"/>
    <tableColumn id="7" xr3:uid="{00000000-0010-0000-0400-000007000000}" name="Unidad de Medida" dataDxfId="51" totalsRowDxfId="52" dataCellStyle="Normal 2"/>
    <tableColumn id="14" xr3:uid="{00000000-0010-0000-0400-00000E000000}" name="Cantidad de Insumos" dataDxfId="49" totalsRowDxfId="50" dataCellStyle="Normal 2"/>
    <tableColumn id="13" xr3:uid="{00000000-0010-0000-0400-00000D000000}" name="Precio Unitario" dataDxfId="47" totalsRowDxfId="48" dataCellStyle="Normal 2"/>
    <tableColumn id="8" xr3:uid="{00000000-0010-0000-0400-000008000000}" name="Valor Total Estimado" totalsRowFunction="sum" dataDxfId="45" totalsRowDxfId="46" dataCellStyle="Normal 2"/>
    <tableColumn id="9" xr3:uid="{00000000-0010-0000-0400-000009000000}" name="Código Presupuestario" dataDxfId="43" totalsRowDxfId="44" dataCellStyle="Normal 2"/>
    <tableColumn id="10" xr3:uid="{00000000-0010-0000-0400-00000A000000}" name="Fuente de Financiamiento" totalsRowFunction="count" dataDxfId="41" totalsRowDxfId="42" dataCellStyle="Normal 2"/>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021F252-51AF-4853-9EA8-A11D3747684D}" name="Tabla10" displayName="Tabla10" ref="A1:F528" totalsRowShown="0" headerRowDxfId="40" headerRowBorderDxfId="38" tableBorderDxfId="39" headerRowCellStyle="Normal 3">
  <autoFilter ref="A1:F528" xr:uid="{4021F252-51AF-4853-9EA8-A11D3747684D}"/>
  <tableColumns count="6">
    <tableColumn id="1" xr3:uid="{D67036FA-2ACC-44F3-B541-50909B793F2B}" name="Insumo" dataDxfId="37" dataCellStyle="Normal 3"/>
    <tableColumn id="2" xr3:uid="{FE680637-AEA4-4B5F-8610-458A36E97FA7}" name="InsumoAbrev" dataDxfId="36" dataCellStyle="Normal 3"/>
    <tableColumn id="3" xr3:uid="{0D762FAB-9136-4494-AE4A-F1A1454A042E}" name="Descripción" dataDxfId="35" dataCellStyle="Normal 3"/>
    <tableColumn id="4" xr3:uid="{8B499464-17AD-4F86-AFDB-0C0441775295}" name="Unidad de Medida" dataDxfId="34" dataCellStyle="Normal 3"/>
    <tableColumn id="5" xr3:uid="{1B8DFA5B-DCC0-48BB-86ED-553104BA85EF}" name="Precio Unitario" dataDxfId="33" dataCellStyle="Millares 3"/>
    <tableColumn id="6" xr3:uid="{D94FFBFC-1BC8-4F8E-947D-BF2AC057C3A0}" name="CODIGO PRESUPUESTARIO" dataDxfId="32" dataCellStyle="Normal 3"/>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BD72A0-A042-41E9-9790-CB7EF6F65C13}" name="Tabla13" displayName="Tabla13" ref="B2:F27" totalsRowShown="0" headerRowDxfId="31" dataDxfId="30" headerRowBorderDxfId="28" tableBorderDxfId="29" totalsRowBorderDxfId="27">
  <autoFilter ref="B2:F27" xr:uid="{66BD72A0-A042-41E9-9790-CB7EF6F65C13}"/>
  <tableColumns count="5">
    <tableColumn id="1" xr3:uid="{35EE1A07-8FA9-4A49-9881-C72E4DC66F33}" name="Eje Estratégic0" dataDxfId="26"/>
    <tableColumn id="2" xr3:uid="{C67A501A-9C43-4257-BA31-4D5CC52966C8}" name="EE" dataDxfId="25" dataCellStyle="Normal 5"/>
    <tableColumn id="5" xr3:uid="{73DDDEDC-ECED-413B-A464-99AD775058C7}" name="RE Concatenado" dataDxfId="24" dataCellStyle="Normal 5">
      <calculatedColumnFormula>_xlfn.CONCAT(Tabla13[[#This Row],[RE]]," - ",Tabla13[[#This Row],[Resultados Estratégicos]])</calculatedColumnFormula>
    </tableColumn>
    <tableColumn id="3" xr3:uid="{B8A413AE-35C7-42B8-A513-43CCCE125721}" name="Resultados Estratégicos" dataDxfId="23"/>
    <tableColumn id="4" xr3:uid="{1C0ABC43-D112-4DDE-A508-0E71D885B330}" name="RE" dataDxfId="22" dataCellStyle="Normal 5"/>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B542370-48C4-4486-8EE6-B5D38E218142}" name="tbl_ejes_estrategicos" displayName="tbl_ejes_estrategicos" ref="I2:J5" totalsRowShown="0" tableBorderDxfId="21">
  <autoFilter ref="I2:J5" xr:uid="{EB542370-48C4-4486-8EE6-B5D38E218142}"/>
  <tableColumns count="2">
    <tableColumn id="1" xr3:uid="{A99B8CF4-1C9D-43FB-9636-289069C52A03}" name="Ejes Estratégicos"/>
    <tableColumn id="2" xr3:uid="{650939B8-9DDD-4F82-809A-45AF6BC1BE04}" name="Cod_Ej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4D271AC-CFCF-44D9-A58D-B4E38B814570}" name="Tabla6" displayName="Tabla6" ref="B56:F80" totalsRowShown="0" headerRowDxfId="20" tableBorderDxfId="19">
  <autoFilter ref="B56:F80" xr:uid="{84D271AC-CFCF-44D9-A58D-B4E38B814570}"/>
  <tableColumns count="5">
    <tableColumn id="1" xr3:uid="{2D193611-46F1-4DC0-B163-BEDE34A94C79}" name="Línea Estratégica" dataDxfId="18"/>
    <tableColumn id="2" xr3:uid="{9DF710BD-0F3B-4A9B-89E5-404227D29DC2}" name="LE" dataDxfId="17" dataCellStyle="Normal 5"/>
    <tableColumn id="3" xr3:uid="{FB836612-4835-49F9-A082-B371CA571AA6}" name="Objetivo Estratégico" dataDxfId="16"/>
    <tableColumn id="4" xr3:uid="{7C22D24E-B3A2-431D-AF7F-7849A81FAB00}" name="Obj" dataDxfId="15" dataCellStyle="Normal 5"/>
    <tableColumn id="5" xr3:uid="{288AEAC4-9CD8-4B3F-8252-D2179F2ED4D0}" name="Resultados Esperados" dataDxfId="14"/>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9.xml"/><Relationship Id="rId5" Type="http://schemas.openxmlformats.org/officeDocument/2006/relationships/table" Target="../tables/table12.xml"/><Relationship Id="rId4"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2.xml"/><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3.xml"/><Relationship Id="rId5" Type="http://schemas.openxmlformats.org/officeDocument/2006/relationships/image" Target="../media/image3.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5.xml"/><Relationship Id="rId5" Type="http://schemas.openxmlformats.org/officeDocument/2006/relationships/image" Target="../media/image3.emf"/><Relationship Id="rId4" Type="http://schemas.openxmlformats.org/officeDocument/2006/relationships/control" Target="../activeX/activeX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I69"/>
  <sheetViews>
    <sheetView topLeftCell="A4" zoomScaleNormal="100" workbookViewId="0">
      <selection activeCell="B37" sqref="B37"/>
    </sheetView>
  </sheetViews>
  <sheetFormatPr defaultColWidth="9.140625" defaultRowHeight="12.75"/>
  <cols>
    <col min="1" max="1" width="39" style="257" customWidth="1"/>
    <col min="2" max="2" width="18.5703125" style="257" bestFit="1" customWidth="1"/>
    <col min="3" max="3" width="9.140625" style="257" customWidth="1"/>
    <col min="4" max="4" width="13.42578125" style="257" customWidth="1"/>
    <col min="5" max="5" width="14.5703125" style="257" customWidth="1"/>
    <col min="6" max="6" width="14" style="257" customWidth="1"/>
    <col min="7" max="7" width="13.85546875" style="257" customWidth="1"/>
    <col min="8" max="8" width="9.140625" style="257" customWidth="1"/>
    <col min="9" max="9" width="53.28515625" style="257" customWidth="1"/>
    <col min="10" max="16384" width="9.140625" style="257"/>
  </cols>
  <sheetData>
    <row r="1" spans="1:9">
      <c r="I1" s="447" t="s">
        <v>0</v>
      </c>
    </row>
    <row r="2" spans="1:9">
      <c r="A2" s="278" t="s">
        <v>1</v>
      </c>
      <c r="B2" s="279"/>
      <c r="C2" s="279"/>
      <c r="D2" s="280"/>
      <c r="E2" s="280"/>
      <c r="F2" s="280"/>
      <c r="G2" s="280"/>
      <c r="I2" s="448" t="s">
        <v>2</v>
      </c>
    </row>
    <row r="3" spans="1:9">
      <c r="A3" s="281" t="s">
        <v>3</v>
      </c>
      <c r="B3" s="282"/>
      <c r="C3" s="282"/>
      <c r="D3" s="280"/>
      <c r="E3" s="280"/>
      <c r="F3" s="280"/>
      <c r="G3" s="280"/>
      <c r="I3" s="448" t="s">
        <v>4</v>
      </c>
    </row>
    <row r="4" spans="1:9" ht="13.5" thickBot="1">
      <c r="A4" s="281"/>
      <c r="B4" s="282"/>
      <c r="C4" s="282"/>
      <c r="D4" s="280"/>
      <c r="E4" s="280"/>
      <c r="F4" s="280"/>
      <c r="G4" s="280"/>
      <c r="I4" s="448" t="s">
        <v>5</v>
      </c>
    </row>
    <row r="5" spans="1:9" ht="13.5" thickBot="1">
      <c r="A5" s="741" t="s">
        <v>6</v>
      </c>
      <c r="B5" s="742"/>
      <c r="I5" s="448" t="s">
        <v>7</v>
      </c>
    </row>
    <row r="6" spans="1:9">
      <c r="A6" s="342" t="s">
        <v>8</v>
      </c>
      <c r="B6" s="343">
        <f>+'Formulario PPGR2'!$J$533+'Formulario PPGR2'!$K$533+'Formulario PPGR2'!$L$533</f>
        <v>257</v>
      </c>
      <c r="I6" s="448" t="s">
        <v>9</v>
      </c>
    </row>
    <row r="7" spans="1:9">
      <c r="A7" s="342" t="s">
        <v>10</v>
      </c>
      <c r="B7" s="343">
        <f>+'Formulario PPGR2'!$M$533+'Formulario PPGR2'!$N$533+'Formulario PPGR2'!$O$533</f>
        <v>333</v>
      </c>
      <c r="I7" s="448" t="s">
        <v>11</v>
      </c>
    </row>
    <row r="8" spans="1:9">
      <c r="A8" s="342" t="s">
        <v>12</v>
      </c>
      <c r="B8" s="343">
        <f>+'Formulario PPGR2'!$P$533+'Formulario PPGR2'!$Q$533+'Formulario PPGR2'!$R$533</f>
        <v>306</v>
      </c>
      <c r="I8" s="448" t="s">
        <v>13</v>
      </c>
    </row>
    <row r="9" spans="1:9">
      <c r="A9" s="342" t="s">
        <v>14</v>
      </c>
      <c r="B9" s="343">
        <f>+'Formulario PPGR2'!$S$533+'Formulario PPGR2'!$T$533+'Formulario PPGR2'!$U$533</f>
        <v>290</v>
      </c>
      <c r="I9" s="448" t="s">
        <v>15</v>
      </c>
    </row>
    <row r="10" spans="1:9" ht="13.5" thickBot="1">
      <c r="A10" s="344" t="s">
        <v>16</v>
      </c>
      <c r="B10" s="345">
        <f>SUM(B6:B9)</f>
        <v>1186</v>
      </c>
      <c r="I10" s="448" t="s">
        <v>17</v>
      </c>
    </row>
    <row r="11" spans="1:9">
      <c r="I11" s="448" t="s">
        <v>18</v>
      </c>
    </row>
    <row r="12" spans="1:9">
      <c r="I12" s="448" t="s">
        <v>19</v>
      </c>
    </row>
    <row r="13" spans="1:9">
      <c r="I13" s="448" t="s">
        <v>20</v>
      </c>
    </row>
    <row r="14" spans="1:9">
      <c r="I14" s="448" t="s">
        <v>21</v>
      </c>
    </row>
    <row r="15" spans="1:9">
      <c r="I15" s="448" t="s">
        <v>22</v>
      </c>
    </row>
    <row r="16" spans="1:9">
      <c r="I16" s="448" t="s">
        <v>23</v>
      </c>
    </row>
    <row r="17" spans="1:9" ht="13.5" thickBot="1">
      <c r="A17" s="349" t="s">
        <v>24</v>
      </c>
      <c r="B17" s="282">
        <f t="array" ref="B17:D17">+'Formulario PPGR1'!L2:N2</f>
        <v>2026</v>
      </c>
      <c r="C17" s="351">
        <v>0</v>
      </c>
      <c r="D17" s="350">
        <v>0</v>
      </c>
      <c r="E17" s="280"/>
      <c r="F17" s="280"/>
      <c r="G17" s="280"/>
      <c r="I17" s="448" t="s">
        <v>25</v>
      </c>
    </row>
    <row r="18" spans="1:9" ht="26.25" thickBot="1">
      <c r="A18" s="283" t="s">
        <v>26</v>
      </c>
      <c r="B18" s="284" t="s">
        <v>27</v>
      </c>
      <c r="C18" s="284" t="s">
        <v>28</v>
      </c>
      <c r="D18" s="284" t="s">
        <v>29</v>
      </c>
      <c r="E18" s="284" t="s">
        <v>30</v>
      </c>
      <c r="F18" s="284" t="s">
        <v>31</v>
      </c>
      <c r="G18" s="285" t="s">
        <v>32</v>
      </c>
      <c r="I18" s="448" t="s">
        <v>33</v>
      </c>
    </row>
    <row r="19" spans="1:9">
      <c r="A19" s="323" t="s">
        <v>34</v>
      </c>
      <c r="B19" s="324">
        <v>521782.4</v>
      </c>
      <c r="C19" s="325">
        <v>4</v>
      </c>
      <c r="D19" s="325">
        <v>22</v>
      </c>
      <c r="E19" s="286">
        <f t="shared" ref="E19:E33" si="0">+C19/$C$43</f>
        <v>7.8431372549019607E-2</v>
      </c>
      <c r="F19" s="287">
        <f t="shared" ref="F19:F33" si="1">+D19/$D$43</f>
        <v>1.8440905280804692E-2</v>
      </c>
      <c r="G19" s="346">
        <f t="shared" ref="G19:G33" si="2">+B19/$B$43</f>
        <v>0.14423470858036111</v>
      </c>
      <c r="I19" s="448" t="s">
        <v>35</v>
      </c>
    </row>
    <row r="20" spans="1:9">
      <c r="A20" s="323" t="s">
        <v>36</v>
      </c>
      <c r="B20" s="324"/>
      <c r="C20" s="325">
        <v>2</v>
      </c>
      <c r="D20" s="326">
        <v>58</v>
      </c>
      <c r="E20" s="288">
        <f t="shared" si="0"/>
        <v>3.9215686274509803E-2</v>
      </c>
      <c r="F20" s="289">
        <f t="shared" si="1"/>
        <v>4.861693210393965E-2</v>
      </c>
      <c r="G20" s="347">
        <f t="shared" si="2"/>
        <v>0</v>
      </c>
      <c r="I20" s="448" t="s">
        <v>37</v>
      </c>
    </row>
    <row r="21" spans="1:9">
      <c r="A21" s="323" t="s">
        <v>38</v>
      </c>
      <c r="B21" s="324"/>
      <c r="C21" s="325">
        <v>1</v>
      </c>
      <c r="D21" s="326">
        <v>40</v>
      </c>
      <c r="E21" s="288">
        <f t="shared" si="0"/>
        <v>1.9607843137254902E-2</v>
      </c>
      <c r="F21" s="289">
        <f t="shared" si="1"/>
        <v>3.3528918692372171E-2</v>
      </c>
      <c r="G21" s="347">
        <f t="shared" si="2"/>
        <v>0</v>
      </c>
      <c r="I21" s="448" t="s">
        <v>39</v>
      </c>
    </row>
    <row r="22" spans="1:9">
      <c r="A22" s="323" t="s">
        <v>40</v>
      </c>
      <c r="B22" s="324">
        <v>370478.7</v>
      </c>
      <c r="C22" s="325">
        <v>3</v>
      </c>
      <c r="D22" s="326">
        <v>29</v>
      </c>
      <c r="E22" s="288">
        <f t="shared" si="0"/>
        <v>5.8823529411764705E-2</v>
      </c>
      <c r="F22" s="289">
        <f t="shared" si="1"/>
        <v>2.4308466051969825E-2</v>
      </c>
      <c r="G22" s="347">
        <f t="shared" si="2"/>
        <v>0.10241029082186563</v>
      </c>
      <c r="I22" s="448" t="s">
        <v>41</v>
      </c>
    </row>
    <row r="23" spans="1:9">
      <c r="A23" s="323" t="s">
        <v>42</v>
      </c>
      <c r="B23" s="324"/>
      <c r="C23" s="325">
        <v>1</v>
      </c>
      <c r="D23" s="326">
        <v>141</v>
      </c>
      <c r="E23" s="288">
        <f t="shared" si="0"/>
        <v>1.9607843137254902E-2</v>
      </c>
      <c r="F23" s="289">
        <f t="shared" si="1"/>
        <v>0.1181894383906119</v>
      </c>
      <c r="G23" s="347">
        <f t="shared" si="2"/>
        <v>0</v>
      </c>
      <c r="I23" s="448" t="s">
        <v>43</v>
      </c>
    </row>
    <row r="24" spans="1:9">
      <c r="A24" s="323" t="s">
        <v>44</v>
      </c>
      <c r="B24" s="324">
        <v>78824</v>
      </c>
      <c r="C24" s="325">
        <v>1</v>
      </c>
      <c r="D24" s="326">
        <v>7</v>
      </c>
      <c r="E24" s="288">
        <f t="shared" si="0"/>
        <v>1.9607843137254902E-2</v>
      </c>
      <c r="F24" s="289">
        <f t="shared" si="1"/>
        <v>5.86756077116513E-3</v>
      </c>
      <c r="G24" s="347">
        <f t="shared" si="2"/>
        <v>2.1789076575097939E-2</v>
      </c>
      <c r="I24" s="448" t="s">
        <v>45</v>
      </c>
    </row>
    <row r="25" spans="1:9">
      <c r="A25" s="323" t="s">
        <v>46</v>
      </c>
      <c r="B25" s="324">
        <v>170846.3</v>
      </c>
      <c r="C25" s="325">
        <v>1</v>
      </c>
      <c r="D25" s="326">
        <v>26</v>
      </c>
      <c r="E25" s="288">
        <f t="shared" si="0"/>
        <v>1.9607843137254902E-2</v>
      </c>
      <c r="F25" s="289">
        <f t="shared" si="1"/>
        <v>2.179379715004191E-2</v>
      </c>
      <c r="G25" s="347">
        <f t="shared" si="2"/>
        <v>4.7226518741400519E-2</v>
      </c>
      <c r="I25" s="448" t="s">
        <v>47</v>
      </c>
    </row>
    <row r="26" spans="1:9">
      <c r="A26" s="323" t="s">
        <v>48</v>
      </c>
      <c r="B26" s="324"/>
      <c r="C26" s="325">
        <v>1</v>
      </c>
      <c r="D26" s="326">
        <v>12</v>
      </c>
      <c r="E26" s="288">
        <f t="shared" si="0"/>
        <v>1.9607843137254902E-2</v>
      </c>
      <c r="F26" s="289">
        <f t="shared" si="1"/>
        <v>1.0058675607711651E-2</v>
      </c>
      <c r="G26" s="347">
        <f t="shared" si="2"/>
        <v>0</v>
      </c>
      <c r="I26" s="448" t="s">
        <v>49</v>
      </c>
    </row>
    <row r="27" spans="1:9">
      <c r="A27" s="323" t="s">
        <v>50</v>
      </c>
      <c r="B27" s="324"/>
      <c r="C27" s="325">
        <v>1</v>
      </c>
      <c r="D27" s="326">
        <v>4</v>
      </c>
      <c r="E27" s="288">
        <f t="shared" si="0"/>
        <v>1.9607843137254902E-2</v>
      </c>
      <c r="F27" s="289">
        <f t="shared" si="1"/>
        <v>3.3528918692372171E-3</v>
      </c>
      <c r="G27" s="347">
        <f t="shared" si="2"/>
        <v>0</v>
      </c>
      <c r="I27" s="448" t="s">
        <v>51</v>
      </c>
    </row>
    <row r="28" spans="1:9">
      <c r="A28" s="323" t="s">
        <v>52</v>
      </c>
      <c r="B28" s="324"/>
      <c r="C28" s="325">
        <v>1</v>
      </c>
      <c r="D28" s="326">
        <v>57</v>
      </c>
      <c r="E28" s="288">
        <f t="shared" si="0"/>
        <v>1.9607843137254902E-2</v>
      </c>
      <c r="F28" s="289">
        <f t="shared" si="1"/>
        <v>4.7778709136630342E-2</v>
      </c>
      <c r="G28" s="347">
        <f t="shared" si="2"/>
        <v>0</v>
      </c>
      <c r="I28" s="448" t="s">
        <v>53</v>
      </c>
    </row>
    <row r="29" spans="1:9">
      <c r="A29" s="327" t="s">
        <v>54</v>
      </c>
      <c r="B29" s="328">
        <v>860984</v>
      </c>
      <c r="C29" s="326">
        <v>6</v>
      </c>
      <c r="D29" s="326">
        <v>248</v>
      </c>
      <c r="E29" s="288">
        <f t="shared" si="0"/>
        <v>0.11764705882352941</v>
      </c>
      <c r="F29" s="289">
        <f t="shared" si="1"/>
        <v>0.20787929589270746</v>
      </c>
      <c r="G29" s="347">
        <f t="shared" si="2"/>
        <v>0.23799916657279666</v>
      </c>
      <c r="I29" s="448" t="s">
        <v>55</v>
      </c>
    </row>
    <row r="30" spans="1:9">
      <c r="A30" s="327" t="s">
        <v>56</v>
      </c>
      <c r="B30" s="328">
        <v>78824</v>
      </c>
      <c r="C30" s="326">
        <v>1</v>
      </c>
      <c r="D30" s="326">
        <v>12</v>
      </c>
      <c r="E30" s="288">
        <f t="shared" si="0"/>
        <v>1.9607843137254902E-2</v>
      </c>
      <c r="F30" s="289">
        <f t="shared" si="1"/>
        <v>1.0058675607711651E-2</v>
      </c>
      <c r="G30" s="347">
        <f t="shared" si="2"/>
        <v>2.1789076575097939E-2</v>
      </c>
      <c r="I30" s="448" t="s">
        <v>57</v>
      </c>
    </row>
    <row r="31" spans="1:9">
      <c r="A31" s="327" t="s">
        <v>58</v>
      </c>
      <c r="B31" s="328"/>
      <c r="C31" s="326">
        <v>2</v>
      </c>
      <c r="D31" s="326">
        <v>17</v>
      </c>
      <c r="E31" s="288">
        <f t="shared" si="0"/>
        <v>3.9215686274509803E-2</v>
      </c>
      <c r="F31" s="289">
        <f t="shared" si="1"/>
        <v>1.4249790444258172E-2</v>
      </c>
      <c r="G31" s="347">
        <f t="shared" si="2"/>
        <v>0</v>
      </c>
      <c r="I31" s="448" t="s">
        <v>59</v>
      </c>
    </row>
    <row r="32" spans="1:9">
      <c r="A32" s="327" t="s">
        <v>60</v>
      </c>
      <c r="B32" s="328"/>
      <c r="C32" s="326">
        <v>1</v>
      </c>
      <c r="D32" s="326">
        <v>5</v>
      </c>
      <c r="E32" s="288">
        <f t="shared" si="0"/>
        <v>1.9607843137254902E-2</v>
      </c>
      <c r="F32" s="289">
        <f t="shared" si="1"/>
        <v>4.1911148365465214E-3</v>
      </c>
      <c r="G32" s="347">
        <f t="shared" si="2"/>
        <v>0</v>
      </c>
      <c r="I32" s="449" t="s">
        <v>61</v>
      </c>
    </row>
    <row r="33" spans="1:9">
      <c r="A33" s="329" t="s">
        <v>62</v>
      </c>
      <c r="B33" s="328">
        <v>110655</v>
      </c>
      <c r="C33" s="330">
        <v>1</v>
      </c>
      <c r="D33" s="330">
        <v>75</v>
      </c>
      <c r="E33" s="288">
        <f t="shared" si="0"/>
        <v>1.9607843137254902E-2</v>
      </c>
      <c r="F33" s="289">
        <f t="shared" si="1"/>
        <v>6.286672254819782E-2</v>
      </c>
      <c r="G33" s="347">
        <f t="shared" si="2"/>
        <v>3.0588022282775074E-2</v>
      </c>
      <c r="I33" s="449" t="s">
        <v>63</v>
      </c>
    </row>
    <row r="34" spans="1:9">
      <c r="A34" s="329" t="s">
        <v>64</v>
      </c>
      <c r="B34" s="328"/>
      <c r="C34" s="705">
        <v>3</v>
      </c>
      <c r="D34" s="330">
        <v>109</v>
      </c>
      <c r="E34" s="288">
        <f t="shared" ref="E34:E40" si="3">+C34/$C$43</f>
        <v>5.8823529411764705E-2</v>
      </c>
      <c r="F34" s="289">
        <f t="shared" ref="F34:F40" si="4">+D34/$D$43</f>
        <v>9.1366303436714161E-2</v>
      </c>
      <c r="G34" s="347">
        <f t="shared" ref="G34:G40" si="5">+B34/$B$43</f>
        <v>0</v>
      </c>
      <c r="I34" s="449" t="s">
        <v>65</v>
      </c>
    </row>
    <row r="35" spans="1:9">
      <c r="A35" s="329" t="s">
        <v>66</v>
      </c>
      <c r="B35" s="328">
        <v>779679.1</v>
      </c>
      <c r="C35" s="705">
        <v>1</v>
      </c>
      <c r="D35" s="330">
        <v>50</v>
      </c>
      <c r="E35" s="288">
        <f t="shared" si="3"/>
        <v>1.9607843137254902E-2</v>
      </c>
      <c r="F35" s="289">
        <f t="shared" si="4"/>
        <v>4.1911148365465216E-2</v>
      </c>
      <c r="G35" s="347">
        <f t="shared" si="5"/>
        <v>0.21552430241935758</v>
      </c>
      <c r="I35" s="449" t="s">
        <v>67</v>
      </c>
    </row>
    <row r="36" spans="1:9">
      <c r="A36" s="329" t="s">
        <v>68</v>
      </c>
      <c r="B36" s="328"/>
      <c r="C36" s="705">
        <v>1</v>
      </c>
      <c r="D36" s="330">
        <v>38</v>
      </c>
      <c r="E36" s="288">
        <f t="shared" si="3"/>
        <v>1.9607843137254902E-2</v>
      </c>
      <c r="F36" s="289">
        <f t="shared" si="4"/>
        <v>3.1852472757753561E-2</v>
      </c>
      <c r="G36" s="347">
        <f t="shared" si="5"/>
        <v>0</v>
      </c>
      <c r="I36" s="449" t="s">
        <v>69</v>
      </c>
    </row>
    <row r="37" spans="1:9">
      <c r="A37" s="329" t="s">
        <v>70</v>
      </c>
      <c r="B37" s="328"/>
      <c r="C37" s="705">
        <v>1</v>
      </c>
      <c r="D37" s="330">
        <v>18</v>
      </c>
      <c r="E37" s="288">
        <f t="shared" si="3"/>
        <v>1.9607843137254902E-2</v>
      </c>
      <c r="F37" s="289">
        <f t="shared" si="4"/>
        <v>1.5088013411567477E-2</v>
      </c>
      <c r="G37" s="347">
        <f t="shared" si="5"/>
        <v>0</v>
      </c>
      <c r="I37" s="449" t="s">
        <v>71</v>
      </c>
    </row>
    <row r="38" spans="1:9">
      <c r="A38" s="329" t="s">
        <v>72</v>
      </c>
      <c r="B38" s="328">
        <v>286468.59999999998</v>
      </c>
      <c r="C38" s="705">
        <v>3</v>
      </c>
      <c r="D38" s="330">
        <v>43</v>
      </c>
      <c r="E38" s="288">
        <f t="shared" si="3"/>
        <v>5.8823529411764705E-2</v>
      </c>
      <c r="F38" s="289">
        <f t="shared" si="4"/>
        <v>3.6043587594300083E-2</v>
      </c>
      <c r="G38" s="347">
        <f t="shared" si="5"/>
        <v>7.9187636528989913E-2</v>
      </c>
      <c r="I38" s="449" t="s">
        <v>73</v>
      </c>
    </row>
    <row r="39" spans="1:9">
      <c r="A39" s="329" t="s">
        <v>74</v>
      </c>
      <c r="B39" s="328">
        <v>359050.4</v>
      </c>
      <c r="C39" s="705">
        <v>11</v>
      </c>
      <c r="D39" s="330">
        <v>71</v>
      </c>
      <c r="E39" s="288">
        <f t="shared" si="3"/>
        <v>0.21568627450980393</v>
      </c>
      <c r="F39" s="289">
        <f t="shared" si="4"/>
        <v>5.9513830678960607E-2</v>
      </c>
      <c r="G39" s="347">
        <f t="shared" si="5"/>
        <v>9.9251200902257503E-2</v>
      </c>
      <c r="I39" s="449" t="s">
        <v>75</v>
      </c>
    </row>
    <row r="40" spans="1:9">
      <c r="A40" s="329" t="s">
        <v>76</v>
      </c>
      <c r="B40" s="328"/>
      <c r="C40" s="705">
        <v>2</v>
      </c>
      <c r="D40" s="330">
        <v>83</v>
      </c>
      <c r="E40" s="288">
        <f t="shared" si="3"/>
        <v>3.9215686274509803E-2</v>
      </c>
      <c r="F40" s="289">
        <f t="shared" si="4"/>
        <v>6.9572506286672262E-2</v>
      </c>
      <c r="G40" s="347">
        <f t="shared" si="5"/>
        <v>0</v>
      </c>
      <c r="I40" s="449" t="s">
        <v>77</v>
      </c>
    </row>
    <row r="41" spans="1:9">
      <c r="A41" s="329" t="s">
        <v>78</v>
      </c>
      <c r="B41" s="328"/>
      <c r="C41" s="705">
        <v>1</v>
      </c>
      <c r="D41" s="330">
        <v>16</v>
      </c>
      <c r="E41" s="290">
        <f>+C41/$C$43</f>
        <v>1.9607843137254902E-2</v>
      </c>
      <c r="F41" s="291">
        <f>+D41/$D$43</f>
        <v>1.3411567476948869E-2</v>
      </c>
      <c r="G41" s="348">
        <f>+B41/$B$43</f>
        <v>0</v>
      </c>
      <c r="I41" s="449" t="s">
        <v>79</v>
      </c>
    </row>
    <row r="42" spans="1:9" ht="13.5" thickBot="1">
      <c r="A42" s="331" t="s">
        <v>80</v>
      </c>
      <c r="B42" s="328"/>
      <c r="C42" s="705">
        <v>1</v>
      </c>
      <c r="D42" s="330">
        <v>12</v>
      </c>
      <c r="E42" s="290">
        <f>+C42/$C$43</f>
        <v>1.9607843137254902E-2</v>
      </c>
      <c r="F42" s="291">
        <f>+D42/$D$43</f>
        <v>1.0058675607711651E-2</v>
      </c>
      <c r="G42" s="348">
        <f>+B42/$B$43</f>
        <v>0</v>
      </c>
      <c r="I42" s="449" t="s">
        <v>81</v>
      </c>
    </row>
    <row r="43" spans="1:9" ht="13.5" thickBot="1">
      <c r="A43" s="332" t="s">
        <v>82</v>
      </c>
      <c r="B43" s="333">
        <f t="shared" ref="B43:G43" si="6">SUM(B19:B42)</f>
        <v>3617592.5000000005</v>
      </c>
      <c r="C43" s="334">
        <f t="shared" si="6"/>
        <v>51</v>
      </c>
      <c r="D43" s="334">
        <f t="shared" si="6"/>
        <v>1193</v>
      </c>
      <c r="E43" s="335">
        <f t="shared" si="6"/>
        <v>1.0000000000000002</v>
      </c>
      <c r="F43" s="336">
        <f t="shared" si="6"/>
        <v>1</v>
      </c>
      <c r="G43" s="337">
        <f t="shared" si="6"/>
        <v>0.99999999999999978</v>
      </c>
      <c r="I43" s="449" t="s">
        <v>83</v>
      </c>
    </row>
    <row r="44" spans="1:9">
      <c r="I44" s="449" t="s">
        <v>84</v>
      </c>
    </row>
    <row r="45" spans="1:9">
      <c r="I45" s="449" t="s">
        <v>85</v>
      </c>
    </row>
    <row r="46" spans="1:9">
      <c r="I46" s="449" t="s">
        <v>86</v>
      </c>
    </row>
    <row r="47" spans="1:9">
      <c r="I47" s="449" t="s">
        <v>87</v>
      </c>
    </row>
    <row r="48" spans="1:9">
      <c r="I48" s="449" t="s">
        <v>88</v>
      </c>
    </row>
    <row r="49" spans="9:9">
      <c r="I49" s="449" t="s">
        <v>89</v>
      </c>
    </row>
    <row r="50" spans="9:9">
      <c r="I50" s="449" t="s">
        <v>90</v>
      </c>
    </row>
    <row r="51" spans="9:9">
      <c r="I51" s="449" t="s">
        <v>91</v>
      </c>
    </row>
    <row r="52" spans="9:9">
      <c r="I52" s="449" t="s">
        <v>92</v>
      </c>
    </row>
    <row r="53" spans="9:9">
      <c r="I53" s="449" t="s">
        <v>93</v>
      </c>
    </row>
    <row r="54" spans="9:9">
      <c r="I54" s="449" t="s">
        <v>94</v>
      </c>
    </row>
    <row r="55" spans="9:9">
      <c r="I55" s="449" t="s">
        <v>95</v>
      </c>
    </row>
    <row r="56" spans="9:9">
      <c r="I56" s="449" t="s">
        <v>96</v>
      </c>
    </row>
    <row r="57" spans="9:9">
      <c r="I57" s="449" t="s">
        <v>97</v>
      </c>
    </row>
    <row r="58" spans="9:9">
      <c r="I58" s="449" t="s">
        <v>98</v>
      </c>
    </row>
    <row r="59" spans="9:9">
      <c r="I59" s="449" t="s">
        <v>99</v>
      </c>
    </row>
    <row r="60" spans="9:9">
      <c r="I60" s="449" t="s">
        <v>100</v>
      </c>
    </row>
    <row r="61" spans="9:9">
      <c r="I61" s="449" t="s">
        <v>101</v>
      </c>
    </row>
    <row r="62" spans="9:9">
      <c r="I62" s="449" t="s">
        <v>102</v>
      </c>
    </row>
    <row r="63" spans="9:9">
      <c r="I63" s="449" t="s">
        <v>103</v>
      </c>
    </row>
    <row r="64" spans="9:9">
      <c r="I64" s="449" t="s">
        <v>104</v>
      </c>
    </row>
    <row r="65" spans="9:9">
      <c r="I65" s="449" t="s">
        <v>105</v>
      </c>
    </row>
    <row r="66" spans="9:9">
      <c r="I66" s="449" t="s">
        <v>106</v>
      </c>
    </row>
    <row r="67" spans="9:9">
      <c r="I67" s="449" t="s">
        <v>107</v>
      </c>
    </row>
    <row r="68" spans="9:9">
      <c r="I68" s="449" t="s">
        <v>108</v>
      </c>
    </row>
    <row r="69" spans="9:9">
      <c r="I69" s="449" t="s">
        <v>109</v>
      </c>
    </row>
  </sheetData>
  <mergeCells count="1">
    <mergeCell ref="A5:B5"/>
  </mergeCells>
  <pageMargins left="0.7" right="0.7" top="0.75" bottom="0.75" header="0.3" footer="0.3"/>
  <pageSetup paperSize="5" scale="85" orientation="landscape" r:id="rId1"/>
  <ignoredErrors>
    <ignoredError sqref="E42:G43 E19:G33"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I58"/>
  <sheetViews>
    <sheetView workbookViewId="0">
      <pane xSplit="4" ySplit="3" topLeftCell="E4" activePane="bottomRight" state="frozen"/>
      <selection pane="bottomRight" activeCell="E15" sqref="E15"/>
      <selection pane="bottomLeft" activeCell="A4" sqref="A4"/>
      <selection pane="topRight" activeCell="E1" sqref="E1"/>
    </sheetView>
  </sheetViews>
  <sheetFormatPr defaultColWidth="9.140625" defaultRowHeight="15"/>
  <cols>
    <col min="1" max="1" width="53.5703125" style="1" customWidth="1"/>
    <col min="2" max="2" width="12" style="131" bestFit="1" customWidth="1"/>
    <col min="3" max="3" width="9.140625" style="131" customWidth="1"/>
    <col min="4" max="4" width="27.28515625" style="1" customWidth="1"/>
    <col min="5" max="5" width="28.5703125" style="1" customWidth="1"/>
    <col min="6" max="16384" width="9.140625" style="1"/>
  </cols>
  <sheetData>
    <row r="2" spans="1:9" s="226" customFormat="1" ht="14.25">
      <c r="A2" s="761" t="s">
        <v>1715</v>
      </c>
      <c r="B2" s="761" t="s">
        <v>1716</v>
      </c>
      <c r="C2" s="761" t="s">
        <v>1717</v>
      </c>
      <c r="D2" s="761" t="s">
        <v>1718</v>
      </c>
      <c r="E2" s="761" t="s">
        <v>1719</v>
      </c>
      <c r="F2" s="758" t="s">
        <v>1720</v>
      </c>
      <c r="G2" s="759"/>
      <c r="H2" s="759"/>
      <c r="I2" s="760"/>
    </row>
    <row r="3" spans="1:9" s="216" customFormat="1" ht="28.5">
      <c r="A3" s="762"/>
      <c r="B3" s="762"/>
      <c r="C3" s="762"/>
      <c r="D3" s="762"/>
      <c r="E3" s="762"/>
      <c r="F3" s="225" t="s">
        <v>1721</v>
      </c>
      <c r="G3" s="225" t="s">
        <v>1722</v>
      </c>
      <c r="H3" s="225" t="s">
        <v>1723</v>
      </c>
      <c r="I3" s="225" t="s">
        <v>1724</v>
      </c>
    </row>
    <row r="4" spans="1:9" ht="30">
      <c r="A4" s="217" t="s">
        <v>1725</v>
      </c>
      <c r="B4" s="218">
        <v>1</v>
      </c>
      <c r="C4" s="218">
        <v>8</v>
      </c>
      <c r="D4" s="217" t="s">
        <v>1726</v>
      </c>
      <c r="E4" s="217"/>
      <c r="F4" s="218">
        <v>8</v>
      </c>
      <c r="G4" s="218" t="s">
        <v>1727</v>
      </c>
      <c r="H4" s="227" t="s">
        <v>1728</v>
      </c>
      <c r="I4" s="218" t="s">
        <v>1729</v>
      </c>
    </row>
    <row r="5" spans="1:9">
      <c r="A5" s="219" t="s">
        <v>1730</v>
      </c>
      <c r="B5" s="220">
        <v>0.97</v>
      </c>
      <c r="C5" s="221">
        <v>1</v>
      </c>
      <c r="D5" s="228" t="s">
        <v>1731</v>
      </c>
      <c r="E5" s="228" t="s">
        <v>1732</v>
      </c>
      <c r="F5" s="231">
        <v>100</v>
      </c>
      <c r="G5" s="221" t="s">
        <v>1733</v>
      </c>
      <c r="H5" s="221" t="s">
        <v>1734</v>
      </c>
      <c r="I5" s="221" t="s">
        <v>1735</v>
      </c>
    </row>
    <row r="6" spans="1:9" ht="30">
      <c r="A6" s="217" t="s">
        <v>1736</v>
      </c>
      <c r="B6" s="222">
        <v>0.6</v>
      </c>
      <c r="C6" s="222">
        <v>0.85</v>
      </c>
      <c r="D6" s="229" t="s">
        <v>1737</v>
      </c>
      <c r="E6" s="229" t="s">
        <v>1738</v>
      </c>
      <c r="F6" s="221" t="s">
        <v>1739</v>
      </c>
      <c r="G6" s="221" t="s">
        <v>1740</v>
      </c>
      <c r="H6" s="221" t="s">
        <v>1741</v>
      </c>
      <c r="I6" s="221" t="s">
        <v>1742</v>
      </c>
    </row>
    <row r="7" spans="1:9" ht="30">
      <c r="A7" s="219" t="s">
        <v>1743</v>
      </c>
      <c r="B7" s="220">
        <v>0.46</v>
      </c>
      <c r="C7" s="220">
        <v>0.7</v>
      </c>
      <c r="D7" s="230" t="s">
        <v>1744</v>
      </c>
      <c r="E7" s="230" t="s">
        <v>1745</v>
      </c>
      <c r="F7" s="221" t="s">
        <v>1746</v>
      </c>
      <c r="G7" s="221" t="s">
        <v>1747</v>
      </c>
      <c r="H7" s="221" t="s">
        <v>1748</v>
      </c>
      <c r="I7" s="221" t="s">
        <v>1742</v>
      </c>
    </row>
    <row r="8" spans="1:9" ht="30">
      <c r="A8" s="217" t="s">
        <v>1749</v>
      </c>
      <c r="B8" s="218" t="s">
        <v>1750</v>
      </c>
      <c r="C8" s="222">
        <v>1</v>
      </c>
      <c r="D8" s="229" t="s">
        <v>1751</v>
      </c>
      <c r="E8" s="229" t="s">
        <v>1752</v>
      </c>
      <c r="F8" s="221" t="s">
        <v>1753</v>
      </c>
      <c r="G8" s="221" t="s">
        <v>1740</v>
      </c>
      <c r="H8" s="221" t="s">
        <v>1754</v>
      </c>
      <c r="I8" s="221" t="s">
        <v>1755</v>
      </c>
    </row>
    <row r="9" spans="1:9" ht="30">
      <c r="A9" s="219" t="s">
        <v>1756</v>
      </c>
      <c r="B9" s="220">
        <v>0.77</v>
      </c>
      <c r="C9" s="220">
        <v>0.9</v>
      </c>
      <c r="D9" s="230" t="s">
        <v>1757</v>
      </c>
      <c r="E9" s="230" t="s">
        <v>1745</v>
      </c>
      <c r="F9" s="221" t="s">
        <v>1739</v>
      </c>
      <c r="G9" s="221" t="s">
        <v>1740</v>
      </c>
      <c r="H9" s="221" t="s">
        <v>1741</v>
      </c>
      <c r="I9" s="221" t="s">
        <v>1742</v>
      </c>
    </row>
    <row r="10" spans="1:9" ht="45">
      <c r="A10" s="217" t="s">
        <v>1758</v>
      </c>
      <c r="B10" s="222">
        <v>0.9</v>
      </c>
      <c r="C10" s="222">
        <v>1</v>
      </c>
      <c r="D10" s="229" t="s">
        <v>1759</v>
      </c>
      <c r="E10" s="229" t="s">
        <v>1760</v>
      </c>
      <c r="F10" s="231">
        <v>100</v>
      </c>
      <c r="G10" s="221" t="s">
        <v>1733</v>
      </c>
      <c r="H10" s="221" t="s">
        <v>1734</v>
      </c>
      <c r="I10" s="221" t="s">
        <v>1735</v>
      </c>
    </row>
    <row r="11" spans="1:9" ht="30">
      <c r="A11" s="219" t="s">
        <v>1761</v>
      </c>
      <c r="B11" s="220">
        <v>0</v>
      </c>
      <c r="C11" s="220">
        <v>1</v>
      </c>
      <c r="D11" s="230" t="s">
        <v>1762</v>
      </c>
      <c r="E11" s="230" t="s">
        <v>1763</v>
      </c>
      <c r="F11" s="221" t="s">
        <v>1753</v>
      </c>
      <c r="G11" s="221" t="s">
        <v>1740</v>
      </c>
      <c r="H11" s="221" t="s">
        <v>1754</v>
      </c>
      <c r="I11" s="221" t="s">
        <v>1755</v>
      </c>
    </row>
    <row r="12" spans="1:9" ht="45">
      <c r="A12" s="217" t="s">
        <v>1764</v>
      </c>
      <c r="B12" s="218" t="s">
        <v>1750</v>
      </c>
      <c r="C12" s="222">
        <v>0.75</v>
      </c>
      <c r="D12" s="229" t="s">
        <v>1765</v>
      </c>
      <c r="E12" s="229" t="s">
        <v>1766</v>
      </c>
      <c r="F12" s="222" t="s">
        <v>1739</v>
      </c>
      <c r="G12" s="222" t="s">
        <v>1767</v>
      </c>
      <c r="H12" s="222" t="s">
        <v>1768</v>
      </c>
      <c r="I12" s="222" t="s">
        <v>1769</v>
      </c>
    </row>
    <row r="13" spans="1:9" ht="30">
      <c r="A13" s="219" t="s">
        <v>1770</v>
      </c>
      <c r="B13" s="223" t="s">
        <v>1750</v>
      </c>
      <c r="C13" s="220">
        <v>0.8</v>
      </c>
      <c r="D13" s="230" t="s">
        <v>1771</v>
      </c>
      <c r="E13" s="230" t="s">
        <v>1772</v>
      </c>
      <c r="F13" s="220"/>
      <c r="G13" s="220"/>
      <c r="H13" s="220"/>
      <c r="I13" s="220"/>
    </row>
    <row r="14" spans="1:9">
      <c r="A14" s="217" t="s">
        <v>1773</v>
      </c>
      <c r="B14" s="218" t="s">
        <v>1750</v>
      </c>
      <c r="C14" s="222">
        <v>0.6</v>
      </c>
      <c r="D14" s="229"/>
      <c r="E14" s="229"/>
      <c r="F14" s="222"/>
      <c r="G14" s="222"/>
      <c r="H14" s="222"/>
      <c r="I14" s="222"/>
    </row>
    <row r="15" spans="1:9">
      <c r="A15" s="219" t="s">
        <v>1774</v>
      </c>
      <c r="B15" s="220">
        <v>0.98</v>
      </c>
      <c r="C15" s="220">
        <v>1</v>
      </c>
      <c r="D15" s="230"/>
      <c r="E15" s="230"/>
      <c r="F15" s="220"/>
      <c r="G15" s="220"/>
      <c r="H15" s="220"/>
      <c r="I15" s="220"/>
    </row>
    <row r="16" spans="1:9">
      <c r="A16" s="217" t="s">
        <v>1775</v>
      </c>
      <c r="B16" s="218" t="s">
        <v>1750</v>
      </c>
      <c r="C16" s="222">
        <v>0.9</v>
      </c>
      <c r="D16" s="229"/>
      <c r="E16" s="229"/>
      <c r="F16" s="222"/>
      <c r="G16" s="222"/>
      <c r="H16" s="222"/>
      <c r="I16" s="222"/>
    </row>
    <row r="17" spans="1:9">
      <c r="A17" s="219" t="s">
        <v>1776</v>
      </c>
      <c r="B17" s="223" t="s">
        <v>1750</v>
      </c>
      <c r="C17" s="220">
        <v>0.35</v>
      </c>
      <c r="D17" s="230"/>
      <c r="E17" s="230"/>
      <c r="F17" s="220"/>
      <c r="G17" s="220"/>
      <c r="H17" s="220"/>
      <c r="I17" s="220"/>
    </row>
    <row r="18" spans="1:9">
      <c r="A18" s="217" t="s">
        <v>1777</v>
      </c>
      <c r="B18" s="218" t="s">
        <v>1750</v>
      </c>
      <c r="C18" s="218" t="s">
        <v>1778</v>
      </c>
      <c r="D18" s="217"/>
      <c r="E18" s="217"/>
      <c r="F18" s="218"/>
      <c r="G18" s="218"/>
      <c r="H18" s="218"/>
      <c r="I18" s="218"/>
    </row>
    <row r="19" spans="1:9">
      <c r="A19" s="219" t="s">
        <v>1779</v>
      </c>
      <c r="B19" s="220">
        <v>0.95</v>
      </c>
      <c r="C19" s="220">
        <v>1</v>
      </c>
      <c r="D19" s="230"/>
      <c r="E19" s="230"/>
      <c r="F19" s="220"/>
      <c r="G19" s="220"/>
      <c r="H19" s="220"/>
      <c r="I19" s="220"/>
    </row>
    <row r="20" spans="1:9">
      <c r="A20" s="217" t="s">
        <v>1780</v>
      </c>
      <c r="B20" s="218" t="s">
        <v>1750</v>
      </c>
      <c r="C20" s="222">
        <v>0.9</v>
      </c>
      <c r="D20" s="229"/>
      <c r="E20" s="229"/>
      <c r="F20" s="222"/>
      <c r="G20" s="222"/>
      <c r="H20" s="222"/>
      <c r="I20" s="222"/>
    </row>
    <row r="21" spans="1:9">
      <c r="A21" s="219" t="s">
        <v>1781</v>
      </c>
      <c r="B21" s="220" t="s">
        <v>1750</v>
      </c>
      <c r="C21" s="220">
        <v>1</v>
      </c>
      <c r="D21" s="230"/>
      <c r="E21" s="230"/>
      <c r="F21" s="220"/>
      <c r="G21" s="220"/>
      <c r="H21" s="220"/>
      <c r="I21" s="220"/>
    </row>
    <row r="22" spans="1:9">
      <c r="A22" s="217" t="s">
        <v>1782</v>
      </c>
      <c r="B22" s="218" t="s">
        <v>1750</v>
      </c>
      <c r="C22" s="222">
        <v>0.75</v>
      </c>
      <c r="D22" s="229"/>
      <c r="E22" s="229"/>
      <c r="F22" s="222"/>
      <c r="G22" s="222"/>
      <c r="H22" s="222"/>
      <c r="I22" s="222"/>
    </row>
    <row r="23" spans="1:9">
      <c r="A23" s="219" t="s">
        <v>1783</v>
      </c>
      <c r="B23" s="223" t="s">
        <v>1750</v>
      </c>
      <c r="C23" s="220">
        <v>0.85</v>
      </c>
      <c r="D23" s="230"/>
      <c r="E23" s="230"/>
      <c r="F23" s="220"/>
      <c r="G23" s="220"/>
      <c r="H23" s="220"/>
      <c r="I23" s="220"/>
    </row>
    <row r="24" spans="1:9">
      <c r="A24" s="217" t="s">
        <v>1784</v>
      </c>
      <c r="B24" s="218" t="s">
        <v>1750</v>
      </c>
      <c r="C24" s="222">
        <v>0.9</v>
      </c>
      <c r="D24" s="229"/>
      <c r="E24" s="229"/>
      <c r="F24" s="222"/>
      <c r="G24" s="222"/>
      <c r="H24" s="222"/>
      <c r="I24" s="222"/>
    </row>
    <row r="25" spans="1:9">
      <c r="A25" s="219" t="s">
        <v>1785</v>
      </c>
      <c r="B25" s="223" t="s">
        <v>1750</v>
      </c>
      <c r="C25" s="220">
        <v>0.45</v>
      </c>
      <c r="D25" s="230"/>
      <c r="E25" s="230"/>
      <c r="F25" s="220"/>
      <c r="G25" s="220"/>
      <c r="H25" s="220"/>
      <c r="I25" s="220"/>
    </row>
    <row r="26" spans="1:9">
      <c r="A26" s="217" t="s">
        <v>1786</v>
      </c>
      <c r="B26" s="222">
        <v>0.63</v>
      </c>
      <c r="C26" s="222">
        <v>0.85</v>
      </c>
      <c r="D26" s="229"/>
      <c r="E26" s="229"/>
      <c r="F26" s="222"/>
      <c r="G26" s="222"/>
      <c r="H26" s="222"/>
      <c r="I26" s="222"/>
    </row>
    <row r="27" spans="1:9">
      <c r="A27" s="219" t="s">
        <v>1787</v>
      </c>
      <c r="B27" s="220">
        <v>0</v>
      </c>
      <c r="C27" s="220">
        <v>0.6</v>
      </c>
      <c r="D27" s="230"/>
      <c r="E27" s="230"/>
      <c r="F27" s="220"/>
      <c r="G27" s="220"/>
      <c r="H27" s="220"/>
      <c r="I27" s="220"/>
    </row>
    <row r="28" spans="1:9" ht="30">
      <c r="A28" s="217" t="s">
        <v>1788</v>
      </c>
      <c r="B28" s="218" t="s">
        <v>1750</v>
      </c>
      <c r="C28" s="222">
        <v>0.5</v>
      </c>
      <c r="D28" s="229"/>
      <c r="E28" s="229"/>
      <c r="F28" s="222"/>
      <c r="G28" s="222"/>
      <c r="H28" s="222"/>
      <c r="I28" s="222"/>
    </row>
    <row r="29" spans="1:9">
      <c r="A29" s="219" t="s">
        <v>1789</v>
      </c>
      <c r="B29" s="223" t="s">
        <v>1750</v>
      </c>
      <c r="C29" s="220">
        <v>0.55000000000000004</v>
      </c>
      <c r="D29" s="230"/>
      <c r="E29" s="230"/>
      <c r="F29" s="220"/>
      <c r="G29" s="220"/>
      <c r="H29" s="220"/>
      <c r="I29" s="220"/>
    </row>
    <row r="30" spans="1:9" ht="30">
      <c r="A30" s="217" t="s">
        <v>1790</v>
      </c>
      <c r="B30" s="218" t="s">
        <v>1750</v>
      </c>
      <c r="C30" s="222">
        <v>0.65</v>
      </c>
      <c r="D30" s="229"/>
      <c r="E30" s="229"/>
      <c r="F30" s="222"/>
      <c r="G30" s="222"/>
      <c r="H30" s="222"/>
      <c r="I30" s="222"/>
    </row>
    <row r="31" spans="1:9">
      <c r="A31" s="219" t="s">
        <v>1791</v>
      </c>
      <c r="B31" s="223">
        <v>0</v>
      </c>
      <c r="C31" s="223">
        <v>4</v>
      </c>
      <c r="D31" s="219"/>
      <c r="E31" s="219"/>
      <c r="F31" s="223"/>
      <c r="G31" s="223"/>
      <c r="H31" s="223"/>
      <c r="I31" s="223"/>
    </row>
    <row r="32" spans="1:9">
      <c r="A32" s="217" t="s">
        <v>1792</v>
      </c>
      <c r="B32" s="218" t="s">
        <v>1750</v>
      </c>
      <c r="C32" s="218" t="s">
        <v>1793</v>
      </c>
      <c r="D32" s="217"/>
      <c r="E32" s="217"/>
      <c r="F32" s="218"/>
      <c r="G32" s="218"/>
      <c r="H32" s="218"/>
      <c r="I32" s="218"/>
    </row>
    <row r="33" spans="1:9">
      <c r="A33" s="219" t="s">
        <v>1794</v>
      </c>
      <c r="B33" s="223">
        <v>0</v>
      </c>
      <c r="C33" s="220">
        <v>0.3</v>
      </c>
      <c r="D33" s="230"/>
      <c r="E33" s="230"/>
      <c r="F33" s="220"/>
      <c r="G33" s="220"/>
      <c r="H33" s="220"/>
      <c r="I33" s="220"/>
    </row>
    <row r="34" spans="1:9">
      <c r="A34" s="217" t="s">
        <v>1795</v>
      </c>
      <c r="B34" s="218">
        <v>0</v>
      </c>
      <c r="C34" s="222">
        <v>0.5</v>
      </c>
      <c r="D34" s="229"/>
      <c r="E34" s="229"/>
      <c r="F34" s="222"/>
      <c r="G34" s="222"/>
      <c r="H34" s="222"/>
      <c r="I34" s="222"/>
    </row>
    <row r="35" spans="1:9">
      <c r="A35" s="219" t="s">
        <v>1796</v>
      </c>
      <c r="B35" s="224">
        <v>2.8000000000000001E-2</v>
      </c>
      <c r="C35" s="220">
        <v>0.152</v>
      </c>
      <c r="D35" s="230"/>
      <c r="E35" s="230"/>
      <c r="F35" s="220"/>
      <c r="G35" s="220"/>
      <c r="H35" s="220"/>
      <c r="I35" s="220"/>
    </row>
    <row r="36" spans="1:9">
      <c r="A36" s="217" t="s">
        <v>1797</v>
      </c>
      <c r="B36" s="218" t="s">
        <v>1750</v>
      </c>
      <c r="C36" s="222">
        <v>0.85</v>
      </c>
      <c r="D36" s="229"/>
      <c r="E36" s="229"/>
      <c r="F36" s="222"/>
      <c r="G36" s="222"/>
      <c r="H36" s="222"/>
      <c r="I36" s="222"/>
    </row>
    <row r="37" spans="1:9">
      <c r="A37" s="219" t="s">
        <v>1798</v>
      </c>
      <c r="B37" s="223" t="s">
        <v>1750</v>
      </c>
      <c r="C37" s="220">
        <v>0.65</v>
      </c>
      <c r="D37" s="230"/>
      <c r="E37" s="230"/>
      <c r="F37" s="220"/>
      <c r="G37" s="220"/>
      <c r="H37" s="220"/>
      <c r="I37" s="220"/>
    </row>
    <row r="38" spans="1:9">
      <c r="A38" s="217" t="s">
        <v>1799</v>
      </c>
      <c r="B38" s="218" t="s">
        <v>1750</v>
      </c>
      <c r="C38" s="222">
        <v>0.5</v>
      </c>
      <c r="D38" s="229"/>
      <c r="E38" s="229"/>
      <c r="F38" s="222"/>
      <c r="G38" s="222"/>
      <c r="H38" s="222"/>
      <c r="I38" s="222"/>
    </row>
    <row r="39" spans="1:9" ht="30">
      <c r="A39" s="219" t="s">
        <v>1800</v>
      </c>
      <c r="B39" s="223" t="s">
        <v>1750</v>
      </c>
      <c r="C39" s="220">
        <v>0.3</v>
      </c>
      <c r="D39" s="230"/>
      <c r="E39" s="230"/>
      <c r="F39" s="220"/>
      <c r="G39" s="220"/>
      <c r="H39" s="220"/>
      <c r="I39" s="220"/>
    </row>
    <row r="40" spans="1:9">
      <c r="A40" s="217" t="s">
        <v>1801</v>
      </c>
      <c r="B40" s="218" t="s">
        <v>1750</v>
      </c>
      <c r="C40" s="222">
        <v>0.35</v>
      </c>
      <c r="D40" s="229"/>
      <c r="E40" s="229"/>
      <c r="F40" s="222"/>
      <c r="G40" s="222"/>
      <c r="H40" s="222"/>
      <c r="I40" s="222"/>
    </row>
    <row r="41" spans="1:9" ht="30">
      <c r="A41" s="219" t="s">
        <v>1802</v>
      </c>
      <c r="B41" s="223" t="s">
        <v>1750</v>
      </c>
      <c r="C41" s="220">
        <v>0.6</v>
      </c>
      <c r="D41" s="230"/>
      <c r="E41" s="230"/>
      <c r="F41" s="220"/>
      <c r="G41" s="220"/>
      <c r="H41" s="220"/>
      <c r="I41" s="220"/>
    </row>
    <row r="42" spans="1:9">
      <c r="A42" s="217" t="s">
        <v>1803</v>
      </c>
      <c r="B42" s="218" t="s">
        <v>1750</v>
      </c>
      <c r="C42" s="222">
        <v>0.85</v>
      </c>
      <c r="D42" s="229"/>
      <c r="E42" s="229"/>
      <c r="F42" s="222"/>
      <c r="G42" s="222"/>
      <c r="H42" s="222"/>
      <c r="I42" s="222"/>
    </row>
    <row r="43" spans="1:9">
      <c r="A43" s="219" t="s">
        <v>1804</v>
      </c>
      <c r="B43" s="220">
        <v>0.85</v>
      </c>
      <c r="C43" s="220">
        <v>0.9</v>
      </c>
      <c r="D43" s="230"/>
      <c r="E43" s="230"/>
      <c r="F43" s="220"/>
      <c r="G43" s="220"/>
      <c r="H43" s="220"/>
      <c r="I43" s="220"/>
    </row>
    <row r="44" spans="1:9">
      <c r="A44" s="217" t="s">
        <v>1805</v>
      </c>
      <c r="B44" s="218" t="s">
        <v>1750</v>
      </c>
      <c r="C44" s="222">
        <v>1</v>
      </c>
      <c r="D44" s="229"/>
      <c r="E44" s="229"/>
      <c r="F44" s="222"/>
      <c r="G44" s="222"/>
      <c r="H44" s="222"/>
      <c r="I44" s="222"/>
    </row>
    <row r="45" spans="1:9">
      <c r="A45" s="219" t="s">
        <v>1806</v>
      </c>
      <c r="B45" s="223" t="s">
        <v>1750</v>
      </c>
      <c r="C45" s="223" t="s">
        <v>1807</v>
      </c>
      <c r="D45" s="219"/>
      <c r="E45" s="219"/>
      <c r="F45" s="223"/>
      <c r="G45" s="223"/>
      <c r="H45" s="223"/>
      <c r="I45" s="223"/>
    </row>
    <row r="46" spans="1:9">
      <c r="A46" s="217" t="s">
        <v>1808</v>
      </c>
      <c r="B46" s="218" t="s">
        <v>1750</v>
      </c>
      <c r="C46" s="222">
        <v>0.75</v>
      </c>
      <c r="D46" s="229"/>
      <c r="E46" s="229"/>
      <c r="F46" s="222"/>
      <c r="G46" s="222"/>
      <c r="H46" s="222"/>
      <c r="I46" s="222"/>
    </row>
    <row r="47" spans="1:9">
      <c r="A47" s="219" t="s">
        <v>1809</v>
      </c>
      <c r="B47" s="223" t="s">
        <v>1750</v>
      </c>
      <c r="C47" s="220">
        <v>0.6</v>
      </c>
      <c r="D47" s="230"/>
      <c r="E47" s="230"/>
      <c r="F47" s="220"/>
      <c r="G47" s="220"/>
      <c r="H47" s="220"/>
      <c r="I47" s="220"/>
    </row>
    <row r="48" spans="1:9">
      <c r="A48" s="217" t="s">
        <v>1810</v>
      </c>
      <c r="B48" s="218" t="s">
        <v>1750</v>
      </c>
      <c r="C48" s="222">
        <v>1</v>
      </c>
      <c r="D48" s="229"/>
      <c r="E48" s="229"/>
      <c r="F48" s="222"/>
      <c r="G48" s="222"/>
      <c r="H48" s="222"/>
      <c r="I48" s="222"/>
    </row>
    <row r="49" spans="1:9" ht="30">
      <c r="A49" s="219" t="s">
        <v>1811</v>
      </c>
      <c r="B49" s="223" t="s">
        <v>1750</v>
      </c>
      <c r="C49" s="220">
        <v>0.35</v>
      </c>
      <c r="D49" s="230"/>
      <c r="E49" s="230"/>
      <c r="F49" s="220"/>
      <c r="G49" s="220"/>
      <c r="H49" s="220"/>
      <c r="I49" s="220"/>
    </row>
    <row r="50" spans="1:9">
      <c r="A50" s="217" t="s">
        <v>1812</v>
      </c>
      <c r="B50" s="218" t="s">
        <v>1750</v>
      </c>
      <c r="C50" s="222">
        <v>0.85</v>
      </c>
      <c r="D50" s="229"/>
      <c r="E50" s="229"/>
      <c r="F50" s="222"/>
      <c r="G50" s="222"/>
      <c r="H50" s="222"/>
      <c r="I50" s="222"/>
    </row>
    <row r="51" spans="1:9">
      <c r="A51" s="219" t="s">
        <v>1813</v>
      </c>
      <c r="B51" s="223" t="s">
        <v>1750</v>
      </c>
      <c r="C51" s="220">
        <v>0.8</v>
      </c>
      <c r="D51" s="230"/>
      <c r="E51" s="230"/>
      <c r="F51" s="220"/>
      <c r="G51" s="220"/>
      <c r="H51" s="220"/>
      <c r="I51" s="220"/>
    </row>
    <row r="52" spans="1:9">
      <c r="A52" s="217" t="s">
        <v>1814</v>
      </c>
      <c r="B52" s="218" t="s">
        <v>1750</v>
      </c>
      <c r="C52" s="222">
        <v>0.75</v>
      </c>
      <c r="D52" s="229"/>
      <c r="E52" s="229"/>
      <c r="F52" s="222"/>
      <c r="G52" s="222"/>
      <c r="H52" s="222"/>
      <c r="I52" s="222"/>
    </row>
    <row r="53" spans="1:9" ht="30">
      <c r="A53" s="219" t="s">
        <v>1815</v>
      </c>
      <c r="B53" s="223" t="s">
        <v>1750</v>
      </c>
      <c r="C53" s="220">
        <v>0.8</v>
      </c>
      <c r="D53" s="230"/>
      <c r="E53" s="230"/>
      <c r="F53" s="220"/>
      <c r="G53" s="220"/>
      <c r="H53" s="220"/>
      <c r="I53" s="220"/>
    </row>
    <row r="54" spans="1:9">
      <c r="A54" s="217" t="s">
        <v>1816</v>
      </c>
      <c r="B54" s="218" t="s">
        <v>1750</v>
      </c>
      <c r="C54" s="222">
        <v>0.9</v>
      </c>
      <c r="D54" s="229"/>
      <c r="E54" s="229"/>
      <c r="F54" s="222"/>
      <c r="G54" s="222"/>
      <c r="H54" s="222"/>
      <c r="I54" s="222"/>
    </row>
    <row r="55" spans="1:9" ht="30">
      <c r="A55" s="219" t="s">
        <v>1817</v>
      </c>
      <c r="B55" s="223" t="s">
        <v>1750</v>
      </c>
      <c r="C55" s="220">
        <v>0.75</v>
      </c>
      <c r="D55" s="230"/>
      <c r="E55" s="230"/>
      <c r="F55" s="220"/>
      <c r="G55" s="220"/>
      <c r="H55" s="220"/>
      <c r="I55" s="220"/>
    </row>
    <row r="56" spans="1:9">
      <c r="A56" s="217" t="s">
        <v>1818</v>
      </c>
      <c r="B56" s="222">
        <v>0.53</v>
      </c>
      <c r="C56" s="222">
        <v>0.7</v>
      </c>
      <c r="D56" s="229"/>
      <c r="E56" s="229"/>
      <c r="F56" s="222"/>
      <c r="G56" s="222"/>
      <c r="H56" s="222"/>
      <c r="I56" s="222"/>
    </row>
    <row r="57" spans="1:9">
      <c r="A57" s="219" t="s">
        <v>1819</v>
      </c>
      <c r="B57" s="220">
        <v>0.42</v>
      </c>
      <c r="C57" s="220">
        <v>0.6</v>
      </c>
      <c r="D57" s="230"/>
      <c r="E57" s="230"/>
      <c r="F57" s="220"/>
      <c r="G57" s="220"/>
      <c r="H57" s="220"/>
      <c r="I57" s="220"/>
    </row>
    <row r="58" spans="1:9">
      <c r="A58" s="217" t="s">
        <v>1820</v>
      </c>
      <c r="B58" s="218">
        <v>1</v>
      </c>
      <c r="C58" s="218">
        <v>2</v>
      </c>
      <c r="D58" s="217"/>
      <c r="E58" s="217"/>
      <c r="F58" s="218"/>
      <c r="G58" s="218"/>
      <c r="H58" s="218"/>
      <c r="I58" s="218"/>
    </row>
  </sheetData>
  <mergeCells count="6">
    <mergeCell ref="F2:I2"/>
    <mergeCell ref="A2:A3"/>
    <mergeCell ref="B2:B3"/>
    <mergeCell ref="C2:C3"/>
    <mergeCell ref="D2:D3"/>
    <mergeCell ref="E2:E3"/>
  </mergeCells>
  <pageMargins left="0.7" right="0.7" top="0.75" bottom="0.75" header="0.3" footer="0.3"/>
  <pageSetup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Y197"/>
  <sheetViews>
    <sheetView zoomScaleNormal="100" workbookViewId="0">
      <selection activeCell="B9" sqref="B9:C156"/>
    </sheetView>
  </sheetViews>
  <sheetFormatPr defaultColWidth="9.140625" defaultRowHeight="15"/>
  <cols>
    <col min="1" max="2" width="24.140625" style="4" customWidth="1"/>
    <col min="3" max="3" width="13.85546875" style="4" bestFit="1" customWidth="1"/>
    <col min="4" max="4" width="13.85546875" style="4" customWidth="1"/>
    <col min="5" max="5" width="22.140625" style="4" customWidth="1"/>
    <col min="6" max="6" width="20.5703125" style="4" customWidth="1"/>
    <col min="7" max="7" width="16.85546875" style="4" customWidth="1"/>
    <col min="8" max="8" width="15.28515625" style="4" customWidth="1"/>
    <col min="9" max="9" width="16.140625" style="4" customWidth="1"/>
    <col min="10" max="10" width="18.85546875" style="4" customWidth="1"/>
    <col min="11" max="11" width="18.7109375" style="4" customWidth="1"/>
    <col min="12" max="13" width="9.140625" style="91" customWidth="1"/>
    <col min="14" max="14" width="19.140625" style="91" bestFit="1" customWidth="1"/>
    <col min="15" max="15" width="24.140625" style="91" bestFit="1" customWidth="1"/>
    <col min="16" max="16" width="9.140625" style="91" customWidth="1"/>
    <col min="17" max="24" width="9.140625" style="90" customWidth="1"/>
    <col min="25" max="25" width="9.140625" customWidth="1"/>
    <col min="26" max="16384" width="9.140625" style="2"/>
  </cols>
  <sheetData>
    <row r="1" spans="1:25" s="188" customFormat="1">
      <c r="A1" s="185" t="s">
        <v>1821</v>
      </c>
      <c r="B1" s="185"/>
      <c r="C1" s="185" t="s">
        <v>1822</v>
      </c>
      <c r="D1" s="185"/>
      <c r="E1" s="185" t="s">
        <v>1823</v>
      </c>
      <c r="F1" s="185" t="s">
        <v>1821</v>
      </c>
      <c r="G1" s="186"/>
      <c r="H1" s="186"/>
      <c r="I1" s="187"/>
      <c r="J1" s="187"/>
      <c r="K1" s="187"/>
      <c r="Q1" s="90"/>
      <c r="R1" s="90"/>
      <c r="S1" s="90"/>
      <c r="T1" s="90"/>
      <c r="U1" s="90"/>
      <c r="V1" s="90"/>
      <c r="W1" s="90"/>
      <c r="X1" s="90"/>
      <c r="Y1" s="90"/>
    </row>
    <row r="2" spans="1:25" s="188" customFormat="1">
      <c r="A2" s="91" t="s">
        <v>993</v>
      </c>
      <c r="B2" s="91" t="s">
        <v>1824</v>
      </c>
      <c r="C2" s="91" t="s">
        <v>1825</v>
      </c>
      <c r="D2" s="91"/>
      <c r="E2" s="186" t="s">
        <v>1826</v>
      </c>
      <c r="F2" s="91" t="s">
        <v>993</v>
      </c>
      <c r="G2" s="186"/>
      <c r="H2" s="186"/>
      <c r="I2" s="187"/>
      <c r="J2" s="187"/>
      <c r="K2" s="187"/>
      <c r="Q2" s="90"/>
      <c r="R2" s="90"/>
      <c r="S2" s="90"/>
      <c r="T2" s="90"/>
      <c r="U2" s="90"/>
      <c r="V2" s="90"/>
      <c r="W2" s="90"/>
      <c r="X2" s="90"/>
      <c r="Y2" s="90"/>
    </row>
    <row r="3" spans="1:25" s="188" customFormat="1">
      <c r="A3" s="91" t="s">
        <v>1827</v>
      </c>
      <c r="B3" s="91" t="s">
        <v>1828</v>
      </c>
      <c r="C3" s="91" t="s">
        <v>1829</v>
      </c>
      <c r="D3" s="91"/>
      <c r="E3" s="186" t="s">
        <v>1826</v>
      </c>
      <c r="F3" s="91" t="s">
        <v>1003</v>
      </c>
      <c r="G3" s="186"/>
      <c r="H3" s="186"/>
      <c r="I3" s="187"/>
      <c r="J3" s="187"/>
      <c r="K3" s="187"/>
      <c r="Q3" s="90"/>
      <c r="R3" s="90"/>
      <c r="S3" s="90"/>
      <c r="T3" s="90"/>
      <c r="U3" s="90"/>
      <c r="V3" s="90"/>
      <c r="W3" s="90"/>
      <c r="X3" s="90"/>
      <c r="Y3" s="90"/>
    </row>
    <row r="4" spans="1:25" s="188" customFormat="1">
      <c r="A4" s="91" t="s">
        <v>1827</v>
      </c>
      <c r="B4" s="91" t="s">
        <v>1828</v>
      </c>
      <c r="C4" s="91" t="s">
        <v>1830</v>
      </c>
      <c r="D4" s="91"/>
      <c r="E4" s="186" t="s">
        <v>1826</v>
      </c>
      <c r="F4" s="91" t="s">
        <v>997</v>
      </c>
      <c r="G4" s="186"/>
      <c r="H4" s="186"/>
      <c r="I4" s="187"/>
      <c r="J4" s="187"/>
      <c r="K4" s="187"/>
      <c r="Q4" s="90"/>
      <c r="R4" s="90"/>
      <c r="S4" s="90"/>
      <c r="T4" s="90"/>
      <c r="U4" s="90"/>
      <c r="V4" s="90"/>
      <c r="W4" s="90"/>
      <c r="X4" s="90"/>
      <c r="Y4" s="90"/>
    </row>
    <row r="5" spans="1:25" s="188" customFormat="1">
      <c r="A5" s="91" t="s">
        <v>1827</v>
      </c>
      <c r="B5" s="91" t="s">
        <v>1828</v>
      </c>
      <c r="C5" s="91" t="s">
        <v>1831</v>
      </c>
      <c r="D5" s="91"/>
      <c r="E5" s="186" t="s">
        <v>1832</v>
      </c>
      <c r="F5" s="91" t="s">
        <v>1833</v>
      </c>
      <c r="G5" s="186"/>
      <c r="H5" s="186"/>
      <c r="I5" s="187"/>
      <c r="J5" s="187"/>
      <c r="K5" s="187"/>
      <c r="Q5" s="90"/>
      <c r="R5" s="90"/>
      <c r="S5" s="90"/>
      <c r="T5" s="90"/>
      <c r="U5" s="90"/>
      <c r="V5" s="90"/>
      <c r="W5" s="90"/>
      <c r="X5" s="90"/>
      <c r="Y5" s="90"/>
    </row>
    <row r="6" spans="1:25" s="188" customFormat="1">
      <c r="A6" s="91" t="s">
        <v>1827</v>
      </c>
      <c r="B6" s="91" t="s">
        <v>1828</v>
      </c>
      <c r="C6" s="91" t="s">
        <v>1834</v>
      </c>
      <c r="D6" s="91"/>
      <c r="E6" s="186" t="s">
        <v>1832</v>
      </c>
      <c r="F6" s="91" t="s">
        <v>1835</v>
      </c>
      <c r="G6" s="186"/>
      <c r="H6" s="186"/>
      <c r="I6" s="187"/>
      <c r="J6" s="187"/>
      <c r="K6" s="187"/>
      <c r="Q6" s="90"/>
      <c r="R6" s="90"/>
      <c r="S6" s="90"/>
      <c r="T6" s="90"/>
      <c r="U6" s="90"/>
      <c r="V6" s="90"/>
      <c r="W6" s="90"/>
      <c r="X6" s="90"/>
      <c r="Y6" s="90"/>
    </row>
    <row r="7" spans="1:25" s="188" customFormat="1">
      <c r="A7" s="91" t="s">
        <v>1827</v>
      </c>
      <c r="B7" s="91" t="s">
        <v>1828</v>
      </c>
      <c r="C7" s="91" t="s">
        <v>1836</v>
      </c>
      <c r="D7" s="91"/>
      <c r="E7" s="186" t="s">
        <v>1832</v>
      </c>
      <c r="F7" s="91" t="s">
        <v>1837</v>
      </c>
      <c r="G7" s="186"/>
      <c r="H7" s="186"/>
      <c r="I7" s="187"/>
      <c r="J7" s="187"/>
      <c r="K7" s="187"/>
      <c r="Q7" s="90"/>
      <c r="R7" s="90"/>
      <c r="S7" s="90"/>
      <c r="T7" s="90"/>
      <c r="U7" s="90"/>
      <c r="V7" s="90"/>
      <c r="W7" s="90"/>
      <c r="X7" s="90"/>
      <c r="Y7" s="90"/>
    </row>
    <row r="8" spans="1:25" s="188" customFormat="1">
      <c r="A8" s="91" t="s">
        <v>1827</v>
      </c>
      <c r="B8" s="91" t="s">
        <v>1828</v>
      </c>
      <c r="C8" s="91" t="s">
        <v>1838</v>
      </c>
      <c r="D8" s="91"/>
      <c r="E8" s="186" t="s">
        <v>1839</v>
      </c>
      <c r="F8" s="91" t="s">
        <v>1840</v>
      </c>
      <c r="G8" s="186"/>
      <c r="H8" s="186"/>
      <c r="I8" s="187"/>
      <c r="J8" s="187"/>
      <c r="K8" s="187"/>
      <c r="Q8" s="90"/>
      <c r="R8" s="90"/>
      <c r="S8" s="90"/>
      <c r="T8" s="90"/>
      <c r="U8" s="90"/>
      <c r="V8" s="90"/>
      <c r="W8" s="90"/>
      <c r="X8" s="90"/>
      <c r="Y8" s="90"/>
    </row>
    <row r="9" spans="1:25" s="188" customFormat="1">
      <c r="A9" s="91" t="s">
        <v>1827</v>
      </c>
      <c r="B9" s="91" t="s">
        <v>1828</v>
      </c>
      <c r="C9" s="91" t="s">
        <v>1841</v>
      </c>
      <c r="D9" s="91"/>
      <c r="E9" s="186" t="s">
        <v>1839</v>
      </c>
      <c r="F9" s="91" t="s">
        <v>1842</v>
      </c>
      <c r="G9" s="186"/>
      <c r="H9" s="186"/>
      <c r="I9" s="187"/>
      <c r="J9" s="187"/>
      <c r="K9" s="187"/>
      <c r="Q9" s="90"/>
      <c r="R9" s="90"/>
      <c r="S9" s="90"/>
      <c r="T9" s="90"/>
      <c r="U9" s="90"/>
      <c r="V9" s="90"/>
      <c r="W9" s="90"/>
      <c r="X9" s="90"/>
      <c r="Y9" s="90"/>
    </row>
    <row r="10" spans="1:25" s="188" customFormat="1">
      <c r="A10" s="91" t="s">
        <v>1827</v>
      </c>
      <c r="B10" s="91" t="s">
        <v>1828</v>
      </c>
      <c r="C10" s="91" t="s">
        <v>1843</v>
      </c>
      <c r="D10" s="91"/>
      <c r="E10" s="186" t="s">
        <v>1839</v>
      </c>
      <c r="F10" s="91" t="s">
        <v>1844</v>
      </c>
      <c r="G10" s="186"/>
      <c r="H10" s="186"/>
      <c r="I10" s="187"/>
      <c r="J10" s="187"/>
      <c r="K10" s="187"/>
      <c r="Q10" s="90"/>
      <c r="R10" s="90"/>
      <c r="S10" s="90"/>
      <c r="T10" s="90"/>
      <c r="U10" s="90"/>
      <c r="V10" s="90"/>
      <c r="W10" s="90"/>
      <c r="X10" s="90"/>
      <c r="Y10" s="90"/>
    </row>
    <row r="11" spans="1:25" s="188" customFormat="1">
      <c r="A11" s="91" t="s">
        <v>1827</v>
      </c>
      <c r="B11" s="91" t="s">
        <v>1828</v>
      </c>
      <c r="C11" s="91" t="s">
        <v>1845</v>
      </c>
      <c r="D11" s="91"/>
      <c r="E11" s="186" t="s">
        <v>1846</v>
      </c>
      <c r="F11" s="91" t="s">
        <v>1847</v>
      </c>
      <c r="G11" s="186"/>
      <c r="H11" s="186"/>
      <c r="I11" s="187"/>
      <c r="J11" s="187"/>
      <c r="K11" s="187"/>
      <c r="Q11" s="90"/>
      <c r="R11" s="90"/>
      <c r="S11" s="90"/>
      <c r="T11" s="90"/>
      <c r="U11" s="90"/>
      <c r="V11" s="90"/>
      <c r="W11" s="90"/>
      <c r="X11" s="90"/>
      <c r="Y11" s="90"/>
    </row>
    <row r="12" spans="1:25" s="188" customFormat="1">
      <c r="A12" s="91" t="s">
        <v>1827</v>
      </c>
      <c r="B12" s="91" t="s">
        <v>1828</v>
      </c>
      <c r="C12" s="91" t="s">
        <v>1848</v>
      </c>
      <c r="D12" s="91"/>
      <c r="E12" s="186" t="s">
        <v>1846</v>
      </c>
      <c r="F12" s="91" t="s">
        <v>1849</v>
      </c>
      <c r="G12" s="186"/>
      <c r="H12" s="187"/>
      <c r="I12" s="187"/>
      <c r="J12" s="187"/>
      <c r="K12" s="187"/>
      <c r="Q12" s="90"/>
      <c r="R12" s="90"/>
      <c r="S12" s="90"/>
      <c r="T12" s="90"/>
      <c r="U12" s="90"/>
      <c r="V12" s="90"/>
      <c r="W12" s="90"/>
      <c r="X12" s="90"/>
      <c r="Y12" s="90"/>
    </row>
    <row r="13" spans="1:25" s="188" customFormat="1">
      <c r="A13" s="91" t="s">
        <v>1850</v>
      </c>
      <c r="B13" s="91" t="s">
        <v>1851</v>
      </c>
      <c r="C13" s="91" t="s">
        <v>1852</v>
      </c>
      <c r="D13" s="91"/>
      <c r="E13" s="186" t="s">
        <v>1846</v>
      </c>
      <c r="F13" s="91" t="s">
        <v>1853</v>
      </c>
      <c r="G13" s="186"/>
      <c r="H13" s="187"/>
      <c r="I13" s="187"/>
      <c r="J13" s="187"/>
      <c r="K13" s="187"/>
      <c r="Q13" s="90"/>
      <c r="R13" s="90"/>
      <c r="S13" s="90"/>
      <c r="T13" s="90"/>
      <c r="U13" s="90"/>
      <c r="V13" s="90"/>
      <c r="W13" s="90"/>
      <c r="X13" s="90"/>
      <c r="Y13" s="90"/>
    </row>
    <row r="14" spans="1:25" s="188" customFormat="1">
      <c r="A14" s="91" t="s">
        <v>1850</v>
      </c>
      <c r="B14" s="91" t="s">
        <v>1851</v>
      </c>
      <c r="C14" s="91" t="s">
        <v>1854</v>
      </c>
      <c r="D14" s="91"/>
      <c r="E14" s="186" t="s">
        <v>1846</v>
      </c>
      <c r="F14" s="91" t="s">
        <v>1855</v>
      </c>
      <c r="G14" s="186"/>
      <c r="H14" s="187"/>
      <c r="I14" s="187"/>
      <c r="J14" s="187"/>
      <c r="K14" s="187"/>
      <c r="Q14" s="90"/>
      <c r="R14" s="90"/>
      <c r="S14" s="90"/>
      <c r="T14" s="90"/>
      <c r="U14" s="90"/>
      <c r="V14" s="90"/>
      <c r="W14" s="90"/>
      <c r="X14" s="90"/>
      <c r="Y14" s="90"/>
    </row>
    <row r="15" spans="1:25" s="188" customFormat="1">
      <c r="A15" s="91" t="s">
        <v>1850</v>
      </c>
      <c r="B15" s="91" t="s">
        <v>1851</v>
      </c>
      <c r="C15" s="91" t="s">
        <v>1856</v>
      </c>
      <c r="D15" s="91"/>
      <c r="E15" s="186" t="s">
        <v>1857</v>
      </c>
      <c r="F15" s="91" t="s">
        <v>1850</v>
      </c>
      <c r="G15" s="186"/>
      <c r="H15" s="187"/>
      <c r="I15" s="187"/>
      <c r="J15" s="187"/>
      <c r="K15" s="187"/>
      <c r="Q15" s="90"/>
      <c r="R15" s="90"/>
      <c r="S15" s="90"/>
      <c r="T15" s="90"/>
      <c r="U15" s="90"/>
      <c r="V15" s="90"/>
      <c r="W15" s="90"/>
      <c r="X15" s="90"/>
      <c r="Y15" s="90"/>
    </row>
    <row r="16" spans="1:25" s="188" customFormat="1">
      <c r="A16" s="91" t="s">
        <v>1850</v>
      </c>
      <c r="B16" s="91" t="s">
        <v>1851</v>
      </c>
      <c r="C16" s="91" t="s">
        <v>1858</v>
      </c>
      <c r="D16" s="91"/>
      <c r="E16" s="186" t="s">
        <v>1857</v>
      </c>
      <c r="F16" s="91" t="s">
        <v>1859</v>
      </c>
      <c r="G16" s="186"/>
      <c r="H16" s="187"/>
      <c r="I16" s="187"/>
      <c r="J16" s="187"/>
      <c r="K16" s="187"/>
      <c r="Q16" s="90"/>
      <c r="R16" s="90"/>
      <c r="S16" s="90"/>
      <c r="T16" s="90"/>
      <c r="U16" s="90"/>
      <c r="V16" s="90"/>
      <c r="W16" s="90"/>
      <c r="X16" s="90"/>
      <c r="Y16" s="90"/>
    </row>
    <row r="17" spans="1:25" s="188" customFormat="1">
      <c r="A17" s="91" t="s">
        <v>1850</v>
      </c>
      <c r="B17" s="91" t="s">
        <v>1851</v>
      </c>
      <c r="C17" s="91" t="s">
        <v>1860</v>
      </c>
      <c r="D17" s="91"/>
      <c r="E17" s="186" t="s">
        <v>1857</v>
      </c>
      <c r="F17" s="91" t="s">
        <v>1861</v>
      </c>
      <c r="G17" s="186"/>
      <c r="H17" s="187"/>
      <c r="I17" s="187"/>
      <c r="J17" s="187"/>
      <c r="K17" s="187"/>
      <c r="Q17" s="90"/>
      <c r="R17" s="90"/>
      <c r="S17" s="90"/>
      <c r="T17" s="90"/>
      <c r="U17" s="90"/>
      <c r="V17" s="90"/>
      <c r="W17" s="90"/>
      <c r="X17" s="90"/>
      <c r="Y17" s="90"/>
    </row>
    <row r="18" spans="1:25" s="188" customFormat="1">
      <c r="A18" s="91" t="s">
        <v>1859</v>
      </c>
      <c r="B18" s="91" t="s">
        <v>1862</v>
      </c>
      <c r="C18" s="91" t="s">
        <v>1863</v>
      </c>
      <c r="D18" s="91"/>
      <c r="E18" s="186" t="s">
        <v>1857</v>
      </c>
      <c r="F18" s="91" t="s">
        <v>1864</v>
      </c>
      <c r="G18" s="186"/>
      <c r="H18" s="187"/>
      <c r="I18" s="187"/>
      <c r="J18" s="187"/>
      <c r="K18" s="187"/>
      <c r="Q18" s="90"/>
      <c r="R18" s="90"/>
      <c r="S18" s="90"/>
      <c r="T18" s="90"/>
      <c r="U18" s="90"/>
      <c r="V18" s="90"/>
      <c r="W18" s="90"/>
      <c r="X18" s="90"/>
      <c r="Y18" s="90"/>
    </row>
    <row r="19" spans="1:25" s="188" customFormat="1">
      <c r="A19" s="91" t="s">
        <v>1859</v>
      </c>
      <c r="B19" s="91" t="s">
        <v>1862</v>
      </c>
      <c r="C19" s="91" t="s">
        <v>1865</v>
      </c>
      <c r="D19" s="91"/>
      <c r="E19" s="186" t="s">
        <v>1866</v>
      </c>
      <c r="F19" s="91" t="s">
        <v>1867</v>
      </c>
      <c r="G19" s="186"/>
      <c r="H19" s="187"/>
      <c r="I19" s="187"/>
      <c r="J19" s="187"/>
      <c r="K19" s="187"/>
      <c r="Q19" s="90"/>
      <c r="R19" s="90"/>
      <c r="S19" s="90"/>
      <c r="T19" s="90"/>
      <c r="U19" s="90"/>
      <c r="V19" s="90"/>
      <c r="W19" s="90"/>
      <c r="X19" s="90"/>
      <c r="Y19" s="90"/>
    </row>
    <row r="20" spans="1:25" s="188" customFormat="1">
      <c r="A20" s="91" t="s">
        <v>1859</v>
      </c>
      <c r="B20" s="91" t="s">
        <v>1862</v>
      </c>
      <c r="C20" s="91" t="s">
        <v>1868</v>
      </c>
      <c r="D20" s="91"/>
      <c r="E20" s="186" t="s">
        <v>1866</v>
      </c>
      <c r="F20" s="91" t="s">
        <v>1869</v>
      </c>
      <c r="G20" s="186"/>
      <c r="H20" s="187"/>
      <c r="I20" s="187"/>
      <c r="J20" s="187"/>
      <c r="K20" s="187"/>
      <c r="Q20" s="90"/>
      <c r="R20" s="90"/>
      <c r="S20" s="90"/>
      <c r="T20" s="90"/>
      <c r="U20" s="90"/>
      <c r="V20" s="90"/>
      <c r="W20" s="90"/>
      <c r="X20" s="90"/>
      <c r="Y20" s="90"/>
    </row>
    <row r="21" spans="1:25" s="188" customFormat="1">
      <c r="A21" s="91" t="s">
        <v>1859</v>
      </c>
      <c r="B21" s="91" t="s">
        <v>1862</v>
      </c>
      <c r="C21" s="91" t="s">
        <v>1870</v>
      </c>
      <c r="D21" s="91"/>
      <c r="E21" s="186" t="s">
        <v>1866</v>
      </c>
      <c r="F21" s="91" t="s">
        <v>1871</v>
      </c>
      <c r="G21" s="186"/>
      <c r="H21" s="187"/>
      <c r="I21" s="187"/>
      <c r="J21" s="187"/>
      <c r="K21" s="187"/>
      <c r="Q21" s="90"/>
      <c r="R21" s="90"/>
      <c r="S21" s="90"/>
      <c r="T21" s="90"/>
      <c r="U21" s="90"/>
      <c r="V21" s="90"/>
      <c r="W21" s="90"/>
      <c r="X21" s="90"/>
      <c r="Y21" s="90"/>
    </row>
    <row r="22" spans="1:25" s="188" customFormat="1">
      <c r="A22" s="91" t="s">
        <v>1859</v>
      </c>
      <c r="B22" s="91" t="s">
        <v>1862</v>
      </c>
      <c r="C22" s="91" t="s">
        <v>1872</v>
      </c>
      <c r="D22" s="91"/>
      <c r="E22" s="186" t="s">
        <v>1866</v>
      </c>
      <c r="F22" s="91" t="s">
        <v>1873</v>
      </c>
      <c r="G22" s="186"/>
      <c r="H22" s="187"/>
      <c r="I22" s="187"/>
      <c r="J22" s="187"/>
      <c r="K22" s="187"/>
      <c r="Q22" s="90"/>
      <c r="R22" s="90"/>
      <c r="S22" s="90"/>
      <c r="T22" s="90"/>
      <c r="U22" s="90"/>
      <c r="V22" s="90"/>
      <c r="W22" s="90"/>
      <c r="X22" s="90"/>
      <c r="Y22" s="90"/>
    </row>
    <row r="23" spans="1:25" s="188" customFormat="1">
      <c r="A23" s="91" t="s">
        <v>1859</v>
      </c>
      <c r="B23" s="91" t="s">
        <v>1862</v>
      </c>
      <c r="C23" s="91" t="s">
        <v>1874</v>
      </c>
      <c r="D23" s="91"/>
      <c r="E23" s="186" t="s">
        <v>1866</v>
      </c>
      <c r="F23" s="91" t="s">
        <v>1875</v>
      </c>
      <c r="G23" s="186"/>
      <c r="H23" s="187"/>
      <c r="I23" s="187"/>
      <c r="J23" s="187"/>
      <c r="K23" s="187"/>
      <c r="Q23" s="90"/>
      <c r="R23" s="90"/>
      <c r="S23" s="90"/>
      <c r="T23" s="90"/>
      <c r="U23" s="90"/>
      <c r="V23" s="90"/>
      <c r="W23" s="90"/>
      <c r="X23" s="90"/>
      <c r="Y23" s="90"/>
    </row>
    <row r="24" spans="1:25" s="188" customFormat="1">
      <c r="A24" s="91" t="s">
        <v>1859</v>
      </c>
      <c r="B24" s="91" t="s">
        <v>1862</v>
      </c>
      <c r="C24" s="91" t="s">
        <v>1876</v>
      </c>
      <c r="D24" s="91"/>
      <c r="E24" s="186" t="s">
        <v>1877</v>
      </c>
      <c r="F24" s="91" t="s">
        <v>1827</v>
      </c>
      <c r="G24" s="186"/>
      <c r="H24" s="187"/>
      <c r="I24" s="187"/>
      <c r="J24" s="187"/>
      <c r="K24" s="187"/>
      <c r="Q24" s="90"/>
      <c r="R24" s="90"/>
      <c r="S24" s="90"/>
      <c r="T24" s="90"/>
      <c r="U24" s="90"/>
      <c r="V24" s="90"/>
      <c r="W24" s="90"/>
      <c r="X24" s="90"/>
      <c r="Y24" s="90"/>
    </row>
    <row r="25" spans="1:25" s="188" customFormat="1">
      <c r="A25" s="91" t="s">
        <v>1859</v>
      </c>
      <c r="B25" s="91" t="s">
        <v>1862</v>
      </c>
      <c r="C25" s="91" t="s">
        <v>1878</v>
      </c>
      <c r="D25" s="91"/>
      <c r="E25" s="186" t="s">
        <v>1877</v>
      </c>
      <c r="F25" s="91" t="s">
        <v>1879</v>
      </c>
      <c r="G25" s="186"/>
      <c r="H25" s="187"/>
      <c r="I25" s="187"/>
      <c r="J25" s="187"/>
      <c r="K25" s="187"/>
      <c r="Q25" s="90"/>
      <c r="R25" s="90"/>
      <c r="S25" s="90"/>
      <c r="T25" s="90"/>
      <c r="U25" s="90"/>
      <c r="V25" s="90"/>
      <c r="W25" s="90"/>
      <c r="X25" s="90"/>
      <c r="Y25" s="90"/>
    </row>
    <row r="26" spans="1:25" s="188" customFormat="1">
      <c r="A26" s="91" t="s">
        <v>1859</v>
      </c>
      <c r="B26" s="91" t="s">
        <v>1862</v>
      </c>
      <c r="C26" s="91" t="s">
        <v>1880</v>
      </c>
      <c r="D26" s="91"/>
      <c r="E26" s="186" t="s">
        <v>1877</v>
      </c>
      <c r="F26" s="91" t="s">
        <v>1881</v>
      </c>
      <c r="G26" s="186"/>
      <c r="H26" s="187"/>
      <c r="I26" s="187"/>
      <c r="J26" s="187"/>
      <c r="K26" s="187"/>
      <c r="Q26" s="90"/>
      <c r="R26" s="90"/>
      <c r="S26" s="90"/>
      <c r="T26" s="90"/>
      <c r="U26" s="90"/>
      <c r="V26" s="90"/>
      <c r="W26" s="90"/>
      <c r="X26" s="90"/>
      <c r="Y26" s="90"/>
    </row>
    <row r="27" spans="1:25" s="188" customFormat="1">
      <c r="A27" s="91" t="s">
        <v>1859</v>
      </c>
      <c r="B27" s="91" t="s">
        <v>1862</v>
      </c>
      <c r="C27" s="91" t="s">
        <v>1882</v>
      </c>
      <c r="D27" s="91"/>
      <c r="E27" s="186" t="s">
        <v>1883</v>
      </c>
      <c r="F27" s="91" t="s">
        <v>1884</v>
      </c>
      <c r="G27" s="186"/>
      <c r="H27" s="187"/>
      <c r="I27" s="187"/>
      <c r="J27" s="187"/>
      <c r="K27" s="187"/>
      <c r="Q27" s="90"/>
      <c r="R27" s="90"/>
      <c r="S27" s="90"/>
      <c r="T27" s="90"/>
      <c r="U27" s="90"/>
      <c r="V27" s="90"/>
      <c r="W27" s="90"/>
      <c r="X27" s="90"/>
      <c r="Y27" s="90"/>
    </row>
    <row r="28" spans="1:25" s="188" customFormat="1">
      <c r="A28" s="91" t="s">
        <v>1859</v>
      </c>
      <c r="B28" s="91" t="s">
        <v>1862</v>
      </c>
      <c r="C28" s="91" t="s">
        <v>1885</v>
      </c>
      <c r="D28" s="91"/>
      <c r="E28" s="186" t="s">
        <v>1883</v>
      </c>
      <c r="F28" s="91" t="s">
        <v>1886</v>
      </c>
      <c r="G28" s="186"/>
      <c r="H28" s="187"/>
      <c r="I28" s="187"/>
      <c r="J28" s="187"/>
      <c r="K28" s="187"/>
      <c r="Q28" s="90"/>
      <c r="R28" s="90"/>
      <c r="S28" s="90"/>
      <c r="T28" s="90"/>
      <c r="U28" s="90"/>
      <c r="V28" s="90"/>
      <c r="W28" s="90"/>
      <c r="X28" s="90"/>
      <c r="Y28" s="90"/>
    </row>
    <row r="29" spans="1:25" s="188" customFormat="1">
      <c r="A29" s="91" t="s">
        <v>1884</v>
      </c>
      <c r="B29" s="91" t="s">
        <v>1887</v>
      </c>
      <c r="C29" s="91" t="s">
        <v>1888</v>
      </c>
      <c r="D29" s="91"/>
      <c r="E29" s="186" t="s">
        <v>1883</v>
      </c>
      <c r="F29" s="91" t="s">
        <v>1889</v>
      </c>
      <c r="G29" s="186"/>
      <c r="H29" s="187"/>
      <c r="I29" s="187"/>
      <c r="J29" s="187"/>
      <c r="K29" s="187"/>
      <c r="Q29" s="90"/>
      <c r="R29" s="90"/>
      <c r="S29" s="90"/>
      <c r="T29" s="90"/>
      <c r="U29" s="90"/>
      <c r="V29" s="90"/>
      <c r="W29" s="90"/>
      <c r="X29" s="90"/>
      <c r="Y29" s="90"/>
    </row>
    <row r="30" spans="1:25" s="188" customFormat="1">
      <c r="A30" s="91" t="s">
        <v>1884</v>
      </c>
      <c r="B30" s="91" t="s">
        <v>1887</v>
      </c>
      <c r="C30" s="91" t="s">
        <v>1890</v>
      </c>
      <c r="D30" s="91"/>
      <c r="E30" s="186" t="s">
        <v>1883</v>
      </c>
      <c r="F30" s="91" t="s">
        <v>1891</v>
      </c>
      <c r="G30" s="186"/>
      <c r="H30" s="187"/>
      <c r="I30" s="187"/>
      <c r="J30" s="187"/>
      <c r="K30" s="187"/>
      <c r="Q30" s="90"/>
      <c r="R30" s="90"/>
      <c r="S30" s="90"/>
      <c r="T30" s="90"/>
      <c r="U30" s="90"/>
      <c r="V30" s="90"/>
      <c r="W30" s="90"/>
      <c r="X30" s="90"/>
      <c r="Y30" s="90"/>
    </row>
    <row r="31" spans="1:25" s="188" customFormat="1">
      <c r="A31" s="91" t="s">
        <v>1884</v>
      </c>
      <c r="B31" s="91" t="s">
        <v>1887</v>
      </c>
      <c r="C31" s="91" t="s">
        <v>1892</v>
      </c>
      <c r="D31" s="91"/>
      <c r="E31" s="186" t="s">
        <v>1893</v>
      </c>
      <c r="F31" s="91" t="s">
        <v>1894</v>
      </c>
      <c r="G31" s="186"/>
      <c r="H31" s="187"/>
      <c r="I31" s="187"/>
      <c r="J31" s="187"/>
      <c r="K31" s="187"/>
      <c r="Q31" s="90"/>
      <c r="R31" s="90"/>
      <c r="S31" s="90"/>
      <c r="T31" s="90"/>
      <c r="U31" s="90"/>
      <c r="V31" s="90"/>
      <c r="W31" s="90"/>
      <c r="X31" s="90"/>
      <c r="Y31" s="90"/>
    </row>
    <row r="32" spans="1:25" s="188" customFormat="1">
      <c r="A32" s="91" t="s">
        <v>1884</v>
      </c>
      <c r="B32" s="91" t="s">
        <v>1887</v>
      </c>
      <c r="C32" s="91" t="s">
        <v>1895</v>
      </c>
      <c r="D32" s="91"/>
      <c r="E32" s="186" t="s">
        <v>1893</v>
      </c>
      <c r="F32" s="91" t="s">
        <v>1896</v>
      </c>
      <c r="G32" s="186"/>
      <c r="H32" s="187"/>
      <c r="I32" s="187"/>
      <c r="J32" s="187"/>
      <c r="K32" s="187"/>
      <c r="Q32" s="90"/>
      <c r="R32" s="90"/>
      <c r="S32" s="90"/>
      <c r="T32" s="90"/>
      <c r="U32" s="90"/>
      <c r="V32" s="90"/>
      <c r="W32" s="90"/>
      <c r="X32" s="90"/>
      <c r="Y32" s="90"/>
    </row>
    <row r="33" spans="1:25" s="188" customFormat="1">
      <c r="A33" s="91" t="s">
        <v>1884</v>
      </c>
      <c r="B33" s="91" t="s">
        <v>1887</v>
      </c>
      <c r="C33" s="91" t="s">
        <v>1897</v>
      </c>
      <c r="D33" s="91"/>
      <c r="E33" s="186" t="s">
        <v>1893</v>
      </c>
      <c r="F33" s="91" t="s">
        <v>1898</v>
      </c>
      <c r="G33" s="186"/>
      <c r="H33" s="187"/>
      <c r="I33" s="187"/>
      <c r="J33" s="187"/>
      <c r="K33" s="187"/>
      <c r="Q33" s="90"/>
      <c r="R33" s="90"/>
      <c r="S33" s="90"/>
      <c r="T33" s="90"/>
      <c r="U33" s="90"/>
      <c r="V33" s="90"/>
      <c r="W33" s="90"/>
      <c r="X33" s="90"/>
      <c r="Y33" s="90"/>
    </row>
    <row r="34" spans="1:25" s="188" customFormat="1">
      <c r="A34" s="91" t="s">
        <v>1847</v>
      </c>
      <c r="B34" s="91" t="s">
        <v>1899</v>
      </c>
      <c r="C34" s="91" t="s">
        <v>1900</v>
      </c>
      <c r="D34" s="91"/>
      <c r="E34" s="91"/>
      <c r="F34" s="91"/>
      <c r="G34" s="186"/>
      <c r="H34" s="187"/>
      <c r="I34" s="187"/>
      <c r="J34" s="187"/>
      <c r="K34" s="187"/>
      <c r="Q34" s="90"/>
      <c r="R34" s="90"/>
      <c r="S34" s="90"/>
      <c r="T34" s="90"/>
      <c r="U34" s="90"/>
      <c r="V34" s="90"/>
      <c r="W34" s="90"/>
      <c r="X34" s="90"/>
      <c r="Y34" s="90"/>
    </row>
    <row r="35" spans="1:25" s="188" customFormat="1">
      <c r="A35" s="91" t="s">
        <v>1847</v>
      </c>
      <c r="B35" s="91" t="s">
        <v>1899</v>
      </c>
      <c r="C35" s="91" t="s">
        <v>1901</v>
      </c>
      <c r="D35" s="91"/>
      <c r="E35" s="91"/>
      <c r="F35" s="91"/>
      <c r="G35" s="186"/>
      <c r="H35" s="187"/>
      <c r="I35" s="187"/>
      <c r="J35" s="187"/>
      <c r="K35" s="187"/>
      <c r="Q35" s="90"/>
      <c r="R35" s="90"/>
      <c r="S35" s="90"/>
      <c r="T35" s="90"/>
      <c r="U35" s="90"/>
      <c r="V35" s="90"/>
      <c r="W35" s="90"/>
      <c r="X35" s="90"/>
      <c r="Y35" s="90"/>
    </row>
    <row r="36" spans="1:25" s="188" customFormat="1">
      <c r="A36" s="91" t="s">
        <v>1847</v>
      </c>
      <c r="B36" s="91" t="s">
        <v>1899</v>
      </c>
      <c r="C36" s="91" t="s">
        <v>1902</v>
      </c>
      <c r="D36" s="91"/>
      <c r="E36" s="91"/>
      <c r="F36" s="91"/>
      <c r="G36" s="186"/>
      <c r="H36" s="187"/>
      <c r="I36" s="187"/>
      <c r="J36" s="187"/>
      <c r="K36" s="187"/>
      <c r="Q36" s="90"/>
      <c r="R36" s="90"/>
      <c r="S36" s="90"/>
      <c r="T36" s="90"/>
      <c r="U36" s="90"/>
      <c r="V36" s="90"/>
      <c r="W36" s="90"/>
      <c r="X36" s="90"/>
      <c r="Y36" s="90"/>
    </row>
    <row r="37" spans="1:25" s="188" customFormat="1">
      <c r="A37" s="91" t="s">
        <v>1847</v>
      </c>
      <c r="B37" s="91" t="s">
        <v>1899</v>
      </c>
      <c r="C37" s="91" t="s">
        <v>1903</v>
      </c>
      <c r="D37" s="91"/>
      <c r="E37" s="91"/>
      <c r="F37" s="91"/>
      <c r="G37" s="186"/>
      <c r="H37" s="187"/>
      <c r="I37" s="187"/>
      <c r="J37" s="187"/>
      <c r="K37" s="187"/>
      <c r="Q37" s="90"/>
      <c r="R37" s="90"/>
      <c r="S37" s="90"/>
      <c r="T37" s="90"/>
      <c r="U37" s="90"/>
      <c r="V37" s="90"/>
      <c r="W37" s="90"/>
      <c r="X37" s="90"/>
      <c r="Y37" s="90"/>
    </row>
    <row r="38" spans="1:25" s="188" customFormat="1">
      <c r="A38" s="91" t="s">
        <v>1847</v>
      </c>
      <c r="B38" s="91" t="s">
        <v>1899</v>
      </c>
      <c r="C38" s="91" t="s">
        <v>1904</v>
      </c>
      <c r="D38" s="91"/>
      <c r="E38" s="91"/>
      <c r="F38" s="91"/>
      <c r="G38" s="186"/>
      <c r="H38" s="187"/>
      <c r="I38" s="187"/>
      <c r="J38" s="187"/>
      <c r="K38" s="187"/>
      <c r="Q38" s="90"/>
      <c r="R38" s="90"/>
      <c r="S38" s="90"/>
      <c r="T38" s="90"/>
      <c r="U38" s="90"/>
      <c r="V38" s="90"/>
      <c r="W38" s="90"/>
      <c r="X38" s="90"/>
      <c r="Y38" s="90"/>
    </row>
    <row r="39" spans="1:25" s="188" customFormat="1">
      <c r="A39" s="91" t="s">
        <v>1847</v>
      </c>
      <c r="B39" s="91" t="s">
        <v>1899</v>
      </c>
      <c r="C39" s="91" t="s">
        <v>1905</v>
      </c>
      <c r="D39" s="91"/>
      <c r="E39" s="91"/>
      <c r="F39" s="91"/>
      <c r="G39" s="186"/>
      <c r="H39" s="187"/>
      <c r="I39" s="187"/>
      <c r="J39" s="187"/>
      <c r="K39" s="187"/>
      <c r="Q39" s="90"/>
      <c r="R39" s="90"/>
      <c r="S39" s="90"/>
      <c r="T39" s="90"/>
      <c r="U39" s="90"/>
      <c r="V39" s="90"/>
      <c r="W39" s="90"/>
      <c r="X39" s="90"/>
      <c r="Y39" s="90"/>
    </row>
    <row r="40" spans="1:25" s="188" customFormat="1">
      <c r="A40" s="91" t="s">
        <v>1847</v>
      </c>
      <c r="B40" s="91" t="s">
        <v>1899</v>
      </c>
      <c r="C40" s="91" t="s">
        <v>1906</v>
      </c>
      <c r="D40" s="91"/>
      <c r="E40" s="91"/>
      <c r="F40" s="91"/>
      <c r="G40" s="186"/>
      <c r="H40" s="187"/>
      <c r="I40" s="187"/>
      <c r="J40" s="187"/>
      <c r="K40" s="187"/>
      <c r="Q40" s="90"/>
      <c r="R40" s="90"/>
      <c r="S40" s="90"/>
      <c r="T40" s="90"/>
      <c r="U40" s="90"/>
      <c r="V40" s="90"/>
      <c r="W40" s="90"/>
      <c r="X40" s="90"/>
      <c r="Y40" s="90"/>
    </row>
    <row r="41" spans="1:25" s="188" customFormat="1">
      <c r="A41" s="91" t="s">
        <v>1867</v>
      </c>
      <c r="B41" s="91" t="s">
        <v>1907</v>
      </c>
      <c r="C41" s="91" t="s">
        <v>1908</v>
      </c>
      <c r="D41" s="91"/>
      <c r="E41" s="91"/>
      <c r="F41" s="91"/>
      <c r="G41" s="186"/>
      <c r="H41" s="187"/>
      <c r="I41" s="187"/>
      <c r="J41" s="187"/>
      <c r="K41" s="187"/>
      <c r="Q41" s="90"/>
      <c r="R41" s="90"/>
      <c r="S41" s="90"/>
      <c r="T41" s="90"/>
      <c r="U41" s="90"/>
      <c r="V41" s="90"/>
      <c r="W41" s="90"/>
      <c r="X41" s="90"/>
      <c r="Y41" s="90"/>
    </row>
    <row r="42" spans="1:25" s="188" customFormat="1">
      <c r="A42" s="91" t="s">
        <v>1867</v>
      </c>
      <c r="B42" s="91" t="s">
        <v>1907</v>
      </c>
      <c r="C42" s="91" t="s">
        <v>1909</v>
      </c>
      <c r="D42" s="91"/>
      <c r="E42" s="91"/>
      <c r="F42" s="91"/>
      <c r="G42" s="186"/>
      <c r="H42" s="187"/>
      <c r="I42" s="187"/>
      <c r="J42" s="187"/>
      <c r="K42" s="187"/>
      <c r="Q42" s="90"/>
      <c r="R42" s="90"/>
      <c r="S42" s="90"/>
      <c r="T42" s="90"/>
      <c r="U42" s="90"/>
      <c r="V42" s="90"/>
      <c r="W42" s="90"/>
      <c r="X42" s="90"/>
      <c r="Y42" s="90"/>
    </row>
    <row r="43" spans="1:25" s="188" customFormat="1">
      <c r="A43" s="91" t="s">
        <v>1879</v>
      </c>
      <c r="B43" s="91" t="s">
        <v>1910</v>
      </c>
      <c r="C43" s="91" t="s">
        <v>1911</v>
      </c>
      <c r="D43" s="91"/>
      <c r="E43" s="91"/>
      <c r="F43" s="91"/>
      <c r="G43" s="186"/>
      <c r="H43" s="187"/>
      <c r="I43" s="187"/>
      <c r="J43" s="187"/>
      <c r="K43" s="187"/>
      <c r="Q43" s="90"/>
      <c r="R43" s="90"/>
      <c r="S43" s="90"/>
      <c r="T43" s="90"/>
      <c r="U43" s="90"/>
      <c r="V43" s="90"/>
      <c r="W43" s="90"/>
      <c r="X43" s="90"/>
      <c r="Y43" s="90"/>
    </row>
    <row r="44" spans="1:25" s="188" customFormat="1">
      <c r="A44" s="91" t="s">
        <v>1879</v>
      </c>
      <c r="B44" s="91" t="s">
        <v>1910</v>
      </c>
      <c r="C44" s="91" t="s">
        <v>1912</v>
      </c>
      <c r="D44" s="91"/>
      <c r="E44" s="91"/>
      <c r="F44" s="91"/>
      <c r="G44" s="186"/>
      <c r="H44" s="187"/>
      <c r="I44" s="187"/>
      <c r="J44" s="187"/>
      <c r="K44" s="187"/>
      <c r="Q44" s="90"/>
      <c r="R44" s="90"/>
      <c r="S44" s="90"/>
      <c r="T44" s="90"/>
      <c r="U44" s="90"/>
      <c r="V44" s="90"/>
      <c r="W44" s="90"/>
      <c r="X44" s="90"/>
      <c r="Y44" s="90"/>
    </row>
    <row r="45" spans="1:25" s="188" customFormat="1">
      <c r="A45" s="91" t="s">
        <v>1879</v>
      </c>
      <c r="B45" s="91" t="s">
        <v>1910</v>
      </c>
      <c r="C45" s="91" t="s">
        <v>1913</v>
      </c>
      <c r="D45" s="91"/>
      <c r="E45" s="91"/>
      <c r="F45" s="91"/>
      <c r="G45" s="186"/>
      <c r="H45" s="187"/>
      <c r="I45" s="187"/>
      <c r="J45" s="187"/>
      <c r="K45" s="187"/>
      <c r="Q45" s="90"/>
      <c r="R45" s="90"/>
      <c r="S45" s="90"/>
      <c r="T45" s="90"/>
      <c r="U45" s="90"/>
      <c r="V45" s="90"/>
      <c r="W45" s="90"/>
      <c r="X45" s="90"/>
      <c r="Y45" s="90"/>
    </row>
    <row r="46" spans="1:25" s="188" customFormat="1">
      <c r="A46" s="91" t="s">
        <v>1879</v>
      </c>
      <c r="B46" s="91" t="s">
        <v>1910</v>
      </c>
      <c r="C46" s="91" t="s">
        <v>1914</v>
      </c>
      <c r="D46" s="91"/>
      <c r="E46" s="91"/>
      <c r="F46" s="91"/>
      <c r="G46" s="186"/>
      <c r="H46" s="187"/>
      <c r="I46" s="187"/>
      <c r="J46" s="187"/>
      <c r="K46" s="187"/>
      <c r="Q46" s="90"/>
      <c r="R46" s="90"/>
      <c r="S46" s="90"/>
      <c r="T46" s="90"/>
      <c r="U46" s="90"/>
      <c r="V46" s="90"/>
      <c r="W46" s="90"/>
      <c r="X46" s="90"/>
      <c r="Y46" s="90"/>
    </row>
    <row r="47" spans="1:25" s="188" customFormat="1">
      <c r="A47" s="91" t="s">
        <v>1879</v>
      </c>
      <c r="B47" s="91" t="s">
        <v>1910</v>
      </c>
      <c r="C47" s="91" t="s">
        <v>1915</v>
      </c>
      <c r="D47" s="91"/>
      <c r="E47" s="91"/>
      <c r="F47" s="91"/>
      <c r="G47" s="186"/>
      <c r="H47" s="187"/>
      <c r="I47" s="187"/>
      <c r="J47" s="187"/>
      <c r="K47" s="187"/>
      <c r="Q47" s="90"/>
      <c r="R47" s="90"/>
      <c r="S47" s="90"/>
      <c r="T47" s="90"/>
      <c r="U47" s="90"/>
      <c r="V47" s="90"/>
      <c r="W47" s="90"/>
      <c r="X47" s="90"/>
      <c r="Y47" s="90"/>
    </row>
    <row r="48" spans="1:25" s="188" customFormat="1">
      <c r="A48" s="91" t="s">
        <v>1879</v>
      </c>
      <c r="B48" s="91" t="s">
        <v>1910</v>
      </c>
      <c r="C48" s="91" t="s">
        <v>1916</v>
      </c>
      <c r="D48" s="91"/>
      <c r="E48" s="91"/>
      <c r="F48" s="91"/>
      <c r="G48" s="186"/>
      <c r="H48" s="187"/>
      <c r="I48" s="187"/>
      <c r="J48" s="187"/>
      <c r="K48" s="187"/>
      <c r="Q48" s="90"/>
      <c r="R48" s="90"/>
      <c r="S48" s="90"/>
      <c r="T48" s="90"/>
      <c r="U48" s="90"/>
      <c r="V48" s="90"/>
      <c r="W48" s="90"/>
      <c r="X48" s="90"/>
      <c r="Y48" s="90"/>
    </row>
    <row r="49" spans="1:25" s="188" customFormat="1">
      <c r="A49" s="91" t="s">
        <v>1840</v>
      </c>
      <c r="B49" s="91" t="s">
        <v>1917</v>
      </c>
      <c r="C49" s="91" t="s">
        <v>1918</v>
      </c>
      <c r="D49" s="91"/>
      <c r="E49" s="91"/>
      <c r="F49" s="91"/>
      <c r="G49" s="186"/>
      <c r="H49" s="187"/>
      <c r="I49" s="187"/>
      <c r="J49" s="187"/>
      <c r="K49" s="187"/>
      <c r="Q49" s="90"/>
      <c r="R49" s="90"/>
      <c r="S49" s="90"/>
      <c r="T49" s="90"/>
      <c r="U49" s="90"/>
      <c r="V49" s="90"/>
      <c r="W49" s="90"/>
      <c r="X49" s="90"/>
      <c r="Y49" s="90"/>
    </row>
    <row r="50" spans="1:25" s="188" customFormat="1">
      <c r="A50" s="91" t="s">
        <v>1840</v>
      </c>
      <c r="B50" s="91" t="s">
        <v>1917</v>
      </c>
      <c r="C50" s="91" t="s">
        <v>1919</v>
      </c>
      <c r="D50" s="91"/>
      <c r="E50" s="91"/>
      <c r="F50" s="91"/>
      <c r="G50" s="186"/>
      <c r="H50" s="187"/>
      <c r="I50" s="187"/>
      <c r="J50" s="187"/>
      <c r="K50" s="187"/>
      <c r="Q50" s="90"/>
      <c r="R50" s="90"/>
      <c r="S50" s="90"/>
      <c r="T50" s="90"/>
      <c r="U50" s="90"/>
      <c r="V50" s="90"/>
      <c r="W50" s="90"/>
      <c r="X50" s="90"/>
      <c r="Y50" s="90"/>
    </row>
    <row r="51" spans="1:25" s="188" customFormat="1">
      <c r="A51" s="91" t="s">
        <v>1840</v>
      </c>
      <c r="B51" s="91" t="s">
        <v>1917</v>
      </c>
      <c r="C51" s="91" t="s">
        <v>1920</v>
      </c>
      <c r="D51" s="91"/>
      <c r="E51" s="91"/>
      <c r="F51" s="91"/>
      <c r="G51" s="186"/>
      <c r="H51" s="187"/>
      <c r="I51" s="187"/>
      <c r="J51" s="187"/>
      <c r="K51" s="187"/>
      <c r="Q51" s="90"/>
      <c r="R51" s="90"/>
      <c r="S51" s="90"/>
      <c r="T51" s="90"/>
      <c r="U51" s="90"/>
      <c r="V51" s="90"/>
      <c r="W51" s="90"/>
      <c r="X51" s="90"/>
      <c r="Y51" s="90"/>
    </row>
    <row r="52" spans="1:25" s="188" customFormat="1">
      <c r="A52" s="91" t="s">
        <v>1840</v>
      </c>
      <c r="B52" s="91" t="s">
        <v>1917</v>
      </c>
      <c r="C52" s="91" t="s">
        <v>1921</v>
      </c>
      <c r="D52" s="91"/>
      <c r="E52" s="91"/>
      <c r="F52" s="91"/>
      <c r="G52" s="186"/>
      <c r="H52" s="187"/>
      <c r="I52" s="187"/>
      <c r="J52" s="187"/>
      <c r="K52" s="187"/>
      <c r="Q52" s="90"/>
      <c r="R52" s="90"/>
      <c r="S52" s="90"/>
      <c r="T52" s="90"/>
      <c r="U52" s="90"/>
      <c r="V52" s="90"/>
      <c r="W52" s="90"/>
      <c r="X52" s="90"/>
      <c r="Y52" s="90"/>
    </row>
    <row r="53" spans="1:25" s="188" customFormat="1">
      <c r="A53" s="91" t="s">
        <v>1869</v>
      </c>
      <c r="B53" s="91" t="s">
        <v>1922</v>
      </c>
      <c r="C53" s="91" t="s">
        <v>1923</v>
      </c>
      <c r="D53" s="91"/>
      <c r="E53" s="91"/>
      <c r="F53" s="91"/>
      <c r="G53" s="186"/>
      <c r="H53" s="187"/>
      <c r="I53" s="187"/>
      <c r="J53" s="187"/>
      <c r="K53" s="187"/>
      <c r="Q53" s="90"/>
      <c r="R53" s="90"/>
      <c r="S53" s="90"/>
      <c r="T53" s="90"/>
      <c r="U53" s="90"/>
      <c r="V53" s="90"/>
      <c r="W53" s="90"/>
      <c r="X53" s="90"/>
      <c r="Y53" s="90"/>
    </row>
    <row r="54" spans="1:25" s="188" customFormat="1">
      <c r="A54" s="91" t="s">
        <v>1869</v>
      </c>
      <c r="B54" s="91" t="s">
        <v>1922</v>
      </c>
      <c r="C54" s="91" t="s">
        <v>1924</v>
      </c>
      <c r="D54" s="91"/>
      <c r="E54" s="91"/>
      <c r="F54" s="91"/>
      <c r="G54" s="186"/>
      <c r="H54" s="187"/>
      <c r="I54" s="187"/>
      <c r="J54" s="187"/>
      <c r="K54" s="187"/>
      <c r="Q54" s="90"/>
      <c r="R54" s="90"/>
      <c r="S54" s="90"/>
      <c r="T54" s="90"/>
      <c r="U54" s="90"/>
      <c r="V54" s="90"/>
      <c r="W54" s="90"/>
      <c r="X54" s="90"/>
      <c r="Y54" s="90"/>
    </row>
    <row r="55" spans="1:25" s="188" customFormat="1">
      <c r="A55" s="91" t="s">
        <v>1869</v>
      </c>
      <c r="B55" s="91" t="s">
        <v>1922</v>
      </c>
      <c r="C55" s="91" t="s">
        <v>1925</v>
      </c>
      <c r="D55" s="91"/>
      <c r="E55" s="91"/>
      <c r="F55" s="91"/>
      <c r="G55" s="186"/>
      <c r="H55" s="187"/>
      <c r="I55" s="187"/>
      <c r="J55" s="187"/>
      <c r="K55" s="187"/>
      <c r="Q55" s="90"/>
      <c r="R55" s="90"/>
      <c r="S55" s="90"/>
      <c r="T55" s="90"/>
      <c r="U55" s="90"/>
      <c r="V55" s="90"/>
      <c r="W55" s="90"/>
      <c r="X55" s="90"/>
      <c r="Y55" s="90"/>
    </row>
    <row r="56" spans="1:25" s="188" customFormat="1">
      <c r="A56" s="91" t="s">
        <v>1849</v>
      </c>
      <c r="B56" s="91" t="s">
        <v>1926</v>
      </c>
      <c r="C56" s="91" t="s">
        <v>1927</v>
      </c>
      <c r="D56" s="91"/>
      <c r="E56" s="91"/>
      <c r="F56" s="91"/>
      <c r="G56" s="186"/>
      <c r="H56" s="187"/>
      <c r="I56" s="187"/>
      <c r="J56" s="187"/>
      <c r="K56" s="187"/>
      <c r="Q56" s="90"/>
      <c r="R56" s="90"/>
      <c r="S56" s="90"/>
      <c r="T56" s="90"/>
      <c r="U56" s="90"/>
      <c r="V56" s="90"/>
      <c r="W56" s="90"/>
      <c r="X56" s="90"/>
      <c r="Y56" s="90"/>
    </row>
    <row r="57" spans="1:25" s="188" customFormat="1">
      <c r="A57" s="91" t="s">
        <v>1849</v>
      </c>
      <c r="B57" s="91" t="s">
        <v>1926</v>
      </c>
      <c r="C57" s="91" t="s">
        <v>1928</v>
      </c>
      <c r="D57" s="91"/>
      <c r="E57" s="91"/>
      <c r="F57" s="91"/>
      <c r="G57" s="186"/>
      <c r="H57" s="187"/>
      <c r="I57" s="187"/>
      <c r="J57" s="187"/>
      <c r="K57" s="187"/>
      <c r="Q57" s="90"/>
      <c r="R57" s="90"/>
      <c r="S57" s="90"/>
      <c r="T57" s="90"/>
      <c r="U57" s="90"/>
      <c r="V57" s="90"/>
      <c r="W57" s="90"/>
      <c r="X57" s="90"/>
      <c r="Y57" s="90"/>
    </row>
    <row r="58" spans="1:25" s="188" customFormat="1">
      <c r="A58" s="91" t="s">
        <v>1849</v>
      </c>
      <c r="B58" s="91" t="s">
        <v>1926</v>
      </c>
      <c r="C58" s="91" t="s">
        <v>1929</v>
      </c>
      <c r="D58" s="91"/>
      <c r="E58" s="91"/>
      <c r="F58" s="91"/>
      <c r="G58" s="186"/>
      <c r="H58" s="187"/>
      <c r="I58" s="187"/>
      <c r="J58" s="187"/>
      <c r="K58" s="187"/>
      <c r="Q58" s="90"/>
      <c r="R58" s="90"/>
      <c r="S58" s="90"/>
      <c r="T58" s="90"/>
      <c r="U58" s="90"/>
      <c r="V58" s="90"/>
      <c r="W58" s="90"/>
      <c r="X58" s="90"/>
      <c r="Y58" s="90"/>
    </row>
    <row r="59" spans="1:25" s="188" customFormat="1">
      <c r="A59" s="91" t="s">
        <v>1861</v>
      </c>
      <c r="B59" s="91" t="s">
        <v>1930</v>
      </c>
      <c r="C59" s="91" t="s">
        <v>1931</v>
      </c>
      <c r="D59" s="91"/>
      <c r="E59" s="91"/>
      <c r="F59" s="91"/>
      <c r="G59" s="186"/>
      <c r="H59" s="187"/>
      <c r="I59" s="187"/>
      <c r="J59" s="187"/>
      <c r="K59" s="187"/>
      <c r="Q59" s="90"/>
      <c r="R59" s="90"/>
      <c r="S59" s="90"/>
      <c r="T59" s="90"/>
      <c r="U59" s="90"/>
      <c r="V59" s="90"/>
      <c r="W59" s="90"/>
      <c r="X59" s="90"/>
      <c r="Y59" s="90"/>
    </row>
    <row r="60" spans="1:25" s="188" customFormat="1">
      <c r="A60" s="91" t="s">
        <v>1861</v>
      </c>
      <c r="B60" s="91" t="s">
        <v>1930</v>
      </c>
      <c r="C60" s="91" t="s">
        <v>1932</v>
      </c>
      <c r="D60" s="91"/>
      <c r="E60" s="91"/>
      <c r="F60" s="91"/>
      <c r="G60" s="186"/>
      <c r="H60" s="187"/>
      <c r="I60" s="187"/>
      <c r="J60" s="187"/>
      <c r="K60" s="187"/>
      <c r="Q60" s="90"/>
      <c r="R60" s="90"/>
      <c r="S60" s="90"/>
      <c r="T60" s="90"/>
      <c r="U60" s="90"/>
      <c r="V60" s="90"/>
      <c r="W60" s="90"/>
      <c r="X60" s="90"/>
      <c r="Y60" s="90"/>
    </row>
    <row r="61" spans="1:25" s="188" customFormat="1">
      <c r="A61" s="91" t="s">
        <v>1861</v>
      </c>
      <c r="B61" s="91" t="s">
        <v>1930</v>
      </c>
      <c r="C61" s="91" t="s">
        <v>1933</v>
      </c>
      <c r="D61" s="91"/>
      <c r="E61" s="91"/>
      <c r="F61" s="91"/>
      <c r="G61" s="186"/>
      <c r="H61" s="187"/>
      <c r="I61" s="187"/>
      <c r="J61" s="187"/>
      <c r="K61" s="187"/>
      <c r="Q61" s="90"/>
      <c r="R61" s="90"/>
      <c r="S61" s="90"/>
      <c r="T61" s="90"/>
      <c r="U61" s="90"/>
      <c r="V61" s="90"/>
      <c r="W61" s="90"/>
      <c r="X61" s="90"/>
      <c r="Y61" s="90"/>
    </row>
    <row r="62" spans="1:25" s="188" customFormat="1">
      <c r="A62" s="91" t="s">
        <v>1861</v>
      </c>
      <c r="B62" s="91" t="s">
        <v>1930</v>
      </c>
      <c r="C62" s="91" t="s">
        <v>1934</v>
      </c>
      <c r="D62" s="91"/>
      <c r="E62" s="91"/>
      <c r="F62" s="91"/>
      <c r="G62" s="186"/>
      <c r="H62" s="187"/>
      <c r="I62" s="187"/>
      <c r="J62" s="187"/>
      <c r="K62" s="187"/>
      <c r="Q62" s="90"/>
      <c r="R62" s="90"/>
      <c r="S62" s="90"/>
      <c r="T62" s="90"/>
      <c r="U62" s="90"/>
      <c r="V62" s="90"/>
      <c r="W62" s="90"/>
      <c r="X62" s="90"/>
      <c r="Y62" s="90"/>
    </row>
    <row r="63" spans="1:25" s="188" customFormat="1">
      <c r="A63" s="91" t="s">
        <v>1861</v>
      </c>
      <c r="B63" s="91" t="s">
        <v>1930</v>
      </c>
      <c r="C63" s="91" t="s">
        <v>1935</v>
      </c>
      <c r="D63" s="91"/>
      <c r="E63" s="91"/>
      <c r="F63" s="91"/>
      <c r="G63" s="186"/>
      <c r="H63" s="187"/>
      <c r="I63" s="187"/>
      <c r="J63" s="187"/>
      <c r="K63" s="187"/>
      <c r="Q63" s="90"/>
      <c r="R63" s="90"/>
      <c r="S63" s="90"/>
      <c r="T63" s="90"/>
      <c r="U63" s="90"/>
      <c r="V63" s="90"/>
      <c r="W63" s="90"/>
      <c r="X63" s="90"/>
      <c r="Y63" s="90"/>
    </row>
    <row r="64" spans="1:25" s="188" customFormat="1">
      <c r="A64" s="91" t="s">
        <v>1861</v>
      </c>
      <c r="B64" s="91" t="s">
        <v>1930</v>
      </c>
      <c r="C64" s="91" t="s">
        <v>1936</v>
      </c>
      <c r="D64" s="91"/>
      <c r="E64" s="91"/>
      <c r="F64" s="91"/>
      <c r="G64" s="186"/>
      <c r="H64" s="187"/>
      <c r="I64" s="187"/>
      <c r="J64" s="187"/>
      <c r="K64" s="187"/>
      <c r="Q64" s="90"/>
      <c r="R64" s="90"/>
      <c r="S64" s="90"/>
      <c r="T64" s="90"/>
      <c r="U64" s="90"/>
      <c r="V64" s="90"/>
      <c r="W64" s="90"/>
      <c r="X64" s="90"/>
      <c r="Y64" s="90"/>
    </row>
    <row r="65" spans="1:25" s="188" customFormat="1">
      <c r="A65" s="91" t="s">
        <v>1871</v>
      </c>
      <c r="B65" s="91" t="s">
        <v>1937</v>
      </c>
      <c r="C65" s="91" t="s">
        <v>1938</v>
      </c>
      <c r="D65" s="91"/>
      <c r="E65" s="91"/>
      <c r="F65" s="91"/>
      <c r="G65" s="186"/>
      <c r="H65" s="187"/>
      <c r="I65" s="187"/>
      <c r="J65" s="187"/>
      <c r="K65" s="187"/>
      <c r="Q65" s="90"/>
      <c r="R65" s="90"/>
      <c r="S65" s="90"/>
      <c r="T65" s="90"/>
      <c r="U65" s="90"/>
      <c r="V65" s="90"/>
      <c r="W65" s="90"/>
      <c r="X65" s="90"/>
      <c r="Y65" s="90"/>
    </row>
    <row r="66" spans="1:25" s="188" customFormat="1">
      <c r="A66" s="91" t="s">
        <v>1871</v>
      </c>
      <c r="B66" s="91" t="s">
        <v>1937</v>
      </c>
      <c r="C66" s="91" t="s">
        <v>1939</v>
      </c>
      <c r="D66" s="91"/>
      <c r="E66" s="91"/>
      <c r="F66" s="91"/>
      <c r="G66" s="186"/>
      <c r="H66" s="187"/>
      <c r="I66" s="187"/>
      <c r="J66" s="187"/>
      <c r="K66" s="187"/>
      <c r="Q66" s="90"/>
      <c r="R66" s="90"/>
      <c r="S66" s="90"/>
      <c r="T66" s="90"/>
      <c r="U66" s="90"/>
      <c r="V66" s="90"/>
      <c r="W66" s="90"/>
      <c r="X66" s="90"/>
      <c r="Y66" s="90"/>
    </row>
    <row r="67" spans="1:25" s="188" customFormat="1">
      <c r="A67" s="91" t="s">
        <v>1873</v>
      </c>
      <c r="B67" s="91" t="s">
        <v>1940</v>
      </c>
      <c r="C67" s="91" t="s">
        <v>1941</v>
      </c>
      <c r="D67" s="91"/>
      <c r="E67" s="91"/>
      <c r="F67" s="91"/>
      <c r="G67" s="186"/>
      <c r="H67" s="187"/>
      <c r="I67" s="187"/>
      <c r="J67" s="187"/>
      <c r="K67" s="187"/>
      <c r="Q67" s="90"/>
      <c r="R67" s="90"/>
      <c r="S67" s="90"/>
      <c r="T67" s="90"/>
      <c r="U67" s="90"/>
      <c r="V67" s="90"/>
      <c r="W67" s="90"/>
      <c r="X67" s="90"/>
      <c r="Y67" s="90"/>
    </row>
    <row r="68" spans="1:25" s="188" customFormat="1">
      <c r="A68" s="91" t="s">
        <v>1873</v>
      </c>
      <c r="B68" s="91" t="s">
        <v>1940</v>
      </c>
      <c r="C68" s="91" t="s">
        <v>1942</v>
      </c>
      <c r="D68" s="91"/>
      <c r="E68" s="91"/>
      <c r="F68" s="91"/>
      <c r="G68" s="186"/>
      <c r="H68" s="187"/>
      <c r="I68" s="187"/>
      <c r="J68" s="187"/>
      <c r="K68" s="187"/>
      <c r="Q68" s="90"/>
      <c r="R68" s="90"/>
      <c r="S68" s="90"/>
      <c r="T68" s="90"/>
      <c r="U68" s="90"/>
      <c r="V68" s="90"/>
      <c r="W68" s="90"/>
      <c r="X68" s="90"/>
      <c r="Y68" s="90"/>
    </row>
    <row r="69" spans="1:25" s="188" customFormat="1">
      <c r="A69" s="91" t="s">
        <v>1873</v>
      </c>
      <c r="B69" s="91" t="s">
        <v>1940</v>
      </c>
      <c r="C69" s="91" t="s">
        <v>1943</v>
      </c>
      <c r="D69" s="91"/>
      <c r="E69" s="91"/>
      <c r="F69" s="91"/>
      <c r="G69" s="186"/>
      <c r="H69" s="187"/>
      <c r="I69" s="187"/>
      <c r="J69" s="187"/>
      <c r="K69" s="187"/>
      <c r="Q69" s="90"/>
      <c r="R69" s="90"/>
      <c r="S69" s="90"/>
      <c r="T69" s="90"/>
      <c r="U69" s="90"/>
      <c r="V69" s="90"/>
      <c r="W69" s="90"/>
      <c r="X69" s="90"/>
      <c r="Y69" s="90"/>
    </row>
    <row r="70" spans="1:25" s="188" customFormat="1">
      <c r="A70" s="91" t="s">
        <v>1894</v>
      </c>
      <c r="B70" s="91" t="s">
        <v>1944</v>
      </c>
      <c r="C70" s="91" t="s">
        <v>1945</v>
      </c>
      <c r="D70" s="91"/>
      <c r="E70" s="91"/>
      <c r="F70" s="91"/>
      <c r="G70" s="186"/>
      <c r="H70" s="187"/>
      <c r="I70" s="187"/>
      <c r="J70" s="187"/>
      <c r="K70" s="187"/>
      <c r="Q70" s="90"/>
      <c r="R70" s="90"/>
      <c r="S70" s="90"/>
      <c r="T70" s="90"/>
      <c r="U70" s="90"/>
      <c r="V70" s="90"/>
      <c r="W70" s="90"/>
      <c r="X70" s="90"/>
      <c r="Y70" s="90"/>
    </row>
    <row r="71" spans="1:25" s="188" customFormat="1">
      <c r="A71" s="91" t="s">
        <v>1894</v>
      </c>
      <c r="B71" s="91" t="s">
        <v>1944</v>
      </c>
      <c r="C71" s="91" t="s">
        <v>1946</v>
      </c>
      <c r="D71" s="91"/>
      <c r="E71" s="91"/>
      <c r="F71" s="91"/>
      <c r="G71" s="186"/>
      <c r="H71" s="187"/>
      <c r="I71" s="187"/>
      <c r="J71" s="187"/>
      <c r="K71" s="187"/>
      <c r="Q71" s="90"/>
      <c r="R71" s="90"/>
      <c r="S71" s="90"/>
      <c r="T71" s="90"/>
      <c r="U71" s="90"/>
      <c r="V71" s="90"/>
      <c r="W71" s="90"/>
      <c r="X71" s="90"/>
      <c r="Y71" s="90"/>
    </row>
    <row r="72" spans="1:25" s="188" customFormat="1">
      <c r="A72" s="91" t="s">
        <v>1894</v>
      </c>
      <c r="B72" s="91" t="s">
        <v>1944</v>
      </c>
      <c r="C72" s="91" t="s">
        <v>1947</v>
      </c>
      <c r="D72" s="91"/>
      <c r="E72" s="91"/>
      <c r="F72" s="91"/>
      <c r="G72" s="186"/>
      <c r="H72" s="187"/>
      <c r="I72" s="187"/>
      <c r="J72" s="187"/>
      <c r="K72" s="187"/>
      <c r="Q72" s="90"/>
      <c r="R72" s="90"/>
      <c r="S72" s="90"/>
      <c r="T72" s="90"/>
      <c r="U72" s="90"/>
      <c r="V72" s="90"/>
      <c r="W72" s="90"/>
      <c r="X72" s="90"/>
      <c r="Y72" s="90"/>
    </row>
    <row r="73" spans="1:25" s="188" customFormat="1">
      <c r="A73" s="91" t="s">
        <v>1894</v>
      </c>
      <c r="B73" s="91" t="s">
        <v>1944</v>
      </c>
      <c r="C73" s="91" t="s">
        <v>1948</v>
      </c>
      <c r="D73" s="91"/>
      <c r="E73" s="91"/>
      <c r="F73" s="91"/>
      <c r="G73" s="186"/>
      <c r="H73" s="187"/>
      <c r="I73" s="187"/>
      <c r="J73" s="187"/>
      <c r="K73" s="187"/>
      <c r="Q73" s="90"/>
      <c r="R73" s="90"/>
      <c r="S73" s="90"/>
      <c r="T73" s="90"/>
      <c r="U73" s="90"/>
      <c r="V73" s="90"/>
      <c r="W73" s="90"/>
      <c r="X73" s="90"/>
      <c r="Y73" s="90"/>
    </row>
    <row r="74" spans="1:25" s="188" customFormat="1">
      <c r="A74" s="91" t="s">
        <v>1853</v>
      </c>
      <c r="B74" s="91" t="s">
        <v>1949</v>
      </c>
      <c r="C74" s="91" t="s">
        <v>1950</v>
      </c>
      <c r="D74" s="91"/>
      <c r="E74" s="91"/>
      <c r="F74" s="91"/>
      <c r="G74" s="186"/>
      <c r="H74" s="187"/>
      <c r="I74" s="187"/>
      <c r="J74" s="187"/>
      <c r="K74" s="187"/>
      <c r="Q74" s="90"/>
      <c r="R74" s="90"/>
      <c r="S74" s="90"/>
      <c r="T74" s="90"/>
      <c r="U74" s="90"/>
      <c r="V74" s="90"/>
      <c r="W74" s="90"/>
      <c r="X74" s="90"/>
      <c r="Y74" s="90"/>
    </row>
    <row r="75" spans="1:25" s="188" customFormat="1">
      <c r="A75" s="91" t="s">
        <v>1853</v>
      </c>
      <c r="B75" s="91" t="s">
        <v>1949</v>
      </c>
      <c r="C75" s="91" t="s">
        <v>1951</v>
      </c>
      <c r="D75" s="91"/>
      <c r="E75" s="91"/>
      <c r="F75" s="91"/>
      <c r="G75" s="186"/>
      <c r="H75" s="187"/>
      <c r="I75" s="187"/>
      <c r="J75" s="187"/>
      <c r="K75" s="187"/>
      <c r="Q75" s="90"/>
      <c r="R75" s="90"/>
      <c r="S75" s="90"/>
      <c r="T75" s="90"/>
      <c r="U75" s="90"/>
      <c r="V75" s="90"/>
      <c r="W75" s="90"/>
      <c r="X75" s="90"/>
      <c r="Y75" s="90"/>
    </row>
    <row r="76" spans="1:25" s="188" customFormat="1">
      <c r="A76" s="91" t="s">
        <v>1853</v>
      </c>
      <c r="B76" s="91" t="s">
        <v>1949</v>
      </c>
      <c r="C76" s="91" t="s">
        <v>1952</v>
      </c>
      <c r="D76" s="91"/>
      <c r="E76" s="91"/>
      <c r="F76" s="91"/>
      <c r="G76" s="186"/>
      <c r="H76" s="187"/>
      <c r="I76" s="187"/>
      <c r="J76" s="187"/>
      <c r="K76" s="187"/>
      <c r="Q76" s="90"/>
      <c r="R76" s="90"/>
      <c r="S76" s="90"/>
      <c r="T76" s="90"/>
      <c r="U76" s="90"/>
      <c r="V76" s="90"/>
      <c r="W76" s="90"/>
      <c r="X76" s="90"/>
      <c r="Y76" s="90"/>
    </row>
    <row r="77" spans="1:25" s="188" customFormat="1">
      <c r="A77" s="91" t="s">
        <v>1853</v>
      </c>
      <c r="B77" s="91" t="s">
        <v>1949</v>
      </c>
      <c r="C77" s="91" t="s">
        <v>1953</v>
      </c>
      <c r="D77" s="91"/>
      <c r="E77" s="91"/>
      <c r="F77" s="91"/>
      <c r="G77" s="186"/>
      <c r="H77" s="187"/>
      <c r="I77" s="187"/>
      <c r="J77" s="187"/>
      <c r="K77" s="187"/>
      <c r="Q77" s="90"/>
      <c r="R77" s="90"/>
      <c r="S77" s="90"/>
      <c r="T77" s="90"/>
      <c r="U77" s="90"/>
      <c r="V77" s="90"/>
      <c r="W77" s="90"/>
      <c r="X77" s="90"/>
      <c r="Y77" s="90"/>
    </row>
    <row r="78" spans="1:25" s="188" customFormat="1">
      <c r="A78" s="91" t="s">
        <v>1896</v>
      </c>
      <c r="B78" s="91" t="s">
        <v>1954</v>
      </c>
      <c r="C78" s="91" t="s">
        <v>1955</v>
      </c>
      <c r="D78" s="91"/>
      <c r="E78" s="91"/>
      <c r="F78" s="91"/>
      <c r="G78" s="186"/>
      <c r="H78" s="187"/>
      <c r="I78" s="187"/>
      <c r="J78" s="187"/>
      <c r="K78" s="187"/>
      <c r="Q78" s="90"/>
      <c r="R78" s="90"/>
      <c r="S78" s="90"/>
      <c r="T78" s="90"/>
      <c r="U78" s="90"/>
      <c r="V78" s="90"/>
      <c r="W78" s="90"/>
      <c r="X78" s="90"/>
      <c r="Y78" s="90"/>
    </row>
    <row r="79" spans="1:25" s="188" customFormat="1">
      <c r="A79" s="91" t="s">
        <v>1896</v>
      </c>
      <c r="B79" s="91" t="s">
        <v>1954</v>
      </c>
      <c r="C79" s="91" t="s">
        <v>1956</v>
      </c>
      <c r="D79" s="91"/>
      <c r="E79" s="91"/>
      <c r="F79" s="91"/>
      <c r="G79" s="186"/>
      <c r="H79" s="187"/>
      <c r="I79" s="187"/>
      <c r="J79" s="187"/>
      <c r="K79" s="187"/>
      <c r="Q79" s="90"/>
      <c r="R79" s="90"/>
      <c r="S79" s="90"/>
      <c r="T79" s="90"/>
      <c r="U79" s="90"/>
      <c r="V79" s="90"/>
      <c r="W79" s="90"/>
      <c r="X79" s="90"/>
      <c r="Y79" s="90"/>
    </row>
    <row r="80" spans="1:25" s="188" customFormat="1">
      <c r="A80" s="91" t="s">
        <v>1896</v>
      </c>
      <c r="B80" s="91" t="s">
        <v>1954</v>
      </c>
      <c r="C80" s="91" t="s">
        <v>1957</v>
      </c>
      <c r="D80" s="91"/>
      <c r="E80" s="91"/>
      <c r="F80" s="91"/>
      <c r="G80" s="186"/>
      <c r="H80" s="187"/>
      <c r="I80" s="187"/>
      <c r="J80" s="187"/>
      <c r="K80" s="187"/>
      <c r="Q80" s="90"/>
      <c r="R80" s="90"/>
      <c r="S80" s="90"/>
      <c r="T80" s="90"/>
      <c r="U80" s="90"/>
      <c r="V80" s="90"/>
      <c r="W80" s="90"/>
      <c r="X80" s="90"/>
      <c r="Y80" s="90"/>
    </row>
    <row r="81" spans="1:25" s="188" customFormat="1">
      <c r="A81" s="91" t="s">
        <v>1886</v>
      </c>
      <c r="B81" s="91" t="s">
        <v>1958</v>
      </c>
      <c r="C81" s="91" t="s">
        <v>1959</v>
      </c>
      <c r="D81" s="91"/>
      <c r="E81" s="91"/>
      <c r="F81" s="91"/>
      <c r="G81" s="186"/>
      <c r="H81" s="187"/>
      <c r="I81" s="187"/>
      <c r="J81" s="187"/>
      <c r="K81" s="187"/>
      <c r="Q81" s="90"/>
      <c r="R81" s="90"/>
      <c r="S81" s="90"/>
      <c r="T81" s="90"/>
      <c r="U81" s="90"/>
      <c r="V81" s="90"/>
      <c r="W81" s="90"/>
      <c r="X81" s="90"/>
      <c r="Y81" s="90"/>
    </row>
    <row r="82" spans="1:25" s="188" customFormat="1">
      <c r="A82" s="91" t="s">
        <v>1886</v>
      </c>
      <c r="B82" s="91" t="s">
        <v>1958</v>
      </c>
      <c r="C82" s="91" t="s">
        <v>1960</v>
      </c>
      <c r="D82" s="91"/>
      <c r="E82" s="91"/>
      <c r="F82" s="91"/>
      <c r="G82" s="186"/>
      <c r="H82" s="187"/>
      <c r="I82" s="187"/>
      <c r="J82" s="187"/>
      <c r="K82" s="187"/>
      <c r="Q82" s="90"/>
      <c r="R82" s="90"/>
      <c r="S82" s="90"/>
      <c r="T82" s="90"/>
      <c r="U82" s="90"/>
      <c r="V82" s="90"/>
      <c r="W82" s="90"/>
      <c r="X82" s="90"/>
      <c r="Y82" s="90"/>
    </row>
    <row r="83" spans="1:25" s="188" customFormat="1">
      <c r="A83" s="91" t="s">
        <v>1886</v>
      </c>
      <c r="B83" s="91" t="s">
        <v>1958</v>
      </c>
      <c r="C83" s="91" t="s">
        <v>1961</v>
      </c>
      <c r="D83" s="91"/>
      <c r="E83" s="91"/>
      <c r="F83" s="91"/>
      <c r="G83" s="186"/>
      <c r="H83" s="187"/>
      <c r="I83" s="187"/>
      <c r="J83" s="187"/>
      <c r="K83" s="187"/>
      <c r="Q83" s="90"/>
      <c r="R83" s="90"/>
      <c r="S83" s="90"/>
      <c r="T83" s="90"/>
      <c r="U83" s="90"/>
      <c r="V83" s="90"/>
      <c r="W83" s="90"/>
      <c r="X83" s="90"/>
      <c r="Y83" s="90"/>
    </row>
    <row r="84" spans="1:25" s="188" customFormat="1">
      <c r="A84" s="91" t="s">
        <v>1886</v>
      </c>
      <c r="B84" s="91" t="s">
        <v>1958</v>
      </c>
      <c r="C84" s="91" t="s">
        <v>1962</v>
      </c>
      <c r="D84" s="91"/>
      <c r="E84" s="91"/>
      <c r="F84" s="91"/>
      <c r="G84" s="186"/>
      <c r="H84" s="187"/>
      <c r="I84" s="187"/>
      <c r="J84" s="187"/>
      <c r="K84" s="187"/>
      <c r="Q84" s="90"/>
      <c r="R84" s="90"/>
      <c r="S84" s="90"/>
      <c r="T84" s="90"/>
      <c r="U84" s="90"/>
      <c r="V84" s="90"/>
      <c r="W84" s="90"/>
      <c r="X84" s="90"/>
      <c r="Y84" s="90"/>
    </row>
    <row r="85" spans="1:25" s="188" customFormat="1">
      <c r="A85" s="91" t="s">
        <v>1886</v>
      </c>
      <c r="B85" s="91" t="s">
        <v>1958</v>
      </c>
      <c r="C85" s="91" t="s">
        <v>1963</v>
      </c>
      <c r="D85" s="91"/>
      <c r="E85" s="91"/>
      <c r="F85" s="91"/>
      <c r="G85" s="186"/>
      <c r="H85" s="187"/>
      <c r="I85" s="187"/>
      <c r="J85" s="187"/>
      <c r="K85" s="187"/>
      <c r="Q85" s="90"/>
      <c r="R85" s="90"/>
      <c r="S85" s="90"/>
      <c r="T85" s="90"/>
      <c r="U85" s="90"/>
      <c r="V85" s="90"/>
      <c r="W85" s="90"/>
      <c r="X85" s="90"/>
      <c r="Y85" s="90"/>
    </row>
    <row r="86" spans="1:25" s="188" customFormat="1">
      <c r="A86" s="91" t="s">
        <v>1886</v>
      </c>
      <c r="B86" s="91" t="s">
        <v>1958</v>
      </c>
      <c r="C86" s="91" t="s">
        <v>1964</v>
      </c>
      <c r="D86" s="91"/>
      <c r="E86" s="91"/>
      <c r="F86" s="91"/>
      <c r="G86" s="186"/>
      <c r="H86" s="187"/>
      <c r="I86" s="187"/>
      <c r="J86" s="187"/>
      <c r="K86" s="187"/>
      <c r="Q86" s="90"/>
      <c r="R86" s="90"/>
      <c r="S86" s="90"/>
      <c r="T86" s="90"/>
      <c r="U86" s="90"/>
      <c r="V86" s="90"/>
      <c r="W86" s="90"/>
      <c r="X86" s="90"/>
      <c r="Y86" s="90"/>
    </row>
    <row r="87" spans="1:25" s="188" customFormat="1">
      <c r="A87" s="91" t="s">
        <v>1003</v>
      </c>
      <c r="B87" s="91" t="s">
        <v>1965</v>
      </c>
      <c r="C87" s="91" t="s">
        <v>1966</v>
      </c>
      <c r="D87" s="91"/>
      <c r="E87" s="91"/>
      <c r="F87" s="91"/>
      <c r="G87" s="186"/>
      <c r="H87" s="187"/>
      <c r="I87" s="187"/>
      <c r="J87" s="187"/>
      <c r="K87" s="187"/>
      <c r="Q87" s="90"/>
      <c r="R87" s="90"/>
      <c r="S87" s="90"/>
      <c r="T87" s="90"/>
      <c r="U87" s="90"/>
      <c r="V87" s="90"/>
      <c r="W87" s="90"/>
      <c r="X87" s="90"/>
      <c r="Y87" s="90"/>
    </row>
    <row r="88" spans="1:25" s="188" customFormat="1">
      <c r="A88" s="91" t="s">
        <v>1003</v>
      </c>
      <c r="B88" s="91" t="s">
        <v>1965</v>
      </c>
      <c r="C88" s="91" t="s">
        <v>1967</v>
      </c>
      <c r="D88" s="91"/>
      <c r="E88" s="91"/>
      <c r="F88" s="91"/>
      <c r="G88" s="186"/>
      <c r="H88" s="187"/>
      <c r="I88" s="187"/>
      <c r="J88" s="187"/>
      <c r="K88" s="187"/>
      <c r="Q88" s="90"/>
      <c r="R88" s="90"/>
      <c r="S88" s="90"/>
      <c r="T88" s="90"/>
      <c r="U88" s="90"/>
      <c r="V88" s="90"/>
      <c r="W88" s="90"/>
      <c r="X88" s="90"/>
      <c r="Y88" s="90"/>
    </row>
    <row r="89" spans="1:25" s="188" customFormat="1">
      <c r="A89" s="91" t="s">
        <v>1003</v>
      </c>
      <c r="B89" s="91" t="s">
        <v>1965</v>
      </c>
      <c r="C89" s="91" t="s">
        <v>1968</v>
      </c>
      <c r="D89" s="91"/>
      <c r="E89" s="91"/>
      <c r="F89" s="91"/>
      <c r="G89" s="186"/>
      <c r="H89" s="187"/>
      <c r="I89" s="187"/>
      <c r="J89" s="187"/>
      <c r="K89" s="187"/>
      <c r="Q89" s="90"/>
      <c r="R89" s="90"/>
      <c r="S89" s="90"/>
      <c r="T89" s="90"/>
      <c r="U89" s="90"/>
      <c r="V89" s="90"/>
      <c r="W89" s="90"/>
      <c r="X89" s="90"/>
      <c r="Y89" s="90"/>
    </row>
    <row r="90" spans="1:25" s="188" customFormat="1">
      <c r="A90" s="91" t="s">
        <v>1003</v>
      </c>
      <c r="B90" s="91" t="s">
        <v>1965</v>
      </c>
      <c r="C90" s="91" t="s">
        <v>1969</v>
      </c>
      <c r="D90" s="91"/>
      <c r="E90" s="91"/>
      <c r="F90" s="91"/>
      <c r="G90" s="186"/>
      <c r="H90" s="187"/>
      <c r="I90" s="187"/>
      <c r="J90" s="187"/>
      <c r="K90" s="187"/>
      <c r="Q90" s="90"/>
      <c r="R90" s="90"/>
      <c r="S90" s="90"/>
      <c r="T90" s="90"/>
      <c r="U90" s="90"/>
      <c r="V90" s="90"/>
      <c r="W90" s="90"/>
      <c r="X90" s="90"/>
      <c r="Y90" s="90"/>
    </row>
    <row r="91" spans="1:25" s="188" customFormat="1">
      <c r="A91" s="91" t="s">
        <v>1003</v>
      </c>
      <c r="B91" s="91" t="s">
        <v>1965</v>
      </c>
      <c r="C91" s="91" t="s">
        <v>1970</v>
      </c>
      <c r="D91" s="91"/>
      <c r="E91" s="91"/>
      <c r="F91" s="91"/>
      <c r="G91" s="186"/>
      <c r="H91" s="187"/>
      <c r="I91" s="187"/>
      <c r="J91" s="187"/>
      <c r="K91" s="187"/>
      <c r="Q91" s="90"/>
      <c r="R91" s="90"/>
      <c r="S91" s="90"/>
      <c r="T91" s="90"/>
      <c r="U91" s="90"/>
      <c r="V91" s="90"/>
      <c r="W91" s="90"/>
      <c r="X91" s="90"/>
      <c r="Y91" s="90"/>
    </row>
    <row r="92" spans="1:25" s="188" customFormat="1">
      <c r="A92" s="91" t="s">
        <v>1864</v>
      </c>
      <c r="B92" s="91" t="s">
        <v>1971</v>
      </c>
      <c r="C92" s="91" t="s">
        <v>1972</v>
      </c>
      <c r="D92" s="91"/>
      <c r="E92" s="91"/>
      <c r="F92" s="91"/>
      <c r="G92" s="186"/>
      <c r="H92" s="187"/>
      <c r="I92" s="187"/>
      <c r="J92" s="187"/>
      <c r="K92" s="187"/>
      <c r="Q92" s="90"/>
      <c r="R92" s="90"/>
      <c r="S92" s="90"/>
      <c r="T92" s="90"/>
      <c r="U92" s="90"/>
      <c r="V92" s="90"/>
      <c r="W92" s="90"/>
      <c r="X92" s="90"/>
      <c r="Y92" s="90"/>
    </row>
    <row r="93" spans="1:25" s="188" customFormat="1">
      <c r="A93" s="91" t="s">
        <v>1864</v>
      </c>
      <c r="B93" s="91" t="s">
        <v>1971</v>
      </c>
      <c r="C93" s="91" t="s">
        <v>1973</v>
      </c>
      <c r="D93" s="91"/>
      <c r="E93" s="91"/>
      <c r="F93" s="91"/>
      <c r="G93" s="186"/>
      <c r="H93" s="187"/>
      <c r="I93" s="187"/>
      <c r="J93" s="187"/>
      <c r="K93" s="187"/>
      <c r="Q93" s="90"/>
      <c r="R93" s="90"/>
      <c r="S93" s="90"/>
      <c r="T93" s="90"/>
      <c r="U93" s="90"/>
      <c r="V93" s="90"/>
      <c r="W93" s="90"/>
      <c r="X93" s="90"/>
      <c r="Y93" s="90"/>
    </row>
    <row r="94" spans="1:25" s="188" customFormat="1">
      <c r="A94" s="91" t="s">
        <v>1833</v>
      </c>
      <c r="B94" s="91" t="s">
        <v>1974</v>
      </c>
      <c r="C94" s="91" t="s">
        <v>1975</v>
      </c>
      <c r="D94" s="91"/>
      <c r="E94" s="91"/>
      <c r="F94" s="91"/>
      <c r="G94" s="186"/>
      <c r="H94" s="187"/>
      <c r="I94" s="187"/>
      <c r="J94" s="187"/>
      <c r="K94" s="187"/>
      <c r="Q94" s="90"/>
      <c r="R94" s="90"/>
      <c r="S94" s="90"/>
      <c r="T94" s="90"/>
      <c r="U94" s="90"/>
      <c r="V94" s="90"/>
      <c r="W94" s="90"/>
      <c r="X94" s="90"/>
      <c r="Y94" s="90"/>
    </row>
    <row r="95" spans="1:25" s="188" customFormat="1">
      <c r="A95" s="91" t="s">
        <v>1833</v>
      </c>
      <c r="B95" s="91" t="s">
        <v>1974</v>
      </c>
      <c r="C95" s="91" t="s">
        <v>1976</v>
      </c>
      <c r="D95" s="91"/>
      <c r="E95" s="91"/>
      <c r="F95" s="91"/>
      <c r="G95" s="186"/>
      <c r="H95" s="187"/>
      <c r="I95" s="187"/>
      <c r="J95" s="187"/>
      <c r="K95" s="187"/>
      <c r="Q95" s="90"/>
      <c r="R95" s="90"/>
      <c r="S95" s="90"/>
      <c r="T95" s="90"/>
      <c r="U95" s="90"/>
      <c r="V95" s="90"/>
      <c r="W95" s="90"/>
      <c r="X95" s="90"/>
      <c r="Y95" s="90"/>
    </row>
    <row r="96" spans="1:25" s="188" customFormat="1">
      <c r="A96" s="91" t="s">
        <v>1842</v>
      </c>
      <c r="B96" s="91" t="s">
        <v>1977</v>
      </c>
      <c r="C96" s="91" t="s">
        <v>1978</v>
      </c>
      <c r="D96" s="91"/>
      <c r="E96" s="91"/>
      <c r="F96" s="91"/>
      <c r="G96" s="186"/>
      <c r="H96" s="187"/>
      <c r="I96" s="187"/>
      <c r="J96" s="187"/>
      <c r="K96" s="187"/>
      <c r="Q96" s="90"/>
      <c r="R96" s="90"/>
      <c r="S96" s="90"/>
      <c r="T96" s="90"/>
      <c r="U96" s="90"/>
      <c r="V96" s="90"/>
      <c r="W96" s="90"/>
      <c r="X96" s="90"/>
      <c r="Y96" s="90"/>
    </row>
    <row r="97" spans="1:25" s="188" customFormat="1">
      <c r="A97" s="91" t="s">
        <v>1842</v>
      </c>
      <c r="B97" s="91" t="s">
        <v>1977</v>
      </c>
      <c r="C97" s="91" t="s">
        <v>1979</v>
      </c>
      <c r="D97" s="91"/>
      <c r="E97" s="91"/>
      <c r="F97" s="91"/>
      <c r="G97" s="186"/>
      <c r="H97" s="187"/>
      <c r="I97" s="187"/>
      <c r="J97" s="187"/>
      <c r="K97" s="187"/>
      <c r="Q97" s="90"/>
      <c r="R97" s="90"/>
      <c r="S97" s="90"/>
      <c r="T97" s="90"/>
      <c r="U97" s="90"/>
      <c r="V97" s="90"/>
      <c r="W97" s="90"/>
      <c r="X97" s="90"/>
      <c r="Y97" s="90"/>
    </row>
    <row r="98" spans="1:25" s="188" customFormat="1">
      <c r="A98" s="91" t="s">
        <v>1842</v>
      </c>
      <c r="B98" s="91" t="s">
        <v>1977</v>
      </c>
      <c r="C98" s="91" t="s">
        <v>1980</v>
      </c>
      <c r="D98" s="91"/>
      <c r="E98" s="91"/>
      <c r="F98" s="91"/>
      <c r="G98" s="186"/>
      <c r="H98" s="187"/>
      <c r="I98" s="187"/>
      <c r="J98" s="187"/>
      <c r="K98" s="187"/>
      <c r="Q98" s="90"/>
      <c r="R98" s="90"/>
      <c r="S98" s="90"/>
      <c r="T98" s="90"/>
      <c r="U98" s="90"/>
      <c r="V98" s="90"/>
      <c r="W98" s="90"/>
      <c r="X98" s="90"/>
      <c r="Y98" s="90"/>
    </row>
    <row r="99" spans="1:25" s="188" customFormat="1">
      <c r="A99" s="91" t="s">
        <v>1842</v>
      </c>
      <c r="B99" s="91" t="s">
        <v>1977</v>
      </c>
      <c r="C99" s="91" t="s">
        <v>1981</v>
      </c>
      <c r="D99" s="91"/>
      <c r="E99" s="91"/>
      <c r="F99" s="91"/>
      <c r="G99" s="186"/>
      <c r="H99" s="187"/>
      <c r="I99" s="187"/>
      <c r="J99" s="187"/>
      <c r="K99" s="187"/>
      <c r="Q99" s="90"/>
      <c r="R99" s="90"/>
      <c r="S99" s="90"/>
      <c r="T99" s="90"/>
      <c r="U99" s="90"/>
      <c r="V99" s="90"/>
      <c r="W99" s="90"/>
      <c r="X99" s="90"/>
      <c r="Y99" s="90"/>
    </row>
    <row r="100" spans="1:25" s="188" customFormat="1">
      <c r="A100" s="91" t="s">
        <v>1842</v>
      </c>
      <c r="B100" s="91" t="s">
        <v>1977</v>
      </c>
      <c r="C100" s="91" t="s">
        <v>1982</v>
      </c>
      <c r="D100" s="91"/>
      <c r="E100" s="91"/>
      <c r="F100" s="91"/>
      <c r="G100" s="186"/>
      <c r="H100" s="187"/>
      <c r="I100" s="187"/>
      <c r="J100" s="187"/>
      <c r="K100" s="187"/>
      <c r="Q100" s="90"/>
      <c r="R100" s="90"/>
      <c r="S100" s="90"/>
      <c r="T100" s="90"/>
      <c r="U100" s="90"/>
      <c r="V100" s="90"/>
      <c r="W100" s="90"/>
      <c r="X100" s="90"/>
      <c r="Y100" s="90"/>
    </row>
    <row r="101" spans="1:25" s="188" customFormat="1">
      <c r="A101" s="91" t="s">
        <v>1842</v>
      </c>
      <c r="B101" s="91" t="s">
        <v>1977</v>
      </c>
      <c r="C101" s="91" t="s">
        <v>1983</v>
      </c>
      <c r="D101" s="91"/>
      <c r="E101" s="91"/>
      <c r="F101" s="91"/>
      <c r="G101" s="186"/>
      <c r="H101" s="187"/>
      <c r="I101" s="187"/>
      <c r="J101" s="187"/>
      <c r="K101" s="187"/>
      <c r="Q101" s="90"/>
      <c r="R101" s="90"/>
      <c r="S101" s="90"/>
      <c r="T101" s="90"/>
      <c r="U101" s="90"/>
      <c r="V101" s="90"/>
      <c r="W101" s="90"/>
      <c r="X101" s="90"/>
      <c r="Y101" s="90"/>
    </row>
    <row r="102" spans="1:25" s="188" customFormat="1">
      <c r="A102" s="91" t="s">
        <v>1842</v>
      </c>
      <c r="B102" s="91" t="s">
        <v>1977</v>
      </c>
      <c r="C102" s="91" t="s">
        <v>1984</v>
      </c>
      <c r="D102" s="91"/>
      <c r="E102" s="91"/>
      <c r="F102" s="91"/>
      <c r="G102" s="186"/>
      <c r="H102" s="187"/>
      <c r="I102" s="187"/>
      <c r="J102" s="187"/>
      <c r="K102" s="187"/>
      <c r="Q102" s="90"/>
      <c r="R102" s="90"/>
      <c r="S102" s="90"/>
      <c r="T102" s="90"/>
      <c r="U102" s="90"/>
      <c r="V102" s="90"/>
      <c r="W102" s="90"/>
      <c r="X102" s="90"/>
      <c r="Y102" s="90"/>
    </row>
    <row r="103" spans="1:25" s="188" customFormat="1">
      <c r="A103" s="91" t="s">
        <v>1842</v>
      </c>
      <c r="B103" s="91" t="s">
        <v>1977</v>
      </c>
      <c r="C103" s="91" t="s">
        <v>1985</v>
      </c>
      <c r="D103" s="91"/>
      <c r="E103" s="91"/>
      <c r="F103" s="91"/>
      <c r="G103" s="186"/>
      <c r="H103" s="187"/>
      <c r="I103" s="187"/>
      <c r="J103" s="187"/>
      <c r="K103" s="187"/>
      <c r="Q103" s="90"/>
      <c r="R103" s="90"/>
      <c r="S103" s="90"/>
      <c r="T103" s="90"/>
      <c r="U103" s="90"/>
      <c r="V103" s="90"/>
      <c r="W103" s="90"/>
      <c r="X103" s="90"/>
      <c r="Y103" s="90"/>
    </row>
    <row r="104" spans="1:25" s="188" customFormat="1">
      <c r="A104" s="91" t="s">
        <v>1842</v>
      </c>
      <c r="B104" s="91" t="s">
        <v>1977</v>
      </c>
      <c r="C104" s="91" t="s">
        <v>1986</v>
      </c>
      <c r="D104" s="91"/>
      <c r="E104" s="91"/>
      <c r="F104" s="91"/>
      <c r="G104" s="186"/>
      <c r="H104" s="187"/>
      <c r="I104" s="187"/>
      <c r="J104" s="187"/>
      <c r="K104" s="187"/>
      <c r="Q104" s="90"/>
      <c r="R104" s="90"/>
      <c r="S104" s="90"/>
      <c r="T104" s="90"/>
      <c r="U104" s="90"/>
      <c r="V104" s="90"/>
      <c r="W104" s="90"/>
      <c r="X104" s="90"/>
      <c r="Y104" s="90"/>
    </row>
    <row r="105" spans="1:25" s="188" customFormat="1">
      <c r="A105" s="91" t="s">
        <v>1855</v>
      </c>
      <c r="B105" s="91" t="s">
        <v>1987</v>
      </c>
      <c r="C105" s="91" t="s">
        <v>1988</v>
      </c>
      <c r="D105" s="91"/>
      <c r="E105" s="91"/>
      <c r="F105" s="91"/>
      <c r="G105" s="186"/>
      <c r="H105" s="187"/>
      <c r="I105" s="187"/>
      <c r="J105" s="187"/>
      <c r="K105" s="187"/>
      <c r="Q105" s="90"/>
      <c r="R105" s="90"/>
      <c r="S105" s="90"/>
      <c r="T105" s="90"/>
      <c r="U105" s="90"/>
      <c r="V105" s="90"/>
      <c r="W105" s="90"/>
      <c r="X105" s="90"/>
      <c r="Y105" s="90"/>
    </row>
    <row r="106" spans="1:25" s="188" customFormat="1">
      <c r="A106" s="91" t="s">
        <v>1855</v>
      </c>
      <c r="B106" s="91" t="s">
        <v>1987</v>
      </c>
      <c r="C106" s="91" t="s">
        <v>1989</v>
      </c>
      <c r="D106" s="91"/>
      <c r="E106" s="91"/>
      <c r="F106" s="91"/>
      <c r="G106" s="186"/>
      <c r="H106" s="187"/>
      <c r="I106" s="187"/>
      <c r="J106" s="187"/>
      <c r="K106" s="187"/>
      <c r="Q106" s="90"/>
      <c r="R106" s="90"/>
      <c r="S106" s="90"/>
      <c r="T106" s="90"/>
      <c r="U106" s="90"/>
      <c r="V106" s="90"/>
      <c r="W106" s="90"/>
      <c r="X106" s="90"/>
      <c r="Y106" s="90"/>
    </row>
    <row r="107" spans="1:25" s="188" customFormat="1">
      <c r="A107" s="91" t="s">
        <v>1855</v>
      </c>
      <c r="B107" s="91" t="s">
        <v>1987</v>
      </c>
      <c r="C107" s="91" t="s">
        <v>1990</v>
      </c>
      <c r="D107" s="91"/>
      <c r="E107" s="91"/>
      <c r="F107" s="91"/>
      <c r="G107" s="186"/>
      <c r="H107" s="187"/>
      <c r="I107" s="187"/>
      <c r="J107" s="187"/>
      <c r="K107" s="187"/>
      <c r="Q107" s="90"/>
      <c r="R107" s="90"/>
      <c r="S107" s="90"/>
      <c r="T107" s="90"/>
      <c r="U107" s="90"/>
      <c r="V107" s="90"/>
      <c r="W107" s="90"/>
      <c r="X107" s="90"/>
      <c r="Y107" s="90"/>
    </row>
    <row r="108" spans="1:25" s="188" customFormat="1">
      <c r="A108" s="91" t="s">
        <v>1835</v>
      </c>
      <c r="B108" s="91" t="s">
        <v>1991</v>
      </c>
      <c r="C108" s="91" t="s">
        <v>1992</v>
      </c>
      <c r="D108" s="91"/>
      <c r="E108" s="91"/>
      <c r="F108" s="91"/>
      <c r="G108" s="186"/>
      <c r="H108" s="187"/>
      <c r="I108" s="187"/>
      <c r="J108" s="187"/>
      <c r="K108" s="187"/>
      <c r="Q108" s="90"/>
      <c r="R108" s="90"/>
      <c r="S108" s="90"/>
      <c r="T108" s="90"/>
      <c r="U108" s="90"/>
      <c r="V108" s="90"/>
      <c r="W108" s="90"/>
      <c r="X108" s="90"/>
      <c r="Y108" s="90"/>
    </row>
    <row r="109" spans="1:25" s="188" customFormat="1">
      <c r="A109" s="91" t="s">
        <v>1835</v>
      </c>
      <c r="B109" s="91" t="s">
        <v>1991</v>
      </c>
      <c r="C109" s="91" t="s">
        <v>1993</v>
      </c>
      <c r="D109" s="91"/>
      <c r="E109" s="91"/>
      <c r="F109" s="91"/>
      <c r="G109" s="186"/>
      <c r="H109" s="187"/>
      <c r="I109" s="187"/>
      <c r="J109" s="187"/>
      <c r="K109" s="187"/>
      <c r="Q109" s="90"/>
      <c r="R109" s="90"/>
      <c r="S109" s="90"/>
      <c r="T109" s="90"/>
      <c r="U109" s="90"/>
      <c r="V109" s="90"/>
      <c r="W109" s="90"/>
      <c r="X109" s="90"/>
      <c r="Y109" s="90"/>
    </row>
    <row r="110" spans="1:25" s="188" customFormat="1">
      <c r="A110" s="91" t="s">
        <v>1835</v>
      </c>
      <c r="B110" s="91" t="s">
        <v>1991</v>
      </c>
      <c r="C110" s="91" t="s">
        <v>1994</v>
      </c>
      <c r="D110" s="91"/>
      <c r="E110" s="91"/>
      <c r="F110" s="91"/>
      <c r="G110" s="186"/>
      <c r="H110" s="187"/>
      <c r="I110" s="187"/>
      <c r="J110" s="187"/>
      <c r="K110" s="187"/>
      <c r="Q110" s="90"/>
      <c r="R110" s="90"/>
      <c r="S110" s="90"/>
      <c r="T110" s="90"/>
      <c r="U110" s="90"/>
      <c r="V110" s="90"/>
      <c r="W110" s="90"/>
      <c r="X110" s="90"/>
      <c r="Y110" s="90"/>
    </row>
    <row r="111" spans="1:25" s="188" customFormat="1">
      <c r="A111" s="91" t="s">
        <v>1835</v>
      </c>
      <c r="B111" s="91" t="s">
        <v>1991</v>
      </c>
      <c r="C111" s="91" t="s">
        <v>1995</v>
      </c>
      <c r="D111" s="91"/>
      <c r="E111" s="91"/>
      <c r="F111" s="91"/>
      <c r="G111" s="186"/>
      <c r="H111" s="187"/>
      <c r="I111" s="187"/>
      <c r="J111" s="187"/>
      <c r="K111" s="187"/>
      <c r="Q111" s="90"/>
      <c r="R111" s="90"/>
      <c r="S111" s="90"/>
      <c r="T111" s="90"/>
      <c r="U111" s="90"/>
      <c r="V111" s="90"/>
      <c r="W111" s="90"/>
      <c r="X111" s="90"/>
      <c r="Y111" s="90"/>
    </row>
    <row r="112" spans="1:25" s="188" customFormat="1">
      <c r="A112" s="91" t="s">
        <v>1835</v>
      </c>
      <c r="B112" s="91" t="s">
        <v>1991</v>
      </c>
      <c r="C112" s="91" t="s">
        <v>1996</v>
      </c>
      <c r="D112" s="91"/>
      <c r="E112" s="91"/>
      <c r="F112" s="91"/>
      <c r="G112" s="186"/>
      <c r="H112" s="187"/>
      <c r="I112" s="187"/>
      <c r="J112" s="187"/>
      <c r="K112" s="187"/>
      <c r="Q112" s="90"/>
      <c r="R112" s="90"/>
      <c r="S112" s="90"/>
      <c r="T112" s="90"/>
      <c r="U112" s="90"/>
      <c r="V112" s="90"/>
      <c r="W112" s="90"/>
      <c r="X112" s="90"/>
      <c r="Y112" s="90"/>
    </row>
    <row r="113" spans="1:25" s="188" customFormat="1">
      <c r="A113" s="91" t="s">
        <v>1835</v>
      </c>
      <c r="B113" s="91" t="s">
        <v>1991</v>
      </c>
      <c r="C113" s="91" t="s">
        <v>1997</v>
      </c>
      <c r="D113" s="91"/>
      <c r="E113" s="91"/>
      <c r="F113" s="91"/>
      <c r="G113" s="186"/>
      <c r="H113" s="187"/>
      <c r="I113" s="187"/>
      <c r="J113" s="187"/>
      <c r="K113" s="187"/>
      <c r="Q113" s="90"/>
      <c r="R113" s="90"/>
      <c r="S113" s="90"/>
      <c r="T113" s="90"/>
      <c r="U113" s="90"/>
      <c r="V113" s="90"/>
      <c r="W113" s="90"/>
      <c r="X113" s="90"/>
      <c r="Y113" s="90"/>
    </row>
    <row r="114" spans="1:25" s="188" customFormat="1">
      <c r="A114" s="91" t="s">
        <v>1835</v>
      </c>
      <c r="B114" s="91" t="s">
        <v>1991</v>
      </c>
      <c r="C114" s="91" t="s">
        <v>1998</v>
      </c>
      <c r="D114" s="91"/>
      <c r="E114" s="91"/>
      <c r="F114" s="91"/>
      <c r="G114" s="186"/>
      <c r="H114" s="187"/>
      <c r="I114" s="187"/>
      <c r="J114" s="187"/>
      <c r="K114" s="187"/>
      <c r="Q114" s="90"/>
      <c r="R114" s="90"/>
      <c r="S114" s="90"/>
      <c r="T114" s="90"/>
      <c r="U114" s="90"/>
      <c r="V114" s="90"/>
      <c r="W114" s="90"/>
      <c r="X114" s="90"/>
      <c r="Y114" s="90"/>
    </row>
    <row r="115" spans="1:25" s="188" customFormat="1">
      <c r="A115" s="91" t="s">
        <v>1835</v>
      </c>
      <c r="B115" s="91" t="s">
        <v>1991</v>
      </c>
      <c r="C115" s="91" t="s">
        <v>1999</v>
      </c>
      <c r="D115" s="91"/>
      <c r="E115" s="91"/>
      <c r="F115" s="91"/>
      <c r="G115" s="186"/>
      <c r="H115" s="187"/>
      <c r="I115" s="187"/>
      <c r="J115" s="187"/>
      <c r="K115" s="187"/>
      <c r="Q115" s="90"/>
      <c r="R115" s="90"/>
      <c r="S115" s="90"/>
      <c r="T115" s="90"/>
      <c r="U115" s="90"/>
      <c r="V115" s="90"/>
      <c r="W115" s="90"/>
      <c r="X115" s="90"/>
      <c r="Y115" s="90"/>
    </row>
    <row r="116" spans="1:25" s="188" customFormat="1">
      <c r="A116" s="91" t="s">
        <v>1837</v>
      </c>
      <c r="B116" s="91" t="s">
        <v>2000</v>
      </c>
      <c r="C116" s="91" t="s">
        <v>2001</v>
      </c>
      <c r="D116" s="91"/>
      <c r="E116" s="91"/>
      <c r="F116" s="91"/>
      <c r="G116" s="186"/>
      <c r="H116" s="187"/>
      <c r="I116" s="187"/>
      <c r="J116" s="187"/>
      <c r="K116" s="187"/>
      <c r="Q116" s="90"/>
      <c r="R116" s="90"/>
      <c r="S116" s="90"/>
      <c r="T116" s="90"/>
      <c r="U116" s="90"/>
      <c r="V116" s="90"/>
      <c r="W116" s="90"/>
      <c r="X116" s="90"/>
      <c r="Y116" s="90"/>
    </row>
    <row r="117" spans="1:25" s="188" customFormat="1">
      <c r="A117" s="91" t="s">
        <v>1837</v>
      </c>
      <c r="B117" s="91" t="s">
        <v>2000</v>
      </c>
      <c r="C117" s="91" t="s">
        <v>2002</v>
      </c>
      <c r="D117" s="91"/>
      <c r="E117" s="91"/>
      <c r="F117" s="91"/>
      <c r="G117" s="186"/>
      <c r="H117" s="187"/>
      <c r="I117" s="187"/>
      <c r="J117" s="187"/>
      <c r="K117" s="187"/>
      <c r="Q117" s="90"/>
      <c r="R117" s="90"/>
      <c r="S117" s="90"/>
      <c r="T117" s="90"/>
      <c r="U117" s="90"/>
      <c r="V117" s="90"/>
      <c r="W117" s="90"/>
      <c r="X117" s="90"/>
      <c r="Y117" s="90"/>
    </row>
    <row r="118" spans="1:25" s="188" customFormat="1">
      <c r="A118" s="91" t="s">
        <v>1837</v>
      </c>
      <c r="B118" s="91" t="s">
        <v>2000</v>
      </c>
      <c r="C118" s="91" t="s">
        <v>2003</v>
      </c>
      <c r="D118" s="91"/>
      <c r="E118" s="91"/>
      <c r="F118" s="91"/>
      <c r="G118" s="186"/>
      <c r="H118" s="187"/>
      <c r="I118" s="187"/>
      <c r="J118" s="187"/>
      <c r="K118" s="187"/>
      <c r="Q118" s="90"/>
      <c r="R118" s="90"/>
      <c r="S118" s="90"/>
      <c r="T118" s="90"/>
      <c r="U118" s="90"/>
      <c r="V118" s="90"/>
      <c r="W118" s="90"/>
      <c r="X118" s="90"/>
      <c r="Y118" s="90"/>
    </row>
    <row r="119" spans="1:25" s="188" customFormat="1">
      <c r="A119" s="91" t="s">
        <v>1881</v>
      </c>
      <c r="B119" s="91" t="s">
        <v>2004</v>
      </c>
      <c r="C119" s="91" t="s">
        <v>2005</v>
      </c>
      <c r="D119" s="91"/>
      <c r="E119" s="91"/>
      <c r="F119" s="91"/>
      <c r="G119" s="186"/>
      <c r="H119" s="187"/>
      <c r="I119" s="187"/>
      <c r="J119" s="187"/>
      <c r="K119" s="187"/>
      <c r="Q119" s="90"/>
      <c r="R119" s="90"/>
      <c r="S119" s="90"/>
      <c r="T119" s="90"/>
      <c r="U119" s="90"/>
      <c r="V119" s="90"/>
      <c r="W119" s="90"/>
      <c r="X119" s="90"/>
      <c r="Y119" s="90"/>
    </row>
    <row r="120" spans="1:25" s="188" customFormat="1">
      <c r="A120" s="91" t="s">
        <v>1881</v>
      </c>
      <c r="B120" s="91" t="s">
        <v>2004</v>
      </c>
      <c r="C120" s="91" t="s">
        <v>2006</v>
      </c>
      <c r="D120" s="91"/>
      <c r="E120" s="91"/>
      <c r="F120" s="91"/>
      <c r="G120" s="186"/>
      <c r="H120" s="187"/>
      <c r="I120" s="187"/>
      <c r="J120" s="187"/>
      <c r="K120" s="187"/>
      <c r="Q120" s="90"/>
      <c r="R120" s="90"/>
      <c r="S120" s="90"/>
      <c r="T120" s="90"/>
      <c r="U120" s="90"/>
      <c r="V120" s="90"/>
      <c r="W120" s="90"/>
      <c r="X120" s="90"/>
      <c r="Y120" s="90"/>
    </row>
    <row r="121" spans="1:25" s="188" customFormat="1">
      <c r="A121" s="91" t="s">
        <v>1881</v>
      </c>
      <c r="B121" s="91" t="s">
        <v>2004</v>
      </c>
      <c r="C121" s="91" t="s">
        <v>2007</v>
      </c>
      <c r="D121" s="91"/>
      <c r="E121" s="91"/>
      <c r="F121" s="91"/>
      <c r="G121" s="186"/>
      <c r="H121" s="187"/>
      <c r="I121" s="187"/>
      <c r="J121" s="187"/>
      <c r="K121" s="187"/>
      <c r="Q121" s="90"/>
      <c r="R121" s="90"/>
      <c r="S121" s="90"/>
      <c r="T121" s="90"/>
      <c r="U121" s="90"/>
      <c r="V121" s="90"/>
      <c r="W121" s="90"/>
      <c r="X121" s="90"/>
      <c r="Y121" s="90"/>
    </row>
    <row r="122" spans="1:25" s="188" customFormat="1">
      <c r="A122" s="91" t="s">
        <v>1881</v>
      </c>
      <c r="B122" s="91" t="s">
        <v>2004</v>
      </c>
      <c r="C122" s="91" t="s">
        <v>2008</v>
      </c>
      <c r="D122" s="91"/>
      <c r="E122" s="91"/>
      <c r="F122" s="91"/>
      <c r="G122" s="186"/>
      <c r="H122" s="187"/>
      <c r="I122" s="187"/>
      <c r="J122" s="187"/>
      <c r="K122" s="187"/>
      <c r="Q122" s="90"/>
      <c r="R122" s="90"/>
      <c r="S122" s="90"/>
      <c r="T122" s="90"/>
      <c r="U122" s="90"/>
      <c r="V122" s="90"/>
      <c r="W122" s="90"/>
      <c r="X122" s="90"/>
      <c r="Y122" s="90"/>
    </row>
    <row r="123" spans="1:25" s="188" customFormat="1">
      <c r="A123" s="91" t="s">
        <v>1881</v>
      </c>
      <c r="B123" s="91" t="s">
        <v>2004</v>
      </c>
      <c r="C123" s="91" t="s">
        <v>2009</v>
      </c>
      <c r="D123" s="91"/>
      <c r="E123" s="91"/>
      <c r="F123" s="91"/>
      <c r="G123" s="186"/>
      <c r="H123" s="187"/>
      <c r="I123" s="187"/>
      <c r="J123" s="187"/>
      <c r="K123" s="187"/>
      <c r="Q123" s="90"/>
      <c r="R123" s="90"/>
      <c r="S123" s="90"/>
      <c r="T123" s="90"/>
      <c r="U123" s="90"/>
      <c r="V123" s="90"/>
      <c r="W123" s="90"/>
      <c r="X123" s="90"/>
      <c r="Y123" s="90"/>
    </row>
    <row r="124" spans="1:25" s="188" customFormat="1">
      <c r="A124" s="91" t="s">
        <v>1881</v>
      </c>
      <c r="B124" s="91" t="s">
        <v>2004</v>
      </c>
      <c r="C124" s="91" t="s">
        <v>2010</v>
      </c>
      <c r="D124" s="91"/>
      <c r="E124" s="91"/>
      <c r="F124" s="91"/>
      <c r="G124" s="186"/>
      <c r="H124" s="187"/>
      <c r="I124" s="187"/>
      <c r="J124" s="187"/>
      <c r="K124" s="187"/>
      <c r="Q124" s="90"/>
      <c r="R124" s="90"/>
      <c r="S124" s="90"/>
      <c r="T124" s="90"/>
      <c r="U124" s="90"/>
      <c r="V124" s="90"/>
      <c r="W124" s="90"/>
      <c r="X124" s="90"/>
      <c r="Y124" s="90"/>
    </row>
    <row r="125" spans="1:25" s="188" customFormat="1">
      <c r="A125" s="91" t="s">
        <v>1875</v>
      </c>
      <c r="B125" s="91" t="s">
        <v>2011</v>
      </c>
      <c r="C125" s="91" t="s">
        <v>2012</v>
      </c>
      <c r="D125" s="91"/>
      <c r="E125" s="91"/>
      <c r="F125" s="91"/>
      <c r="G125" s="186"/>
      <c r="H125" s="187"/>
      <c r="I125" s="187"/>
      <c r="J125" s="187"/>
      <c r="K125" s="187"/>
      <c r="Q125" s="90"/>
      <c r="R125" s="90"/>
      <c r="S125" s="90"/>
      <c r="T125" s="90"/>
      <c r="U125" s="90"/>
      <c r="V125" s="90"/>
      <c r="W125" s="90"/>
      <c r="X125" s="90"/>
      <c r="Y125" s="90"/>
    </row>
    <row r="126" spans="1:25" s="188" customFormat="1">
      <c r="A126" s="91" t="s">
        <v>1875</v>
      </c>
      <c r="B126" s="91" t="s">
        <v>2011</v>
      </c>
      <c r="C126" s="91" t="s">
        <v>2013</v>
      </c>
      <c r="D126" s="91"/>
      <c r="E126" s="91"/>
      <c r="F126" s="91"/>
      <c r="G126" s="186"/>
      <c r="H126" s="187"/>
      <c r="I126" s="187"/>
      <c r="J126" s="187"/>
      <c r="K126" s="187"/>
      <c r="Q126" s="90"/>
      <c r="R126" s="90"/>
      <c r="S126" s="90"/>
      <c r="T126" s="90"/>
      <c r="U126" s="90"/>
      <c r="V126" s="90"/>
      <c r="W126" s="90"/>
      <c r="X126" s="90"/>
      <c r="Y126" s="90"/>
    </row>
    <row r="127" spans="1:25" s="188" customFormat="1">
      <c r="A127" s="91" t="s">
        <v>1875</v>
      </c>
      <c r="B127" s="91" t="s">
        <v>2011</v>
      </c>
      <c r="C127" s="91" t="s">
        <v>2014</v>
      </c>
      <c r="D127" s="91"/>
      <c r="E127" s="91"/>
      <c r="F127" s="91"/>
      <c r="G127" s="186"/>
      <c r="H127" s="187"/>
      <c r="I127" s="187"/>
      <c r="J127" s="187"/>
      <c r="K127" s="187"/>
      <c r="Q127" s="90"/>
      <c r="R127" s="90"/>
      <c r="S127" s="90"/>
      <c r="T127" s="90"/>
      <c r="U127" s="90"/>
      <c r="V127" s="90"/>
      <c r="W127" s="90"/>
      <c r="X127" s="90"/>
      <c r="Y127" s="90"/>
    </row>
    <row r="128" spans="1:25" s="188" customFormat="1">
      <c r="A128" s="91" t="s">
        <v>1875</v>
      </c>
      <c r="B128" s="91" t="s">
        <v>2011</v>
      </c>
      <c r="C128" s="91" t="s">
        <v>2015</v>
      </c>
      <c r="D128" s="91"/>
      <c r="E128" s="91"/>
      <c r="F128" s="91"/>
      <c r="G128" s="186"/>
      <c r="H128" s="187"/>
      <c r="I128" s="187"/>
      <c r="J128" s="187"/>
      <c r="K128" s="187"/>
      <c r="Q128" s="90"/>
      <c r="R128" s="90"/>
      <c r="S128" s="90"/>
      <c r="T128" s="90"/>
      <c r="U128" s="90"/>
      <c r="V128" s="90"/>
      <c r="W128" s="90"/>
      <c r="X128" s="90"/>
      <c r="Y128" s="90"/>
    </row>
    <row r="129" spans="1:25" s="188" customFormat="1">
      <c r="A129" s="91" t="s">
        <v>1875</v>
      </c>
      <c r="B129" s="91" t="s">
        <v>2011</v>
      </c>
      <c r="C129" s="91" t="s">
        <v>2016</v>
      </c>
      <c r="D129" s="91"/>
      <c r="E129" s="91"/>
      <c r="F129" s="91"/>
      <c r="G129" s="186"/>
      <c r="H129" s="187"/>
      <c r="I129" s="187"/>
      <c r="J129" s="187"/>
      <c r="K129" s="187"/>
      <c r="Q129" s="90"/>
      <c r="R129" s="90"/>
      <c r="S129" s="90"/>
      <c r="T129" s="90"/>
      <c r="U129" s="90"/>
      <c r="V129" s="90"/>
      <c r="W129" s="90"/>
      <c r="X129" s="90"/>
      <c r="Y129" s="90"/>
    </row>
    <row r="130" spans="1:25" s="188" customFormat="1">
      <c r="A130" s="91" t="s">
        <v>1875</v>
      </c>
      <c r="B130" s="91" t="s">
        <v>2011</v>
      </c>
      <c r="C130" s="91" t="s">
        <v>2017</v>
      </c>
      <c r="D130" s="91"/>
      <c r="E130" s="91"/>
      <c r="F130" s="91"/>
      <c r="G130" s="186"/>
      <c r="H130" s="187"/>
      <c r="I130" s="187"/>
      <c r="J130" s="187"/>
      <c r="K130" s="187"/>
      <c r="Q130" s="90"/>
      <c r="R130" s="90"/>
      <c r="S130" s="90"/>
      <c r="T130" s="90"/>
      <c r="U130" s="90"/>
      <c r="V130" s="90"/>
      <c r="W130" s="90"/>
      <c r="X130" s="90"/>
      <c r="Y130" s="90"/>
    </row>
    <row r="131" spans="1:25" s="188" customFormat="1">
      <c r="A131" s="91" t="s">
        <v>1898</v>
      </c>
      <c r="B131" s="91" t="s">
        <v>2018</v>
      </c>
      <c r="C131" s="91" t="s">
        <v>2019</v>
      </c>
      <c r="D131" s="91"/>
      <c r="E131" s="91"/>
      <c r="F131" s="91"/>
      <c r="G131" s="186"/>
      <c r="H131" s="187"/>
      <c r="I131" s="187"/>
      <c r="J131" s="187"/>
      <c r="K131" s="187"/>
      <c r="Q131" s="90"/>
      <c r="R131" s="90"/>
      <c r="S131" s="90"/>
      <c r="T131" s="90"/>
      <c r="U131" s="90"/>
      <c r="V131" s="90"/>
      <c r="W131" s="90"/>
      <c r="X131" s="90"/>
      <c r="Y131" s="90"/>
    </row>
    <row r="132" spans="1:25" s="188" customFormat="1">
      <c r="A132" s="91" t="s">
        <v>1898</v>
      </c>
      <c r="B132" s="91" t="s">
        <v>2018</v>
      </c>
      <c r="C132" s="91" t="s">
        <v>2020</v>
      </c>
      <c r="D132" s="91"/>
      <c r="E132" s="91"/>
      <c r="F132" s="91"/>
      <c r="G132" s="186"/>
      <c r="H132" s="187"/>
      <c r="I132" s="187"/>
      <c r="J132" s="187"/>
      <c r="K132" s="187"/>
      <c r="Q132" s="90"/>
      <c r="R132" s="90"/>
      <c r="S132" s="90"/>
      <c r="T132" s="90"/>
      <c r="U132" s="90"/>
      <c r="V132" s="90"/>
      <c r="W132" s="90"/>
      <c r="X132" s="90"/>
      <c r="Y132" s="90"/>
    </row>
    <row r="133" spans="1:25" s="188" customFormat="1">
      <c r="A133" s="91" t="s">
        <v>1898</v>
      </c>
      <c r="B133" s="91" t="s">
        <v>2018</v>
      </c>
      <c r="C133" s="91" t="s">
        <v>2021</v>
      </c>
      <c r="D133" s="91"/>
      <c r="E133" s="91"/>
      <c r="F133" s="91"/>
      <c r="G133" s="186"/>
      <c r="H133" s="187"/>
      <c r="I133" s="187"/>
      <c r="J133" s="187"/>
      <c r="K133" s="187"/>
      <c r="Q133" s="90"/>
      <c r="R133" s="90"/>
      <c r="S133" s="90"/>
      <c r="T133" s="90"/>
      <c r="U133" s="90"/>
      <c r="V133" s="90"/>
      <c r="W133" s="90"/>
      <c r="X133" s="90"/>
      <c r="Y133" s="90"/>
    </row>
    <row r="134" spans="1:25" s="188" customFormat="1">
      <c r="A134" s="91" t="s">
        <v>1898</v>
      </c>
      <c r="B134" s="91" t="s">
        <v>2018</v>
      </c>
      <c r="C134" s="91" t="s">
        <v>2022</v>
      </c>
      <c r="D134" s="91"/>
      <c r="E134" s="91"/>
      <c r="F134" s="91"/>
      <c r="G134" s="186"/>
      <c r="H134" s="187"/>
      <c r="I134" s="187"/>
      <c r="J134" s="187"/>
      <c r="K134" s="187"/>
      <c r="Q134" s="90"/>
      <c r="R134" s="90"/>
      <c r="S134" s="90"/>
      <c r="T134" s="90"/>
      <c r="U134" s="90"/>
      <c r="V134" s="90"/>
      <c r="W134" s="90"/>
      <c r="X134" s="90"/>
      <c r="Y134" s="90"/>
    </row>
    <row r="135" spans="1:25" s="188" customFormat="1">
      <c r="A135" s="91" t="s">
        <v>1844</v>
      </c>
      <c r="B135" s="91" t="s">
        <v>2023</v>
      </c>
      <c r="C135" s="91" t="s">
        <v>2024</v>
      </c>
      <c r="D135" s="91"/>
      <c r="E135" s="91"/>
      <c r="F135" s="91"/>
      <c r="G135" s="186"/>
      <c r="H135" s="187"/>
      <c r="I135" s="187"/>
      <c r="J135" s="187"/>
      <c r="K135" s="187"/>
      <c r="Q135" s="90"/>
      <c r="R135" s="90"/>
      <c r="S135" s="90"/>
      <c r="T135" s="90"/>
      <c r="U135" s="90"/>
      <c r="V135" s="90"/>
      <c r="W135" s="90"/>
      <c r="X135" s="90"/>
      <c r="Y135" s="90"/>
    </row>
    <row r="136" spans="1:25" s="188" customFormat="1">
      <c r="A136" s="91" t="s">
        <v>1844</v>
      </c>
      <c r="B136" s="91" t="s">
        <v>2023</v>
      </c>
      <c r="C136" s="91" t="s">
        <v>2025</v>
      </c>
      <c r="D136" s="91"/>
      <c r="E136" s="91"/>
      <c r="F136" s="91"/>
      <c r="G136" s="186"/>
      <c r="H136" s="187"/>
      <c r="I136" s="187"/>
      <c r="J136" s="187"/>
      <c r="K136" s="187"/>
      <c r="Q136" s="90"/>
      <c r="R136" s="90"/>
      <c r="S136" s="90"/>
      <c r="T136" s="90"/>
      <c r="U136" s="90"/>
      <c r="V136" s="90"/>
      <c r="W136" s="90"/>
      <c r="X136" s="90"/>
      <c r="Y136" s="90"/>
    </row>
    <row r="137" spans="1:25" s="188" customFormat="1">
      <c r="A137" s="91" t="s">
        <v>1844</v>
      </c>
      <c r="B137" s="91" t="s">
        <v>2023</v>
      </c>
      <c r="C137" s="91" t="s">
        <v>2026</v>
      </c>
      <c r="D137" s="91"/>
      <c r="E137" s="91"/>
      <c r="F137" s="91"/>
      <c r="G137" s="186"/>
      <c r="H137" s="187"/>
      <c r="I137" s="187"/>
      <c r="J137" s="187"/>
      <c r="K137" s="187"/>
      <c r="Q137" s="90"/>
      <c r="R137" s="90"/>
      <c r="S137" s="90"/>
      <c r="T137" s="90"/>
      <c r="U137" s="90"/>
      <c r="V137" s="90"/>
      <c r="W137" s="90"/>
      <c r="X137" s="90"/>
      <c r="Y137" s="90"/>
    </row>
    <row r="138" spans="1:25" s="188" customFormat="1">
      <c r="A138" s="91" t="s">
        <v>1844</v>
      </c>
      <c r="B138" s="91" t="s">
        <v>2023</v>
      </c>
      <c r="C138" s="91" t="s">
        <v>2027</v>
      </c>
      <c r="D138" s="91"/>
      <c r="E138" s="91"/>
      <c r="F138" s="91"/>
      <c r="G138" s="186"/>
      <c r="H138" s="187"/>
      <c r="I138" s="187"/>
      <c r="J138" s="187"/>
      <c r="K138" s="187"/>
      <c r="Q138" s="90"/>
      <c r="R138" s="90"/>
      <c r="S138" s="90"/>
      <c r="T138" s="90"/>
      <c r="U138" s="90"/>
      <c r="V138" s="90"/>
      <c r="W138" s="90"/>
      <c r="X138" s="90"/>
      <c r="Y138" s="90"/>
    </row>
    <row r="139" spans="1:25" s="188" customFormat="1">
      <c r="A139" s="91" t="s">
        <v>1844</v>
      </c>
      <c r="B139" s="91" t="s">
        <v>2023</v>
      </c>
      <c r="C139" s="91" t="s">
        <v>2028</v>
      </c>
      <c r="D139" s="91"/>
      <c r="E139" s="91"/>
      <c r="F139" s="91"/>
      <c r="G139" s="186"/>
      <c r="H139" s="187"/>
      <c r="I139" s="187"/>
      <c r="J139" s="187"/>
      <c r="K139" s="187"/>
      <c r="Q139" s="90"/>
      <c r="R139" s="90"/>
      <c r="S139" s="90"/>
      <c r="T139" s="90"/>
      <c r="U139" s="90"/>
      <c r="V139" s="90"/>
      <c r="W139" s="90"/>
      <c r="X139" s="90"/>
      <c r="Y139" s="90"/>
    </row>
    <row r="140" spans="1:25" s="188" customFormat="1">
      <c r="A140" s="91" t="s">
        <v>1844</v>
      </c>
      <c r="B140" s="91" t="s">
        <v>2023</v>
      </c>
      <c r="C140" s="91" t="s">
        <v>2029</v>
      </c>
      <c r="D140" s="91"/>
      <c r="E140" s="91"/>
      <c r="F140" s="91"/>
      <c r="G140" s="186"/>
      <c r="H140" s="187"/>
      <c r="I140" s="187"/>
      <c r="J140" s="187"/>
      <c r="K140" s="187"/>
      <c r="Q140" s="90"/>
      <c r="R140" s="90"/>
      <c r="S140" s="90"/>
      <c r="T140" s="90"/>
      <c r="U140" s="90"/>
      <c r="V140" s="90"/>
      <c r="W140" s="90"/>
      <c r="X140" s="90"/>
      <c r="Y140" s="90"/>
    </row>
    <row r="141" spans="1:25" s="188" customFormat="1">
      <c r="A141" s="91" t="s">
        <v>1844</v>
      </c>
      <c r="B141" s="91" t="s">
        <v>2023</v>
      </c>
      <c r="C141" s="91" t="s">
        <v>2030</v>
      </c>
      <c r="D141" s="91"/>
      <c r="E141" s="91"/>
      <c r="F141" s="91"/>
      <c r="G141" s="186"/>
      <c r="H141" s="187"/>
      <c r="I141" s="187"/>
      <c r="J141" s="187"/>
      <c r="K141" s="187"/>
      <c r="Q141" s="90"/>
      <c r="R141" s="90"/>
      <c r="S141" s="90"/>
      <c r="T141" s="90"/>
      <c r="U141" s="90"/>
      <c r="V141" s="90"/>
      <c r="W141" s="90"/>
      <c r="X141" s="90"/>
      <c r="Y141" s="90"/>
    </row>
    <row r="142" spans="1:25" s="188" customFormat="1">
      <c r="A142" s="91" t="s">
        <v>1844</v>
      </c>
      <c r="B142" s="91" t="s">
        <v>2023</v>
      </c>
      <c r="C142" s="91" t="s">
        <v>2031</v>
      </c>
      <c r="D142" s="91"/>
      <c r="E142" s="91"/>
      <c r="F142" s="91"/>
      <c r="G142" s="186"/>
      <c r="H142" s="187"/>
      <c r="I142" s="187"/>
      <c r="J142" s="187"/>
      <c r="K142" s="187"/>
      <c r="Q142" s="90"/>
      <c r="R142" s="90"/>
      <c r="S142" s="90"/>
      <c r="T142" s="90"/>
      <c r="U142" s="90"/>
      <c r="V142" s="90"/>
      <c r="W142" s="90"/>
      <c r="X142" s="90"/>
      <c r="Y142" s="90"/>
    </row>
    <row r="143" spans="1:25" s="188" customFormat="1">
      <c r="A143" s="91" t="s">
        <v>1844</v>
      </c>
      <c r="B143" s="91" t="s">
        <v>2023</v>
      </c>
      <c r="C143" s="91" t="s">
        <v>2032</v>
      </c>
      <c r="D143" s="91"/>
      <c r="E143" s="91"/>
      <c r="F143" s="91"/>
      <c r="G143" s="186"/>
      <c r="H143" s="187"/>
      <c r="I143" s="187"/>
      <c r="J143" s="187"/>
      <c r="K143" s="187"/>
      <c r="Q143" s="90"/>
      <c r="R143" s="90"/>
      <c r="S143" s="90"/>
      <c r="T143" s="90"/>
      <c r="U143" s="90"/>
      <c r="V143" s="90"/>
      <c r="W143" s="90"/>
      <c r="X143" s="90"/>
      <c r="Y143" s="90"/>
    </row>
    <row r="144" spans="1:25" s="188" customFormat="1">
      <c r="A144" s="91" t="s">
        <v>1889</v>
      </c>
      <c r="B144" s="91" t="s">
        <v>2033</v>
      </c>
      <c r="C144" s="91" t="s">
        <v>2034</v>
      </c>
      <c r="D144" s="91"/>
      <c r="E144" s="91"/>
      <c r="F144" s="91"/>
      <c r="G144" s="186"/>
      <c r="H144" s="187"/>
      <c r="I144" s="187"/>
      <c r="J144" s="187"/>
      <c r="K144" s="187"/>
      <c r="Q144" s="90"/>
      <c r="R144" s="90"/>
      <c r="S144" s="90"/>
      <c r="T144" s="90"/>
      <c r="U144" s="90"/>
      <c r="V144" s="90"/>
      <c r="W144" s="90"/>
      <c r="X144" s="90"/>
      <c r="Y144" s="90"/>
    </row>
    <row r="145" spans="1:25" s="188" customFormat="1">
      <c r="A145" s="91" t="s">
        <v>1889</v>
      </c>
      <c r="B145" s="91" t="s">
        <v>2033</v>
      </c>
      <c r="C145" s="91" t="s">
        <v>2035</v>
      </c>
      <c r="D145" s="91"/>
      <c r="E145" s="91"/>
      <c r="F145" s="91"/>
      <c r="G145" s="186"/>
      <c r="H145" s="187"/>
      <c r="I145" s="187"/>
      <c r="J145" s="187"/>
      <c r="K145" s="187"/>
      <c r="Q145" s="90"/>
      <c r="R145" s="90"/>
      <c r="S145" s="90"/>
      <c r="T145" s="90"/>
      <c r="U145" s="90"/>
      <c r="V145" s="90"/>
      <c r="W145" s="90"/>
      <c r="X145" s="90"/>
      <c r="Y145" s="90"/>
    </row>
    <row r="146" spans="1:25" s="188" customFormat="1">
      <c r="A146" s="91" t="s">
        <v>1889</v>
      </c>
      <c r="B146" s="91" t="s">
        <v>2033</v>
      </c>
      <c r="C146" s="91" t="s">
        <v>2036</v>
      </c>
      <c r="D146" s="91"/>
      <c r="E146" s="91"/>
      <c r="F146" s="91"/>
      <c r="G146" s="186"/>
      <c r="H146" s="187"/>
      <c r="I146" s="187"/>
      <c r="J146" s="187"/>
      <c r="K146" s="187"/>
      <c r="Q146" s="90"/>
      <c r="R146" s="90"/>
      <c r="S146" s="90"/>
      <c r="T146" s="90"/>
      <c r="U146" s="90"/>
      <c r="V146" s="90"/>
      <c r="W146" s="90"/>
      <c r="X146" s="90"/>
      <c r="Y146" s="90"/>
    </row>
    <row r="147" spans="1:25" s="188" customFormat="1">
      <c r="A147" s="91" t="s">
        <v>997</v>
      </c>
      <c r="B147" s="91" t="s">
        <v>2037</v>
      </c>
      <c r="C147" s="91" t="s">
        <v>2038</v>
      </c>
      <c r="D147" s="91"/>
      <c r="E147" s="91"/>
      <c r="F147" s="91"/>
      <c r="G147" s="186"/>
      <c r="H147" s="187"/>
      <c r="I147" s="187"/>
      <c r="J147" s="187"/>
      <c r="K147" s="187"/>
      <c r="Q147" s="90"/>
      <c r="R147" s="90"/>
      <c r="S147" s="90"/>
      <c r="T147" s="90"/>
      <c r="U147" s="90"/>
      <c r="V147" s="90"/>
      <c r="W147" s="90"/>
      <c r="X147" s="90"/>
      <c r="Y147" s="90"/>
    </row>
    <row r="148" spans="1:25" s="188" customFormat="1">
      <c r="A148" s="91" t="s">
        <v>997</v>
      </c>
      <c r="B148" s="91" t="s">
        <v>2037</v>
      </c>
      <c r="C148" s="91" t="s">
        <v>2039</v>
      </c>
      <c r="D148" s="91"/>
      <c r="E148" s="91"/>
      <c r="F148" s="91"/>
      <c r="G148" s="186"/>
      <c r="H148" s="187"/>
      <c r="I148" s="187"/>
      <c r="J148" s="187"/>
      <c r="K148" s="187"/>
      <c r="Q148" s="90"/>
      <c r="R148" s="90"/>
      <c r="S148" s="90"/>
      <c r="T148" s="90"/>
      <c r="U148" s="90"/>
      <c r="V148" s="90"/>
      <c r="W148" s="90"/>
      <c r="X148" s="90"/>
      <c r="Y148" s="90"/>
    </row>
    <row r="149" spans="1:25" s="188" customFormat="1">
      <c r="A149" s="91" t="s">
        <v>997</v>
      </c>
      <c r="B149" s="91" t="s">
        <v>2037</v>
      </c>
      <c r="C149" s="91" t="s">
        <v>2040</v>
      </c>
      <c r="D149" s="91"/>
      <c r="E149" s="91"/>
      <c r="F149" s="91"/>
      <c r="G149" s="186"/>
      <c r="H149" s="187"/>
      <c r="I149" s="187"/>
      <c r="J149" s="187"/>
      <c r="K149" s="187"/>
      <c r="Q149" s="90"/>
      <c r="R149" s="90"/>
      <c r="S149" s="90"/>
      <c r="T149" s="90"/>
      <c r="U149" s="90"/>
      <c r="V149" s="90"/>
      <c r="W149" s="90"/>
      <c r="X149" s="90"/>
      <c r="Y149" s="90"/>
    </row>
    <row r="150" spans="1:25" s="188" customFormat="1">
      <c r="A150" s="91" t="s">
        <v>997</v>
      </c>
      <c r="B150" s="91" t="s">
        <v>2037</v>
      </c>
      <c r="C150" s="91" t="s">
        <v>2041</v>
      </c>
      <c r="D150" s="91"/>
      <c r="E150" s="91"/>
      <c r="F150" s="91"/>
      <c r="G150" s="186"/>
      <c r="H150" s="187"/>
      <c r="I150" s="187"/>
      <c r="J150" s="187"/>
      <c r="K150" s="187"/>
      <c r="Q150" s="90"/>
      <c r="R150" s="90"/>
      <c r="S150" s="90"/>
      <c r="T150" s="90"/>
      <c r="U150" s="90"/>
      <c r="V150" s="90"/>
      <c r="W150" s="90"/>
      <c r="X150" s="90"/>
      <c r="Y150" s="90"/>
    </row>
    <row r="151" spans="1:25" s="188" customFormat="1">
      <c r="A151" s="91" t="s">
        <v>997</v>
      </c>
      <c r="B151" s="91" t="s">
        <v>2037</v>
      </c>
      <c r="C151" s="91" t="s">
        <v>2042</v>
      </c>
      <c r="D151" s="91"/>
      <c r="E151" s="91"/>
      <c r="F151" s="91"/>
      <c r="G151" s="186"/>
      <c r="H151" s="187"/>
      <c r="I151" s="187"/>
      <c r="J151" s="187"/>
      <c r="K151" s="187"/>
      <c r="Q151" s="90"/>
      <c r="R151" s="90"/>
      <c r="S151" s="90"/>
      <c r="T151" s="90"/>
      <c r="U151" s="90"/>
      <c r="V151" s="90"/>
      <c r="W151" s="90"/>
      <c r="X151" s="90"/>
      <c r="Y151" s="90"/>
    </row>
    <row r="152" spans="1:25" s="188" customFormat="1">
      <c r="A152" s="91" t="s">
        <v>997</v>
      </c>
      <c r="B152" s="91" t="s">
        <v>2037</v>
      </c>
      <c r="C152" s="91" t="s">
        <v>2043</v>
      </c>
      <c r="D152" s="91"/>
      <c r="E152" s="91"/>
      <c r="F152" s="91"/>
      <c r="G152" s="186"/>
      <c r="H152" s="187"/>
      <c r="I152" s="187"/>
      <c r="J152" s="187"/>
      <c r="K152" s="187"/>
      <c r="Q152" s="90"/>
      <c r="R152" s="90"/>
      <c r="S152" s="90"/>
      <c r="T152" s="90"/>
      <c r="U152" s="90"/>
      <c r="V152" s="90"/>
      <c r="W152" s="90"/>
      <c r="X152" s="90"/>
      <c r="Y152" s="90"/>
    </row>
    <row r="153" spans="1:25" s="188" customFormat="1">
      <c r="A153" s="91" t="s">
        <v>997</v>
      </c>
      <c r="B153" s="91" t="s">
        <v>2037</v>
      </c>
      <c r="C153" s="91" t="s">
        <v>2044</v>
      </c>
      <c r="D153" s="91"/>
      <c r="E153" s="91"/>
      <c r="F153" s="91"/>
      <c r="G153" s="186"/>
      <c r="H153" s="187"/>
      <c r="I153" s="187"/>
      <c r="J153" s="187"/>
      <c r="K153" s="187"/>
      <c r="Q153" s="90"/>
      <c r="R153" s="90"/>
      <c r="S153" s="90"/>
      <c r="T153" s="90"/>
      <c r="U153" s="90"/>
      <c r="V153" s="90"/>
      <c r="W153" s="90"/>
      <c r="X153" s="90"/>
      <c r="Y153" s="90"/>
    </row>
    <row r="154" spans="1:25" s="188" customFormat="1">
      <c r="A154" s="91" t="s">
        <v>1891</v>
      </c>
      <c r="B154" s="91" t="s">
        <v>2045</v>
      </c>
      <c r="C154" s="91" t="s">
        <v>2046</v>
      </c>
      <c r="D154" s="91"/>
      <c r="E154" s="91"/>
      <c r="F154" s="91"/>
      <c r="G154" s="186"/>
      <c r="H154" s="187"/>
      <c r="I154" s="187"/>
      <c r="J154" s="187"/>
      <c r="K154" s="187"/>
      <c r="Q154" s="90"/>
      <c r="R154" s="90"/>
      <c r="S154" s="90"/>
      <c r="T154" s="90"/>
      <c r="U154" s="90"/>
      <c r="V154" s="90"/>
      <c r="W154" s="90"/>
      <c r="X154" s="90"/>
      <c r="Y154" s="90"/>
    </row>
    <row r="155" spans="1:25" s="188" customFormat="1">
      <c r="A155" s="91" t="s">
        <v>1891</v>
      </c>
      <c r="B155" s="91" t="s">
        <v>2045</v>
      </c>
      <c r="C155" s="91" t="s">
        <v>2047</v>
      </c>
      <c r="D155" s="91"/>
      <c r="E155" s="91"/>
      <c r="F155" s="91"/>
      <c r="G155" s="186"/>
      <c r="H155" s="187"/>
      <c r="I155" s="187"/>
      <c r="J155" s="187"/>
      <c r="K155" s="187"/>
      <c r="Q155" s="90"/>
      <c r="R155" s="90"/>
      <c r="S155" s="90"/>
      <c r="T155" s="90"/>
      <c r="U155" s="90"/>
      <c r="V155" s="90"/>
      <c r="W155" s="90"/>
      <c r="X155" s="90"/>
      <c r="Y155" s="90"/>
    </row>
    <row r="156" spans="1:25" s="188" customFormat="1">
      <c r="A156" s="91" t="s">
        <v>1891</v>
      </c>
      <c r="B156" s="91" t="s">
        <v>2045</v>
      </c>
      <c r="C156" s="91" t="s">
        <v>2048</v>
      </c>
      <c r="D156" s="91"/>
      <c r="E156" s="91"/>
      <c r="F156" s="91"/>
      <c r="G156" s="186"/>
      <c r="H156" s="187"/>
      <c r="I156" s="187"/>
      <c r="J156" s="187"/>
      <c r="K156" s="187"/>
      <c r="Q156" s="90"/>
      <c r="R156" s="90"/>
      <c r="S156" s="90"/>
      <c r="T156" s="90"/>
      <c r="U156" s="90"/>
      <c r="V156" s="90"/>
      <c r="W156" s="90"/>
      <c r="X156" s="90"/>
      <c r="Y156" s="90"/>
    </row>
    <row r="157" spans="1:25" s="188" customFormat="1">
      <c r="A157" s="187"/>
      <c r="B157" s="187"/>
      <c r="C157" s="187"/>
      <c r="D157" s="187"/>
      <c r="E157" s="187"/>
      <c r="F157" s="187"/>
      <c r="G157" s="187"/>
      <c r="H157" s="187"/>
      <c r="I157" s="187"/>
      <c r="J157" s="187"/>
      <c r="K157" s="187"/>
      <c r="Q157" s="90"/>
      <c r="R157" s="90"/>
      <c r="S157" s="90"/>
      <c r="T157" s="90"/>
      <c r="U157" s="90"/>
      <c r="V157" s="90"/>
      <c r="W157" s="90"/>
      <c r="X157" s="90"/>
      <c r="Y157" s="90"/>
    </row>
    <row r="158" spans="1:25" s="188" customFormat="1">
      <c r="A158" s="187"/>
      <c r="B158" s="187"/>
      <c r="C158" s="187"/>
      <c r="D158" s="187"/>
      <c r="E158" s="187"/>
      <c r="F158" s="187"/>
      <c r="G158" s="187"/>
      <c r="H158" s="187"/>
      <c r="I158" s="187"/>
      <c r="J158" s="187"/>
      <c r="K158" s="187"/>
      <c r="Q158" s="90"/>
      <c r="R158" s="90"/>
      <c r="S158" s="90"/>
      <c r="T158" s="90"/>
      <c r="U158" s="90"/>
      <c r="V158" s="90"/>
      <c r="W158" s="90"/>
      <c r="X158" s="90"/>
      <c r="Y158" s="90"/>
    </row>
    <row r="159" spans="1:25" s="188" customFormat="1">
      <c r="A159" s="187"/>
      <c r="B159" s="187"/>
      <c r="C159" s="187"/>
      <c r="D159" s="187"/>
      <c r="E159" s="187"/>
      <c r="F159" s="187"/>
      <c r="G159" s="187"/>
      <c r="H159" s="187"/>
      <c r="I159" s="187"/>
      <c r="J159" s="187"/>
      <c r="K159" s="187"/>
      <c r="Q159" s="90"/>
      <c r="R159" s="90"/>
      <c r="S159" s="90"/>
      <c r="T159" s="90"/>
      <c r="U159" s="90"/>
      <c r="V159" s="90"/>
      <c r="W159" s="90"/>
      <c r="X159" s="90"/>
      <c r="Y159" s="90"/>
    </row>
    <row r="160" spans="1:25" s="188" customFormat="1">
      <c r="A160" s="187"/>
      <c r="B160" s="187"/>
      <c r="C160" s="187"/>
      <c r="D160" s="187"/>
      <c r="E160" s="187"/>
      <c r="F160" s="187"/>
      <c r="G160" s="187"/>
      <c r="H160" s="187"/>
      <c r="I160" s="187"/>
      <c r="J160" s="187"/>
      <c r="K160" s="187"/>
      <c r="Q160" s="90"/>
      <c r="R160" s="90"/>
      <c r="S160" s="90"/>
      <c r="T160" s="90"/>
      <c r="U160" s="90"/>
      <c r="V160" s="90"/>
      <c r="W160" s="90"/>
      <c r="X160" s="90"/>
      <c r="Y160" s="90"/>
    </row>
    <row r="161" spans="1:25" s="188" customFormat="1">
      <c r="A161" s="187"/>
      <c r="B161" s="187"/>
      <c r="C161" s="187"/>
      <c r="D161" s="187"/>
      <c r="E161" s="187"/>
      <c r="F161" s="187"/>
      <c r="G161" s="187"/>
      <c r="H161" s="187"/>
      <c r="I161" s="187"/>
      <c r="J161" s="187"/>
      <c r="K161" s="187"/>
      <c r="Q161" s="90"/>
      <c r="R161" s="90"/>
      <c r="S161" s="90"/>
      <c r="T161" s="90"/>
      <c r="U161" s="90"/>
      <c r="V161" s="90"/>
      <c r="W161" s="90"/>
      <c r="X161" s="90"/>
      <c r="Y161" s="90"/>
    </row>
    <row r="162" spans="1:25" s="188" customFormat="1">
      <c r="A162" s="187"/>
      <c r="B162" s="187"/>
      <c r="C162" s="187"/>
      <c r="D162" s="187"/>
      <c r="E162" s="187"/>
      <c r="F162" s="187"/>
      <c r="G162" s="187"/>
      <c r="H162" s="187"/>
      <c r="I162" s="187"/>
      <c r="J162" s="187"/>
      <c r="K162" s="187"/>
      <c r="Q162" s="90"/>
      <c r="R162" s="90"/>
      <c r="S162" s="90"/>
      <c r="T162" s="90"/>
      <c r="U162" s="90"/>
      <c r="V162" s="90"/>
      <c r="W162" s="90"/>
      <c r="X162" s="90"/>
      <c r="Y162" s="90"/>
    </row>
    <row r="163" spans="1:25" s="188" customFormat="1">
      <c r="A163" s="187"/>
      <c r="B163" s="187"/>
      <c r="C163" s="187"/>
      <c r="D163" s="187"/>
      <c r="E163" s="187"/>
      <c r="F163" s="187"/>
      <c r="G163" s="187"/>
      <c r="H163" s="187"/>
      <c r="I163" s="187"/>
      <c r="J163" s="187"/>
      <c r="K163" s="187"/>
      <c r="Q163" s="90"/>
      <c r="R163" s="90"/>
      <c r="S163" s="90"/>
      <c r="T163" s="90"/>
      <c r="U163" s="90"/>
      <c r="V163" s="90"/>
      <c r="W163" s="90"/>
      <c r="X163" s="90"/>
      <c r="Y163" s="90"/>
    </row>
    <row r="164" spans="1:25" s="188" customFormat="1">
      <c r="A164" s="187"/>
      <c r="B164" s="187"/>
      <c r="C164" s="187"/>
      <c r="D164" s="187"/>
      <c r="E164" s="187"/>
      <c r="F164" s="187"/>
      <c r="G164" s="187"/>
      <c r="H164" s="187"/>
      <c r="I164" s="187"/>
      <c r="J164" s="187"/>
      <c r="K164" s="187"/>
      <c r="Q164" s="90"/>
      <c r="R164" s="90"/>
      <c r="S164" s="90"/>
      <c r="T164" s="90"/>
      <c r="U164" s="90"/>
      <c r="V164" s="90"/>
      <c r="W164" s="90"/>
      <c r="X164" s="90"/>
      <c r="Y164" s="90"/>
    </row>
    <row r="165" spans="1:25" s="188" customFormat="1">
      <c r="A165" s="187"/>
      <c r="B165" s="187"/>
      <c r="C165" s="187"/>
      <c r="D165" s="187"/>
      <c r="E165" s="187"/>
      <c r="F165" s="187"/>
      <c r="G165" s="187"/>
      <c r="H165" s="187"/>
      <c r="I165" s="187"/>
      <c r="J165" s="187"/>
      <c r="K165" s="187"/>
      <c r="Q165" s="90"/>
      <c r="R165" s="90"/>
      <c r="S165" s="90"/>
      <c r="T165" s="90"/>
      <c r="U165" s="90"/>
      <c r="V165" s="90"/>
      <c r="W165" s="90"/>
      <c r="X165" s="90"/>
      <c r="Y165" s="90"/>
    </row>
    <row r="166" spans="1:25" s="188" customFormat="1">
      <c r="A166" s="187"/>
      <c r="B166" s="187"/>
      <c r="C166" s="187"/>
      <c r="D166" s="187"/>
      <c r="E166" s="187"/>
      <c r="F166" s="187"/>
      <c r="G166" s="187"/>
      <c r="H166" s="187"/>
      <c r="I166" s="187"/>
      <c r="J166" s="187"/>
      <c r="K166" s="187"/>
      <c r="Q166" s="90"/>
      <c r="R166" s="90"/>
      <c r="S166" s="90"/>
      <c r="T166" s="90"/>
      <c r="U166" s="90"/>
      <c r="V166" s="90"/>
      <c r="W166" s="90"/>
      <c r="X166" s="90"/>
      <c r="Y166" s="90"/>
    </row>
    <row r="167" spans="1:25" s="188" customFormat="1">
      <c r="A167" s="187"/>
      <c r="B167" s="187"/>
      <c r="C167" s="187"/>
      <c r="D167" s="187"/>
      <c r="E167" s="187"/>
      <c r="F167" s="187"/>
      <c r="G167" s="187"/>
      <c r="H167" s="187"/>
      <c r="I167" s="187"/>
      <c r="J167" s="187"/>
      <c r="K167" s="187"/>
      <c r="Q167" s="90"/>
      <c r="R167" s="90"/>
      <c r="S167" s="90"/>
      <c r="T167" s="90"/>
      <c r="U167" s="90"/>
      <c r="V167" s="90"/>
      <c r="W167" s="90"/>
      <c r="X167" s="90"/>
      <c r="Y167" s="90"/>
    </row>
    <row r="168" spans="1:25" s="188" customFormat="1">
      <c r="A168" s="187"/>
      <c r="B168" s="187"/>
      <c r="C168" s="187"/>
      <c r="D168" s="187"/>
      <c r="E168" s="187"/>
      <c r="F168" s="187"/>
      <c r="G168" s="187"/>
      <c r="H168" s="187"/>
      <c r="I168" s="187"/>
      <c r="J168" s="187"/>
      <c r="K168" s="187"/>
      <c r="Q168" s="90"/>
      <c r="R168" s="90"/>
      <c r="S168" s="90"/>
      <c r="T168" s="90"/>
      <c r="U168" s="90"/>
      <c r="V168" s="90"/>
      <c r="W168" s="90"/>
      <c r="X168" s="90"/>
      <c r="Y168" s="90"/>
    </row>
    <row r="169" spans="1:25" s="188" customFormat="1">
      <c r="A169" s="187"/>
      <c r="B169" s="187"/>
      <c r="C169" s="187"/>
      <c r="D169" s="187"/>
      <c r="E169" s="187"/>
      <c r="F169" s="187"/>
      <c r="G169" s="187"/>
      <c r="H169" s="187"/>
      <c r="I169" s="187"/>
      <c r="J169" s="187"/>
      <c r="K169" s="187"/>
      <c r="Q169" s="90"/>
      <c r="R169" s="90"/>
      <c r="S169" s="90"/>
      <c r="T169" s="90"/>
      <c r="U169" s="90"/>
      <c r="V169" s="90"/>
      <c r="W169" s="90"/>
      <c r="X169" s="90"/>
      <c r="Y169" s="90"/>
    </row>
    <row r="170" spans="1:25" s="188" customFormat="1">
      <c r="A170" s="187"/>
      <c r="B170" s="187"/>
      <c r="C170" s="187"/>
      <c r="D170" s="187"/>
      <c r="E170" s="187"/>
      <c r="F170" s="187"/>
      <c r="G170" s="187"/>
      <c r="H170" s="187"/>
      <c r="I170" s="187"/>
      <c r="J170" s="187"/>
      <c r="K170" s="187"/>
      <c r="Q170" s="90"/>
      <c r="R170" s="90"/>
      <c r="S170" s="90"/>
      <c r="T170" s="90"/>
      <c r="U170" s="90"/>
      <c r="V170" s="90"/>
      <c r="W170" s="90"/>
      <c r="X170" s="90"/>
      <c r="Y170" s="90"/>
    </row>
    <row r="171" spans="1:25" s="188" customFormat="1">
      <c r="A171" s="187"/>
      <c r="B171" s="187"/>
      <c r="C171" s="187"/>
      <c r="D171" s="187"/>
      <c r="E171" s="187"/>
      <c r="F171" s="187"/>
      <c r="G171" s="187"/>
      <c r="H171" s="187"/>
      <c r="I171" s="187"/>
      <c r="J171" s="187"/>
      <c r="K171" s="187"/>
      <c r="Q171" s="90"/>
      <c r="R171" s="90"/>
      <c r="S171" s="90"/>
      <c r="T171" s="90"/>
      <c r="U171" s="90"/>
      <c r="V171" s="90"/>
      <c r="W171" s="90"/>
      <c r="X171" s="90"/>
      <c r="Y171" s="90"/>
    </row>
    <row r="172" spans="1:25" s="188" customFormat="1">
      <c r="A172" s="187"/>
      <c r="B172" s="187"/>
      <c r="C172" s="187"/>
      <c r="D172" s="187"/>
      <c r="E172" s="187"/>
      <c r="F172" s="187"/>
      <c r="G172" s="187"/>
      <c r="H172" s="187"/>
      <c r="I172" s="187"/>
      <c r="J172" s="187"/>
      <c r="K172" s="187"/>
      <c r="Q172" s="90"/>
      <c r="R172" s="90"/>
      <c r="S172" s="90"/>
      <c r="T172" s="90"/>
      <c r="U172" s="90"/>
      <c r="V172" s="90"/>
      <c r="W172" s="90"/>
      <c r="X172" s="90"/>
      <c r="Y172" s="90"/>
    </row>
    <row r="173" spans="1:25" s="188" customFormat="1">
      <c r="A173" s="187"/>
      <c r="B173" s="187"/>
      <c r="C173" s="187"/>
      <c r="D173" s="187"/>
      <c r="E173" s="187"/>
      <c r="F173" s="187"/>
      <c r="G173" s="187"/>
      <c r="H173" s="187"/>
      <c r="I173" s="187"/>
      <c r="J173" s="187"/>
      <c r="K173" s="187"/>
      <c r="Q173" s="90"/>
      <c r="R173" s="90"/>
      <c r="S173" s="90"/>
      <c r="T173" s="90"/>
      <c r="U173" s="90"/>
      <c r="V173" s="90"/>
      <c r="W173" s="90"/>
      <c r="X173" s="90"/>
      <c r="Y173" s="90"/>
    </row>
    <row r="174" spans="1:25" s="188" customFormat="1">
      <c r="A174" s="187"/>
      <c r="B174" s="187"/>
      <c r="C174" s="187"/>
      <c r="D174" s="187"/>
      <c r="E174" s="187"/>
      <c r="F174" s="187"/>
      <c r="G174" s="187"/>
      <c r="H174" s="187"/>
      <c r="I174" s="187"/>
      <c r="J174" s="187"/>
      <c r="K174" s="187"/>
      <c r="Q174" s="90"/>
      <c r="R174" s="90"/>
      <c r="S174" s="90"/>
      <c r="T174" s="90"/>
      <c r="U174" s="90"/>
      <c r="V174" s="90"/>
      <c r="W174" s="90"/>
      <c r="X174" s="90"/>
      <c r="Y174" s="90"/>
    </row>
    <row r="175" spans="1:25" s="188" customFormat="1">
      <c r="A175" s="187"/>
      <c r="B175" s="187"/>
      <c r="C175" s="187"/>
      <c r="D175" s="187"/>
      <c r="E175" s="187"/>
      <c r="F175" s="187"/>
      <c r="G175" s="187"/>
      <c r="H175" s="187"/>
      <c r="I175" s="187"/>
      <c r="J175" s="187"/>
      <c r="K175" s="187"/>
      <c r="Q175" s="90"/>
      <c r="R175" s="90"/>
      <c r="S175" s="90"/>
      <c r="T175" s="90"/>
      <c r="U175" s="90"/>
      <c r="V175" s="90"/>
      <c r="W175" s="90"/>
      <c r="X175" s="90"/>
      <c r="Y175" s="90"/>
    </row>
    <row r="176" spans="1:25" s="188" customFormat="1">
      <c r="A176" s="187"/>
      <c r="B176" s="187"/>
      <c r="C176" s="187"/>
      <c r="D176" s="187"/>
      <c r="E176" s="187"/>
      <c r="F176" s="187"/>
      <c r="G176" s="187"/>
      <c r="H176" s="187"/>
      <c r="I176" s="187"/>
      <c r="J176" s="187"/>
      <c r="K176" s="187"/>
      <c r="Q176" s="90"/>
      <c r="R176" s="90"/>
      <c r="S176" s="90"/>
      <c r="T176" s="90"/>
      <c r="U176" s="90"/>
      <c r="V176" s="90"/>
      <c r="W176" s="90"/>
      <c r="X176" s="90"/>
      <c r="Y176" s="90"/>
    </row>
    <row r="177" spans="1:25" s="188" customFormat="1">
      <c r="A177" s="187"/>
      <c r="B177" s="187"/>
      <c r="C177" s="187"/>
      <c r="D177" s="187"/>
      <c r="E177" s="187"/>
      <c r="F177" s="187"/>
      <c r="G177" s="187"/>
      <c r="H177" s="187"/>
      <c r="I177" s="187"/>
      <c r="J177" s="187"/>
      <c r="K177" s="187"/>
      <c r="Q177" s="90"/>
      <c r="R177" s="90"/>
      <c r="S177" s="90"/>
      <c r="T177" s="90"/>
      <c r="U177" s="90"/>
      <c r="V177" s="90"/>
      <c r="W177" s="90"/>
      <c r="X177" s="90"/>
      <c r="Y177" s="90"/>
    </row>
    <row r="178" spans="1:25" s="188" customFormat="1">
      <c r="A178" s="187"/>
      <c r="B178" s="187"/>
      <c r="C178" s="187"/>
      <c r="D178" s="187"/>
      <c r="E178" s="187"/>
      <c r="F178" s="187"/>
      <c r="G178" s="187"/>
      <c r="H178" s="187"/>
      <c r="I178" s="187"/>
      <c r="J178" s="187"/>
      <c r="K178" s="187"/>
      <c r="Q178" s="90"/>
      <c r="R178" s="90"/>
      <c r="S178" s="90"/>
      <c r="T178" s="90"/>
      <c r="U178" s="90"/>
      <c r="V178" s="90"/>
      <c r="W178" s="90"/>
      <c r="X178" s="90"/>
      <c r="Y178" s="90"/>
    </row>
    <row r="179" spans="1:25" s="188" customFormat="1">
      <c r="A179" s="187"/>
      <c r="B179" s="187"/>
      <c r="C179" s="187"/>
      <c r="D179" s="187"/>
      <c r="E179" s="187"/>
      <c r="F179" s="187"/>
      <c r="G179" s="187"/>
      <c r="H179" s="187"/>
      <c r="I179" s="187"/>
      <c r="J179" s="187"/>
      <c r="K179" s="187"/>
      <c r="Q179" s="90"/>
      <c r="R179" s="90"/>
      <c r="S179" s="90"/>
      <c r="T179" s="90"/>
      <c r="U179" s="90"/>
      <c r="V179" s="90"/>
      <c r="W179" s="90"/>
      <c r="X179" s="90"/>
      <c r="Y179" s="90"/>
    </row>
    <row r="180" spans="1:25" s="188" customFormat="1">
      <c r="A180" s="187"/>
      <c r="B180" s="187"/>
      <c r="C180" s="187"/>
      <c r="D180" s="187"/>
      <c r="E180" s="187"/>
      <c r="F180" s="187"/>
      <c r="G180" s="187"/>
      <c r="H180" s="187"/>
      <c r="I180" s="187"/>
      <c r="J180" s="187"/>
      <c r="K180" s="187"/>
      <c r="Q180" s="90"/>
      <c r="R180" s="90"/>
      <c r="S180" s="90"/>
      <c r="T180" s="90"/>
      <c r="U180" s="90"/>
      <c r="V180" s="90"/>
      <c r="W180" s="90"/>
      <c r="X180" s="90"/>
      <c r="Y180" s="90"/>
    </row>
    <row r="181" spans="1:25" s="188" customFormat="1">
      <c r="A181" s="187"/>
      <c r="B181" s="187"/>
      <c r="C181" s="187"/>
      <c r="D181" s="187"/>
      <c r="E181" s="187"/>
      <c r="F181" s="187"/>
      <c r="G181" s="187"/>
      <c r="H181" s="187"/>
      <c r="I181" s="187"/>
      <c r="J181" s="187"/>
      <c r="K181" s="187"/>
      <c r="Q181" s="90"/>
      <c r="R181" s="90"/>
      <c r="S181" s="90"/>
      <c r="T181" s="90"/>
      <c r="U181" s="90"/>
      <c r="V181" s="90"/>
      <c r="W181" s="90"/>
      <c r="X181" s="90"/>
      <c r="Y181" s="90"/>
    </row>
    <row r="182" spans="1:25" s="188" customFormat="1">
      <c r="A182" s="187"/>
      <c r="B182" s="187"/>
      <c r="C182" s="187"/>
      <c r="D182" s="187"/>
      <c r="E182" s="187"/>
      <c r="F182" s="187"/>
      <c r="G182" s="187"/>
      <c r="H182" s="187"/>
      <c r="I182" s="187"/>
      <c r="J182" s="187"/>
      <c r="K182" s="187"/>
      <c r="Q182" s="90"/>
      <c r="R182" s="90"/>
      <c r="S182" s="90"/>
      <c r="T182" s="90"/>
      <c r="U182" s="90"/>
      <c r="V182" s="90"/>
      <c r="W182" s="90"/>
      <c r="X182" s="90"/>
      <c r="Y182" s="90"/>
    </row>
    <row r="183" spans="1:25" s="188" customFormat="1">
      <c r="A183" s="187"/>
      <c r="B183" s="187"/>
      <c r="C183" s="187"/>
      <c r="D183" s="187"/>
      <c r="E183" s="187"/>
      <c r="F183" s="187"/>
      <c r="G183" s="187"/>
      <c r="H183" s="187"/>
      <c r="I183" s="187"/>
      <c r="J183" s="187"/>
      <c r="K183" s="187"/>
      <c r="Q183" s="90"/>
      <c r="R183" s="90"/>
      <c r="S183" s="90"/>
      <c r="T183" s="90"/>
      <c r="U183" s="90"/>
      <c r="V183" s="90"/>
      <c r="W183" s="90"/>
      <c r="X183" s="90"/>
      <c r="Y183" s="90"/>
    </row>
    <row r="184" spans="1:25" s="188" customFormat="1">
      <c r="A184" s="187"/>
      <c r="B184" s="187"/>
      <c r="C184" s="187"/>
      <c r="D184" s="187"/>
      <c r="E184" s="187"/>
      <c r="F184" s="187"/>
      <c r="G184" s="187"/>
      <c r="H184" s="187"/>
      <c r="I184" s="187"/>
      <c r="J184" s="187"/>
      <c r="K184" s="187"/>
      <c r="Q184" s="90"/>
      <c r="R184" s="90"/>
      <c r="S184" s="90"/>
      <c r="T184" s="90"/>
      <c r="U184" s="90"/>
      <c r="V184" s="90"/>
      <c r="W184" s="90"/>
      <c r="X184" s="90"/>
      <c r="Y184" s="90"/>
    </row>
    <row r="185" spans="1:25" s="188" customFormat="1">
      <c r="A185" s="187"/>
      <c r="B185" s="187"/>
      <c r="C185" s="187"/>
      <c r="D185" s="187"/>
      <c r="E185" s="187"/>
      <c r="F185" s="187"/>
      <c r="G185" s="187"/>
      <c r="H185" s="187"/>
      <c r="I185" s="187"/>
      <c r="J185" s="187"/>
      <c r="K185" s="187"/>
      <c r="Q185" s="90"/>
      <c r="R185" s="90"/>
      <c r="S185" s="90"/>
      <c r="T185" s="90"/>
      <c r="U185" s="90"/>
      <c r="V185" s="90"/>
      <c r="W185" s="90"/>
      <c r="X185" s="90"/>
      <c r="Y185" s="90"/>
    </row>
    <row r="186" spans="1:25" s="188" customFormat="1">
      <c r="A186" s="187"/>
      <c r="B186" s="187"/>
      <c r="C186" s="187"/>
      <c r="D186" s="187"/>
      <c r="E186" s="187"/>
      <c r="F186" s="187"/>
      <c r="G186" s="187"/>
      <c r="H186" s="187"/>
      <c r="I186" s="187"/>
      <c r="J186" s="187"/>
      <c r="K186" s="187"/>
      <c r="Q186" s="90"/>
      <c r="R186" s="90"/>
      <c r="S186" s="90"/>
      <c r="T186" s="90"/>
      <c r="U186" s="90"/>
      <c r="V186" s="90"/>
      <c r="W186" s="90"/>
      <c r="X186" s="90"/>
      <c r="Y186" s="90"/>
    </row>
    <row r="187" spans="1:25" s="188" customFormat="1">
      <c r="A187" s="187"/>
      <c r="B187" s="187"/>
      <c r="C187" s="187"/>
      <c r="D187" s="187"/>
      <c r="E187" s="187"/>
      <c r="F187" s="187"/>
      <c r="G187" s="187"/>
      <c r="H187" s="187"/>
      <c r="I187" s="187"/>
      <c r="J187" s="187"/>
      <c r="K187" s="187"/>
      <c r="Q187" s="90"/>
      <c r="R187" s="90"/>
      <c r="S187" s="90"/>
      <c r="T187" s="90"/>
      <c r="U187" s="90"/>
      <c r="V187" s="90"/>
      <c r="W187" s="90"/>
      <c r="X187" s="90"/>
      <c r="Y187" s="90"/>
    </row>
    <row r="188" spans="1:25" s="188" customFormat="1">
      <c r="A188" s="187"/>
      <c r="B188" s="187"/>
      <c r="C188" s="187"/>
      <c r="D188" s="187"/>
      <c r="E188" s="187"/>
      <c r="F188" s="187"/>
      <c r="G188" s="187"/>
      <c r="H188" s="187"/>
      <c r="I188" s="187"/>
      <c r="J188" s="187"/>
      <c r="K188" s="187"/>
      <c r="Q188" s="90"/>
      <c r="R188" s="90"/>
      <c r="S188" s="90"/>
      <c r="T188" s="90"/>
      <c r="U188" s="90"/>
      <c r="V188" s="90"/>
      <c r="W188" s="90"/>
      <c r="X188" s="90"/>
      <c r="Y188" s="90"/>
    </row>
    <row r="189" spans="1:25" s="188" customFormat="1">
      <c r="A189" s="187"/>
      <c r="B189" s="187"/>
      <c r="C189" s="187"/>
      <c r="D189" s="187"/>
      <c r="E189" s="187"/>
      <c r="F189" s="187"/>
      <c r="G189" s="187"/>
      <c r="H189" s="187"/>
      <c r="I189" s="187"/>
      <c r="J189" s="187"/>
      <c r="K189" s="187"/>
      <c r="Q189" s="90"/>
      <c r="R189" s="90"/>
      <c r="S189" s="90"/>
      <c r="T189" s="90"/>
      <c r="U189" s="90"/>
      <c r="V189" s="90"/>
      <c r="W189" s="90"/>
      <c r="X189" s="90"/>
      <c r="Y189" s="90"/>
    </row>
    <row r="190" spans="1:25" s="188" customFormat="1">
      <c r="A190" s="187"/>
      <c r="B190" s="187"/>
      <c r="C190" s="187"/>
      <c r="D190" s="187"/>
      <c r="E190" s="187"/>
      <c r="F190" s="187"/>
      <c r="G190" s="187"/>
      <c r="H190" s="187"/>
      <c r="I190" s="187"/>
      <c r="J190" s="187"/>
      <c r="K190" s="187"/>
      <c r="Q190" s="90"/>
      <c r="R190" s="90"/>
      <c r="S190" s="90"/>
      <c r="T190" s="90"/>
      <c r="U190" s="90"/>
      <c r="V190" s="90"/>
      <c r="W190" s="90"/>
      <c r="X190" s="90"/>
      <c r="Y190" s="90"/>
    </row>
    <row r="191" spans="1:25" s="188" customFormat="1">
      <c r="A191" s="187"/>
      <c r="B191" s="187"/>
      <c r="C191" s="187"/>
      <c r="D191" s="187"/>
      <c r="E191" s="187"/>
      <c r="F191" s="187"/>
      <c r="G191" s="187"/>
      <c r="H191" s="187"/>
      <c r="I191" s="187"/>
      <c r="J191" s="187"/>
      <c r="K191" s="187"/>
      <c r="Q191" s="90"/>
      <c r="R191" s="90"/>
      <c r="S191" s="90"/>
      <c r="T191" s="90"/>
      <c r="U191" s="90"/>
      <c r="V191" s="90"/>
      <c r="W191" s="90"/>
      <c r="X191" s="90"/>
      <c r="Y191" s="90"/>
    </row>
    <row r="192" spans="1:25" s="188" customFormat="1">
      <c r="A192" s="187"/>
      <c r="B192" s="187"/>
      <c r="C192" s="187"/>
      <c r="D192" s="187"/>
      <c r="E192" s="187"/>
      <c r="F192" s="187"/>
      <c r="G192" s="187"/>
      <c r="H192" s="187"/>
      <c r="I192" s="187"/>
      <c r="J192" s="187"/>
      <c r="K192" s="187"/>
      <c r="Q192" s="90"/>
      <c r="R192" s="90"/>
      <c r="S192" s="90"/>
      <c r="T192" s="90"/>
      <c r="U192" s="90"/>
      <c r="V192" s="90"/>
      <c r="W192" s="90"/>
      <c r="X192" s="90"/>
      <c r="Y192" s="90"/>
    </row>
    <row r="193" spans="1:25" s="188" customFormat="1">
      <c r="A193" s="187"/>
      <c r="B193" s="187"/>
      <c r="C193" s="187"/>
      <c r="D193" s="187"/>
      <c r="E193" s="187"/>
      <c r="F193" s="187"/>
      <c r="G193" s="187"/>
      <c r="H193" s="187"/>
      <c r="I193" s="187"/>
      <c r="J193" s="187"/>
      <c r="K193" s="187"/>
      <c r="Q193" s="90"/>
      <c r="R193" s="90"/>
      <c r="S193" s="90"/>
      <c r="T193" s="90"/>
      <c r="U193" s="90"/>
      <c r="V193" s="90"/>
      <c r="W193" s="90"/>
      <c r="X193" s="90"/>
      <c r="Y193" s="90"/>
    </row>
    <row r="194" spans="1:25" s="188" customFormat="1">
      <c r="A194" s="187"/>
      <c r="B194" s="187"/>
      <c r="C194" s="187"/>
      <c r="D194" s="187"/>
      <c r="E194" s="187"/>
      <c r="F194" s="187"/>
      <c r="G194" s="187"/>
      <c r="H194" s="187"/>
      <c r="I194" s="187"/>
      <c r="J194" s="187"/>
      <c r="K194" s="187"/>
      <c r="Q194" s="90"/>
      <c r="R194" s="90"/>
      <c r="S194" s="90"/>
      <c r="T194" s="90"/>
      <c r="U194" s="90"/>
      <c r="V194" s="90"/>
      <c r="W194" s="90"/>
      <c r="X194" s="90"/>
      <c r="Y194" s="90"/>
    </row>
    <row r="195" spans="1:25" s="188" customFormat="1">
      <c r="A195" s="187"/>
      <c r="B195" s="187"/>
      <c r="C195" s="187"/>
      <c r="D195" s="187"/>
      <c r="E195" s="187"/>
      <c r="F195" s="187"/>
      <c r="G195" s="187"/>
      <c r="H195" s="187"/>
      <c r="I195" s="187"/>
      <c r="J195" s="187"/>
      <c r="K195" s="187"/>
      <c r="Q195" s="90"/>
      <c r="R195" s="90"/>
      <c r="S195" s="90"/>
      <c r="T195" s="90"/>
      <c r="U195" s="90"/>
      <c r="V195" s="90"/>
      <c r="W195" s="90"/>
      <c r="X195" s="90"/>
      <c r="Y195" s="90"/>
    </row>
    <row r="196" spans="1:25" s="188" customFormat="1">
      <c r="A196" s="187"/>
      <c r="B196" s="187"/>
      <c r="C196" s="187"/>
      <c r="D196" s="187"/>
      <c r="E196" s="187"/>
      <c r="F196" s="187"/>
      <c r="G196" s="187"/>
      <c r="H196" s="187"/>
      <c r="I196" s="187"/>
      <c r="J196" s="187"/>
      <c r="K196" s="187"/>
      <c r="Q196" s="90"/>
      <c r="R196" s="90"/>
      <c r="S196" s="90"/>
      <c r="T196" s="90"/>
      <c r="U196" s="90"/>
      <c r="V196" s="90"/>
      <c r="W196" s="90"/>
      <c r="X196" s="90"/>
      <c r="Y196" s="90"/>
    </row>
    <row r="197" spans="1:25" s="188" customFormat="1">
      <c r="A197" s="187"/>
      <c r="B197" s="187"/>
      <c r="C197" s="187"/>
      <c r="D197" s="187"/>
      <c r="E197" s="187"/>
      <c r="F197" s="187"/>
      <c r="G197" s="187"/>
      <c r="H197" s="187"/>
      <c r="I197" s="187"/>
      <c r="J197" s="187"/>
      <c r="K197" s="187"/>
      <c r="Q197" s="90"/>
      <c r="R197" s="90"/>
      <c r="S197" s="90"/>
      <c r="T197" s="90"/>
      <c r="U197" s="90"/>
      <c r="V197" s="90"/>
      <c r="W197" s="90"/>
      <c r="X197" s="90"/>
      <c r="Y197" s="90"/>
    </row>
  </sheetData>
  <pageMargins left="1.0629921259842521" right="0.11811023622047245" top="0.94488188976377963" bottom="0.15748031496062992" header="0" footer="0"/>
  <pageSetup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F528"/>
  <sheetViews>
    <sheetView topLeftCell="A6" zoomScaleNormal="100" workbookViewId="0">
      <selection activeCell="C24" sqref="C24"/>
    </sheetView>
  </sheetViews>
  <sheetFormatPr defaultColWidth="9.140625" defaultRowHeight="12.75"/>
  <cols>
    <col min="1" max="1" width="30.7109375" style="166" customWidth="1"/>
    <col min="2" max="2" width="30.140625" style="166" customWidth="1"/>
    <col min="3" max="3" width="52.85546875" style="167" customWidth="1"/>
    <col min="4" max="4" width="17.140625" style="168" customWidth="1"/>
    <col min="5" max="5" width="15.42578125" style="167" customWidth="1"/>
    <col min="6" max="6" width="25.7109375" style="167" customWidth="1"/>
    <col min="7" max="16384" width="9.140625" style="152"/>
  </cols>
  <sheetData>
    <row r="1" spans="1:6" s="150" customFormat="1">
      <c r="A1" s="522" t="s">
        <v>2049</v>
      </c>
      <c r="B1" s="523" t="s">
        <v>943</v>
      </c>
      <c r="C1" s="524" t="s">
        <v>936</v>
      </c>
      <c r="D1" s="524" t="s">
        <v>937</v>
      </c>
      <c r="E1" s="525" t="s">
        <v>939</v>
      </c>
      <c r="F1" s="526" t="s">
        <v>2050</v>
      </c>
    </row>
    <row r="2" spans="1:6" ht="20.100000000000001" customHeight="1">
      <c r="A2" s="558" t="s">
        <v>1593</v>
      </c>
      <c r="B2" s="559" t="s">
        <v>2051</v>
      </c>
      <c r="C2" s="481" t="s">
        <v>2052</v>
      </c>
      <c r="D2" s="482" t="s">
        <v>973</v>
      </c>
      <c r="E2" s="483">
        <v>944</v>
      </c>
      <c r="F2" s="489" t="s">
        <v>2053</v>
      </c>
    </row>
    <row r="3" spans="1:6">
      <c r="A3" s="558" t="s">
        <v>1593</v>
      </c>
      <c r="B3" s="559" t="s">
        <v>2051</v>
      </c>
      <c r="C3" s="481" t="s">
        <v>2054</v>
      </c>
      <c r="D3" s="482" t="s">
        <v>973</v>
      </c>
      <c r="E3" s="483">
        <v>590</v>
      </c>
      <c r="F3" s="489" t="s">
        <v>2053</v>
      </c>
    </row>
    <row r="4" spans="1:6" ht="24">
      <c r="A4" s="560" t="s">
        <v>945</v>
      </c>
      <c r="B4" s="561" t="s">
        <v>975</v>
      </c>
      <c r="C4" s="561" t="s">
        <v>2055</v>
      </c>
      <c r="D4" s="562" t="s">
        <v>973</v>
      </c>
      <c r="E4" s="563">
        <v>5000.5</v>
      </c>
      <c r="F4" s="490" t="s">
        <v>974</v>
      </c>
    </row>
    <row r="5" spans="1:6" ht="24">
      <c r="A5" s="560" t="s">
        <v>945</v>
      </c>
      <c r="B5" s="561" t="s">
        <v>975</v>
      </c>
      <c r="C5" s="561" t="s">
        <v>977</v>
      </c>
      <c r="D5" s="562" t="s">
        <v>973</v>
      </c>
      <c r="E5" s="563">
        <v>10133.5</v>
      </c>
      <c r="F5" s="490" t="s">
        <v>974</v>
      </c>
    </row>
    <row r="6" spans="1:6" ht="24">
      <c r="A6" s="560" t="s">
        <v>945</v>
      </c>
      <c r="B6" s="561" t="s">
        <v>975</v>
      </c>
      <c r="C6" s="561" t="s">
        <v>957</v>
      </c>
      <c r="D6" s="562" t="s">
        <v>973</v>
      </c>
      <c r="E6" s="563">
        <v>25488</v>
      </c>
      <c r="F6" s="490" t="s">
        <v>974</v>
      </c>
    </row>
    <row r="7" spans="1:6" ht="24">
      <c r="A7" s="560" t="s">
        <v>945</v>
      </c>
      <c r="B7" s="561" t="s">
        <v>975</v>
      </c>
      <c r="C7" s="561" t="s">
        <v>2056</v>
      </c>
      <c r="D7" s="562" t="s">
        <v>973</v>
      </c>
      <c r="E7" s="563">
        <v>61419</v>
      </c>
      <c r="F7" s="490" t="s">
        <v>974</v>
      </c>
    </row>
    <row r="8" spans="1:6" ht="21.95" customHeight="1">
      <c r="A8" s="560" t="s">
        <v>945</v>
      </c>
      <c r="B8" s="561" t="s">
        <v>975</v>
      </c>
      <c r="C8" s="561" t="s">
        <v>2057</v>
      </c>
      <c r="D8" s="562" t="s">
        <v>973</v>
      </c>
      <c r="E8" s="563">
        <v>33435.300000000003</v>
      </c>
      <c r="F8" s="490" t="s">
        <v>974</v>
      </c>
    </row>
    <row r="9" spans="1:6" ht="17.100000000000001" customHeight="1">
      <c r="A9" s="560" t="s">
        <v>945</v>
      </c>
      <c r="B9" s="561" t="s">
        <v>975</v>
      </c>
      <c r="C9" s="561" t="s">
        <v>2058</v>
      </c>
      <c r="D9" s="562" t="s">
        <v>973</v>
      </c>
      <c r="E9" s="563">
        <v>9410.5</v>
      </c>
      <c r="F9" s="490" t="s">
        <v>974</v>
      </c>
    </row>
    <row r="10" spans="1:6" ht="18.95" customHeight="1">
      <c r="A10" s="560" t="s">
        <v>945</v>
      </c>
      <c r="B10" s="561" t="s">
        <v>975</v>
      </c>
      <c r="C10" s="561" t="s">
        <v>971</v>
      </c>
      <c r="D10" s="562" t="s">
        <v>973</v>
      </c>
      <c r="E10" s="563">
        <v>5929.5</v>
      </c>
      <c r="F10" s="490" t="s">
        <v>974</v>
      </c>
    </row>
    <row r="11" spans="1:6" ht="17.100000000000001" customHeight="1">
      <c r="A11" s="560" t="s">
        <v>945</v>
      </c>
      <c r="B11" s="561" t="s">
        <v>975</v>
      </c>
      <c r="C11" s="561" t="s">
        <v>2059</v>
      </c>
      <c r="D11" s="562" t="s">
        <v>973</v>
      </c>
      <c r="E11" s="563">
        <v>65844</v>
      </c>
      <c r="F11" s="490" t="s">
        <v>974</v>
      </c>
    </row>
    <row r="12" spans="1:6" ht="18" customHeight="1">
      <c r="A12" s="560" t="s">
        <v>945</v>
      </c>
      <c r="B12" s="561" t="s">
        <v>975</v>
      </c>
      <c r="C12" s="561" t="s">
        <v>2060</v>
      </c>
      <c r="D12" s="562" t="s">
        <v>973</v>
      </c>
      <c r="E12" s="563">
        <v>29393.8</v>
      </c>
      <c r="F12" s="490" t="s">
        <v>974</v>
      </c>
    </row>
    <row r="13" spans="1:6" ht="18" customHeight="1">
      <c r="A13" s="560" t="s">
        <v>945</v>
      </c>
      <c r="B13" s="561" t="s">
        <v>975</v>
      </c>
      <c r="C13" s="561" t="s">
        <v>2061</v>
      </c>
      <c r="D13" s="562" t="s">
        <v>973</v>
      </c>
      <c r="E13" s="563">
        <v>27193.1</v>
      </c>
      <c r="F13" s="490" t="s">
        <v>974</v>
      </c>
    </row>
    <row r="14" spans="1:6" ht="24">
      <c r="A14" s="560" t="s">
        <v>945</v>
      </c>
      <c r="B14" s="561" t="s">
        <v>975</v>
      </c>
      <c r="C14" s="561" t="s">
        <v>946</v>
      </c>
      <c r="D14" s="562" t="s">
        <v>973</v>
      </c>
      <c r="E14" s="563">
        <v>50380.1</v>
      </c>
      <c r="F14" s="490" t="s">
        <v>974</v>
      </c>
    </row>
    <row r="15" spans="1:6" ht="24">
      <c r="A15" s="560" t="s">
        <v>945</v>
      </c>
      <c r="B15" s="561" t="s">
        <v>975</v>
      </c>
      <c r="C15" s="561" t="s">
        <v>961</v>
      </c>
      <c r="D15" s="562" t="s">
        <v>973</v>
      </c>
      <c r="E15" s="563">
        <v>29323</v>
      </c>
      <c r="F15" s="490" t="s">
        <v>974</v>
      </c>
    </row>
    <row r="16" spans="1:6" ht="24">
      <c r="A16" s="560" t="s">
        <v>945</v>
      </c>
      <c r="B16" s="561" t="s">
        <v>975</v>
      </c>
      <c r="C16" s="561" t="s">
        <v>960</v>
      </c>
      <c r="D16" s="562" t="s">
        <v>973</v>
      </c>
      <c r="E16" s="563">
        <v>32833.5</v>
      </c>
      <c r="F16" s="490" t="s">
        <v>974</v>
      </c>
    </row>
    <row r="17" spans="1:6" ht="24">
      <c r="A17" s="560" t="s">
        <v>945</v>
      </c>
      <c r="B17" s="561" t="s">
        <v>975</v>
      </c>
      <c r="C17" s="561" t="s">
        <v>2062</v>
      </c>
      <c r="D17" s="562" t="s">
        <v>973</v>
      </c>
      <c r="E17" s="563">
        <v>12537.5</v>
      </c>
      <c r="F17" s="490" t="s">
        <v>974</v>
      </c>
    </row>
    <row r="18" spans="1:6" ht="24">
      <c r="A18" s="560" t="s">
        <v>945</v>
      </c>
      <c r="B18" s="561" t="s">
        <v>975</v>
      </c>
      <c r="C18" s="561" t="s">
        <v>954</v>
      </c>
      <c r="D18" s="562" t="s">
        <v>973</v>
      </c>
      <c r="E18" s="563">
        <v>12626</v>
      </c>
      <c r="F18" s="490" t="s">
        <v>974</v>
      </c>
    </row>
    <row r="19" spans="1:6" ht="24">
      <c r="A19" s="560" t="s">
        <v>945</v>
      </c>
      <c r="B19" s="561" t="s">
        <v>975</v>
      </c>
      <c r="C19" s="561" t="s">
        <v>958</v>
      </c>
      <c r="D19" s="562" t="s">
        <v>973</v>
      </c>
      <c r="E19" s="563">
        <v>95892.7</v>
      </c>
      <c r="F19" s="490" t="s">
        <v>974</v>
      </c>
    </row>
    <row r="20" spans="1:6" ht="22.5" customHeight="1">
      <c r="A20" s="560" t="s">
        <v>945</v>
      </c>
      <c r="B20" s="561" t="s">
        <v>975</v>
      </c>
      <c r="C20" s="561" t="s">
        <v>952</v>
      </c>
      <c r="D20" s="562" t="s">
        <v>973</v>
      </c>
      <c r="E20" s="563">
        <v>19706</v>
      </c>
      <c r="F20" s="490" t="s">
        <v>974</v>
      </c>
    </row>
    <row r="21" spans="1:6" ht="22.5" customHeight="1">
      <c r="A21" s="560" t="s">
        <v>945</v>
      </c>
      <c r="B21" s="561" t="s">
        <v>975</v>
      </c>
      <c r="C21" s="561" t="s">
        <v>2063</v>
      </c>
      <c r="D21" s="562" t="s">
        <v>973</v>
      </c>
      <c r="E21" s="563">
        <v>30975</v>
      </c>
      <c r="F21" s="490" t="s">
        <v>974</v>
      </c>
    </row>
    <row r="22" spans="1:6">
      <c r="A22" s="560" t="s">
        <v>945</v>
      </c>
      <c r="B22" s="561" t="s">
        <v>975</v>
      </c>
      <c r="C22" s="561" t="s">
        <v>949</v>
      </c>
      <c r="D22" s="562" t="s">
        <v>973</v>
      </c>
      <c r="E22" s="563">
        <v>15251.5</v>
      </c>
      <c r="F22" s="490" t="s">
        <v>974</v>
      </c>
    </row>
    <row r="23" spans="1:6">
      <c r="A23" s="560" t="s">
        <v>945</v>
      </c>
      <c r="B23" s="561" t="s">
        <v>975</v>
      </c>
      <c r="C23" s="561" t="s">
        <v>965</v>
      </c>
      <c r="D23" s="562" t="s">
        <v>973</v>
      </c>
      <c r="E23" s="563">
        <v>24225.4</v>
      </c>
      <c r="F23" s="490" t="s">
        <v>974</v>
      </c>
    </row>
    <row r="24" spans="1:6" ht="22.5" customHeight="1">
      <c r="A24" s="564" t="s">
        <v>1608</v>
      </c>
      <c r="B24" s="565" t="s">
        <v>2064</v>
      </c>
      <c r="C24" s="566" t="s">
        <v>2065</v>
      </c>
      <c r="D24" s="567" t="s">
        <v>2066</v>
      </c>
      <c r="E24" s="568">
        <v>1003</v>
      </c>
      <c r="F24" s="491" t="s">
        <v>2067</v>
      </c>
    </row>
    <row r="25" spans="1:6">
      <c r="A25" s="564" t="s">
        <v>1608</v>
      </c>
      <c r="B25" s="565" t="s">
        <v>2064</v>
      </c>
      <c r="C25" s="566" t="s">
        <v>2068</v>
      </c>
      <c r="D25" s="567" t="s">
        <v>2066</v>
      </c>
      <c r="E25" s="568">
        <v>1003</v>
      </c>
      <c r="F25" s="491" t="s">
        <v>2067</v>
      </c>
    </row>
    <row r="26" spans="1:6" ht="24" customHeight="1">
      <c r="A26" s="564" t="s">
        <v>1608</v>
      </c>
      <c r="B26" s="565" t="s">
        <v>2064</v>
      </c>
      <c r="C26" s="566" t="s">
        <v>2069</v>
      </c>
      <c r="D26" s="567" t="s">
        <v>2066</v>
      </c>
      <c r="E26" s="568">
        <v>3009</v>
      </c>
      <c r="F26" s="491" t="s">
        <v>2067</v>
      </c>
    </row>
    <row r="27" spans="1:6">
      <c r="A27" s="564" t="s">
        <v>1608</v>
      </c>
      <c r="B27" s="565" t="s">
        <v>2064</v>
      </c>
      <c r="C27" s="566" t="s">
        <v>2070</v>
      </c>
      <c r="D27" s="567" t="s">
        <v>2066</v>
      </c>
      <c r="E27" s="568">
        <v>1882.1</v>
      </c>
      <c r="F27" s="491" t="s">
        <v>2067</v>
      </c>
    </row>
    <row r="28" spans="1:6">
      <c r="A28" s="564" t="s">
        <v>1608</v>
      </c>
      <c r="B28" s="565" t="s">
        <v>2064</v>
      </c>
      <c r="C28" s="566" t="s">
        <v>2071</v>
      </c>
      <c r="D28" s="567" t="s">
        <v>973</v>
      </c>
      <c r="E28" s="568">
        <v>83.78</v>
      </c>
      <c r="F28" s="491" t="s">
        <v>2067</v>
      </c>
    </row>
    <row r="29" spans="1:6">
      <c r="A29" s="564" t="s">
        <v>1608</v>
      </c>
      <c r="B29" s="565" t="s">
        <v>2064</v>
      </c>
      <c r="C29" s="566" t="s">
        <v>2072</v>
      </c>
      <c r="D29" s="567" t="s">
        <v>973</v>
      </c>
      <c r="E29" s="568">
        <v>192.34</v>
      </c>
      <c r="F29" s="491" t="s">
        <v>2067</v>
      </c>
    </row>
    <row r="30" spans="1:6">
      <c r="A30" s="564" t="s">
        <v>1608</v>
      </c>
      <c r="B30" s="565" t="s">
        <v>2064</v>
      </c>
      <c r="C30" s="566" t="s">
        <v>2073</v>
      </c>
      <c r="D30" s="567" t="s">
        <v>973</v>
      </c>
      <c r="E30" s="568">
        <v>421.26</v>
      </c>
      <c r="F30" s="491" t="s">
        <v>2067</v>
      </c>
    </row>
    <row r="31" spans="1:6">
      <c r="A31" s="569" t="s">
        <v>1140</v>
      </c>
      <c r="B31" s="570" t="s">
        <v>2074</v>
      </c>
      <c r="C31" s="571" t="s">
        <v>2075</v>
      </c>
      <c r="D31" s="572" t="s">
        <v>973</v>
      </c>
      <c r="E31" s="573">
        <v>6500</v>
      </c>
      <c r="F31" s="492" t="s">
        <v>1144</v>
      </c>
    </row>
    <row r="32" spans="1:6">
      <c r="A32" s="569" t="s">
        <v>1140</v>
      </c>
      <c r="B32" s="570" t="s">
        <v>2074</v>
      </c>
      <c r="C32" s="571" t="s">
        <v>2076</v>
      </c>
      <c r="D32" s="572" t="s">
        <v>973</v>
      </c>
      <c r="E32" s="573">
        <v>7265.26</v>
      </c>
      <c r="F32" s="492" t="s">
        <v>1144</v>
      </c>
    </row>
    <row r="33" spans="1:6">
      <c r="A33" s="569" t="s">
        <v>1140</v>
      </c>
      <c r="B33" s="570" t="s">
        <v>2074</v>
      </c>
      <c r="C33" s="571" t="s">
        <v>2077</v>
      </c>
      <c r="D33" s="572" t="s">
        <v>973</v>
      </c>
      <c r="E33" s="573">
        <v>4675.2539999999999</v>
      </c>
      <c r="F33" s="492" t="s">
        <v>1144</v>
      </c>
    </row>
    <row r="34" spans="1:6">
      <c r="A34" s="569" t="s">
        <v>1140</v>
      </c>
      <c r="B34" s="570" t="s">
        <v>2074</v>
      </c>
      <c r="C34" s="571" t="s">
        <v>2078</v>
      </c>
      <c r="D34" s="572" t="s">
        <v>973</v>
      </c>
      <c r="E34" s="573">
        <v>16785.5</v>
      </c>
      <c r="F34" s="492" t="s">
        <v>1144</v>
      </c>
    </row>
    <row r="35" spans="1:6">
      <c r="A35" s="569" t="s">
        <v>1140</v>
      </c>
      <c r="B35" s="570" t="s">
        <v>2074</v>
      </c>
      <c r="C35" s="571" t="s">
        <v>2079</v>
      </c>
      <c r="D35" s="572" t="s">
        <v>973</v>
      </c>
      <c r="E35" s="573">
        <v>15163</v>
      </c>
      <c r="F35" s="492" t="s">
        <v>1144</v>
      </c>
    </row>
    <row r="36" spans="1:6" ht="24">
      <c r="A36" s="574" t="s">
        <v>1681</v>
      </c>
      <c r="B36" s="575" t="s">
        <v>2080</v>
      </c>
      <c r="C36" s="576" t="s">
        <v>2081</v>
      </c>
      <c r="D36" s="577" t="s">
        <v>973</v>
      </c>
      <c r="E36" s="578">
        <v>2330.5</v>
      </c>
      <c r="F36" s="493" t="s">
        <v>2082</v>
      </c>
    </row>
    <row r="37" spans="1:6" ht="24">
      <c r="A37" s="574" t="s">
        <v>1681</v>
      </c>
      <c r="B37" s="575" t="s">
        <v>2080</v>
      </c>
      <c r="C37" s="576" t="s">
        <v>2083</v>
      </c>
      <c r="D37" s="577"/>
      <c r="E37" s="578">
        <v>1150</v>
      </c>
      <c r="F37" s="493" t="s">
        <v>2082</v>
      </c>
    </row>
    <row r="38" spans="1:6" ht="24">
      <c r="A38" s="574" t="s">
        <v>1681</v>
      </c>
      <c r="B38" s="575" t="s">
        <v>2080</v>
      </c>
      <c r="C38" s="576" t="s">
        <v>2084</v>
      </c>
      <c r="D38" s="577" t="s">
        <v>973</v>
      </c>
      <c r="E38" s="578">
        <v>2330.5</v>
      </c>
      <c r="F38" s="493" t="s">
        <v>2082</v>
      </c>
    </row>
    <row r="39" spans="1:6" ht="24">
      <c r="A39" s="574" t="s">
        <v>1681</v>
      </c>
      <c r="B39" s="575" t="s">
        <v>2080</v>
      </c>
      <c r="C39" s="576" t="s">
        <v>2085</v>
      </c>
      <c r="D39" s="577" t="s">
        <v>973</v>
      </c>
      <c r="E39" s="578">
        <v>3009</v>
      </c>
      <c r="F39" s="493" t="s">
        <v>2082</v>
      </c>
    </row>
    <row r="40" spans="1:6" ht="24">
      <c r="A40" s="574" t="s">
        <v>1681</v>
      </c>
      <c r="B40" s="575" t="s">
        <v>2080</v>
      </c>
      <c r="C40" s="576" t="s">
        <v>2086</v>
      </c>
      <c r="D40" s="577" t="s">
        <v>973</v>
      </c>
      <c r="E40" s="578">
        <v>1150.5</v>
      </c>
      <c r="F40" s="493" t="s">
        <v>2082</v>
      </c>
    </row>
    <row r="41" spans="1:6" ht="24">
      <c r="A41" s="574" t="s">
        <v>1681</v>
      </c>
      <c r="B41" s="575" t="s">
        <v>2080</v>
      </c>
      <c r="C41" s="576" t="s">
        <v>2087</v>
      </c>
      <c r="D41" s="577" t="s">
        <v>973</v>
      </c>
      <c r="E41" s="578">
        <v>1150.5</v>
      </c>
      <c r="F41" s="493" t="s">
        <v>2082</v>
      </c>
    </row>
    <row r="42" spans="1:6" ht="24">
      <c r="A42" s="574" t="s">
        <v>1681</v>
      </c>
      <c r="B42" s="575" t="s">
        <v>2080</v>
      </c>
      <c r="C42" s="576" t="s">
        <v>2088</v>
      </c>
      <c r="D42" s="577" t="s">
        <v>973</v>
      </c>
      <c r="E42" s="578">
        <v>1947</v>
      </c>
      <c r="F42" s="493" t="s">
        <v>2082</v>
      </c>
    </row>
    <row r="43" spans="1:6" ht="22.5" customHeight="1">
      <c r="A43" s="574" t="s">
        <v>1681</v>
      </c>
      <c r="B43" s="575" t="s">
        <v>2080</v>
      </c>
      <c r="C43" s="576" t="s">
        <v>2089</v>
      </c>
      <c r="D43" s="577" t="s">
        <v>973</v>
      </c>
      <c r="E43" s="578">
        <v>2212.5</v>
      </c>
      <c r="F43" s="493" t="s">
        <v>2082</v>
      </c>
    </row>
    <row r="44" spans="1:6" ht="18.95" customHeight="1">
      <c r="A44" s="579" t="s">
        <v>2090</v>
      </c>
      <c r="B44" s="580" t="s">
        <v>2091</v>
      </c>
      <c r="C44" s="484" t="s">
        <v>2092</v>
      </c>
      <c r="D44" s="581" t="s">
        <v>973</v>
      </c>
      <c r="E44" s="582">
        <v>11210</v>
      </c>
      <c r="F44" s="494" t="s">
        <v>1172</v>
      </c>
    </row>
    <row r="45" spans="1:6" ht="17.100000000000001" customHeight="1">
      <c r="A45" s="579" t="s">
        <v>2090</v>
      </c>
      <c r="B45" s="580" t="s">
        <v>2091</v>
      </c>
      <c r="C45" s="484" t="s">
        <v>2093</v>
      </c>
      <c r="D45" s="581" t="s">
        <v>973</v>
      </c>
      <c r="E45" s="582">
        <v>15692.82</v>
      </c>
      <c r="F45" s="494" t="s">
        <v>1172</v>
      </c>
    </row>
    <row r="46" spans="1:6">
      <c r="A46" s="579" t="s">
        <v>2090</v>
      </c>
      <c r="B46" s="580" t="s">
        <v>2091</v>
      </c>
      <c r="C46" s="484" t="s">
        <v>2094</v>
      </c>
      <c r="D46" s="581" t="s">
        <v>973</v>
      </c>
      <c r="E46" s="582">
        <v>342200</v>
      </c>
      <c r="F46" s="494" t="s">
        <v>1172</v>
      </c>
    </row>
    <row r="47" spans="1:6" ht="21" customHeight="1">
      <c r="A47" s="579" t="s">
        <v>2090</v>
      </c>
      <c r="B47" s="580" t="s">
        <v>2091</v>
      </c>
      <c r="C47" s="484" t="s">
        <v>2095</v>
      </c>
      <c r="D47" s="581" t="s">
        <v>973</v>
      </c>
      <c r="E47" s="582">
        <v>6254</v>
      </c>
      <c r="F47" s="494" t="s">
        <v>1172</v>
      </c>
    </row>
    <row r="48" spans="1:6" ht="14.1" customHeight="1">
      <c r="A48" s="579" t="s">
        <v>2090</v>
      </c>
      <c r="B48" s="580" t="s">
        <v>2091</v>
      </c>
      <c r="C48" s="484" t="s">
        <v>2096</v>
      </c>
      <c r="D48" s="581" t="s">
        <v>973</v>
      </c>
      <c r="E48" s="582">
        <v>531000</v>
      </c>
      <c r="F48" s="494" t="s">
        <v>1172</v>
      </c>
    </row>
    <row r="49" spans="1:6" ht="24">
      <c r="A49" s="579" t="s">
        <v>2090</v>
      </c>
      <c r="B49" s="580" t="s">
        <v>2091</v>
      </c>
      <c r="C49" s="484" t="s">
        <v>2097</v>
      </c>
      <c r="D49" s="581" t="s">
        <v>973</v>
      </c>
      <c r="E49" s="582">
        <v>49794.525000000001</v>
      </c>
      <c r="F49" s="494" t="s">
        <v>1172</v>
      </c>
    </row>
    <row r="50" spans="1:6">
      <c r="A50" s="579" t="s">
        <v>2090</v>
      </c>
      <c r="B50" s="580" t="s">
        <v>2091</v>
      </c>
      <c r="C50" s="484" t="s">
        <v>2098</v>
      </c>
      <c r="D50" s="581" t="s">
        <v>973</v>
      </c>
      <c r="E50" s="582">
        <v>275000</v>
      </c>
      <c r="F50" s="494" t="s">
        <v>1172</v>
      </c>
    </row>
    <row r="51" spans="1:6">
      <c r="A51" s="579" t="s">
        <v>2090</v>
      </c>
      <c r="B51" s="580" t="s">
        <v>2091</v>
      </c>
      <c r="C51" s="484" t="s">
        <v>2099</v>
      </c>
      <c r="D51" s="581" t="s">
        <v>973</v>
      </c>
      <c r="E51" s="582">
        <v>8407.5</v>
      </c>
      <c r="F51" s="494" t="s">
        <v>1172</v>
      </c>
    </row>
    <row r="52" spans="1:6" ht="15.95" customHeight="1">
      <c r="A52" s="579" t="s">
        <v>2090</v>
      </c>
      <c r="B52" s="580" t="s">
        <v>2091</v>
      </c>
      <c r="C52" s="484" t="s">
        <v>2100</v>
      </c>
      <c r="D52" s="581" t="s">
        <v>973</v>
      </c>
      <c r="E52" s="582">
        <v>96885.151100000003</v>
      </c>
      <c r="F52" s="494" t="s">
        <v>1172</v>
      </c>
    </row>
    <row r="53" spans="1:6" ht="15" customHeight="1">
      <c r="A53" s="579" t="s">
        <v>2090</v>
      </c>
      <c r="B53" s="580" t="s">
        <v>2091</v>
      </c>
      <c r="C53" s="484" t="s">
        <v>2101</v>
      </c>
      <c r="D53" s="581" t="s">
        <v>973</v>
      </c>
      <c r="E53" s="582">
        <v>250160</v>
      </c>
      <c r="F53" s="494" t="s">
        <v>1172</v>
      </c>
    </row>
    <row r="54" spans="1:6">
      <c r="A54" s="579" t="s">
        <v>2090</v>
      </c>
      <c r="B54" s="580" t="s">
        <v>2091</v>
      </c>
      <c r="C54" s="484" t="s">
        <v>2102</v>
      </c>
      <c r="D54" s="581" t="s">
        <v>973</v>
      </c>
      <c r="E54" s="582">
        <v>2950</v>
      </c>
      <c r="F54" s="494" t="s">
        <v>1172</v>
      </c>
    </row>
    <row r="55" spans="1:6" ht="14.1" customHeight="1">
      <c r="A55" s="579" t="s">
        <v>2090</v>
      </c>
      <c r="B55" s="580" t="s">
        <v>2091</v>
      </c>
      <c r="C55" s="484" t="s">
        <v>2103</v>
      </c>
      <c r="D55" s="581" t="s">
        <v>973</v>
      </c>
      <c r="E55" s="582">
        <v>226560</v>
      </c>
      <c r="F55" s="494" t="s">
        <v>1172</v>
      </c>
    </row>
    <row r="56" spans="1:6" ht="30.75" customHeight="1">
      <c r="A56" s="579" t="s">
        <v>2090</v>
      </c>
      <c r="B56" s="580" t="s">
        <v>2091</v>
      </c>
      <c r="C56" s="484" t="s">
        <v>2104</v>
      </c>
      <c r="D56" s="581" t="s">
        <v>973</v>
      </c>
      <c r="E56" s="582">
        <v>501500</v>
      </c>
      <c r="F56" s="494" t="s">
        <v>1172</v>
      </c>
    </row>
    <row r="57" spans="1:6" ht="15" customHeight="1">
      <c r="A57" s="579" t="s">
        <v>2090</v>
      </c>
      <c r="B57" s="580" t="s">
        <v>2091</v>
      </c>
      <c r="C57" s="484" t="s">
        <v>2105</v>
      </c>
      <c r="D57" s="581" t="s">
        <v>973</v>
      </c>
      <c r="E57" s="582">
        <v>41300</v>
      </c>
      <c r="F57" s="494" t="s">
        <v>1172</v>
      </c>
    </row>
    <row r="58" spans="1:6" ht="24" customHeight="1">
      <c r="A58" s="579" t="s">
        <v>2090</v>
      </c>
      <c r="B58" s="580" t="s">
        <v>2091</v>
      </c>
      <c r="C58" s="484" t="s">
        <v>2106</v>
      </c>
      <c r="D58" s="581" t="s">
        <v>973</v>
      </c>
      <c r="E58" s="582">
        <v>49560</v>
      </c>
      <c r="F58" s="494" t="s">
        <v>1172</v>
      </c>
    </row>
    <row r="59" spans="1:6" ht="14.1" customHeight="1">
      <c r="A59" s="579" t="s">
        <v>2090</v>
      </c>
      <c r="B59" s="580" t="s">
        <v>2091</v>
      </c>
      <c r="C59" s="484" t="s">
        <v>2107</v>
      </c>
      <c r="D59" s="581" t="s">
        <v>973</v>
      </c>
      <c r="E59" s="582">
        <v>188800</v>
      </c>
      <c r="F59" s="494" t="s">
        <v>1172</v>
      </c>
    </row>
    <row r="60" spans="1:6" ht="15" customHeight="1">
      <c r="A60" s="579" t="s">
        <v>2090</v>
      </c>
      <c r="B60" s="580" t="s">
        <v>2091</v>
      </c>
      <c r="C60" s="484" t="s">
        <v>2108</v>
      </c>
      <c r="D60" s="581" t="s">
        <v>973</v>
      </c>
      <c r="E60" s="582">
        <v>27140</v>
      </c>
      <c r="F60" s="494" t="s">
        <v>1172</v>
      </c>
    </row>
    <row r="61" spans="1:6" ht="15.95" customHeight="1">
      <c r="A61" s="579" t="s">
        <v>2090</v>
      </c>
      <c r="B61" s="580" t="s">
        <v>2091</v>
      </c>
      <c r="C61" s="484" t="s">
        <v>2109</v>
      </c>
      <c r="D61" s="581" t="s">
        <v>973</v>
      </c>
      <c r="E61" s="582">
        <v>49219.1806</v>
      </c>
      <c r="F61" s="494" t="s">
        <v>1172</v>
      </c>
    </row>
    <row r="62" spans="1:6" ht="18.95" customHeight="1">
      <c r="A62" s="579" t="s">
        <v>2090</v>
      </c>
      <c r="B62" s="580" t="s">
        <v>2091</v>
      </c>
      <c r="C62" s="484" t="s">
        <v>2110</v>
      </c>
      <c r="D62" s="581" t="s">
        <v>973</v>
      </c>
      <c r="E62" s="582">
        <v>26137.0707</v>
      </c>
      <c r="F62" s="494" t="s">
        <v>1172</v>
      </c>
    </row>
    <row r="63" spans="1:6" ht="20.100000000000001" customHeight="1">
      <c r="A63" s="579" t="s">
        <v>2090</v>
      </c>
      <c r="B63" s="580" t="s">
        <v>2091</v>
      </c>
      <c r="C63" s="484" t="s">
        <v>2111</v>
      </c>
      <c r="D63" s="581" t="s">
        <v>973</v>
      </c>
      <c r="E63" s="582">
        <v>105563.74400000001</v>
      </c>
      <c r="F63" s="494" t="s">
        <v>1172</v>
      </c>
    </row>
    <row r="64" spans="1:6" ht="18.95" customHeight="1">
      <c r="A64" s="579" t="s">
        <v>2090</v>
      </c>
      <c r="B64" s="580" t="s">
        <v>2091</v>
      </c>
      <c r="C64" s="484" t="s">
        <v>2112</v>
      </c>
      <c r="D64" s="581" t="s">
        <v>973</v>
      </c>
      <c r="E64" s="582">
        <v>6490</v>
      </c>
      <c r="F64" s="494" t="s">
        <v>1172</v>
      </c>
    </row>
    <row r="65" spans="1:6" ht="15" customHeight="1">
      <c r="A65" s="579" t="s">
        <v>2090</v>
      </c>
      <c r="B65" s="580" t="s">
        <v>2091</v>
      </c>
      <c r="C65" s="484" t="s">
        <v>2113</v>
      </c>
      <c r="D65" s="581" t="s">
        <v>973</v>
      </c>
      <c r="E65" s="582">
        <v>30335.3338</v>
      </c>
      <c r="F65" s="494" t="s">
        <v>1172</v>
      </c>
    </row>
    <row r="66" spans="1:6" ht="24">
      <c r="A66" s="579" t="s">
        <v>2090</v>
      </c>
      <c r="B66" s="580" t="s">
        <v>2091</v>
      </c>
      <c r="C66" s="484" t="s">
        <v>2114</v>
      </c>
      <c r="D66" s="581" t="s">
        <v>973</v>
      </c>
      <c r="E66" s="582">
        <v>72981.654699999999</v>
      </c>
      <c r="F66" s="494" t="s">
        <v>1172</v>
      </c>
    </row>
    <row r="67" spans="1:6">
      <c r="A67" s="579" t="s">
        <v>2090</v>
      </c>
      <c r="B67" s="580" t="s">
        <v>2091</v>
      </c>
      <c r="C67" s="484" t="s">
        <v>2115</v>
      </c>
      <c r="D67" s="581" t="s">
        <v>973</v>
      </c>
      <c r="E67" s="582">
        <v>172048.60250000001</v>
      </c>
      <c r="F67" s="494" t="s">
        <v>1172</v>
      </c>
    </row>
    <row r="68" spans="1:6">
      <c r="A68" s="579" t="s">
        <v>2090</v>
      </c>
      <c r="B68" s="580" t="s">
        <v>2091</v>
      </c>
      <c r="C68" s="484" t="s">
        <v>2116</v>
      </c>
      <c r="D68" s="581" t="s">
        <v>973</v>
      </c>
      <c r="E68" s="582">
        <v>104465.4</v>
      </c>
      <c r="F68" s="494" t="s">
        <v>1172</v>
      </c>
    </row>
    <row r="69" spans="1:6">
      <c r="A69" s="579" t="s">
        <v>2090</v>
      </c>
      <c r="B69" s="580" t="s">
        <v>2091</v>
      </c>
      <c r="C69" s="484" t="s">
        <v>2117</v>
      </c>
      <c r="D69" s="581" t="s">
        <v>973</v>
      </c>
      <c r="E69" s="582">
        <v>8314.2916999999998</v>
      </c>
      <c r="F69" s="494" t="s">
        <v>1172</v>
      </c>
    </row>
    <row r="70" spans="1:6">
      <c r="A70" s="579" t="s">
        <v>2090</v>
      </c>
      <c r="B70" s="580" t="s">
        <v>2091</v>
      </c>
      <c r="C70" s="484" t="s">
        <v>2118</v>
      </c>
      <c r="D70" s="581" t="s">
        <v>973</v>
      </c>
      <c r="E70" s="582">
        <v>198806.39999999999</v>
      </c>
      <c r="F70" s="494" t="s">
        <v>1172</v>
      </c>
    </row>
    <row r="71" spans="1:6">
      <c r="A71" s="579" t="s">
        <v>2090</v>
      </c>
      <c r="B71" s="580" t="s">
        <v>2091</v>
      </c>
      <c r="C71" s="484" t="s">
        <v>2119</v>
      </c>
      <c r="D71" s="581" t="s">
        <v>973</v>
      </c>
      <c r="E71" s="582">
        <v>11313.84</v>
      </c>
      <c r="F71" s="494" t="s">
        <v>1172</v>
      </c>
    </row>
    <row r="72" spans="1:6">
      <c r="A72" s="579" t="s">
        <v>2090</v>
      </c>
      <c r="B72" s="580" t="s">
        <v>2091</v>
      </c>
      <c r="C72" s="484" t="s">
        <v>2120</v>
      </c>
      <c r="D72" s="581" t="s">
        <v>973</v>
      </c>
      <c r="E72" s="582">
        <v>469017.40850000002</v>
      </c>
      <c r="F72" s="494" t="s">
        <v>1172</v>
      </c>
    </row>
    <row r="73" spans="1:6">
      <c r="A73" s="579" t="s">
        <v>2090</v>
      </c>
      <c r="B73" s="580" t="s">
        <v>2091</v>
      </c>
      <c r="C73" s="484" t="s">
        <v>2121</v>
      </c>
      <c r="D73" s="581" t="s">
        <v>973</v>
      </c>
      <c r="E73" s="582">
        <v>4501.7</v>
      </c>
      <c r="F73" s="494" t="s">
        <v>1172</v>
      </c>
    </row>
    <row r="74" spans="1:6">
      <c r="A74" s="579" t="s">
        <v>2090</v>
      </c>
      <c r="B74" s="580" t="s">
        <v>2091</v>
      </c>
      <c r="C74" s="484" t="s">
        <v>2122</v>
      </c>
      <c r="D74" s="581" t="s">
        <v>973</v>
      </c>
      <c r="E74" s="582">
        <v>161582.93400000001</v>
      </c>
      <c r="F74" s="494" t="s">
        <v>1172</v>
      </c>
    </row>
    <row r="75" spans="1:6">
      <c r="A75" s="579" t="s">
        <v>2090</v>
      </c>
      <c r="B75" s="580" t="s">
        <v>2091</v>
      </c>
      <c r="C75" s="484" t="s">
        <v>2123</v>
      </c>
      <c r="D75" s="581" t="s">
        <v>973</v>
      </c>
      <c r="E75" s="582">
        <v>344224.6911</v>
      </c>
      <c r="F75" s="494" t="s">
        <v>1172</v>
      </c>
    </row>
    <row r="76" spans="1:6">
      <c r="A76" s="579" t="s">
        <v>2090</v>
      </c>
      <c r="B76" s="580" t="s">
        <v>2091</v>
      </c>
      <c r="C76" s="484" t="s">
        <v>2124</v>
      </c>
      <c r="D76" s="581" t="s">
        <v>973</v>
      </c>
      <c r="E76" s="582">
        <v>24151.661800000002</v>
      </c>
      <c r="F76" s="494" t="s">
        <v>1172</v>
      </c>
    </row>
    <row r="77" spans="1:6">
      <c r="A77" s="579" t="s">
        <v>2090</v>
      </c>
      <c r="B77" s="580" t="s">
        <v>2091</v>
      </c>
      <c r="C77" s="484" t="s">
        <v>2125</v>
      </c>
      <c r="D77" s="581" t="s">
        <v>973</v>
      </c>
      <c r="E77" s="582">
        <v>12836.04</v>
      </c>
      <c r="F77" s="494" t="s">
        <v>1172</v>
      </c>
    </row>
    <row r="78" spans="1:6">
      <c r="A78" s="579" t="s">
        <v>2090</v>
      </c>
      <c r="B78" s="580" t="s">
        <v>2091</v>
      </c>
      <c r="C78" s="484" t="s">
        <v>2126</v>
      </c>
      <c r="D78" s="581" t="s">
        <v>973</v>
      </c>
      <c r="E78" s="582">
        <v>45994.842499999999</v>
      </c>
      <c r="F78" s="494" t="s">
        <v>1172</v>
      </c>
    </row>
    <row r="79" spans="1:6">
      <c r="A79" s="579" t="s">
        <v>2090</v>
      </c>
      <c r="B79" s="580" t="s">
        <v>2091</v>
      </c>
      <c r="C79" s="484" t="s">
        <v>2127</v>
      </c>
      <c r="D79" s="581" t="s">
        <v>973</v>
      </c>
      <c r="E79" s="582">
        <v>111029.4216</v>
      </c>
      <c r="F79" s="494" t="s">
        <v>1172</v>
      </c>
    </row>
    <row r="80" spans="1:6">
      <c r="A80" s="579" t="s">
        <v>2090</v>
      </c>
      <c r="B80" s="580" t="s">
        <v>2091</v>
      </c>
      <c r="C80" s="484" t="s">
        <v>2128</v>
      </c>
      <c r="D80" s="581" t="s">
        <v>973</v>
      </c>
      <c r="E80" s="582">
        <v>1770</v>
      </c>
      <c r="F80" s="494" t="s">
        <v>1172</v>
      </c>
    </row>
    <row r="81" spans="1:6">
      <c r="A81" s="579" t="s">
        <v>2090</v>
      </c>
      <c r="B81" s="580" t="s">
        <v>2091</v>
      </c>
      <c r="C81" s="484" t="s">
        <v>2129</v>
      </c>
      <c r="D81" s="581" t="s">
        <v>973</v>
      </c>
      <c r="E81" s="582">
        <v>4524.9931999999999</v>
      </c>
      <c r="F81" s="494" t="s">
        <v>1172</v>
      </c>
    </row>
    <row r="82" spans="1:6" ht="18.75" customHeight="1">
      <c r="A82" s="579" t="s">
        <v>2090</v>
      </c>
      <c r="B82" s="580" t="s">
        <v>2091</v>
      </c>
      <c r="C82" s="484" t="s">
        <v>2130</v>
      </c>
      <c r="D82" s="581" t="s">
        <v>973</v>
      </c>
      <c r="E82" s="582">
        <v>3299.87</v>
      </c>
      <c r="F82" s="494" t="s">
        <v>1172</v>
      </c>
    </row>
    <row r="83" spans="1:6" ht="20.25" customHeight="1">
      <c r="A83" s="579" t="s">
        <v>2090</v>
      </c>
      <c r="B83" s="580" t="s">
        <v>2091</v>
      </c>
      <c r="C83" s="484" t="s">
        <v>2131</v>
      </c>
      <c r="D83" s="581" t="s">
        <v>973</v>
      </c>
      <c r="E83" s="582">
        <v>4242.6899999999996</v>
      </c>
      <c r="F83" s="494" t="s">
        <v>1172</v>
      </c>
    </row>
    <row r="84" spans="1:6" ht="21.95" customHeight="1">
      <c r="A84" s="579" t="s">
        <v>2090</v>
      </c>
      <c r="B84" s="580" t="s">
        <v>2091</v>
      </c>
      <c r="C84" s="484" t="s">
        <v>2132</v>
      </c>
      <c r="D84" s="581" t="s">
        <v>973</v>
      </c>
      <c r="E84" s="582">
        <v>11859.991</v>
      </c>
      <c r="F84" s="494" t="s">
        <v>1172</v>
      </c>
    </row>
    <row r="85" spans="1:6" ht="18" customHeight="1">
      <c r="A85" s="579" t="s">
        <v>2090</v>
      </c>
      <c r="B85" s="580" t="s">
        <v>2091</v>
      </c>
      <c r="C85" s="484" t="s">
        <v>2133</v>
      </c>
      <c r="D85" s="581" t="s">
        <v>973</v>
      </c>
      <c r="E85" s="582">
        <v>1479.9914000000001</v>
      </c>
      <c r="F85" s="494" t="s">
        <v>1172</v>
      </c>
    </row>
    <row r="86" spans="1:6">
      <c r="A86" s="579" t="s">
        <v>2090</v>
      </c>
      <c r="B86" s="580" t="s">
        <v>2091</v>
      </c>
      <c r="C86" s="484" t="s">
        <v>2134</v>
      </c>
      <c r="D86" s="581" t="s">
        <v>973</v>
      </c>
      <c r="E86" s="582">
        <v>1999.9938</v>
      </c>
      <c r="F86" s="494" t="s">
        <v>1172</v>
      </c>
    </row>
    <row r="87" spans="1:6">
      <c r="A87" s="579" t="s">
        <v>2090</v>
      </c>
      <c r="B87" s="580" t="s">
        <v>2091</v>
      </c>
      <c r="C87" s="484" t="s">
        <v>2135</v>
      </c>
      <c r="D87" s="581" t="s">
        <v>973</v>
      </c>
      <c r="E87" s="582">
        <v>6938.4</v>
      </c>
      <c r="F87" s="494" t="s">
        <v>1172</v>
      </c>
    </row>
    <row r="88" spans="1:6">
      <c r="A88" s="579" t="s">
        <v>2090</v>
      </c>
      <c r="B88" s="580" t="s">
        <v>2091</v>
      </c>
      <c r="C88" s="484" t="s">
        <v>2136</v>
      </c>
      <c r="D88" s="581" t="s">
        <v>973</v>
      </c>
      <c r="E88" s="582">
        <v>938.18259999999998</v>
      </c>
      <c r="F88" s="494" t="s">
        <v>1172</v>
      </c>
    </row>
    <row r="89" spans="1:6">
      <c r="A89" s="579" t="s">
        <v>2090</v>
      </c>
      <c r="B89" s="580" t="s">
        <v>2091</v>
      </c>
      <c r="C89" s="484" t="s">
        <v>2137</v>
      </c>
      <c r="D89" s="581" t="s">
        <v>973</v>
      </c>
      <c r="E89" s="582">
        <v>3519.94</v>
      </c>
      <c r="F89" s="494" t="s">
        <v>1172</v>
      </c>
    </row>
    <row r="90" spans="1:6" ht="20.100000000000001" customHeight="1">
      <c r="A90" s="579" t="s">
        <v>2090</v>
      </c>
      <c r="B90" s="580" t="s">
        <v>2091</v>
      </c>
      <c r="C90" s="484" t="s">
        <v>2138</v>
      </c>
      <c r="D90" s="581" t="s">
        <v>973</v>
      </c>
      <c r="E90" s="582">
        <v>9</v>
      </c>
      <c r="F90" s="494" t="s">
        <v>1172</v>
      </c>
    </row>
    <row r="91" spans="1:6" ht="20.100000000000001" customHeight="1">
      <c r="A91" s="579" t="s">
        <v>2090</v>
      </c>
      <c r="B91" s="580" t="s">
        <v>2091</v>
      </c>
      <c r="C91" s="484" t="s">
        <v>2139</v>
      </c>
      <c r="D91" s="581" t="s">
        <v>973</v>
      </c>
      <c r="E91" s="582">
        <v>63229.120000000003</v>
      </c>
      <c r="F91" s="494" t="s">
        <v>1172</v>
      </c>
    </row>
    <row r="92" spans="1:6" ht="24.75" customHeight="1">
      <c r="A92" s="579" t="s">
        <v>2090</v>
      </c>
      <c r="B92" s="580" t="s">
        <v>2091</v>
      </c>
      <c r="C92" s="484" t="s">
        <v>2140</v>
      </c>
      <c r="D92" s="581" t="s">
        <v>973</v>
      </c>
      <c r="E92" s="582">
        <v>475540</v>
      </c>
      <c r="F92" s="494" t="s">
        <v>1172</v>
      </c>
    </row>
    <row r="93" spans="1:6">
      <c r="A93" s="579" t="s">
        <v>2090</v>
      </c>
      <c r="B93" s="580" t="s">
        <v>2091</v>
      </c>
      <c r="C93" s="484" t="s">
        <v>2141</v>
      </c>
      <c r="D93" s="581" t="s">
        <v>973</v>
      </c>
      <c r="E93" s="582">
        <v>490481.16</v>
      </c>
      <c r="F93" s="494" t="s">
        <v>1172</v>
      </c>
    </row>
    <row r="94" spans="1:6">
      <c r="A94" s="579" t="s">
        <v>2090</v>
      </c>
      <c r="B94" s="580" t="s">
        <v>2091</v>
      </c>
      <c r="C94" s="484" t="s">
        <v>2142</v>
      </c>
      <c r="D94" s="581" t="s">
        <v>973</v>
      </c>
      <c r="E94" s="582">
        <v>74340</v>
      </c>
      <c r="F94" s="494" t="s">
        <v>1172</v>
      </c>
    </row>
    <row r="95" spans="1:6" ht="15" customHeight="1">
      <c r="A95" s="579" t="s">
        <v>2090</v>
      </c>
      <c r="B95" s="580" t="s">
        <v>2091</v>
      </c>
      <c r="C95" s="484" t="s">
        <v>2143</v>
      </c>
      <c r="D95" s="581" t="s">
        <v>973</v>
      </c>
      <c r="E95" s="582">
        <v>40101.792600000001</v>
      </c>
      <c r="F95" s="494" t="s">
        <v>1172</v>
      </c>
    </row>
    <row r="96" spans="1:6" ht="14.1" customHeight="1">
      <c r="A96" s="579" t="s">
        <v>2090</v>
      </c>
      <c r="B96" s="580" t="s">
        <v>2091</v>
      </c>
      <c r="C96" s="484" t="s">
        <v>2144</v>
      </c>
      <c r="D96" s="581" t="s">
        <v>973</v>
      </c>
      <c r="E96" s="582">
        <v>386697.033</v>
      </c>
      <c r="F96" s="494" t="s">
        <v>1172</v>
      </c>
    </row>
    <row r="97" spans="1:6">
      <c r="A97" s="579" t="s">
        <v>2090</v>
      </c>
      <c r="B97" s="580" t="s">
        <v>2091</v>
      </c>
      <c r="C97" s="484" t="s">
        <v>2145</v>
      </c>
      <c r="D97" s="581" t="s">
        <v>973</v>
      </c>
      <c r="E97" s="582">
        <v>142177.25599999999</v>
      </c>
      <c r="F97" s="494" t="s">
        <v>1172</v>
      </c>
    </row>
    <row r="98" spans="1:6">
      <c r="A98" s="579" t="s">
        <v>2090</v>
      </c>
      <c r="B98" s="580" t="s">
        <v>2091</v>
      </c>
      <c r="C98" s="484" t="s">
        <v>2146</v>
      </c>
      <c r="D98" s="581" t="s">
        <v>973</v>
      </c>
      <c r="E98" s="582">
        <v>26868.6</v>
      </c>
      <c r="F98" s="494" t="s">
        <v>1172</v>
      </c>
    </row>
    <row r="99" spans="1:6">
      <c r="A99" s="579" t="s">
        <v>2090</v>
      </c>
      <c r="B99" s="580" t="s">
        <v>2091</v>
      </c>
      <c r="C99" s="484" t="s">
        <v>2147</v>
      </c>
      <c r="D99" s="581" t="s">
        <v>973</v>
      </c>
      <c r="E99" s="582">
        <v>1897493.1</v>
      </c>
      <c r="F99" s="494" t="s">
        <v>1172</v>
      </c>
    </row>
    <row r="100" spans="1:6">
      <c r="A100" s="579" t="s">
        <v>2090</v>
      </c>
      <c r="B100" s="580" t="s">
        <v>2091</v>
      </c>
      <c r="C100" s="484" t="s">
        <v>2148</v>
      </c>
      <c r="D100" s="581" t="s">
        <v>973</v>
      </c>
      <c r="E100" s="582">
        <v>232041.1</v>
      </c>
      <c r="F100" s="494" t="s">
        <v>1172</v>
      </c>
    </row>
    <row r="101" spans="1:6" ht="24">
      <c r="A101" s="579" t="s">
        <v>2090</v>
      </c>
      <c r="B101" s="580" t="s">
        <v>2091</v>
      </c>
      <c r="C101" s="484" t="s">
        <v>2149</v>
      </c>
      <c r="D101" s="581" t="s">
        <v>973</v>
      </c>
      <c r="E101" s="582">
        <v>34703.800000000003</v>
      </c>
      <c r="F101" s="494" t="s">
        <v>1172</v>
      </c>
    </row>
    <row r="102" spans="1:6">
      <c r="A102" s="579" t="s">
        <v>2090</v>
      </c>
      <c r="B102" s="580" t="s">
        <v>2091</v>
      </c>
      <c r="C102" s="484" t="s">
        <v>2150</v>
      </c>
      <c r="D102" s="581" t="s">
        <v>973</v>
      </c>
      <c r="E102" s="582">
        <v>8903.1</v>
      </c>
      <c r="F102" s="494" t="s">
        <v>1172</v>
      </c>
    </row>
    <row r="103" spans="1:6" ht="15.95" customHeight="1">
      <c r="A103" s="579" t="s">
        <v>2090</v>
      </c>
      <c r="B103" s="580" t="s">
        <v>2091</v>
      </c>
      <c r="C103" s="484" t="s">
        <v>2151</v>
      </c>
      <c r="D103" s="581" t="s">
        <v>973</v>
      </c>
      <c r="E103" s="582">
        <v>130316.25</v>
      </c>
      <c r="F103" s="583" t="s">
        <v>1172</v>
      </c>
    </row>
    <row r="104" spans="1:6">
      <c r="A104" s="579" t="s">
        <v>2090</v>
      </c>
      <c r="B104" s="580" t="s">
        <v>2091</v>
      </c>
      <c r="C104" s="484" t="s">
        <v>2152</v>
      </c>
      <c r="D104" s="581" t="s">
        <v>973</v>
      </c>
      <c r="E104" s="582">
        <v>22139.75</v>
      </c>
      <c r="F104" s="494" t="s">
        <v>1172</v>
      </c>
    </row>
    <row r="105" spans="1:6">
      <c r="A105" s="579" t="s">
        <v>2090</v>
      </c>
      <c r="B105" s="580" t="s">
        <v>2091</v>
      </c>
      <c r="C105" s="484" t="s">
        <v>2153</v>
      </c>
      <c r="D105" s="581" t="s">
        <v>973</v>
      </c>
      <c r="E105" s="582">
        <v>62932.232000000004</v>
      </c>
      <c r="F105" s="494" t="s">
        <v>1172</v>
      </c>
    </row>
    <row r="106" spans="1:6">
      <c r="A106" s="579" t="s">
        <v>2090</v>
      </c>
      <c r="B106" s="580" t="s">
        <v>2091</v>
      </c>
      <c r="C106" s="484" t="s">
        <v>2154</v>
      </c>
      <c r="D106" s="581" t="s">
        <v>973</v>
      </c>
      <c r="E106" s="582">
        <v>62932.232199999999</v>
      </c>
      <c r="F106" s="494" t="s">
        <v>1172</v>
      </c>
    </row>
    <row r="107" spans="1:6">
      <c r="A107" s="579" t="s">
        <v>2090</v>
      </c>
      <c r="B107" s="580" t="s">
        <v>2091</v>
      </c>
      <c r="C107" s="484" t="s">
        <v>2155</v>
      </c>
      <c r="D107" s="581" t="s">
        <v>973</v>
      </c>
      <c r="E107" s="582">
        <v>57230</v>
      </c>
      <c r="F107" s="494" t="s">
        <v>1172</v>
      </c>
    </row>
    <row r="108" spans="1:6">
      <c r="A108" s="579" t="s">
        <v>2090</v>
      </c>
      <c r="B108" s="580" t="s">
        <v>2091</v>
      </c>
      <c r="C108" s="484" t="s">
        <v>1390</v>
      </c>
      <c r="D108" s="581" t="s">
        <v>973</v>
      </c>
      <c r="E108" s="582">
        <v>2549.9917</v>
      </c>
      <c r="F108" s="494" t="s">
        <v>1172</v>
      </c>
    </row>
    <row r="109" spans="1:6">
      <c r="A109" s="579" t="s">
        <v>2090</v>
      </c>
      <c r="B109" s="580" t="s">
        <v>2091</v>
      </c>
      <c r="C109" s="484" t="s">
        <v>2156</v>
      </c>
      <c r="D109" s="581" t="s">
        <v>973</v>
      </c>
      <c r="E109" s="582">
        <v>13999.992</v>
      </c>
      <c r="F109" s="494" t="s">
        <v>1172</v>
      </c>
    </row>
    <row r="110" spans="1:6">
      <c r="A110" s="579" t="s">
        <v>2090</v>
      </c>
      <c r="B110" s="580" t="s">
        <v>2091</v>
      </c>
      <c r="C110" s="484" t="s">
        <v>2157</v>
      </c>
      <c r="D110" s="581" t="s">
        <v>973</v>
      </c>
      <c r="E110" s="582">
        <v>19383.86</v>
      </c>
      <c r="F110" s="494" t="s">
        <v>1172</v>
      </c>
    </row>
    <row r="111" spans="1:6">
      <c r="A111" s="579" t="s">
        <v>2090</v>
      </c>
      <c r="B111" s="580" t="s">
        <v>2091</v>
      </c>
      <c r="C111" s="484" t="s">
        <v>2158</v>
      </c>
      <c r="D111" s="581" t="s">
        <v>973</v>
      </c>
      <c r="E111" s="582">
        <v>250971.84</v>
      </c>
      <c r="F111" s="494" t="s">
        <v>1172</v>
      </c>
    </row>
    <row r="112" spans="1:6">
      <c r="A112" s="579" t="s">
        <v>2090</v>
      </c>
      <c r="B112" s="580" t="s">
        <v>2091</v>
      </c>
      <c r="C112" s="484" t="s">
        <v>2159</v>
      </c>
      <c r="D112" s="581" t="s">
        <v>973</v>
      </c>
      <c r="E112" s="582">
        <v>257712</v>
      </c>
      <c r="F112" s="494" t="s">
        <v>1172</v>
      </c>
    </row>
    <row r="113" spans="1:6">
      <c r="A113" s="579" t="s">
        <v>2090</v>
      </c>
      <c r="B113" s="580" t="s">
        <v>2091</v>
      </c>
      <c r="C113" s="484" t="s">
        <v>2160</v>
      </c>
      <c r="D113" s="581" t="s">
        <v>973</v>
      </c>
      <c r="E113" s="582">
        <v>3613.16</v>
      </c>
      <c r="F113" s="494" t="s">
        <v>1172</v>
      </c>
    </row>
    <row r="114" spans="1:6">
      <c r="A114" s="579" t="s">
        <v>2090</v>
      </c>
      <c r="B114" s="580" t="s">
        <v>2091</v>
      </c>
      <c r="C114" s="484" t="s">
        <v>2161</v>
      </c>
      <c r="D114" s="581" t="s">
        <v>973</v>
      </c>
      <c r="E114" s="582">
        <v>34202.300000000003</v>
      </c>
      <c r="F114" s="494" t="s">
        <v>1172</v>
      </c>
    </row>
    <row r="115" spans="1:6">
      <c r="A115" s="579" t="s">
        <v>2090</v>
      </c>
      <c r="B115" s="580" t="s">
        <v>2091</v>
      </c>
      <c r="C115" s="484" t="s">
        <v>2162</v>
      </c>
      <c r="D115" s="581" t="s">
        <v>973</v>
      </c>
      <c r="E115" s="582">
        <v>30336.03</v>
      </c>
      <c r="F115" s="494" t="s">
        <v>1172</v>
      </c>
    </row>
    <row r="116" spans="1:6">
      <c r="A116" s="579" t="s">
        <v>2090</v>
      </c>
      <c r="B116" s="580" t="s">
        <v>2091</v>
      </c>
      <c r="C116" s="484" t="s">
        <v>2163</v>
      </c>
      <c r="D116" s="581" t="s">
        <v>973</v>
      </c>
      <c r="E116" s="582">
        <v>1250.8</v>
      </c>
      <c r="F116" s="494" t="s">
        <v>1172</v>
      </c>
    </row>
    <row r="117" spans="1:6">
      <c r="A117" s="579" t="s">
        <v>2090</v>
      </c>
      <c r="B117" s="580" t="s">
        <v>2091</v>
      </c>
      <c r="C117" s="484" t="s">
        <v>2164</v>
      </c>
      <c r="D117" s="581" t="s">
        <v>973</v>
      </c>
      <c r="E117" s="582">
        <v>1250.8</v>
      </c>
      <c r="F117" s="494" t="s">
        <v>1172</v>
      </c>
    </row>
    <row r="118" spans="1:6">
      <c r="A118" s="579" t="s">
        <v>2090</v>
      </c>
      <c r="B118" s="580" t="s">
        <v>2091</v>
      </c>
      <c r="C118" s="484" t="s">
        <v>2165</v>
      </c>
      <c r="D118" s="581" t="s">
        <v>973</v>
      </c>
      <c r="E118" s="582">
        <v>1250.8</v>
      </c>
      <c r="F118" s="494" t="s">
        <v>1172</v>
      </c>
    </row>
    <row r="119" spans="1:6">
      <c r="A119" s="579" t="s">
        <v>2090</v>
      </c>
      <c r="B119" s="580" t="s">
        <v>2091</v>
      </c>
      <c r="C119" s="484" t="s">
        <v>2166</v>
      </c>
      <c r="D119" s="581" t="s">
        <v>973</v>
      </c>
      <c r="E119" s="582">
        <v>21240</v>
      </c>
      <c r="F119" s="494" t="s">
        <v>1172</v>
      </c>
    </row>
    <row r="120" spans="1:6">
      <c r="A120" s="579" t="s">
        <v>2090</v>
      </c>
      <c r="B120" s="580" t="s">
        <v>2091</v>
      </c>
      <c r="C120" s="484" t="s">
        <v>2167</v>
      </c>
      <c r="D120" s="581" t="s">
        <v>973</v>
      </c>
      <c r="E120" s="582">
        <v>43960.9</v>
      </c>
      <c r="F120" s="494" t="s">
        <v>1172</v>
      </c>
    </row>
    <row r="121" spans="1:6">
      <c r="A121" s="579" t="s">
        <v>2090</v>
      </c>
      <c r="B121" s="580" t="s">
        <v>2091</v>
      </c>
      <c r="C121" s="484" t="s">
        <v>2168</v>
      </c>
      <c r="D121" s="581" t="s">
        <v>973</v>
      </c>
      <c r="E121" s="582">
        <v>13749.996999999999</v>
      </c>
      <c r="F121" s="494" t="s">
        <v>1172</v>
      </c>
    </row>
    <row r="122" spans="1:6">
      <c r="A122" s="579" t="s">
        <v>2090</v>
      </c>
      <c r="B122" s="580" t="s">
        <v>2091</v>
      </c>
      <c r="C122" s="484" t="s">
        <v>2169</v>
      </c>
      <c r="D122" s="581" t="s">
        <v>973</v>
      </c>
      <c r="E122" s="582">
        <v>13570</v>
      </c>
      <c r="F122" s="494" t="s">
        <v>1172</v>
      </c>
    </row>
    <row r="123" spans="1:6">
      <c r="A123" s="579" t="s">
        <v>2090</v>
      </c>
      <c r="B123" s="580" t="s">
        <v>2091</v>
      </c>
      <c r="C123" s="484" t="s">
        <v>2170</v>
      </c>
      <c r="D123" s="581" t="s">
        <v>973</v>
      </c>
      <c r="E123" s="582">
        <v>4284.71</v>
      </c>
      <c r="F123" s="494" t="s">
        <v>1172</v>
      </c>
    </row>
    <row r="124" spans="1:6">
      <c r="A124" s="579" t="s">
        <v>2090</v>
      </c>
      <c r="B124" s="580" t="s">
        <v>2091</v>
      </c>
      <c r="C124" s="484" t="s">
        <v>2171</v>
      </c>
      <c r="D124" s="581" t="s">
        <v>973</v>
      </c>
      <c r="E124" s="582">
        <v>5726.64</v>
      </c>
      <c r="F124" s="494" t="s">
        <v>1172</v>
      </c>
    </row>
    <row r="125" spans="1:6">
      <c r="A125" s="579" t="s">
        <v>2090</v>
      </c>
      <c r="B125" s="580" t="s">
        <v>2091</v>
      </c>
      <c r="C125" s="484" t="s">
        <v>2172</v>
      </c>
      <c r="D125" s="581" t="s">
        <v>973</v>
      </c>
      <c r="E125" s="582">
        <v>20650</v>
      </c>
      <c r="F125" s="494" t="s">
        <v>1172</v>
      </c>
    </row>
    <row r="126" spans="1:6" ht="12.95" customHeight="1">
      <c r="A126" s="579" t="s">
        <v>2090</v>
      </c>
      <c r="B126" s="580" t="s">
        <v>2091</v>
      </c>
      <c r="C126" s="484" t="s">
        <v>2173</v>
      </c>
      <c r="D126" s="581" t="s">
        <v>973</v>
      </c>
      <c r="E126" s="582">
        <v>575000.01</v>
      </c>
      <c r="F126" s="494" t="s">
        <v>1172</v>
      </c>
    </row>
    <row r="127" spans="1:6">
      <c r="A127" s="579" t="s">
        <v>2090</v>
      </c>
      <c r="B127" s="580" t="s">
        <v>2091</v>
      </c>
      <c r="C127" s="484" t="s">
        <v>2174</v>
      </c>
      <c r="D127" s="581" t="s">
        <v>973</v>
      </c>
      <c r="E127" s="582">
        <v>2542900</v>
      </c>
      <c r="F127" s="494" t="s">
        <v>1172</v>
      </c>
    </row>
    <row r="128" spans="1:6">
      <c r="A128" s="579" t="s">
        <v>2090</v>
      </c>
      <c r="B128" s="580" t="s">
        <v>2091</v>
      </c>
      <c r="C128" s="484" t="s">
        <v>2175</v>
      </c>
      <c r="D128" s="581" t="s">
        <v>973</v>
      </c>
      <c r="E128" s="582">
        <v>172556.12</v>
      </c>
      <c r="F128" s="494" t="s">
        <v>1172</v>
      </c>
    </row>
    <row r="129" spans="1:6">
      <c r="A129" s="579" t="s">
        <v>2090</v>
      </c>
      <c r="B129" s="580" t="s">
        <v>2091</v>
      </c>
      <c r="C129" s="484" t="s">
        <v>2176</v>
      </c>
      <c r="D129" s="581" t="s">
        <v>973</v>
      </c>
      <c r="E129" s="582">
        <v>44250</v>
      </c>
      <c r="F129" s="494" t="s">
        <v>1172</v>
      </c>
    </row>
    <row r="130" spans="1:6">
      <c r="A130" s="579" t="s">
        <v>2090</v>
      </c>
      <c r="B130" s="580" t="s">
        <v>2091</v>
      </c>
      <c r="C130" s="484" t="s">
        <v>2177</v>
      </c>
      <c r="D130" s="581" t="s">
        <v>973</v>
      </c>
      <c r="E130" s="582">
        <v>719492.56279999996</v>
      </c>
      <c r="F130" s="494" t="s">
        <v>1172</v>
      </c>
    </row>
    <row r="131" spans="1:6">
      <c r="A131" s="579" t="s">
        <v>2090</v>
      </c>
      <c r="B131" s="580" t="s">
        <v>2091</v>
      </c>
      <c r="C131" s="484" t="s">
        <v>2178</v>
      </c>
      <c r="D131" s="581" t="s">
        <v>973</v>
      </c>
      <c r="E131" s="582">
        <v>816192.43</v>
      </c>
      <c r="F131" s="494" t="s">
        <v>1172</v>
      </c>
    </row>
    <row r="132" spans="1:6">
      <c r="A132" s="584" t="s">
        <v>1273</v>
      </c>
      <c r="B132" s="585" t="s">
        <v>2179</v>
      </c>
      <c r="C132" s="586" t="s">
        <v>2180</v>
      </c>
      <c r="D132" s="587" t="s">
        <v>973</v>
      </c>
      <c r="E132" s="588">
        <v>56724</v>
      </c>
      <c r="F132" s="495" t="s">
        <v>1189</v>
      </c>
    </row>
    <row r="133" spans="1:6" ht="14.1" customHeight="1">
      <c r="A133" s="584" t="s">
        <v>1273</v>
      </c>
      <c r="B133" s="585" t="s">
        <v>2179</v>
      </c>
      <c r="C133" s="586" t="s">
        <v>2181</v>
      </c>
      <c r="D133" s="587" t="s">
        <v>973</v>
      </c>
      <c r="E133" s="588">
        <v>3776</v>
      </c>
      <c r="F133" s="495" t="s">
        <v>1189</v>
      </c>
    </row>
    <row r="134" spans="1:6" ht="15.95" customHeight="1">
      <c r="A134" s="584" t="s">
        <v>1273</v>
      </c>
      <c r="B134" s="585" t="s">
        <v>2179</v>
      </c>
      <c r="C134" s="586" t="s">
        <v>2182</v>
      </c>
      <c r="D134" s="587" t="s">
        <v>973</v>
      </c>
      <c r="E134" s="588">
        <v>32499</v>
      </c>
      <c r="F134" s="495" t="s">
        <v>1189</v>
      </c>
    </row>
    <row r="135" spans="1:6" ht="15" customHeight="1">
      <c r="A135" s="584" t="s">
        <v>1273</v>
      </c>
      <c r="B135" s="585" t="s">
        <v>2179</v>
      </c>
      <c r="C135" s="586" t="s">
        <v>2183</v>
      </c>
      <c r="D135" s="587" t="s">
        <v>973</v>
      </c>
      <c r="E135" s="588">
        <v>28855</v>
      </c>
      <c r="F135" s="495" t="s">
        <v>1189</v>
      </c>
    </row>
    <row r="136" spans="1:6" ht="14.1" customHeight="1">
      <c r="A136" s="584" t="s">
        <v>1273</v>
      </c>
      <c r="B136" s="585" t="s">
        <v>2179</v>
      </c>
      <c r="C136" s="586" t="s">
        <v>2184</v>
      </c>
      <c r="D136" s="587" t="s">
        <v>973</v>
      </c>
      <c r="E136" s="588">
        <v>54000</v>
      </c>
      <c r="F136" s="495" t="s">
        <v>1189</v>
      </c>
    </row>
    <row r="137" spans="1:6">
      <c r="A137" s="589" t="s">
        <v>1684</v>
      </c>
      <c r="B137" s="590" t="s">
        <v>2185</v>
      </c>
      <c r="C137" s="591" t="s">
        <v>2186</v>
      </c>
      <c r="D137" s="592" t="s">
        <v>973</v>
      </c>
      <c r="E137" s="593">
        <v>109504</v>
      </c>
      <c r="F137" s="496" t="s">
        <v>1199</v>
      </c>
    </row>
    <row r="138" spans="1:6">
      <c r="A138" s="589" t="s">
        <v>1684</v>
      </c>
      <c r="B138" s="590" t="s">
        <v>2185</v>
      </c>
      <c r="C138" s="591" t="s">
        <v>2187</v>
      </c>
      <c r="D138" s="592" t="s">
        <v>973</v>
      </c>
      <c r="E138" s="593">
        <v>5723</v>
      </c>
      <c r="F138" s="496" t="s">
        <v>1199</v>
      </c>
    </row>
    <row r="139" spans="1:6">
      <c r="A139" s="558" t="s">
        <v>1572</v>
      </c>
      <c r="B139" s="559" t="s">
        <v>2188</v>
      </c>
      <c r="C139" s="481" t="s">
        <v>2189</v>
      </c>
      <c r="D139" s="482" t="s">
        <v>973</v>
      </c>
      <c r="E139" s="483">
        <v>7200</v>
      </c>
      <c r="F139" s="497" t="s">
        <v>2190</v>
      </c>
    </row>
    <row r="140" spans="1:6" ht="24">
      <c r="A140" s="558" t="s">
        <v>1572</v>
      </c>
      <c r="B140" s="559" t="s">
        <v>2188</v>
      </c>
      <c r="C140" s="481" t="s">
        <v>2191</v>
      </c>
      <c r="D140" s="482" t="s">
        <v>973</v>
      </c>
      <c r="E140" s="483">
        <v>150568.53</v>
      </c>
      <c r="F140" s="497" t="s">
        <v>2190</v>
      </c>
    </row>
    <row r="141" spans="1:6" ht="24">
      <c r="A141" s="558" t="s">
        <v>1572</v>
      </c>
      <c r="B141" s="559" t="s">
        <v>2188</v>
      </c>
      <c r="C141" s="481" t="s">
        <v>2192</v>
      </c>
      <c r="D141" s="482" t="s">
        <v>973</v>
      </c>
      <c r="E141" s="483">
        <v>220917.38</v>
      </c>
      <c r="F141" s="497" t="s">
        <v>2190</v>
      </c>
    </row>
    <row r="142" spans="1:6" ht="15.95" customHeight="1">
      <c r="A142" s="594" t="s">
        <v>1627</v>
      </c>
      <c r="B142" s="595" t="s">
        <v>2193</v>
      </c>
      <c r="C142" s="479" t="s">
        <v>2194</v>
      </c>
      <c r="D142" s="596" t="s">
        <v>973</v>
      </c>
      <c r="E142" s="597">
        <v>1000</v>
      </c>
      <c r="F142" s="498" t="s">
        <v>2195</v>
      </c>
    </row>
    <row r="143" spans="1:6">
      <c r="A143" s="594" t="s">
        <v>1627</v>
      </c>
      <c r="B143" s="595" t="s">
        <v>2193</v>
      </c>
      <c r="C143" s="479" t="s">
        <v>2196</v>
      </c>
      <c r="D143" s="596" t="s">
        <v>973</v>
      </c>
      <c r="E143" s="597">
        <v>2000</v>
      </c>
      <c r="F143" s="498" t="s">
        <v>2195</v>
      </c>
    </row>
    <row r="144" spans="1:6" ht="18" customHeight="1">
      <c r="A144" s="594" t="s">
        <v>1627</v>
      </c>
      <c r="B144" s="595" t="s">
        <v>2193</v>
      </c>
      <c r="C144" s="479" t="s">
        <v>2197</v>
      </c>
      <c r="D144" s="596" t="s">
        <v>973</v>
      </c>
      <c r="E144" s="597">
        <v>500</v>
      </c>
      <c r="F144" s="498" t="s">
        <v>2195</v>
      </c>
    </row>
    <row r="145" spans="1:6" ht="17.25" customHeight="1">
      <c r="A145" s="594" t="s">
        <v>1627</v>
      </c>
      <c r="B145" s="595" t="s">
        <v>2193</v>
      </c>
      <c r="C145" s="479" t="s">
        <v>2198</v>
      </c>
      <c r="D145" s="596" t="s">
        <v>2199</v>
      </c>
      <c r="E145" s="597">
        <v>250</v>
      </c>
      <c r="F145" s="499" t="s">
        <v>2200</v>
      </c>
    </row>
    <row r="146" spans="1:6">
      <c r="A146" s="594" t="s">
        <v>1627</v>
      </c>
      <c r="B146" s="595" t="s">
        <v>2193</v>
      </c>
      <c r="C146" s="479" t="s">
        <v>2201</v>
      </c>
      <c r="D146" s="596" t="s">
        <v>2199</v>
      </c>
      <c r="E146" s="597">
        <v>240</v>
      </c>
      <c r="F146" s="499" t="s">
        <v>2200</v>
      </c>
    </row>
    <row r="147" spans="1:6">
      <c r="A147" s="594" t="s">
        <v>1627</v>
      </c>
      <c r="B147" s="595" t="s">
        <v>2193</v>
      </c>
      <c r="C147" s="479" t="s">
        <v>2202</v>
      </c>
      <c r="D147" s="596" t="s">
        <v>2199</v>
      </c>
      <c r="E147" s="597">
        <v>300</v>
      </c>
      <c r="F147" s="498" t="s">
        <v>2200</v>
      </c>
    </row>
    <row r="148" spans="1:6">
      <c r="A148" s="594" t="s">
        <v>1627</v>
      </c>
      <c r="B148" s="595" t="s">
        <v>2193</v>
      </c>
      <c r="C148" s="479" t="s">
        <v>2203</v>
      </c>
      <c r="D148" s="596" t="s">
        <v>2199</v>
      </c>
      <c r="E148" s="597">
        <v>280</v>
      </c>
      <c r="F148" s="499" t="s">
        <v>2200</v>
      </c>
    </row>
    <row r="149" spans="1:6">
      <c r="A149" s="594" t="s">
        <v>1627</v>
      </c>
      <c r="B149" s="595" t="s">
        <v>2193</v>
      </c>
      <c r="C149" s="479" t="s">
        <v>2204</v>
      </c>
      <c r="D149" s="596" t="s">
        <v>2199</v>
      </c>
      <c r="E149" s="597">
        <v>140</v>
      </c>
      <c r="F149" s="498" t="s">
        <v>2200</v>
      </c>
    </row>
    <row r="150" spans="1:6">
      <c r="A150" s="558" t="s">
        <v>1619</v>
      </c>
      <c r="B150" s="559" t="s">
        <v>2205</v>
      </c>
      <c r="C150" s="481" t="s">
        <v>2206</v>
      </c>
      <c r="D150" s="482" t="s">
        <v>2207</v>
      </c>
      <c r="E150" s="483">
        <v>28.32</v>
      </c>
      <c r="F150" s="497" t="s">
        <v>2208</v>
      </c>
    </row>
    <row r="151" spans="1:6">
      <c r="A151" s="558" t="s">
        <v>1619</v>
      </c>
      <c r="B151" s="559" t="s">
        <v>2205</v>
      </c>
      <c r="C151" s="481" t="s">
        <v>2209</v>
      </c>
      <c r="D151" s="482" t="s">
        <v>973</v>
      </c>
      <c r="E151" s="483">
        <v>8500</v>
      </c>
      <c r="F151" s="497" t="s">
        <v>2208</v>
      </c>
    </row>
    <row r="152" spans="1:6">
      <c r="A152" s="558" t="s">
        <v>1619</v>
      </c>
      <c r="B152" s="559" t="s">
        <v>2205</v>
      </c>
      <c r="C152" s="481" t="s">
        <v>2210</v>
      </c>
      <c r="D152" s="482" t="s">
        <v>973</v>
      </c>
      <c r="E152" s="483">
        <v>81.171999999999997</v>
      </c>
      <c r="F152" s="497" t="s">
        <v>2208</v>
      </c>
    </row>
    <row r="153" spans="1:6">
      <c r="A153" s="558" t="s">
        <v>1619</v>
      </c>
      <c r="B153" s="559" t="s">
        <v>2205</v>
      </c>
      <c r="C153" s="481" t="s">
        <v>2211</v>
      </c>
      <c r="D153" s="482" t="s">
        <v>973</v>
      </c>
      <c r="E153" s="483">
        <v>103.3567</v>
      </c>
      <c r="F153" s="497" t="s">
        <v>2208</v>
      </c>
    </row>
    <row r="154" spans="1:6">
      <c r="A154" s="558" t="s">
        <v>1619</v>
      </c>
      <c r="B154" s="559" t="s">
        <v>2205</v>
      </c>
      <c r="C154" s="481" t="s">
        <v>2212</v>
      </c>
      <c r="D154" s="482" t="s">
        <v>973</v>
      </c>
      <c r="E154" s="483">
        <v>20.059999999999999</v>
      </c>
      <c r="F154" s="497" t="s">
        <v>2208</v>
      </c>
    </row>
    <row r="155" spans="1:6" ht="12.95" customHeight="1">
      <c r="A155" s="558" t="s">
        <v>1619</v>
      </c>
      <c r="B155" s="559" t="s">
        <v>2205</v>
      </c>
      <c r="C155" s="481" t="s">
        <v>2213</v>
      </c>
      <c r="D155" s="482" t="s">
        <v>973</v>
      </c>
      <c r="E155" s="483">
        <v>208.86</v>
      </c>
      <c r="F155" s="497" t="s">
        <v>2208</v>
      </c>
    </row>
    <row r="156" spans="1:6" ht="15" customHeight="1">
      <c r="A156" s="558" t="s">
        <v>1619</v>
      </c>
      <c r="B156" s="559" t="s">
        <v>2205</v>
      </c>
      <c r="C156" s="481" t="s">
        <v>2214</v>
      </c>
      <c r="D156" s="482" t="s">
        <v>973</v>
      </c>
      <c r="E156" s="483">
        <v>206.73500000000001</v>
      </c>
      <c r="F156" s="497" t="s">
        <v>2208</v>
      </c>
    </row>
    <row r="157" spans="1:6" ht="15" customHeight="1">
      <c r="A157" s="558" t="s">
        <v>1619</v>
      </c>
      <c r="B157" s="559" t="s">
        <v>2205</v>
      </c>
      <c r="C157" s="481" t="s">
        <v>2215</v>
      </c>
      <c r="D157" s="482" t="s">
        <v>973</v>
      </c>
      <c r="E157" s="483">
        <v>43.293999999999997</v>
      </c>
      <c r="F157" s="497" t="s">
        <v>2208</v>
      </c>
    </row>
    <row r="158" spans="1:6" ht="15" customHeight="1">
      <c r="A158" s="558" t="s">
        <v>1619</v>
      </c>
      <c r="B158" s="559" t="s">
        <v>2205</v>
      </c>
      <c r="C158" s="481" t="s">
        <v>2216</v>
      </c>
      <c r="D158" s="482" t="s">
        <v>973</v>
      </c>
      <c r="E158" s="483">
        <v>5.9</v>
      </c>
      <c r="F158" s="497" t="s">
        <v>2208</v>
      </c>
    </row>
    <row r="159" spans="1:6" ht="15" customHeight="1">
      <c r="A159" s="558" t="s">
        <v>1619</v>
      </c>
      <c r="B159" s="559" t="s">
        <v>2205</v>
      </c>
      <c r="C159" s="481" t="s">
        <v>2217</v>
      </c>
      <c r="D159" s="482" t="s">
        <v>973</v>
      </c>
      <c r="E159" s="483">
        <v>944</v>
      </c>
      <c r="F159" s="497" t="s">
        <v>2208</v>
      </c>
    </row>
    <row r="160" spans="1:6" ht="15" customHeight="1">
      <c r="A160" s="558" t="s">
        <v>1619</v>
      </c>
      <c r="B160" s="559" t="s">
        <v>2205</v>
      </c>
      <c r="C160" s="481" t="s">
        <v>2218</v>
      </c>
      <c r="D160" s="482" t="s">
        <v>973</v>
      </c>
      <c r="E160" s="483">
        <v>571.12</v>
      </c>
      <c r="F160" s="497" t="s">
        <v>2208</v>
      </c>
    </row>
    <row r="161" spans="1:6" ht="15" customHeight="1">
      <c r="A161" s="558" t="s">
        <v>1619</v>
      </c>
      <c r="B161" s="559" t="s">
        <v>2205</v>
      </c>
      <c r="C161" s="481" t="s">
        <v>2219</v>
      </c>
      <c r="D161" s="482" t="s">
        <v>973</v>
      </c>
      <c r="E161" s="483">
        <v>619.5</v>
      </c>
      <c r="F161" s="497" t="s">
        <v>2208</v>
      </c>
    </row>
    <row r="162" spans="1:6" ht="15" customHeight="1">
      <c r="A162" s="558" t="s">
        <v>1619</v>
      </c>
      <c r="B162" s="559" t="s">
        <v>2205</v>
      </c>
      <c r="C162" s="481" t="s">
        <v>2220</v>
      </c>
      <c r="D162" s="482" t="s">
        <v>973</v>
      </c>
      <c r="E162" s="483">
        <v>100.3</v>
      </c>
      <c r="F162" s="497" t="s">
        <v>2208</v>
      </c>
    </row>
    <row r="163" spans="1:6" ht="14.1" customHeight="1">
      <c r="A163" s="558" t="s">
        <v>1619</v>
      </c>
      <c r="B163" s="559" t="s">
        <v>2205</v>
      </c>
      <c r="C163" s="481" t="s">
        <v>2221</v>
      </c>
      <c r="D163" s="482" t="s">
        <v>973</v>
      </c>
      <c r="E163" s="483">
        <v>33.630000000000003</v>
      </c>
      <c r="F163" s="497" t="s">
        <v>2208</v>
      </c>
    </row>
    <row r="164" spans="1:6">
      <c r="A164" s="558" t="s">
        <v>1619</v>
      </c>
      <c r="B164" s="559" t="s">
        <v>2205</v>
      </c>
      <c r="C164" s="481" t="s">
        <v>2222</v>
      </c>
      <c r="D164" s="482" t="s">
        <v>973</v>
      </c>
      <c r="E164" s="483">
        <v>44.25</v>
      </c>
      <c r="F164" s="497" t="s">
        <v>2208</v>
      </c>
    </row>
    <row r="165" spans="1:6">
      <c r="A165" s="558" t="s">
        <v>1619</v>
      </c>
      <c r="B165" s="559" t="s">
        <v>2205</v>
      </c>
      <c r="C165" s="481" t="s">
        <v>2223</v>
      </c>
      <c r="D165" s="482" t="s">
        <v>973</v>
      </c>
      <c r="E165" s="483">
        <v>855.5</v>
      </c>
      <c r="F165" s="497" t="s">
        <v>2208</v>
      </c>
    </row>
    <row r="166" spans="1:6">
      <c r="A166" s="558" t="s">
        <v>1619</v>
      </c>
      <c r="B166" s="559" t="s">
        <v>2205</v>
      </c>
      <c r="C166" s="481" t="s">
        <v>2224</v>
      </c>
      <c r="D166" s="482" t="s">
        <v>973</v>
      </c>
      <c r="E166" s="483">
        <v>60.2273</v>
      </c>
      <c r="F166" s="497" t="s">
        <v>2208</v>
      </c>
    </row>
    <row r="167" spans="1:6">
      <c r="A167" s="558" t="s">
        <v>1619</v>
      </c>
      <c r="B167" s="559" t="s">
        <v>2205</v>
      </c>
      <c r="C167" s="481" t="s">
        <v>2225</v>
      </c>
      <c r="D167" s="482" t="s">
        <v>973</v>
      </c>
      <c r="E167" s="483">
        <v>102.8133</v>
      </c>
      <c r="F167" s="497" t="s">
        <v>2208</v>
      </c>
    </row>
    <row r="168" spans="1:6">
      <c r="A168" s="558" t="s">
        <v>1619</v>
      </c>
      <c r="B168" s="559" t="s">
        <v>2205</v>
      </c>
      <c r="C168" s="481" t="s">
        <v>2226</v>
      </c>
      <c r="D168" s="482" t="s">
        <v>973</v>
      </c>
      <c r="E168" s="483">
        <v>3030.43</v>
      </c>
      <c r="F168" s="497" t="s">
        <v>2208</v>
      </c>
    </row>
    <row r="169" spans="1:6">
      <c r="A169" s="558" t="s">
        <v>1619</v>
      </c>
      <c r="B169" s="559" t="s">
        <v>2205</v>
      </c>
      <c r="C169" s="481" t="s">
        <v>2227</v>
      </c>
      <c r="D169" s="482" t="s">
        <v>973</v>
      </c>
      <c r="E169" s="483">
        <v>858.45</v>
      </c>
      <c r="F169" s="497" t="s">
        <v>2208</v>
      </c>
    </row>
    <row r="170" spans="1:6">
      <c r="A170" s="558" t="s">
        <v>1619</v>
      </c>
      <c r="B170" s="559" t="s">
        <v>2205</v>
      </c>
      <c r="C170" s="481" t="s">
        <v>2228</v>
      </c>
      <c r="D170" s="482" t="s">
        <v>973</v>
      </c>
      <c r="E170" s="483">
        <v>206.72329999999999</v>
      </c>
      <c r="F170" s="497" t="s">
        <v>2208</v>
      </c>
    </row>
    <row r="171" spans="1:6" ht="15.95" customHeight="1">
      <c r="A171" s="558" t="s">
        <v>1619</v>
      </c>
      <c r="B171" s="559" t="s">
        <v>2205</v>
      </c>
      <c r="C171" s="481" t="s">
        <v>2229</v>
      </c>
      <c r="D171" s="482" t="s">
        <v>973</v>
      </c>
      <c r="E171" s="483">
        <v>4425</v>
      </c>
      <c r="F171" s="497" t="s">
        <v>2208</v>
      </c>
    </row>
    <row r="172" spans="1:6">
      <c r="A172" s="558" t="s">
        <v>1619</v>
      </c>
      <c r="B172" s="559" t="s">
        <v>2205</v>
      </c>
      <c r="C172" s="481" t="s">
        <v>2230</v>
      </c>
      <c r="D172" s="482" t="s">
        <v>973</v>
      </c>
      <c r="E172" s="483">
        <v>13500.0026</v>
      </c>
      <c r="F172" s="497" t="s">
        <v>2208</v>
      </c>
    </row>
    <row r="173" spans="1:6" ht="20.25" customHeight="1">
      <c r="A173" s="558" t="s">
        <v>1619</v>
      </c>
      <c r="B173" s="559" t="s">
        <v>2205</v>
      </c>
      <c r="C173" s="481" t="s">
        <v>2231</v>
      </c>
      <c r="D173" s="482" t="s">
        <v>973</v>
      </c>
      <c r="E173" s="483">
        <v>1416</v>
      </c>
      <c r="F173" s="497" t="s">
        <v>2208</v>
      </c>
    </row>
    <row r="174" spans="1:6" ht="21" customHeight="1">
      <c r="A174" s="558" t="s">
        <v>1619</v>
      </c>
      <c r="B174" s="559" t="s">
        <v>2205</v>
      </c>
      <c r="C174" s="481" t="s">
        <v>2232</v>
      </c>
      <c r="D174" s="482" t="s">
        <v>973</v>
      </c>
      <c r="E174" s="483">
        <v>3.54</v>
      </c>
      <c r="F174" s="500" t="s">
        <v>2208</v>
      </c>
    </row>
    <row r="175" spans="1:6" ht="18" customHeight="1">
      <c r="A175" s="558" t="s">
        <v>1619</v>
      </c>
      <c r="B175" s="559" t="s">
        <v>2205</v>
      </c>
      <c r="C175" s="481" t="s">
        <v>2233</v>
      </c>
      <c r="D175" s="482" t="s">
        <v>973</v>
      </c>
      <c r="E175" s="483">
        <v>73.16</v>
      </c>
      <c r="F175" s="497" t="s">
        <v>2208</v>
      </c>
    </row>
    <row r="176" spans="1:6" ht="20.25" customHeight="1">
      <c r="A176" s="558" t="s">
        <v>1619</v>
      </c>
      <c r="B176" s="559" t="s">
        <v>2205</v>
      </c>
      <c r="C176" s="481" t="s">
        <v>2234</v>
      </c>
      <c r="D176" s="482" t="s">
        <v>973</v>
      </c>
      <c r="E176" s="483">
        <v>548.26499999999999</v>
      </c>
      <c r="F176" s="497" t="s">
        <v>2208</v>
      </c>
    </row>
    <row r="177" spans="1:6" ht="25.5" customHeight="1">
      <c r="A177" s="558" t="s">
        <v>1619</v>
      </c>
      <c r="B177" s="559" t="s">
        <v>2205</v>
      </c>
      <c r="C177" s="481" t="s">
        <v>2235</v>
      </c>
      <c r="D177" s="482" t="s">
        <v>973</v>
      </c>
      <c r="E177" s="483">
        <v>526.32500000000005</v>
      </c>
      <c r="F177" s="497" t="s">
        <v>2208</v>
      </c>
    </row>
    <row r="178" spans="1:6" ht="19.5" customHeight="1">
      <c r="A178" s="558" t="s">
        <v>1619</v>
      </c>
      <c r="B178" s="559" t="s">
        <v>2205</v>
      </c>
      <c r="C178" s="481" t="s">
        <v>2236</v>
      </c>
      <c r="D178" s="482" t="s">
        <v>973</v>
      </c>
      <c r="E178" s="483">
        <v>3.54</v>
      </c>
      <c r="F178" s="500" t="s">
        <v>2208</v>
      </c>
    </row>
    <row r="179" spans="1:6" ht="27.75" customHeight="1">
      <c r="A179" s="558" t="s">
        <v>1619</v>
      </c>
      <c r="B179" s="559" t="s">
        <v>2205</v>
      </c>
      <c r="C179" s="481" t="s">
        <v>2237</v>
      </c>
      <c r="D179" s="482" t="s">
        <v>973</v>
      </c>
      <c r="E179" s="483">
        <v>265.5</v>
      </c>
      <c r="F179" s="497" t="s">
        <v>2208</v>
      </c>
    </row>
    <row r="180" spans="1:6" ht="21.75" customHeight="1">
      <c r="A180" s="598" t="s">
        <v>950</v>
      </c>
      <c r="B180" s="599" t="s">
        <v>2238</v>
      </c>
      <c r="C180" s="480" t="s">
        <v>951</v>
      </c>
      <c r="D180" s="600" t="s">
        <v>973</v>
      </c>
      <c r="E180" s="601">
        <v>5</v>
      </c>
      <c r="F180" s="501" t="s">
        <v>2239</v>
      </c>
    </row>
    <row r="181" spans="1:6" ht="22.5" customHeight="1">
      <c r="A181" s="558" t="s">
        <v>1605</v>
      </c>
      <c r="B181" s="559" t="s">
        <v>2240</v>
      </c>
      <c r="C181" s="481" t="s">
        <v>2241</v>
      </c>
      <c r="D181" s="482" t="s">
        <v>973</v>
      </c>
      <c r="E181" s="483">
        <v>7773.84</v>
      </c>
      <c r="F181" s="497" t="s">
        <v>2242</v>
      </c>
    </row>
    <row r="182" spans="1:6">
      <c r="A182" s="558" t="s">
        <v>1605</v>
      </c>
      <c r="B182" s="559" t="s">
        <v>2240</v>
      </c>
      <c r="C182" s="481" t="s">
        <v>2243</v>
      </c>
      <c r="D182" s="482" t="s">
        <v>973</v>
      </c>
      <c r="E182" s="483">
        <v>9343.24</v>
      </c>
      <c r="F182" s="497" t="s">
        <v>2242</v>
      </c>
    </row>
    <row r="183" spans="1:6" ht="23.25" customHeight="1">
      <c r="A183" s="558" t="s">
        <v>1605</v>
      </c>
      <c r="B183" s="559" t="s">
        <v>2240</v>
      </c>
      <c r="C183" s="481" t="s">
        <v>2244</v>
      </c>
      <c r="D183" s="482" t="s">
        <v>973</v>
      </c>
      <c r="E183" s="483">
        <v>10915</v>
      </c>
      <c r="F183" s="497" t="s">
        <v>2242</v>
      </c>
    </row>
    <row r="184" spans="1:6" ht="20.25" customHeight="1">
      <c r="A184" s="558" t="s">
        <v>1605</v>
      </c>
      <c r="B184" s="559" t="s">
        <v>2240</v>
      </c>
      <c r="C184" s="481" t="s">
        <v>2245</v>
      </c>
      <c r="D184" s="482" t="s">
        <v>973</v>
      </c>
      <c r="E184" s="483">
        <v>3923.5</v>
      </c>
      <c r="F184" s="497" t="s">
        <v>2242</v>
      </c>
    </row>
    <row r="185" spans="1:6" ht="14.1" customHeight="1">
      <c r="A185" s="558" t="s">
        <v>1605</v>
      </c>
      <c r="B185" s="559" t="s">
        <v>2240</v>
      </c>
      <c r="C185" s="481" t="s">
        <v>2246</v>
      </c>
      <c r="D185" s="482" t="s">
        <v>973</v>
      </c>
      <c r="E185" s="483">
        <v>4543</v>
      </c>
      <c r="F185" s="497" t="s">
        <v>2242</v>
      </c>
    </row>
    <row r="186" spans="1:6" ht="17.100000000000001" customHeight="1">
      <c r="A186" s="558" t="s">
        <v>1605</v>
      </c>
      <c r="B186" s="559" t="s">
        <v>2240</v>
      </c>
      <c r="C186" s="481" t="s">
        <v>2247</v>
      </c>
      <c r="D186" s="482" t="s">
        <v>973</v>
      </c>
      <c r="E186" s="483">
        <v>9204</v>
      </c>
      <c r="F186" s="497" t="s">
        <v>2242</v>
      </c>
    </row>
    <row r="187" spans="1:6" ht="15.95" customHeight="1">
      <c r="A187" s="558" t="s">
        <v>1605</v>
      </c>
      <c r="B187" s="559" t="s">
        <v>2240</v>
      </c>
      <c r="C187" s="481" t="s">
        <v>2248</v>
      </c>
      <c r="D187" s="482" t="s">
        <v>973</v>
      </c>
      <c r="E187" s="483">
        <v>1239</v>
      </c>
      <c r="F187" s="497" t="s">
        <v>2242</v>
      </c>
    </row>
    <row r="188" spans="1:6" ht="15.95" customHeight="1">
      <c r="A188" s="558" t="s">
        <v>1605</v>
      </c>
      <c r="B188" s="559" t="s">
        <v>2240</v>
      </c>
      <c r="C188" s="481" t="s">
        <v>2249</v>
      </c>
      <c r="D188" s="482" t="s">
        <v>973</v>
      </c>
      <c r="E188" s="483">
        <v>1239</v>
      </c>
      <c r="F188" s="497" t="s">
        <v>2242</v>
      </c>
    </row>
    <row r="189" spans="1:6" ht="32.25" customHeight="1">
      <c r="A189" s="602" t="s">
        <v>1557</v>
      </c>
      <c r="B189" s="603" t="s">
        <v>2250</v>
      </c>
      <c r="C189" s="603" t="s">
        <v>2251</v>
      </c>
      <c r="D189" s="604" t="s">
        <v>973</v>
      </c>
      <c r="E189" s="605">
        <v>54999.99</v>
      </c>
      <c r="F189" s="502" t="s">
        <v>2252</v>
      </c>
    </row>
    <row r="190" spans="1:6" ht="30.75" customHeight="1">
      <c r="A190" s="602" t="s">
        <v>1557</v>
      </c>
      <c r="B190" s="603" t="s">
        <v>2250</v>
      </c>
      <c r="C190" s="603" t="s">
        <v>2253</v>
      </c>
      <c r="D190" s="604" t="s">
        <v>973</v>
      </c>
      <c r="E190" s="605">
        <v>17023.8</v>
      </c>
      <c r="F190" s="502" t="s">
        <v>2252</v>
      </c>
    </row>
    <row r="191" spans="1:6" ht="25.5" customHeight="1">
      <c r="A191" s="606" t="s">
        <v>2254</v>
      </c>
      <c r="B191" s="603" t="s">
        <v>2250</v>
      </c>
      <c r="C191" s="607" t="s">
        <v>2255</v>
      </c>
      <c r="D191" s="608" t="s">
        <v>973</v>
      </c>
      <c r="E191" s="609">
        <v>4130</v>
      </c>
      <c r="F191" s="503" t="s">
        <v>2256</v>
      </c>
    </row>
    <row r="192" spans="1:6" ht="15.95" customHeight="1">
      <c r="A192" s="606" t="s">
        <v>2254</v>
      </c>
      <c r="B192" s="603" t="s">
        <v>2250</v>
      </c>
      <c r="C192" s="607" t="s">
        <v>2257</v>
      </c>
      <c r="D192" s="608" t="s">
        <v>973</v>
      </c>
      <c r="E192" s="609">
        <v>16048</v>
      </c>
      <c r="F192" s="503" t="s">
        <v>2256</v>
      </c>
    </row>
    <row r="193" spans="1:6" ht="27.75" customHeight="1">
      <c r="A193" s="606" t="s">
        <v>2254</v>
      </c>
      <c r="B193" s="603" t="s">
        <v>2250</v>
      </c>
      <c r="C193" s="607" t="s">
        <v>2258</v>
      </c>
      <c r="D193" s="610" t="s">
        <v>973</v>
      </c>
      <c r="E193" s="609">
        <v>24502.7</v>
      </c>
      <c r="F193" s="503" t="s">
        <v>2256</v>
      </c>
    </row>
    <row r="194" spans="1:6" ht="34.5" customHeight="1">
      <c r="A194" s="602" t="s">
        <v>1187</v>
      </c>
      <c r="B194" s="603" t="s">
        <v>2250</v>
      </c>
      <c r="C194" s="603" t="s">
        <v>2259</v>
      </c>
      <c r="D194" s="604" t="s">
        <v>973</v>
      </c>
      <c r="E194" s="605">
        <v>715000</v>
      </c>
      <c r="F194" s="502" t="s">
        <v>2260</v>
      </c>
    </row>
    <row r="195" spans="1:6" ht="23.25" customHeight="1">
      <c r="A195" s="602" t="s">
        <v>2261</v>
      </c>
      <c r="B195" s="603" t="s">
        <v>2250</v>
      </c>
      <c r="C195" s="603" t="s">
        <v>2262</v>
      </c>
      <c r="D195" s="604" t="s">
        <v>973</v>
      </c>
      <c r="E195" s="605">
        <v>60742.81</v>
      </c>
      <c r="F195" s="502" t="s">
        <v>2252</v>
      </c>
    </row>
    <row r="196" spans="1:6" ht="25.5" customHeight="1">
      <c r="A196" s="579" t="s">
        <v>2261</v>
      </c>
      <c r="B196" s="603" t="s">
        <v>2250</v>
      </c>
      <c r="C196" s="603" t="s">
        <v>2263</v>
      </c>
      <c r="D196" s="604" t="s">
        <v>973</v>
      </c>
      <c r="E196" s="605">
        <v>30385</v>
      </c>
      <c r="F196" s="502" t="s">
        <v>2252</v>
      </c>
    </row>
    <row r="197" spans="1:6" ht="24">
      <c r="A197" s="602" t="s">
        <v>2261</v>
      </c>
      <c r="B197" s="603" t="s">
        <v>2250</v>
      </c>
      <c r="C197" s="603" t="s">
        <v>2264</v>
      </c>
      <c r="D197" s="604" t="s">
        <v>973</v>
      </c>
      <c r="E197" s="605">
        <v>79818.740000000005</v>
      </c>
      <c r="F197" s="502" t="s">
        <v>2252</v>
      </c>
    </row>
    <row r="198" spans="1:6" ht="24">
      <c r="A198" s="579" t="s">
        <v>2261</v>
      </c>
      <c r="B198" s="603" t="s">
        <v>2250</v>
      </c>
      <c r="C198" s="603" t="s">
        <v>2265</v>
      </c>
      <c r="D198" s="604" t="s">
        <v>973</v>
      </c>
      <c r="E198" s="605">
        <v>4500</v>
      </c>
      <c r="F198" s="502" t="s">
        <v>2266</v>
      </c>
    </row>
    <row r="199" spans="1:6" ht="24">
      <c r="A199" s="579" t="s">
        <v>2261</v>
      </c>
      <c r="B199" s="603" t="s">
        <v>2250</v>
      </c>
      <c r="C199" s="484" t="s">
        <v>2267</v>
      </c>
      <c r="D199" s="581" t="s">
        <v>973</v>
      </c>
      <c r="E199" s="582">
        <v>44840</v>
      </c>
      <c r="F199" s="494" t="s">
        <v>2268</v>
      </c>
    </row>
    <row r="200" spans="1:6" ht="14.1" customHeight="1">
      <c r="A200" s="602" t="s">
        <v>2261</v>
      </c>
      <c r="B200" s="603" t="s">
        <v>2250</v>
      </c>
      <c r="C200" s="603" t="s">
        <v>2269</v>
      </c>
      <c r="D200" s="604" t="s">
        <v>973</v>
      </c>
      <c r="E200" s="605">
        <v>8850</v>
      </c>
      <c r="F200" s="502" t="s">
        <v>2252</v>
      </c>
    </row>
    <row r="201" spans="1:6" ht="14.1" customHeight="1">
      <c r="A201" s="579" t="s">
        <v>2270</v>
      </c>
      <c r="B201" s="603" t="s">
        <v>2250</v>
      </c>
      <c r="C201" s="611" t="s">
        <v>2271</v>
      </c>
      <c r="D201" s="612" t="s">
        <v>973</v>
      </c>
      <c r="E201" s="613">
        <v>45459.5</v>
      </c>
      <c r="F201" s="504" t="s">
        <v>2272</v>
      </c>
    </row>
    <row r="202" spans="1:6" ht="15.95" customHeight="1">
      <c r="A202" s="579" t="s">
        <v>2270</v>
      </c>
      <c r="B202" s="603" t="s">
        <v>2250</v>
      </c>
      <c r="C202" s="611" t="s">
        <v>2273</v>
      </c>
      <c r="D202" s="612" t="s">
        <v>973</v>
      </c>
      <c r="E202" s="613">
        <v>7500</v>
      </c>
      <c r="F202" s="504" t="s">
        <v>2274</v>
      </c>
    </row>
    <row r="203" spans="1:6" ht="15" customHeight="1">
      <c r="A203" s="614" t="s">
        <v>1639</v>
      </c>
      <c r="B203" s="615" t="s">
        <v>2275</v>
      </c>
      <c r="C203" s="616" t="s">
        <v>2276</v>
      </c>
      <c r="D203" s="617" t="s">
        <v>973</v>
      </c>
      <c r="E203" s="618">
        <v>68.44</v>
      </c>
      <c r="F203" s="505" t="s">
        <v>2277</v>
      </c>
    </row>
    <row r="204" spans="1:6" ht="15" customHeight="1">
      <c r="A204" s="614" t="s">
        <v>1639</v>
      </c>
      <c r="B204" s="615" t="s">
        <v>2275</v>
      </c>
      <c r="C204" s="616" t="s">
        <v>2278</v>
      </c>
      <c r="D204" s="617" t="s">
        <v>973</v>
      </c>
      <c r="E204" s="618">
        <v>3935.3</v>
      </c>
      <c r="F204" s="505" t="s">
        <v>2277</v>
      </c>
    </row>
    <row r="205" spans="1:6" ht="14.1" customHeight="1">
      <c r="A205" s="614" t="s">
        <v>1639</v>
      </c>
      <c r="B205" s="615" t="s">
        <v>2275</v>
      </c>
      <c r="C205" s="616" t="s">
        <v>2279</v>
      </c>
      <c r="D205" s="617" t="s">
        <v>973</v>
      </c>
      <c r="E205" s="618">
        <v>1548</v>
      </c>
      <c r="F205" s="505" t="s">
        <v>2277</v>
      </c>
    </row>
    <row r="206" spans="1:6" ht="12.95" customHeight="1">
      <c r="A206" s="614" t="s">
        <v>1639</v>
      </c>
      <c r="B206" s="615" t="s">
        <v>2275</v>
      </c>
      <c r="C206" s="616" t="s">
        <v>2280</v>
      </c>
      <c r="D206" s="617" t="s">
        <v>973</v>
      </c>
      <c r="E206" s="618">
        <v>130</v>
      </c>
      <c r="F206" s="505" t="s">
        <v>2277</v>
      </c>
    </row>
    <row r="207" spans="1:6">
      <c r="A207" s="614" t="s">
        <v>1639</v>
      </c>
      <c r="B207" s="615" t="s">
        <v>2275</v>
      </c>
      <c r="C207" s="616" t="s">
        <v>2281</v>
      </c>
      <c r="D207" s="617" t="s">
        <v>973</v>
      </c>
      <c r="E207" s="618">
        <v>341.02</v>
      </c>
      <c r="F207" s="505" t="s">
        <v>2277</v>
      </c>
    </row>
    <row r="208" spans="1:6">
      <c r="A208" s="614" t="s">
        <v>1639</v>
      </c>
      <c r="B208" s="615" t="s">
        <v>2275</v>
      </c>
      <c r="C208" s="616" t="s">
        <v>2282</v>
      </c>
      <c r="D208" s="617" t="s">
        <v>973</v>
      </c>
      <c r="E208" s="618">
        <v>120</v>
      </c>
      <c r="F208" s="505" t="s">
        <v>2277</v>
      </c>
    </row>
    <row r="209" spans="1:6">
      <c r="A209" s="614" t="s">
        <v>1639</v>
      </c>
      <c r="B209" s="615" t="s">
        <v>2275</v>
      </c>
      <c r="C209" s="616" t="s">
        <v>2283</v>
      </c>
      <c r="D209" s="617" t="s">
        <v>2199</v>
      </c>
      <c r="E209" s="618">
        <v>57.784999999999997</v>
      </c>
      <c r="F209" s="505" t="s">
        <v>2277</v>
      </c>
    </row>
    <row r="210" spans="1:6">
      <c r="A210" s="614" t="s">
        <v>1639</v>
      </c>
      <c r="B210" s="615" t="s">
        <v>2275</v>
      </c>
      <c r="C210" s="616" t="s">
        <v>2284</v>
      </c>
      <c r="D210" s="617" t="s">
        <v>2199</v>
      </c>
      <c r="E210" s="618">
        <v>118</v>
      </c>
      <c r="F210" s="505" t="s">
        <v>2277</v>
      </c>
    </row>
    <row r="211" spans="1:6">
      <c r="A211" s="614" t="s">
        <v>1639</v>
      </c>
      <c r="B211" s="615" t="s">
        <v>2275</v>
      </c>
      <c r="C211" s="616" t="s">
        <v>2285</v>
      </c>
      <c r="D211" s="617" t="s">
        <v>2199</v>
      </c>
      <c r="E211" s="618">
        <v>138.06</v>
      </c>
      <c r="F211" s="505" t="s">
        <v>2277</v>
      </c>
    </row>
    <row r="212" spans="1:6">
      <c r="A212" s="614" t="s">
        <v>1639</v>
      </c>
      <c r="B212" s="615" t="s">
        <v>2275</v>
      </c>
      <c r="C212" s="616" t="s">
        <v>2286</v>
      </c>
      <c r="D212" s="617" t="s">
        <v>2199</v>
      </c>
      <c r="E212" s="618">
        <v>136.88</v>
      </c>
      <c r="F212" s="505" t="s">
        <v>2277</v>
      </c>
    </row>
    <row r="213" spans="1:6" ht="14.1" customHeight="1">
      <c r="A213" s="614" t="s">
        <v>1639</v>
      </c>
      <c r="B213" s="615" t="s">
        <v>2275</v>
      </c>
      <c r="C213" s="616" t="s">
        <v>2287</v>
      </c>
      <c r="D213" s="617" t="s">
        <v>973</v>
      </c>
      <c r="E213" s="618">
        <v>270</v>
      </c>
      <c r="F213" s="505" t="s">
        <v>2277</v>
      </c>
    </row>
    <row r="214" spans="1:6" ht="15" customHeight="1">
      <c r="A214" s="614" t="s">
        <v>1639</v>
      </c>
      <c r="B214" s="615" t="s">
        <v>2275</v>
      </c>
      <c r="C214" s="616" t="s">
        <v>2288</v>
      </c>
      <c r="D214" s="617" t="s">
        <v>973</v>
      </c>
      <c r="E214" s="618">
        <v>300</v>
      </c>
      <c r="F214" s="505" t="s">
        <v>2277</v>
      </c>
    </row>
    <row r="215" spans="1:6">
      <c r="A215" s="614" t="s">
        <v>1639</v>
      </c>
      <c r="B215" s="615" t="s">
        <v>2275</v>
      </c>
      <c r="C215" s="616" t="s">
        <v>2289</v>
      </c>
      <c r="D215" s="617" t="s">
        <v>973</v>
      </c>
      <c r="E215" s="618">
        <v>160</v>
      </c>
      <c r="F215" s="505" t="s">
        <v>2277</v>
      </c>
    </row>
    <row r="216" spans="1:6">
      <c r="A216" s="614" t="s">
        <v>1639</v>
      </c>
      <c r="B216" s="615" t="s">
        <v>2275</v>
      </c>
      <c r="C216" s="616" t="s">
        <v>2290</v>
      </c>
      <c r="D216" s="617" t="s">
        <v>973</v>
      </c>
      <c r="E216" s="618">
        <v>728.06</v>
      </c>
      <c r="F216" s="505" t="s">
        <v>2277</v>
      </c>
    </row>
    <row r="217" spans="1:6">
      <c r="A217" s="614" t="s">
        <v>1639</v>
      </c>
      <c r="B217" s="615" t="s">
        <v>2275</v>
      </c>
      <c r="C217" s="616" t="s">
        <v>2291</v>
      </c>
      <c r="D217" s="617" t="s">
        <v>973</v>
      </c>
      <c r="E217" s="618">
        <v>125</v>
      </c>
      <c r="F217" s="505" t="s">
        <v>2277</v>
      </c>
    </row>
    <row r="218" spans="1:6">
      <c r="A218" s="619" t="s">
        <v>1663</v>
      </c>
      <c r="B218" s="620" t="s">
        <v>2292</v>
      </c>
      <c r="C218" s="621" t="s">
        <v>2293</v>
      </c>
      <c r="D218" s="622" t="s">
        <v>973</v>
      </c>
      <c r="E218" s="623">
        <v>7123.8959999999997</v>
      </c>
      <c r="F218" s="506" t="s">
        <v>2294</v>
      </c>
    </row>
    <row r="219" spans="1:6">
      <c r="A219" s="619" t="s">
        <v>1663</v>
      </c>
      <c r="B219" s="620" t="s">
        <v>2292</v>
      </c>
      <c r="C219" s="621" t="s">
        <v>2295</v>
      </c>
      <c r="D219" s="153" t="s">
        <v>973</v>
      </c>
      <c r="E219" s="154">
        <v>13570</v>
      </c>
      <c r="F219" s="507" t="s">
        <v>2294</v>
      </c>
    </row>
    <row r="220" spans="1:6" ht="19.5" customHeight="1">
      <c r="A220" s="624" t="s">
        <v>1156</v>
      </c>
      <c r="B220" s="625" t="s">
        <v>2296</v>
      </c>
      <c r="C220" s="626" t="s">
        <v>2297</v>
      </c>
      <c r="D220" s="627" t="s">
        <v>973</v>
      </c>
      <c r="E220" s="628">
        <v>6938.4</v>
      </c>
      <c r="F220" s="508" t="s">
        <v>2298</v>
      </c>
    </row>
    <row r="221" spans="1:6" ht="15.95" customHeight="1">
      <c r="A221" s="629" t="s">
        <v>1156</v>
      </c>
      <c r="B221" s="625" t="s">
        <v>2296</v>
      </c>
      <c r="C221" s="630" t="s">
        <v>2299</v>
      </c>
      <c r="D221" s="631" t="s">
        <v>973</v>
      </c>
      <c r="E221" s="632">
        <v>11800</v>
      </c>
      <c r="F221" s="509" t="s">
        <v>1158</v>
      </c>
    </row>
    <row r="222" spans="1:6" ht="15.95" customHeight="1">
      <c r="A222" s="629" t="s">
        <v>1156</v>
      </c>
      <c r="B222" s="625" t="s">
        <v>2296</v>
      </c>
      <c r="C222" s="630" t="s">
        <v>2300</v>
      </c>
      <c r="D222" s="631" t="s">
        <v>973</v>
      </c>
      <c r="E222" s="632">
        <v>10620</v>
      </c>
      <c r="F222" s="509" t="s">
        <v>1158</v>
      </c>
    </row>
    <row r="223" spans="1:6">
      <c r="A223" s="624" t="s">
        <v>1156</v>
      </c>
      <c r="B223" s="625" t="s">
        <v>2296</v>
      </c>
      <c r="C223" s="626" t="s">
        <v>2301</v>
      </c>
      <c r="D223" s="627" t="s">
        <v>973</v>
      </c>
      <c r="E223" s="628">
        <v>8142</v>
      </c>
      <c r="F223" s="508" t="s">
        <v>2298</v>
      </c>
    </row>
    <row r="224" spans="1:6">
      <c r="A224" s="629" t="s">
        <v>1156</v>
      </c>
      <c r="B224" s="625" t="s">
        <v>2296</v>
      </c>
      <c r="C224" s="630" t="s">
        <v>2302</v>
      </c>
      <c r="D224" s="631" t="s">
        <v>973</v>
      </c>
      <c r="E224" s="632">
        <v>11227.8771</v>
      </c>
      <c r="F224" s="510" t="s">
        <v>1158</v>
      </c>
    </row>
    <row r="225" spans="1:6" ht="21.75" customHeight="1">
      <c r="A225" s="624" t="s">
        <v>1156</v>
      </c>
      <c r="B225" s="625" t="s">
        <v>2296</v>
      </c>
      <c r="C225" s="626" t="s">
        <v>2303</v>
      </c>
      <c r="D225" s="627" t="s">
        <v>973</v>
      </c>
      <c r="E225" s="628">
        <v>8496</v>
      </c>
      <c r="F225" s="508" t="s">
        <v>2298</v>
      </c>
    </row>
    <row r="226" spans="1:6" ht="23.25" customHeight="1">
      <c r="A226" s="624" t="s">
        <v>1156</v>
      </c>
      <c r="B226" s="625" t="s">
        <v>2296</v>
      </c>
      <c r="C226" s="626" t="s">
        <v>2304</v>
      </c>
      <c r="D226" s="155" t="s">
        <v>973</v>
      </c>
      <c r="E226" s="156">
        <v>5605</v>
      </c>
      <c r="F226" s="511" t="s">
        <v>2298</v>
      </c>
    </row>
    <row r="227" spans="1:6" ht="23.25" customHeight="1">
      <c r="A227" s="629" t="s">
        <v>1156</v>
      </c>
      <c r="B227" s="625" t="s">
        <v>2296</v>
      </c>
      <c r="C227" s="630" t="s">
        <v>2305</v>
      </c>
      <c r="D227" s="631" t="s">
        <v>973</v>
      </c>
      <c r="E227" s="632">
        <v>14160</v>
      </c>
      <c r="F227" s="510" t="s">
        <v>1158</v>
      </c>
    </row>
    <row r="228" spans="1:6">
      <c r="A228" s="624" t="s">
        <v>1156</v>
      </c>
      <c r="B228" s="625" t="s">
        <v>2296</v>
      </c>
      <c r="C228" s="626" t="s">
        <v>2306</v>
      </c>
      <c r="D228" s="627" t="s">
        <v>973</v>
      </c>
      <c r="E228" s="628">
        <v>1121</v>
      </c>
      <c r="F228" s="508" t="s">
        <v>2298</v>
      </c>
    </row>
    <row r="229" spans="1:6">
      <c r="A229" s="629" t="s">
        <v>1156</v>
      </c>
      <c r="B229" s="625" t="s">
        <v>2296</v>
      </c>
      <c r="C229" s="630" t="s">
        <v>2307</v>
      </c>
      <c r="D229" s="631" t="s">
        <v>973</v>
      </c>
      <c r="E229" s="632">
        <v>450</v>
      </c>
      <c r="F229" s="510" t="s">
        <v>1158</v>
      </c>
    </row>
    <row r="230" spans="1:6">
      <c r="A230" s="624" t="s">
        <v>1156</v>
      </c>
      <c r="B230" s="625" t="s">
        <v>2296</v>
      </c>
      <c r="C230" s="626" t="s">
        <v>2308</v>
      </c>
      <c r="D230" s="627" t="s">
        <v>973</v>
      </c>
      <c r="E230" s="628">
        <v>5900</v>
      </c>
      <c r="F230" s="508" t="s">
        <v>2298</v>
      </c>
    </row>
    <row r="231" spans="1:6">
      <c r="A231" s="629" t="s">
        <v>1156</v>
      </c>
      <c r="B231" s="625" t="s">
        <v>2296</v>
      </c>
      <c r="C231" s="630" t="s">
        <v>2309</v>
      </c>
      <c r="D231" s="631" t="s">
        <v>973</v>
      </c>
      <c r="E231" s="632">
        <v>14160</v>
      </c>
      <c r="F231" s="510" t="s">
        <v>1158</v>
      </c>
    </row>
    <row r="232" spans="1:6">
      <c r="A232" s="624" t="s">
        <v>1156</v>
      </c>
      <c r="B232" s="625" t="s">
        <v>2296</v>
      </c>
      <c r="C232" s="626" t="s">
        <v>2310</v>
      </c>
      <c r="D232" s="627" t="s">
        <v>973</v>
      </c>
      <c r="E232" s="628">
        <v>18880</v>
      </c>
      <c r="F232" s="511" t="s">
        <v>2298</v>
      </c>
    </row>
    <row r="233" spans="1:6">
      <c r="A233" s="624" t="s">
        <v>1156</v>
      </c>
      <c r="B233" s="625" t="s">
        <v>2296</v>
      </c>
      <c r="C233" s="626" t="s">
        <v>2311</v>
      </c>
      <c r="D233" s="627" t="s">
        <v>973</v>
      </c>
      <c r="E233" s="628">
        <v>4130</v>
      </c>
      <c r="F233" s="511" t="s">
        <v>2298</v>
      </c>
    </row>
    <row r="234" spans="1:6">
      <c r="A234" s="624" t="s">
        <v>1156</v>
      </c>
      <c r="B234" s="625" t="s">
        <v>2296</v>
      </c>
      <c r="C234" s="626" t="s">
        <v>2312</v>
      </c>
      <c r="D234" s="627" t="s">
        <v>973</v>
      </c>
      <c r="E234" s="628">
        <v>2950</v>
      </c>
      <c r="F234" s="511" t="s">
        <v>2298</v>
      </c>
    </row>
    <row r="235" spans="1:6">
      <c r="A235" s="629" t="s">
        <v>1156</v>
      </c>
      <c r="B235" s="625" t="s">
        <v>2296</v>
      </c>
      <c r="C235" s="630" t="s">
        <v>2313</v>
      </c>
      <c r="D235" s="631" t="s">
        <v>973</v>
      </c>
      <c r="E235" s="632">
        <v>7949.66</v>
      </c>
      <c r="F235" s="510" t="s">
        <v>1158</v>
      </c>
    </row>
    <row r="236" spans="1:6">
      <c r="A236" s="629" t="s">
        <v>1156</v>
      </c>
      <c r="B236" s="625" t="s">
        <v>2296</v>
      </c>
      <c r="C236" s="630" t="s">
        <v>2314</v>
      </c>
      <c r="D236" s="631" t="s">
        <v>973</v>
      </c>
      <c r="E236" s="632">
        <v>1303.9000000000001</v>
      </c>
      <c r="F236" s="510" t="s">
        <v>1158</v>
      </c>
    </row>
    <row r="237" spans="1:6">
      <c r="A237" s="629" t="s">
        <v>1156</v>
      </c>
      <c r="B237" s="625" t="s">
        <v>2296</v>
      </c>
      <c r="C237" s="630" t="s">
        <v>2315</v>
      </c>
      <c r="D237" s="631" t="s">
        <v>973</v>
      </c>
      <c r="E237" s="632">
        <v>7949.66</v>
      </c>
      <c r="F237" s="510" t="s">
        <v>1158</v>
      </c>
    </row>
    <row r="238" spans="1:6">
      <c r="A238" s="629" t="s">
        <v>1156</v>
      </c>
      <c r="B238" s="625" t="s">
        <v>2296</v>
      </c>
      <c r="C238" s="630" t="s">
        <v>2316</v>
      </c>
      <c r="D238" s="631" t="s">
        <v>973</v>
      </c>
      <c r="E238" s="632">
        <v>9912</v>
      </c>
      <c r="F238" s="510" t="s">
        <v>1158</v>
      </c>
    </row>
    <row r="239" spans="1:6" ht="19.5" customHeight="1">
      <c r="A239" s="624" t="s">
        <v>1156</v>
      </c>
      <c r="B239" s="625" t="s">
        <v>2296</v>
      </c>
      <c r="C239" s="157" t="s">
        <v>2317</v>
      </c>
      <c r="D239" s="155" t="s">
        <v>973</v>
      </c>
      <c r="E239" s="156">
        <v>14004.83</v>
      </c>
      <c r="F239" s="511" t="s">
        <v>2298</v>
      </c>
    </row>
    <row r="240" spans="1:6" ht="20.25" customHeight="1">
      <c r="A240" s="624" t="s">
        <v>1156</v>
      </c>
      <c r="B240" s="625" t="s">
        <v>2296</v>
      </c>
      <c r="C240" s="626" t="s">
        <v>2318</v>
      </c>
      <c r="D240" s="627" t="s">
        <v>973</v>
      </c>
      <c r="E240" s="628">
        <v>12019.008</v>
      </c>
      <c r="F240" s="511" t="s">
        <v>2298</v>
      </c>
    </row>
    <row r="241" spans="1:6">
      <c r="A241" s="624" t="s">
        <v>1156</v>
      </c>
      <c r="B241" s="625" t="s">
        <v>2296</v>
      </c>
      <c r="C241" s="626" t="s">
        <v>2319</v>
      </c>
      <c r="D241" s="155" t="s">
        <v>973</v>
      </c>
      <c r="E241" s="156">
        <v>4378.9799999999996</v>
      </c>
      <c r="F241" s="511" t="s">
        <v>1158</v>
      </c>
    </row>
    <row r="242" spans="1:6">
      <c r="A242" s="624" t="s">
        <v>1156</v>
      </c>
      <c r="B242" s="625" t="s">
        <v>2296</v>
      </c>
      <c r="C242" s="626" t="s">
        <v>2320</v>
      </c>
      <c r="D242" s="627" t="s">
        <v>973</v>
      </c>
      <c r="E242" s="628">
        <v>3482.18</v>
      </c>
      <c r="F242" s="508" t="s">
        <v>2298</v>
      </c>
    </row>
    <row r="243" spans="1:6">
      <c r="A243" s="624" t="s">
        <v>1156</v>
      </c>
      <c r="B243" s="625" t="s">
        <v>2296</v>
      </c>
      <c r="C243" s="626" t="s">
        <v>2321</v>
      </c>
      <c r="D243" s="627" t="s">
        <v>973</v>
      </c>
      <c r="E243" s="628">
        <v>6755.7359999999999</v>
      </c>
      <c r="F243" s="511" t="s">
        <v>2298</v>
      </c>
    </row>
    <row r="244" spans="1:6" ht="12.95" customHeight="1">
      <c r="A244" s="633" t="s">
        <v>2322</v>
      </c>
      <c r="B244" s="634" t="s">
        <v>2323</v>
      </c>
      <c r="C244" s="635" t="s">
        <v>2324</v>
      </c>
      <c r="D244" s="636" t="s">
        <v>973</v>
      </c>
      <c r="E244" s="637"/>
      <c r="F244" s="512" t="s">
        <v>2325</v>
      </c>
    </row>
    <row r="245" spans="1:6">
      <c r="A245" s="638" t="s">
        <v>1170</v>
      </c>
      <c r="B245" s="639" t="s">
        <v>2326</v>
      </c>
      <c r="C245" s="640" t="s">
        <v>2327</v>
      </c>
      <c r="D245" s="641" t="s">
        <v>973</v>
      </c>
      <c r="E245" s="642">
        <v>36028.94</v>
      </c>
      <c r="F245" s="513" t="s">
        <v>2328</v>
      </c>
    </row>
    <row r="246" spans="1:6">
      <c r="A246" s="638" t="s">
        <v>1170</v>
      </c>
      <c r="B246" s="639" t="s">
        <v>2326</v>
      </c>
      <c r="C246" s="640" t="s">
        <v>2329</v>
      </c>
      <c r="D246" s="641" t="s">
        <v>973</v>
      </c>
      <c r="E246" s="642">
        <v>30591.5</v>
      </c>
      <c r="F246" s="513" t="s">
        <v>2328</v>
      </c>
    </row>
    <row r="247" spans="1:6">
      <c r="A247" s="638" t="s">
        <v>1170</v>
      </c>
      <c r="B247" s="639" t="s">
        <v>2326</v>
      </c>
      <c r="C247" s="640" t="s">
        <v>2330</v>
      </c>
      <c r="D247" s="641" t="s">
        <v>973</v>
      </c>
      <c r="E247" s="642">
        <v>626.58000000000004</v>
      </c>
      <c r="F247" s="513" t="s">
        <v>2328</v>
      </c>
    </row>
    <row r="248" spans="1:6">
      <c r="A248" s="638" t="s">
        <v>1170</v>
      </c>
      <c r="B248" s="639" t="s">
        <v>2326</v>
      </c>
      <c r="C248" s="640" t="s">
        <v>2331</v>
      </c>
      <c r="D248" s="641" t="s">
        <v>973</v>
      </c>
      <c r="E248" s="642">
        <v>62031.42</v>
      </c>
      <c r="F248" s="513" t="s">
        <v>2328</v>
      </c>
    </row>
    <row r="249" spans="1:6">
      <c r="A249" s="558" t="s">
        <v>1525</v>
      </c>
      <c r="B249" s="559" t="s">
        <v>2332</v>
      </c>
      <c r="C249" s="481" t="s">
        <v>2333</v>
      </c>
      <c r="D249" s="482" t="s">
        <v>973</v>
      </c>
      <c r="E249" s="483">
        <v>100</v>
      </c>
      <c r="F249" s="497" t="s">
        <v>2334</v>
      </c>
    </row>
    <row r="250" spans="1:6" ht="24">
      <c r="A250" s="643" t="s">
        <v>2335</v>
      </c>
      <c r="B250" s="644" t="s">
        <v>2336</v>
      </c>
      <c r="C250" s="645" t="s">
        <v>2337</v>
      </c>
      <c r="D250" s="646" t="s">
        <v>973</v>
      </c>
      <c r="E250" s="647">
        <v>487.34</v>
      </c>
      <c r="F250" s="514" t="s">
        <v>2338</v>
      </c>
    </row>
    <row r="251" spans="1:6" ht="24">
      <c r="A251" s="643" t="s">
        <v>2335</v>
      </c>
      <c r="B251" s="644" t="s">
        <v>2336</v>
      </c>
      <c r="C251" s="645" t="s">
        <v>2339</v>
      </c>
      <c r="D251" s="646" t="s">
        <v>973</v>
      </c>
      <c r="E251" s="647">
        <v>88.5</v>
      </c>
      <c r="F251" s="514" t="s">
        <v>2338</v>
      </c>
    </row>
    <row r="252" spans="1:6">
      <c r="A252" s="648" t="s">
        <v>1599</v>
      </c>
      <c r="B252" s="649" t="s">
        <v>2340</v>
      </c>
      <c r="C252" s="650" t="s">
        <v>2341</v>
      </c>
      <c r="D252" s="651" t="s">
        <v>973</v>
      </c>
      <c r="E252" s="652">
        <v>177</v>
      </c>
      <c r="F252" s="515" t="s">
        <v>2342</v>
      </c>
    </row>
    <row r="253" spans="1:6" ht="24">
      <c r="A253" s="648" t="s">
        <v>1599</v>
      </c>
      <c r="B253" s="649" t="s">
        <v>2340</v>
      </c>
      <c r="C253" s="650" t="s">
        <v>2343</v>
      </c>
      <c r="D253" s="651" t="s">
        <v>973</v>
      </c>
      <c r="E253" s="652">
        <v>5959</v>
      </c>
      <c r="F253" s="515" t="s">
        <v>2342</v>
      </c>
    </row>
    <row r="254" spans="1:6">
      <c r="A254" s="558" t="s">
        <v>1611</v>
      </c>
      <c r="B254" s="559" t="s">
        <v>2344</v>
      </c>
      <c r="C254" s="481" t="s">
        <v>2345</v>
      </c>
      <c r="D254" s="482" t="s">
        <v>2346</v>
      </c>
      <c r="E254" s="483">
        <v>18.88</v>
      </c>
      <c r="F254" s="489" t="s">
        <v>2347</v>
      </c>
    </row>
    <row r="255" spans="1:6">
      <c r="A255" s="558" t="s">
        <v>1616</v>
      </c>
      <c r="B255" s="559" t="s">
        <v>2348</v>
      </c>
      <c r="C255" s="481" t="s">
        <v>2349</v>
      </c>
      <c r="D255" s="482" t="s">
        <v>973</v>
      </c>
      <c r="E255" s="483">
        <v>4124.1000000000004</v>
      </c>
      <c r="F255" s="489" t="s">
        <v>2350</v>
      </c>
    </row>
    <row r="256" spans="1:6" ht="19.5" customHeight="1">
      <c r="A256" s="558" t="s">
        <v>1616</v>
      </c>
      <c r="B256" s="559" t="s">
        <v>2348</v>
      </c>
      <c r="C256" s="481" t="s">
        <v>2351</v>
      </c>
      <c r="D256" s="482" t="s">
        <v>973</v>
      </c>
      <c r="E256" s="483">
        <v>4737.7</v>
      </c>
      <c r="F256" s="489" t="s">
        <v>2350</v>
      </c>
    </row>
    <row r="257" spans="1:6">
      <c r="A257" s="558" t="s">
        <v>1616</v>
      </c>
      <c r="B257" s="559" t="s">
        <v>2348</v>
      </c>
      <c r="C257" s="481" t="s">
        <v>2352</v>
      </c>
      <c r="D257" s="482" t="s">
        <v>973</v>
      </c>
      <c r="E257" s="483">
        <v>1239</v>
      </c>
      <c r="F257" s="489" t="s">
        <v>2350</v>
      </c>
    </row>
    <row r="258" spans="1:6" ht="24">
      <c r="A258" s="648" t="s">
        <v>1596</v>
      </c>
      <c r="B258" s="649" t="s">
        <v>2353</v>
      </c>
      <c r="C258" s="650" t="s">
        <v>2354</v>
      </c>
      <c r="D258" s="651" t="s">
        <v>973</v>
      </c>
      <c r="E258" s="652">
        <v>711.54</v>
      </c>
      <c r="F258" s="515" t="s">
        <v>2342</v>
      </c>
    </row>
    <row r="259" spans="1:6" ht="23.25" customHeight="1">
      <c r="A259" s="648" t="s">
        <v>1596</v>
      </c>
      <c r="B259" s="649" t="s">
        <v>2353</v>
      </c>
      <c r="C259" s="650" t="s">
        <v>2355</v>
      </c>
      <c r="D259" s="651" t="s">
        <v>973</v>
      </c>
      <c r="E259" s="652">
        <v>74</v>
      </c>
      <c r="F259" s="515" t="s">
        <v>2342</v>
      </c>
    </row>
    <row r="260" spans="1:6" ht="17.25" customHeight="1">
      <c r="A260" s="648" t="s">
        <v>1596</v>
      </c>
      <c r="B260" s="649" t="s">
        <v>2353</v>
      </c>
      <c r="C260" s="650" t="s">
        <v>2356</v>
      </c>
      <c r="D260" s="651" t="s">
        <v>973</v>
      </c>
      <c r="E260" s="652">
        <v>93.22</v>
      </c>
      <c r="F260" s="515" t="s">
        <v>2357</v>
      </c>
    </row>
    <row r="261" spans="1:6" ht="15" customHeight="1">
      <c r="A261" s="648" t="s">
        <v>1596</v>
      </c>
      <c r="B261" s="649" t="s">
        <v>2353</v>
      </c>
      <c r="C261" s="650" t="s">
        <v>2358</v>
      </c>
      <c r="D261" s="651" t="s">
        <v>973</v>
      </c>
      <c r="E261" s="652">
        <v>140.125</v>
      </c>
      <c r="F261" s="515" t="s">
        <v>2357</v>
      </c>
    </row>
    <row r="262" spans="1:6" ht="24">
      <c r="A262" s="648" t="s">
        <v>1596</v>
      </c>
      <c r="B262" s="649" t="s">
        <v>2353</v>
      </c>
      <c r="C262" s="650" t="s">
        <v>2359</v>
      </c>
      <c r="D262" s="651" t="s">
        <v>973</v>
      </c>
      <c r="E262" s="652">
        <v>194.7</v>
      </c>
      <c r="F262" s="515" t="s">
        <v>2357</v>
      </c>
    </row>
    <row r="263" spans="1:6" ht="24">
      <c r="A263" s="648" t="s">
        <v>1596</v>
      </c>
      <c r="B263" s="649" t="s">
        <v>2353</v>
      </c>
      <c r="C263" s="650" t="s">
        <v>2360</v>
      </c>
      <c r="D263" s="651" t="s">
        <v>973</v>
      </c>
      <c r="E263" s="652">
        <v>334.82499999999999</v>
      </c>
      <c r="F263" s="515" t="s">
        <v>2357</v>
      </c>
    </row>
    <row r="264" spans="1:6" ht="24">
      <c r="A264" s="648" t="s">
        <v>1596</v>
      </c>
      <c r="B264" s="649" t="s">
        <v>2353</v>
      </c>
      <c r="C264" s="650" t="s">
        <v>2361</v>
      </c>
      <c r="D264" s="651" t="s">
        <v>973</v>
      </c>
      <c r="E264" s="652">
        <v>474.36</v>
      </c>
      <c r="F264" s="515" t="s">
        <v>2357</v>
      </c>
    </row>
    <row r="265" spans="1:6" ht="24">
      <c r="A265" s="648" t="s">
        <v>1596</v>
      </c>
      <c r="B265" s="649" t="s">
        <v>2353</v>
      </c>
      <c r="C265" s="650" t="s">
        <v>2362</v>
      </c>
      <c r="D265" s="651" t="s">
        <v>973</v>
      </c>
      <c r="E265" s="652">
        <v>548.70000000000005</v>
      </c>
      <c r="F265" s="515" t="s">
        <v>2357</v>
      </c>
    </row>
    <row r="266" spans="1:6" ht="24">
      <c r="A266" s="648" t="s">
        <v>1596</v>
      </c>
      <c r="B266" s="649" t="s">
        <v>2353</v>
      </c>
      <c r="C266" s="650" t="s">
        <v>2363</v>
      </c>
      <c r="D266" s="651" t="s">
        <v>973</v>
      </c>
      <c r="E266" s="652">
        <v>628.94000000000005</v>
      </c>
      <c r="F266" s="515" t="s">
        <v>2357</v>
      </c>
    </row>
    <row r="267" spans="1:6" ht="24">
      <c r="A267" s="648" t="s">
        <v>1596</v>
      </c>
      <c r="B267" s="649" t="s">
        <v>2353</v>
      </c>
      <c r="C267" s="650" t="s">
        <v>2364</v>
      </c>
      <c r="D267" s="651" t="s">
        <v>973</v>
      </c>
      <c r="E267" s="652">
        <v>401.2</v>
      </c>
      <c r="F267" s="515" t="s">
        <v>2357</v>
      </c>
    </row>
    <row r="268" spans="1:6" ht="24">
      <c r="A268" s="648" t="s">
        <v>1596</v>
      </c>
      <c r="B268" s="649" t="s">
        <v>2353</v>
      </c>
      <c r="C268" s="650" t="s">
        <v>2365</v>
      </c>
      <c r="D268" s="651" t="s">
        <v>973</v>
      </c>
      <c r="E268" s="652">
        <v>526.57500000000005</v>
      </c>
      <c r="F268" s="515" t="s">
        <v>2357</v>
      </c>
    </row>
    <row r="269" spans="1:6" ht="24">
      <c r="A269" s="648" t="s">
        <v>1596</v>
      </c>
      <c r="B269" s="649" t="s">
        <v>2353</v>
      </c>
      <c r="C269" s="650" t="s">
        <v>2366</v>
      </c>
      <c r="D269" s="651" t="s">
        <v>2066</v>
      </c>
      <c r="E269" s="652">
        <v>175.82</v>
      </c>
      <c r="F269" s="515" t="s">
        <v>2357</v>
      </c>
    </row>
    <row r="270" spans="1:6" ht="24">
      <c r="A270" s="648" t="s">
        <v>1596</v>
      </c>
      <c r="B270" s="649" t="s">
        <v>2353</v>
      </c>
      <c r="C270" s="650" t="s">
        <v>2367</v>
      </c>
      <c r="D270" s="651" t="s">
        <v>2066</v>
      </c>
      <c r="E270" s="652">
        <v>531</v>
      </c>
      <c r="F270" s="515" t="s">
        <v>2357</v>
      </c>
    </row>
    <row r="271" spans="1:6" ht="24">
      <c r="A271" s="648" t="s">
        <v>1596</v>
      </c>
      <c r="B271" s="649" t="s">
        <v>2353</v>
      </c>
      <c r="C271" s="650" t="s">
        <v>2368</v>
      </c>
      <c r="D271" s="651" t="s">
        <v>2066</v>
      </c>
      <c r="E271" s="652">
        <v>233.64</v>
      </c>
      <c r="F271" s="515" t="s">
        <v>2357</v>
      </c>
    </row>
    <row r="272" spans="1:6" ht="24">
      <c r="A272" s="648" t="s">
        <v>1596</v>
      </c>
      <c r="B272" s="649" t="s">
        <v>2353</v>
      </c>
      <c r="C272" s="650" t="s">
        <v>2369</v>
      </c>
      <c r="D272" s="651" t="s">
        <v>2066</v>
      </c>
      <c r="E272" s="652">
        <v>260.00110000000001</v>
      </c>
      <c r="F272" s="515" t="s">
        <v>2357</v>
      </c>
    </row>
    <row r="273" spans="1:6" ht="24">
      <c r="A273" s="648" t="s">
        <v>1596</v>
      </c>
      <c r="B273" s="649" t="s">
        <v>2353</v>
      </c>
      <c r="C273" s="650" t="s">
        <v>2370</v>
      </c>
      <c r="D273" s="651" t="s">
        <v>973</v>
      </c>
      <c r="E273" s="652">
        <v>283.2</v>
      </c>
      <c r="F273" s="515" t="s">
        <v>2342</v>
      </c>
    </row>
    <row r="274" spans="1:6" ht="24">
      <c r="A274" s="648" t="s">
        <v>1596</v>
      </c>
      <c r="B274" s="649" t="s">
        <v>2353</v>
      </c>
      <c r="C274" s="650" t="s">
        <v>2371</v>
      </c>
      <c r="D274" s="651" t="s">
        <v>973</v>
      </c>
      <c r="E274" s="652">
        <v>132.75</v>
      </c>
      <c r="F274" s="515" t="s">
        <v>2357</v>
      </c>
    </row>
    <row r="275" spans="1:6" ht="24">
      <c r="A275" s="648" t="s">
        <v>1596</v>
      </c>
      <c r="B275" s="649" t="s">
        <v>2353</v>
      </c>
      <c r="C275" s="650" t="s">
        <v>2372</v>
      </c>
      <c r="D275" s="651" t="s">
        <v>973</v>
      </c>
      <c r="E275" s="652">
        <v>368.75</v>
      </c>
      <c r="F275" s="515" t="s">
        <v>2357</v>
      </c>
    </row>
    <row r="276" spans="1:6" ht="24">
      <c r="A276" s="648" t="s">
        <v>1596</v>
      </c>
      <c r="B276" s="649" t="s">
        <v>2353</v>
      </c>
      <c r="C276" s="650" t="s">
        <v>2373</v>
      </c>
      <c r="D276" s="651" t="s">
        <v>973</v>
      </c>
      <c r="E276" s="652">
        <v>5546</v>
      </c>
      <c r="F276" s="515" t="s">
        <v>2342</v>
      </c>
    </row>
    <row r="277" spans="1:6" ht="24">
      <c r="A277" s="648" t="s">
        <v>1596</v>
      </c>
      <c r="B277" s="649" t="s">
        <v>2353</v>
      </c>
      <c r="C277" s="650" t="s">
        <v>2374</v>
      </c>
      <c r="D277" s="651" t="s">
        <v>973</v>
      </c>
      <c r="E277" s="652">
        <v>1215.4000000000001</v>
      </c>
      <c r="F277" s="515" t="s">
        <v>2342</v>
      </c>
    </row>
    <row r="278" spans="1:6" ht="24">
      <c r="A278" s="648" t="s">
        <v>1596</v>
      </c>
      <c r="B278" s="649" t="s">
        <v>2353</v>
      </c>
      <c r="C278" s="650" t="s">
        <v>2375</v>
      </c>
      <c r="D278" s="651" t="s">
        <v>2376</v>
      </c>
      <c r="E278" s="652">
        <v>288</v>
      </c>
      <c r="F278" s="515" t="s">
        <v>2377</v>
      </c>
    </row>
    <row r="279" spans="1:6" ht="24">
      <c r="A279" s="648" t="s">
        <v>1596</v>
      </c>
      <c r="B279" s="649" t="s">
        <v>2353</v>
      </c>
      <c r="C279" s="650" t="s">
        <v>2378</v>
      </c>
      <c r="D279" s="651" t="s">
        <v>2376</v>
      </c>
      <c r="E279" s="652">
        <v>294.7</v>
      </c>
      <c r="F279" s="515" t="s">
        <v>2377</v>
      </c>
    </row>
    <row r="280" spans="1:6" ht="24">
      <c r="A280" s="648" t="s">
        <v>1596</v>
      </c>
      <c r="B280" s="649" t="s">
        <v>2353</v>
      </c>
      <c r="C280" s="650" t="s">
        <v>2379</v>
      </c>
      <c r="D280" s="651" t="s">
        <v>973</v>
      </c>
      <c r="E280" s="652">
        <v>12.803000000000001</v>
      </c>
      <c r="F280" s="515" t="s">
        <v>2357</v>
      </c>
    </row>
    <row r="281" spans="1:6" ht="24">
      <c r="A281" s="648" t="s">
        <v>1596</v>
      </c>
      <c r="B281" s="649" t="s">
        <v>2353</v>
      </c>
      <c r="C281" s="650" t="s">
        <v>2380</v>
      </c>
      <c r="D281" s="651" t="s">
        <v>973</v>
      </c>
      <c r="E281" s="652">
        <v>663.75</v>
      </c>
      <c r="F281" s="515" t="s">
        <v>2357</v>
      </c>
    </row>
    <row r="282" spans="1:6" ht="24">
      <c r="A282" s="648" t="s">
        <v>1596</v>
      </c>
      <c r="B282" s="649" t="s">
        <v>2353</v>
      </c>
      <c r="C282" s="650" t="s">
        <v>2381</v>
      </c>
      <c r="D282" s="651" t="s">
        <v>973</v>
      </c>
      <c r="E282" s="652">
        <v>6149.9943000000003</v>
      </c>
      <c r="F282" s="515" t="s">
        <v>2342</v>
      </c>
    </row>
    <row r="283" spans="1:6">
      <c r="A283" s="558" t="s">
        <v>1615</v>
      </c>
      <c r="B283" s="559" t="s">
        <v>2382</v>
      </c>
      <c r="C283" s="481" t="s">
        <v>2383</v>
      </c>
      <c r="D283" s="482" t="s">
        <v>973</v>
      </c>
      <c r="E283" s="483">
        <v>6490</v>
      </c>
      <c r="F283" s="497" t="s">
        <v>2384</v>
      </c>
    </row>
    <row r="284" spans="1:6">
      <c r="A284" s="558" t="s">
        <v>1615</v>
      </c>
      <c r="B284" s="559" t="s">
        <v>2382</v>
      </c>
      <c r="C284" s="481" t="s">
        <v>2385</v>
      </c>
      <c r="D284" s="482" t="s">
        <v>973</v>
      </c>
      <c r="E284" s="483">
        <v>6490</v>
      </c>
      <c r="F284" s="497" t="s">
        <v>2384</v>
      </c>
    </row>
    <row r="285" spans="1:6">
      <c r="A285" s="558" t="s">
        <v>1615</v>
      </c>
      <c r="B285" s="559" t="s">
        <v>2382</v>
      </c>
      <c r="C285" s="481" t="s">
        <v>2386</v>
      </c>
      <c r="D285" s="482" t="s">
        <v>973</v>
      </c>
      <c r="E285" s="483">
        <v>6490</v>
      </c>
      <c r="F285" s="497" t="s">
        <v>2384</v>
      </c>
    </row>
    <row r="286" spans="1:6" ht="14.1" customHeight="1">
      <c r="A286" s="558" t="s">
        <v>1615</v>
      </c>
      <c r="B286" s="559" t="s">
        <v>2382</v>
      </c>
      <c r="C286" s="481" t="s">
        <v>2387</v>
      </c>
      <c r="D286" s="482" t="s">
        <v>973</v>
      </c>
      <c r="E286" s="483">
        <v>6490</v>
      </c>
      <c r="F286" s="497" t="s">
        <v>2384</v>
      </c>
    </row>
    <row r="287" spans="1:6" ht="15" customHeight="1">
      <c r="A287" s="558" t="s">
        <v>1615</v>
      </c>
      <c r="B287" s="559" t="s">
        <v>2382</v>
      </c>
      <c r="C287" s="481" t="s">
        <v>2388</v>
      </c>
      <c r="D287" s="482" t="s">
        <v>973</v>
      </c>
      <c r="E287" s="483">
        <v>6490</v>
      </c>
      <c r="F287" s="497" t="s">
        <v>2384</v>
      </c>
    </row>
    <row r="288" spans="1:6" ht="21.75" customHeight="1">
      <c r="A288" s="485" t="s">
        <v>1646</v>
      </c>
      <c r="B288" s="158" t="s">
        <v>2389</v>
      </c>
      <c r="C288" s="653" t="s">
        <v>2390</v>
      </c>
      <c r="D288" s="654" t="s">
        <v>973</v>
      </c>
      <c r="E288" s="655">
        <v>2205.7732999999998</v>
      </c>
      <c r="F288" s="516" t="s">
        <v>2391</v>
      </c>
    </row>
    <row r="289" spans="1:6" ht="15.95" customHeight="1">
      <c r="A289" s="485" t="s">
        <v>1646</v>
      </c>
      <c r="B289" s="158" t="s">
        <v>2389</v>
      </c>
      <c r="C289" s="653" t="s">
        <v>2392</v>
      </c>
      <c r="D289" s="654" t="s">
        <v>973</v>
      </c>
      <c r="E289" s="655">
        <v>501.5</v>
      </c>
      <c r="F289" s="516" t="s">
        <v>2391</v>
      </c>
    </row>
    <row r="290" spans="1:6">
      <c r="A290" s="485" t="s">
        <v>1646</v>
      </c>
      <c r="B290" s="158" t="s">
        <v>2389</v>
      </c>
      <c r="C290" s="653" t="s">
        <v>2393</v>
      </c>
      <c r="D290" s="654" t="s">
        <v>973</v>
      </c>
      <c r="E290" s="655">
        <v>442.5</v>
      </c>
      <c r="F290" s="516" t="s">
        <v>2391</v>
      </c>
    </row>
    <row r="291" spans="1:6" ht="14.1" customHeight="1">
      <c r="A291" s="485" t="s">
        <v>1646</v>
      </c>
      <c r="B291" s="158" t="s">
        <v>2389</v>
      </c>
      <c r="C291" s="653" t="s">
        <v>2394</v>
      </c>
      <c r="D291" s="654" t="s">
        <v>973</v>
      </c>
      <c r="E291" s="655">
        <v>531</v>
      </c>
      <c r="F291" s="516" t="s">
        <v>2391</v>
      </c>
    </row>
    <row r="292" spans="1:6">
      <c r="A292" s="485" t="s">
        <v>1646</v>
      </c>
      <c r="B292" s="158" t="s">
        <v>2389</v>
      </c>
      <c r="C292" s="653" t="s">
        <v>2395</v>
      </c>
      <c r="D292" s="654" t="s">
        <v>973</v>
      </c>
      <c r="E292" s="655">
        <v>796.5</v>
      </c>
      <c r="F292" s="516" t="s">
        <v>2391</v>
      </c>
    </row>
    <row r="293" spans="1:6" ht="17.25" customHeight="1">
      <c r="A293" s="485" t="s">
        <v>1646</v>
      </c>
      <c r="B293" s="158" t="s">
        <v>2389</v>
      </c>
      <c r="C293" s="653" t="s">
        <v>2396</v>
      </c>
      <c r="D293" s="654" t="s">
        <v>973</v>
      </c>
      <c r="E293" s="655">
        <v>5640.4</v>
      </c>
      <c r="F293" s="516" t="s">
        <v>2391</v>
      </c>
    </row>
    <row r="294" spans="1:6" ht="30.75" customHeight="1">
      <c r="A294" s="485" t="s">
        <v>1646</v>
      </c>
      <c r="B294" s="158" t="s">
        <v>2389</v>
      </c>
      <c r="C294" s="653" t="s">
        <v>2397</v>
      </c>
      <c r="D294" s="654" t="s">
        <v>973</v>
      </c>
      <c r="E294" s="655">
        <v>5640.4</v>
      </c>
      <c r="F294" s="516" t="s">
        <v>2391</v>
      </c>
    </row>
    <row r="295" spans="1:6">
      <c r="A295" s="485" t="s">
        <v>1646</v>
      </c>
      <c r="B295" s="158" t="s">
        <v>2389</v>
      </c>
      <c r="C295" s="653" t="s">
        <v>2398</v>
      </c>
      <c r="D295" s="654" t="s">
        <v>973</v>
      </c>
      <c r="E295" s="655">
        <v>5640.4</v>
      </c>
      <c r="F295" s="516" t="s">
        <v>2391</v>
      </c>
    </row>
    <row r="296" spans="1:6" ht="29.25" customHeight="1">
      <c r="A296" s="485" t="s">
        <v>1646</v>
      </c>
      <c r="B296" s="158" t="s">
        <v>2389</v>
      </c>
      <c r="C296" s="653" t="s">
        <v>2399</v>
      </c>
      <c r="D296" s="654" t="s">
        <v>973</v>
      </c>
      <c r="E296" s="655">
        <v>4366</v>
      </c>
      <c r="F296" s="516" t="s">
        <v>2391</v>
      </c>
    </row>
    <row r="297" spans="1:6" ht="28.5" customHeight="1">
      <c r="A297" s="485" t="s">
        <v>1646</v>
      </c>
      <c r="B297" s="158" t="s">
        <v>2389</v>
      </c>
      <c r="C297" s="653" t="s">
        <v>2400</v>
      </c>
      <c r="D297" s="654" t="s">
        <v>973</v>
      </c>
      <c r="E297" s="655">
        <v>15611.4</v>
      </c>
      <c r="F297" s="516" t="s">
        <v>2391</v>
      </c>
    </row>
    <row r="298" spans="1:6" ht="28.5" customHeight="1">
      <c r="A298" s="485" t="s">
        <v>1646</v>
      </c>
      <c r="B298" s="158" t="s">
        <v>2389</v>
      </c>
      <c r="C298" s="653" t="s">
        <v>2401</v>
      </c>
      <c r="D298" s="654" t="s">
        <v>973</v>
      </c>
      <c r="E298" s="655">
        <v>179.15</v>
      </c>
      <c r="F298" s="516" t="s">
        <v>2391</v>
      </c>
    </row>
    <row r="299" spans="1:6" ht="22.5" customHeight="1">
      <c r="A299" s="485" t="s">
        <v>1646</v>
      </c>
      <c r="B299" s="158" t="s">
        <v>2389</v>
      </c>
      <c r="C299" s="653" t="s">
        <v>2402</v>
      </c>
      <c r="D299" s="654" t="s">
        <v>973</v>
      </c>
      <c r="E299" s="655">
        <v>194.7</v>
      </c>
      <c r="F299" s="516" t="s">
        <v>2391</v>
      </c>
    </row>
    <row r="300" spans="1:6">
      <c r="A300" s="485" t="s">
        <v>1646</v>
      </c>
      <c r="B300" s="158" t="s">
        <v>2389</v>
      </c>
      <c r="C300" s="653" t="s">
        <v>2403</v>
      </c>
      <c r="D300" s="654" t="s">
        <v>973</v>
      </c>
      <c r="E300" s="655">
        <v>672.6</v>
      </c>
      <c r="F300" s="516" t="s">
        <v>2391</v>
      </c>
    </row>
    <row r="301" spans="1:6">
      <c r="A301" s="485" t="s">
        <v>1646</v>
      </c>
      <c r="B301" s="158" t="s">
        <v>2389</v>
      </c>
      <c r="C301" s="653" t="s">
        <v>2404</v>
      </c>
      <c r="D301" s="654" t="s">
        <v>973</v>
      </c>
      <c r="E301" s="655">
        <v>20650</v>
      </c>
      <c r="F301" s="516" t="s">
        <v>2391</v>
      </c>
    </row>
    <row r="302" spans="1:6">
      <c r="A302" s="485" t="s">
        <v>1646</v>
      </c>
      <c r="B302" s="158" t="s">
        <v>2389</v>
      </c>
      <c r="C302" s="653" t="s">
        <v>2405</v>
      </c>
      <c r="D302" s="654" t="s">
        <v>973</v>
      </c>
      <c r="E302" s="655">
        <v>4661</v>
      </c>
      <c r="F302" s="516" t="s">
        <v>2391</v>
      </c>
    </row>
    <row r="303" spans="1:6">
      <c r="A303" s="485" t="s">
        <v>1646</v>
      </c>
      <c r="B303" s="158" t="s">
        <v>2389</v>
      </c>
      <c r="C303" s="653" t="s">
        <v>2406</v>
      </c>
      <c r="D303" s="654" t="s">
        <v>973</v>
      </c>
      <c r="E303" s="655">
        <v>525.1</v>
      </c>
      <c r="F303" s="516" t="s">
        <v>2391</v>
      </c>
    </row>
    <row r="304" spans="1:6">
      <c r="A304" s="485" t="s">
        <v>1646</v>
      </c>
      <c r="B304" s="158" t="s">
        <v>2389</v>
      </c>
      <c r="C304" s="653" t="s">
        <v>2407</v>
      </c>
      <c r="D304" s="654" t="s">
        <v>973</v>
      </c>
      <c r="E304" s="655">
        <v>6384.19</v>
      </c>
      <c r="F304" s="516" t="s">
        <v>2391</v>
      </c>
    </row>
    <row r="305" spans="1:6" ht="21" customHeight="1">
      <c r="A305" s="485" t="s">
        <v>1646</v>
      </c>
      <c r="B305" s="158" t="s">
        <v>2389</v>
      </c>
      <c r="C305" s="653" t="s">
        <v>2408</v>
      </c>
      <c r="D305" s="654" t="s">
        <v>973</v>
      </c>
      <c r="E305" s="655">
        <v>899.04330000000004</v>
      </c>
      <c r="F305" s="516" t="s">
        <v>2391</v>
      </c>
    </row>
    <row r="306" spans="1:6" ht="29.25" customHeight="1">
      <c r="A306" s="485" t="s">
        <v>1646</v>
      </c>
      <c r="B306" s="158" t="s">
        <v>2389</v>
      </c>
      <c r="C306" s="653" t="s">
        <v>2409</v>
      </c>
      <c r="D306" s="654" t="s">
        <v>973</v>
      </c>
      <c r="E306" s="655">
        <v>348.1</v>
      </c>
      <c r="F306" s="516" t="s">
        <v>2391</v>
      </c>
    </row>
    <row r="307" spans="1:6" ht="28.5" customHeight="1">
      <c r="A307" s="485" t="s">
        <v>1646</v>
      </c>
      <c r="B307" s="158" t="s">
        <v>2389</v>
      </c>
      <c r="C307" s="653" t="s">
        <v>2410</v>
      </c>
      <c r="D307" s="654" t="s">
        <v>973</v>
      </c>
      <c r="E307" s="655">
        <v>147.5</v>
      </c>
      <c r="F307" s="516" t="s">
        <v>2391</v>
      </c>
    </row>
    <row r="308" spans="1:6" ht="32.25" customHeight="1">
      <c r="A308" s="485" t="s">
        <v>1646</v>
      </c>
      <c r="B308" s="158" t="s">
        <v>2389</v>
      </c>
      <c r="C308" s="653" t="s">
        <v>2411</v>
      </c>
      <c r="D308" s="654" t="s">
        <v>973</v>
      </c>
      <c r="E308" s="655">
        <v>11210</v>
      </c>
      <c r="F308" s="516" t="s">
        <v>2391</v>
      </c>
    </row>
    <row r="309" spans="1:6">
      <c r="A309" s="485" t="s">
        <v>1646</v>
      </c>
      <c r="B309" s="158" t="s">
        <v>2389</v>
      </c>
      <c r="C309" s="653" t="s">
        <v>2412</v>
      </c>
      <c r="D309" s="654" t="s">
        <v>973</v>
      </c>
      <c r="E309" s="655">
        <v>1333.4</v>
      </c>
      <c r="F309" s="516" t="s">
        <v>2391</v>
      </c>
    </row>
    <row r="310" spans="1:6" ht="24">
      <c r="A310" s="656" t="s">
        <v>1602</v>
      </c>
      <c r="B310" s="657" t="s">
        <v>2413</v>
      </c>
      <c r="C310" s="658" t="s">
        <v>2414</v>
      </c>
      <c r="D310" s="659" t="s">
        <v>973</v>
      </c>
      <c r="E310" s="660">
        <v>939.75</v>
      </c>
      <c r="F310" s="517" t="s">
        <v>2415</v>
      </c>
    </row>
    <row r="311" spans="1:6" ht="22.5" customHeight="1">
      <c r="A311" s="656" t="s">
        <v>1602</v>
      </c>
      <c r="B311" s="657" t="s">
        <v>2413</v>
      </c>
      <c r="C311" s="658" t="s">
        <v>2416</v>
      </c>
      <c r="D311" s="659" t="s">
        <v>973</v>
      </c>
      <c r="E311" s="660">
        <v>590</v>
      </c>
      <c r="F311" s="517" t="s">
        <v>2415</v>
      </c>
    </row>
    <row r="312" spans="1:6" ht="24">
      <c r="A312" s="656" t="s">
        <v>1602</v>
      </c>
      <c r="B312" s="657" t="s">
        <v>2413</v>
      </c>
      <c r="C312" s="658" t="s">
        <v>2417</v>
      </c>
      <c r="D312" s="659" t="s">
        <v>973</v>
      </c>
      <c r="E312" s="660">
        <v>761.25</v>
      </c>
      <c r="F312" s="517" t="s">
        <v>2415</v>
      </c>
    </row>
    <row r="313" spans="1:6" ht="24">
      <c r="A313" s="656" t="s">
        <v>1602</v>
      </c>
      <c r="B313" s="657" t="s">
        <v>2413</v>
      </c>
      <c r="C313" s="159" t="s">
        <v>2417</v>
      </c>
      <c r="D313" s="160" t="s">
        <v>973</v>
      </c>
      <c r="E313" s="161">
        <v>761.25</v>
      </c>
      <c r="F313" s="518" t="s">
        <v>2418</v>
      </c>
    </row>
    <row r="314" spans="1:6" ht="26.25" customHeight="1">
      <c r="A314" s="656" t="s">
        <v>1602</v>
      </c>
      <c r="B314" s="657" t="s">
        <v>2413</v>
      </c>
      <c r="C314" s="159" t="s">
        <v>2419</v>
      </c>
      <c r="D314" s="160" t="s">
        <v>973</v>
      </c>
      <c r="E314" s="161">
        <v>309.75</v>
      </c>
      <c r="F314" s="518" t="s">
        <v>2418</v>
      </c>
    </row>
    <row r="315" spans="1:6" ht="18" customHeight="1">
      <c r="A315" s="656" t="s">
        <v>1602</v>
      </c>
      <c r="B315" s="657" t="s">
        <v>2413</v>
      </c>
      <c r="C315" s="658" t="s">
        <v>2420</v>
      </c>
      <c r="D315" s="659" t="s">
        <v>973</v>
      </c>
      <c r="E315" s="660">
        <v>270.48</v>
      </c>
      <c r="F315" s="518" t="s">
        <v>2418</v>
      </c>
    </row>
    <row r="316" spans="1:6" ht="24">
      <c r="A316" s="656" t="s">
        <v>1602</v>
      </c>
      <c r="B316" s="657" t="s">
        <v>2413</v>
      </c>
      <c r="C316" s="658" t="s">
        <v>2421</v>
      </c>
      <c r="D316" s="659" t="s">
        <v>973</v>
      </c>
      <c r="E316" s="660">
        <v>229.21530000000001</v>
      </c>
      <c r="F316" s="517" t="s">
        <v>2415</v>
      </c>
    </row>
    <row r="317" spans="1:6" ht="24">
      <c r="A317" s="656" t="s">
        <v>1602</v>
      </c>
      <c r="B317" s="657" t="s">
        <v>2413</v>
      </c>
      <c r="C317" s="658" t="s">
        <v>2422</v>
      </c>
      <c r="D317" s="659" t="s">
        <v>973</v>
      </c>
      <c r="E317" s="660">
        <v>194.25</v>
      </c>
      <c r="F317" s="518" t="s">
        <v>2418</v>
      </c>
    </row>
    <row r="318" spans="1:6" ht="24">
      <c r="A318" s="656" t="s">
        <v>1602</v>
      </c>
      <c r="B318" s="657" t="s">
        <v>2413</v>
      </c>
      <c r="C318" s="658" t="s">
        <v>2423</v>
      </c>
      <c r="D318" s="659" t="s">
        <v>973</v>
      </c>
      <c r="E318" s="660">
        <v>414.75</v>
      </c>
      <c r="F318" s="517" t="s">
        <v>2415</v>
      </c>
    </row>
    <row r="319" spans="1:6" ht="24">
      <c r="A319" s="656" t="s">
        <v>1602</v>
      </c>
      <c r="B319" s="657" t="s">
        <v>2413</v>
      </c>
      <c r="C319" s="658" t="s">
        <v>2424</v>
      </c>
      <c r="D319" s="659" t="s">
        <v>973</v>
      </c>
      <c r="E319" s="660">
        <v>414.75</v>
      </c>
      <c r="F319" s="518" t="s">
        <v>2418</v>
      </c>
    </row>
    <row r="320" spans="1:6" ht="24">
      <c r="A320" s="656" t="s">
        <v>1602</v>
      </c>
      <c r="B320" s="657" t="s">
        <v>2413</v>
      </c>
      <c r="C320" s="159" t="s">
        <v>2425</v>
      </c>
      <c r="D320" s="160" t="s">
        <v>973</v>
      </c>
      <c r="E320" s="161">
        <v>3669.75</v>
      </c>
      <c r="F320" s="518" t="s">
        <v>2418</v>
      </c>
    </row>
    <row r="321" spans="1:6" ht="24">
      <c r="A321" s="656" t="s">
        <v>1602</v>
      </c>
      <c r="B321" s="657" t="s">
        <v>2413</v>
      </c>
      <c r="C321" s="658" t="s">
        <v>2426</v>
      </c>
      <c r="D321" s="659" t="s">
        <v>2427</v>
      </c>
      <c r="E321" s="660">
        <v>866.25</v>
      </c>
      <c r="F321" s="518" t="s">
        <v>2418</v>
      </c>
    </row>
    <row r="322" spans="1:6" ht="24">
      <c r="A322" s="656" t="s">
        <v>1602</v>
      </c>
      <c r="B322" s="657" t="s">
        <v>2413</v>
      </c>
      <c r="C322" s="658" t="s">
        <v>2428</v>
      </c>
      <c r="D322" s="659" t="s">
        <v>973</v>
      </c>
      <c r="E322" s="660">
        <v>8096</v>
      </c>
      <c r="F322" s="518" t="s">
        <v>2418</v>
      </c>
    </row>
    <row r="323" spans="1:6" ht="24">
      <c r="A323" s="656" t="s">
        <v>1602</v>
      </c>
      <c r="B323" s="657" t="s">
        <v>2413</v>
      </c>
      <c r="C323" s="658" t="s">
        <v>2429</v>
      </c>
      <c r="D323" s="659" t="s">
        <v>973</v>
      </c>
      <c r="E323" s="660">
        <v>8000</v>
      </c>
      <c r="F323" s="518" t="s">
        <v>2418</v>
      </c>
    </row>
    <row r="324" spans="1:6" ht="24">
      <c r="A324" s="656" t="s">
        <v>1602</v>
      </c>
      <c r="B324" s="657" t="s">
        <v>2413</v>
      </c>
      <c r="C324" s="159" t="s">
        <v>2430</v>
      </c>
      <c r="D324" s="160" t="s">
        <v>973</v>
      </c>
      <c r="E324" s="161">
        <v>167.27</v>
      </c>
      <c r="F324" s="518" t="s">
        <v>2418</v>
      </c>
    </row>
    <row r="325" spans="1:6" ht="30.75" customHeight="1">
      <c r="A325" s="656" t="s">
        <v>1602</v>
      </c>
      <c r="B325" s="657" t="s">
        <v>2413</v>
      </c>
      <c r="C325" s="658" t="s">
        <v>2431</v>
      </c>
      <c r="D325" s="659" t="s">
        <v>973</v>
      </c>
      <c r="E325" s="660">
        <v>402.67669999999998</v>
      </c>
      <c r="F325" s="517" t="s">
        <v>2415</v>
      </c>
    </row>
    <row r="326" spans="1:6" ht="24">
      <c r="A326" s="656" t="s">
        <v>1602</v>
      </c>
      <c r="B326" s="657" t="s">
        <v>2413</v>
      </c>
      <c r="C326" s="658" t="s">
        <v>2432</v>
      </c>
      <c r="D326" s="659" t="s">
        <v>973</v>
      </c>
      <c r="E326" s="660">
        <v>600.9153</v>
      </c>
      <c r="F326" s="517" t="s">
        <v>2415</v>
      </c>
    </row>
    <row r="327" spans="1:6" ht="24">
      <c r="A327" s="656" t="s">
        <v>1602</v>
      </c>
      <c r="B327" s="657" t="s">
        <v>2413</v>
      </c>
      <c r="C327" s="658" t="s">
        <v>2433</v>
      </c>
      <c r="D327" s="659" t="s">
        <v>2427</v>
      </c>
      <c r="E327" s="660">
        <v>489.40600000000001</v>
      </c>
      <c r="F327" s="518" t="s">
        <v>2418</v>
      </c>
    </row>
    <row r="328" spans="1:6" ht="24.75" customHeight="1">
      <c r="A328" s="656" t="s">
        <v>1602</v>
      </c>
      <c r="B328" s="657" t="s">
        <v>2413</v>
      </c>
      <c r="C328" s="658" t="s">
        <v>2434</v>
      </c>
      <c r="D328" s="659" t="s">
        <v>973</v>
      </c>
      <c r="E328" s="660">
        <v>455.48</v>
      </c>
      <c r="F328" s="517" t="s">
        <v>2415</v>
      </c>
    </row>
    <row r="329" spans="1:6">
      <c r="A329" s="558" t="s">
        <v>1618</v>
      </c>
      <c r="B329" s="559" t="s">
        <v>2435</v>
      </c>
      <c r="C329" s="481" t="s">
        <v>2436</v>
      </c>
      <c r="D329" s="482" t="s">
        <v>973</v>
      </c>
      <c r="E329" s="483">
        <v>6490</v>
      </c>
      <c r="F329" s="497" t="s">
        <v>2437</v>
      </c>
    </row>
    <row r="330" spans="1:6">
      <c r="A330" s="558" t="s">
        <v>2438</v>
      </c>
      <c r="B330" s="559" t="s">
        <v>2439</v>
      </c>
      <c r="C330" s="481" t="s">
        <v>2440</v>
      </c>
      <c r="D330" s="482" t="s">
        <v>2199</v>
      </c>
      <c r="E330" s="483">
        <v>460.2</v>
      </c>
      <c r="F330" s="497" t="s">
        <v>2441</v>
      </c>
    </row>
    <row r="331" spans="1:6" ht="24">
      <c r="A331" s="558" t="s">
        <v>1519</v>
      </c>
      <c r="B331" s="559" t="s">
        <v>2442</v>
      </c>
      <c r="C331" s="481" t="s">
        <v>2443</v>
      </c>
      <c r="D331" s="482" t="s">
        <v>2444</v>
      </c>
      <c r="E331" s="483">
        <v>44877.760000000002</v>
      </c>
      <c r="F331" s="497" t="s">
        <v>2445</v>
      </c>
    </row>
    <row r="332" spans="1:6">
      <c r="A332" s="486" t="s">
        <v>969</v>
      </c>
      <c r="B332" s="151" t="s">
        <v>2446</v>
      </c>
      <c r="C332" s="481" t="s">
        <v>970</v>
      </c>
      <c r="D332" s="482" t="s">
        <v>2447</v>
      </c>
      <c r="E332" s="483">
        <v>3000</v>
      </c>
      <c r="F332" s="497" t="s">
        <v>2448</v>
      </c>
    </row>
    <row r="333" spans="1:6" ht="36">
      <c r="A333" s="487" t="s">
        <v>1167</v>
      </c>
      <c r="B333" s="162" t="s">
        <v>2449</v>
      </c>
      <c r="C333" s="661" t="s">
        <v>2450</v>
      </c>
      <c r="D333" s="662" t="s">
        <v>973</v>
      </c>
      <c r="E333" s="663">
        <v>23562.5</v>
      </c>
      <c r="F333" s="519" t="s">
        <v>1146</v>
      </c>
    </row>
    <row r="334" spans="1:6" ht="36">
      <c r="A334" s="487" t="s">
        <v>1167</v>
      </c>
      <c r="B334" s="162" t="s">
        <v>2449</v>
      </c>
      <c r="C334" s="661" t="s">
        <v>2451</v>
      </c>
      <c r="D334" s="662" t="s">
        <v>973</v>
      </c>
      <c r="E334" s="663">
        <v>102660</v>
      </c>
      <c r="F334" s="519" t="s">
        <v>1146</v>
      </c>
    </row>
    <row r="335" spans="1:6" ht="20.25" customHeight="1">
      <c r="A335" s="488" t="s">
        <v>2452</v>
      </c>
      <c r="B335" s="163" t="s">
        <v>2453</v>
      </c>
      <c r="C335" s="664" t="s">
        <v>2454</v>
      </c>
      <c r="D335" s="665" t="s">
        <v>973</v>
      </c>
      <c r="E335" s="666">
        <v>590</v>
      </c>
      <c r="F335" s="520" t="s">
        <v>2455</v>
      </c>
    </row>
    <row r="336" spans="1:6" ht="15" customHeight="1">
      <c r="A336" s="488" t="s">
        <v>2452</v>
      </c>
      <c r="B336" s="163" t="s">
        <v>2453</v>
      </c>
      <c r="C336" s="664" t="s">
        <v>2456</v>
      </c>
      <c r="D336" s="665" t="s">
        <v>973</v>
      </c>
      <c r="E336" s="666">
        <v>2124</v>
      </c>
      <c r="F336" s="520" t="s">
        <v>2455</v>
      </c>
    </row>
    <row r="337" spans="1:6" ht="14.1" customHeight="1">
      <c r="A337" s="488" t="s">
        <v>2452</v>
      </c>
      <c r="B337" s="163" t="s">
        <v>2453</v>
      </c>
      <c r="C337" s="664" t="s">
        <v>2457</v>
      </c>
      <c r="D337" s="665" t="s">
        <v>2458</v>
      </c>
      <c r="E337" s="666">
        <v>2832</v>
      </c>
      <c r="F337" s="520" t="s">
        <v>2455</v>
      </c>
    </row>
    <row r="338" spans="1:6">
      <c r="A338" s="488" t="s">
        <v>2452</v>
      </c>
      <c r="B338" s="163" t="s">
        <v>2453</v>
      </c>
      <c r="C338" s="664" t="s">
        <v>2459</v>
      </c>
      <c r="D338" s="665" t="s">
        <v>2458</v>
      </c>
      <c r="E338" s="666">
        <v>2548.8000000000002</v>
      </c>
      <c r="F338" s="520" t="s">
        <v>2455</v>
      </c>
    </row>
    <row r="339" spans="1:6" ht="15" customHeight="1">
      <c r="A339" s="488" t="s">
        <v>2452</v>
      </c>
      <c r="B339" s="163" t="s">
        <v>2453</v>
      </c>
      <c r="C339" s="664" t="s">
        <v>2460</v>
      </c>
      <c r="D339" s="665" t="s">
        <v>2458</v>
      </c>
      <c r="E339" s="666">
        <v>2360</v>
      </c>
      <c r="F339" s="520" t="s">
        <v>2455</v>
      </c>
    </row>
    <row r="340" spans="1:6">
      <c r="A340" s="488" t="s">
        <v>2452</v>
      </c>
      <c r="B340" s="163" t="s">
        <v>2453</v>
      </c>
      <c r="C340" s="664" t="s">
        <v>2461</v>
      </c>
      <c r="D340" s="665" t="s">
        <v>2458</v>
      </c>
      <c r="E340" s="666">
        <v>2360</v>
      </c>
      <c r="F340" s="520" t="s">
        <v>2455</v>
      </c>
    </row>
    <row r="341" spans="1:6">
      <c r="A341" s="488" t="s">
        <v>2452</v>
      </c>
      <c r="B341" s="163" t="s">
        <v>2453</v>
      </c>
      <c r="C341" s="664" t="s">
        <v>2462</v>
      </c>
      <c r="D341" s="665" t="s">
        <v>2458</v>
      </c>
      <c r="E341" s="666">
        <v>708</v>
      </c>
      <c r="F341" s="520" t="s">
        <v>2455</v>
      </c>
    </row>
    <row r="342" spans="1:6">
      <c r="A342" s="488" t="s">
        <v>2452</v>
      </c>
      <c r="B342" s="163" t="s">
        <v>2453</v>
      </c>
      <c r="C342" s="664" t="s">
        <v>2463</v>
      </c>
      <c r="D342" s="665" t="s">
        <v>973</v>
      </c>
      <c r="E342" s="666">
        <v>7670</v>
      </c>
      <c r="F342" s="520" t="s">
        <v>2455</v>
      </c>
    </row>
    <row r="343" spans="1:6">
      <c r="A343" s="488" t="s">
        <v>2452</v>
      </c>
      <c r="B343" s="163" t="s">
        <v>2453</v>
      </c>
      <c r="C343" s="664" t="s">
        <v>2464</v>
      </c>
      <c r="D343" s="665" t="s">
        <v>2458</v>
      </c>
      <c r="E343" s="666">
        <v>2548.8000000000002</v>
      </c>
      <c r="F343" s="520" t="s">
        <v>2455</v>
      </c>
    </row>
    <row r="344" spans="1:6">
      <c r="A344" s="488" t="s">
        <v>2452</v>
      </c>
      <c r="B344" s="163" t="s">
        <v>2453</v>
      </c>
      <c r="C344" s="664" t="s">
        <v>2465</v>
      </c>
      <c r="D344" s="665" t="s">
        <v>973</v>
      </c>
      <c r="E344" s="666">
        <v>2360</v>
      </c>
      <c r="F344" s="520" t="s">
        <v>2455</v>
      </c>
    </row>
    <row r="345" spans="1:6">
      <c r="A345" s="488" t="s">
        <v>2452</v>
      </c>
      <c r="B345" s="163" t="s">
        <v>2453</v>
      </c>
      <c r="C345" s="664" t="s">
        <v>2466</v>
      </c>
      <c r="D345" s="665" t="s">
        <v>973</v>
      </c>
      <c r="E345" s="666">
        <v>1770</v>
      </c>
      <c r="F345" s="520" t="s">
        <v>2455</v>
      </c>
    </row>
    <row r="346" spans="1:6">
      <c r="A346" s="488" t="s">
        <v>2452</v>
      </c>
      <c r="B346" s="163" t="s">
        <v>2453</v>
      </c>
      <c r="C346" s="664" t="s">
        <v>2467</v>
      </c>
      <c r="D346" s="665" t="s">
        <v>973</v>
      </c>
      <c r="E346" s="666">
        <v>1121</v>
      </c>
      <c r="F346" s="520" t="s">
        <v>2455</v>
      </c>
    </row>
    <row r="347" spans="1:6" ht="24">
      <c r="A347" s="667" t="s">
        <v>2468</v>
      </c>
      <c r="B347" s="668" t="s">
        <v>2469</v>
      </c>
      <c r="C347" s="669" t="s">
        <v>2470</v>
      </c>
      <c r="D347" s="670" t="s">
        <v>973</v>
      </c>
      <c r="E347" s="671">
        <v>1770</v>
      </c>
      <c r="F347" s="165" t="s">
        <v>2471</v>
      </c>
    </row>
    <row r="348" spans="1:6" ht="24">
      <c r="A348" s="667" t="s">
        <v>2468</v>
      </c>
      <c r="B348" s="668" t="s">
        <v>2469</v>
      </c>
      <c r="C348" s="669" t="s">
        <v>2472</v>
      </c>
      <c r="D348" s="670" t="s">
        <v>973</v>
      </c>
      <c r="E348" s="671">
        <v>1062</v>
      </c>
      <c r="F348" s="165" t="s">
        <v>2471</v>
      </c>
    </row>
    <row r="349" spans="1:6" ht="24">
      <c r="A349" s="667" t="s">
        <v>2468</v>
      </c>
      <c r="B349" s="668" t="s">
        <v>2469</v>
      </c>
      <c r="C349" s="669" t="s">
        <v>2473</v>
      </c>
      <c r="D349" s="670" t="s">
        <v>973</v>
      </c>
      <c r="E349" s="671">
        <v>420.55200000000002</v>
      </c>
      <c r="F349" s="165" t="s">
        <v>2471</v>
      </c>
    </row>
    <row r="350" spans="1:6" ht="24">
      <c r="A350" s="667" t="s">
        <v>2468</v>
      </c>
      <c r="B350" s="668" t="s">
        <v>2469</v>
      </c>
      <c r="C350" s="669" t="s">
        <v>2474</v>
      </c>
      <c r="D350" s="670" t="s">
        <v>973</v>
      </c>
      <c r="E350" s="671">
        <v>420.73</v>
      </c>
      <c r="F350" s="165" t="s">
        <v>2471</v>
      </c>
    </row>
    <row r="351" spans="1:6" ht="24">
      <c r="A351" s="667" t="s">
        <v>2468</v>
      </c>
      <c r="B351" s="668" t="s">
        <v>2469</v>
      </c>
      <c r="C351" s="669" t="s">
        <v>2475</v>
      </c>
      <c r="D351" s="670" t="s">
        <v>973</v>
      </c>
      <c r="E351" s="671">
        <v>1379.48</v>
      </c>
      <c r="F351" s="165" t="s">
        <v>2471</v>
      </c>
    </row>
    <row r="352" spans="1:6" ht="24">
      <c r="A352" s="667" t="s">
        <v>2468</v>
      </c>
      <c r="B352" s="668" t="s">
        <v>2469</v>
      </c>
      <c r="C352" s="669" t="s">
        <v>2475</v>
      </c>
      <c r="D352" s="670" t="s">
        <v>973</v>
      </c>
      <c r="E352" s="671">
        <v>486.69200000000001</v>
      </c>
      <c r="F352" s="165" t="s">
        <v>2471</v>
      </c>
    </row>
    <row r="353" spans="1:6" ht="24">
      <c r="A353" s="667" t="s">
        <v>2468</v>
      </c>
      <c r="B353" s="668" t="s">
        <v>2469</v>
      </c>
      <c r="C353" s="669" t="s">
        <v>2476</v>
      </c>
      <c r="D353" s="670" t="s">
        <v>973</v>
      </c>
      <c r="E353" s="671">
        <v>420.09199999999998</v>
      </c>
      <c r="F353" s="165" t="s">
        <v>2471</v>
      </c>
    </row>
    <row r="354" spans="1:6" ht="24">
      <c r="A354" s="667" t="s">
        <v>2468</v>
      </c>
      <c r="B354" s="668" t="s">
        <v>2469</v>
      </c>
      <c r="C354" s="669" t="s">
        <v>2477</v>
      </c>
      <c r="D354" s="670" t="s">
        <v>973</v>
      </c>
      <c r="E354" s="671">
        <v>422.358</v>
      </c>
      <c r="F354" s="165" t="s">
        <v>2471</v>
      </c>
    </row>
    <row r="355" spans="1:6" ht="15" customHeight="1">
      <c r="A355" s="667" t="s">
        <v>2468</v>
      </c>
      <c r="B355" s="668" t="s">
        <v>2469</v>
      </c>
      <c r="C355" s="669" t="s">
        <v>2478</v>
      </c>
      <c r="D355" s="670" t="s">
        <v>973</v>
      </c>
      <c r="E355" s="671">
        <v>422.44</v>
      </c>
      <c r="F355" s="165" t="s">
        <v>2471</v>
      </c>
    </row>
    <row r="356" spans="1:6" ht="24">
      <c r="A356" s="667" t="s">
        <v>2468</v>
      </c>
      <c r="B356" s="668" t="s">
        <v>2469</v>
      </c>
      <c r="C356" s="669" t="s">
        <v>2479</v>
      </c>
      <c r="D356" s="670" t="s">
        <v>973</v>
      </c>
      <c r="E356" s="671">
        <v>422.62799999999999</v>
      </c>
      <c r="F356" s="165" t="s">
        <v>2471</v>
      </c>
    </row>
    <row r="357" spans="1:6" ht="14.1" customHeight="1">
      <c r="A357" s="667" t="s">
        <v>2468</v>
      </c>
      <c r="B357" s="668" t="s">
        <v>2469</v>
      </c>
      <c r="C357" s="669" t="s">
        <v>2480</v>
      </c>
      <c r="D357" s="670" t="s">
        <v>973</v>
      </c>
      <c r="E357" s="671">
        <v>810.41200000000003</v>
      </c>
      <c r="F357" s="165" t="s">
        <v>2471</v>
      </c>
    </row>
    <row r="358" spans="1:6" ht="24">
      <c r="A358" s="667" t="s">
        <v>2468</v>
      </c>
      <c r="B358" s="668" t="s">
        <v>2469</v>
      </c>
      <c r="C358" s="669" t="s">
        <v>2481</v>
      </c>
      <c r="D358" s="670" t="s">
        <v>973</v>
      </c>
      <c r="E358" s="671">
        <v>1069.47</v>
      </c>
      <c r="F358" s="165" t="s">
        <v>2471</v>
      </c>
    </row>
    <row r="359" spans="1:6" ht="18" customHeight="1">
      <c r="A359" s="667" t="s">
        <v>2468</v>
      </c>
      <c r="B359" s="668" t="s">
        <v>2469</v>
      </c>
      <c r="C359" s="669" t="s">
        <v>2482</v>
      </c>
      <c r="D359" s="670" t="s">
        <v>973</v>
      </c>
      <c r="E359" s="671">
        <v>3499.9967000000001</v>
      </c>
      <c r="F359" s="165" t="s">
        <v>2471</v>
      </c>
    </row>
    <row r="360" spans="1:6" ht="18.95" customHeight="1">
      <c r="A360" s="667" t="s">
        <v>2468</v>
      </c>
      <c r="B360" s="668" t="s">
        <v>2469</v>
      </c>
      <c r="C360" s="669" t="s">
        <v>2483</v>
      </c>
      <c r="D360" s="670" t="s">
        <v>973</v>
      </c>
      <c r="E360" s="671">
        <v>200.6</v>
      </c>
      <c r="F360" s="165" t="s">
        <v>2471</v>
      </c>
    </row>
    <row r="361" spans="1:6" ht="15.95" customHeight="1">
      <c r="A361" s="667" t="s">
        <v>2468</v>
      </c>
      <c r="B361" s="668" t="s">
        <v>2469</v>
      </c>
      <c r="C361" s="669" t="s">
        <v>2484</v>
      </c>
      <c r="D361" s="670" t="s">
        <v>973</v>
      </c>
      <c r="E361" s="671">
        <v>17.405000000000001</v>
      </c>
      <c r="F361" s="165" t="s">
        <v>2471</v>
      </c>
    </row>
    <row r="362" spans="1:6" ht="21" customHeight="1">
      <c r="A362" s="667" t="s">
        <v>2468</v>
      </c>
      <c r="B362" s="668" t="s">
        <v>2469</v>
      </c>
      <c r="C362" s="669" t="s">
        <v>2485</v>
      </c>
      <c r="D362" s="670" t="s">
        <v>973</v>
      </c>
      <c r="E362" s="671">
        <v>101.48</v>
      </c>
      <c r="F362" s="165" t="s">
        <v>2471</v>
      </c>
    </row>
    <row r="363" spans="1:6" ht="24">
      <c r="A363" s="667" t="s">
        <v>2468</v>
      </c>
      <c r="B363" s="668" t="s">
        <v>2469</v>
      </c>
      <c r="C363" s="669" t="s">
        <v>2486</v>
      </c>
      <c r="D363" s="670" t="s">
        <v>973</v>
      </c>
      <c r="E363" s="671">
        <v>15.281000000000001</v>
      </c>
      <c r="F363" s="165" t="s">
        <v>2471</v>
      </c>
    </row>
    <row r="364" spans="1:6" ht="24">
      <c r="A364" s="667" t="s">
        <v>2468</v>
      </c>
      <c r="B364" s="668" t="s">
        <v>2469</v>
      </c>
      <c r="C364" s="669" t="s">
        <v>2487</v>
      </c>
      <c r="D364" s="670" t="s">
        <v>973</v>
      </c>
      <c r="E364" s="671">
        <v>34.81</v>
      </c>
      <c r="F364" s="165" t="s">
        <v>2471</v>
      </c>
    </row>
    <row r="365" spans="1:6" ht="24">
      <c r="A365" s="667" t="s">
        <v>2468</v>
      </c>
      <c r="B365" s="668" t="s">
        <v>2469</v>
      </c>
      <c r="C365" s="669" t="s">
        <v>2488</v>
      </c>
      <c r="D365" s="670" t="s">
        <v>973</v>
      </c>
      <c r="E365" s="671">
        <v>77.88</v>
      </c>
      <c r="F365" s="165" t="s">
        <v>2471</v>
      </c>
    </row>
    <row r="366" spans="1:6" ht="24">
      <c r="A366" s="667" t="s">
        <v>2468</v>
      </c>
      <c r="B366" s="668" t="s">
        <v>2469</v>
      </c>
      <c r="C366" s="669" t="s">
        <v>2489</v>
      </c>
      <c r="D366" s="670" t="s">
        <v>2066</v>
      </c>
      <c r="E366" s="671">
        <v>403.79669999999999</v>
      </c>
      <c r="F366" s="165" t="s">
        <v>2471</v>
      </c>
    </row>
    <row r="367" spans="1:6" ht="24">
      <c r="A367" s="667" t="s">
        <v>2468</v>
      </c>
      <c r="B367" s="668" t="s">
        <v>2469</v>
      </c>
      <c r="C367" s="669" t="s">
        <v>2490</v>
      </c>
      <c r="D367" s="670" t="s">
        <v>2066</v>
      </c>
      <c r="E367" s="671">
        <v>36</v>
      </c>
      <c r="F367" s="165" t="s">
        <v>2471</v>
      </c>
    </row>
    <row r="368" spans="1:6" ht="24">
      <c r="A368" s="667" t="s">
        <v>2468</v>
      </c>
      <c r="B368" s="668" t="s">
        <v>2469</v>
      </c>
      <c r="C368" s="669" t="s">
        <v>2491</v>
      </c>
      <c r="D368" s="670" t="s">
        <v>2066</v>
      </c>
      <c r="E368" s="671">
        <v>154.875</v>
      </c>
      <c r="F368" s="165" t="s">
        <v>2471</v>
      </c>
    </row>
    <row r="369" spans="1:6" ht="24">
      <c r="A369" s="667" t="s">
        <v>2468</v>
      </c>
      <c r="B369" s="668" t="s">
        <v>2469</v>
      </c>
      <c r="C369" s="668" t="s">
        <v>2492</v>
      </c>
      <c r="D369" s="670" t="s">
        <v>973</v>
      </c>
      <c r="E369" s="672">
        <v>121.54</v>
      </c>
      <c r="F369" s="673" t="s">
        <v>2471</v>
      </c>
    </row>
    <row r="370" spans="1:6" ht="18" customHeight="1">
      <c r="A370" s="667" t="s">
        <v>2468</v>
      </c>
      <c r="B370" s="668" t="s">
        <v>2469</v>
      </c>
      <c r="C370" s="669" t="s">
        <v>2493</v>
      </c>
      <c r="D370" s="670" t="s">
        <v>973</v>
      </c>
      <c r="E370" s="671">
        <v>510.04250000000002</v>
      </c>
      <c r="F370" s="165" t="s">
        <v>2471</v>
      </c>
    </row>
    <row r="371" spans="1:6" ht="24">
      <c r="A371" s="667" t="s">
        <v>2468</v>
      </c>
      <c r="B371" s="668" t="s">
        <v>2469</v>
      </c>
      <c r="C371" s="669" t="s">
        <v>2494</v>
      </c>
      <c r="D371" s="670" t="s">
        <v>973</v>
      </c>
      <c r="E371" s="671">
        <v>510.04250000000002</v>
      </c>
      <c r="F371" s="165" t="s">
        <v>2471</v>
      </c>
    </row>
    <row r="372" spans="1:6" ht="24">
      <c r="A372" s="667" t="s">
        <v>2468</v>
      </c>
      <c r="B372" s="668" t="s">
        <v>2469</v>
      </c>
      <c r="C372" s="669" t="s">
        <v>2495</v>
      </c>
      <c r="D372" s="670" t="s">
        <v>973</v>
      </c>
      <c r="E372" s="671">
        <v>445.214</v>
      </c>
      <c r="F372" s="165" t="s">
        <v>2471</v>
      </c>
    </row>
    <row r="373" spans="1:6" ht="24">
      <c r="A373" s="667" t="s">
        <v>2468</v>
      </c>
      <c r="B373" s="668" t="s">
        <v>2469</v>
      </c>
      <c r="C373" s="669" t="s">
        <v>2496</v>
      </c>
      <c r="D373" s="670" t="s">
        <v>973</v>
      </c>
      <c r="E373" s="671">
        <v>445.21409999999997</v>
      </c>
      <c r="F373" s="165" t="s">
        <v>2471</v>
      </c>
    </row>
    <row r="374" spans="1:6" ht="21.75" customHeight="1">
      <c r="A374" s="667" t="s">
        <v>2468</v>
      </c>
      <c r="B374" s="668" t="s">
        <v>2469</v>
      </c>
      <c r="C374" s="669" t="s">
        <v>2496</v>
      </c>
      <c r="D374" s="670" t="s">
        <v>973</v>
      </c>
      <c r="E374" s="671">
        <v>437.91</v>
      </c>
      <c r="F374" s="165" t="s">
        <v>2471</v>
      </c>
    </row>
    <row r="375" spans="1:6" ht="24">
      <c r="A375" s="667" t="s">
        <v>2468</v>
      </c>
      <c r="B375" s="668" t="s">
        <v>2469</v>
      </c>
      <c r="C375" s="669" t="s">
        <v>2497</v>
      </c>
      <c r="D375" s="670" t="s">
        <v>973</v>
      </c>
      <c r="E375" s="671">
        <v>440.16329999999999</v>
      </c>
      <c r="F375" s="165" t="s">
        <v>2471</v>
      </c>
    </row>
    <row r="376" spans="1:6" ht="24">
      <c r="A376" s="667" t="s">
        <v>2468</v>
      </c>
      <c r="B376" s="668" t="s">
        <v>2469</v>
      </c>
      <c r="C376" s="669" t="s">
        <v>2498</v>
      </c>
      <c r="D376" s="670" t="s">
        <v>973</v>
      </c>
      <c r="E376" s="671">
        <v>439.49</v>
      </c>
      <c r="F376" s="165" t="s">
        <v>2471</v>
      </c>
    </row>
    <row r="377" spans="1:6" ht="24">
      <c r="A377" s="667" t="s">
        <v>2468</v>
      </c>
      <c r="B377" s="668" t="s">
        <v>2469</v>
      </c>
      <c r="C377" s="669" t="s">
        <v>2499</v>
      </c>
      <c r="D377" s="670" t="s">
        <v>973</v>
      </c>
      <c r="E377" s="671">
        <v>442.005</v>
      </c>
      <c r="F377" s="165" t="s">
        <v>2471</v>
      </c>
    </row>
    <row r="378" spans="1:6" ht="24">
      <c r="A378" s="667" t="s">
        <v>2468</v>
      </c>
      <c r="B378" s="668" t="s">
        <v>2469</v>
      </c>
      <c r="C378" s="669" t="s">
        <v>2500</v>
      </c>
      <c r="D378" s="670" t="s">
        <v>973</v>
      </c>
      <c r="E378" s="671">
        <v>439.49</v>
      </c>
      <c r="F378" s="165" t="s">
        <v>2471</v>
      </c>
    </row>
    <row r="379" spans="1:6" ht="24">
      <c r="A379" s="667" t="s">
        <v>2468</v>
      </c>
      <c r="B379" s="668" t="s">
        <v>2469</v>
      </c>
      <c r="C379" s="669" t="s">
        <v>2501</v>
      </c>
      <c r="D379" s="670" t="s">
        <v>973</v>
      </c>
      <c r="E379" s="671">
        <v>835.00300000000004</v>
      </c>
      <c r="F379" s="165" t="s">
        <v>2471</v>
      </c>
    </row>
    <row r="380" spans="1:6" ht="24">
      <c r="A380" s="667" t="s">
        <v>2468</v>
      </c>
      <c r="B380" s="668" t="s">
        <v>2469</v>
      </c>
      <c r="C380" s="669" t="s">
        <v>2502</v>
      </c>
      <c r="D380" s="670" t="s">
        <v>973</v>
      </c>
      <c r="E380" s="671">
        <v>1110</v>
      </c>
      <c r="F380" s="165" t="s">
        <v>2471</v>
      </c>
    </row>
    <row r="381" spans="1:6" ht="24">
      <c r="A381" s="667" t="s">
        <v>2468</v>
      </c>
      <c r="B381" s="668" t="s">
        <v>2469</v>
      </c>
      <c r="C381" s="669" t="s">
        <v>2503</v>
      </c>
      <c r="D381" s="670" t="s">
        <v>973</v>
      </c>
      <c r="E381" s="671">
        <v>932.61249999999995</v>
      </c>
      <c r="F381" s="165" t="s">
        <v>2471</v>
      </c>
    </row>
    <row r="382" spans="1:6" ht="24">
      <c r="A382" s="667" t="s">
        <v>2468</v>
      </c>
      <c r="B382" s="668" t="s">
        <v>2469</v>
      </c>
      <c r="C382" s="669" t="s">
        <v>2504</v>
      </c>
      <c r="D382" s="670" t="s">
        <v>973</v>
      </c>
      <c r="E382" s="671">
        <v>932.39</v>
      </c>
      <c r="F382" s="165" t="s">
        <v>2471</v>
      </c>
    </row>
    <row r="383" spans="1:6" ht="24">
      <c r="A383" s="667" t="s">
        <v>2468</v>
      </c>
      <c r="B383" s="668" t="s">
        <v>2469</v>
      </c>
      <c r="C383" s="669" t="s">
        <v>2505</v>
      </c>
      <c r="D383" s="670" t="s">
        <v>973</v>
      </c>
      <c r="E383" s="671">
        <v>932.39</v>
      </c>
      <c r="F383" s="165" t="s">
        <v>2471</v>
      </c>
    </row>
    <row r="384" spans="1:6" ht="24">
      <c r="A384" s="667" t="s">
        <v>2468</v>
      </c>
      <c r="B384" s="668" t="s">
        <v>2469</v>
      </c>
      <c r="C384" s="669" t="s">
        <v>2506</v>
      </c>
      <c r="D384" s="670" t="s">
        <v>973</v>
      </c>
      <c r="E384" s="671">
        <v>1015</v>
      </c>
      <c r="F384" s="165" t="s">
        <v>2471</v>
      </c>
    </row>
    <row r="385" spans="1:6" ht="24">
      <c r="A385" s="667" t="s">
        <v>2468</v>
      </c>
      <c r="B385" s="668" t="s">
        <v>2469</v>
      </c>
      <c r="C385" s="669" t="s">
        <v>2507</v>
      </c>
      <c r="D385" s="670" t="s">
        <v>973</v>
      </c>
      <c r="E385" s="671">
        <v>927.75</v>
      </c>
      <c r="F385" s="165" t="s">
        <v>2471</v>
      </c>
    </row>
    <row r="386" spans="1:6" ht="24">
      <c r="A386" s="667" t="s">
        <v>2468</v>
      </c>
      <c r="B386" s="668" t="s">
        <v>2469</v>
      </c>
      <c r="C386" s="669" t="s">
        <v>2508</v>
      </c>
      <c r="D386" s="670" t="s">
        <v>973</v>
      </c>
      <c r="E386" s="671">
        <v>922.77329999999995</v>
      </c>
      <c r="F386" s="165" t="s">
        <v>2471</v>
      </c>
    </row>
    <row r="387" spans="1:6" ht="24">
      <c r="A387" s="667" t="s">
        <v>2468</v>
      </c>
      <c r="B387" s="668" t="s">
        <v>2469</v>
      </c>
      <c r="C387" s="669" t="s">
        <v>2509</v>
      </c>
      <c r="D387" s="670" t="s">
        <v>973</v>
      </c>
      <c r="E387" s="671">
        <v>929.53330000000005</v>
      </c>
      <c r="F387" s="165" t="s">
        <v>2471</v>
      </c>
    </row>
    <row r="388" spans="1:6" ht="24">
      <c r="A388" s="667" t="s">
        <v>2468</v>
      </c>
      <c r="B388" s="668" t="s">
        <v>2469</v>
      </c>
      <c r="C388" s="669" t="s">
        <v>2510</v>
      </c>
      <c r="D388" s="670" t="s">
        <v>973</v>
      </c>
      <c r="E388" s="671">
        <v>885</v>
      </c>
      <c r="F388" s="165" t="s">
        <v>2471</v>
      </c>
    </row>
    <row r="389" spans="1:6" ht="24">
      <c r="A389" s="667" t="s">
        <v>2468</v>
      </c>
      <c r="B389" s="668" t="s">
        <v>2469</v>
      </c>
      <c r="C389" s="669" t="s">
        <v>2511</v>
      </c>
      <c r="D389" s="670" t="s">
        <v>973</v>
      </c>
      <c r="E389" s="671">
        <v>1017.5025000000001</v>
      </c>
      <c r="F389" s="165" t="s">
        <v>2471</v>
      </c>
    </row>
    <row r="390" spans="1:6" ht="24">
      <c r="A390" s="667" t="s">
        <v>2468</v>
      </c>
      <c r="B390" s="668" t="s">
        <v>2469</v>
      </c>
      <c r="C390" s="669" t="s">
        <v>2512</v>
      </c>
      <c r="D390" s="670" t="s">
        <v>973</v>
      </c>
      <c r="E390" s="671">
        <v>2700.0052000000001</v>
      </c>
      <c r="F390" s="165" t="s">
        <v>2471</v>
      </c>
    </row>
    <row r="391" spans="1:6" ht="24">
      <c r="A391" s="667" t="s">
        <v>2468</v>
      </c>
      <c r="B391" s="668" t="s">
        <v>2469</v>
      </c>
      <c r="C391" s="669" t="s">
        <v>2513</v>
      </c>
      <c r="D391" s="670" t="s">
        <v>973</v>
      </c>
      <c r="E391" s="671">
        <v>2799.9985000000001</v>
      </c>
      <c r="F391" s="165" t="s">
        <v>2471</v>
      </c>
    </row>
    <row r="392" spans="1:6" ht="24">
      <c r="A392" s="667" t="s">
        <v>2468</v>
      </c>
      <c r="B392" s="668" t="s">
        <v>2469</v>
      </c>
      <c r="C392" s="669" t="s">
        <v>2514</v>
      </c>
      <c r="D392" s="670" t="s">
        <v>973</v>
      </c>
      <c r="E392" s="671">
        <v>2149.9960000000001</v>
      </c>
      <c r="F392" s="165" t="s">
        <v>2471</v>
      </c>
    </row>
    <row r="393" spans="1:6" ht="24">
      <c r="A393" s="667" t="s">
        <v>2468</v>
      </c>
      <c r="B393" s="668" t="s">
        <v>2469</v>
      </c>
      <c r="C393" s="669" t="s">
        <v>2515</v>
      </c>
      <c r="D393" s="670" t="s">
        <v>973</v>
      </c>
      <c r="E393" s="671">
        <v>3650</v>
      </c>
      <c r="F393" s="165" t="s">
        <v>2471</v>
      </c>
    </row>
    <row r="394" spans="1:6" ht="14.1" customHeight="1">
      <c r="A394" s="667" t="s">
        <v>2468</v>
      </c>
      <c r="B394" s="668" t="s">
        <v>2469</v>
      </c>
      <c r="C394" s="669" t="s">
        <v>2516</v>
      </c>
      <c r="D394" s="670" t="s">
        <v>973</v>
      </c>
      <c r="E394" s="671">
        <v>30.68</v>
      </c>
      <c r="F394" s="165" t="s">
        <v>2471</v>
      </c>
    </row>
    <row r="395" spans="1:6" ht="24">
      <c r="A395" s="667" t="s">
        <v>2468</v>
      </c>
      <c r="B395" s="668" t="s">
        <v>2469</v>
      </c>
      <c r="C395" s="669" t="s">
        <v>2517</v>
      </c>
      <c r="D395" s="670" t="s">
        <v>973</v>
      </c>
      <c r="E395" s="671">
        <v>5039.8509999999997</v>
      </c>
      <c r="F395" s="165" t="s">
        <v>2471</v>
      </c>
    </row>
    <row r="396" spans="1:6" ht="24">
      <c r="A396" s="667" t="s">
        <v>2468</v>
      </c>
      <c r="B396" s="668" t="s">
        <v>2469</v>
      </c>
      <c r="C396" s="669" t="s">
        <v>2518</v>
      </c>
      <c r="D396" s="670" t="s">
        <v>973</v>
      </c>
      <c r="E396" s="671">
        <v>2700.0050000000001</v>
      </c>
      <c r="F396" s="165" t="s">
        <v>2471</v>
      </c>
    </row>
    <row r="397" spans="1:6" ht="24">
      <c r="A397" s="667" t="s">
        <v>2468</v>
      </c>
      <c r="B397" s="668" t="s">
        <v>2469</v>
      </c>
      <c r="C397" s="669" t="s">
        <v>2519</v>
      </c>
      <c r="D397" s="670" t="s">
        <v>973</v>
      </c>
      <c r="E397" s="671">
        <v>9.9946000000000002</v>
      </c>
      <c r="F397" s="165" t="s">
        <v>2471</v>
      </c>
    </row>
    <row r="398" spans="1:6" ht="24.75" customHeight="1">
      <c r="A398" s="667" t="s">
        <v>2468</v>
      </c>
      <c r="B398" s="668" t="s">
        <v>2469</v>
      </c>
      <c r="C398" s="669" t="s">
        <v>2520</v>
      </c>
      <c r="D398" s="670" t="s">
        <v>973</v>
      </c>
      <c r="E398" s="671">
        <v>35.4</v>
      </c>
      <c r="F398" s="165" t="s">
        <v>2471</v>
      </c>
    </row>
    <row r="399" spans="1:6" ht="24">
      <c r="A399" s="667" t="s">
        <v>2468</v>
      </c>
      <c r="B399" s="668" t="s">
        <v>2469</v>
      </c>
      <c r="C399" s="669" t="s">
        <v>2521</v>
      </c>
      <c r="D399" s="670" t="s">
        <v>973</v>
      </c>
      <c r="E399" s="671">
        <v>1184.72</v>
      </c>
      <c r="F399" s="165" t="s">
        <v>2471</v>
      </c>
    </row>
    <row r="400" spans="1:6" ht="24">
      <c r="A400" s="667" t="s">
        <v>2468</v>
      </c>
      <c r="B400" s="668" t="s">
        <v>2469</v>
      </c>
      <c r="C400" s="669" t="s">
        <v>2522</v>
      </c>
      <c r="D400" s="670" t="s">
        <v>973</v>
      </c>
      <c r="E400" s="671">
        <v>2265.6</v>
      </c>
      <c r="F400" s="165" t="s">
        <v>2471</v>
      </c>
    </row>
    <row r="401" spans="1:6" ht="24">
      <c r="A401" s="667" t="s">
        <v>2468</v>
      </c>
      <c r="B401" s="668" t="s">
        <v>2469</v>
      </c>
      <c r="C401" s="669" t="s">
        <v>2523</v>
      </c>
      <c r="D401" s="670" t="s">
        <v>973</v>
      </c>
      <c r="E401" s="671">
        <v>13.3222</v>
      </c>
      <c r="F401" s="165" t="s">
        <v>2471</v>
      </c>
    </row>
    <row r="402" spans="1:6" ht="24">
      <c r="A402" s="667" t="s">
        <v>2468</v>
      </c>
      <c r="B402" s="668" t="s">
        <v>2469</v>
      </c>
      <c r="C402" s="669" t="s">
        <v>2524</v>
      </c>
      <c r="D402" s="670" t="s">
        <v>973</v>
      </c>
      <c r="E402" s="671">
        <v>107.675</v>
      </c>
      <c r="F402" s="165" t="s">
        <v>2471</v>
      </c>
    </row>
    <row r="403" spans="1:6" ht="21.75" customHeight="1">
      <c r="A403" s="667" t="s">
        <v>2468</v>
      </c>
      <c r="B403" s="668" t="s">
        <v>2469</v>
      </c>
      <c r="C403" s="669" t="s">
        <v>2525</v>
      </c>
      <c r="D403" s="670" t="s">
        <v>973</v>
      </c>
      <c r="E403" s="671">
        <v>21.771000000000001</v>
      </c>
      <c r="F403" s="165" t="s">
        <v>2471</v>
      </c>
    </row>
    <row r="404" spans="1:6" ht="24">
      <c r="A404" s="667" t="s">
        <v>2468</v>
      </c>
      <c r="B404" s="668" t="s">
        <v>2469</v>
      </c>
      <c r="C404" s="669" t="s">
        <v>2526</v>
      </c>
      <c r="D404" s="670" t="s">
        <v>973</v>
      </c>
      <c r="E404" s="671">
        <v>7.8470000000000004</v>
      </c>
      <c r="F404" s="165" t="s">
        <v>2471</v>
      </c>
    </row>
    <row r="405" spans="1:6" ht="24">
      <c r="A405" s="667" t="s">
        <v>2468</v>
      </c>
      <c r="B405" s="668" t="s">
        <v>2469</v>
      </c>
      <c r="C405" s="669" t="s">
        <v>2527</v>
      </c>
      <c r="D405" s="670" t="s">
        <v>973</v>
      </c>
      <c r="E405" s="671">
        <v>885.4</v>
      </c>
      <c r="F405" s="165" t="s">
        <v>2471</v>
      </c>
    </row>
    <row r="406" spans="1:6" ht="24">
      <c r="A406" s="667" t="s">
        <v>2468</v>
      </c>
      <c r="B406" s="668" t="s">
        <v>2469</v>
      </c>
      <c r="C406" s="669" t="s">
        <v>2528</v>
      </c>
      <c r="D406" s="670" t="s">
        <v>973</v>
      </c>
      <c r="E406" s="671">
        <v>880.95249999999999</v>
      </c>
      <c r="F406" s="165" t="s">
        <v>2471</v>
      </c>
    </row>
    <row r="407" spans="1:6" ht="24">
      <c r="A407" s="667" t="s">
        <v>2468</v>
      </c>
      <c r="B407" s="668" t="s">
        <v>2469</v>
      </c>
      <c r="C407" s="669" t="s">
        <v>2529</v>
      </c>
      <c r="D407" s="670" t="s">
        <v>973</v>
      </c>
      <c r="E407" s="671">
        <v>889.42600000000004</v>
      </c>
      <c r="F407" s="165" t="s">
        <v>2471</v>
      </c>
    </row>
    <row r="408" spans="1:6" ht="24">
      <c r="A408" s="667" t="s">
        <v>2468</v>
      </c>
      <c r="B408" s="668" t="s">
        <v>2469</v>
      </c>
      <c r="C408" s="669" t="s">
        <v>2530</v>
      </c>
      <c r="D408" s="670" t="s">
        <v>973</v>
      </c>
      <c r="E408" s="671">
        <v>20.001000000000001</v>
      </c>
      <c r="F408" s="165" t="s">
        <v>2471</v>
      </c>
    </row>
    <row r="409" spans="1:6" ht="15.95" customHeight="1">
      <c r="A409" s="667" t="s">
        <v>2468</v>
      </c>
      <c r="B409" s="668" t="s">
        <v>2469</v>
      </c>
      <c r="C409" s="164" t="s">
        <v>2531</v>
      </c>
      <c r="D409" s="670" t="s">
        <v>973</v>
      </c>
      <c r="E409" s="165">
        <v>5750.01</v>
      </c>
      <c r="F409" s="165" t="s">
        <v>2471</v>
      </c>
    </row>
    <row r="410" spans="1:6" ht="24">
      <c r="A410" s="667" t="s">
        <v>2468</v>
      </c>
      <c r="B410" s="668" t="s">
        <v>2469</v>
      </c>
      <c r="C410" s="669" t="s">
        <v>2532</v>
      </c>
      <c r="D410" s="670" t="s">
        <v>973</v>
      </c>
      <c r="E410" s="671">
        <v>4500.0006000000003</v>
      </c>
      <c r="F410" s="165" t="s">
        <v>2471</v>
      </c>
    </row>
    <row r="411" spans="1:6" ht="24">
      <c r="A411" s="667" t="s">
        <v>2468</v>
      </c>
      <c r="B411" s="668" t="s">
        <v>2469</v>
      </c>
      <c r="C411" s="669" t="s">
        <v>2533</v>
      </c>
      <c r="D411" s="670" t="s">
        <v>2427</v>
      </c>
      <c r="E411" s="671">
        <v>206.5</v>
      </c>
      <c r="F411" s="165" t="s">
        <v>2471</v>
      </c>
    </row>
    <row r="412" spans="1:6" ht="24">
      <c r="A412" s="667" t="s">
        <v>2468</v>
      </c>
      <c r="B412" s="668" t="s">
        <v>2469</v>
      </c>
      <c r="C412" s="669" t="s">
        <v>2534</v>
      </c>
      <c r="D412" s="670" t="s">
        <v>973</v>
      </c>
      <c r="E412" s="671">
        <v>144.9984</v>
      </c>
      <c r="F412" s="165" t="s">
        <v>2471</v>
      </c>
    </row>
    <row r="413" spans="1:6" ht="24">
      <c r="A413" s="667" t="s">
        <v>2468</v>
      </c>
      <c r="B413" s="668" t="s">
        <v>2469</v>
      </c>
      <c r="C413" s="669" t="s">
        <v>2535</v>
      </c>
      <c r="D413" s="670" t="s">
        <v>973</v>
      </c>
      <c r="E413" s="671">
        <v>1407.74</v>
      </c>
      <c r="F413" s="165" t="s">
        <v>2471</v>
      </c>
    </row>
    <row r="414" spans="1:6" ht="24">
      <c r="A414" s="667" t="s">
        <v>2468</v>
      </c>
      <c r="B414" s="668" t="s">
        <v>2469</v>
      </c>
      <c r="C414" s="669" t="s">
        <v>2536</v>
      </c>
      <c r="D414" s="670" t="s">
        <v>2066</v>
      </c>
      <c r="E414" s="671">
        <v>150</v>
      </c>
      <c r="F414" s="165" t="s">
        <v>2471</v>
      </c>
    </row>
    <row r="415" spans="1:6" ht="24">
      <c r="A415" s="667" t="s">
        <v>2468</v>
      </c>
      <c r="B415" s="668" t="s">
        <v>2469</v>
      </c>
      <c r="C415" s="669" t="s">
        <v>2537</v>
      </c>
      <c r="D415" s="670" t="s">
        <v>973</v>
      </c>
      <c r="E415" s="671">
        <v>55</v>
      </c>
      <c r="F415" s="165" t="s">
        <v>2471</v>
      </c>
    </row>
    <row r="416" spans="1:6" ht="24">
      <c r="A416" s="667" t="s">
        <v>2468</v>
      </c>
      <c r="B416" s="668" t="s">
        <v>2469</v>
      </c>
      <c r="C416" s="669" t="s">
        <v>2538</v>
      </c>
      <c r="D416" s="670" t="s">
        <v>973</v>
      </c>
      <c r="E416" s="671">
        <v>55</v>
      </c>
      <c r="F416" s="165" t="s">
        <v>2471</v>
      </c>
    </row>
    <row r="417" spans="1:6" ht="24">
      <c r="A417" s="667" t="s">
        <v>2468</v>
      </c>
      <c r="B417" s="668" t="s">
        <v>2469</v>
      </c>
      <c r="C417" s="669" t="s">
        <v>2539</v>
      </c>
      <c r="D417" s="670" t="s">
        <v>2427</v>
      </c>
      <c r="E417" s="671">
        <v>72.5</v>
      </c>
      <c r="F417" s="165" t="s">
        <v>2471</v>
      </c>
    </row>
    <row r="418" spans="1:6" ht="24">
      <c r="A418" s="667" t="s">
        <v>2468</v>
      </c>
      <c r="B418" s="668" t="s">
        <v>2469</v>
      </c>
      <c r="C418" s="669" t="s">
        <v>2540</v>
      </c>
      <c r="D418" s="670" t="s">
        <v>973</v>
      </c>
      <c r="E418" s="671">
        <v>50</v>
      </c>
      <c r="F418" s="165" t="s">
        <v>2471</v>
      </c>
    </row>
    <row r="419" spans="1:6" ht="24">
      <c r="A419" s="667" t="s">
        <v>2468</v>
      </c>
      <c r="B419" s="668" t="s">
        <v>2469</v>
      </c>
      <c r="C419" s="669" t="s">
        <v>2541</v>
      </c>
      <c r="D419" s="670" t="s">
        <v>973</v>
      </c>
      <c r="E419" s="671">
        <v>1121</v>
      </c>
      <c r="F419" s="165" t="s">
        <v>2471</v>
      </c>
    </row>
    <row r="420" spans="1:6" ht="24">
      <c r="A420" s="667" t="s">
        <v>2468</v>
      </c>
      <c r="B420" s="668" t="s">
        <v>2469</v>
      </c>
      <c r="C420" s="669" t="s">
        <v>2542</v>
      </c>
      <c r="D420" s="670" t="s">
        <v>973</v>
      </c>
      <c r="E420" s="671">
        <v>254.99799999999999</v>
      </c>
      <c r="F420" s="165" t="s">
        <v>2471</v>
      </c>
    </row>
    <row r="421" spans="1:6" ht="24">
      <c r="A421" s="667" t="s">
        <v>2468</v>
      </c>
      <c r="B421" s="668" t="s">
        <v>2469</v>
      </c>
      <c r="C421" s="669" t="s">
        <v>2542</v>
      </c>
      <c r="D421" s="670" t="s">
        <v>973</v>
      </c>
      <c r="E421" s="671">
        <v>365.8</v>
      </c>
      <c r="F421" s="165" t="s">
        <v>2471</v>
      </c>
    </row>
    <row r="422" spans="1:6" ht="24">
      <c r="A422" s="667" t="s">
        <v>2468</v>
      </c>
      <c r="B422" s="668" t="s">
        <v>2469</v>
      </c>
      <c r="C422" s="164" t="s">
        <v>2543</v>
      </c>
      <c r="D422" s="670" t="s">
        <v>973</v>
      </c>
      <c r="E422" s="165">
        <v>498.99799999999999</v>
      </c>
      <c r="F422" s="165" t="s">
        <v>2471</v>
      </c>
    </row>
    <row r="423" spans="1:6" ht="24">
      <c r="A423" s="667" t="s">
        <v>2468</v>
      </c>
      <c r="B423" s="668" t="s">
        <v>2469</v>
      </c>
      <c r="C423" s="669" t="s">
        <v>2544</v>
      </c>
      <c r="D423" s="670" t="s">
        <v>973</v>
      </c>
      <c r="E423" s="671">
        <v>10.9976</v>
      </c>
      <c r="F423" s="165" t="s">
        <v>2471</v>
      </c>
    </row>
    <row r="424" spans="1:6" ht="24">
      <c r="A424" s="667" t="s">
        <v>2468</v>
      </c>
      <c r="B424" s="668" t="s">
        <v>2469</v>
      </c>
      <c r="C424" s="669" t="s">
        <v>2545</v>
      </c>
      <c r="D424" s="670" t="s">
        <v>973</v>
      </c>
      <c r="E424" s="671">
        <v>53.1</v>
      </c>
      <c r="F424" s="165" t="s">
        <v>2471</v>
      </c>
    </row>
    <row r="425" spans="1:6" ht="24">
      <c r="A425" s="667" t="s">
        <v>2468</v>
      </c>
      <c r="B425" s="668" t="s">
        <v>2469</v>
      </c>
      <c r="C425" s="669" t="s">
        <v>2546</v>
      </c>
      <c r="D425" s="670" t="s">
        <v>973</v>
      </c>
      <c r="E425" s="671">
        <v>916.505</v>
      </c>
      <c r="F425" s="165" t="s">
        <v>2471</v>
      </c>
    </row>
    <row r="426" spans="1:6" ht="24">
      <c r="A426" s="667" t="s">
        <v>2468</v>
      </c>
      <c r="B426" s="668" t="s">
        <v>2469</v>
      </c>
      <c r="C426" s="669" t="s">
        <v>2547</v>
      </c>
      <c r="D426" s="670" t="s">
        <v>973</v>
      </c>
      <c r="E426" s="671">
        <v>5015</v>
      </c>
      <c r="F426" s="165" t="s">
        <v>2471</v>
      </c>
    </row>
    <row r="427" spans="1:6" ht="24">
      <c r="A427" s="667" t="s">
        <v>2468</v>
      </c>
      <c r="B427" s="668" t="s">
        <v>2469</v>
      </c>
      <c r="C427" s="669" t="s">
        <v>2548</v>
      </c>
      <c r="D427" s="670" t="s">
        <v>973</v>
      </c>
      <c r="E427" s="671">
        <v>10584.6</v>
      </c>
      <c r="F427" s="165" t="s">
        <v>2471</v>
      </c>
    </row>
    <row r="428" spans="1:6" ht="24">
      <c r="A428" s="667" t="s">
        <v>2468</v>
      </c>
      <c r="B428" s="668" t="s">
        <v>2469</v>
      </c>
      <c r="C428" s="669" t="s">
        <v>2549</v>
      </c>
      <c r="D428" s="670" t="s">
        <v>973</v>
      </c>
      <c r="E428" s="671">
        <v>8.85</v>
      </c>
      <c r="F428" s="165" t="s">
        <v>2471</v>
      </c>
    </row>
    <row r="429" spans="1:6" ht="24">
      <c r="A429" s="667" t="s">
        <v>2468</v>
      </c>
      <c r="B429" s="668" t="s">
        <v>2469</v>
      </c>
      <c r="C429" s="669" t="s">
        <v>2550</v>
      </c>
      <c r="D429" s="670" t="s">
        <v>973</v>
      </c>
      <c r="E429" s="671">
        <v>26.55</v>
      </c>
      <c r="F429" s="165" t="s">
        <v>2471</v>
      </c>
    </row>
    <row r="430" spans="1:6" ht="24">
      <c r="A430" s="667" t="s">
        <v>2468</v>
      </c>
      <c r="B430" s="668" t="s">
        <v>2469</v>
      </c>
      <c r="C430" s="669" t="s">
        <v>2551</v>
      </c>
      <c r="D430" s="670" t="s">
        <v>973</v>
      </c>
      <c r="E430" s="671">
        <v>71.98</v>
      </c>
      <c r="F430" s="165" t="s">
        <v>2471</v>
      </c>
    </row>
    <row r="431" spans="1:6" ht="24">
      <c r="A431" s="667" t="s">
        <v>2468</v>
      </c>
      <c r="B431" s="668" t="s">
        <v>2469</v>
      </c>
      <c r="C431" s="669" t="s">
        <v>2552</v>
      </c>
      <c r="D431" s="670" t="s">
        <v>973</v>
      </c>
      <c r="E431" s="671">
        <v>278.77499999999998</v>
      </c>
      <c r="F431" s="165" t="s">
        <v>2471</v>
      </c>
    </row>
    <row r="432" spans="1:6" ht="24">
      <c r="A432" s="667" t="s">
        <v>2468</v>
      </c>
      <c r="B432" s="668" t="s">
        <v>2469</v>
      </c>
      <c r="C432" s="669" t="s">
        <v>2553</v>
      </c>
      <c r="D432" s="670" t="s">
        <v>973</v>
      </c>
      <c r="E432" s="671">
        <v>32.001600000000003</v>
      </c>
      <c r="F432" s="165" t="s">
        <v>2471</v>
      </c>
    </row>
    <row r="433" spans="1:6" ht="24">
      <c r="A433" s="667" t="s">
        <v>2468</v>
      </c>
      <c r="B433" s="668" t="s">
        <v>2469</v>
      </c>
      <c r="C433" s="669" t="s">
        <v>2554</v>
      </c>
      <c r="D433" s="670" t="s">
        <v>973</v>
      </c>
      <c r="E433" s="671">
        <v>33.04</v>
      </c>
      <c r="F433" s="165" t="s">
        <v>2471</v>
      </c>
    </row>
    <row r="434" spans="1:6" ht="24">
      <c r="A434" s="667" t="s">
        <v>2468</v>
      </c>
      <c r="B434" s="668" t="s">
        <v>2469</v>
      </c>
      <c r="C434" s="669" t="s">
        <v>2555</v>
      </c>
      <c r="D434" s="670" t="s">
        <v>973</v>
      </c>
      <c r="E434" s="671">
        <v>24.78</v>
      </c>
      <c r="F434" s="165" t="s">
        <v>2471</v>
      </c>
    </row>
    <row r="435" spans="1:6" ht="24">
      <c r="A435" s="667" t="s">
        <v>2468</v>
      </c>
      <c r="B435" s="668" t="s">
        <v>2469</v>
      </c>
      <c r="C435" s="669" t="s">
        <v>2556</v>
      </c>
      <c r="D435" s="670" t="s">
        <v>973</v>
      </c>
      <c r="E435" s="671">
        <v>21.24</v>
      </c>
      <c r="F435" s="165" t="s">
        <v>2471</v>
      </c>
    </row>
    <row r="436" spans="1:6" ht="24">
      <c r="A436" s="667" t="s">
        <v>2468</v>
      </c>
      <c r="B436" s="668" t="s">
        <v>2469</v>
      </c>
      <c r="C436" s="669" t="s">
        <v>2557</v>
      </c>
      <c r="D436" s="670" t="s">
        <v>973</v>
      </c>
      <c r="E436" s="671">
        <v>8379.4282999999996</v>
      </c>
      <c r="F436" s="165" t="s">
        <v>2471</v>
      </c>
    </row>
    <row r="437" spans="1:6" ht="24">
      <c r="A437" s="667" t="s">
        <v>2468</v>
      </c>
      <c r="B437" s="668" t="s">
        <v>2469</v>
      </c>
      <c r="C437" s="669" t="s">
        <v>2558</v>
      </c>
      <c r="D437" s="670" t="s">
        <v>973</v>
      </c>
      <c r="E437" s="671">
        <v>3100.0016999999998</v>
      </c>
      <c r="F437" s="165" t="s">
        <v>2471</v>
      </c>
    </row>
    <row r="438" spans="1:6" ht="24">
      <c r="A438" s="667" t="s">
        <v>2468</v>
      </c>
      <c r="B438" s="668" t="s">
        <v>2469</v>
      </c>
      <c r="C438" s="669" t="s">
        <v>2559</v>
      </c>
      <c r="D438" s="670" t="s">
        <v>973</v>
      </c>
      <c r="E438" s="671">
        <v>7601.18</v>
      </c>
      <c r="F438" s="165" t="s">
        <v>2471</v>
      </c>
    </row>
    <row r="439" spans="1:6" ht="24">
      <c r="A439" s="667" t="s">
        <v>2468</v>
      </c>
      <c r="B439" s="668" t="s">
        <v>2469</v>
      </c>
      <c r="C439" s="669" t="s">
        <v>2560</v>
      </c>
      <c r="D439" s="670" t="s">
        <v>973</v>
      </c>
      <c r="E439" s="671">
        <v>5.31</v>
      </c>
      <c r="F439" s="165" t="s">
        <v>2471</v>
      </c>
    </row>
    <row r="440" spans="1:6" ht="24">
      <c r="A440" s="667" t="s">
        <v>2468</v>
      </c>
      <c r="B440" s="668" t="s">
        <v>2469</v>
      </c>
      <c r="C440" s="669" t="s">
        <v>2561</v>
      </c>
      <c r="D440" s="670" t="s">
        <v>973</v>
      </c>
      <c r="E440" s="671">
        <v>9.6760000000000002</v>
      </c>
      <c r="F440" s="165" t="s">
        <v>2471</v>
      </c>
    </row>
    <row r="441" spans="1:6" ht="24">
      <c r="A441" s="667" t="s">
        <v>2468</v>
      </c>
      <c r="B441" s="668" t="s">
        <v>2469</v>
      </c>
      <c r="C441" s="669" t="s">
        <v>2562</v>
      </c>
      <c r="D441" s="670" t="s">
        <v>973</v>
      </c>
      <c r="E441" s="671">
        <v>25.924600000000002</v>
      </c>
      <c r="F441" s="165" t="s">
        <v>2471</v>
      </c>
    </row>
    <row r="442" spans="1:6" ht="24">
      <c r="A442" s="667" t="s">
        <v>2468</v>
      </c>
      <c r="B442" s="668" t="s">
        <v>2469</v>
      </c>
      <c r="C442" s="669" t="s">
        <v>2563</v>
      </c>
      <c r="D442" s="670" t="s">
        <v>973</v>
      </c>
      <c r="E442" s="671">
        <v>4163.9250000000002</v>
      </c>
      <c r="F442" s="165" t="s">
        <v>2471</v>
      </c>
    </row>
    <row r="443" spans="1:6" ht="24">
      <c r="A443" s="667" t="s">
        <v>2468</v>
      </c>
      <c r="B443" s="668" t="s">
        <v>2469</v>
      </c>
      <c r="C443" s="669" t="s">
        <v>2564</v>
      </c>
      <c r="D443" s="670" t="s">
        <v>973</v>
      </c>
      <c r="E443" s="671">
        <v>15.34</v>
      </c>
      <c r="F443" s="165" t="s">
        <v>2471</v>
      </c>
    </row>
    <row r="444" spans="1:6" ht="24">
      <c r="A444" s="667" t="s">
        <v>2468</v>
      </c>
      <c r="B444" s="668" t="s">
        <v>2469</v>
      </c>
      <c r="C444" s="669" t="s">
        <v>2565</v>
      </c>
      <c r="D444" s="670" t="s">
        <v>973</v>
      </c>
      <c r="E444" s="671">
        <v>788.24</v>
      </c>
      <c r="F444" s="165" t="s">
        <v>2471</v>
      </c>
    </row>
    <row r="445" spans="1:6" ht="24">
      <c r="A445" s="667" t="s">
        <v>2468</v>
      </c>
      <c r="B445" s="668" t="s">
        <v>2469</v>
      </c>
      <c r="C445" s="668" t="s">
        <v>2566</v>
      </c>
      <c r="D445" s="670" t="s">
        <v>973</v>
      </c>
      <c r="E445" s="672">
        <v>1888</v>
      </c>
      <c r="F445" s="673" t="s">
        <v>2471</v>
      </c>
    </row>
    <row r="446" spans="1:6" ht="24">
      <c r="A446" s="667" t="s">
        <v>2468</v>
      </c>
      <c r="B446" s="668" t="s">
        <v>2469</v>
      </c>
      <c r="C446" s="668" t="s">
        <v>2567</v>
      </c>
      <c r="D446" s="670" t="s">
        <v>973</v>
      </c>
      <c r="E446" s="672">
        <v>1888</v>
      </c>
      <c r="F446" s="673" t="s">
        <v>2471</v>
      </c>
    </row>
    <row r="447" spans="1:6" ht="24">
      <c r="A447" s="667" t="s">
        <v>2468</v>
      </c>
      <c r="B447" s="668" t="s">
        <v>2469</v>
      </c>
      <c r="C447" s="668" t="s">
        <v>2568</v>
      </c>
      <c r="D447" s="670" t="s">
        <v>973</v>
      </c>
      <c r="E447" s="672">
        <v>1858.5</v>
      </c>
      <c r="F447" s="673" t="s">
        <v>2471</v>
      </c>
    </row>
    <row r="448" spans="1:6" ht="24">
      <c r="A448" s="667" t="s">
        <v>2468</v>
      </c>
      <c r="B448" s="668" t="s">
        <v>2469</v>
      </c>
      <c r="C448" s="669" t="s">
        <v>2569</v>
      </c>
      <c r="D448" s="670" t="s">
        <v>2066</v>
      </c>
      <c r="E448" s="671">
        <v>27.14</v>
      </c>
      <c r="F448" s="165" t="s">
        <v>2471</v>
      </c>
    </row>
    <row r="449" spans="1:6" ht="24">
      <c r="A449" s="667" t="s">
        <v>2468</v>
      </c>
      <c r="B449" s="668" t="s">
        <v>2469</v>
      </c>
      <c r="C449" s="669" t="s">
        <v>2570</v>
      </c>
      <c r="D449" s="670" t="s">
        <v>973</v>
      </c>
      <c r="E449" s="671">
        <v>33.4176</v>
      </c>
      <c r="F449" s="165" t="s">
        <v>2471</v>
      </c>
    </row>
    <row r="450" spans="1:6" ht="24">
      <c r="A450" s="667" t="s">
        <v>2468</v>
      </c>
      <c r="B450" s="668" t="s">
        <v>2469</v>
      </c>
      <c r="C450" s="669" t="s">
        <v>2571</v>
      </c>
      <c r="D450" s="670" t="s">
        <v>973</v>
      </c>
      <c r="E450" s="671">
        <v>46.999499999999998</v>
      </c>
      <c r="F450" s="165" t="s">
        <v>2471</v>
      </c>
    </row>
    <row r="451" spans="1:6" ht="24">
      <c r="A451" s="667" t="s">
        <v>2468</v>
      </c>
      <c r="B451" s="668" t="s">
        <v>2469</v>
      </c>
      <c r="C451" s="669" t="s">
        <v>2572</v>
      </c>
      <c r="D451" s="670" t="s">
        <v>973</v>
      </c>
      <c r="E451" s="671">
        <v>49.206000000000003</v>
      </c>
      <c r="F451" s="165" t="s">
        <v>2471</v>
      </c>
    </row>
    <row r="452" spans="1:6" ht="24">
      <c r="A452" s="667" t="s">
        <v>2468</v>
      </c>
      <c r="B452" s="668" t="s">
        <v>2469</v>
      </c>
      <c r="C452" s="669" t="s">
        <v>2573</v>
      </c>
      <c r="D452" s="670" t="s">
        <v>973</v>
      </c>
      <c r="E452" s="671">
        <v>619.5</v>
      </c>
      <c r="F452" s="165" t="s">
        <v>2471</v>
      </c>
    </row>
    <row r="453" spans="1:6" ht="18" customHeight="1">
      <c r="A453" s="667" t="s">
        <v>2468</v>
      </c>
      <c r="B453" s="668" t="s">
        <v>2469</v>
      </c>
      <c r="C453" s="669" t="s">
        <v>2574</v>
      </c>
      <c r="D453" s="670" t="s">
        <v>973</v>
      </c>
      <c r="E453" s="671">
        <v>49.607300000000002</v>
      </c>
      <c r="F453" s="165" t="s">
        <v>2471</v>
      </c>
    </row>
    <row r="454" spans="1:6" ht="24">
      <c r="A454" s="667" t="s">
        <v>2468</v>
      </c>
      <c r="B454" s="668" t="s">
        <v>2469</v>
      </c>
      <c r="C454" s="669" t="s">
        <v>2575</v>
      </c>
      <c r="D454" s="670" t="s">
        <v>973</v>
      </c>
      <c r="E454" s="671">
        <v>1362.9</v>
      </c>
      <c r="F454" s="165" t="s">
        <v>2471</v>
      </c>
    </row>
    <row r="455" spans="1:6" ht="24">
      <c r="A455" s="667" t="s">
        <v>2468</v>
      </c>
      <c r="B455" s="668" t="s">
        <v>2469</v>
      </c>
      <c r="C455" s="669" t="s">
        <v>2576</v>
      </c>
      <c r="D455" s="670" t="s">
        <v>973</v>
      </c>
      <c r="E455" s="671">
        <v>114.46</v>
      </c>
      <c r="F455" s="165" t="s">
        <v>2471</v>
      </c>
    </row>
    <row r="456" spans="1:6" ht="18.95" customHeight="1">
      <c r="A456" s="667" t="s">
        <v>2468</v>
      </c>
      <c r="B456" s="668" t="s">
        <v>2469</v>
      </c>
      <c r="C456" s="669" t="s">
        <v>2577</v>
      </c>
      <c r="D456" s="670" t="s">
        <v>973</v>
      </c>
      <c r="E456" s="671">
        <v>4399.9949999999999</v>
      </c>
      <c r="F456" s="165" t="s">
        <v>2471</v>
      </c>
    </row>
    <row r="457" spans="1:6" ht="18.95" customHeight="1">
      <c r="A457" s="667" t="s">
        <v>2468</v>
      </c>
      <c r="B457" s="668" t="s">
        <v>2469</v>
      </c>
      <c r="C457" s="669" t="s">
        <v>2578</v>
      </c>
      <c r="D457" s="670" t="s">
        <v>973</v>
      </c>
      <c r="E457" s="671">
        <v>2242</v>
      </c>
      <c r="F457" s="165" t="s">
        <v>2471</v>
      </c>
    </row>
    <row r="458" spans="1:6" ht="18.95" customHeight="1">
      <c r="A458" s="667" t="s">
        <v>2468</v>
      </c>
      <c r="B458" s="668" t="s">
        <v>2469</v>
      </c>
      <c r="C458" s="669" t="s">
        <v>2579</v>
      </c>
      <c r="D458" s="670" t="s">
        <v>973</v>
      </c>
      <c r="E458" s="671">
        <v>1982.4</v>
      </c>
      <c r="F458" s="165" t="s">
        <v>2471</v>
      </c>
    </row>
    <row r="459" spans="1:6" ht="24">
      <c r="A459" s="667" t="s">
        <v>2468</v>
      </c>
      <c r="B459" s="668" t="s">
        <v>2469</v>
      </c>
      <c r="C459" s="669" t="s">
        <v>2580</v>
      </c>
      <c r="D459" s="670" t="s">
        <v>973</v>
      </c>
      <c r="E459" s="671">
        <v>2006</v>
      </c>
      <c r="F459" s="165" t="s">
        <v>2471</v>
      </c>
    </row>
    <row r="460" spans="1:6" ht="15" customHeight="1">
      <c r="A460" s="667" t="s">
        <v>2468</v>
      </c>
      <c r="B460" s="668" t="s">
        <v>2469</v>
      </c>
      <c r="C460" s="669" t="s">
        <v>2581</v>
      </c>
      <c r="D460" s="670" t="s">
        <v>973</v>
      </c>
      <c r="E460" s="671">
        <v>3186</v>
      </c>
      <c r="F460" s="165" t="s">
        <v>2471</v>
      </c>
    </row>
    <row r="461" spans="1:6" ht="24">
      <c r="A461" s="667" t="s">
        <v>2468</v>
      </c>
      <c r="B461" s="668" t="s">
        <v>2469</v>
      </c>
      <c r="C461" s="669" t="s">
        <v>2582</v>
      </c>
      <c r="D461" s="670" t="s">
        <v>973</v>
      </c>
      <c r="E461" s="671">
        <v>2908.2525000000001</v>
      </c>
      <c r="F461" s="165" t="s">
        <v>2471</v>
      </c>
    </row>
    <row r="462" spans="1:6" ht="20.25" customHeight="1">
      <c r="A462" s="667" t="s">
        <v>2468</v>
      </c>
      <c r="B462" s="668" t="s">
        <v>2469</v>
      </c>
      <c r="C462" s="669" t="s">
        <v>2583</v>
      </c>
      <c r="D462" s="670" t="s">
        <v>973</v>
      </c>
      <c r="E462" s="671">
        <v>4979.6000000000004</v>
      </c>
      <c r="F462" s="165" t="s">
        <v>2471</v>
      </c>
    </row>
    <row r="463" spans="1:6" ht="21.75" customHeight="1">
      <c r="A463" s="667" t="s">
        <v>2468</v>
      </c>
      <c r="B463" s="668" t="s">
        <v>2469</v>
      </c>
      <c r="C463" s="669" t="s">
        <v>2584</v>
      </c>
      <c r="D463" s="670" t="s">
        <v>973</v>
      </c>
      <c r="E463" s="671">
        <v>4248</v>
      </c>
      <c r="F463" s="165" t="s">
        <v>2471</v>
      </c>
    </row>
    <row r="464" spans="1:6" ht="21.75" customHeight="1">
      <c r="A464" s="667" t="s">
        <v>2468</v>
      </c>
      <c r="B464" s="668" t="s">
        <v>2469</v>
      </c>
      <c r="C464" s="669" t="s">
        <v>2585</v>
      </c>
      <c r="D464" s="670" t="s">
        <v>973</v>
      </c>
      <c r="E464" s="671">
        <v>2419</v>
      </c>
      <c r="F464" s="165" t="s">
        <v>2471</v>
      </c>
    </row>
    <row r="465" spans="1:6" ht="15" customHeight="1">
      <c r="A465" s="667" t="s">
        <v>2468</v>
      </c>
      <c r="B465" s="668" t="s">
        <v>2469</v>
      </c>
      <c r="C465" s="669" t="s">
        <v>2586</v>
      </c>
      <c r="D465" s="670" t="s">
        <v>973</v>
      </c>
      <c r="E465" s="671">
        <v>5015</v>
      </c>
      <c r="F465" s="165" t="s">
        <v>2471</v>
      </c>
    </row>
    <row r="466" spans="1:6" ht="17.100000000000001" customHeight="1">
      <c r="A466" s="667" t="s">
        <v>2468</v>
      </c>
      <c r="B466" s="668" t="s">
        <v>2469</v>
      </c>
      <c r="C466" s="669" t="s">
        <v>2587</v>
      </c>
      <c r="D466" s="670" t="s">
        <v>973</v>
      </c>
      <c r="E466" s="671">
        <v>4398.45</v>
      </c>
      <c r="F466" s="165" t="s">
        <v>2471</v>
      </c>
    </row>
    <row r="467" spans="1:6" ht="14.1" customHeight="1">
      <c r="A467" s="667" t="s">
        <v>2468</v>
      </c>
      <c r="B467" s="668" t="s">
        <v>2469</v>
      </c>
      <c r="C467" s="669" t="s">
        <v>2588</v>
      </c>
      <c r="D467" s="670" t="s">
        <v>973</v>
      </c>
      <c r="E467" s="671">
        <v>8142</v>
      </c>
      <c r="F467" s="165" t="s">
        <v>2471</v>
      </c>
    </row>
    <row r="468" spans="1:6" ht="14.1" customHeight="1">
      <c r="A468" s="667" t="s">
        <v>2468</v>
      </c>
      <c r="B468" s="668" t="s">
        <v>2469</v>
      </c>
      <c r="C468" s="669" t="s">
        <v>2589</v>
      </c>
      <c r="D468" s="670" t="s">
        <v>973</v>
      </c>
      <c r="E468" s="671">
        <v>6608</v>
      </c>
      <c r="F468" s="165" t="s">
        <v>2471</v>
      </c>
    </row>
    <row r="469" spans="1:6" ht="15" customHeight="1">
      <c r="A469" s="667" t="s">
        <v>2468</v>
      </c>
      <c r="B469" s="668" t="s">
        <v>2469</v>
      </c>
      <c r="C469" s="669" t="s">
        <v>2590</v>
      </c>
      <c r="D469" s="670" t="s">
        <v>973</v>
      </c>
      <c r="E469" s="671">
        <v>1899.8</v>
      </c>
      <c r="F469" s="165" t="s">
        <v>2471</v>
      </c>
    </row>
    <row r="470" spans="1:6" ht="24">
      <c r="A470" s="667" t="s">
        <v>2468</v>
      </c>
      <c r="B470" s="668" t="s">
        <v>2469</v>
      </c>
      <c r="C470" s="669" t="s">
        <v>2591</v>
      </c>
      <c r="D470" s="670" t="s">
        <v>973</v>
      </c>
      <c r="E470" s="671">
        <v>7788</v>
      </c>
      <c r="F470" s="165" t="s">
        <v>2471</v>
      </c>
    </row>
    <row r="471" spans="1:6" ht="24">
      <c r="A471" s="667" t="s">
        <v>2468</v>
      </c>
      <c r="B471" s="668" t="s">
        <v>2469</v>
      </c>
      <c r="C471" s="669" t="s">
        <v>2592</v>
      </c>
      <c r="D471" s="670" t="s">
        <v>973</v>
      </c>
      <c r="E471" s="671">
        <v>8732</v>
      </c>
      <c r="F471" s="165" t="s">
        <v>2471</v>
      </c>
    </row>
    <row r="472" spans="1:6" ht="14.1" customHeight="1">
      <c r="A472" s="667" t="s">
        <v>2468</v>
      </c>
      <c r="B472" s="668" t="s">
        <v>2469</v>
      </c>
      <c r="C472" s="669" t="s">
        <v>2593</v>
      </c>
      <c r="D472" s="670" t="s">
        <v>973</v>
      </c>
      <c r="E472" s="671">
        <v>1911.01</v>
      </c>
      <c r="F472" s="165" t="s">
        <v>2471</v>
      </c>
    </row>
    <row r="473" spans="1:6" ht="14.1" customHeight="1">
      <c r="A473" s="667" t="s">
        <v>2468</v>
      </c>
      <c r="B473" s="668" t="s">
        <v>2469</v>
      </c>
      <c r="C473" s="669" t="s">
        <v>2594</v>
      </c>
      <c r="D473" s="670" t="s">
        <v>973</v>
      </c>
      <c r="E473" s="671">
        <v>7670</v>
      </c>
      <c r="F473" s="165" t="s">
        <v>2471</v>
      </c>
    </row>
    <row r="474" spans="1:6" ht="15.95" customHeight="1">
      <c r="A474" s="667" t="s">
        <v>2468</v>
      </c>
      <c r="B474" s="668" t="s">
        <v>2469</v>
      </c>
      <c r="C474" s="669" t="s">
        <v>2595</v>
      </c>
      <c r="D474" s="670" t="s">
        <v>973</v>
      </c>
      <c r="E474" s="671">
        <v>14.75</v>
      </c>
      <c r="F474" s="165" t="s">
        <v>2471</v>
      </c>
    </row>
    <row r="475" spans="1:6" ht="15.95" customHeight="1">
      <c r="A475" s="667" t="s">
        <v>2468</v>
      </c>
      <c r="B475" s="668" t="s">
        <v>2469</v>
      </c>
      <c r="C475" s="669" t="s">
        <v>2596</v>
      </c>
      <c r="D475" s="670" t="s">
        <v>973</v>
      </c>
      <c r="E475" s="671">
        <v>233.64</v>
      </c>
      <c r="F475" s="165" t="s">
        <v>2471</v>
      </c>
    </row>
    <row r="476" spans="1:6" ht="15" customHeight="1">
      <c r="A476" s="674" t="s">
        <v>2597</v>
      </c>
      <c r="B476" s="675" t="s">
        <v>2598</v>
      </c>
      <c r="C476" s="676" t="s">
        <v>2599</v>
      </c>
      <c r="D476" s="677" t="s">
        <v>2427</v>
      </c>
      <c r="E476" s="678">
        <v>250</v>
      </c>
      <c r="F476" s="521" t="s">
        <v>2600</v>
      </c>
    </row>
    <row r="477" spans="1:6">
      <c r="A477" s="674" t="s">
        <v>2597</v>
      </c>
      <c r="B477" s="675" t="s">
        <v>2598</v>
      </c>
      <c r="C477" s="676" t="s">
        <v>2601</v>
      </c>
      <c r="D477" s="677" t="s">
        <v>973</v>
      </c>
      <c r="E477" s="678">
        <v>362.25</v>
      </c>
      <c r="F477" s="521" t="s">
        <v>2602</v>
      </c>
    </row>
    <row r="478" spans="1:6" ht="15" customHeight="1">
      <c r="A478" s="674" t="s">
        <v>2597</v>
      </c>
      <c r="B478" s="675" t="s">
        <v>2598</v>
      </c>
      <c r="C478" s="676" t="s">
        <v>2603</v>
      </c>
      <c r="D478" s="677" t="s">
        <v>973</v>
      </c>
      <c r="E478" s="678">
        <v>402.67669999999998</v>
      </c>
      <c r="F478" s="521" t="s">
        <v>2600</v>
      </c>
    </row>
    <row r="479" spans="1:6">
      <c r="A479" s="674" t="s">
        <v>2597</v>
      </c>
      <c r="B479" s="675" t="s">
        <v>2598</v>
      </c>
      <c r="C479" s="679" t="s">
        <v>2604</v>
      </c>
      <c r="D479" s="680" t="s">
        <v>973</v>
      </c>
      <c r="E479" s="681">
        <v>475.16</v>
      </c>
      <c r="F479" s="521" t="s">
        <v>2602</v>
      </c>
    </row>
    <row r="480" spans="1:6" ht="15.95" customHeight="1">
      <c r="A480" s="674" t="s">
        <v>2597</v>
      </c>
      <c r="B480" s="675" t="s">
        <v>2598</v>
      </c>
      <c r="C480" s="676" t="s">
        <v>2605</v>
      </c>
      <c r="D480" s="677" t="s">
        <v>973</v>
      </c>
      <c r="E480" s="678">
        <v>466.1</v>
      </c>
      <c r="F480" s="521" t="s">
        <v>2600</v>
      </c>
    </row>
    <row r="481" spans="1:6">
      <c r="A481" s="674" t="s">
        <v>2597</v>
      </c>
      <c r="B481" s="675" t="s">
        <v>2598</v>
      </c>
      <c r="C481" s="676" t="s">
        <v>2606</v>
      </c>
      <c r="D481" s="677" t="s">
        <v>973</v>
      </c>
      <c r="E481" s="678">
        <v>475.16</v>
      </c>
      <c r="F481" s="521" t="s">
        <v>2602</v>
      </c>
    </row>
    <row r="482" spans="1:6" ht="17.100000000000001" customHeight="1">
      <c r="A482" s="674" t="s">
        <v>2597</v>
      </c>
      <c r="B482" s="675" t="s">
        <v>2598</v>
      </c>
      <c r="C482" s="676" t="s">
        <v>2607</v>
      </c>
      <c r="D482" s="677" t="s">
        <v>2346</v>
      </c>
      <c r="E482" s="678">
        <v>148</v>
      </c>
      <c r="F482" s="521" t="s">
        <v>2600</v>
      </c>
    </row>
    <row r="483" spans="1:6">
      <c r="A483" s="674" t="s">
        <v>2597</v>
      </c>
      <c r="B483" s="675" t="s">
        <v>2598</v>
      </c>
      <c r="C483" s="676" t="s">
        <v>2608</v>
      </c>
      <c r="D483" s="677" t="s">
        <v>2346</v>
      </c>
      <c r="E483" s="678">
        <v>393.75</v>
      </c>
      <c r="F483" s="521" t="s">
        <v>2602</v>
      </c>
    </row>
    <row r="484" spans="1:6">
      <c r="A484" s="674" t="s">
        <v>2597</v>
      </c>
      <c r="B484" s="675" t="s">
        <v>2598</v>
      </c>
      <c r="C484" s="676" t="s">
        <v>2609</v>
      </c>
      <c r="D484" s="677" t="s">
        <v>973</v>
      </c>
      <c r="E484" s="678">
        <v>1535.12</v>
      </c>
      <c r="F484" s="521" t="s">
        <v>2602</v>
      </c>
    </row>
    <row r="485" spans="1:6">
      <c r="A485" s="674" t="s">
        <v>2597</v>
      </c>
      <c r="B485" s="675" t="s">
        <v>2598</v>
      </c>
      <c r="C485" s="676" t="s">
        <v>2610</v>
      </c>
      <c r="D485" s="677" t="s">
        <v>973</v>
      </c>
      <c r="E485" s="678">
        <v>1300.95</v>
      </c>
      <c r="F485" s="521" t="s">
        <v>2600</v>
      </c>
    </row>
    <row r="486" spans="1:6">
      <c r="A486" s="674" t="s">
        <v>2597</v>
      </c>
      <c r="B486" s="675" t="s">
        <v>2598</v>
      </c>
      <c r="C486" s="676" t="s">
        <v>2611</v>
      </c>
      <c r="D486" s="677" t="s">
        <v>973</v>
      </c>
      <c r="E486" s="678">
        <v>299.72000000000003</v>
      </c>
      <c r="F486" s="521" t="s">
        <v>2602</v>
      </c>
    </row>
    <row r="487" spans="1:6">
      <c r="A487" s="674" t="s">
        <v>2597</v>
      </c>
      <c r="B487" s="675" t="s">
        <v>2598</v>
      </c>
      <c r="C487" s="676" t="s">
        <v>2612</v>
      </c>
      <c r="D487" s="677" t="s">
        <v>973</v>
      </c>
      <c r="E487" s="678">
        <v>236</v>
      </c>
      <c r="F487" s="521" t="s">
        <v>2600</v>
      </c>
    </row>
    <row r="488" spans="1:6">
      <c r="A488" s="674" t="s">
        <v>2597</v>
      </c>
      <c r="B488" s="675" t="s">
        <v>2598</v>
      </c>
      <c r="C488" s="676" t="s">
        <v>2613</v>
      </c>
      <c r="D488" s="677" t="s">
        <v>973</v>
      </c>
      <c r="E488" s="678">
        <v>131.58000000000001</v>
      </c>
      <c r="F488" s="521" t="s">
        <v>2602</v>
      </c>
    </row>
    <row r="489" spans="1:6" ht="21.95" customHeight="1">
      <c r="A489" s="674" t="s">
        <v>2597</v>
      </c>
      <c r="B489" s="675" t="s">
        <v>2598</v>
      </c>
      <c r="C489" s="676" t="s">
        <v>2614</v>
      </c>
      <c r="D489" s="677" t="s">
        <v>973</v>
      </c>
      <c r="E489" s="678">
        <v>136.29</v>
      </c>
      <c r="F489" s="521" t="s">
        <v>2600</v>
      </c>
    </row>
    <row r="490" spans="1:6" ht="24.75" customHeight="1">
      <c r="A490" s="674" t="s">
        <v>2597</v>
      </c>
      <c r="B490" s="675" t="s">
        <v>2598</v>
      </c>
      <c r="C490" s="676" t="s">
        <v>2615</v>
      </c>
      <c r="D490" s="677" t="s">
        <v>973</v>
      </c>
      <c r="E490" s="678">
        <v>74.34</v>
      </c>
      <c r="F490" s="521" t="s">
        <v>2600</v>
      </c>
    </row>
    <row r="491" spans="1:6" ht="27.75" customHeight="1">
      <c r="A491" s="674" t="s">
        <v>2597</v>
      </c>
      <c r="B491" s="675" t="s">
        <v>2598</v>
      </c>
      <c r="C491" s="676" t="s">
        <v>2616</v>
      </c>
      <c r="D491" s="677" t="s">
        <v>973</v>
      </c>
      <c r="E491" s="678">
        <v>52.4983</v>
      </c>
      <c r="F491" s="521" t="s">
        <v>2600</v>
      </c>
    </row>
    <row r="492" spans="1:6" ht="24.95" customHeight="1">
      <c r="A492" s="674" t="s">
        <v>2597</v>
      </c>
      <c r="B492" s="675" t="s">
        <v>2598</v>
      </c>
      <c r="C492" s="676" t="s">
        <v>2617</v>
      </c>
      <c r="D492" s="677" t="s">
        <v>973</v>
      </c>
      <c r="E492" s="678">
        <v>61.95</v>
      </c>
      <c r="F492" s="521" t="s">
        <v>2602</v>
      </c>
    </row>
    <row r="493" spans="1:6" ht="20.100000000000001" customHeight="1">
      <c r="A493" s="674" t="s">
        <v>2597</v>
      </c>
      <c r="B493" s="675" t="s">
        <v>2598</v>
      </c>
      <c r="C493" s="676" t="s">
        <v>2618</v>
      </c>
      <c r="D493" s="677" t="s">
        <v>973</v>
      </c>
      <c r="E493" s="678">
        <v>94.352699999999999</v>
      </c>
      <c r="F493" s="521" t="s">
        <v>2600</v>
      </c>
    </row>
    <row r="494" spans="1:6" ht="21" customHeight="1">
      <c r="A494" s="674" t="s">
        <v>2597</v>
      </c>
      <c r="B494" s="675" t="s">
        <v>2598</v>
      </c>
      <c r="C494" s="676" t="s">
        <v>2619</v>
      </c>
      <c r="D494" s="677" t="s">
        <v>973</v>
      </c>
      <c r="E494" s="678">
        <v>131.58199999999999</v>
      </c>
      <c r="F494" s="521" t="s">
        <v>2602</v>
      </c>
    </row>
    <row r="495" spans="1:6" ht="22.5" customHeight="1">
      <c r="A495" s="674" t="s">
        <v>2597</v>
      </c>
      <c r="B495" s="675" t="s">
        <v>2598</v>
      </c>
      <c r="C495" s="676" t="s">
        <v>2620</v>
      </c>
      <c r="D495" s="677" t="s">
        <v>973</v>
      </c>
      <c r="E495" s="678">
        <v>94.352699999999999</v>
      </c>
      <c r="F495" s="521" t="s">
        <v>2600</v>
      </c>
    </row>
    <row r="496" spans="1:6" ht="21" customHeight="1">
      <c r="A496" s="674" t="s">
        <v>2597</v>
      </c>
      <c r="B496" s="675" t="s">
        <v>2598</v>
      </c>
      <c r="C496" s="676" t="s">
        <v>2621</v>
      </c>
      <c r="D496" s="677" t="s">
        <v>973</v>
      </c>
      <c r="E496" s="678">
        <v>131.58199999999999</v>
      </c>
      <c r="F496" s="521" t="s">
        <v>2602</v>
      </c>
    </row>
    <row r="497" spans="1:6" ht="21" customHeight="1">
      <c r="A497" s="674" t="s">
        <v>2597</v>
      </c>
      <c r="B497" s="675" t="s">
        <v>2598</v>
      </c>
      <c r="C497" s="676" t="s">
        <v>2622</v>
      </c>
      <c r="D497" s="677" t="s">
        <v>973</v>
      </c>
      <c r="E497" s="678">
        <v>43.365299999999998</v>
      </c>
      <c r="F497" s="521" t="s">
        <v>2600</v>
      </c>
    </row>
    <row r="498" spans="1:6" ht="23.25" customHeight="1">
      <c r="A498" s="674" t="s">
        <v>2597</v>
      </c>
      <c r="B498" s="675" t="s">
        <v>2598</v>
      </c>
      <c r="C498" s="676" t="s">
        <v>2623</v>
      </c>
      <c r="D498" s="677" t="s">
        <v>973</v>
      </c>
      <c r="E498" s="678">
        <v>78.75</v>
      </c>
      <c r="F498" s="521" t="s">
        <v>2602</v>
      </c>
    </row>
    <row r="499" spans="1:6" ht="23.25" customHeight="1">
      <c r="A499" s="674" t="s">
        <v>2597</v>
      </c>
      <c r="B499" s="675" t="s">
        <v>2598</v>
      </c>
      <c r="C499" s="676" t="s">
        <v>2624</v>
      </c>
      <c r="D499" s="677" t="s">
        <v>973</v>
      </c>
      <c r="E499" s="678">
        <v>73</v>
      </c>
      <c r="F499" s="521" t="s">
        <v>2600</v>
      </c>
    </row>
    <row r="500" spans="1:6" ht="15" customHeight="1">
      <c r="A500" s="674" t="s">
        <v>2597</v>
      </c>
      <c r="B500" s="675" t="s">
        <v>2598</v>
      </c>
      <c r="C500" s="676" t="s">
        <v>2625</v>
      </c>
      <c r="D500" s="677" t="s">
        <v>973</v>
      </c>
      <c r="E500" s="678">
        <v>723.70500000000004</v>
      </c>
      <c r="F500" s="521" t="s">
        <v>2602</v>
      </c>
    </row>
    <row r="501" spans="1:6" ht="22.5" customHeight="1">
      <c r="A501" s="674" t="s">
        <v>2597</v>
      </c>
      <c r="B501" s="675" t="s">
        <v>2598</v>
      </c>
      <c r="C501" s="676" t="s">
        <v>2626</v>
      </c>
      <c r="D501" s="677" t="s">
        <v>973</v>
      </c>
      <c r="E501" s="678">
        <v>224.2</v>
      </c>
      <c r="F501" s="521" t="s">
        <v>2600</v>
      </c>
    </row>
    <row r="502" spans="1:6" ht="26.25" customHeight="1">
      <c r="A502" s="674" t="s">
        <v>2597</v>
      </c>
      <c r="B502" s="675" t="s">
        <v>2598</v>
      </c>
      <c r="C502" s="676" t="s">
        <v>2627</v>
      </c>
      <c r="D502" s="677" t="s">
        <v>973</v>
      </c>
      <c r="E502" s="678">
        <v>433.65</v>
      </c>
      <c r="F502" s="521" t="s">
        <v>2602</v>
      </c>
    </row>
    <row r="503" spans="1:6" ht="18.95" customHeight="1">
      <c r="A503" s="674" t="s">
        <v>2597</v>
      </c>
      <c r="B503" s="675" t="s">
        <v>2598</v>
      </c>
      <c r="C503" s="676" t="s">
        <v>2628</v>
      </c>
      <c r="D503" s="677" t="s">
        <v>973</v>
      </c>
      <c r="E503" s="678">
        <v>224.2</v>
      </c>
      <c r="F503" s="521" t="s">
        <v>2600</v>
      </c>
    </row>
    <row r="504" spans="1:6" ht="17.100000000000001" customHeight="1">
      <c r="A504" s="674" t="s">
        <v>2597</v>
      </c>
      <c r="B504" s="675" t="s">
        <v>2598</v>
      </c>
      <c r="C504" s="676" t="s">
        <v>2629</v>
      </c>
      <c r="D504" s="677" t="s">
        <v>973</v>
      </c>
      <c r="E504" s="678">
        <v>433.65</v>
      </c>
      <c r="F504" s="521" t="s">
        <v>2602</v>
      </c>
    </row>
    <row r="505" spans="1:6" ht="29.25" customHeight="1">
      <c r="A505" s="674" t="s">
        <v>2597</v>
      </c>
      <c r="B505" s="675" t="s">
        <v>2598</v>
      </c>
      <c r="C505" s="676" t="s">
        <v>2630</v>
      </c>
      <c r="D505" s="677" t="s">
        <v>973</v>
      </c>
      <c r="E505" s="678">
        <v>224.2</v>
      </c>
      <c r="F505" s="521" t="s">
        <v>2600</v>
      </c>
    </row>
    <row r="506" spans="1:6" ht="31.5" customHeight="1">
      <c r="A506" s="674" t="s">
        <v>2597</v>
      </c>
      <c r="B506" s="675" t="s">
        <v>2598</v>
      </c>
      <c r="C506" s="676" t="s">
        <v>2631</v>
      </c>
      <c r="D506" s="677" t="s">
        <v>973</v>
      </c>
      <c r="E506" s="678">
        <v>433.65</v>
      </c>
      <c r="F506" s="521" t="s">
        <v>2602</v>
      </c>
    </row>
    <row r="507" spans="1:6" ht="24.75" customHeight="1">
      <c r="A507" s="674" t="s">
        <v>2597</v>
      </c>
      <c r="B507" s="675" t="s">
        <v>2598</v>
      </c>
      <c r="C507" s="676" t="s">
        <v>2632</v>
      </c>
      <c r="D507" s="677" t="s">
        <v>973</v>
      </c>
      <c r="E507" s="678">
        <v>99.12</v>
      </c>
      <c r="F507" s="521" t="s">
        <v>2600</v>
      </c>
    </row>
    <row r="508" spans="1:6">
      <c r="A508" s="674" t="s">
        <v>2597</v>
      </c>
      <c r="B508" s="675" t="s">
        <v>2598</v>
      </c>
      <c r="C508" s="676" t="s">
        <v>2633</v>
      </c>
      <c r="D508" s="677" t="s">
        <v>973</v>
      </c>
      <c r="E508" s="678">
        <v>384.09</v>
      </c>
      <c r="F508" s="521" t="s">
        <v>2600</v>
      </c>
    </row>
    <row r="509" spans="1:6" ht="36.75" customHeight="1">
      <c r="A509" s="674" t="s">
        <v>2597</v>
      </c>
      <c r="B509" s="675" t="s">
        <v>2598</v>
      </c>
      <c r="C509" s="676" t="s">
        <v>2634</v>
      </c>
      <c r="D509" s="677" t="s">
        <v>973</v>
      </c>
      <c r="E509" s="678">
        <v>3669.75</v>
      </c>
      <c r="F509" s="521" t="s">
        <v>2600</v>
      </c>
    </row>
    <row r="510" spans="1:6" ht="37.5" customHeight="1">
      <c r="A510" s="674" t="s">
        <v>2597</v>
      </c>
      <c r="B510" s="675" t="s">
        <v>2598</v>
      </c>
      <c r="C510" s="676" t="s">
        <v>2635</v>
      </c>
      <c r="D510" s="677" t="s">
        <v>2427</v>
      </c>
      <c r="E510" s="678">
        <v>183.75</v>
      </c>
      <c r="F510" s="521" t="s">
        <v>2600</v>
      </c>
    </row>
    <row r="511" spans="1:6" ht="34.5" customHeight="1">
      <c r="A511" s="674" t="s">
        <v>2597</v>
      </c>
      <c r="B511" s="675" t="s">
        <v>2598</v>
      </c>
      <c r="C511" s="676" t="s">
        <v>2636</v>
      </c>
      <c r="D511" s="677" t="s">
        <v>973</v>
      </c>
      <c r="E511" s="678">
        <v>255.86</v>
      </c>
      <c r="F511" s="521" t="s">
        <v>2602</v>
      </c>
    </row>
    <row r="512" spans="1:6" ht="30.75" customHeight="1">
      <c r="A512" s="674" t="s">
        <v>2597</v>
      </c>
      <c r="B512" s="675" t="s">
        <v>2598</v>
      </c>
      <c r="C512" s="676" t="s">
        <v>2637</v>
      </c>
      <c r="D512" s="677" t="s">
        <v>973</v>
      </c>
      <c r="E512" s="678">
        <v>548.26</v>
      </c>
      <c r="F512" s="521" t="s">
        <v>2602</v>
      </c>
    </row>
    <row r="513" spans="1:6" ht="35.25" customHeight="1">
      <c r="A513" s="674" t="s">
        <v>2597</v>
      </c>
      <c r="B513" s="675" t="s">
        <v>2598</v>
      </c>
      <c r="C513" s="676" t="s">
        <v>2638</v>
      </c>
      <c r="D513" s="677" t="s">
        <v>973</v>
      </c>
      <c r="E513" s="678">
        <v>3422</v>
      </c>
      <c r="F513" s="521" t="s">
        <v>2600</v>
      </c>
    </row>
    <row r="514" spans="1:6" ht="24.75" customHeight="1">
      <c r="A514" s="558" t="s">
        <v>966</v>
      </c>
      <c r="B514" s="559" t="s">
        <v>2639</v>
      </c>
      <c r="C514" s="481" t="s">
        <v>2640</v>
      </c>
      <c r="D514" s="482" t="s">
        <v>2641</v>
      </c>
      <c r="E514" s="483">
        <v>3900</v>
      </c>
      <c r="F514" s="497" t="s">
        <v>2642</v>
      </c>
    </row>
    <row r="515" spans="1:6" ht="24.75" customHeight="1">
      <c r="A515" s="558" t="s">
        <v>966</v>
      </c>
      <c r="B515" s="559" t="s">
        <v>2639</v>
      </c>
      <c r="C515" s="481" t="s">
        <v>2643</v>
      </c>
      <c r="D515" s="482" t="s">
        <v>2641</v>
      </c>
      <c r="E515" s="483">
        <v>1700</v>
      </c>
      <c r="F515" s="497" t="s">
        <v>2642</v>
      </c>
    </row>
    <row r="516" spans="1:6" ht="27" customHeight="1">
      <c r="A516" s="558" t="s">
        <v>966</v>
      </c>
      <c r="B516" s="559" t="s">
        <v>2639</v>
      </c>
      <c r="C516" s="481" t="s">
        <v>2644</v>
      </c>
      <c r="D516" s="482" t="s">
        <v>2641</v>
      </c>
      <c r="E516" s="483">
        <v>4100</v>
      </c>
      <c r="F516" s="497" t="s">
        <v>2642</v>
      </c>
    </row>
    <row r="517" spans="1:6" ht="27" customHeight="1">
      <c r="A517" s="558" t="s">
        <v>966</v>
      </c>
      <c r="B517" s="559" t="s">
        <v>2639</v>
      </c>
      <c r="C517" s="481" t="s">
        <v>2645</v>
      </c>
      <c r="D517" s="482" t="s">
        <v>2641</v>
      </c>
      <c r="E517" s="483">
        <v>1900</v>
      </c>
      <c r="F517" s="497" t="s">
        <v>2642</v>
      </c>
    </row>
    <row r="518" spans="1:6" ht="27.75" customHeight="1">
      <c r="A518" s="558" t="s">
        <v>966</v>
      </c>
      <c r="B518" s="559" t="s">
        <v>2639</v>
      </c>
      <c r="C518" s="481" t="s">
        <v>968</v>
      </c>
      <c r="D518" s="482" t="s">
        <v>2641</v>
      </c>
      <c r="E518" s="483">
        <v>4750</v>
      </c>
      <c r="F518" s="497" t="s">
        <v>2642</v>
      </c>
    </row>
    <row r="519" spans="1:6" ht="27.75" customHeight="1">
      <c r="A519" s="558" t="s">
        <v>966</v>
      </c>
      <c r="B519" s="559" t="s">
        <v>2639</v>
      </c>
      <c r="C519" s="481" t="s">
        <v>967</v>
      </c>
      <c r="D519" s="482" t="s">
        <v>2641</v>
      </c>
      <c r="E519" s="483">
        <v>2150</v>
      </c>
      <c r="F519" s="497" t="s">
        <v>2642</v>
      </c>
    </row>
    <row r="520" spans="1:6" ht="32.25" customHeight="1">
      <c r="A520" s="558" t="s">
        <v>966</v>
      </c>
      <c r="B520" s="559" t="s">
        <v>2639</v>
      </c>
      <c r="C520" s="481" t="s">
        <v>2646</v>
      </c>
      <c r="D520" s="482" t="s">
        <v>2641</v>
      </c>
      <c r="E520" s="483">
        <v>5250</v>
      </c>
      <c r="F520" s="497" t="s">
        <v>2642</v>
      </c>
    </row>
    <row r="521" spans="1:6" ht="32.25" customHeight="1">
      <c r="A521" s="558" t="s">
        <v>966</v>
      </c>
      <c r="B521" s="559" t="s">
        <v>2639</v>
      </c>
      <c r="C521" s="481" t="s">
        <v>2647</v>
      </c>
      <c r="D521" s="482" t="s">
        <v>2641</v>
      </c>
      <c r="E521" s="483">
        <v>2450</v>
      </c>
      <c r="F521" s="497" t="s">
        <v>2642</v>
      </c>
    </row>
    <row r="522" spans="1:6" ht="32.25" customHeight="1">
      <c r="A522" s="558" t="s">
        <v>966</v>
      </c>
      <c r="B522" s="559" t="s">
        <v>2639</v>
      </c>
      <c r="C522" s="481" t="s">
        <v>2648</v>
      </c>
      <c r="D522" s="482" t="s">
        <v>2641</v>
      </c>
      <c r="E522" s="483">
        <v>5750</v>
      </c>
      <c r="F522" s="497" t="s">
        <v>2642</v>
      </c>
    </row>
    <row r="523" spans="1:6" ht="32.25" customHeight="1">
      <c r="A523" s="558" t="s">
        <v>966</v>
      </c>
      <c r="B523" s="559" t="s">
        <v>2639</v>
      </c>
      <c r="C523" s="481" t="s">
        <v>2649</v>
      </c>
      <c r="D523" s="482" t="s">
        <v>2641</v>
      </c>
      <c r="E523" s="483" t="s">
        <v>2650</v>
      </c>
      <c r="F523" s="497" t="s">
        <v>2642</v>
      </c>
    </row>
    <row r="524" spans="1:6" ht="32.25" customHeight="1">
      <c r="A524" s="558" t="s">
        <v>966</v>
      </c>
      <c r="B524" s="559" t="s">
        <v>2639</v>
      </c>
      <c r="C524" s="481" t="s">
        <v>2651</v>
      </c>
      <c r="D524" s="482" t="s">
        <v>2641</v>
      </c>
      <c r="E524" s="483" t="s">
        <v>2652</v>
      </c>
      <c r="F524" s="497" t="s">
        <v>2642</v>
      </c>
    </row>
    <row r="525" spans="1:6" ht="32.25" customHeight="1">
      <c r="A525" s="558" t="s">
        <v>966</v>
      </c>
      <c r="B525" s="559" t="s">
        <v>2639</v>
      </c>
      <c r="C525" s="481" t="s">
        <v>2653</v>
      </c>
      <c r="D525" s="482" t="s">
        <v>2641</v>
      </c>
      <c r="E525" s="483">
        <v>3050</v>
      </c>
      <c r="F525" s="497" t="s">
        <v>2642</v>
      </c>
    </row>
    <row r="526" spans="1:6">
      <c r="A526" s="558" t="s">
        <v>1675</v>
      </c>
      <c r="B526" s="559" t="s">
        <v>2654</v>
      </c>
      <c r="C526" s="481" t="s">
        <v>1675</v>
      </c>
      <c r="D526" s="482" t="s">
        <v>994</v>
      </c>
      <c r="E526" s="483">
        <v>0</v>
      </c>
      <c r="F526" s="497" t="s">
        <v>1250</v>
      </c>
    </row>
    <row r="527" spans="1:6">
      <c r="A527" s="558" t="s">
        <v>1676</v>
      </c>
      <c r="B527" s="559" t="s">
        <v>2654</v>
      </c>
      <c r="C527" s="481" t="s">
        <v>1676</v>
      </c>
      <c r="D527" s="482" t="s">
        <v>994</v>
      </c>
      <c r="E527" s="483">
        <v>0</v>
      </c>
      <c r="F527" s="497" t="s">
        <v>2655</v>
      </c>
    </row>
    <row r="528" spans="1:6">
      <c r="A528" s="682" t="s">
        <v>1677</v>
      </c>
      <c r="B528" s="683" t="s">
        <v>2654</v>
      </c>
      <c r="C528" s="684" t="s">
        <v>1677</v>
      </c>
      <c r="D528" s="685" t="s">
        <v>994</v>
      </c>
      <c r="E528" s="686">
        <v>0</v>
      </c>
      <c r="F528" s="527" t="s">
        <v>2656</v>
      </c>
    </row>
  </sheetData>
  <phoneticPr fontId="28" type="noConversion"/>
  <conditionalFormatting sqref="A513">
    <cfRule type="colorScale" priority="1">
      <colorScale>
        <cfvo type="min"/>
        <cfvo type="percentile" val="50"/>
        <cfvo type="max"/>
        <color rgb="FFF8696B"/>
        <color rgb="FFFFEB84"/>
        <color rgb="FF63BE7B"/>
      </colorScale>
    </cfRule>
  </conditionalFormatting>
  <conditionalFormatting sqref="C513 C135 C449:C450">
    <cfRule type="colorScale" priority="2">
      <colorScale>
        <cfvo type="min"/>
        <cfvo type="percentile" val="50"/>
        <cfvo type="max"/>
        <color rgb="FFF8696B"/>
        <color rgb="FFFFEB84"/>
        <color rgb="FF63BE7B"/>
      </colorScale>
    </cfRule>
  </conditionalFormatting>
  <conditionalFormatting sqref="D449 D135">
    <cfRule type="colorScale" priority="3">
      <colorScale>
        <cfvo type="min"/>
        <cfvo type="percentile" val="50"/>
        <cfvo type="max"/>
        <color rgb="FFF8696B"/>
        <color rgb="FFFFEB84"/>
        <color rgb="FF63BE7B"/>
      </colorScale>
    </cfRule>
  </conditionalFormatting>
  <conditionalFormatting sqref="F513">
    <cfRule type="colorScale" priority="4">
      <colorScale>
        <cfvo type="min"/>
        <cfvo type="percentile" val="50"/>
        <cfvo type="max"/>
        <color rgb="FFF8696B"/>
        <color rgb="FFFFEB84"/>
        <color rgb="FF63BE7B"/>
      </colorScale>
    </cfRule>
  </conditionalFormatting>
  <pageMargins left="0.75" right="0.75" top="1" bottom="1" header="0.2" footer="0.2"/>
  <pageSetup fitToHeight="1000" orientation="landscape" horizontalDpi="300" verticalDpi="300" r:id="rId1"/>
  <headerFooter alignWithMargins="0">
    <oddHeader>&amp;C
Reporte&amp;LSistema de Información de la Gestión Financiera
Periodo:2017&amp;RCC-003
27/06/2017 08:23:24
Página &amp;P de &amp;N
40222915072-SIGEF</oddHeader>
    <oddFooter>&amp;C&amp;L&amp;R Página &amp;P de &amp;N</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B4:G45"/>
  <sheetViews>
    <sheetView zoomScale="85" zoomScaleNormal="85" workbookViewId="0">
      <selection activeCell="K6" sqref="K6"/>
    </sheetView>
  </sheetViews>
  <sheetFormatPr defaultColWidth="9.140625" defaultRowHeight="15"/>
  <cols>
    <col min="1" max="1" width="9.140625" customWidth="1"/>
    <col min="2" max="2" width="76.5703125" bestFit="1" customWidth="1"/>
    <col min="3" max="3" width="30.42578125" bestFit="1" customWidth="1"/>
  </cols>
  <sheetData>
    <row r="4" spans="2:7">
      <c r="B4" s="170" t="s">
        <v>2049</v>
      </c>
      <c r="C4" s="170" t="s">
        <v>943</v>
      </c>
      <c r="F4" t="s">
        <v>2657</v>
      </c>
    </row>
    <row r="5" spans="2:7">
      <c r="B5" s="169" t="s">
        <v>1593</v>
      </c>
      <c r="C5" s="169" t="s">
        <v>2051</v>
      </c>
      <c r="F5" t="s">
        <v>953</v>
      </c>
    </row>
    <row r="6" spans="2:7">
      <c r="B6" s="169" t="s">
        <v>945</v>
      </c>
      <c r="C6" s="169" t="s">
        <v>975</v>
      </c>
      <c r="F6" t="s">
        <v>947</v>
      </c>
    </row>
    <row r="7" spans="2:7">
      <c r="B7" s="169" t="s">
        <v>1608</v>
      </c>
      <c r="C7" s="169" t="s">
        <v>2064</v>
      </c>
      <c r="F7" t="s">
        <v>2658</v>
      </c>
    </row>
    <row r="8" spans="2:7">
      <c r="B8" s="169" t="s">
        <v>1140</v>
      </c>
      <c r="C8" s="169" t="s">
        <v>2074</v>
      </c>
      <c r="F8" t="s">
        <v>955</v>
      </c>
    </row>
    <row r="9" spans="2:7">
      <c r="B9" s="169" t="s">
        <v>1681</v>
      </c>
      <c r="C9" s="169" t="s">
        <v>2080</v>
      </c>
    </row>
    <row r="10" spans="2:7">
      <c r="B10" s="169" t="s">
        <v>2090</v>
      </c>
      <c r="C10" s="169" t="s">
        <v>2091</v>
      </c>
    </row>
    <row r="11" spans="2:7">
      <c r="B11" s="169" t="s">
        <v>1273</v>
      </c>
      <c r="C11" s="169" t="s">
        <v>2179</v>
      </c>
    </row>
    <row r="12" spans="2:7">
      <c r="B12" s="169" t="s">
        <v>1684</v>
      </c>
      <c r="C12" s="169" t="s">
        <v>2185</v>
      </c>
    </row>
    <row r="13" spans="2:7">
      <c r="B13" s="169" t="s">
        <v>1572</v>
      </c>
      <c r="C13" s="169" t="s">
        <v>2188</v>
      </c>
    </row>
    <row r="14" spans="2:7">
      <c r="B14" s="169" t="s">
        <v>1627</v>
      </c>
      <c r="C14" s="169" t="s">
        <v>2193</v>
      </c>
    </row>
    <row r="15" spans="2:7">
      <c r="B15" s="169" t="s">
        <v>1619</v>
      </c>
      <c r="C15" s="169" t="s">
        <v>2205</v>
      </c>
      <c r="F15" t="s">
        <v>2659</v>
      </c>
    </row>
    <row r="16" spans="2:7">
      <c r="B16" s="169" t="s">
        <v>950</v>
      </c>
      <c r="C16" s="169" t="s">
        <v>2238</v>
      </c>
      <c r="F16" s="169" t="s">
        <v>1140</v>
      </c>
      <c r="G16" s="169" t="s">
        <v>2074</v>
      </c>
    </row>
    <row r="17" spans="2:7">
      <c r="B17" s="169" t="s">
        <v>1605</v>
      </c>
      <c r="C17" s="169" t="s">
        <v>2240</v>
      </c>
      <c r="F17" s="169" t="s">
        <v>1273</v>
      </c>
      <c r="G17" s="169" t="s">
        <v>2179</v>
      </c>
    </row>
    <row r="18" spans="2:7">
      <c r="B18" s="169" t="s">
        <v>1557</v>
      </c>
      <c r="C18" s="169" t="s">
        <v>2250</v>
      </c>
      <c r="F18" s="169" t="s">
        <v>1684</v>
      </c>
      <c r="G18" s="169" t="s">
        <v>2185</v>
      </c>
    </row>
    <row r="19" spans="2:7">
      <c r="B19" s="169" t="s">
        <v>2254</v>
      </c>
      <c r="C19" s="169" t="s">
        <v>2250</v>
      </c>
      <c r="F19" t="s">
        <v>1557</v>
      </c>
      <c r="G19" t="s">
        <v>2250</v>
      </c>
    </row>
    <row r="20" spans="2:7">
      <c r="B20" s="169" t="s">
        <v>1187</v>
      </c>
      <c r="C20" s="169" t="s">
        <v>2250</v>
      </c>
      <c r="F20" t="s">
        <v>2254</v>
      </c>
      <c r="G20" t="s">
        <v>2250</v>
      </c>
    </row>
    <row r="21" spans="2:7">
      <c r="B21" s="169" t="s">
        <v>2261</v>
      </c>
      <c r="C21" s="169" t="s">
        <v>2250</v>
      </c>
      <c r="F21" t="s">
        <v>1187</v>
      </c>
      <c r="G21" t="s">
        <v>2250</v>
      </c>
    </row>
    <row r="22" spans="2:7">
      <c r="B22" s="169" t="s">
        <v>2270</v>
      </c>
      <c r="C22" s="169" t="s">
        <v>2250</v>
      </c>
      <c r="F22" t="s">
        <v>2261</v>
      </c>
      <c r="G22" t="s">
        <v>2250</v>
      </c>
    </row>
    <row r="23" spans="2:7">
      <c r="B23" s="169" t="s">
        <v>1639</v>
      </c>
      <c r="C23" s="169" t="s">
        <v>2275</v>
      </c>
      <c r="F23" t="s">
        <v>2270</v>
      </c>
      <c r="G23" t="s">
        <v>2250</v>
      </c>
    </row>
    <row r="24" spans="2:7">
      <c r="B24" s="169" t="s">
        <v>1663</v>
      </c>
      <c r="C24" s="169" t="s">
        <v>2292</v>
      </c>
      <c r="F24" t="s">
        <v>1663</v>
      </c>
      <c r="G24" t="s">
        <v>2292</v>
      </c>
    </row>
    <row r="25" spans="2:7">
      <c r="B25" s="169" t="s">
        <v>1156</v>
      </c>
      <c r="C25" s="169" t="s">
        <v>2296</v>
      </c>
      <c r="F25" t="s">
        <v>1156</v>
      </c>
      <c r="G25" t="s">
        <v>2296</v>
      </c>
    </row>
    <row r="26" spans="2:7">
      <c r="B26" s="169" t="s">
        <v>2322</v>
      </c>
      <c r="C26" s="169" t="s">
        <v>2323</v>
      </c>
      <c r="F26" t="s">
        <v>1170</v>
      </c>
      <c r="G26" t="s">
        <v>2326</v>
      </c>
    </row>
    <row r="27" spans="2:7">
      <c r="B27" s="169" t="s">
        <v>1170</v>
      </c>
      <c r="C27" s="169" t="s">
        <v>2326</v>
      </c>
      <c r="F27" t="s">
        <v>1167</v>
      </c>
      <c r="G27" t="s">
        <v>2449</v>
      </c>
    </row>
    <row r="28" spans="2:7">
      <c r="B28" s="169" t="s">
        <v>1525</v>
      </c>
      <c r="C28" s="169" t="s">
        <v>2332</v>
      </c>
      <c r="F28" t="s">
        <v>1675</v>
      </c>
      <c r="G28" t="s">
        <v>2654</v>
      </c>
    </row>
    <row r="29" spans="2:7">
      <c r="B29" s="169" t="s">
        <v>2335</v>
      </c>
      <c r="C29" s="169" t="s">
        <v>2336</v>
      </c>
      <c r="F29" t="s">
        <v>1676</v>
      </c>
      <c r="G29" t="s">
        <v>2654</v>
      </c>
    </row>
    <row r="30" spans="2:7">
      <c r="B30" s="169" t="s">
        <v>1599</v>
      </c>
      <c r="C30" s="169" t="s">
        <v>2340</v>
      </c>
      <c r="F30" t="s">
        <v>1677</v>
      </c>
      <c r="G30" t="s">
        <v>2654</v>
      </c>
    </row>
    <row r="31" spans="2:7">
      <c r="B31" s="169" t="s">
        <v>1611</v>
      </c>
      <c r="C31" s="169" t="s">
        <v>2344</v>
      </c>
    </row>
    <row r="32" spans="2:7">
      <c r="B32" s="169" t="s">
        <v>1616</v>
      </c>
      <c r="C32" s="169" t="s">
        <v>2348</v>
      </c>
    </row>
    <row r="33" spans="2:3">
      <c r="B33" s="169" t="s">
        <v>1596</v>
      </c>
      <c r="C33" s="169" t="s">
        <v>2353</v>
      </c>
    </row>
    <row r="34" spans="2:3">
      <c r="B34" s="169" t="s">
        <v>1615</v>
      </c>
      <c r="C34" s="169" t="s">
        <v>2382</v>
      </c>
    </row>
    <row r="35" spans="2:3">
      <c r="B35" s="169" t="s">
        <v>1646</v>
      </c>
      <c r="C35" s="169" t="s">
        <v>2389</v>
      </c>
    </row>
    <row r="36" spans="2:3">
      <c r="B36" s="169" t="s">
        <v>1602</v>
      </c>
      <c r="C36" s="169" t="s">
        <v>2413</v>
      </c>
    </row>
    <row r="37" spans="2:3">
      <c r="B37" s="169" t="s">
        <v>1618</v>
      </c>
      <c r="C37" s="169" t="s">
        <v>2435</v>
      </c>
    </row>
    <row r="38" spans="2:3">
      <c r="B38" s="169" t="s">
        <v>2438</v>
      </c>
      <c r="C38" s="169" t="s">
        <v>2439</v>
      </c>
    </row>
    <row r="39" spans="2:3">
      <c r="B39" s="169" t="s">
        <v>1519</v>
      </c>
      <c r="C39" s="169" t="s">
        <v>2442</v>
      </c>
    </row>
    <row r="40" spans="2:3">
      <c r="B40" s="169" t="s">
        <v>969</v>
      </c>
      <c r="C40" s="169" t="s">
        <v>2446</v>
      </c>
    </row>
    <row r="41" spans="2:3">
      <c r="B41" s="169" t="s">
        <v>1167</v>
      </c>
      <c r="C41" s="169" t="s">
        <v>2449</v>
      </c>
    </row>
    <row r="42" spans="2:3">
      <c r="B42" s="169" t="s">
        <v>2452</v>
      </c>
      <c r="C42" s="169" t="s">
        <v>2453</v>
      </c>
    </row>
    <row r="43" spans="2:3">
      <c r="B43" s="169" t="s">
        <v>2468</v>
      </c>
      <c r="C43" s="169" t="s">
        <v>2469</v>
      </c>
    </row>
    <row r="44" spans="2:3">
      <c r="B44" s="169" t="s">
        <v>2597</v>
      </c>
      <c r="C44" s="169" t="s">
        <v>2598</v>
      </c>
    </row>
    <row r="45" spans="2:3">
      <c r="B45" s="169" t="s">
        <v>966</v>
      </c>
      <c r="C45" s="169" t="s">
        <v>2639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150E0-1A1C-4493-96DD-18003D90FCF1}">
  <dimension ref="A2:J27"/>
  <sheetViews>
    <sheetView topLeftCell="A22" workbookViewId="0">
      <selection activeCell="E3" sqref="E3:F27"/>
    </sheetView>
  </sheetViews>
  <sheetFormatPr defaultColWidth="11.42578125" defaultRowHeight="15"/>
  <cols>
    <col min="1" max="1" width="43.28515625" customWidth="1"/>
    <col min="2" max="2" width="25.42578125" hidden="1" customWidth="1"/>
    <col min="3" max="3" width="5.28515625" bestFit="1" customWidth="1"/>
    <col min="4" max="4" width="41.7109375" hidden="1" customWidth="1"/>
    <col min="5" max="5" width="63.7109375" customWidth="1"/>
    <col min="6" max="6" width="6.85546875" bestFit="1" customWidth="1"/>
    <col min="9" max="9" width="37.7109375" customWidth="1"/>
    <col min="10" max="10" width="9.85546875" bestFit="1" customWidth="1"/>
  </cols>
  <sheetData>
    <row r="2" spans="1:10" ht="15.75">
      <c r="A2" s="539" t="s">
        <v>2660</v>
      </c>
      <c r="B2" s="541" t="s">
        <v>2661</v>
      </c>
      <c r="C2" s="540" t="s">
        <v>2662</v>
      </c>
      <c r="D2" s="557" t="s">
        <v>2663</v>
      </c>
      <c r="E2" s="539" t="s">
        <v>2664</v>
      </c>
      <c r="F2" s="540" t="s">
        <v>2665</v>
      </c>
      <c r="I2" t="s">
        <v>2666</v>
      </c>
      <c r="J2" t="s">
        <v>122</v>
      </c>
    </row>
    <row r="3" spans="1:10" ht="89.25">
      <c r="A3" s="548" t="str">
        <f>_xlfn.CONCAT(Tabla13[[#This Row],[EE]]," - ",Tabla13[[#This Row],[Eje Estratégic0]])</f>
        <v>EE.1 - Desarrollo y fortalecimiento de las redes integradas de servicios de salud, fundamentada en el Modelo de Atención</v>
      </c>
      <c r="B3" s="542" t="s">
        <v>2667</v>
      </c>
      <c r="C3" s="543" t="s">
        <v>2668</v>
      </c>
      <c r="D3" s="548" t="str">
        <f>_xlfn.CONCAT(Tabla13[[#This Row],[RE]]," - ",Tabla13[[#This Row],[Resultados Estratégicos]])</f>
        <v>RE1.1 - Reducidos los niveles de morbilidad y mortalidad materna e infantil por causas prevenibles en la población materno-infantil del país, disminuyendo la mortalidad materna de 127.33 y la mortalidad infantil de 18.44 en 2023 a 89.13 y 16.56  en 2028 en todas las regiones del territorio nacional.</v>
      </c>
      <c r="E3" s="544" t="s">
        <v>2669</v>
      </c>
      <c r="F3" s="545" t="s">
        <v>2670</v>
      </c>
      <c r="I3" s="551" t="s">
        <v>134</v>
      </c>
      <c r="J3" s="552" t="s">
        <v>2668</v>
      </c>
    </row>
    <row r="4" spans="1:10" ht="76.5">
      <c r="A4" s="549" t="str">
        <f>_xlfn.CONCAT(Tabla13[[#This Row],[EE]]," - ",Tabla13[[#This Row],[Eje Estratégic0]])</f>
        <v>EE.1 - Desarrollo y fortalecimiento de las redes integradas de servicios de salud, fundamentada en el Modelo de Atención</v>
      </c>
      <c r="B4" s="542" t="s">
        <v>2667</v>
      </c>
      <c r="C4" s="543" t="s">
        <v>2668</v>
      </c>
      <c r="D4" s="549" t="str">
        <f>_xlfn.CONCAT(Tabla13[[#This Row],[RE]]," - ",Tabla13[[#This Row],[Resultados Estratégicos]])</f>
        <v>RE1.2 - Aumentado el cumplimiento normativo para reducir la incidencia de complicaciones neonatales y maternas, pasando de un promedio del 75.5% en el año 2023 al 88% en el año 2028 en todas las regiones de la Red Pública de Servicios de Salud.</v>
      </c>
      <c r="E4" s="544" t="s">
        <v>2671</v>
      </c>
      <c r="F4" s="545" t="s">
        <v>2672</v>
      </c>
      <c r="I4" s="553" t="s">
        <v>185</v>
      </c>
      <c r="J4" s="554" t="s">
        <v>2673</v>
      </c>
    </row>
    <row r="5" spans="1:10" ht="63.75">
      <c r="A5" s="548" t="str">
        <f>_xlfn.CONCAT(Tabla13[[#This Row],[EE]]," - ",Tabla13[[#This Row],[Eje Estratégic0]])</f>
        <v>EE.1 - Desarrollo y fortalecimiento de las redes integradas de servicios de salud, fundamentada en el Modelo de Atención</v>
      </c>
      <c r="B5" s="542" t="s">
        <v>2667</v>
      </c>
      <c r="C5" s="543" t="s">
        <v>2668</v>
      </c>
      <c r="D5" s="548" t="str">
        <f>_xlfn.CONCAT(Tabla13[[#This Row],[RE]]," - ",Tabla13[[#This Row],[Resultados Estratégicos]])</f>
        <v>RE1.3 - Reducido el embarazo en adolescentes atendidas en los establecimientos de la Red Pública en un 20% al año 2028, mediante el fortalecimiento del acceso a servicios integrales de salud sexual y reproductiva.</v>
      </c>
      <c r="E5" s="544" t="s">
        <v>2674</v>
      </c>
      <c r="F5" s="545" t="s">
        <v>2675</v>
      </c>
      <c r="I5" s="555" t="s">
        <v>190</v>
      </c>
      <c r="J5" s="556" t="s">
        <v>2676</v>
      </c>
    </row>
    <row r="6" spans="1:10" ht="63.75">
      <c r="A6" s="549" t="str">
        <f>_xlfn.CONCAT(Tabla13[[#This Row],[EE]]," - ",Tabla13[[#This Row],[Eje Estratégic0]])</f>
        <v>EE.1 - Desarrollo y fortalecimiento de las redes integradas de servicios de salud, fundamentada en el Modelo de Atención</v>
      </c>
      <c r="B6" s="542" t="s">
        <v>2667</v>
      </c>
      <c r="C6" s="543" t="s">
        <v>2668</v>
      </c>
      <c r="D6" s="549" t="str">
        <f>_xlfn.CONCAT(Tabla13[[#This Row],[RE]]," - ",Tabla13[[#This Row],[Resultados Estratégicos]])</f>
        <v>RE1.4 - Disminuida la proporción de partos por cesárea en hospitales del sector público pasando de 48.83 en el 2023 a 34 en el 2028.</v>
      </c>
      <c r="E6" s="544" t="s">
        <v>2677</v>
      </c>
      <c r="F6" s="545" t="s">
        <v>2678</v>
      </c>
    </row>
    <row r="7" spans="1:10" ht="89.25">
      <c r="A7" s="548" t="str">
        <f>_xlfn.CONCAT(Tabla13[[#This Row],[EE]]," - ",Tabla13[[#This Row],[Eje Estratégic0]])</f>
        <v>EE.1 - Desarrollo y fortalecimiento de las redes integradas de servicios de salud, fundamentada en el Modelo de Atención</v>
      </c>
      <c r="B7" s="542" t="s">
        <v>2667</v>
      </c>
      <c r="C7" s="543" t="s">
        <v>2668</v>
      </c>
      <c r="D7" s="548" t="str">
        <f>_xlfn.CONCAT(Tabla13[[#This Row],[RE]]," - ",Tabla13[[#This Row],[Resultados Estratégicos]])</f>
        <v>RE1.5 - Reducida la morbilidad y mortalidad prematura por enfermedades no transmisibles en personas de 30 a 69 años, en un 20% al año 2028, mediante la implementación de intervenciones integrales de prevención, diagnóstico temprano y tratamiento oportuno en los establecimientos de la Red Pública.</v>
      </c>
      <c r="E7" s="544" t="s">
        <v>2679</v>
      </c>
      <c r="F7" s="545" t="s">
        <v>2680</v>
      </c>
    </row>
    <row r="8" spans="1:10" ht="63.75">
      <c r="A8" s="549" t="str">
        <f>_xlfn.CONCAT(Tabla13[[#This Row],[EE]]," - ",Tabla13[[#This Row],[Eje Estratégic0]])</f>
        <v>EE.1 - Desarrollo y fortalecimiento de las redes integradas de servicios de salud, fundamentada en el Modelo de Atención</v>
      </c>
      <c r="B8" s="542" t="s">
        <v>2667</v>
      </c>
      <c r="C8" s="543" t="s">
        <v>2668</v>
      </c>
      <c r="D8" s="549" t="str">
        <f>_xlfn.CONCAT(Tabla13[[#This Row],[RE]]," - ",Tabla13[[#This Row],[Resultados Estratégicos]])</f>
        <v>RE1.6 - Incrementado el acceso oportuno a servicios de salud de calidad, aumentando el acceso a servicios preventivos de 2.23% de la población prioritaria en 2023 al 5.24% en 2028 en todas las regiones del país.</v>
      </c>
      <c r="E8" s="544" t="s">
        <v>2681</v>
      </c>
      <c r="F8" s="545" t="s">
        <v>2682</v>
      </c>
    </row>
    <row r="9" spans="1:10" ht="76.5">
      <c r="A9" s="548" t="str">
        <f>_xlfn.CONCAT(Tabla13[[#This Row],[EE]]," - ",Tabla13[[#This Row],[Eje Estratégic0]])</f>
        <v>EE.1 - Desarrollo y fortalecimiento de las redes integradas de servicios de salud, fundamentada en el Modelo de Atención</v>
      </c>
      <c r="B9" s="542" t="s">
        <v>2667</v>
      </c>
      <c r="C9" s="543" t="s">
        <v>2668</v>
      </c>
      <c r="D9" s="548" t="str">
        <f>_xlfn.CONCAT(Tabla13[[#This Row],[RE]]," - ",Tabla13[[#This Row],[Resultados Estratégicos]])</f>
        <v>RE1.7 - Aumentada la disponibilidad de medicamentos esenciales en los establecimientos de la Red Pública de Servicios de Salud, incrementando el cumplimiento promedio de abastecimiento del 88% en 2023 al 93% en 2028 en todas las regiones del país.</v>
      </c>
      <c r="E9" s="544" t="s">
        <v>2683</v>
      </c>
      <c r="F9" s="545" t="s">
        <v>2684</v>
      </c>
    </row>
    <row r="10" spans="1:10" ht="89.25">
      <c r="A10" s="549" t="str">
        <f>_xlfn.CONCAT(Tabla13[[#This Row],[EE]]," - ",Tabla13[[#This Row],[Eje Estratégic0]])</f>
        <v>EE.1 - Desarrollo y fortalecimiento de las redes integradas de servicios de salud, fundamentada en el Modelo de Atención</v>
      </c>
      <c r="B10" s="542" t="s">
        <v>2667</v>
      </c>
      <c r="C10" s="543" t="s">
        <v>2668</v>
      </c>
      <c r="D10" s="549" t="str">
        <f>_xlfn.CONCAT(Tabla13[[#This Row],[RE]]," - ",Tabla13[[#This Row],[Resultados Estratégicos]])</f>
        <v>RE1.8 - Superadas las deficiencias en la organización e implementación de las Redes Integradas de Servicios de Salud (RISS) beneficiando a toda la población que utiliza los servicios de salud de la Red Pública, aumentando del 38% en 2023 al 50% en 2028 en todo el territorio nacional.</v>
      </c>
      <c r="E10" s="544" t="s">
        <v>2685</v>
      </c>
      <c r="F10" s="545" t="s">
        <v>2686</v>
      </c>
    </row>
    <row r="11" spans="1:10" ht="63.75">
      <c r="A11" s="548" t="str">
        <f>_xlfn.CONCAT(Tabla13[[#This Row],[EE]]," - ",Tabla13[[#This Row],[Eje Estratégic0]])</f>
        <v>EE.1 - Desarrollo y fortalecimiento de las redes integradas de servicios de salud, fundamentada en el Modelo de Atención</v>
      </c>
      <c r="B11" s="542" t="s">
        <v>2667</v>
      </c>
      <c r="C11" s="543" t="s">
        <v>2668</v>
      </c>
      <c r="D11" s="548" t="str">
        <f>_xlfn.CONCAT(Tabla13[[#This Row],[RE]]," - ",Tabla13[[#This Row],[Resultados Estratégicos]])</f>
        <v>RE1.9 - Fortalecida la implementación del Modelo de Atención en Salud beneficiando a la población usuaria del primer nivel de atención, incrementando la adscripción del 7% en 2023 al 80% en 2028, en todas las regiones del país.</v>
      </c>
      <c r="E11" s="544" t="s">
        <v>2687</v>
      </c>
      <c r="F11" s="545" t="s">
        <v>2688</v>
      </c>
    </row>
    <row r="12" spans="1:10" ht="63.75">
      <c r="A12" s="549" t="str">
        <f>_xlfn.CONCAT(Tabla13[[#This Row],[EE]]," - ",Tabla13[[#This Row],[Eje Estratégic0]])</f>
        <v>EE.1 - Desarrollo y fortalecimiento de las redes integradas de servicios de salud, fundamentada en el Modelo de Atención</v>
      </c>
      <c r="B12" s="542" t="s">
        <v>2667</v>
      </c>
      <c r="C12" s="543" t="s">
        <v>2668</v>
      </c>
      <c r="D12" s="549" t="str">
        <f>_xlfn.CONCAT(Tabla13[[#This Row],[RE]]," - ",Tabla13[[#This Row],[Resultados Estratégicos]])</f>
        <v>RE1.10 - Mejorada la distribución y presencia del Primer Nivel de Atención respecto a la sectorización, incrementando la presencia del Primer Nivel del 70% en 2023 al 71% en 2028  en todas las regiones del territorio nacional.</v>
      </c>
      <c r="E12" s="544" t="s">
        <v>2689</v>
      </c>
      <c r="F12" s="545" t="s">
        <v>2690</v>
      </c>
    </row>
    <row r="13" spans="1:10" ht="63.75">
      <c r="A13" s="548" t="str">
        <f>_xlfn.CONCAT(Tabla13[[#This Row],[EE]]," - ",Tabla13[[#This Row],[Eje Estratégic0]])</f>
        <v>EE.1 - Desarrollo y fortalecimiento de las redes integradas de servicios de salud, fundamentada en el Modelo de Atención</v>
      </c>
      <c r="B13" s="542" t="s">
        <v>2667</v>
      </c>
      <c r="C13" s="543" t="s">
        <v>2668</v>
      </c>
      <c r="D13" s="548" t="str">
        <f>_xlfn.CONCAT(Tabla13[[#This Row],[RE]]," - ",Tabla13[[#This Row],[Resultados Estratégicos]])</f>
        <v>RE1.11 - Fortalecida la continuidad en la atención de las puérperas y recién nacidos, aumentando la captación oportuna del 30% en 2023 al 50% en 2028 en el Primer Nivel de Atención.</v>
      </c>
      <c r="E13" s="544" t="s">
        <v>2691</v>
      </c>
      <c r="F13" s="545" t="s">
        <v>2692</v>
      </c>
    </row>
    <row r="14" spans="1:10" ht="89.25">
      <c r="A14" s="549" t="str">
        <f>_xlfn.CONCAT(Tabla13[[#This Row],[EE]]," - ",Tabla13[[#This Row],[Eje Estratégic0]])</f>
        <v>EE.1 - Desarrollo y fortalecimiento de las redes integradas de servicios de salud, fundamentada en el Modelo de Atención</v>
      </c>
      <c r="B14" s="542" t="s">
        <v>2667</v>
      </c>
      <c r="C14" s="543" t="s">
        <v>2668</v>
      </c>
      <c r="D14" s="549" t="str">
        <f>_xlfn.CONCAT(Tabla13[[#This Row],[RE]]," - ",Tabla13[[#This Row],[Resultados Estratégicos]])</f>
        <v>RE1.12 - Superadas las deficiencias en la organización e implementación de las Redes Integradas de Servicios de Salud (RISS) beneficiando a toda la población que utiliza los servicios de salud de la Red Pública, aumentando del 38% en 2023 al 50% en 2028 en todo el territorio nacional.</v>
      </c>
      <c r="E14" s="544" t="s">
        <v>2685</v>
      </c>
      <c r="F14" s="545" t="s">
        <v>2693</v>
      </c>
    </row>
    <row r="15" spans="1:10" ht="63.75">
      <c r="A15" s="548" t="str">
        <f>_xlfn.CONCAT(Tabla13[[#This Row],[EE]]," - ",Tabla13[[#This Row],[Eje Estratégic0]])</f>
        <v>EE.1 - Desarrollo y fortalecimiento de las redes integradas de servicios de salud, fundamentada en el Modelo de Atención</v>
      </c>
      <c r="B15" s="542" t="s">
        <v>2667</v>
      </c>
      <c r="C15" s="543" t="s">
        <v>2668</v>
      </c>
      <c r="D15" s="548" t="str">
        <f>_xlfn.CONCAT(Tabla13[[#This Row],[RE]]," - ",Tabla13[[#This Row],[Resultados Estratégicos]])</f>
        <v>RE1.13 - Fortalecida la continuidad en la atención de las puérperas y recién nacidos, aumentando la captación oportuna del 30% en 2023 al 50% en 2028 en el Primer Nivel de Atención.</v>
      </c>
      <c r="E15" s="544" t="s">
        <v>2691</v>
      </c>
      <c r="F15" s="545" t="s">
        <v>2694</v>
      </c>
    </row>
    <row r="16" spans="1:10" ht="51">
      <c r="A16" s="549" t="str">
        <f>_xlfn.CONCAT(Tabla13[[#This Row],[EE]]," - ",Tabla13[[#This Row],[Eje Estratégic0]])</f>
        <v>EE.2 - Fortalecimiento del desarrollo y la gestión de los recursos humanos</v>
      </c>
      <c r="B16" s="542" t="s">
        <v>2695</v>
      </c>
      <c r="C16" s="543" t="s">
        <v>2673</v>
      </c>
      <c r="D16" s="549" t="str">
        <f>_xlfn.CONCAT(Tabla13[[#This Row],[RE]]," - ",Tabla13[[#This Row],[Resultados Estratégicos]])</f>
        <v>RE2.1 - Reducida la escasez de recursos humanos de salud, aumentando un 12% en el 2028 la dotación de personal en establecimientos públicos del país.</v>
      </c>
      <c r="E16" s="544" t="s">
        <v>2696</v>
      </c>
      <c r="F16" s="545" t="s">
        <v>2697</v>
      </c>
    </row>
    <row r="17" spans="1:6" ht="51">
      <c r="A17" s="548" t="str">
        <f>_xlfn.CONCAT(Tabla13[[#This Row],[EE]]," - ",Tabla13[[#This Row],[Eje Estratégic0]])</f>
        <v>EE.2 - Fortalecimiento del desarrollo y la gestión de los recursos humanos</v>
      </c>
      <c r="B17" s="542" t="s">
        <v>2695</v>
      </c>
      <c r="C17" s="543" t="s">
        <v>2673</v>
      </c>
      <c r="D17" s="548" t="str">
        <f>_xlfn.CONCAT(Tabla13[[#This Row],[RE]]," - ",Tabla13[[#This Row],[Resultados Estratégicos]])</f>
        <v>RE2.2 - Incrementada la eficacia de los procesos de contratación y retención de recursos humanos de salud en establecimientos públicos, reduciendo vacantes y mejorando la dotación de personal.</v>
      </c>
      <c r="E17" s="544" t="s">
        <v>2698</v>
      </c>
      <c r="F17" s="545" t="s">
        <v>2699</v>
      </c>
    </row>
    <row r="18" spans="1:6" ht="89.25">
      <c r="A18" s="549" t="str">
        <f>_xlfn.CONCAT(Tabla13[[#This Row],[EE]]," - ",Tabla13[[#This Row],[Eje Estratégic0]])</f>
        <v>EE.3 - Fortalecimiento institucional</v>
      </c>
      <c r="B18" s="542" t="s">
        <v>2700</v>
      </c>
      <c r="C18" s="543" t="s">
        <v>2676</v>
      </c>
      <c r="D18" s="549" t="str">
        <f>_xlfn.CONCAT(Tabla13[[#This Row],[RE]]," - ",Tabla13[[#This Row],[Resultados Estratégicos]])</f>
        <v>RE3.1 - Fortalecida la capacidad institucional para aumentar el acceso a servicios públicos de calidad mediante la optimización de procesos, empoderamiento del talento humano, articulación efectiva, incorporación de tecnologías de la información y comunicación, modernización de la infraestructura física y equipamiento adecuado.</v>
      </c>
      <c r="E18" s="544" t="s">
        <v>2701</v>
      </c>
      <c r="F18" s="545" t="s">
        <v>2702</v>
      </c>
    </row>
    <row r="19" spans="1:6" ht="25.5">
      <c r="A19" s="548" t="str">
        <f>_xlfn.CONCAT(Tabla13[[#This Row],[EE]]," - ",Tabla13[[#This Row],[Eje Estratégic0]])</f>
        <v>EE.3 - Fortalecimiento institucional</v>
      </c>
      <c r="B19" s="542" t="s">
        <v>2700</v>
      </c>
      <c r="C19" s="543" t="s">
        <v>2676</v>
      </c>
      <c r="D19" s="548" t="str">
        <f>_xlfn.CONCAT(Tabla13[[#This Row],[RE]]," - ",Tabla13[[#This Row],[Resultados Estratégicos]])</f>
        <v>RE3.2 - Incrementada la satisfacción de usuarios y la calidad percibida de los servicios públicos</v>
      </c>
      <c r="E19" s="544" t="s">
        <v>2703</v>
      </c>
      <c r="F19" s="545" t="s">
        <v>2704</v>
      </c>
    </row>
    <row r="20" spans="1:6" ht="51">
      <c r="A20" s="549" t="str">
        <f>_xlfn.CONCAT(Tabla13[[#This Row],[EE]]," - ",Tabla13[[#This Row],[Eje Estratégic0]])</f>
        <v>EE.3 - Fortalecimiento institucional</v>
      </c>
      <c r="B20" s="542" t="s">
        <v>2700</v>
      </c>
      <c r="C20" s="543" t="s">
        <v>2676</v>
      </c>
      <c r="D20" s="549" t="str">
        <f>_xlfn.CONCAT(Tabla13[[#This Row],[RE]]," - ",Tabla13[[#This Row],[Resultados Estratégicos]])</f>
        <v>RE3.3 - Cumplidos los indicadores de gestión pública institucional, garantizando disponibilidad oportuna de la información para la toma de decisiones.</v>
      </c>
      <c r="E20" s="544" t="s">
        <v>2705</v>
      </c>
      <c r="F20" s="545" t="s">
        <v>2706</v>
      </c>
    </row>
    <row r="21" spans="1:6" ht="51">
      <c r="A21" s="548" t="str">
        <f>_xlfn.CONCAT(Tabla13[[#This Row],[EE]]," - ",Tabla13[[#This Row],[Eje Estratégic0]])</f>
        <v>EE.3 - Fortalecimiento institucional</v>
      </c>
      <c r="B21" s="542" t="s">
        <v>2700</v>
      </c>
      <c r="C21" s="543" t="s">
        <v>2676</v>
      </c>
      <c r="D21" s="548" t="str">
        <f>_xlfn.CONCAT(Tabla13[[#This Row],[RE]]," - ",Tabla13[[#This Row],[Resultados Estratégicos]])</f>
        <v>RE3.4 - Alcanzado un cumplimiento mínimo del 90% de las metas de planificación y ejecución presupuestaria, optimizando la asignación y uso de recursos.</v>
      </c>
      <c r="E21" s="544" t="s">
        <v>2707</v>
      </c>
      <c r="F21" s="545" t="s">
        <v>2708</v>
      </c>
    </row>
    <row r="22" spans="1:6" ht="51">
      <c r="A22" s="549" t="str">
        <f>_xlfn.CONCAT(Tabla13[[#This Row],[EE]]," - ",Tabla13[[#This Row],[Eje Estratégic0]])</f>
        <v>EE.3 - Fortalecimiento institucional</v>
      </c>
      <c r="B22" s="542" t="s">
        <v>2700</v>
      </c>
      <c r="C22" s="543" t="s">
        <v>2676</v>
      </c>
      <c r="D22" s="549" t="str">
        <f>_xlfn.CONCAT(Tabla13[[#This Row],[RE]]," - ",Tabla13[[#This Row],[Resultados Estratégicos]])</f>
        <v>RE3.5 - Atendidas las solicitudes de información recibidas en los plazos establecidos, con reportes de cumplimiento mensual y mecanismos de retroalimentación al usuario.</v>
      </c>
      <c r="E22" s="544" t="s">
        <v>2709</v>
      </c>
      <c r="F22" s="545" t="s">
        <v>2710</v>
      </c>
    </row>
    <row r="23" spans="1:6" ht="51">
      <c r="A23" s="548" t="str">
        <f>_xlfn.CONCAT(Tabla13[[#This Row],[EE]]," - ",Tabla13[[#This Row],[Eje Estratégic0]])</f>
        <v>EE.3 - Fortalecimiento institucional</v>
      </c>
      <c r="B23" s="542" t="s">
        <v>2700</v>
      </c>
      <c r="C23" s="543" t="s">
        <v>2676</v>
      </c>
      <c r="D23" s="548" t="str">
        <f>_xlfn.CONCAT(Tabla13[[#This Row],[RE]]," - ",Tabla13[[#This Row],[Resultados Estratégicos]])</f>
        <v>RE3.6 - Registradas y procesadas en el Sistema Electrónico de Compras Públicas las adquisiciones y contrataciones institucionales y de la Red Pública.</v>
      </c>
      <c r="E23" s="544" t="s">
        <v>2711</v>
      </c>
      <c r="F23" s="545" t="s">
        <v>2712</v>
      </c>
    </row>
    <row r="24" spans="1:6" ht="38.25">
      <c r="A24" s="549" t="str">
        <f>_xlfn.CONCAT(Tabla13[[#This Row],[EE]]," - ",Tabla13[[#This Row],[Eje Estratégic0]])</f>
        <v>EE.3 - Fortalecimiento institucional</v>
      </c>
      <c r="B24" s="542" t="s">
        <v>2700</v>
      </c>
      <c r="C24" s="543" t="s">
        <v>2676</v>
      </c>
      <c r="D24" s="549" t="str">
        <f>_xlfn.CONCAT(Tabla13[[#This Row],[RE]]," - ",Tabla13[[#This Row],[Resultados Estratégicos]])</f>
        <v>RE3.7 - Incrementando progresivamente el índice de uso de las TIC y Gobierno Digital en la Red Pública de Servicios de Salud</v>
      </c>
      <c r="E24" s="544" t="s">
        <v>2713</v>
      </c>
      <c r="F24" s="545" t="s">
        <v>2714</v>
      </c>
    </row>
    <row r="25" spans="1:6" ht="51">
      <c r="A25" s="548" t="str">
        <f>_xlfn.CONCAT(Tabla13[[#This Row],[EE]]," - ",Tabla13[[#This Row],[Eje Estratégic0]])</f>
        <v>EE.3 - Fortalecimiento institucional</v>
      </c>
      <c r="B25" s="542" t="s">
        <v>2700</v>
      </c>
      <c r="C25" s="543" t="s">
        <v>2676</v>
      </c>
      <c r="D25" s="548" t="str">
        <f>_xlfn.CONCAT(Tabla13[[#This Row],[RE]]," - ",Tabla13[[#This Row],[Resultados Estratégicos]])</f>
        <v>RE3.8 - Implementados y operativos los controles internos definidos por las NOBACI, con revisiones de cumplimiento semestrales y planes de mejora continua.</v>
      </c>
      <c r="E25" s="544" t="s">
        <v>2715</v>
      </c>
      <c r="F25" s="545" t="s">
        <v>2716</v>
      </c>
    </row>
    <row r="26" spans="1:6" ht="38.25">
      <c r="A26" s="549" t="str">
        <f>_xlfn.CONCAT(Tabla13[[#This Row],[EE]]," - ",Tabla13[[#This Row],[Eje Estratégic0]])</f>
        <v>EE.3 - Fortalecimiento institucional</v>
      </c>
      <c r="B26" s="542" t="s">
        <v>2700</v>
      </c>
      <c r="C26" s="543" t="s">
        <v>2676</v>
      </c>
      <c r="D26" s="549" t="str">
        <f>_xlfn.CONCAT(Tabla13[[#This Row],[RE]]," - ",Tabla13[[#This Row],[Resultados Estratégicos]])</f>
        <v>RE3.9 - Instalaciones físicas remodeladas y equipadas conforme a estándares de centros de salud incrementando su capacidad resolutiva.</v>
      </c>
      <c r="E26" s="544" t="s">
        <v>2717</v>
      </c>
      <c r="F26" s="545" t="s">
        <v>2718</v>
      </c>
    </row>
    <row r="27" spans="1:6" ht="63.75">
      <c r="A27" s="550" t="str">
        <f>_xlfn.CONCAT(Tabla13[[#This Row],[EE]]," - ",Tabla13[[#This Row],[Eje Estratégic0]])</f>
        <v>EE.3 - Fortalecimiento institucional</v>
      </c>
      <c r="B27" s="542" t="s">
        <v>2700</v>
      </c>
      <c r="C27" s="543" t="s">
        <v>2676</v>
      </c>
      <c r="D27" s="550" t="str">
        <f>_xlfn.CONCAT(Tabla13[[#This Row],[RE]]," - ",Tabla13[[#This Row],[Resultados Estratégicos]])</f>
        <v>RE3.10 - Implementado un sistema integral de medición y gestión de la satisfacción de usuarios, con reportes trimestrales y planes de mejora continua para elevar la calidad percibida de los servicios públicos.</v>
      </c>
      <c r="E27" s="544" t="s">
        <v>2719</v>
      </c>
      <c r="F27" s="545" t="s">
        <v>2720</v>
      </c>
    </row>
  </sheetData>
  <phoneticPr fontId="28" type="noConversion"/>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B5:T164"/>
  <sheetViews>
    <sheetView topLeftCell="A6" zoomScale="59" zoomScaleNormal="59" workbookViewId="0">
      <selection activeCell="B56" sqref="B56:F80"/>
    </sheetView>
  </sheetViews>
  <sheetFormatPr defaultColWidth="9.140625" defaultRowHeight="15.75"/>
  <cols>
    <col min="1" max="1" width="8.5703125" style="122" customWidth="1"/>
    <col min="2" max="2" width="25.7109375" style="122" customWidth="1"/>
    <col min="3" max="3" width="12.7109375" style="122" customWidth="1"/>
    <col min="4" max="4" width="85.140625" style="122" customWidth="1"/>
    <col min="5" max="5" width="10.85546875" style="122" customWidth="1"/>
    <col min="6" max="6" width="74.28515625" style="122" customWidth="1"/>
    <col min="7" max="7" width="13.28515625" style="122" customWidth="1"/>
    <col min="8" max="8" width="62.85546875" style="122" customWidth="1"/>
    <col min="9" max="9" width="21.28515625" style="122" customWidth="1"/>
    <col min="10" max="10" width="40.140625" style="122" customWidth="1"/>
    <col min="11" max="11" width="31.140625" style="122" customWidth="1"/>
    <col min="12" max="12" width="9.140625" style="122" customWidth="1"/>
    <col min="13" max="13" width="49.7109375" style="122" customWidth="1"/>
    <col min="14" max="15" width="9.140625" style="122" customWidth="1"/>
    <col min="16" max="16" width="65" style="122" customWidth="1"/>
    <col min="17" max="18" width="9.140625" style="122" customWidth="1"/>
    <col min="19" max="19" width="45.5703125" style="122" customWidth="1"/>
    <col min="20" max="16384" width="9.140625" style="122"/>
  </cols>
  <sheetData>
    <row r="5" spans="2:20">
      <c r="B5" s="474" t="s">
        <v>2721</v>
      </c>
      <c r="C5" s="473" t="s">
        <v>2722</v>
      </c>
      <c r="F5" s="471" t="s">
        <v>2723</v>
      </c>
      <c r="G5" s="472" t="s">
        <v>2724</v>
      </c>
      <c r="H5" s="471" t="s">
        <v>2725</v>
      </c>
      <c r="J5" s="123" t="s">
        <v>2726</v>
      </c>
      <c r="K5" s="123" t="s">
        <v>2727</v>
      </c>
      <c r="M5" s="124" t="s">
        <v>2728</v>
      </c>
      <c r="N5" s="123"/>
      <c r="P5" s="124" t="s">
        <v>2729</v>
      </c>
      <c r="Q5" s="123"/>
      <c r="S5" s="124" t="s">
        <v>2730</v>
      </c>
      <c r="T5" s="123"/>
    </row>
    <row r="6" spans="2:20" ht="92.45" customHeight="1">
      <c r="B6" s="475" t="s">
        <v>2731</v>
      </c>
      <c r="C6" s="476" t="s">
        <v>2732</v>
      </c>
      <c r="E6" s="122" t="str">
        <f>G6</f>
        <v>Obj1.1</v>
      </c>
      <c r="F6" s="132" t="s">
        <v>2733</v>
      </c>
      <c r="G6" s="469" t="s">
        <v>2726</v>
      </c>
      <c r="H6" s="469" t="s">
        <v>2732</v>
      </c>
      <c r="J6" s="132" t="s">
        <v>2734</v>
      </c>
      <c r="K6" s="133" t="s">
        <v>2735</v>
      </c>
      <c r="M6" s="132" t="s">
        <v>2736</v>
      </c>
      <c r="N6" s="133" t="s">
        <v>2737</v>
      </c>
      <c r="P6" s="132" t="s">
        <v>2738</v>
      </c>
      <c r="Q6" s="133" t="s">
        <v>2739</v>
      </c>
      <c r="S6" s="132" t="s">
        <v>2740</v>
      </c>
      <c r="T6" s="133" t="s">
        <v>2741</v>
      </c>
    </row>
    <row r="7" spans="2:20" ht="82.9" customHeight="1">
      <c r="B7" s="475" t="s">
        <v>2742</v>
      </c>
      <c r="C7" s="476" t="s">
        <v>2743</v>
      </c>
      <c r="E7" s="122" t="str">
        <f t="shared" ref="E7:E18" si="0">G7</f>
        <v>Obj1.2</v>
      </c>
      <c r="F7" s="132" t="s">
        <v>2744</v>
      </c>
      <c r="G7" s="469" t="s">
        <v>2745</v>
      </c>
      <c r="H7" s="469" t="s">
        <v>2732</v>
      </c>
      <c r="J7" s="132" t="s">
        <v>2746</v>
      </c>
      <c r="K7" s="133" t="s">
        <v>2747</v>
      </c>
      <c r="M7" s="132" t="s">
        <v>2748</v>
      </c>
      <c r="N7" s="133" t="s">
        <v>2749</v>
      </c>
      <c r="P7" s="132" t="s">
        <v>2750</v>
      </c>
      <c r="Q7" s="133" t="s">
        <v>2751</v>
      </c>
    </row>
    <row r="8" spans="2:20" ht="70.150000000000006" customHeight="1">
      <c r="B8" s="477" t="s">
        <v>2752</v>
      </c>
      <c r="C8" s="478" t="s">
        <v>2753</v>
      </c>
      <c r="E8" s="122" t="str">
        <f t="shared" si="0"/>
        <v>Obj1.3</v>
      </c>
      <c r="F8" s="132" t="s">
        <v>2754</v>
      </c>
      <c r="G8" s="469" t="s">
        <v>2728</v>
      </c>
      <c r="H8" s="469" t="s">
        <v>2732</v>
      </c>
      <c r="J8" s="132" t="s">
        <v>2755</v>
      </c>
      <c r="K8" s="133" t="s">
        <v>2756</v>
      </c>
      <c r="M8" s="125"/>
      <c r="P8" s="132" t="s">
        <v>2757</v>
      </c>
      <c r="Q8" s="133" t="s">
        <v>2758</v>
      </c>
      <c r="S8" s="124" t="s">
        <v>2759</v>
      </c>
      <c r="T8" s="123"/>
    </row>
    <row r="9" spans="2:20" ht="83.45" customHeight="1">
      <c r="B9" s="455"/>
      <c r="C9" s="456"/>
      <c r="E9" s="122" t="str">
        <f t="shared" si="0"/>
        <v>Obj2.1</v>
      </c>
      <c r="F9" s="132" t="s">
        <v>2760</v>
      </c>
      <c r="G9" s="469" t="s">
        <v>2761</v>
      </c>
      <c r="H9" s="469" t="s">
        <v>2743</v>
      </c>
      <c r="J9" s="132" t="s">
        <v>2762</v>
      </c>
      <c r="K9" s="133" t="s">
        <v>2763</v>
      </c>
      <c r="M9" s="124" t="s">
        <v>2764</v>
      </c>
      <c r="N9" s="123"/>
      <c r="P9" s="132" t="s">
        <v>2765</v>
      </c>
      <c r="Q9" s="133" t="s">
        <v>2766</v>
      </c>
      <c r="S9" s="132" t="s">
        <v>2767</v>
      </c>
      <c r="T9" s="133" t="s">
        <v>2768</v>
      </c>
    </row>
    <row r="10" spans="2:20" ht="63">
      <c r="E10" s="122" t="str">
        <f t="shared" si="0"/>
        <v>Obj2.2</v>
      </c>
      <c r="F10" s="132" t="s">
        <v>2769</v>
      </c>
      <c r="G10" s="469" t="s">
        <v>2770</v>
      </c>
      <c r="H10" s="469" t="s">
        <v>2743</v>
      </c>
      <c r="M10" s="132" t="s">
        <v>2771</v>
      </c>
      <c r="N10" s="133" t="s">
        <v>2772</v>
      </c>
      <c r="S10" s="132" t="s">
        <v>2773</v>
      </c>
      <c r="T10" s="133" t="s">
        <v>2774</v>
      </c>
    </row>
    <row r="11" spans="2:20" ht="63">
      <c r="E11" s="122" t="str">
        <f t="shared" si="0"/>
        <v>Obj2.3</v>
      </c>
      <c r="F11" s="450" t="s">
        <v>2775</v>
      </c>
      <c r="G11" s="469" t="s">
        <v>2776</v>
      </c>
      <c r="H11" s="469" t="s">
        <v>2743</v>
      </c>
    </row>
    <row r="12" spans="2:20" ht="31.5">
      <c r="E12" s="122" t="str">
        <f t="shared" si="0"/>
        <v>Obj3.1</v>
      </c>
      <c r="F12" s="338" t="s">
        <v>2777</v>
      </c>
      <c r="G12" s="470" t="s">
        <v>2778</v>
      </c>
      <c r="H12" s="470" t="s">
        <v>2753</v>
      </c>
      <c r="J12" s="124" t="s">
        <v>2745</v>
      </c>
      <c r="K12" s="123"/>
      <c r="M12" s="124" t="s">
        <v>2779</v>
      </c>
      <c r="N12" s="123"/>
      <c r="P12" s="124" t="s">
        <v>2780</v>
      </c>
      <c r="Q12" s="123"/>
      <c r="S12" s="124" t="s">
        <v>2781</v>
      </c>
      <c r="T12" s="123"/>
    </row>
    <row r="13" spans="2:20" ht="63">
      <c r="E13" s="122" t="str">
        <f t="shared" si="0"/>
        <v>Obj3.2</v>
      </c>
      <c r="F13" s="340" t="s">
        <v>2782</v>
      </c>
      <c r="G13" s="470" t="s">
        <v>2783</v>
      </c>
      <c r="H13" s="470" t="s">
        <v>2753</v>
      </c>
      <c r="J13" s="124" t="s">
        <v>2784</v>
      </c>
      <c r="K13" s="123" t="s">
        <v>2785</v>
      </c>
      <c r="M13" s="132" t="s">
        <v>2786</v>
      </c>
      <c r="N13" s="133" t="s">
        <v>2787</v>
      </c>
      <c r="O13" s="134"/>
      <c r="P13" s="132" t="s">
        <v>2788</v>
      </c>
      <c r="Q13" s="133" t="s">
        <v>2789</v>
      </c>
      <c r="S13" s="124" t="s">
        <v>2790</v>
      </c>
      <c r="T13" s="123" t="s">
        <v>2791</v>
      </c>
    </row>
    <row r="14" spans="2:20" ht="47.25">
      <c r="E14" s="122" t="str">
        <f t="shared" si="0"/>
        <v>Obj3.3</v>
      </c>
      <c r="F14" s="340" t="s">
        <v>2792</v>
      </c>
      <c r="G14" s="470" t="s">
        <v>2793</v>
      </c>
      <c r="H14" s="470" t="s">
        <v>2753</v>
      </c>
      <c r="J14" s="124" t="s">
        <v>2794</v>
      </c>
      <c r="K14" s="123" t="s">
        <v>2795</v>
      </c>
      <c r="S14" s="124" t="s">
        <v>2796</v>
      </c>
      <c r="T14" s="123" t="s">
        <v>2797</v>
      </c>
    </row>
    <row r="15" spans="2:20" ht="47.25">
      <c r="E15" s="122" t="str">
        <f t="shared" si="0"/>
        <v>Obj3.4</v>
      </c>
      <c r="F15" s="340" t="s">
        <v>2798</v>
      </c>
      <c r="G15" s="470" t="s">
        <v>2799</v>
      </c>
      <c r="H15" s="470" t="s">
        <v>2753</v>
      </c>
    </row>
    <row r="16" spans="2:20" ht="31.5">
      <c r="E16" s="122" t="str">
        <f t="shared" si="0"/>
        <v>Obj3.5</v>
      </c>
      <c r="F16" s="340" t="s">
        <v>2800</v>
      </c>
      <c r="G16" s="470" t="s">
        <v>2801</v>
      </c>
      <c r="H16" s="470" t="s">
        <v>2753</v>
      </c>
      <c r="J16" s="123" t="s">
        <v>2761</v>
      </c>
      <c r="K16" s="123"/>
      <c r="M16" s="123" t="s">
        <v>2770</v>
      </c>
      <c r="N16" s="123"/>
      <c r="P16" s="123" t="s">
        <v>2776</v>
      </c>
      <c r="Q16" s="123"/>
    </row>
    <row r="17" spans="5:17" ht="47.25">
      <c r="E17" s="122" t="str">
        <f t="shared" si="0"/>
        <v>Obj3.6</v>
      </c>
      <c r="F17" s="451" t="s">
        <v>2802</v>
      </c>
      <c r="G17" s="470" t="s">
        <v>2803</v>
      </c>
      <c r="H17" s="470" t="s">
        <v>2753</v>
      </c>
      <c r="J17" s="124" t="s">
        <v>2804</v>
      </c>
      <c r="K17" s="123" t="s">
        <v>2805</v>
      </c>
      <c r="M17" s="132" t="s">
        <v>2806</v>
      </c>
      <c r="N17" s="133" t="s">
        <v>2807</v>
      </c>
      <c r="O17" s="134"/>
      <c r="P17" s="132" t="s">
        <v>2808</v>
      </c>
      <c r="Q17" s="133" t="s">
        <v>2809</v>
      </c>
    </row>
    <row r="18" spans="5:17" ht="63">
      <c r="E18" s="122" t="str">
        <f t="shared" si="0"/>
        <v>Obj3.7</v>
      </c>
      <c r="F18" s="340" t="s">
        <v>2810</v>
      </c>
      <c r="G18" s="470" t="s">
        <v>2811</v>
      </c>
      <c r="H18" s="470" t="s">
        <v>2753</v>
      </c>
      <c r="J18" s="124" t="s">
        <v>2812</v>
      </c>
      <c r="K18" s="123" t="s">
        <v>2813</v>
      </c>
      <c r="M18" s="132" t="s">
        <v>2814</v>
      </c>
      <c r="N18" s="133" t="s">
        <v>2815</v>
      </c>
      <c r="O18" s="134"/>
      <c r="P18" s="134"/>
      <c r="Q18" s="134"/>
    </row>
    <row r="19" spans="5:17" ht="47.25">
      <c r="F19" s="340"/>
      <c r="G19" s="134"/>
      <c r="J19" s="124" t="s">
        <v>2816</v>
      </c>
      <c r="K19" s="123" t="s">
        <v>2817</v>
      </c>
    </row>
    <row r="20" spans="5:17">
      <c r="F20" s="340"/>
      <c r="G20" s="134"/>
    </row>
    <row r="21" spans="5:17">
      <c r="F21" s="340"/>
      <c r="G21" s="134"/>
      <c r="J21" s="123" t="s">
        <v>2778</v>
      </c>
      <c r="K21" s="123"/>
      <c r="M21" s="123" t="s">
        <v>2783</v>
      </c>
      <c r="N21" s="123"/>
      <c r="P21" s="123" t="s">
        <v>2793</v>
      </c>
      <c r="Q21" s="123"/>
    </row>
    <row r="22" spans="5:17" ht="110.25">
      <c r="J22" s="126" t="s">
        <v>2818</v>
      </c>
      <c r="K22" s="127" t="s">
        <v>2819</v>
      </c>
      <c r="L22" s="128"/>
      <c r="M22" s="132" t="s">
        <v>2820</v>
      </c>
      <c r="N22" s="133" t="s">
        <v>2821</v>
      </c>
      <c r="O22" s="134"/>
      <c r="P22" s="132" t="s">
        <v>2822</v>
      </c>
      <c r="Q22" s="133" t="s">
        <v>2823</v>
      </c>
    </row>
    <row r="25" spans="5:17">
      <c r="J25" s="124" t="s">
        <v>2824</v>
      </c>
      <c r="K25" s="123"/>
    </row>
    <row r="26" spans="5:17" ht="63">
      <c r="J26" s="124" t="s">
        <v>2825</v>
      </c>
      <c r="K26" s="123" t="s">
        <v>2826</v>
      </c>
    </row>
    <row r="27" spans="5:17" ht="78.75">
      <c r="J27" s="124" t="s">
        <v>2827</v>
      </c>
      <c r="K27" s="123" t="s">
        <v>2828</v>
      </c>
    </row>
    <row r="28" spans="5:17" ht="78.75">
      <c r="J28" s="124" t="s">
        <v>2829</v>
      </c>
      <c r="K28" s="123" t="s">
        <v>2830</v>
      </c>
    </row>
    <row r="29" spans="5:17" ht="63">
      <c r="J29" s="124" t="s">
        <v>2831</v>
      </c>
      <c r="K29" s="123" t="s">
        <v>2832</v>
      </c>
    </row>
    <row r="30" spans="5:17" ht="78.75">
      <c r="J30" s="124" t="s">
        <v>2833</v>
      </c>
      <c r="K30" s="123" t="s">
        <v>2834</v>
      </c>
    </row>
    <row r="54" spans="2:6">
      <c r="B54" s="122" t="s">
        <v>2835</v>
      </c>
    </row>
    <row r="56" spans="2:6">
      <c r="B56" s="459" t="s">
        <v>2836</v>
      </c>
      <c r="C56" s="122" t="s">
        <v>2727</v>
      </c>
      <c r="D56" s="147" t="s">
        <v>2837</v>
      </c>
      <c r="E56" s="122" t="s">
        <v>2838</v>
      </c>
      <c r="F56" s="463" t="s">
        <v>2839</v>
      </c>
    </row>
    <row r="57" spans="2:6" ht="63.75">
      <c r="B57" s="460" t="str">
        <f>+B6</f>
        <v>LE.1 - Desarrollo y fortalecimiento de las redes integradas de servicios de salud fundamentada en el Modelo de Atención</v>
      </c>
      <c r="C57" s="341" t="s">
        <v>2732</v>
      </c>
      <c r="D57" s="453" t="str">
        <f>+F6</f>
        <v>Fortalecer los niveles de atención priorizando el Primer Nivel de Atención, incrementando su capacidad de resolución para satisfacer eficientemente las necesidades de salud de la población.</v>
      </c>
      <c r="E57" s="123" t="s">
        <v>2726</v>
      </c>
      <c r="F57" s="464" t="s">
        <v>2840</v>
      </c>
    </row>
    <row r="58" spans="2:6" ht="63.75">
      <c r="B58" s="460" t="str">
        <f>+B6</f>
        <v>LE.1 - Desarrollo y fortalecimiento de las redes integradas de servicios de salud fundamentada en el Modelo de Atención</v>
      </c>
      <c r="C58" s="341" t="s">
        <v>2732</v>
      </c>
      <c r="D58" s="453" t="str">
        <f>+F6</f>
        <v>Fortalecer los niveles de atención priorizando el Primer Nivel de Atención, incrementando su capacidad de resolución para satisfacer eficientemente las necesidades de salud de la población.</v>
      </c>
      <c r="E58" s="123" t="s">
        <v>2726</v>
      </c>
      <c r="F58" s="464" t="s">
        <v>2841</v>
      </c>
    </row>
    <row r="59" spans="2:6" ht="63.75">
      <c r="B59" s="460" t="str">
        <f>+B6</f>
        <v>LE.1 - Desarrollo y fortalecimiento de las redes integradas de servicios de salud fundamentada en el Modelo de Atención</v>
      </c>
      <c r="C59" s="341" t="s">
        <v>2732</v>
      </c>
      <c r="D59" s="453" t="str">
        <f>+F6</f>
        <v>Fortalecer los niveles de atención priorizando el Primer Nivel de Atención, incrementando su capacidad de resolución para satisfacer eficientemente las necesidades de salud de la población.</v>
      </c>
      <c r="E59" s="123" t="s">
        <v>2726</v>
      </c>
      <c r="F59" s="464" t="s">
        <v>2842</v>
      </c>
    </row>
    <row r="60" spans="2:6" ht="63.75">
      <c r="B60" s="460" t="str">
        <f>+B6</f>
        <v>LE.1 - Desarrollo y fortalecimiento de las redes integradas de servicios de salud fundamentada en el Modelo de Atención</v>
      </c>
      <c r="C60" s="341" t="s">
        <v>2732</v>
      </c>
      <c r="D60" s="453" t="str">
        <f>+F6</f>
        <v>Fortalecer los niveles de atención priorizando el Primer Nivel de Atención, incrementando su capacidad de resolución para satisfacer eficientemente las necesidades de salud de la población.</v>
      </c>
      <c r="E60" s="123" t="s">
        <v>2726</v>
      </c>
      <c r="F60" s="464" t="s">
        <v>2843</v>
      </c>
    </row>
    <row r="61" spans="2:6" ht="63.75">
      <c r="B61" s="460" t="str">
        <f>+B6</f>
        <v>LE.1 - Desarrollo y fortalecimiento de las redes integradas de servicios de salud fundamentada en el Modelo de Atención</v>
      </c>
      <c r="C61" s="341" t="s">
        <v>2732</v>
      </c>
      <c r="D61" s="453" t="s">
        <v>2744</v>
      </c>
      <c r="E61" s="123" t="s">
        <v>2745</v>
      </c>
      <c r="F61" s="464" t="s">
        <v>2844</v>
      </c>
    </row>
    <row r="62" spans="2:6" ht="63.75">
      <c r="B62" s="460" t="str">
        <f>+B6</f>
        <v>LE.1 - Desarrollo y fortalecimiento de las redes integradas de servicios de salud fundamentada en el Modelo de Atención</v>
      </c>
      <c r="C62" s="341" t="s">
        <v>2732</v>
      </c>
      <c r="D62" s="453" t="s">
        <v>2744</v>
      </c>
      <c r="E62" s="123" t="s">
        <v>2745</v>
      </c>
      <c r="F62" s="464" t="s">
        <v>2845</v>
      </c>
    </row>
    <row r="63" spans="2:6" ht="63.75">
      <c r="B63" s="460" t="str">
        <f>+B6</f>
        <v>LE.1 - Desarrollo y fortalecimiento de las redes integradas de servicios de salud fundamentada en el Modelo de Atención</v>
      </c>
      <c r="C63" s="341" t="s">
        <v>2732</v>
      </c>
      <c r="D63" s="453" t="s">
        <v>2744</v>
      </c>
      <c r="E63" s="123" t="s">
        <v>2745</v>
      </c>
      <c r="F63" s="464" t="s">
        <v>2846</v>
      </c>
    </row>
    <row r="64" spans="2:6" ht="63.75">
      <c r="B64" s="460" t="str">
        <f>+B6</f>
        <v>LE.1 - Desarrollo y fortalecimiento de las redes integradas de servicios de salud fundamentada en el Modelo de Atención</v>
      </c>
      <c r="C64" s="341" t="s">
        <v>2732</v>
      </c>
      <c r="D64" s="453" t="s">
        <v>2744</v>
      </c>
      <c r="E64" s="123" t="s">
        <v>2745</v>
      </c>
      <c r="F64" s="464" t="s">
        <v>2847</v>
      </c>
    </row>
    <row r="65" spans="2:6" ht="63.75">
      <c r="B65" s="460" t="str">
        <f>+B6</f>
        <v>LE.1 - Desarrollo y fortalecimiento de las redes integradas de servicios de salud fundamentada en el Modelo de Atención</v>
      </c>
      <c r="C65" s="341" t="s">
        <v>2732</v>
      </c>
      <c r="D65" s="453" t="s">
        <v>2744</v>
      </c>
      <c r="E65" s="123" t="s">
        <v>2745</v>
      </c>
      <c r="F65" s="464" t="s">
        <v>2848</v>
      </c>
    </row>
    <row r="66" spans="2:6" ht="63.75">
      <c r="B66" s="460" t="str">
        <f>+B6</f>
        <v>LE.1 - Desarrollo y fortalecimiento de las redes integradas de servicios de salud fundamentada en el Modelo de Atención</v>
      </c>
      <c r="C66" s="341" t="s">
        <v>2732</v>
      </c>
      <c r="D66" s="453" t="s">
        <v>2754</v>
      </c>
      <c r="E66" s="123" t="s">
        <v>2728</v>
      </c>
      <c r="F66" s="464" t="s">
        <v>2849</v>
      </c>
    </row>
    <row r="67" spans="2:6" ht="63.75">
      <c r="B67" s="460" t="str">
        <f>+B6</f>
        <v>LE.1 - Desarrollo y fortalecimiento de las redes integradas de servicios de salud fundamentada en el Modelo de Atención</v>
      </c>
      <c r="C67" s="341" t="s">
        <v>2732</v>
      </c>
      <c r="D67" s="453" t="s">
        <v>2754</v>
      </c>
      <c r="E67" s="123" t="s">
        <v>2728</v>
      </c>
      <c r="F67" s="464" t="s">
        <v>2850</v>
      </c>
    </row>
    <row r="68" spans="2:6" ht="63.75">
      <c r="B68" s="460" t="str">
        <f>+B6</f>
        <v>LE.1 - Desarrollo y fortalecimiento de las redes integradas de servicios de salud fundamentada en el Modelo de Atención</v>
      </c>
      <c r="C68" s="341" t="s">
        <v>2732</v>
      </c>
      <c r="D68" s="453" t="s">
        <v>2754</v>
      </c>
      <c r="E68" s="123" t="s">
        <v>2728</v>
      </c>
      <c r="F68" s="464" t="s">
        <v>2851</v>
      </c>
    </row>
    <row r="69" spans="2:6" ht="63.75">
      <c r="B69" s="460" t="str">
        <f>+B6</f>
        <v>LE.1 - Desarrollo y fortalecimiento de las redes integradas de servicios de salud fundamentada en el Modelo de Atención</v>
      </c>
      <c r="C69" s="341" t="s">
        <v>2732</v>
      </c>
      <c r="D69" s="453" t="s">
        <v>2754</v>
      </c>
      <c r="E69" s="123" t="s">
        <v>2728</v>
      </c>
      <c r="F69" s="464" t="s">
        <v>2852</v>
      </c>
    </row>
    <row r="70" spans="2:6" ht="38.25">
      <c r="B70" s="461" t="str">
        <f>+B7</f>
        <v>LE.2 - Fortalecimiento de la gestión y desarrollo de los recursos humanos.</v>
      </c>
      <c r="C70" s="341" t="s">
        <v>2743</v>
      </c>
      <c r="D70" s="453" t="s">
        <v>2760</v>
      </c>
      <c r="E70" s="133" t="s">
        <v>2761</v>
      </c>
      <c r="F70" s="464" t="s">
        <v>2853</v>
      </c>
    </row>
    <row r="71" spans="2:6" ht="38.25">
      <c r="B71" s="461" t="str">
        <f>+B7</f>
        <v>LE.2 - Fortalecimiento de la gestión y desarrollo de los recursos humanos.</v>
      </c>
      <c r="C71" s="341" t="s">
        <v>2743</v>
      </c>
      <c r="D71" s="453" t="s">
        <v>2769</v>
      </c>
      <c r="E71" s="133" t="s">
        <v>2770</v>
      </c>
      <c r="F71" s="464" t="s">
        <v>2854</v>
      </c>
    </row>
    <row r="72" spans="2:6" ht="38.25">
      <c r="B72" s="461" t="str">
        <f>+B7</f>
        <v>LE.2 - Fortalecimiento de la gestión y desarrollo de los recursos humanos.</v>
      </c>
      <c r="C72" s="341" t="s">
        <v>2743</v>
      </c>
      <c r="D72" s="453" t="s">
        <v>2769</v>
      </c>
      <c r="E72" s="133" t="s">
        <v>2770</v>
      </c>
      <c r="F72" s="464" t="s">
        <v>2855</v>
      </c>
    </row>
    <row r="73" spans="2:6" ht="38.25">
      <c r="B73" s="461" t="str">
        <f>+B7</f>
        <v>LE.2 - Fortalecimiento de la gestión y desarrollo de los recursos humanos.</v>
      </c>
      <c r="C73" s="341" t="s">
        <v>2743</v>
      </c>
      <c r="D73" s="453" t="s">
        <v>2775</v>
      </c>
      <c r="E73" s="133" t="s">
        <v>2776</v>
      </c>
      <c r="F73" s="464" t="s">
        <v>2856</v>
      </c>
    </row>
    <row r="74" spans="2:6" ht="60" customHeight="1">
      <c r="B74" s="462" t="str">
        <f>+B8</f>
        <v>LE.3 - Fortalecimiento Institucional</v>
      </c>
      <c r="C74" s="341" t="s">
        <v>2753</v>
      </c>
      <c r="D74" s="454" t="s">
        <v>2777</v>
      </c>
      <c r="E74" s="133" t="s">
        <v>2778</v>
      </c>
      <c r="F74" s="464" t="s">
        <v>2857</v>
      </c>
    </row>
    <row r="75" spans="2:6" ht="60" customHeight="1">
      <c r="B75" s="462" t="str">
        <f>+B8</f>
        <v>LE.3 - Fortalecimiento Institucional</v>
      </c>
      <c r="C75" s="341" t="s">
        <v>2753</v>
      </c>
      <c r="D75" s="454" t="s">
        <v>2782</v>
      </c>
      <c r="E75" s="133" t="s">
        <v>2783</v>
      </c>
      <c r="F75" s="464" t="s">
        <v>2858</v>
      </c>
    </row>
    <row r="76" spans="2:6" ht="60" customHeight="1">
      <c r="B76" s="462" t="str">
        <f>+B8</f>
        <v>LE.3 - Fortalecimiento Institucional</v>
      </c>
      <c r="C76" s="341" t="s">
        <v>2753</v>
      </c>
      <c r="D76" s="454" t="s">
        <v>2792</v>
      </c>
      <c r="E76" s="133" t="s">
        <v>2793</v>
      </c>
      <c r="F76" s="464" t="s">
        <v>2859</v>
      </c>
    </row>
    <row r="77" spans="2:6" ht="60" customHeight="1">
      <c r="B77" s="462" t="str">
        <f>+B8</f>
        <v>LE.3 - Fortalecimiento Institucional</v>
      </c>
      <c r="C77" s="341" t="s">
        <v>2753</v>
      </c>
      <c r="D77" s="454" t="s">
        <v>2798</v>
      </c>
      <c r="E77" s="133" t="s">
        <v>2799</v>
      </c>
      <c r="F77" s="464" t="s">
        <v>2860</v>
      </c>
    </row>
    <row r="78" spans="2:6" ht="25.5">
      <c r="B78" s="462" t="str">
        <f>+B8</f>
        <v>LE.3 - Fortalecimiento Institucional</v>
      </c>
      <c r="C78" s="341" t="s">
        <v>2753</v>
      </c>
      <c r="D78" s="453" t="s">
        <v>2800</v>
      </c>
      <c r="E78" s="133" t="s">
        <v>2801</v>
      </c>
      <c r="F78" s="464" t="s">
        <v>2861</v>
      </c>
    </row>
    <row r="79" spans="2:6" ht="25.5">
      <c r="B79" s="462" t="str">
        <f>+B8</f>
        <v>LE.3 - Fortalecimiento Institucional</v>
      </c>
      <c r="C79" s="341" t="s">
        <v>2753</v>
      </c>
      <c r="D79" s="453" t="s">
        <v>2802</v>
      </c>
      <c r="E79" s="133" t="s">
        <v>2803</v>
      </c>
      <c r="F79" s="464" t="s">
        <v>2862</v>
      </c>
    </row>
    <row r="80" spans="2:6" ht="38.25">
      <c r="B80" s="465" t="str">
        <f>+B8</f>
        <v>LE.3 - Fortalecimiento Institucional</v>
      </c>
      <c r="C80" s="466" t="s">
        <v>2753</v>
      </c>
      <c r="D80" s="467" t="s">
        <v>2810</v>
      </c>
      <c r="E80" s="339" t="s">
        <v>2811</v>
      </c>
      <c r="F80" s="468" t="s">
        <v>2863</v>
      </c>
    </row>
    <row r="91" spans="4:5">
      <c r="D91"/>
      <c r="E91"/>
    </row>
    <row r="92" spans="4:5">
      <c r="D92"/>
      <c r="E92"/>
    </row>
    <row r="93" spans="4:5">
      <c r="D93"/>
      <c r="E93"/>
    </row>
    <row r="94" spans="4:5">
      <c r="D94"/>
      <c r="E94"/>
    </row>
    <row r="95" spans="4:5">
      <c r="D95"/>
      <c r="E95"/>
    </row>
    <row r="96" spans="4:5">
      <c r="D96"/>
      <c r="E96"/>
    </row>
    <row r="97" spans="2:5">
      <c r="D97"/>
      <c r="E97"/>
    </row>
    <row r="98" spans="2:5">
      <c r="D98"/>
      <c r="E98"/>
    </row>
    <row r="99" spans="2:5">
      <c r="D99"/>
      <c r="E99"/>
    </row>
    <row r="100" spans="2:5">
      <c r="D100"/>
      <c r="E100"/>
    </row>
    <row r="101" spans="2:5">
      <c r="D101"/>
      <c r="E101"/>
    </row>
    <row r="102" spans="2:5">
      <c r="D102"/>
      <c r="E102"/>
    </row>
    <row r="103" spans="2:5">
      <c r="D103"/>
      <c r="E103"/>
    </row>
    <row r="104" spans="2:5">
      <c r="D104"/>
      <c r="E104"/>
    </row>
    <row r="105" spans="2:5">
      <c r="D105"/>
      <c r="E105"/>
    </row>
    <row r="106" spans="2:5">
      <c r="D106"/>
      <c r="E106"/>
    </row>
    <row r="107" spans="2:5">
      <c r="D107"/>
      <c r="E107"/>
    </row>
    <row r="108" spans="2:5">
      <c r="D108"/>
      <c r="E108"/>
    </row>
    <row r="109" spans="2:5">
      <c r="B109"/>
    </row>
    <row r="110" spans="2:5">
      <c r="B110"/>
    </row>
    <row r="111" spans="2:5">
      <c r="B111"/>
    </row>
    <row r="112" spans="2:5">
      <c r="B112"/>
    </row>
    <row r="113" spans="2:6">
      <c r="B113"/>
    </row>
    <row r="114" spans="2:6">
      <c r="B114"/>
    </row>
    <row r="115" spans="2:6">
      <c r="B115"/>
    </row>
    <row r="116" spans="2:6">
      <c r="B116"/>
    </row>
    <row r="117" spans="2:6">
      <c r="B117"/>
    </row>
    <row r="118" spans="2:6">
      <c r="B118"/>
    </row>
    <row r="119" spans="2:6">
      <c r="B119"/>
    </row>
    <row r="120" spans="2:6">
      <c r="B120"/>
    </row>
    <row r="121" spans="2:6">
      <c r="B121"/>
      <c r="D121" s="146" t="s">
        <v>2837</v>
      </c>
      <c r="E121" s="123" t="s">
        <v>2838</v>
      </c>
      <c r="F121" s="122" t="s">
        <v>2864</v>
      </c>
    </row>
    <row r="122" spans="2:6" ht="45">
      <c r="B122"/>
      <c r="D122" s="452" t="s">
        <v>2865</v>
      </c>
      <c r="E122" s="102" t="s">
        <v>2726</v>
      </c>
      <c r="F122" s="122" t="s">
        <v>2732</v>
      </c>
    </row>
    <row r="123" spans="2:6" ht="30">
      <c r="B123"/>
      <c r="D123" s="452" t="s">
        <v>2866</v>
      </c>
      <c r="E123" s="102" t="s">
        <v>2745</v>
      </c>
      <c r="F123" s="122" t="s">
        <v>2732</v>
      </c>
    </row>
    <row r="124" spans="2:6" ht="45">
      <c r="B124"/>
      <c r="D124" s="452" t="s">
        <v>2867</v>
      </c>
      <c r="E124" s="102" t="s">
        <v>2728</v>
      </c>
      <c r="F124" s="122" t="s">
        <v>2732</v>
      </c>
    </row>
    <row r="125" spans="2:6" ht="45">
      <c r="B125"/>
      <c r="D125" s="452" t="s">
        <v>2868</v>
      </c>
      <c r="E125" s="102" t="s">
        <v>2761</v>
      </c>
      <c r="F125" s="122" t="s">
        <v>2743</v>
      </c>
    </row>
    <row r="126" spans="2:6" ht="30">
      <c r="B126"/>
      <c r="D126" s="452" t="s">
        <v>2869</v>
      </c>
      <c r="E126" s="102" t="s">
        <v>2770</v>
      </c>
      <c r="F126" s="122" t="s">
        <v>2743</v>
      </c>
    </row>
    <row r="127" spans="2:6" ht="60">
      <c r="B127"/>
      <c r="D127" s="452" t="s">
        <v>2870</v>
      </c>
      <c r="E127" s="102" t="s">
        <v>2776</v>
      </c>
      <c r="F127" s="122" t="s">
        <v>2743</v>
      </c>
    </row>
    <row r="128" spans="2:6" ht="30">
      <c r="B128"/>
      <c r="D128" s="452" t="s">
        <v>2871</v>
      </c>
      <c r="E128" s="102" t="s">
        <v>2778</v>
      </c>
      <c r="F128" s="122" t="s">
        <v>2753</v>
      </c>
    </row>
    <row r="129" spans="2:8" ht="30">
      <c r="B129"/>
      <c r="D129" s="452" t="s">
        <v>2872</v>
      </c>
      <c r="E129" s="102" t="s">
        <v>2783</v>
      </c>
      <c r="F129" s="122" t="s">
        <v>2753</v>
      </c>
    </row>
    <row r="130" spans="2:8" ht="30">
      <c r="B130"/>
      <c r="D130" s="452" t="s">
        <v>2873</v>
      </c>
      <c r="E130" s="102" t="s">
        <v>2793</v>
      </c>
      <c r="F130" s="122" t="s">
        <v>2753</v>
      </c>
    </row>
    <row r="131" spans="2:8" ht="45">
      <c r="B131"/>
      <c r="D131" s="452" t="s">
        <v>2874</v>
      </c>
      <c r="E131" s="102" t="s">
        <v>2799</v>
      </c>
      <c r="F131" s="122" t="s">
        <v>2753</v>
      </c>
    </row>
    <row r="132" spans="2:8" ht="30">
      <c r="B132"/>
      <c r="D132" s="452" t="s">
        <v>2875</v>
      </c>
      <c r="E132" s="102" t="s">
        <v>2801</v>
      </c>
      <c r="F132" s="122" t="s">
        <v>2753</v>
      </c>
    </row>
    <row r="133" spans="2:8" ht="30">
      <c r="B133"/>
      <c r="D133" s="452" t="s">
        <v>2876</v>
      </c>
      <c r="E133" s="102" t="s">
        <v>2803</v>
      </c>
      <c r="F133" s="122" t="s">
        <v>2753</v>
      </c>
    </row>
    <row r="134" spans="2:8" ht="45">
      <c r="B134"/>
      <c r="D134" s="452" t="s">
        <v>2877</v>
      </c>
      <c r="E134" s="102" t="s">
        <v>2811</v>
      </c>
      <c r="F134" s="122" t="s">
        <v>2753</v>
      </c>
      <c r="H134" s="102" t="str">
        <f>+D128</f>
        <v>3.1  Fortalecer los procesos de gestión institucional para mejorar la eficiencia, transparencia y efectividad en la administración de los recursos y servicios.</v>
      </c>
    </row>
    <row r="137" spans="2:8">
      <c r="D137" s="125"/>
    </row>
    <row r="139" spans="2:8" ht="16.5" thickBot="1"/>
    <row r="140" spans="2:8" ht="16.5" thickBot="1">
      <c r="C140" s="122" t="s">
        <v>2878</v>
      </c>
      <c r="D140" s="457" t="s">
        <v>2839</v>
      </c>
    </row>
    <row r="141" spans="2:8" ht="60">
      <c r="C141" s="103" t="s">
        <v>2726</v>
      </c>
      <c r="D141" s="458" t="s">
        <v>2840</v>
      </c>
    </row>
    <row r="142" spans="2:8" ht="60">
      <c r="C142" s="103"/>
      <c r="D142" s="458" t="s">
        <v>2841</v>
      </c>
    </row>
    <row r="143" spans="2:8" ht="75">
      <c r="C143" s="103"/>
      <c r="D143" s="458" t="s">
        <v>2879</v>
      </c>
    </row>
    <row r="144" spans="2:8" ht="45">
      <c r="C144" s="103"/>
      <c r="D144" s="458" t="s">
        <v>2880</v>
      </c>
    </row>
    <row r="145" spans="3:4" ht="75">
      <c r="C145" s="103" t="s">
        <v>2745</v>
      </c>
      <c r="D145" s="458" t="s">
        <v>2881</v>
      </c>
    </row>
    <row r="146" spans="3:4" ht="30">
      <c r="C146" s="148"/>
      <c r="D146" s="458" t="s">
        <v>2882</v>
      </c>
    </row>
    <row r="147" spans="3:4" ht="60">
      <c r="C147" s="103"/>
      <c r="D147" s="458" t="s">
        <v>2883</v>
      </c>
    </row>
    <row r="148" spans="3:4" ht="30">
      <c r="C148" s="103"/>
      <c r="D148" s="458" t="s">
        <v>2884</v>
      </c>
    </row>
    <row r="149" spans="3:4" ht="30">
      <c r="C149" s="103"/>
      <c r="D149" s="458" t="s">
        <v>2885</v>
      </c>
    </row>
    <row r="150" spans="3:4" ht="45">
      <c r="C150" s="103" t="s">
        <v>2728</v>
      </c>
      <c r="D150" s="458" t="s">
        <v>2886</v>
      </c>
    </row>
    <row r="151" spans="3:4" ht="60">
      <c r="C151" s="148"/>
      <c r="D151" s="458" t="s">
        <v>2887</v>
      </c>
    </row>
    <row r="152" spans="3:4" ht="75">
      <c r="C152" s="103"/>
      <c r="D152" s="458" t="s">
        <v>2888</v>
      </c>
    </row>
    <row r="153" spans="3:4" ht="45">
      <c r="C153" s="103"/>
      <c r="D153" s="458" t="s">
        <v>2889</v>
      </c>
    </row>
    <row r="154" spans="3:4" ht="45">
      <c r="C154" s="103" t="s">
        <v>2761</v>
      </c>
      <c r="D154" s="458" t="s">
        <v>2890</v>
      </c>
    </row>
    <row r="155" spans="3:4" ht="30">
      <c r="C155" s="103" t="s">
        <v>2770</v>
      </c>
      <c r="D155" s="458" t="s">
        <v>2891</v>
      </c>
    </row>
    <row r="156" spans="3:4" ht="30">
      <c r="C156" s="103"/>
      <c r="D156" s="458" t="s">
        <v>2892</v>
      </c>
    </row>
    <row r="157" spans="3:4" ht="30">
      <c r="C157" s="103" t="s">
        <v>2776</v>
      </c>
      <c r="D157" s="458" t="s">
        <v>2893</v>
      </c>
    </row>
    <row r="158" spans="3:4" ht="30">
      <c r="C158" s="148" t="s">
        <v>2778</v>
      </c>
      <c r="D158" s="458" t="s">
        <v>2894</v>
      </c>
    </row>
    <row r="159" spans="3:4" ht="45">
      <c r="C159" s="148" t="s">
        <v>2783</v>
      </c>
      <c r="D159" s="458" t="s">
        <v>2895</v>
      </c>
    </row>
    <row r="160" spans="3:4" ht="60">
      <c r="C160" s="148" t="s">
        <v>2793</v>
      </c>
      <c r="D160" s="458" t="s">
        <v>2896</v>
      </c>
    </row>
    <row r="161" spans="3:4" ht="30">
      <c r="C161" s="148" t="s">
        <v>2799</v>
      </c>
      <c r="D161" s="458" t="s">
        <v>2897</v>
      </c>
    </row>
    <row r="162" spans="3:4" ht="30">
      <c r="C162" s="148" t="s">
        <v>2801</v>
      </c>
      <c r="D162" s="458" t="s">
        <v>2898</v>
      </c>
    </row>
    <row r="163" spans="3:4" ht="30">
      <c r="C163" s="148" t="s">
        <v>2803</v>
      </c>
      <c r="D163" s="458" t="s">
        <v>2899</v>
      </c>
    </row>
    <row r="164" spans="3:4" ht="45">
      <c r="C164" s="148" t="s">
        <v>2811</v>
      </c>
      <c r="D164" s="458" t="s">
        <v>2900</v>
      </c>
    </row>
  </sheetData>
  <phoneticPr fontId="6" type="noConversion"/>
  <pageMargins left="0.75" right="0.75" top="1" bottom="1" header="0.5" footer="0.5"/>
  <pageSetup paperSize="9" orientation="portrait" horizontalDpi="4294967292" verticalDpi="4294967292"/>
  <drawing r:id="rId1"/>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2:M207"/>
  <sheetViews>
    <sheetView topLeftCell="A111" zoomScaleNormal="100" workbookViewId="0">
      <selection activeCell="H17" sqref="H17"/>
    </sheetView>
  </sheetViews>
  <sheetFormatPr defaultColWidth="9.140625" defaultRowHeight="15"/>
  <cols>
    <col min="1" max="1" width="9.140625" customWidth="1"/>
    <col min="2" max="2" width="31.85546875" customWidth="1"/>
    <col min="3" max="3" width="31" customWidth="1"/>
    <col min="4" max="4" width="54.42578125" customWidth="1"/>
    <col min="5" max="5" width="52.42578125" customWidth="1"/>
    <col min="6" max="6" width="7" bestFit="1" customWidth="1"/>
    <col min="7" max="7" width="71" bestFit="1" customWidth="1"/>
    <col min="8" max="8" width="23" customWidth="1"/>
    <col min="9" max="10" width="9.140625" customWidth="1"/>
    <col min="11" max="11" width="26.42578125" customWidth="1"/>
    <col min="12" max="14" width="9.140625" customWidth="1"/>
    <col min="15" max="15" width="22" bestFit="1" customWidth="1"/>
  </cols>
  <sheetData>
    <row r="2" spans="1:8" ht="15.75" thickBot="1">
      <c r="B2" s="142" t="s">
        <v>2901</v>
      </c>
      <c r="C2" t="s">
        <v>2902</v>
      </c>
    </row>
    <row r="3" spans="1:8">
      <c r="B3" s="143">
        <v>2025</v>
      </c>
      <c r="C3" s="143"/>
    </row>
    <row r="4" spans="1:8">
      <c r="B4" s="144">
        <v>2026</v>
      </c>
      <c r="C4" s="144"/>
    </row>
    <row r="5" spans="1:8">
      <c r="B5" s="144">
        <v>2027</v>
      </c>
      <c r="C5" s="144"/>
    </row>
    <row r="6" spans="1:8" ht="15.75" thickBot="1">
      <c r="A6" t="s">
        <v>2903</v>
      </c>
      <c r="B6" s="145">
        <v>2028</v>
      </c>
      <c r="C6" s="145"/>
    </row>
    <row r="9" spans="1:8" ht="15.75" thickBot="1">
      <c r="B9" s="103" t="s">
        <v>2904</v>
      </c>
      <c r="G9" s="103"/>
    </row>
    <row r="10" spans="1:8" ht="15.75" thickBot="1">
      <c r="B10" s="111" t="s">
        <v>2905</v>
      </c>
      <c r="C10" t="s">
        <v>2906</v>
      </c>
      <c r="D10" s="103" t="s">
        <v>2907</v>
      </c>
      <c r="G10" t="s">
        <v>2908</v>
      </c>
    </row>
    <row r="11" spans="1:8">
      <c r="B11" s="112" t="s">
        <v>112</v>
      </c>
      <c r="C11" t="s">
        <v>2909</v>
      </c>
      <c r="D11" s="111" t="s">
        <v>1121</v>
      </c>
      <c r="G11" s="183" t="s">
        <v>1139</v>
      </c>
      <c r="H11" s="103" t="s">
        <v>2910</v>
      </c>
    </row>
    <row r="12" spans="1:8">
      <c r="B12" s="112" t="s">
        <v>2911</v>
      </c>
      <c r="C12" t="s">
        <v>2909</v>
      </c>
      <c r="D12" s="112" t="s">
        <v>991</v>
      </c>
      <c r="G12" s="183" t="s">
        <v>2912</v>
      </c>
      <c r="H12" s="103" t="s">
        <v>2910</v>
      </c>
    </row>
    <row r="13" spans="1:8">
      <c r="B13" s="112" t="s">
        <v>2913</v>
      </c>
      <c r="C13" t="s">
        <v>2909</v>
      </c>
      <c r="D13" s="112" t="s">
        <v>1026</v>
      </c>
      <c r="G13" s="183" t="s">
        <v>2914</v>
      </c>
      <c r="H13" s="169" t="s">
        <v>2915</v>
      </c>
    </row>
    <row r="14" spans="1:8">
      <c r="B14" s="112" t="s">
        <v>2916</v>
      </c>
      <c r="C14" t="s">
        <v>2909</v>
      </c>
      <c r="D14" s="112" t="s">
        <v>999</v>
      </c>
      <c r="G14" s="183" t="s">
        <v>2917</v>
      </c>
      <c r="H14" s="169" t="s">
        <v>2915</v>
      </c>
    </row>
    <row r="15" spans="1:8">
      <c r="B15" s="112" t="s">
        <v>2918</v>
      </c>
      <c r="C15" t="s">
        <v>2909</v>
      </c>
      <c r="D15" s="112" t="s">
        <v>2919</v>
      </c>
    </row>
    <row r="16" spans="1:8">
      <c r="B16" s="112" t="s">
        <v>2920</v>
      </c>
      <c r="C16" t="s">
        <v>2909</v>
      </c>
      <c r="D16" s="112" t="s">
        <v>120</v>
      </c>
    </row>
    <row r="17" spans="1:8">
      <c r="B17" s="112" t="s">
        <v>2921</v>
      </c>
      <c r="C17" t="s">
        <v>2909</v>
      </c>
    </row>
    <row r="18" spans="1:8">
      <c r="B18" s="112" t="s">
        <v>2922</v>
      </c>
      <c r="C18" t="s">
        <v>2909</v>
      </c>
    </row>
    <row r="19" spans="1:8">
      <c r="B19" s="112" t="s">
        <v>2923</v>
      </c>
      <c r="C19" t="s">
        <v>2909</v>
      </c>
      <c r="G19" s="182" t="s">
        <v>2924</v>
      </c>
      <c r="H19" s="103" t="s">
        <v>2925</v>
      </c>
    </row>
    <row r="20" spans="1:8" ht="15.75" thickBot="1">
      <c r="B20" s="113" t="s">
        <v>2926</v>
      </c>
      <c r="C20" t="s">
        <v>2909</v>
      </c>
      <c r="G20" t="s">
        <v>2927</v>
      </c>
      <c r="H20" t="s">
        <v>2928</v>
      </c>
    </row>
    <row r="21" spans="1:8">
      <c r="G21" t="s">
        <v>2322</v>
      </c>
      <c r="H21" t="s">
        <v>2325</v>
      </c>
    </row>
    <row r="22" spans="1:8">
      <c r="A22" t="s">
        <v>2903</v>
      </c>
      <c r="B22" s="103"/>
      <c r="C22" s="103"/>
      <c r="G22" t="s">
        <v>2929</v>
      </c>
      <c r="H22" t="s">
        <v>2930</v>
      </c>
    </row>
    <row r="23" spans="1:8" ht="15.75" thickBot="1">
      <c r="B23" s="103" t="s">
        <v>2906</v>
      </c>
      <c r="C23" s="103" t="s">
        <v>2931</v>
      </c>
      <c r="G23" t="s">
        <v>1014</v>
      </c>
      <c r="H23" t="s">
        <v>2272</v>
      </c>
    </row>
    <row r="24" spans="1:8">
      <c r="B24" s="104" t="s">
        <v>2932</v>
      </c>
      <c r="C24" s="105" t="s">
        <v>2933</v>
      </c>
      <c r="D24" t="s">
        <v>2934</v>
      </c>
      <c r="G24" t="s">
        <v>990</v>
      </c>
      <c r="H24" t="s">
        <v>2268</v>
      </c>
    </row>
    <row r="25" spans="1:8">
      <c r="B25" s="106" t="s">
        <v>2935</v>
      </c>
      <c r="C25" s="107" t="s">
        <v>2936</v>
      </c>
      <c r="D25" t="s">
        <v>2937</v>
      </c>
      <c r="G25" t="s">
        <v>2938</v>
      </c>
      <c r="H25" t="s">
        <v>2274</v>
      </c>
    </row>
    <row r="26" spans="1:8">
      <c r="B26" s="106" t="s">
        <v>2939</v>
      </c>
      <c r="C26" s="107" t="s">
        <v>2940</v>
      </c>
      <c r="D26" t="s">
        <v>2941</v>
      </c>
    </row>
    <row r="27" spans="1:8">
      <c r="B27" s="106" t="s">
        <v>2942</v>
      </c>
      <c r="C27" s="107" t="s">
        <v>2943</v>
      </c>
      <c r="D27" t="s">
        <v>2944</v>
      </c>
      <c r="G27" s="170" t="s">
        <v>2915</v>
      </c>
      <c r="H27" s="103" t="s">
        <v>2945</v>
      </c>
    </row>
    <row r="28" spans="1:8" ht="15.75" thickBot="1">
      <c r="B28" s="108" t="s">
        <v>115</v>
      </c>
      <c r="C28" s="109" t="s">
        <v>2946</v>
      </c>
      <c r="D28" t="s">
        <v>2947</v>
      </c>
      <c r="G28" t="s">
        <v>2948</v>
      </c>
      <c r="H28" t="s">
        <v>2949</v>
      </c>
    </row>
    <row r="29" spans="1:8" ht="15.75" thickBot="1">
      <c r="B29" s="108"/>
      <c r="C29" s="109"/>
      <c r="G29" t="s">
        <v>2950</v>
      </c>
      <c r="H29" t="s">
        <v>2256</v>
      </c>
    </row>
    <row r="30" spans="1:8">
      <c r="G30" t="s">
        <v>1187</v>
      </c>
      <c r="H30" t="s">
        <v>2260</v>
      </c>
    </row>
    <row r="31" spans="1:8">
      <c r="G31" t="s">
        <v>2951</v>
      </c>
      <c r="H31" t="s">
        <v>2252</v>
      </c>
    </row>
    <row r="32" spans="1:8" ht="15.75" thickBot="1">
      <c r="B32" s="103" t="s">
        <v>2952</v>
      </c>
      <c r="C32" s="103" t="s">
        <v>2953</v>
      </c>
      <c r="D32" s="103" t="s">
        <v>936</v>
      </c>
    </row>
    <row r="33" spans="2:8">
      <c r="B33" s="104" t="s">
        <v>2954</v>
      </c>
      <c r="C33" s="114" t="s">
        <v>2955</v>
      </c>
      <c r="D33" s="115" t="s">
        <v>2956</v>
      </c>
      <c r="G33" s="103" t="s">
        <v>2910</v>
      </c>
      <c r="H33" s="103" t="s">
        <v>2945</v>
      </c>
    </row>
    <row r="34" spans="2:8" ht="15.75" thickBot="1">
      <c r="B34" s="108"/>
      <c r="C34" s="117"/>
      <c r="D34" s="109" t="s">
        <v>2905</v>
      </c>
      <c r="G34" s="184" t="s">
        <v>1140</v>
      </c>
      <c r="H34" t="s">
        <v>1144</v>
      </c>
    </row>
    <row r="35" spans="2:8">
      <c r="G35" s="184" t="s">
        <v>1672</v>
      </c>
      <c r="H35" t="s">
        <v>1172</v>
      </c>
    </row>
    <row r="36" spans="2:8" ht="15.75" thickBot="1">
      <c r="D36" s="317" t="s">
        <v>2939</v>
      </c>
      <c r="E36" s="317" t="s">
        <v>2932</v>
      </c>
      <c r="G36" s="184" t="s">
        <v>1273</v>
      </c>
      <c r="H36" t="s">
        <v>1189</v>
      </c>
    </row>
    <row r="37" spans="2:8">
      <c r="B37" s="104" t="s">
        <v>2957</v>
      </c>
      <c r="C37" s="114" t="s">
        <v>2958</v>
      </c>
      <c r="D37" s="115" t="s">
        <v>98</v>
      </c>
      <c r="E37" t="s">
        <v>2959</v>
      </c>
      <c r="G37" s="184" t="s">
        <v>1684</v>
      </c>
      <c r="H37" t="s">
        <v>1199</v>
      </c>
    </row>
    <row r="38" spans="2:8">
      <c r="B38" s="106" t="s">
        <v>2957</v>
      </c>
      <c r="C38" s="101" t="s">
        <v>2960</v>
      </c>
      <c r="D38" s="116" t="s">
        <v>97</v>
      </c>
      <c r="E38" t="s">
        <v>2959</v>
      </c>
      <c r="G38" s="184" t="s">
        <v>2961</v>
      </c>
      <c r="H38" t="s">
        <v>1250</v>
      </c>
    </row>
    <row r="39" spans="2:8">
      <c r="B39" s="106" t="s">
        <v>2957</v>
      </c>
      <c r="C39" s="101" t="s">
        <v>2962</v>
      </c>
      <c r="D39" s="116" t="s">
        <v>2963</v>
      </c>
      <c r="E39" t="s">
        <v>2959</v>
      </c>
      <c r="G39" s="184" t="s">
        <v>1663</v>
      </c>
      <c r="H39" t="s">
        <v>2294</v>
      </c>
    </row>
    <row r="40" spans="2:8">
      <c r="B40" s="106" t="s">
        <v>2957</v>
      </c>
      <c r="C40" s="101" t="s">
        <v>2964</v>
      </c>
      <c r="D40" s="116" t="s">
        <v>2965</v>
      </c>
      <c r="E40" t="s">
        <v>2966</v>
      </c>
      <c r="G40" s="184" t="s">
        <v>1156</v>
      </c>
      <c r="H40" t="s">
        <v>1158</v>
      </c>
    </row>
    <row r="41" spans="2:8">
      <c r="B41" s="106" t="s">
        <v>2957</v>
      </c>
      <c r="C41" s="101" t="s">
        <v>2967</v>
      </c>
      <c r="D41" s="116" t="s">
        <v>2968</v>
      </c>
      <c r="E41" t="s">
        <v>2966</v>
      </c>
      <c r="G41" s="184" t="s">
        <v>1170</v>
      </c>
      <c r="H41" t="s">
        <v>2328</v>
      </c>
    </row>
    <row r="42" spans="2:8">
      <c r="B42" s="106" t="s">
        <v>2957</v>
      </c>
      <c r="C42" s="101" t="s">
        <v>2969</v>
      </c>
      <c r="D42" s="116" t="s">
        <v>2970</v>
      </c>
      <c r="E42" t="s">
        <v>2971</v>
      </c>
      <c r="G42" s="184" t="s">
        <v>1167</v>
      </c>
      <c r="H42" t="s">
        <v>1146</v>
      </c>
    </row>
    <row r="43" spans="2:8">
      <c r="B43" s="106" t="s">
        <v>2957</v>
      </c>
      <c r="C43" s="101" t="s">
        <v>2972</v>
      </c>
      <c r="D43" s="116" t="s">
        <v>2973</v>
      </c>
      <c r="E43" t="s">
        <v>2974</v>
      </c>
    </row>
    <row r="44" spans="2:8">
      <c r="B44" s="106" t="s">
        <v>2957</v>
      </c>
      <c r="C44" s="101" t="s">
        <v>2975</v>
      </c>
      <c r="D44" s="116" t="s">
        <v>2976</v>
      </c>
      <c r="E44" t="s">
        <v>2974</v>
      </c>
      <c r="G44" t="s">
        <v>1675</v>
      </c>
      <c r="H44" s="167" t="s">
        <v>1250</v>
      </c>
    </row>
    <row r="45" spans="2:8">
      <c r="B45" s="106" t="s">
        <v>2957</v>
      </c>
      <c r="C45" s="101" t="s">
        <v>2977</v>
      </c>
      <c r="D45" s="116" t="s">
        <v>2978</v>
      </c>
      <c r="E45" t="s">
        <v>2974</v>
      </c>
      <c r="G45" t="s">
        <v>1676</v>
      </c>
      <c r="H45" s="167" t="s">
        <v>2655</v>
      </c>
    </row>
    <row r="46" spans="2:8">
      <c r="B46" s="106" t="s">
        <v>2957</v>
      </c>
      <c r="C46" s="101" t="s">
        <v>2979</v>
      </c>
      <c r="D46" s="116" t="s">
        <v>2980</v>
      </c>
      <c r="E46" t="s">
        <v>2974</v>
      </c>
      <c r="G46" t="s">
        <v>1677</v>
      </c>
      <c r="H46" s="167" t="s">
        <v>2656</v>
      </c>
    </row>
    <row r="47" spans="2:8">
      <c r="B47" s="106" t="s">
        <v>2957</v>
      </c>
      <c r="C47" s="101" t="s">
        <v>2981</v>
      </c>
      <c r="D47" s="116" t="s">
        <v>93</v>
      </c>
      <c r="E47" t="s">
        <v>2974</v>
      </c>
    </row>
    <row r="48" spans="2:8">
      <c r="B48" s="106" t="s">
        <v>2957</v>
      </c>
      <c r="C48" s="101" t="s">
        <v>2982</v>
      </c>
      <c r="D48" s="116" t="s">
        <v>2983</v>
      </c>
      <c r="E48" t="s">
        <v>2974</v>
      </c>
    </row>
    <row r="49" spans="2:5">
      <c r="B49" s="106" t="s">
        <v>2957</v>
      </c>
      <c r="C49" s="101" t="s">
        <v>2984</v>
      </c>
      <c r="D49" s="116" t="s">
        <v>2985</v>
      </c>
      <c r="E49" t="s">
        <v>2985</v>
      </c>
    </row>
    <row r="50" spans="2:5">
      <c r="B50" s="106" t="s">
        <v>2957</v>
      </c>
      <c r="C50" s="101" t="s">
        <v>2986</v>
      </c>
      <c r="D50" s="116" t="s">
        <v>2987</v>
      </c>
      <c r="E50" t="s">
        <v>2988</v>
      </c>
    </row>
    <row r="51" spans="2:5">
      <c r="B51" s="106" t="s">
        <v>2957</v>
      </c>
      <c r="C51" s="101" t="s">
        <v>2989</v>
      </c>
      <c r="D51" s="116" t="s">
        <v>2990</v>
      </c>
      <c r="E51" t="s">
        <v>2988</v>
      </c>
    </row>
    <row r="52" spans="2:5">
      <c r="B52" s="106" t="s">
        <v>2957</v>
      </c>
      <c r="C52" s="101" t="s">
        <v>2991</v>
      </c>
      <c r="D52" s="116" t="s">
        <v>22</v>
      </c>
      <c r="E52" t="s">
        <v>2988</v>
      </c>
    </row>
    <row r="53" spans="2:5">
      <c r="B53" s="106" t="s">
        <v>2957</v>
      </c>
      <c r="C53" s="101" t="s">
        <v>2992</v>
      </c>
      <c r="D53" s="116" t="s">
        <v>2993</v>
      </c>
      <c r="E53" t="s">
        <v>2988</v>
      </c>
    </row>
    <row r="54" spans="2:5">
      <c r="B54" s="106" t="s">
        <v>2957</v>
      </c>
      <c r="C54" s="101" t="s">
        <v>2994</v>
      </c>
      <c r="D54" s="116" t="s">
        <v>2995</v>
      </c>
      <c r="E54" t="s">
        <v>2988</v>
      </c>
    </row>
    <row r="55" spans="2:5">
      <c r="B55" s="106" t="s">
        <v>2957</v>
      </c>
      <c r="C55" s="101" t="s">
        <v>2996</v>
      </c>
      <c r="D55" s="116" t="s">
        <v>69</v>
      </c>
      <c r="E55" t="s">
        <v>2997</v>
      </c>
    </row>
    <row r="56" spans="2:5">
      <c r="B56" s="106" t="s">
        <v>2957</v>
      </c>
      <c r="C56" s="101" t="s">
        <v>2998</v>
      </c>
      <c r="D56" s="116" t="s">
        <v>73</v>
      </c>
      <c r="E56" t="s">
        <v>2997</v>
      </c>
    </row>
    <row r="57" spans="2:5">
      <c r="B57" s="106" t="s">
        <v>2957</v>
      </c>
      <c r="C57" s="101" t="s">
        <v>2999</v>
      </c>
      <c r="D57" s="116" t="s">
        <v>3000</v>
      </c>
      <c r="E57" t="s">
        <v>2997</v>
      </c>
    </row>
    <row r="58" spans="2:5">
      <c r="B58" s="106" t="s">
        <v>2957</v>
      </c>
      <c r="C58" s="101" t="s">
        <v>3001</v>
      </c>
      <c r="D58" s="116" t="s">
        <v>3002</v>
      </c>
      <c r="E58" t="s">
        <v>2997</v>
      </c>
    </row>
    <row r="59" spans="2:5">
      <c r="B59" s="106" t="s">
        <v>2957</v>
      </c>
      <c r="C59" s="101" t="s">
        <v>3003</v>
      </c>
      <c r="D59" s="116" t="s">
        <v>3004</v>
      </c>
      <c r="E59" t="s">
        <v>2997</v>
      </c>
    </row>
    <row r="60" spans="2:5">
      <c r="B60" s="106" t="s">
        <v>2957</v>
      </c>
      <c r="C60" s="101" t="s">
        <v>3005</v>
      </c>
      <c r="D60" s="116" t="s">
        <v>3006</v>
      </c>
      <c r="E60" t="s">
        <v>2997</v>
      </c>
    </row>
    <row r="61" spans="2:5">
      <c r="B61" s="106" t="s">
        <v>2957</v>
      </c>
      <c r="C61" s="101" t="s">
        <v>3007</v>
      </c>
      <c r="D61" s="116" t="s">
        <v>3008</v>
      </c>
      <c r="E61" t="s">
        <v>2997</v>
      </c>
    </row>
    <row r="62" spans="2:5">
      <c r="B62" s="106" t="s">
        <v>2957</v>
      </c>
      <c r="C62" s="101" t="s">
        <v>3009</v>
      </c>
      <c r="D62" s="116" t="s">
        <v>3010</v>
      </c>
      <c r="E62" t="s">
        <v>3011</v>
      </c>
    </row>
    <row r="63" spans="2:5">
      <c r="B63" s="106" t="s">
        <v>2957</v>
      </c>
      <c r="C63" s="101" t="s">
        <v>3012</v>
      </c>
      <c r="D63" s="116" t="s">
        <v>3013</v>
      </c>
      <c r="E63" t="s">
        <v>3011</v>
      </c>
    </row>
    <row r="64" spans="2:5">
      <c r="B64" s="106" t="s">
        <v>2957</v>
      </c>
      <c r="C64" s="101" t="s">
        <v>3014</v>
      </c>
      <c r="D64" s="116" t="s">
        <v>3015</v>
      </c>
      <c r="E64" t="s">
        <v>3011</v>
      </c>
    </row>
    <row r="65" spans="2:5">
      <c r="B65" s="106" t="s">
        <v>2957</v>
      </c>
      <c r="C65" s="101" t="s">
        <v>3016</v>
      </c>
      <c r="D65" s="116" t="s">
        <v>3017</v>
      </c>
      <c r="E65" t="s">
        <v>3011</v>
      </c>
    </row>
    <row r="66" spans="2:5">
      <c r="B66" s="106" t="s">
        <v>2957</v>
      </c>
      <c r="C66" s="101" t="s">
        <v>3018</v>
      </c>
      <c r="D66" s="116" t="s">
        <v>3019</v>
      </c>
      <c r="E66" t="s">
        <v>3020</v>
      </c>
    </row>
    <row r="67" spans="2:5">
      <c r="B67" s="106" t="s">
        <v>2957</v>
      </c>
      <c r="C67" s="101" t="s">
        <v>3021</v>
      </c>
      <c r="D67" s="116" t="s">
        <v>3022</v>
      </c>
      <c r="E67" t="s">
        <v>3020</v>
      </c>
    </row>
    <row r="68" spans="2:5" ht="15.75" customHeight="1">
      <c r="B68" s="106"/>
      <c r="C68" s="102"/>
      <c r="D68" s="116" t="s">
        <v>3023</v>
      </c>
      <c r="E68" t="s">
        <v>3020</v>
      </c>
    </row>
    <row r="69" spans="2:5" ht="15.75" customHeight="1">
      <c r="B69" s="318"/>
      <c r="C69" s="319"/>
      <c r="D69" s="320" t="s">
        <v>3024</v>
      </c>
      <c r="E69" t="s">
        <v>3025</v>
      </c>
    </row>
    <row r="70" spans="2:5" ht="15.75" customHeight="1">
      <c r="B70" s="318"/>
      <c r="C70" s="319"/>
      <c r="D70" s="320" t="s">
        <v>3026</v>
      </c>
      <c r="E70" t="s">
        <v>3025</v>
      </c>
    </row>
    <row r="71" spans="2:5" ht="15.75" customHeight="1">
      <c r="B71" s="318"/>
      <c r="C71" s="319"/>
      <c r="D71" s="320" t="s">
        <v>3027</v>
      </c>
      <c r="E71" t="s">
        <v>3025</v>
      </c>
    </row>
    <row r="72" spans="2:5" ht="15.75" customHeight="1">
      <c r="B72" s="318"/>
      <c r="C72" s="319"/>
      <c r="D72" s="320" t="s">
        <v>3028</v>
      </c>
      <c r="E72" t="s">
        <v>3025</v>
      </c>
    </row>
    <row r="73" spans="2:5" ht="15.75" customHeight="1">
      <c r="B73" s="318"/>
      <c r="C73" s="319"/>
      <c r="D73" s="320" t="s">
        <v>3029</v>
      </c>
      <c r="E73" t="s">
        <v>3030</v>
      </c>
    </row>
    <row r="74" spans="2:5" ht="15.75" customHeight="1">
      <c r="B74" s="318"/>
      <c r="C74" s="319"/>
      <c r="D74" s="320" t="s">
        <v>3031</v>
      </c>
      <c r="E74" t="s">
        <v>3030</v>
      </c>
    </row>
    <row r="75" spans="2:5" ht="15.75" customHeight="1">
      <c r="B75" s="318"/>
      <c r="C75" s="319"/>
      <c r="D75" s="320" t="s">
        <v>3032</v>
      </c>
      <c r="E75" t="s">
        <v>3033</v>
      </c>
    </row>
    <row r="76" spans="2:5" ht="15.75" customHeight="1">
      <c r="B76" s="318"/>
      <c r="C76" s="319"/>
      <c r="D76" s="320" t="s">
        <v>3034</v>
      </c>
      <c r="E76" t="s">
        <v>3033</v>
      </c>
    </row>
    <row r="77" spans="2:5" ht="15.75" customHeight="1">
      <c r="B77" s="318"/>
      <c r="C77" s="319"/>
      <c r="D77" s="320" t="s">
        <v>3035</v>
      </c>
      <c r="E77" t="s">
        <v>3033</v>
      </c>
    </row>
    <row r="78" spans="2:5" ht="15.75" customHeight="1">
      <c r="B78" s="318"/>
      <c r="C78" s="319"/>
      <c r="D78" s="320" t="s">
        <v>3036</v>
      </c>
      <c r="E78" t="s">
        <v>3037</v>
      </c>
    </row>
    <row r="79" spans="2:5" ht="15.75" customHeight="1">
      <c r="B79" s="318"/>
      <c r="C79" s="319"/>
      <c r="D79" s="320" t="s">
        <v>4</v>
      </c>
      <c r="E79" t="s">
        <v>3037</v>
      </c>
    </row>
    <row r="80" spans="2:5" ht="15.75" customHeight="1">
      <c r="B80" s="318"/>
      <c r="C80" s="319"/>
      <c r="D80" s="320" t="s">
        <v>3038</v>
      </c>
      <c r="E80" t="s">
        <v>3037</v>
      </c>
    </row>
    <row r="81" spans="2:5" ht="15.75" customHeight="1">
      <c r="B81" s="318"/>
      <c r="C81" s="319"/>
      <c r="D81" s="320" t="s">
        <v>3039</v>
      </c>
      <c r="E81" t="s">
        <v>3037</v>
      </c>
    </row>
    <row r="82" spans="2:5" ht="15.75" customHeight="1">
      <c r="B82" s="318"/>
      <c r="C82" s="319"/>
      <c r="D82" s="320" t="s">
        <v>3040</v>
      </c>
      <c r="E82" t="s">
        <v>3041</v>
      </c>
    </row>
    <row r="83" spans="2:5" ht="15.75" customHeight="1">
      <c r="B83" s="318"/>
      <c r="C83" s="319"/>
      <c r="D83" s="320" t="s">
        <v>3042</v>
      </c>
      <c r="E83" t="s">
        <v>3041</v>
      </c>
    </row>
    <row r="84" spans="2:5" ht="15.75" customHeight="1">
      <c r="B84" s="318"/>
      <c r="C84" s="319"/>
      <c r="D84" s="320" t="s">
        <v>3043</v>
      </c>
      <c r="E84" t="s">
        <v>3044</v>
      </c>
    </row>
    <row r="85" spans="2:5" ht="15.75" customHeight="1">
      <c r="B85" s="318"/>
      <c r="C85" s="319"/>
      <c r="D85" s="320" t="s">
        <v>61</v>
      </c>
      <c r="E85" t="s">
        <v>3044</v>
      </c>
    </row>
    <row r="86" spans="2:5" ht="15.75" customHeight="1">
      <c r="B86" s="318"/>
      <c r="C86" s="319"/>
      <c r="D86" s="320" t="s">
        <v>19</v>
      </c>
      <c r="E86" t="s">
        <v>3044</v>
      </c>
    </row>
    <row r="87" spans="2:5" ht="15.75" customHeight="1">
      <c r="B87" s="318"/>
      <c r="C87" s="319"/>
      <c r="D87" s="320" t="s">
        <v>3045</v>
      </c>
      <c r="E87" t="s">
        <v>3046</v>
      </c>
    </row>
    <row r="88" spans="2:5" ht="15.75" customHeight="1">
      <c r="B88" s="318"/>
      <c r="C88" s="319"/>
      <c r="D88" s="320" t="s">
        <v>3047</v>
      </c>
      <c r="E88" t="s">
        <v>3046</v>
      </c>
    </row>
    <row r="89" spans="2:5" ht="15.75" customHeight="1">
      <c r="B89" s="318"/>
      <c r="C89" s="319"/>
      <c r="D89" s="320" t="s">
        <v>3048</v>
      </c>
      <c r="E89" t="s">
        <v>3046</v>
      </c>
    </row>
    <row r="90" spans="2:5" ht="15.75" customHeight="1">
      <c r="B90" s="318"/>
      <c r="C90" s="319"/>
      <c r="D90" s="320" t="s">
        <v>3049</v>
      </c>
      <c r="E90" t="s">
        <v>3046</v>
      </c>
    </row>
    <row r="91" spans="2:5" ht="15.75" customHeight="1">
      <c r="B91" s="318"/>
      <c r="C91" s="319"/>
      <c r="D91" s="320" t="s">
        <v>3050</v>
      </c>
      <c r="E91" t="s">
        <v>3051</v>
      </c>
    </row>
    <row r="92" spans="2:5" ht="15.75" customHeight="1">
      <c r="B92" s="318"/>
      <c r="C92" s="319"/>
      <c r="D92" s="320" t="s">
        <v>3052</v>
      </c>
      <c r="E92" t="s">
        <v>3051</v>
      </c>
    </row>
    <row r="93" spans="2:5" ht="15.75" customHeight="1">
      <c r="B93" s="318"/>
      <c r="C93" s="319"/>
      <c r="D93" s="320" t="s">
        <v>3053</v>
      </c>
      <c r="E93" t="s">
        <v>3051</v>
      </c>
    </row>
    <row r="94" spans="2:5" ht="15.75" customHeight="1">
      <c r="B94" s="318"/>
      <c r="C94" s="319"/>
      <c r="D94" s="320" t="s">
        <v>3054</v>
      </c>
      <c r="E94" t="s">
        <v>3051</v>
      </c>
    </row>
    <row r="95" spans="2:5">
      <c r="B95" s="318"/>
      <c r="C95" s="319"/>
      <c r="D95" s="320" t="s">
        <v>3055</v>
      </c>
      <c r="E95" t="s">
        <v>3056</v>
      </c>
    </row>
    <row r="96" spans="2:5">
      <c r="B96" s="318"/>
      <c r="C96" s="319"/>
      <c r="D96" s="320"/>
    </row>
    <row r="97" spans="2:4" ht="15.75" thickBot="1">
      <c r="B97" s="108"/>
      <c r="C97" s="117"/>
      <c r="D97" s="109"/>
    </row>
    <row r="99" spans="2:4" ht="15.75" thickBot="1"/>
    <row r="100" spans="2:4">
      <c r="B100" s="104" t="s">
        <v>3057</v>
      </c>
      <c r="C100" s="114" t="s">
        <v>3058</v>
      </c>
      <c r="D100" s="115" t="str">
        <f>+E37</f>
        <v>Dirección de Comunicaciones</v>
      </c>
    </row>
    <row r="101" spans="2:4">
      <c r="B101" s="106" t="s">
        <v>3057</v>
      </c>
      <c r="C101" s="101" t="s">
        <v>3059</v>
      </c>
      <c r="D101" s="116" t="str">
        <f>+E40</f>
        <v>Dirección Jurídica</v>
      </c>
    </row>
    <row r="102" spans="2:4">
      <c r="B102" s="106" t="s">
        <v>3057</v>
      </c>
      <c r="C102" s="101" t="s">
        <v>959</v>
      </c>
      <c r="D102" s="116" t="str">
        <f>+E42</f>
        <v>Oficina Acceso a la Información</v>
      </c>
    </row>
    <row r="103" spans="2:4">
      <c r="B103" s="106" t="s">
        <v>3057</v>
      </c>
      <c r="C103" s="101" t="s">
        <v>3060</v>
      </c>
      <c r="D103" s="116" t="str">
        <f>+E43</f>
        <v>Dirección Recursos Humanos</v>
      </c>
    </row>
    <row r="104" spans="2:4">
      <c r="B104" s="106" t="s">
        <v>3057</v>
      </c>
      <c r="C104" s="101" t="s">
        <v>3061</v>
      </c>
      <c r="D104" s="116" t="str">
        <f>+E49</f>
        <v>Dirección de Fiscalización y Control</v>
      </c>
    </row>
    <row r="105" spans="2:4">
      <c r="B105" s="106" t="s">
        <v>3057</v>
      </c>
      <c r="C105" s="101" t="s">
        <v>3062</v>
      </c>
      <c r="D105" s="116" t="str">
        <f>+E50</f>
        <v>Dirección Planificación y Desarrollo</v>
      </c>
    </row>
    <row r="106" spans="2:4">
      <c r="B106" s="106" t="s">
        <v>3057</v>
      </c>
      <c r="C106" s="101" t="s">
        <v>3063</v>
      </c>
      <c r="D106" s="116" t="str">
        <f>+E55</f>
        <v>Dirección Administrativa</v>
      </c>
    </row>
    <row r="107" spans="2:4">
      <c r="B107" s="106" t="s">
        <v>3057</v>
      </c>
      <c r="C107" s="101" t="s">
        <v>3064</v>
      </c>
      <c r="D107" s="116" t="str">
        <f>+E62</f>
        <v>Dirección de Tecnologías de la Información y Comunicación</v>
      </c>
    </row>
    <row r="108" spans="2:4">
      <c r="B108" s="106" t="s">
        <v>3057</v>
      </c>
      <c r="C108" s="101" t="s">
        <v>3065</v>
      </c>
      <c r="D108" s="116" t="str">
        <f>+E66</f>
        <v>Dirección Financiera</v>
      </c>
    </row>
    <row r="109" spans="2:4">
      <c r="B109" s="106" t="s">
        <v>3057</v>
      </c>
      <c r="C109" s="101" t="s">
        <v>3066</v>
      </c>
      <c r="D109" s="116" t="str">
        <f>+E69</f>
        <v>Dirección Emergencias Médicas</v>
      </c>
    </row>
    <row r="110" spans="2:4">
      <c r="B110" s="106" t="s">
        <v>3057</v>
      </c>
      <c r="C110" s="101" t="s">
        <v>3067</v>
      </c>
      <c r="D110" s="116" t="str">
        <f>+E73</f>
        <v>Dirección Medicamentos e Insumos</v>
      </c>
    </row>
    <row r="111" spans="2:4">
      <c r="B111" s="106" t="s">
        <v>3057</v>
      </c>
      <c r="C111" s="101" t="s">
        <v>3068</v>
      </c>
      <c r="D111" s="116" t="str">
        <f>+E76</f>
        <v>Dirección Gestión de la Información</v>
      </c>
    </row>
    <row r="112" spans="2:4">
      <c r="B112" s="106" t="s">
        <v>3057</v>
      </c>
      <c r="C112" s="101" t="s">
        <v>3069</v>
      </c>
      <c r="D112" s="116" t="str">
        <f>+E78</f>
        <v>Dirección Gestión de Calidad en los Servicios de Salud</v>
      </c>
    </row>
    <row r="113" spans="2:4">
      <c r="B113" s="106" t="s">
        <v>3057</v>
      </c>
      <c r="C113" s="101" t="s">
        <v>3070</v>
      </c>
      <c r="D113" s="116" t="str">
        <f>+E82</f>
        <v xml:space="preserve">Dirección Materno, Infantil y Adolescentes </v>
      </c>
    </row>
    <row r="114" spans="2:4">
      <c r="B114" s="106" t="s">
        <v>3057</v>
      </c>
      <c r="C114" s="101" t="s">
        <v>3071</v>
      </c>
      <c r="D114" s="116" t="str">
        <f>+E84</f>
        <v xml:space="preserve">Dirección de Asistencia a la Red de Servicios de Salud </v>
      </c>
    </row>
    <row r="115" spans="2:4">
      <c r="B115" s="106" t="s">
        <v>3057</v>
      </c>
      <c r="C115" s="101" t="s">
        <v>3072</v>
      </c>
      <c r="D115" s="116" t="str">
        <f>+E87</f>
        <v>Dirección Centros Hospitalarios</v>
      </c>
    </row>
    <row r="116" spans="2:4">
      <c r="B116" s="106" t="s">
        <v>3057</v>
      </c>
      <c r="C116" s="101" t="s">
        <v>3073</v>
      </c>
      <c r="D116" s="116" t="str">
        <f>+E91</f>
        <v>Dirección Primer Nivel de Atención</v>
      </c>
    </row>
    <row r="117" spans="2:4">
      <c r="B117" s="106"/>
      <c r="C117" s="101" t="s">
        <v>3074</v>
      </c>
      <c r="D117" s="116" t="str">
        <f>+E95</f>
        <v>Seguridad</v>
      </c>
    </row>
    <row r="118" spans="2:4">
      <c r="B118" s="106"/>
      <c r="C118" s="101"/>
      <c r="D118" s="116"/>
    </row>
    <row r="119" spans="2:4">
      <c r="B119" s="106"/>
      <c r="C119" s="102"/>
      <c r="D119" s="107"/>
    </row>
    <row r="120" spans="2:4" ht="15.75" thickBot="1">
      <c r="B120" s="108"/>
      <c r="C120" s="117"/>
      <c r="D120" s="109"/>
    </row>
    <row r="123" spans="2:4">
      <c r="B123" s="102" t="s">
        <v>3075</v>
      </c>
      <c r="C123" s="102"/>
      <c r="D123" s="102"/>
    </row>
    <row r="124" spans="2:4">
      <c r="B124" s="102"/>
      <c r="C124" s="102"/>
      <c r="D124" s="102"/>
    </row>
    <row r="125" spans="2:4">
      <c r="B125" s="102"/>
      <c r="C125" s="102"/>
      <c r="D125" s="102"/>
    </row>
    <row r="127" spans="2:4">
      <c r="B127" s="102" t="s">
        <v>2946</v>
      </c>
      <c r="C127" s="101" t="s">
        <v>959</v>
      </c>
      <c r="D127" s="101" t="s">
        <v>68</v>
      </c>
    </row>
    <row r="128" spans="2:4">
      <c r="B128" s="102" t="s">
        <v>2946</v>
      </c>
      <c r="C128" s="101" t="s">
        <v>3076</v>
      </c>
      <c r="D128" s="101" t="s">
        <v>3077</v>
      </c>
    </row>
    <row r="129" spans="1:13">
      <c r="B129" s="102"/>
      <c r="C129" s="102"/>
      <c r="D129" s="102"/>
    </row>
    <row r="130" spans="1:13">
      <c r="B130" s="102"/>
      <c r="C130" s="102"/>
      <c r="D130" s="102"/>
    </row>
    <row r="135" spans="1:13" ht="15.75" thickBot="1"/>
    <row r="136" spans="1:13" ht="15.75" thickBot="1">
      <c r="B136" s="138" t="s">
        <v>2909</v>
      </c>
      <c r="C136" s="139"/>
      <c r="D136" s="140"/>
      <c r="E136" s="140"/>
    </row>
    <row r="137" spans="1:13">
      <c r="A137" t="s">
        <v>2903</v>
      </c>
      <c r="B137" s="110" t="s">
        <v>3078</v>
      </c>
      <c r="C137" s="110" t="s">
        <v>3079</v>
      </c>
      <c r="D137" s="110" t="s">
        <v>3080</v>
      </c>
      <c r="E137" s="110">
        <v>1</v>
      </c>
    </row>
    <row r="138" spans="1:13">
      <c r="B138" s="102" t="s">
        <v>2939</v>
      </c>
      <c r="C138" s="102" t="s">
        <v>3081</v>
      </c>
      <c r="D138" s="102" t="s">
        <v>3082</v>
      </c>
      <c r="E138" s="102">
        <v>2</v>
      </c>
    </row>
    <row r="139" spans="1:13">
      <c r="B139" s="102" t="s">
        <v>2942</v>
      </c>
      <c r="C139" s="102" t="s">
        <v>2943</v>
      </c>
      <c r="D139" s="102" t="s">
        <v>3083</v>
      </c>
      <c r="E139" s="102">
        <v>3</v>
      </c>
    </row>
    <row r="140" spans="1:13">
      <c r="B140" s="102" t="s">
        <v>994</v>
      </c>
      <c r="C140" s="102" t="s">
        <v>3084</v>
      </c>
      <c r="D140" s="102" t="s">
        <v>3085</v>
      </c>
      <c r="E140" s="102">
        <v>4</v>
      </c>
    </row>
    <row r="141" spans="1:13">
      <c r="B141" s="102" t="s">
        <v>115</v>
      </c>
      <c r="C141" s="102" t="s">
        <v>3086</v>
      </c>
      <c r="D141" s="102" t="s">
        <v>3087</v>
      </c>
      <c r="E141" s="102">
        <v>5</v>
      </c>
    </row>
    <row r="143" spans="1:13" ht="15.75" thickBot="1"/>
    <row r="144" spans="1:13" ht="15.75" thickBot="1">
      <c r="B144" s="137" t="s">
        <v>3088</v>
      </c>
      <c r="C144" s="103"/>
      <c r="D144" s="103"/>
      <c r="E144" s="137" t="s">
        <v>2943</v>
      </c>
      <c r="F144" s="103"/>
      <c r="I144" s="103"/>
      <c r="L144" s="103"/>
      <c r="M144" s="103"/>
    </row>
    <row r="145" spans="1:6">
      <c r="A145" t="s">
        <v>2903</v>
      </c>
      <c r="B145" s="110" t="s">
        <v>3089</v>
      </c>
      <c r="C145">
        <v>1</v>
      </c>
      <c r="D145" t="s">
        <v>2903</v>
      </c>
      <c r="E145" s="110" t="s">
        <v>3090</v>
      </c>
      <c r="F145">
        <v>1</v>
      </c>
    </row>
    <row r="146" spans="1:6">
      <c r="B146" s="102" t="s">
        <v>44</v>
      </c>
      <c r="C146">
        <v>2</v>
      </c>
      <c r="E146" s="102" t="s">
        <v>3091</v>
      </c>
      <c r="F146">
        <v>2</v>
      </c>
    </row>
    <row r="147" spans="1:6">
      <c r="B147" s="102" t="s">
        <v>60</v>
      </c>
      <c r="C147">
        <v>3</v>
      </c>
      <c r="E147" s="102" t="s">
        <v>3092</v>
      </c>
      <c r="F147">
        <v>3</v>
      </c>
    </row>
    <row r="148" spans="1:6">
      <c r="B148" s="102" t="s">
        <v>3093</v>
      </c>
      <c r="C148">
        <v>4</v>
      </c>
      <c r="E148" s="102" t="s">
        <v>3094</v>
      </c>
      <c r="F148">
        <v>4</v>
      </c>
    </row>
    <row r="149" spans="1:6">
      <c r="B149" s="102" t="s">
        <v>3095</v>
      </c>
      <c r="C149">
        <v>5</v>
      </c>
      <c r="E149" s="102" t="s">
        <v>3096</v>
      </c>
      <c r="F149">
        <v>5</v>
      </c>
    </row>
    <row r="150" spans="1:6">
      <c r="B150" s="102" t="s">
        <v>3097</v>
      </c>
      <c r="C150">
        <v>6</v>
      </c>
      <c r="E150" s="102" t="s">
        <v>3098</v>
      </c>
      <c r="F150">
        <v>6</v>
      </c>
    </row>
    <row r="151" spans="1:6">
      <c r="B151" s="102" t="s">
        <v>3099</v>
      </c>
      <c r="C151">
        <v>7</v>
      </c>
      <c r="E151" s="102" t="s">
        <v>3100</v>
      </c>
      <c r="F151">
        <v>7</v>
      </c>
    </row>
    <row r="152" spans="1:6">
      <c r="B152" s="102" t="s">
        <v>3101</v>
      </c>
      <c r="C152">
        <v>8</v>
      </c>
      <c r="E152" s="102" t="s">
        <v>3102</v>
      </c>
      <c r="F152">
        <v>8</v>
      </c>
    </row>
    <row r="153" spans="1:6">
      <c r="B153" s="102" t="s">
        <v>3103</v>
      </c>
      <c r="C153">
        <v>9</v>
      </c>
      <c r="E153" s="102" t="s">
        <v>3104</v>
      </c>
      <c r="F153">
        <v>9</v>
      </c>
    </row>
    <row r="154" spans="1:6">
      <c r="B154" s="102" t="s">
        <v>3105</v>
      </c>
      <c r="C154">
        <v>10</v>
      </c>
      <c r="E154" s="102" t="s">
        <v>3106</v>
      </c>
      <c r="F154">
        <v>10</v>
      </c>
    </row>
    <row r="155" spans="1:6">
      <c r="B155" s="102" t="s">
        <v>3107</v>
      </c>
      <c r="C155">
        <v>11</v>
      </c>
      <c r="E155" s="102" t="s">
        <v>3108</v>
      </c>
      <c r="F155">
        <v>11</v>
      </c>
    </row>
    <row r="156" spans="1:6">
      <c r="B156" s="102" t="s">
        <v>3109</v>
      </c>
      <c r="C156">
        <v>12</v>
      </c>
      <c r="E156" s="102" t="s">
        <v>3110</v>
      </c>
      <c r="F156">
        <v>12</v>
      </c>
    </row>
    <row r="157" spans="1:6">
      <c r="B157" s="102" t="s">
        <v>3111</v>
      </c>
      <c r="C157">
        <v>13</v>
      </c>
      <c r="E157" s="102" t="s">
        <v>3112</v>
      </c>
      <c r="F157">
        <v>13</v>
      </c>
    </row>
    <row r="158" spans="1:6">
      <c r="B158" s="102" t="s">
        <v>3113</v>
      </c>
      <c r="C158">
        <v>14</v>
      </c>
      <c r="E158" s="102" t="s">
        <v>146</v>
      </c>
      <c r="F158">
        <v>14</v>
      </c>
    </row>
    <row r="159" spans="1:6">
      <c r="B159" s="102" t="s">
        <v>27</v>
      </c>
      <c r="C159">
        <v>15</v>
      </c>
      <c r="E159" s="102" t="s">
        <v>3114</v>
      </c>
      <c r="F159">
        <v>15</v>
      </c>
    </row>
    <row r="160" spans="1:6">
      <c r="B160" s="102" t="s">
        <v>3115</v>
      </c>
      <c r="C160">
        <v>16</v>
      </c>
      <c r="E160" s="102"/>
    </row>
    <row r="161" spans="2:8">
      <c r="B161" s="102" t="s">
        <v>3116</v>
      </c>
      <c r="C161">
        <v>17</v>
      </c>
      <c r="E161" s="102"/>
    </row>
    <row r="162" spans="2:8" ht="15.75" thickBot="1">
      <c r="B162" s="102" t="s">
        <v>3117</v>
      </c>
      <c r="C162">
        <v>18</v>
      </c>
    </row>
    <row r="163" spans="2:8">
      <c r="B163" s="102" t="s">
        <v>3118</v>
      </c>
      <c r="C163">
        <v>19</v>
      </c>
      <c r="D163" s="103"/>
      <c r="E163" s="141" t="s">
        <v>3079</v>
      </c>
    </row>
    <row r="164" spans="2:8">
      <c r="B164" s="102" t="s">
        <v>3119</v>
      </c>
      <c r="C164">
        <v>20</v>
      </c>
      <c r="D164" t="s">
        <v>2903</v>
      </c>
      <c r="E164" s="102" t="s">
        <v>117</v>
      </c>
      <c r="F164">
        <v>1</v>
      </c>
    </row>
    <row r="165" spans="2:8">
      <c r="B165" s="102" t="s">
        <v>3120</v>
      </c>
      <c r="C165">
        <v>21</v>
      </c>
      <c r="E165" s="102"/>
    </row>
    <row r="166" spans="2:8">
      <c r="B166" s="102" t="s">
        <v>3121</v>
      </c>
      <c r="C166">
        <v>22</v>
      </c>
      <c r="E166" s="102"/>
    </row>
    <row r="167" spans="2:8">
      <c r="B167" s="102" t="s">
        <v>3122</v>
      </c>
      <c r="C167">
        <v>23</v>
      </c>
    </row>
    <row r="168" spans="2:8" ht="15.75" thickBot="1">
      <c r="B168" s="102" t="s">
        <v>3123</v>
      </c>
      <c r="C168">
        <v>24</v>
      </c>
    </row>
    <row r="169" spans="2:8" ht="15.75" thickBot="1">
      <c r="B169" s="102" t="s">
        <v>3124</v>
      </c>
      <c r="C169">
        <v>25</v>
      </c>
      <c r="D169" s="103"/>
      <c r="G169" s="137" t="s">
        <v>3081</v>
      </c>
    </row>
    <row r="170" spans="2:8">
      <c r="B170" s="102" t="s">
        <v>70</v>
      </c>
      <c r="C170">
        <v>26</v>
      </c>
      <c r="D170" t="s">
        <v>2903</v>
      </c>
      <c r="G170" s="110" t="s">
        <v>221</v>
      </c>
      <c r="H170">
        <v>1</v>
      </c>
    </row>
    <row r="171" spans="2:8">
      <c r="B171" s="102"/>
      <c r="G171" s="102" t="s">
        <v>3125</v>
      </c>
      <c r="H171">
        <v>2</v>
      </c>
    </row>
    <row r="172" spans="2:8">
      <c r="B172" s="102"/>
      <c r="G172" s="102" t="s">
        <v>3126</v>
      </c>
      <c r="H172">
        <v>3</v>
      </c>
    </row>
    <row r="173" spans="2:8">
      <c r="B173" s="102"/>
      <c r="G173" s="102" t="s">
        <v>44</v>
      </c>
      <c r="H173">
        <v>4</v>
      </c>
    </row>
    <row r="174" spans="2:8">
      <c r="G174" s="102" t="s">
        <v>3127</v>
      </c>
      <c r="H174">
        <v>5</v>
      </c>
    </row>
    <row r="175" spans="2:8">
      <c r="G175" s="102" t="s">
        <v>3128</v>
      </c>
      <c r="H175">
        <v>6</v>
      </c>
    </row>
    <row r="176" spans="2:8">
      <c r="G176" s="201" t="s">
        <v>3129</v>
      </c>
      <c r="H176">
        <v>7</v>
      </c>
    </row>
    <row r="177" spans="2:8" ht="15.75" thickBot="1">
      <c r="G177" s="201" t="s">
        <v>3130</v>
      </c>
      <c r="H177">
        <v>8</v>
      </c>
    </row>
    <row r="178" spans="2:8" ht="15.75" thickBot="1">
      <c r="D178" s="103"/>
      <c r="E178" s="137" t="s">
        <v>3086</v>
      </c>
      <c r="G178" s="201" t="s">
        <v>3131</v>
      </c>
      <c r="H178">
        <v>9</v>
      </c>
    </row>
    <row r="179" spans="2:8">
      <c r="D179" t="s">
        <v>2903</v>
      </c>
      <c r="E179" s="110" t="s">
        <v>3132</v>
      </c>
      <c r="F179">
        <v>1</v>
      </c>
      <c r="G179" s="201" t="s">
        <v>3104</v>
      </c>
      <c r="H179">
        <v>10</v>
      </c>
    </row>
    <row r="180" spans="2:8">
      <c r="E180" s="102" t="s">
        <v>3133</v>
      </c>
      <c r="F180">
        <v>2</v>
      </c>
      <c r="G180" s="201" t="s">
        <v>80</v>
      </c>
      <c r="H180">
        <v>11</v>
      </c>
    </row>
    <row r="181" spans="2:8">
      <c r="E181" s="102"/>
      <c r="G181" s="201" t="s">
        <v>3134</v>
      </c>
      <c r="H181">
        <v>12</v>
      </c>
    </row>
    <row r="186" spans="2:8" ht="15.75" thickBot="1"/>
    <row r="187" spans="2:8" ht="15.75" thickBot="1">
      <c r="B187" s="137" t="s">
        <v>3135</v>
      </c>
    </row>
    <row r="188" spans="2:8">
      <c r="B188" s="136" t="s">
        <v>255</v>
      </c>
      <c r="C188">
        <v>1</v>
      </c>
    </row>
    <row r="189" spans="2:8">
      <c r="B189" s="135" t="s">
        <v>268</v>
      </c>
      <c r="C189">
        <v>2</v>
      </c>
    </row>
    <row r="190" spans="2:8">
      <c r="B190" s="135" t="s">
        <v>643</v>
      </c>
      <c r="C190">
        <v>3</v>
      </c>
    </row>
    <row r="191" spans="2:8">
      <c r="B191" s="135" t="s">
        <v>274</v>
      </c>
      <c r="C191">
        <v>4</v>
      </c>
    </row>
    <row r="192" spans="2:8">
      <c r="B192" s="135" t="s">
        <v>264</v>
      </c>
      <c r="C192">
        <v>5</v>
      </c>
    </row>
    <row r="193" spans="2:3">
      <c r="B193" s="135" t="s">
        <v>3136</v>
      </c>
      <c r="C193">
        <v>6</v>
      </c>
    </row>
    <row r="194" spans="2:3">
      <c r="B194" s="135" t="s">
        <v>3137</v>
      </c>
      <c r="C194">
        <v>7</v>
      </c>
    </row>
    <row r="195" spans="2:3">
      <c r="B195" s="135" t="s">
        <v>859</v>
      </c>
      <c r="C195">
        <v>8</v>
      </c>
    </row>
    <row r="196" spans="2:3">
      <c r="B196" s="135" t="s">
        <v>418</v>
      </c>
      <c r="C196">
        <v>9</v>
      </c>
    </row>
    <row r="197" spans="2:3">
      <c r="B197" s="135" t="s">
        <v>254</v>
      </c>
      <c r="C197">
        <v>10</v>
      </c>
    </row>
    <row r="198" spans="2:3">
      <c r="B198" s="135" t="s">
        <v>261</v>
      </c>
      <c r="C198">
        <v>11</v>
      </c>
    </row>
    <row r="199" spans="2:3">
      <c r="B199" s="135" t="s">
        <v>468</v>
      </c>
      <c r="C199">
        <v>12</v>
      </c>
    </row>
    <row r="200" spans="2:3">
      <c r="B200" s="135" t="s">
        <v>656</v>
      </c>
      <c r="C200">
        <v>13</v>
      </c>
    </row>
    <row r="201" spans="2:3">
      <c r="B201" s="135" t="s">
        <v>3138</v>
      </c>
      <c r="C201">
        <v>14</v>
      </c>
    </row>
    <row r="202" spans="2:3">
      <c r="B202" s="135" t="s">
        <v>660</v>
      </c>
      <c r="C202">
        <v>15</v>
      </c>
    </row>
    <row r="203" spans="2:3">
      <c r="B203" s="135" t="s">
        <v>3139</v>
      </c>
      <c r="C203">
        <v>16</v>
      </c>
    </row>
    <row r="204" spans="2:3">
      <c r="B204" s="135" t="s">
        <v>673</v>
      </c>
      <c r="C204">
        <v>17</v>
      </c>
    </row>
    <row r="205" spans="2:3">
      <c r="B205" s="135" t="s">
        <v>1688</v>
      </c>
      <c r="C205">
        <v>18</v>
      </c>
    </row>
    <row r="206" spans="2:3">
      <c r="B206" s="135" t="s">
        <v>3140</v>
      </c>
      <c r="C206">
        <v>19</v>
      </c>
    </row>
    <row r="207" spans="2:3">
      <c r="B207" s="10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P136"/>
  <sheetViews>
    <sheetView showGridLines="0" topLeftCell="J15" zoomScale="140" zoomScaleNormal="140" zoomScaleSheetLayoutView="90" workbookViewId="0">
      <selection activeCell="J15" sqref="J15"/>
    </sheetView>
  </sheetViews>
  <sheetFormatPr defaultColWidth="9.140625" defaultRowHeight="12.75"/>
  <cols>
    <col min="1" max="1" width="3.42578125" style="243" customWidth="1"/>
    <col min="2" max="2" width="19.7109375" style="243" hidden="1" customWidth="1"/>
    <col min="3" max="3" width="8.5703125" style="243" hidden="1" customWidth="1"/>
    <col min="4" max="4" width="7" style="243" hidden="1" customWidth="1"/>
    <col min="5" max="5" width="9.7109375" style="243" hidden="1" customWidth="1"/>
    <col min="6" max="7" width="7.7109375" style="244" hidden="1" customWidth="1"/>
    <col min="8" max="8" width="37.28515625" style="244" customWidth="1"/>
    <col min="9" max="9" width="39.140625" style="244" customWidth="1"/>
    <col min="10" max="10" width="32.28515625" style="244" customWidth="1"/>
    <col min="11" max="11" width="21.28515625" style="244" customWidth="1"/>
    <col min="12" max="12" width="14.42578125" style="244" customWidth="1"/>
    <col min="13" max="13" width="14.42578125" style="260" customWidth="1"/>
    <col min="14" max="14" width="13.5703125" style="244" customWidth="1"/>
    <col min="15" max="15" width="15.28515625" style="246" hidden="1" customWidth="1"/>
    <col min="16" max="16" width="20.7109375" style="246" customWidth="1"/>
    <col min="17" max="17" width="23.140625" style="246" customWidth="1"/>
    <col min="18" max="30" width="9.140625" style="246" customWidth="1"/>
    <col min="31" max="34" width="9.140625" style="247" customWidth="1"/>
    <col min="35" max="42" width="9.140625" style="248" customWidth="1"/>
    <col min="43" max="16384" width="9.140625" style="243"/>
  </cols>
  <sheetData>
    <row r="1" spans="1:42">
      <c r="J1" s="121"/>
      <c r="K1" s="121"/>
      <c r="L1" s="121"/>
      <c r="M1" s="245"/>
      <c r="N1" s="121"/>
    </row>
    <row r="2" spans="1:42">
      <c r="A2" s="244"/>
      <c r="B2" s="244"/>
      <c r="C2" s="244"/>
      <c r="D2" s="244"/>
      <c r="E2" s="244"/>
      <c r="F2" s="118"/>
      <c r="G2" s="118"/>
      <c r="I2" s="121" t="s">
        <v>1</v>
      </c>
      <c r="J2" s="121"/>
      <c r="K2" s="249" t="s">
        <v>110</v>
      </c>
      <c r="L2" s="743">
        <v>2026</v>
      </c>
      <c r="M2" s="743"/>
      <c r="N2" s="743"/>
      <c r="Q2" s="247"/>
    </row>
    <row r="3" spans="1:42">
      <c r="A3" s="244"/>
      <c r="B3" s="244"/>
      <c r="C3" s="244"/>
      <c r="D3" s="244"/>
      <c r="E3" s="244"/>
      <c r="F3" s="118"/>
      <c r="G3" s="118"/>
      <c r="I3" s="121" t="s">
        <v>3</v>
      </c>
      <c r="J3" s="121"/>
      <c r="K3" s="249" t="s">
        <v>111</v>
      </c>
      <c r="L3" s="745" t="s">
        <v>112</v>
      </c>
      <c r="M3" s="745"/>
      <c r="N3" s="745"/>
      <c r="Q3" s="250" t="str">
        <f>VLOOKUP(L3,Catalogo!$B$10:$C$20,2,FALSE)</f>
        <v>Ls_DependenciasSRS</v>
      </c>
    </row>
    <row r="4" spans="1:42">
      <c r="A4" s="244"/>
      <c r="B4" s="244"/>
      <c r="C4" s="244"/>
      <c r="D4" s="244"/>
      <c r="E4" s="244"/>
      <c r="F4" s="118"/>
      <c r="G4" s="118"/>
      <c r="I4" s="121" t="s">
        <v>113</v>
      </c>
      <c r="J4" s="121"/>
      <c r="K4" s="249" t="s">
        <v>114</v>
      </c>
      <c r="L4" s="745" t="s">
        <v>115</v>
      </c>
      <c r="M4" s="745"/>
      <c r="N4" s="745"/>
      <c r="Q4" s="250" t="str">
        <f>IF(Q3="Ls_Estructura",VLOOKUP(L4,Catalogo!B24:C28,2,FALSE),VLOOKUP(L4,Catalogo!$B$137:$C$141,2,FALSE))</f>
        <v>Ls_OficinasSRS</v>
      </c>
    </row>
    <row r="5" spans="1:42">
      <c r="A5" s="244"/>
      <c r="B5" s="244"/>
      <c r="C5" s="244"/>
      <c r="D5" s="244"/>
      <c r="E5" s="244"/>
      <c r="F5" s="118"/>
      <c r="G5" s="118"/>
      <c r="I5" s="121" t="s">
        <v>116</v>
      </c>
      <c r="J5" s="121"/>
      <c r="K5" s="249" t="str">
        <f>IF(Q3="Ls_Estructura",VLOOKUP($L$4,Catalogo!$B$24:$D$29,3,FALSE),VLOOKUP($L$4,Catalogo!$B$137:$D$141,3,FALSE))</f>
        <v xml:space="preserve">Oficinas:  </v>
      </c>
      <c r="L5" s="744" t="s">
        <v>117</v>
      </c>
      <c r="M5" s="744"/>
      <c r="N5" s="744"/>
      <c r="Q5" s="247"/>
    </row>
    <row r="6" spans="1:42">
      <c r="A6" s="244"/>
      <c r="B6" s="244"/>
      <c r="C6" s="244"/>
      <c r="D6" s="244"/>
      <c r="E6" s="244"/>
      <c r="F6" s="118"/>
      <c r="G6" s="118"/>
      <c r="H6" s="118"/>
      <c r="I6" s="118"/>
      <c r="J6" s="118"/>
      <c r="K6" s="118"/>
      <c r="L6" s="246"/>
      <c r="M6" s="251"/>
      <c r="N6" s="246"/>
    </row>
    <row r="7" spans="1:42">
      <c r="A7" s="244"/>
      <c r="B7" s="244"/>
      <c r="C7" s="244"/>
      <c r="D7" s="244"/>
      <c r="E7" s="244"/>
      <c r="F7" s="246"/>
      <c r="G7" s="246"/>
      <c r="H7" s="246"/>
      <c r="I7" s="246"/>
      <c r="J7" s="246"/>
      <c r="K7" s="246"/>
      <c r="L7" s="246"/>
      <c r="M7" s="251"/>
      <c r="N7" s="246"/>
    </row>
    <row r="8" spans="1:42" s="252" customFormat="1" ht="25.5">
      <c r="B8" s="253" t="s">
        <v>118</v>
      </c>
      <c r="C8" s="253" t="s">
        <v>119</v>
      </c>
      <c r="D8" s="253" t="s">
        <v>120</v>
      </c>
      <c r="E8" s="253" t="s">
        <v>121</v>
      </c>
      <c r="F8" s="253" t="s">
        <v>122</v>
      </c>
      <c r="G8" s="253" t="s">
        <v>123</v>
      </c>
      <c r="H8" s="253" t="s">
        <v>124</v>
      </c>
      <c r="I8" s="253" t="s">
        <v>125</v>
      </c>
      <c r="J8" s="253" t="s">
        <v>126</v>
      </c>
      <c r="K8" s="253" t="s">
        <v>127</v>
      </c>
      <c r="L8" s="253" t="s">
        <v>128</v>
      </c>
      <c r="M8" s="253" t="s">
        <v>129</v>
      </c>
      <c r="N8" s="253" t="s">
        <v>130</v>
      </c>
      <c r="O8" s="253" t="s">
        <v>131</v>
      </c>
      <c r="P8" s="253" t="s">
        <v>132</v>
      </c>
      <c r="Q8" s="253" t="s">
        <v>133</v>
      </c>
      <c r="R8" s="254"/>
      <c r="S8" s="254"/>
      <c r="T8" s="254"/>
      <c r="U8" s="254"/>
      <c r="V8" s="254"/>
      <c r="W8" s="254"/>
      <c r="X8" s="254"/>
      <c r="Y8" s="254"/>
      <c r="Z8" s="254"/>
      <c r="AA8" s="254"/>
      <c r="AB8" s="254"/>
      <c r="AC8" s="254"/>
      <c r="AD8" s="254"/>
      <c r="AE8" s="255"/>
      <c r="AF8" s="255"/>
      <c r="AG8" s="255"/>
      <c r="AH8" s="255"/>
      <c r="AI8" s="256"/>
      <c r="AJ8" s="256"/>
      <c r="AK8" s="256"/>
      <c r="AL8" s="256"/>
      <c r="AM8" s="256"/>
      <c r="AN8" s="256"/>
      <c r="AO8" s="256"/>
      <c r="AP8" s="256"/>
    </row>
    <row r="9" spans="1:42" s="257" customFormat="1" ht="89.25">
      <c r="B9" s="210" t="e">
        <f>IF('Formulario PPGR1'!$H9="","",CONCATENATE('Formulario PPGR1'!$C9,".",'Formulario PPGR1'!$D9,".",'Formulario PPGR1'!$E9,".",#REF!))</f>
        <v>#REF!</v>
      </c>
      <c r="C9" s="210" t="e">
        <f>IF('Formulario PPGR1'!$H9="","",#REF!)</f>
        <v>#REF!</v>
      </c>
      <c r="D9" s="210" t="e">
        <f>IF('Formulario PPGR1'!$H9="","",#REF!)</f>
        <v>#REF!</v>
      </c>
      <c r="E9" s="210" t="e">
        <f>IF('Formulario PPGR1'!$H9="","",#REF!)</f>
        <v>#REF!</v>
      </c>
      <c r="F9" s="234" t="str">
        <f>_xlfn.XLOOKUP($H9,tbl_ejes_estrategicos[Ejes Estratégicos],tbl_ejes_estrategicos[Cod_Eje],"",0)</f>
        <v>EE.1</v>
      </c>
      <c r="G9" s="234" t="str">
        <f>_xlfn.XLOOKUP(Tabla3[[#This Row],[Resultado Estratégico Institucional]],Tabla13[RE Concatenado],Tabla13[RE],"",0)</f>
        <v>RE1.1</v>
      </c>
      <c r="H9" s="233" t="s">
        <v>134</v>
      </c>
      <c r="I9" s="233" t="s">
        <v>135</v>
      </c>
      <c r="J9" s="296" t="s">
        <v>136</v>
      </c>
      <c r="K9" s="233"/>
      <c r="L9" s="233"/>
      <c r="M9" s="297"/>
      <c r="N9" s="297"/>
      <c r="O9" s="235"/>
      <c r="P9" s="235" t="s">
        <v>64</v>
      </c>
      <c r="Q9" s="235" t="s">
        <v>137</v>
      </c>
      <c r="R9" s="246"/>
      <c r="S9" s="246"/>
      <c r="T9" s="246"/>
      <c r="U9" s="246"/>
      <c r="V9" s="246"/>
      <c r="W9" s="246"/>
      <c r="X9" s="246"/>
      <c r="Y9" s="246"/>
      <c r="Z9" s="246"/>
      <c r="AA9" s="246"/>
      <c r="AB9" s="246"/>
      <c r="AC9" s="246"/>
      <c r="AD9" s="246"/>
      <c r="AE9" s="247"/>
      <c r="AF9" s="247"/>
      <c r="AG9" s="247"/>
      <c r="AH9" s="247"/>
      <c r="AI9" s="247"/>
      <c r="AJ9" s="247"/>
      <c r="AK9" s="247"/>
      <c r="AL9" s="247"/>
      <c r="AM9" s="247"/>
      <c r="AN9" s="247"/>
      <c r="AO9" s="247"/>
      <c r="AP9" s="247"/>
    </row>
    <row r="10" spans="1:42" s="257" customFormat="1" ht="89.25">
      <c r="B10" s="210" t="e">
        <f>IF('Formulario PPGR1'!$H10="","",CONCATENATE('Formulario PPGR1'!$C10,".",'Formulario PPGR1'!$D10,".",'Formulario PPGR1'!$E10,".",#REF!))</f>
        <v>#REF!</v>
      </c>
      <c r="C10" s="210" t="e">
        <f>IF('Formulario PPGR1'!$H10="","",#REF!)</f>
        <v>#REF!</v>
      </c>
      <c r="D10" s="210" t="e">
        <f>IF('Formulario PPGR1'!$H10="","",#REF!)</f>
        <v>#REF!</v>
      </c>
      <c r="E10" s="210" t="e">
        <f>IF('Formulario PPGR1'!$H10="","",#REF!)</f>
        <v>#REF!</v>
      </c>
      <c r="F10" s="234" t="str">
        <f>_xlfn.XLOOKUP($H10,tbl_ejes_estrategicos[Ejes Estratégicos],tbl_ejes_estrategicos[Cod_Eje],"",0)</f>
        <v>EE.1</v>
      </c>
      <c r="G10" s="234" t="str">
        <f>_xlfn.XLOOKUP(Tabla3[[#This Row],[Resultado Estratégico Institucional]],Tabla13[RE Concatenado],Tabla13[RE],"",0)</f>
        <v>RE1.1</v>
      </c>
      <c r="H10" s="233" t="s">
        <v>134</v>
      </c>
      <c r="I10" s="233" t="s">
        <v>135</v>
      </c>
      <c r="J10" s="296" t="s">
        <v>138</v>
      </c>
      <c r="K10" s="233"/>
      <c r="L10" s="233"/>
      <c r="M10" s="297"/>
      <c r="N10" s="297"/>
      <c r="O10" s="235"/>
      <c r="P10" s="235" t="s">
        <v>64</v>
      </c>
      <c r="Q10" s="235" t="s">
        <v>137</v>
      </c>
      <c r="R10" s="246"/>
      <c r="S10" s="246"/>
      <c r="T10" s="246"/>
      <c r="U10" s="246"/>
      <c r="V10" s="246"/>
      <c r="W10" s="246"/>
      <c r="X10" s="246"/>
      <c r="Y10" s="246"/>
      <c r="Z10" s="246"/>
      <c r="AA10" s="246"/>
      <c r="AB10" s="246"/>
      <c r="AC10" s="246"/>
      <c r="AD10" s="246"/>
      <c r="AE10" s="247"/>
      <c r="AF10" s="247"/>
      <c r="AG10" s="247"/>
      <c r="AH10" s="247"/>
      <c r="AI10" s="247"/>
      <c r="AJ10" s="247"/>
      <c r="AK10" s="247"/>
      <c r="AL10" s="247"/>
      <c r="AM10" s="247"/>
      <c r="AN10" s="247"/>
      <c r="AO10" s="247"/>
      <c r="AP10" s="247"/>
    </row>
    <row r="11" spans="1:42" s="257" customFormat="1" ht="76.5">
      <c r="B11" s="210" t="e">
        <f>IF('Formulario PPGR1'!$H11="","",CONCATENATE('Formulario PPGR1'!$C11,".",'Formulario PPGR1'!$D11,".",'Formulario PPGR1'!$E11,".",#REF!))</f>
        <v>#REF!</v>
      </c>
      <c r="C11" s="210" t="e">
        <f>IF('Formulario PPGR1'!$H11="","",#REF!)</f>
        <v>#REF!</v>
      </c>
      <c r="D11" s="210" t="e">
        <f>IF('Formulario PPGR1'!$H11="","",#REF!)</f>
        <v>#REF!</v>
      </c>
      <c r="E11" s="210" t="e">
        <f>IF('Formulario PPGR1'!$H11="","",#REF!)</f>
        <v>#REF!</v>
      </c>
      <c r="F11" s="234" t="str">
        <f>_xlfn.XLOOKUP($H11,tbl_ejes_estrategicos[Ejes Estratégicos],tbl_ejes_estrategicos[Cod_Eje],"",0)</f>
        <v>EE.1</v>
      </c>
      <c r="G11" s="234" t="str">
        <f>_xlfn.XLOOKUP(Tabla3[[#This Row],[Resultado Estratégico Institucional]],Tabla13[RE Concatenado],Tabla13[RE],"",0)</f>
        <v>RE1.2</v>
      </c>
      <c r="H11" s="233" t="s">
        <v>134</v>
      </c>
      <c r="I11" s="233" t="s">
        <v>139</v>
      </c>
      <c r="J11" s="296" t="s">
        <v>140</v>
      </c>
      <c r="K11" s="233"/>
      <c r="L11" s="233"/>
      <c r="M11" s="297"/>
      <c r="N11" s="297"/>
      <c r="O11" s="209"/>
      <c r="P11" s="235" t="s">
        <v>64</v>
      </c>
      <c r="Q11" s="235" t="s">
        <v>137</v>
      </c>
      <c r="R11" s="246"/>
      <c r="S11" s="246"/>
      <c r="T11" s="246"/>
      <c r="U11" s="246"/>
      <c r="V11" s="246"/>
      <c r="W11" s="246"/>
      <c r="X11" s="246"/>
      <c r="Y11" s="246"/>
      <c r="Z11" s="246"/>
      <c r="AA11" s="246"/>
      <c r="AB11" s="246"/>
      <c r="AC11" s="246"/>
      <c r="AD11" s="246"/>
      <c r="AE11" s="247"/>
      <c r="AF11" s="247"/>
      <c r="AG11" s="247"/>
      <c r="AH11" s="247"/>
      <c r="AI11" s="247"/>
      <c r="AJ11" s="247"/>
      <c r="AK11" s="247"/>
      <c r="AL11" s="247"/>
      <c r="AM11" s="247"/>
      <c r="AN11" s="247"/>
      <c r="AO11" s="247"/>
      <c r="AP11" s="247"/>
    </row>
    <row r="12" spans="1:42" s="257" customFormat="1" ht="102">
      <c r="B12" s="210" t="e">
        <f>IF('Formulario PPGR1'!$H12="","",CONCATENATE('Formulario PPGR1'!$C12,".",'Formulario PPGR1'!$D12,".",'Formulario PPGR1'!$E12,".",#REF!))</f>
        <v>#REF!</v>
      </c>
      <c r="C12" s="210" t="e">
        <f>IF('Formulario PPGR1'!$H12="","",#REF!)</f>
        <v>#REF!</v>
      </c>
      <c r="D12" s="210" t="e">
        <f>IF('Formulario PPGR1'!$H12="","",#REF!)</f>
        <v>#REF!</v>
      </c>
      <c r="E12" s="210" t="e">
        <f>IF('Formulario PPGR1'!$H12="","",#REF!)</f>
        <v>#REF!</v>
      </c>
      <c r="F12" s="234" t="str">
        <f>_xlfn.XLOOKUP($H12,tbl_ejes_estrategicos[Ejes Estratégicos],tbl_ejes_estrategicos[Cod_Eje],"",0)</f>
        <v>EE.1</v>
      </c>
      <c r="G12" s="234" t="str">
        <f>_xlfn.XLOOKUP(Tabla3[[#This Row],[Resultado Estratégico Institucional]],Tabla13[RE Concatenado],Tabla13[RE],"",0)</f>
        <v>RE1.5</v>
      </c>
      <c r="H12" s="233" t="s">
        <v>134</v>
      </c>
      <c r="I12" s="233" t="s">
        <v>141</v>
      </c>
      <c r="J12" s="296" t="s">
        <v>142</v>
      </c>
      <c r="K12" s="233"/>
      <c r="L12" s="233"/>
      <c r="M12" s="297"/>
      <c r="N12" s="297"/>
      <c r="O12" s="235"/>
      <c r="P12" s="235" t="s">
        <v>74</v>
      </c>
      <c r="Q12" s="235"/>
      <c r="R12" s="246"/>
      <c r="S12" s="246"/>
      <c r="T12" s="246"/>
      <c r="U12" s="246"/>
      <c r="V12" s="246"/>
      <c r="W12" s="246"/>
      <c r="X12" s="246"/>
      <c r="Y12" s="246"/>
      <c r="Z12" s="246"/>
      <c r="AA12" s="246"/>
      <c r="AB12" s="246"/>
      <c r="AC12" s="246"/>
      <c r="AD12" s="246"/>
      <c r="AE12" s="247"/>
      <c r="AF12" s="247"/>
      <c r="AG12" s="247"/>
      <c r="AH12" s="247"/>
      <c r="AI12" s="247"/>
      <c r="AJ12" s="247"/>
      <c r="AK12" s="247"/>
      <c r="AL12" s="247"/>
      <c r="AM12" s="247"/>
      <c r="AN12" s="247"/>
      <c r="AO12" s="247"/>
      <c r="AP12" s="247"/>
    </row>
    <row r="13" spans="1:42" s="257" customFormat="1" ht="89.25">
      <c r="B13" s="210" t="e">
        <f>IF('Formulario PPGR1'!$H13="","",CONCATENATE('Formulario PPGR1'!$C13,".",'Formulario PPGR1'!$D13,".",'Formulario PPGR1'!$E13,".",#REF!))</f>
        <v>#REF!</v>
      </c>
      <c r="C13" s="210" t="e">
        <f>IF('Formulario PPGR1'!$H13="","",#REF!)</f>
        <v>#REF!</v>
      </c>
      <c r="D13" s="210" t="e">
        <f>IF('Formulario PPGR1'!$H13="","",#REF!)</f>
        <v>#REF!</v>
      </c>
      <c r="E13" s="210" t="e">
        <f>IF('Formulario PPGR1'!$H13="","",#REF!)</f>
        <v>#REF!</v>
      </c>
      <c r="F13" s="234" t="str">
        <f>_xlfn.XLOOKUP($H13,tbl_ejes_estrategicos[Ejes Estratégicos],tbl_ejes_estrategicos[Cod_Eje],"",0)</f>
        <v>EE.1</v>
      </c>
      <c r="G13" s="234" t="str">
        <f>_xlfn.XLOOKUP(Tabla3[[#This Row],[Resultado Estratégico Institucional]],Tabla13[RE Concatenado],Tabla13[RE],"",0)</f>
        <v>RE1.5</v>
      </c>
      <c r="H13" s="233" t="s">
        <v>134</v>
      </c>
      <c r="I13" s="233" t="s">
        <v>141</v>
      </c>
      <c r="J13" s="296" t="s">
        <v>143</v>
      </c>
      <c r="K13" s="233"/>
      <c r="L13" s="233"/>
      <c r="M13" s="299"/>
      <c r="N13" s="299"/>
      <c r="O13" s="209"/>
      <c r="P13" s="235" t="s">
        <v>144</v>
      </c>
      <c r="Q13" s="235"/>
      <c r="R13" s="246"/>
      <c r="S13" s="246"/>
      <c r="T13" s="246"/>
      <c r="U13" s="246"/>
      <c r="V13" s="246"/>
      <c r="W13" s="246"/>
      <c r="X13" s="246"/>
      <c r="Y13" s="246"/>
      <c r="Z13" s="246"/>
      <c r="AA13" s="246"/>
      <c r="AB13" s="246"/>
      <c r="AC13" s="246"/>
      <c r="AD13" s="246"/>
      <c r="AE13" s="247"/>
      <c r="AF13" s="247"/>
      <c r="AG13" s="247"/>
      <c r="AH13" s="247"/>
      <c r="AI13" s="247"/>
      <c r="AJ13" s="247"/>
      <c r="AK13" s="247"/>
      <c r="AL13" s="247"/>
      <c r="AM13" s="247"/>
      <c r="AN13" s="247"/>
      <c r="AO13" s="247"/>
      <c r="AP13" s="247"/>
    </row>
    <row r="14" spans="1:42" s="257" customFormat="1" ht="89.25">
      <c r="B14" s="210" t="e">
        <f>IF('Formulario PPGR1'!$H14="","",CONCATENATE('Formulario PPGR1'!$C14,".",'Formulario PPGR1'!$D14,".",'Formulario PPGR1'!$E14,".",#REF!))</f>
        <v>#REF!</v>
      </c>
      <c r="C14" s="210" t="e">
        <f>IF('Formulario PPGR1'!$H14="","",#REF!)</f>
        <v>#REF!</v>
      </c>
      <c r="D14" s="210" t="e">
        <f>IF('Formulario PPGR1'!$H14="","",#REF!)</f>
        <v>#REF!</v>
      </c>
      <c r="E14" s="210" t="e">
        <f>IF('Formulario PPGR1'!$H14="","",#REF!)</f>
        <v>#REF!</v>
      </c>
      <c r="F14" s="234" t="str">
        <f>_xlfn.XLOOKUP($H14,tbl_ejes_estrategicos[Ejes Estratégicos],tbl_ejes_estrategicos[Cod_Eje],"",0)</f>
        <v>EE.1</v>
      </c>
      <c r="G14" s="234" t="str">
        <f>_xlfn.XLOOKUP(Tabla3[[#This Row],[Resultado Estratégico Institucional]],Tabla13[RE Concatenado],Tabla13[RE],"",0)</f>
        <v>RE1.5</v>
      </c>
      <c r="H14" s="233" t="s">
        <v>134</v>
      </c>
      <c r="I14" s="233" t="s">
        <v>141</v>
      </c>
      <c r="J14" s="296" t="s">
        <v>145</v>
      </c>
      <c r="K14" s="233"/>
      <c r="L14" s="233"/>
      <c r="M14" s="299"/>
      <c r="N14" s="299"/>
      <c r="O14" s="235"/>
      <c r="P14" s="235" t="s">
        <v>146</v>
      </c>
      <c r="Q14" s="235" t="s">
        <v>147</v>
      </c>
      <c r="R14" s="246"/>
      <c r="S14" s="246"/>
      <c r="T14" s="246"/>
      <c r="U14" s="246"/>
      <c r="V14" s="247" t="s">
        <v>148</v>
      </c>
      <c r="W14" s="246"/>
      <c r="X14" s="246"/>
      <c r="Y14" s="246"/>
      <c r="Z14" s="246"/>
      <c r="AA14" s="246"/>
      <c r="AB14" s="246"/>
      <c r="AC14" s="246"/>
      <c r="AD14" s="246"/>
      <c r="AE14" s="247"/>
      <c r="AF14" s="247"/>
      <c r="AG14" s="247"/>
      <c r="AH14" s="247"/>
      <c r="AI14" s="247"/>
      <c r="AJ14" s="247"/>
      <c r="AK14" s="247"/>
      <c r="AL14" s="247"/>
      <c r="AM14" s="247"/>
      <c r="AN14" s="247"/>
      <c r="AO14" s="247"/>
      <c r="AP14" s="247"/>
    </row>
    <row r="15" spans="1:42" s="257" customFormat="1" ht="89.25">
      <c r="B15" s="210" t="e">
        <f>IF('Formulario PPGR1'!$H15="","",CONCATENATE('Formulario PPGR1'!$C15,".",'Formulario PPGR1'!$D15,".",'Formulario PPGR1'!$E15,".",#REF!))</f>
        <v>#REF!</v>
      </c>
      <c r="C15" s="210" t="e">
        <f>IF('Formulario PPGR1'!$H15="","",#REF!)</f>
        <v>#REF!</v>
      </c>
      <c r="D15" s="210" t="e">
        <f>IF('Formulario PPGR1'!$H15="","",#REF!)</f>
        <v>#REF!</v>
      </c>
      <c r="E15" s="210" t="e">
        <f>IF('Formulario PPGR1'!$H15="","",#REF!)</f>
        <v>#REF!</v>
      </c>
      <c r="F15" s="234" t="str">
        <f>_xlfn.XLOOKUP($H15,tbl_ejes_estrategicos[Ejes Estratégicos],tbl_ejes_estrategicos[Cod_Eje],"",0)</f>
        <v>EE.1</v>
      </c>
      <c r="G15" s="234" t="str">
        <f>_xlfn.XLOOKUP(Tabla3[[#This Row],[Resultado Estratégico Institucional]],Tabla13[RE Concatenado],Tabla13[RE],"",0)</f>
        <v>RE1.5</v>
      </c>
      <c r="H15" s="233" t="s">
        <v>134</v>
      </c>
      <c r="I15" s="233" t="s">
        <v>141</v>
      </c>
      <c r="J15" s="296" t="s">
        <v>149</v>
      </c>
      <c r="K15" s="233"/>
      <c r="L15" s="233"/>
      <c r="M15" s="299"/>
      <c r="N15" s="299"/>
      <c r="O15" s="209"/>
      <c r="P15" s="235" t="s">
        <v>78</v>
      </c>
      <c r="Q15" s="235" t="s">
        <v>137</v>
      </c>
      <c r="R15" s="246"/>
      <c r="S15" s="246"/>
      <c r="T15" s="246"/>
      <c r="U15" s="246"/>
      <c r="V15" s="247"/>
      <c r="W15" s="246"/>
      <c r="X15" s="246"/>
      <c r="Y15" s="246"/>
      <c r="Z15" s="246"/>
      <c r="AA15" s="246"/>
      <c r="AB15" s="246"/>
      <c r="AC15" s="246"/>
      <c r="AD15" s="246"/>
      <c r="AE15" s="247"/>
      <c r="AF15" s="247"/>
      <c r="AG15" s="247"/>
      <c r="AH15" s="247"/>
      <c r="AI15" s="247"/>
      <c r="AJ15" s="247"/>
      <c r="AK15" s="247"/>
      <c r="AL15" s="247"/>
      <c r="AM15" s="247"/>
      <c r="AN15" s="247"/>
      <c r="AO15" s="247"/>
      <c r="AP15" s="247"/>
    </row>
    <row r="16" spans="1:42" s="257" customFormat="1" ht="114.75">
      <c r="B16" s="210" t="e">
        <f>IF('Formulario PPGR1'!$H16="","",CONCATENATE('Formulario PPGR1'!$C16,".",'Formulario PPGR1'!$D16,".",'Formulario PPGR1'!$E16,".",#REF!))</f>
        <v>#REF!</v>
      </c>
      <c r="C16" s="210" t="e">
        <f>IF('Formulario PPGR1'!$H16="","",#REF!)</f>
        <v>#REF!</v>
      </c>
      <c r="D16" s="210" t="e">
        <f>IF('Formulario PPGR1'!$H16="","",#REF!)</f>
        <v>#REF!</v>
      </c>
      <c r="E16" s="210" t="e">
        <f>IF('Formulario PPGR1'!$H16="","",#REF!)</f>
        <v>#REF!</v>
      </c>
      <c r="F16" s="234" t="str">
        <f>_xlfn.XLOOKUP($H16,tbl_ejes_estrategicos[Ejes Estratégicos],tbl_ejes_estrategicos[Cod_Eje],"",0)</f>
        <v>EE.1</v>
      </c>
      <c r="G16" s="234" t="str">
        <f>_xlfn.XLOOKUP(Tabla3[[#This Row],[Resultado Estratégico Institucional]],Tabla13[RE Concatenado],Tabla13[RE],"",0)</f>
        <v>RE1.6</v>
      </c>
      <c r="H16" s="233" t="s">
        <v>134</v>
      </c>
      <c r="I16" s="233" t="s">
        <v>150</v>
      </c>
      <c r="J16" s="296" t="s">
        <v>151</v>
      </c>
      <c r="K16" s="233"/>
      <c r="L16" s="233"/>
      <c r="M16" s="298"/>
      <c r="N16" s="298"/>
      <c r="O16" s="235"/>
      <c r="P16" s="235" t="s">
        <v>74</v>
      </c>
      <c r="Q16" s="235"/>
      <c r="R16" s="246"/>
      <c r="S16" s="246"/>
      <c r="T16" s="246"/>
      <c r="U16" s="246"/>
      <c r="V16" s="247" t="s">
        <v>152</v>
      </c>
      <c r="W16" s="246"/>
      <c r="X16" s="246"/>
      <c r="Y16" s="246"/>
      <c r="Z16" s="246"/>
      <c r="AA16" s="246"/>
      <c r="AB16" s="246"/>
      <c r="AC16" s="246"/>
      <c r="AD16" s="246"/>
      <c r="AE16" s="247"/>
      <c r="AF16" s="247"/>
      <c r="AG16" s="247"/>
      <c r="AH16" s="247"/>
      <c r="AI16" s="247"/>
      <c r="AJ16" s="247"/>
      <c r="AK16" s="247"/>
      <c r="AL16" s="247"/>
      <c r="AM16" s="247"/>
      <c r="AN16" s="247"/>
      <c r="AO16" s="247"/>
      <c r="AP16" s="247"/>
    </row>
    <row r="17" spans="2:42" s="257" customFormat="1" ht="63.75">
      <c r="B17" s="210" t="e">
        <f>IF('Formulario PPGR1'!$H17="","",CONCATENATE('Formulario PPGR1'!$C17,".",'Formulario PPGR1'!$D17,".",'Formulario PPGR1'!$E17,".",#REF!))</f>
        <v>#REF!</v>
      </c>
      <c r="C17" s="210" t="e">
        <f>IF('Formulario PPGR1'!$H17="","",#REF!)</f>
        <v>#REF!</v>
      </c>
      <c r="D17" s="210" t="e">
        <f>IF('Formulario PPGR1'!$H17="","",#REF!)</f>
        <v>#REF!</v>
      </c>
      <c r="E17" s="210" t="e">
        <f>IF('Formulario PPGR1'!$H17="","",#REF!)</f>
        <v>#REF!</v>
      </c>
      <c r="F17" s="234" t="str">
        <f>_xlfn.XLOOKUP($H17,tbl_ejes_estrategicos[Ejes Estratégicos],tbl_ejes_estrategicos[Cod_Eje],"",0)</f>
        <v>EE.1</v>
      </c>
      <c r="G17" s="234" t="str">
        <f>_xlfn.XLOOKUP(Tabla3[[#This Row],[Resultado Estratégico Institucional]],Tabla13[RE Concatenado],Tabla13[RE],"",0)</f>
        <v>RE1.6</v>
      </c>
      <c r="H17" s="233" t="s">
        <v>134</v>
      </c>
      <c r="I17" s="233" t="s">
        <v>150</v>
      </c>
      <c r="J17" s="233" t="s">
        <v>153</v>
      </c>
      <c r="K17" s="233"/>
      <c r="L17" s="233"/>
      <c r="M17" s="298"/>
      <c r="N17" s="299"/>
      <c r="O17" s="209"/>
      <c r="P17" s="235" t="s">
        <v>74</v>
      </c>
      <c r="Q17" s="235"/>
      <c r="R17" s="246"/>
      <c r="S17" s="246"/>
      <c r="T17" s="246"/>
      <c r="U17" s="246"/>
      <c r="V17" s="247"/>
      <c r="W17" s="246"/>
      <c r="X17" s="246"/>
      <c r="Y17" s="246"/>
      <c r="Z17" s="246"/>
      <c r="AA17" s="246"/>
      <c r="AB17" s="246"/>
      <c r="AC17" s="246"/>
      <c r="AD17" s="246"/>
      <c r="AE17" s="247"/>
      <c r="AF17" s="247"/>
      <c r="AG17" s="247"/>
      <c r="AH17" s="247"/>
      <c r="AI17" s="247"/>
      <c r="AJ17" s="247"/>
      <c r="AK17" s="247"/>
      <c r="AL17" s="247"/>
      <c r="AM17" s="247"/>
      <c r="AN17" s="247"/>
      <c r="AO17" s="247"/>
      <c r="AP17" s="247"/>
    </row>
    <row r="18" spans="2:42" s="257" customFormat="1" ht="63.75">
      <c r="B18" s="210" t="e">
        <f>IF('Formulario PPGR1'!$H18="","",CONCATENATE('Formulario PPGR1'!$C18,".",'Formulario PPGR1'!$D18,".",'Formulario PPGR1'!$E18,".",#REF!))</f>
        <v>#REF!</v>
      </c>
      <c r="C18" s="210" t="e">
        <f>IF('Formulario PPGR1'!$H18="","",#REF!)</f>
        <v>#REF!</v>
      </c>
      <c r="D18" s="210" t="e">
        <f>IF('Formulario PPGR1'!$H18="","",#REF!)</f>
        <v>#REF!</v>
      </c>
      <c r="E18" s="210" t="e">
        <f>IF('Formulario PPGR1'!$H18="","",#REF!)</f>
        <v>#REF!</v>
      </c>
      <c r="F18" s="234" t="str">
        <f>_xlfn.XLOOKUP($H18,tbl_ejes_estrategicos[Ejes Estratégicos],tbl_ejes_estrategicos[Cod_Eje],"",0)</f>
        <v>EE.1</v>
      </c>
      <c r="G18" s="234" t="str">
        <f>_xlfn.XLOOKUP(Tabla3[[#This Row],[Resultado Estratégico Institucional]],Tabla13[RE Concatenado],Tabla13[RE],"",0)</f>
        <v>RE1.6</v>
      </c>
      <c r="H18" s="233" t="s">
        <v>134</v>
      </c>
      <c r="I18" s="233" t="s">
        <v>150</v>
      </c>
      <c r="J18" s="296" t="s">
        <v>154</v>
      </c>
      <c r="K18" s="233"/>
      <c r="L18" s="233"/>
      <c r="M18" s="299"/>
      <c r="N18" s="299"/>
      <c r="O18" s="235"/>
      <c r="P18" s="235" t="s">
        <v>74</v>
      </c>
      <c r="Q18" s="235"/>
      <c r="R18" s="246"/>
      <c r="S18" s="246"/>
      <c r="T18" s="246"/>
      <c r="U18" s="246"/>
      <c r="V18" s="247" t="s">
        <v>155</v>
      </c>
      <c r="W18" s="246"/>
      <c r="X18" s="246"/>
      <c r="Y18" s="246"/>
      <c r="Z18" s="246"/>
      <c r="AA18" s="246"/>
      <c r="AB18" s="246"/>
      <c r="AC18" s="246"/>
      <c r="AD18" s="246"/>
      <c r="AE18" s="247"/>
      <c r="AF18" s="247"/>
      <c r="AG18" s="247"/>
      <c r="AH18" s="247"/>
      <c r="AI18" s="247"/>
      <c r="AJ18" s="247"/>
      <c r="AK18" s="247"/>
      <c r="AL18" s="247"/>
      <c r="AM18" s="247"/>
      <c r="AN18" s="247"/>
      <c r="AO18" s="247"/>
      <c r="AP18" s="247"/>
    </row>
    <row r="19" spans="2:42" s="257" customFormat="1" ht="89.25">
      <c r="B19" s="210" t="e">
        <f>IF('Formulario PPGR1'!$H19="","",CONCATENATE('Formulario PPGR1'!$C19,".",'Formulario PPGR1'!$D19,".",'Formulario PPGR1'!$E19,".",#REF!))</f>
        <v>#REF!</v>
      </c>
      <c r="C19" s="210" t="e">
        <f>IF('Formulario PPGR1'!$H19="","",#REF!)</f>
        <v>#REF!</v>
      </c>
      <c r="D19" s="210" t="e">
        <f>IF('Formulario PPGR1'!$H19="","",#REF!)</f>
        <v>#REF!</v>
      </c>
      <c r="E19" s="210" t="e">
        <f>IF('Formulario PPGR1'!$H19="","",#REF!)</f>
        <v>#REF!</v>
      </c>
      <c r="F19" s="234" t="str">
        <f>_xlfn.XLOOKUP($H19,tbl_ejes_estrategicos[Ejes Estratégicos],tbl_ejes_estrategicos[Cod_Eje],"",0)</f>
        <v>EE.1</v>
      </c>
      <c r="G19" s="234" t="str">
        <f>_xlfn.XLOOKUP(Tabla3[[#This Row],[Resultado Estratégico Institucional]],Tabla13[RE Concatenado],Tabla13[RE],"",0)</f>
        <v>RE1.6</v>
      </c>
      <c r="H19" s="233" t="s">
        <v>134</v>
      </c>
      <c r="I19" s="233" t="s">
        <v>150</v>
      </c>
      <c r="J19" s="296" t="s">
        <v>156</v>
      </c>
      <c r="K19" s="233"/>
      <c r="L19" s="233"/>
      <c r="M19" s="299"/>
      <c r="N19" s="299"/>
      <c r="O19" s="209"/>
      <c r="P19" s="235" t="s">
        <v>74</v>
      </c>
      <c r="Q19" s="235"/>
      <c r="R19" s="246"/>
      <c r="S19" s="246"/>
      <c r="T19" s="246"/>
      <c r="U19" s="246"/>
      <c r="V19" s="247"/>
      <c r="W19" s="246"/>
      <c r="X19" s="246"/>
      <c r="Y19" s="246"/>
      <c r="Z19" s="246"/>
      <c r="AA19" s="246"/>
      <c r="AB19" s="246"/>
      <c r="AC19" s="246"/>
      <c r="AD19" s="246"/>
      <c r="AE19" s="247"/>
      <c r="AF19" s="247"/>
      <c r="AG19" s="247"/>
      <c r="AH19" s="247"/>
      <c r="AI19" s="247"/>
      <c r="AJ19" s="247"/>
      <c r="AK19" s="247"/>
      <c r="AL19" s="247"/>
      <c r="AM19" s="247"/>
      <c r="AN19" s="247"/>
      <c r="AO19" s="247"/>
      <c r="AP19" s="247"/>
    </row>
    <row r="20" spans="2:42" s="257" customFormat="1" ht="63.75">
      <c r="B20" s="210" t="e">
        <f>IF('Formulario PPGR1'!$H20="","",CONCATENATE('Formulario PPGR1'!$C20,".",'Formulario PPGR1'!$D20,".",'Formulario PPGR1'!$E20,".",#REF!))</f>
        <v>#REF!</v>
      </c>
      <c r="C20" s="210" t="e">
        <f>IF('Formulario PPGR1'!$H20="","",#REF!)</f>
        <v>#REF!</v>
      </c>
      <c r="D20" s="210" t="e">
        <f>IF('Formulario PPGR1'!$H20="","",#REF!)</f>
        <v>#REF!</v>
      </c>
      <c r="E20" s="210" t="e">
        <f>IF('Formulario PPGR1'!$H20="","",#REF!)</f>
        <v>#REF!</v>
      </c>
      <c r="F20" s="234" t="str">
        <f>_xlfn.XLOOKUP($H20,tbl_ejes_estrategicos[Ejes Estratégicos],tbl_ejes_estrategicos[Cod_Eje],"",0)</f>
        <v>EE.1</v>
      </c>
      <c r="G20" s="234" t="str">
        <f>_xlfn.XLOOKUP(Tabla3[[#This Row],[Resultado Estratégico Institucional]],Tabla13[RE Concatenado],Tabla13[RE],"",0)</f>
        <v>RE1.6</v>
      </c>
      <c r="H20" s="233" t="s">
        <v>134</v>
      </c>
      <c r="I20" s="233" t="s">
        <v>150</v>
      </c>
      <c r="J20" s="233" t="s">
        <v>157</v>
      </c>
      <c r="K20" s="233"/>
      <c r="L20" s="233"/>
      <c r="M20" s="299"/>
      <c r="N20" s="299"/>
      <c r="O20" s="209"/>
      <c r="P20" s="235" t="s">
        <v>70</v>
      </c>
      <c r="Q20" s="235" t="s">
        <v>137</v>
      </c>
      <c r="R20" s="246"/>
      <c r="S20" s="246"/>
      <c r="T20" s="246"/>
      <c r="U20" s="246"/>
      <c r="V20" s="247"/>
      <c r="W20" s="246"/>
      <c r="X20" s="246"/>
      <c r="Y20" s="246"/>
      <c r="Z20" s="246"/>
      <c r="AA20" s="246"/>
      <c r="AB20" s="246"/>
      <c r="AC20" s="246"/>
      <c r="AD20" s="246"/>
      <c r="AE20" s="247"/>
      <c r="AF20" s="247"/>
      <c r="AG20" s="247"/>
      <c r="AH20" s="247"/>
      <c r="AI20" s="247"/>
      <c r="AJ20" s="247"/>
      <c r="AK20" s="247"/>
      <c r="AL20" s="247"/>
      <c r="AM20" s="247"/>
      <c r="AN20" s="247"/>
      <c r="AO20" s="247"/>
      <c r="AP20" s="247"/>
    </row>
    <row r="21" spans="2:42" s="257" customFormat="1" ht="76.5">
      <c r="B21" s="210" t="e">
        <f>IF('Formulario PPGR1'!$H21="","",CONCATENATE('Formulario PPGR1'!$C21,".",'Formulario PPGR1'!$D21,".",'Formulario PPGR1'!$E21,".",#REF!))</f>
        <v>#REF!</v>
      </c>
      <c r="C21" s="210" t="e">
        <f>IF('Formulario PPGR1'!$H21="","",#REF!)</f>
        <v>#REF!</v>
      </c>
      <c r="D21" s="210" t="e">
        <f>IF('Formulario PPGR1'!$H21="","",#REF!)</f>
        <v>#REF!</v>
      </c>
      <c r="E21" s="210" t="e">
        <f>IF('Formulario PPGR1'!$H21="","",#REF!)</f>
        <v>#REF!</v>
      </c>
      <c r="F21" s="234" t="str">
        <f>_xlfn.XLOOKUP($H21,tbl_ejes_estrategicos[Ejes Estratégicos],tbl_ejes_estrategicos[Cod_Eje],"",0)</f>
        <v>EE.1</v>
      </c>
      <c r="G21" s="234" t="str">
        <f>_xlfn.XLOOKUP(Tabla3[[#This Row],[Resultado Estratégico Institucional]],Tabla13[RE Concatenado],Tabla13[RE],"",0)</f>
        <v>RE1.6</v>
      </c>
      <c r="H21" s="233" t="s">
        <v>134</v>
      </c>
      <c r="I21" s="233" t="s">
        <v>150</v>
      </c>
      <c r="J21" s="296" t="s">
        <v>158</v>
      </c>
      <c r="K21" s="233"/>
      <c r="L21" s="233"/>
      <c r="M21" s="299"/>
      <c r="N21" s="297"/>
      <c r="O21" s="235"/>
      <c r="P21" s="235" t="s">
        <v>54</v>
      </c>
      <c r="Q21" s="235" t="s">
        <v>137</v>
      </c>
      <c r="R21" s="246"/>
      <c r="S21" s="246"/>
      <c r="T21" s="246"/>
      <c r="U21" s="246"/>
      <c r="V21" s="246"/>
      <c r="W21" s="246"/>
      <c r="X21" s="246"/>
      <c r="Y21" s="246"/>
      <c r="Z21" s="246"/>
      <c r="AA21" s="246"/>
      <c r="AB21" s="246"/>
      <c r="AC21" s="246"/>
      <c r="AD21" s="246"/>
      <c r="AE21" s="247"/>
      <c r="AF21" s="247"/>
      <c r="AG21" s="247"/>
      <c r="AH21" s="247"/>
      <c r="AI21" s="247"/>
      <c r="AJ21" s="247"/>
      <c r="AK21" s="247"/>
      <c r="AL21" s="247"/>
      <c r="AM21" s="247"/>
      <c r="AN21" s="247"/>
      <c r="AO21" s="247"/>
      <c r="AP21" s="247"/>
    </row>
    <row r="22" spans="2:42" s="257" customFormat="1" ht="63.75">
      <c r="B22" s="210" t="e">
        <f>IF('Formulario PPGR1'!$H22="","",CONCATENATE('Formulario PPGR1'!$C22,".",'Formulario PPGR1'!$D22,".",'Formulario PPGR1'!$E22,".",#REF!))</f>
        <v>#REF!</v>
      </c>
      <c r="C22" s="210" t="e">
        <f>IF('Formulario PPGR1'!$H22="","",#REF!)</f>
        <v>#REF!</v>
      </c>
      <c r="D22" s="210" t="e">
        <f>IF('Formulario PPGR1'!$H22="","",#REF!)</f>
        <v>#REF!</v>
      </c>
      <c r="E22" s="210" t="e">
        <f>IF('Formulario PPGR1'!$H22="","",#REF!)</f>
        <v>#REF!</v>
      </c>
      <c r="F22" s="234" t="str">
        <f>_xlfn.XLOOKUP($H22,tbl_ejes_estrategicos[Ejes Estratégicos],tbl_ejes_estrategicos[Cod_Eje],"",0)</f>
        <v>EE.1</v>
      </c>
      <c r="G22" s="234" t="str">
        <f>_xlfn.XLOOKUP(Tabla3[[#This Row],[Resultado Estratégico Institucional]],Tabla13[RE Concatenado],Tabla13[RE],"",0)</f>
        <v>RE1.6</v>
      </c>
      <c r="H22" s="233" t="s">
        <v>134</v>
      </c>
      <c r="I22" s="233" t="s">
        <v>150</v>
      </c>
      <c r="J22" s="296" t="s">
        <v>159</v>
      </c>
      <c r="K22" s="233"/>
      <c r="L22" s="233"/>
      <c r="M22" s="299"/>
      <c r="N22" s="297"/>
      <c r="O22" s="209"/>
      <c r="P22" s="235" t="s">
        <v>54</v>
      </c>
      <c r="Q22" s="235" t="s">
        <v>137</v>
      </c>
      <c r="R22" s="246"/>
      <c r="S22" s="246"/>
      <c r="T22" s="246"/>
      <c r="U22" s="246"/>
      <c r="V22" s="246"/>
      <c r="W22" s="246"/>
      <c r="X22" s="246"/>
      <c r="Y22" s="246"/>
      <c r="Z22" s="246"/>
      <c r="AA22" s="246"/>
      <c r="AB22" s="246"/>
      <c r="AC22" s="246"/>
      <c r="AD22" s="246"/>
      <c r="AE22" s="247"/>
      <c r="AF22" s="247"/>
      <c r="AG22" s="247"/>
      <c r="AH22" s="247"/>
      <c r="AI22" s="247"/>
      <c r="AJ22" s="247"/>
      <c r="AK22" s="247"/>
      <c r="AL22" s="247"/>
      <c r="AM22" s="247"/>
      <c r="AN22" s="247"/>
      <c r="AO22" s="247"/>
      <c r="AP22" s="247"/>
    </row>
    <row r="23" spans="2:42" s="257" customFormat="1" ht="76.5">
      <c r="B23" s="210" t="e">
        <f>IF('Formulario PPGR1'!$H23="","",CONCATENATE('Formulario PPGR1'!$C23,".",'Formulario PPGR1'!$D23,".",'Formulario PPGR1'!$E23,".",#REF!))</f>
        <v>#REF!</v>
      </c>
      <c r="C23" s="210" t="e">
        <f>IF('Formulario PPGR1'!$H23="","",#REF!)</f>
        <v>#REF!</v>
      </c>
      <c r="D23" s="210" t="e">
        <f>IF('Formulario PPGR1'!$H23="","",#REF!)</f>
        <v>#REF!</v>
      </c>
      <c r="E23" s="210" t="e">
        <f>IF('Formulario PPGR1'!$H23="","",#REF!)</f>
        <v>#REF!</v>
      </c>
      <c r="F23" s="234" t="str">
        <f>_xlfn.XLOOKUP($H23,tbl_ejes_estrategicos[Ejes Estratégicos],tbl_ejes_estrategicos[Cod_Eje],"",0)</f>
        <v>EE.1</v>
      </c>
      <c r="G23" s="234" t="str">
        <f>_xlfn.XLOOKUP(Tabla3[[#This Row],[Resultado Estratégico Institucional]],Tabla13[RE Concatenado],Tabla13[RE],"",0)</f>
        <v>RE1.6</v>
      </c>
      <c r="H23" s="233" t="s">
        <v>134</v>
      </c>
      <c r="I23" s="233" t="s">
        <v>150</v>
      </c>
      <c r="J23" s="233" t="s">
        <v>160</v>
      </c>
      <c r="K23" s="233"/>
      <c r="L23" s="233"/>
      <c r="M23" s="299"/>
      <c r="N23" s="297"/>
      <c r="O23" s="209"/>
      <c r="P23" s="235" t="s">
        <v>54</v>
      </c>
      <c r="Q23" s="235" t="s">
        <v>137</v>
      </c>
      <c r="R23" s="246"/>
      <c r="S23" s="246"/>
      <c r="T23" s="246"/>
      <c r="U23" s="246"/>
      <c r="V23" s="246"/>
      <c r="W23" s="246"/>
      <c r="X23" s="246"/>
      <c r="Y23" s="246"/>
      <c r="Z23" s="246"/>
      <c r="AA23" s="246"/>
      <c r="AB23" s="246"/>
      <c r="AC23" s="246"/>
      <c r="AD23" s="246"/>
      <c r="AE23" s="247"/>
      <c r="AF23" s="247"/>
      <c r="AG23" s="247"/>
      <c r="AH23" s="247"/>
      <c r="AI23" s="247"/>
      <c r="AJ23" s="247"/>
      <c r="AK23" s="247"/>
      <c r="AL23" s="247"/>
      <c r="AM23" s="247"/>
      <c r="AN23" s="247"/>
      <c r="AO23" s="247"/>
      <c r="AP23" s="247"/>
    </row>
    <row r="24" spans="2:42" s="257" customFormat="1" ht="76.5">
      <c r="B24" s="210" t="e">
        <f>IF('Formulario PPGR1'!$H24="","",CONCATENATE('Formulario PPGR1'!$C24,".",'Formulario PPGR1'!$D24,".",'Formulario PPGR1'!$E24,".",#REF!))</f>
        <v>#REF!</v>
      </c>
      <c r="C24" s="210" t="e">
        <f>IF('Formulario PPGR1'!$H24="","",#REF!)</f>
        <v>#REF!</v>
      </c>
      <c r="D24" s="210" t="e">
        <f>IF('Formulario PPGR1'!$H24="","",#REF!)</f>
        <v>#REF!</v>
      </c>
      <c r="E24" s="210" t="e">
        <f>IF('Formulario PPGR1'!$H24="","",#REF!)</f>
        <v>#REF!</v>
      </c>
      <c r="F24" s="234" t="str">
        <f>_xlfn.XLOOKUP($H24,tbl_ejes_estrategicos[Ejes Estratégicos],tbl_ejes_estrategicos[Cod_Eje],"",0)</f>
        <v>EE.1</v>
      </c>
      <c r="G24" s="234" t="str">
        <f>_xlfn.XLOOKUP(Tabla3[[#This Row],[Resultado Estratégico Institucional]],Tabla13[RE Concatenado],Tabla13[RE],"",0)</f>
        <v>RE1.7</v>
      </c>
      <c r="H24" s="233" t="s">
        <v>134</v>
      </c>
      <c r="I24" s="233" t="s">
        <v>161</v>
      </c>
      <c r="J24" s="296" t="s">
        <v>162</v>
      </c>
      <c r="K24" s="233"/>
      <c r="L24" s="233"/>
      <c r="M24" s="299"/>
      <c r="N24" s="297"/>
      <c r="O24" s="209"/>
      <c r="P24" s="235" t="s">
        <v>146</v>
      </c>
      <c r="Q24" s="235" t="s">
        <v>163</v>
      </c>
      <c r="R24" s="246"/>
      <c r="S24" s="246"/>
      <c r="T24" s="246"/>
      <c r="U24" s="246"/>
      <c r="V24" s="246"/>
      <c r="W24" s="246"/>
      <c r="X24" s="246"/>
      <c r="Y24" s="246"/>
      <c r="Z24" s="246"/>
      <c r="AA24" s="246"/>
      <c r="AB24" s="246"/>
      <c r="AC24" s="246"/>
      <c r="AD24" s="246"/>
      <c r="AE24" s="247"/>
      <c r="AF24" s="247"/>
      <c r="AG24" s="247"/>
      <c r="AH24" s="247"/>
      <c r="AI24" s="247"/>
      <c r="AJ24" s="247"/>
      <c r="AK24" s="247"/>
      <c r="AL24" s="247"/>
      <c r="AM24" s="247"/>
      <c r="AN24" s="247"/>
      <c r="AO24" s="247"/>
      <c r="AP24" s="247"/>
    </row>
    <row r="25" spans="2:42" s="257" customFormat="1" ht="89.25">
      <c r="B25" s="210" t="e">
        <f>IF('Formulario PPGR1'!$H25="","",CONCATENATE('Formulario PPGR1'!$C25,".",'Formulario PPGR1'!$D25,".",'Formulario PPGR1'!$E25,".",#REF!))</f>
        <v>#REF!</v>
      </c>
      <c r="C25" s="210" t="e">
        <f>IF('Formulario PPGR1'!$H25="","",#REF!)</f>
        <v>#REF!</v>
      </c>
      <c r="D25" s="210" t="e">
        <f>IF('Formulario PPGR1'!$H25="","",#REF!)</f>
        <v>#REF!</v>
      </c>
      <c r="E25" s="210" t="e">
        <f>IF('Formulario PPGR1'!$H25="","",#REF!)</f>
        <v>#REF!</v>
      </c>
      <c r="F25" s="234" t="str">
        <f>_xlfn.XLOOKUP($H25,tbl_ejes_estrategicos[Ejes Estratégicos],tbl_ejes_estrategicos[Cod_Eje],"",0)</f>
        <v>EE.1</v>
      </c>
      <c r="G25" s="234" t="str">
        <f>_xlfn.XLOOKUP(Tabla3[[#This Row],[Resultado Estratégico Institucional]],Tabla13[RE Concatenado],Tabla13[RE],"",0)</f>
        <v>RE1.8</v>
      </c>
      <c r="H25" s="233" t="s">
        <v>134</v>
      </c>
      <c r="I25" s="233" t="s">
        <v>164</v>
      </c>
      <c r="J25" s="296" t="s">
        <v>165</v>
      </c>
      <c r="K25" s="233"/>
      <c r="L25" s="233"/>
      <c r="M25" s="297"/>
      <c r="N25" s="297"/>
      <c r="O25" s="209"/>
      <c r="P25" s="235" t="s">
        <v>74</v>
      </c>
      <c r="Q25" s="235"/>
      <c r="R25" s="246"/>
      <c r="S25" s="246"/>
      <c r="T25" s="246"/>
      <c r="U25" s="246"/>
      <c r="V25" s="246"/>
      <c r="W25" s="246"/>
      <c r="X25" s="246"/>
      <c r="Y25" s="246"/>
      <c r="Z25" s="246"/>
      <c r="AA25" s="246"/>
      <c r="AB25" s="246"/>
      <c r="AC25" s="246"/>
      <c r="AD25" s="246"/>
      <c r="AE25" s="247"/>
      <c r="AF25" s="247"/>
      <c r="AG25" s="247"/>
      <c r="AH25" s="247"/>
      <c r="AI25" s="247"/>
      <c r="AJ25" s="247"/>
      <c r="AK25" s="247"/>
      <c r="AL25" s="247"/>
      <c r="AM25" s="247"/>
      <c r="AN25" s="247"/>
      <c r="AO25" s="247"/>
      <c r="AP25" s="247"/>
    </row>
    <row r="26" spans="2:42" s="257" customFormat="1" ht="89.25">
      <c r="B26" s="210" t="e">
        <f>IF('Formulario PPGR1'!$H26="","",CONCATENATE('Formulario PPGR1'!$C26,".",'Formulario PPGR1'!$D26,".",'Formulario PPGR1'!$E26,".",#REF!))</f>
        <v>#REF!</v>
      </c>
      <c r="C26" s="210" t="e">
        <f>IF('Formulario PPGR1'!$H26="","",#REF!)</f>
        <v>#REF!</v>
      </c>
      <c r="D26" s="210" t="e">
        <f>IF('Formulario PPGR1'!$H26="","",#REF!)</f>
        <v>#REF!</v>
      </c>
      <c r="E26" s="210" t="e">
        <f>IF('Formulario PPGR1'!$H26="","",#REF!)</f>
        <v>#REF!</v>
      </c>
      <c r="F26" s="234" t="str">
        <f>_xlfn.XLOOKUP($H26,tbl_ejes_estrategicos[Ejes Estratégicos],tbl_ejes_estrategicos[Cod_Eje],"",0)</f>
        <v>EE.1</v>
      </c>
      <c r="G26" s="234" t="str">
        <f>_xlfn.XLOOKUP(Tabla3[[#This Row],[Resultado Estratégico Institucional]],Tabla13[RE Concatenado],Tabla13[RE],"",0)</f>
        <v>RE1.8</v>
      </c>
      <c r="H26" s="233" t="s">
        <v>134</v>
      </c>
      <c r="I26" s="233" t="s">
        <v>164</v>
      </c>
      <c r="J26" s="296" t="s">
        <v>166</v>
      </c>
      <c r="K26" s="233"/>
      <c r="L26" s="233"/>
      <c r="M26" s="297"/>
      <c r="N26" s="297"/>
      <c r="O26" s="209"/>
      <c r="P26" s="235" t="s">
        <v>42</v>
      </c>
      <c r="Q26" s="235"/>
      <c r="R26" s="246"/>
      <c r="S26" s="246"/>
      <c r="T26" s="246"/>
      <c r="U26" s="246"/>
      <c r="V26" s="246"/>
      <c r="W26" s="246"/>
      <c r="X26" s="246"/>
      <c r="Y26" s="246"/>
      <c r="Z26" s="246"/>
      <c r="AA26" s="246"/>
      <c r="AB26" s="246"/>
      <c r="AC26" s="246"/>
      <c r="AD26" s="246"/>
      <c r="AE26" s="247"/>
      <c r="AF26" s="247"/>
      <c r="AG26" s="247"/>
      <c r="AH26" s="247"/>
      <c r="AI26" s="247"/>
      <c r="AJ26" s="247"/>
      <c r="AK26" s="247"/>
      <c r="AL26" s="247"/>
      <c r="AM26" s="247"/>
      <c r="AN26" s="247"/>
      <c r="AO26" s="247"/>
      <c r="AP26" s="247"/>
    </row>
    <row r="27" spans="2:42" s="257" customFormat="1" ht="102">
      <c r="B27" s="210" t="e">
        <f>IF('Formulario PPGR1'!$H27="","",CONCATENATE('Formulario PPGR1'!$C27,".",'Formulario PPGR1'!$D27,".",'Formulario PPGR1'!$E27,".",#REF!))</f>
        <v>#REF!</v>
      </c>
      <c r="C27" s="210" t="e">
        <f>IF('Formulario PPGR1'!$H27="","",#REF!)</f>
        <v>#REF!</v>
      </c>
      <c r="D27" s="210" t="e">
        <f>IF('Formulario PPGR1'!$H27="","",#REF!)</f>
        <v>#REF!</v>
      </c>
      <c r="E27" s="210" t="e">
        <f>IF('Formulario PPGR1'!$H27="","",#REF!)</f>
        <v>#REF!</v>
      </c>
      <c r="F27" s="234" t="str">
        <f>_xlfn.XLOOKUP($H27,tbl_ejes_estrategicos[Ejes Estratégicos],tbl_ejes_estrategicos[Cod_Eje],"",0)</f>
        <v>EE.1</v>
      </c>
      <c r="G27" s="234" t="str">
        <f>_xlfn.XLOOKUP(Tabla3[[#This Row],[Resultado Estratégico Institucional]],Tabla13[RE Concatenado],Tabla13[RE],"",0)</f>
        <v>RE1.8</v>
      </c>
      <c r="H27" s="233" t="s">
        <v>134</v>
      </c>
      <c r="I27" s="233" t="s">
        <v>164</v>
      </c>
      <c r="J27" s="233" t="s">
        <v>167</v>
      </c>
      <c r="K27" s="233"/>
      <c r="L27" s="233"/>
      <c r="M27" s="297"/>
      <c r="N27" s="297"/>
      <c r="O27" s="235"/>
      <c r="P27" s="235" t="s">
        <v>42</v>
      </c>
      <c r="Q27" s="235"/>
      <c r="R27" s="246"/>
      <c r="S27" s="246"/>
      <c r="T27" s="246"/>
      <c r="U27" s="246"/>
      <c r="V27" s="246"/>
      <c r="W27" s="246"/>
      <c r="X27" s="246"/>
      <c r="Y27" s="246"/>
      <c r="Z27" s="246"/>
      <c r="AA27" s="246"/>
      <c r="AB27" s="246"/>
      <c r="AC27" s="246"/>
      <c r="AD27" s="246"/>
      <c r="AE27" s="247"/>
      <c r="AF27" s="247"/>
      <c r="AG27" s="247"/>
      <c r="AH27" s="247"/>
      <c r="AI27" s="247"/>
      <c r="AJ27" s="247"/>
      <c r="AK27" s="247"/>
      <c r="AL27" s="247"/>
      <c r="AM27" s="247"/>
      <c r="AN27" s="247"/>
      <c r="AO27" s="247"/>
      <c r="AP27" s="247"/>
    </row>
    <row r="28" spans="2:42" s="257" customFormat="1" ht="63.75">
      <c r="B28" s="210" t="e">
        <f>IF('Formulario PPGR1'!$H28="","",CONCATENATE('Formulario PPGR1'!$C28,".",'Formulario PPGR1'!$D28,".",'Formulario PPGR1'!$E28,".",#REF!))</f>
        <v>#REF!</v>
      </c>
      <c r="C28" s="210" t="e">
        <f>IF('Formulario PPGR1'!$H28="","",#REF!)</f>
        <v>#REF!</v>
      </c>
      <c r="D28" s="210" t="e">
        <f>IF('Formulario PPGR1'!$H28="","",#REF!)</f>
        <v>#REF!</v>
      </c>
      <c r="E28" s="210" t="e">
        <f>IF('Formulario PPGR1'!$H28="","",#REF!)</f>
        <v>#REF!</v>
      </c>
      <c r="F28" s="234" t="str">
        <f>_xlfn.XLOOKUP($H28,tbl_ejes_estrategicos[Ejes Estratégicos],tbl_ejes_estrategicos[Cod_Eje],"",0)</f>
        <v>EE.1</v>
      </c>
      <c r="G28" s="234" t="str">
        <f>_xlfn.XLOOKUP(Tabla3[[#This Row],[Resultado Estratégico Institucional]],Tabla13[RE Concatenado],Tabla13[RE],"",0)</f>
        <v>RE1.9</v>
      </c>
      <c r="H28" s="233" t="s">
        <v>134</v>
      </c>
      <c r="I28" s="233" t="s">
        <v>168</v>
      </c>
      <c r="J28" s="296" t="s">
        <v>169</v>
      </c>
      <c r="K28" s="233"/>
      <c r="L28" s="233"/>
      <c r="M28" s="299"/>
      <c r="N28" s="297"/>
      <c r="O28" s="235"/>
      <c r="P28" s="235" t="s">
        <v>74</v>
      </c>
      <c r="Q28" s="235"/>
      <c r="R28" s="246"/>
      <c r="S28" s="246"/>
      <c r="T28" s="246"/>
      <c r="U28" s="246"/>
      <c r="V28" s="247" t="s">
        <v>170</v>
      </c>
      <c r="W28" s="246"/>
      <c r="X28" s="246"/>
      <c r="Y28" s="246"/>
      <c r="Z28" s="246"/>
      <c r="AA28" s="246"/>
      <c r="AB28" s="246"/>
      <c r="AC28" s="246"/>
      <c r="AD28" s="246"/>
      <c r="AE28" s="247"/>
      <c r="AF28" s="247"/>
      <c r="AG28" s="247"/>
      <c r="AH28" s="247"/>
      <c r="AI28" s="247"/>
      <c r="AJ28" s="247"/>
      <c r="AK28" s="247"/>
      <c r="AL28" s="247"/>
      <c r="AM28" s="247"/>
      <c r="AN28" s="247"/>
      <c r="AO28" s="247"/>
      <c r="AP28" s="247"/>
    </row>
    <row r="29" spans="2:42" s="257" customFormat="1" ht="63.75">
      <c r="B29" s="210" t="e">
        <f>IF('Formulario PPGR1'!$H29="","",CONCATENATE('Formulario PPGR1'!$C29,".",'Formulario PPGR1'!$D29,".",'Formulario PPGR1'!$E29,".",#REF!))</f>
        <v>#REF!</v>
      </c>
      <c r="C29" s="210" t="e">
        <f>IF('Formulario PPGR1'!$H29="","",#REF!)</f>
        <v>#REF!</v>
      </c>
      <c r="D29" s="210" t="e">
        <f>IF('Formulario PPGR1'!$H29="","",#REF!)</f>
        <v>#REF!</v>
      </c>
      <c r="E29" s="210" t="e">
        <f>IF('Formulario PPGR1'!$H29="","",#REF!)</f>
        <v>#REF!</v>
      </c>
      <c r="F29" s="234" t="str">
        <f>_xlfn.XLOOKUP($H29,tbl_ejes_estrategicos[Ejes Estratégicos],tbl_ejes_estrategicos[Cod_Eje],"",0)</f>
        <v>EE.1</v>
      </c>
      <c r="G29" s="234" t="str">
        <f>_xlfn.XLOOKUP(Tabla3[[#This Row],[Resultado Estratégico Institucional]],Tabla13[RE Concatenado],Tabla13[RE],"",0)</f>
        <v>RE1.10</v>
      </c>
      <c r="H29" s="233" t="s">
        <v>134</v>
      </c>
      <c r="I29" s="233" t="s">
        <v>171</v>
      </c>
      <c r="J29" s="296" t="s">
        <v>172</v>
      </c>
      <c r="K29" s="233"/>
      <c r="L29" s="233"/>
      <c r="M29" s="299"/>
      <c r="N29" s="297"/>
      <c r="O29" s="235"/>
      <c r="P29" s="235" t="s">
        <v>74</v>
      </c>
      <c r="Q29" s="235" t="s">
        <v>173</v>
      </c>
      <c r="R29" s="246"/>
      <c r="S29" s="246"/>
      <c r="T29" s="246"/>
      <c r="U29" s="246"/>
      <c r="V29" s="247"/>
      <c r="W29" s="246"/>
      <c r="X29" s="246"/>
      <c r="Y29" s="246"/>
      <c r="Z29" s="246"/>
      <c r="AA29" s="246"/>
      <c r="AB29" s="246"/>
      <c r="AC29" s="246"/>
      <c r="AD29" s="246"/>
      <c r="AE29" s="247"/>
      <c r="AF29" s="247"/>
      <c r="AG29" s="247"/>
      <c r="AH29" s="247"/>
      <c r="AI29" s="247"/>
      <c r="AJ29" s="247"/>
      <c r="AK29" s="247"/>
      <c r="AL29" s="247"/>
      <c r="AM29" s="247"/>
      <c r="AN29" s="247"/>
      <c r="AO29" s="247"/>
      <c r="AP29" s="247"/>
    </row>
    <row r="30" spans="2:42" s="257" customFormat="1" ht="51">
      <c r="B30" s="210" t="e">
        <f>IF('Formulario PPGR1'!$H30="","",CONCATENATE('Formulario PPGR1'!$C30,".",'Formulario PPGR1'!$D30,".",'Formulario PPGR1'!$E30,".",#REF!))</f>
        <v>#REF!</v>
      </c>
      <c r="C30" s="210" t="e">
        <f>IF('Formulario PPGR1'!$H30="","",#REF!)</f>
        <v>#REF!</v>
      </c>
      <c r="D30" s="210" t="e">
        <f>IF('Formulario PPGR1'!$H30="","",#REF!)</f>
        <v>#REF!</v>
      </c>
      <c r="E30" s="210" t="e">
        <f>IF('Formulario PPGR1'!$H30="","",#REF!)</f>
        <v>#REF!</v>
      </c>
      <c r="F30" s="234" t="str">
        <f>_xlfn.XLOOKUP($H30,tbl_ejes_estrategicos[Ejes Estratégicos],tbl_ejes_estrategicos[Cod_Eje],"",0)</f>
        <v>EE.1</v>
      </c>
      <c r="G30" s="234" t="str">
        <f>_xlfn.XLOOKUP(Tabla3[[#This Row],[Resultado Estratégico Institucional]],Tabla13[RE Concatenado],Tabla13[RE],"",0)</f>
        <v>RE1.11</v>
      </c>
      <c r="H30" s="233" t="s">
        <v>134</v>
      </c>
      <c r="I30" s="233" t="s">
        <v>174</v>
      </c>
      <c r="J30" s="296" t="s">
        <v>175</v>
      </c>
      <c r="K30" s="233"/>
      <c r="L30" s="233"/>
      <c r="M30" s="299"/>
      <c r="N30" s="297"/>
      <c r="O30" s="235"/>
      <c r="P30" s="235" t="s">
        <v>74</v>
      </c>
      <c r="Q30" s="235" t="s">
        <v>176</v>
      </c>
      <c r="R30" s="246"/>
      <c r="S30" s="246"/>
      <c r="T30" s="246"/>
      <c r="U30" s="246"/>
      <c r="V30" s="247"/>
      <c r="W30" s="246"/>
      <c r="X30" s="246"/>
      <c r="Y30" s="246"/>
      <c r="Z30" s="246"/>
      <c r="AA30" s="246"/>
      <c r="AB30" s="246"/>
      <c r="AC30" s="246"/>
      <c r="AD30" s="246"/>
      <c r="AE30" s="247"/>
      <c r="AF30" s="247"/>
      <c r="AG30" s="247"/>
      <c r="AH30" s="247"/>
      <c r="AI30" s="247"/>
      <c r="AJ30" s="247"/>
      <c r="AK30" s="247"/>
      <c r="AL30" s="247"/>
      <c r="AM30" s="247"/>
      <c r="AN30" s="247"/>
      <c r="AO30" s="247"/>
      <c r="AP30" s="247"/>
    </row>
    <row r="31" spans="2:42" s="257" customFormat="1" ht="51">
      <c r="B31" s="210" t="e">
        <f>IF('Formulario PPGR1'!$H31="","",CONCATENATE('Formulario PPGR1'!$C31,".",'Formulario PPGR1'!$D31,".",'Formulario PPGR1'!$E31,".",#REF!))</f>
        <v>#REF!</v>
      </c>
      <c r="C31" s="210" t="e">
        <f>IF('Formulario PPGR1'!$H31="","",#REF!)</f>
        <v>#REF!</v>
      </c>
      <c r="D31" s="210" t="e">
        <f>IF('Formulario PPGR1'!$H31="","",#REF!)</f>
        <v>#REF!</v>
      </c>
      <c r="E31" s="210" t="e">
        <f>IF('Formulario PPGR1'!$H31="","",#REF!)</f>
        <v>#REF!</v>
      </c>
      <c r="F31" s="234" t="str">
        <f>_xlfn.XLOOKUP($H31,tbl_ejes_estrategicos[Ejes Estratégicos],tbl_ejes_estrategicos[Cod_Eje],"",0)</f>
        <v>EE.1</v>
      </c>
      <c r="G31" s="234" t="str">
        <f>_xlfn.XLOOKUP(Tabla3[[#This Row],[Resultado Estratégico Institucional]],Tabla13[RE Concatenado],Tabla13[RE],"",0)</f>
        <v>RE1.11</v>
      </c>
      <c r="H31" s="233" t="s">
        <v>134</v>
      </c>
      <c r="I31" s="233" t="s">
        <v>174</v>
      </c>
      <c r="J31" s="296" t="s">
        <v>177</v>
      </c>
      <c r="K31" s="233"/>
      <c r="L31" s="233"/>
      <c r="M31" s="300"/>
      <c r="N31" s="297"/>
      <c r="O31" s="235"/>
      <c r="P31" s="235" t="s">
        <v>74</v>
      </c>
      <c r="Q31" s="235" t="s">
        <v>176</v>
      </c>
      <c r="R31" s="246"/>
      <c r="S31" s="246"/>
      <c r="T31" s="246"/>
      <c r="U31" s="246"/>
      <c r="V31" s="247"/>
      <c r="W31" s="246"/>
      <c r="X31" s="246"/>
      <c r="Y31" s="246"/>
      <c r="Z31" s="246"/>
      <c r="AA31" s="246"/>
      <c r="AB31" s="246"/>
      <c r="AC31" s="246"/>
      <c r="AD31" s="246"/>
      <c r="AE31" s="247"/>
      <c r="AF31" s="247"/>
      <c r="AG31" s="247"/>
      <c r="AH31" s="247"/>
      <c r="AI31" s="247"/>
      <c r="AJ31" s="247"/>
      <c r="AK31" s="247"/>
      <c r="AL31" s="247"/>
      <c r="AM31" s="247"/>
      <c r="AN31" s="247"/>
      <c r="AO31" s="247"/>
      <c r="AP31" s="247"/>
    </row>
    <row r="32" spans="2:42" s="257" customFormat="1" ht="102">
      <c r="B32" s="210" t="e">
        <f>IF('Formulario PPGR1'!$H32="","",CONCATENATE('Formulario PPGR1'!$C32,".",'Formulario PPGR1'!$D32,".",'Formulario PPGR1'!$E32,".",#REF!))</f>
        <v>#REF!</v>
      </c>
      <c r="C32" s="210" t="e">
        <f>IF('Formulario PPGR1'!$H32="","",#REF!)</f>
        <v>#REF!</v>
      </c>
      <c r="D32" s="210" t="e">
        <f>IF('Formulario PPGR1'!$H32="","",#REF!)</f>
        <v>#REF!</v>
      </c>
      <c r="E32" s="210" t="e">
        <f>IF('Formulario PPGR1'!$H32="","",#REF!)</f>
        <v>#REF!</v>
      </c>
      <c r="F32" s="234" t="str">
        <f>_xlfn.XLOOKUP($H32,tbl_ejes_estrategicos[Ejes Estratégicos],tbl_ejes_estrategicos[Cod_Eje],"",0)</f>
        <v>EE.1</v>
      </c>
      <c r="G32" s="234" t="str">
        <f>_xlfn.XLOOKUP(Tabla3[[#This Row],[Resultado Estratégico Institucional]],Tabla13[RE Concatenado],Tabla13[RE],"",0)</f>
        <v>RE1.12</v>
      </c>
      <c r="H32" s="233" t="s">
        <v>134</v>
      </c>
      <c r="I32" s="233" t="s">
        <v>178</v>
      </c>
      <c r="J32" s="296" t="s">
        <v>179</v>
      </c>
      <c r="K32" s="233"/>
      <c r="L32" s="233"/>
      <c r="M32" s="299"/>
      <c r="N32" s="299"/>
      <c r="O32" s="235"/>
      <c r="P32" s="235" t="s">
        <v>180</v>
      </c>
      <c r="Q32" s="235"/>
      <c r="R32" s="246"/>
      <c r="S32" s="246"/>
      <c r="T32" s="246"/>
      <c r="U32" s="246"/>
      <c r="V32" s="247"/>
      <c r="W32" s="246"/>
      <c r="X32" s="246"/>
      <c r="Y32" s="246"/>
      <c r="Z32" s="246"/>
      <c r="AA32" s="246"/>
      <c r="AB32" s="246"/>
      <c r="AC32" s="246"/>
      <c r="AD32" s="246"/>
      <c r="AE32" s="247"/>
      <c r="AF32" s="247"/>
      <c r="AG32" s="247"/>
      <c r="AH32" s="247"/>
      <c r="AI32" s="247"/>
      <c r="AJ32" s="247"/>
      <c r="AK32" s="247"/>
      <c r="AL32" s="247"/>
      <c r="AM32" s="247"/>
      <c r="AN32" s="247"/>
      <c r="AO32" s="247"/>
      <c r="AP32" s="247"/>
    </row>
    <row r="33" spans="2:42" s="257" customFormat="1" ht="89.25">
      <c r="B33" s="210" t="e">
        <f>IF('Formulario PPGR1'!$H33="","",CONCATENATE('Formulario PPGR1'!$C33,".",'Formulario PPGR1'!$D33,".",'Formulario PPGR1'!$E33,".",#REF!))</f>
        <v>#REF!</v>
      </c>
      <c r="C33" s="210" t="e">
        <f>IF('Formulario PPGR1'!$H33="","",#REF!)</f>
        <v>#REF!</v>
      </c>
      <c r="D33" s="210" t="e">
        <f>IF('Formulario PPGR1'!$H33="","",#REF!)</f>
        <v>#REF!</v>
      </c>
      <c r="E33" s="210" t="e">
        <f>IF('Formulario PPGR1'!$H33="","",#REF!)</f>
        <v>#REF!</v>
      </c>
      <c r="F33" s="234" t="str">
        <f>_xlfn.XLOOKUP($H33,tbl_ejes_estrategicos[Ejes Estratégicos],tbl_ejes_estrategicos[Cod_Eje],"",0)</f>
        <v>EE.1</v>
      </c>
      <c r="G33" s="234" t="str">
        <f>_xlfn.XLOOKUP(Tabla3[[#This Row],[Resultado Estratégico Institucional]],Tabla13[RE Concatenado],Tabla13[RE],"",0)</f>
        <v>RE1.12</v>
      </c>
      <c r="H33" s="233" t="s">
        <v>134</v>
      </c>
      <c r="I33" s="233" t="s">
        <v>178</v>
      </c>
      <c r="J33" s="296" t="s">
        <v>181</v>
      </c>
      <c r="K33" s="233"/>
      <c r="L33" s="233"/>
      <c r="M33" s="299"/>
      <c r="N33" s="297"/>
      <c r="O33" s="235"/>
      <c r="P33" s="235" t="s">
        <v>182</v>
      </c>
      <c r="Q33" s="235" t="s">
        <v>54</v>
      </c>
      <c r="R33" s="246"/>
      <c r="S33" s="246"/>
      <c r="T33" s="246"/>
      <c r="U33" s="246"/>
      <c r="V33" s="247"/>
      <c r="W33" s="246"/>
      <c r="X33" s="246"/>
      <c r="Y33" s="246"/>
      <c r="Z33" s="246"/>
      <c r="AA33" s="246"/>
      <c r="AB33" s="246"/>
      <c r="AC33" s="246"/>
      <c r="AD33" s="246"/>
      <c r="AE33" s="247"/>
      <c r="AF33" s="247"/>
      <c r="AG33" s="247"/>
      <c r="AH33" s="247"/>
      <c r="AI33" s="247"/>
      <c r="AJ33" s="247"/>
      <c r="AK33" s="247"/>
      <c r="AL33" s="247"/>
      <c r="AM33" s="247"/>
      <c r="AN33" s="247"/>
      <c r="AO33" s="247"/>
      <c r="AP33" s="247"/>
    </row>
    <row r="34" spans="2:42" s="257" customFormat="1" ht="89.25">
      <c r="B34" s="210" t="e">
        <f>IF('Formulario PPGR1'!$H34="","",CONCATENATE('Formulario PPGR1'!$C34,".",'Formulario PPGR1'!$D34,".",'Formulario PPGR1'!$E34,".",#REF!))</f>
        <v>#REF!</v>
      </c>
      <c r="C34" s="210" t="e">
        <f>IF('Formulario PPGR1'!$H34="","",#REF!)</f>
        <v>#REF!</v>
      </c>
      <c r="D34" s="210" t="e">
        <f>IF('Formulario PPGR1'!$H34="","",#REF!)</f>
        <v>#REF!</v>
      </c>
      <c r="E34" s="210" t="e">
        <f>IF('Formulario PPGR1'!$H34="","",#REF!)</f>
        <v>#REF!</v>
      </c>
      <c r="F34" s="234" t="str">
        <f>_xlfn.XLOOKUP($H34,tbl_ejes_estrategicos[Ejes Estratégicos],tbl_ejes_estrategicos[Cod_Eje],"",0)</f>
        <v>EE.1</v>
      </c>
      <c r="G34" s="234" t="str">
        <f>_xlfn.XLOOKUP(Tabla3[[#This Row],[Resultado Estratégico Institucional]],Tabla13[RE Concatenado],Tabla13[RE],"",0)</f>
        <v>RE1.12</v>
      </c>
      <c r="H34" s="233" t="s">
        <v>134</v>
      </c>
      <c r="I34" s="233" t="s">
        <v>178</v>
      </c>
      <c r="J34" s="296" t="s">
        <v>183</v>
      </c>
      <c r="K34" s="233"/>
      <c r="L34" s="233"/>
      <c r="M34" s="298"/>
      <c r="N34" s="301"/>
      <c r="O34" s="235"/>
      <c r="P34" s="235" t="s">
        <v>54</v>
      </c>
      <c r="Q34" s="235" t="s">
        <v>184</v>
      </c>
      <c r="R34" s="246"/>
      <c r="S34" s="246"/>
      <c r="T34" s="246"/>
      <c r="U34" s="246"/>
      <c r="V34" s="247"/>
      <c r="W34" s="246"/>
      <c r="X34" s="246"/>
      <c r="Y34" s="246"/>
      <c r="Z34" s="246"/>
      <c r="AA34" s="246"/>
      <c r="AB34" s="246"/>
      <c r="AC34" s="246"/>
      <c r="AD34" s="246"/>
      <c r="AE34" s="247"/>
      <c r="AF34" s="247"/>
      <c r="AG34" s="247"/>
      <c r="AH34" s="247"/>
      <c r="AI34" s="247"/>
      <c r="AJ34" s="247"/>
      <c r="AK34" s="247"/>
      <c r="AL34" s="247"/>
      <c r="AM34" s="247"/>
      <c r="AN34" s="247"/>
      <c r="AO34" s="247"/>
      <c r="AP34" s="247"/>
    </row>
    <row r="35" spans="2:42" s="257" customFormat="1" ht="102">
      <c r="B35" s="210" t="e">
        <f>IF('Formulario PPGR1'!$H35="","",CONCATENATE('Formulario PPGR1'!$C35,".",'Formulario PPGR1'!$D35,".",'Formulario PPGR1'!$E35,".",#REF!))</f>
        <v>#REF!</v>
      </c>
      <c r="C35" s="210" t="e">
        <f>IF('Formulario PPGR1'!$H35="","",#REF!)</f>
        <v>#REF!</v>
      </c>
      <c r="D35" s="210" t="e">
        <f>IF('Formulario PPGR1'!$H35="","",#REF!)</f>
        <v>#REF!</v>
      </c>
      <c r="E35" s="210" t="e">
        <f>IF('Formulario PPGR1'!$H35="","",#REF!)</f>
        <v>#REF!</v>
      </c>
      <c r="F35" s="234" t="str">
        <f>_xlfn.XLOOKUP($H35,tbl_ejes_estrategicos[Ejes Estratégicos],tbl_ejes_estrategicos[Cod_Eje],"",0)</f>
        <v>EE.2</v>
      </c>
      <c r="G35" s="234" t="str">
        <f>_xlfn.XLOOKUP(Tabla3[[#This Row],[Resultado Estratégico Institucional]],Tabla13[RE Concatenado],Tabla13[RE],"",0)</f>
        <v>RE2.1</v>
      </c>
      <c r="H35" s="233" t="s">
        <v>185</v>
      </c>
      <c r="I35" s="233" t="s">
        <v>186</v>
      </c>
      <c r="J35" s="233" t="s">
        <v>187</v>
      </c>
      <c r="K35" s="233"/>
      <c r="L35" s="233"/>
      <c r="M35" s="297"/>
      <c r="N35" s="297"/>
      <c r="O35" s="209"/>
      <c r="P35" s="235" t="s">
        <v>76</v>
      </c>
      <c r="Q35" s="235"/>
      <c r="R35" s="246"/>
      <c r="S35" s="246"/>
      <c r="T35" s="246"/>
      <c r="U35" s="246"/>
      <c r="V35" s="247"/>
      <c r="W35" s="246"/>
      <c r="X35" s="246"/>
      <c r="Y35" s="246"/>
      <c r="Z35" s="246"/>
      <c r="AA35" s="246"/>
      <c r="AB35" s="246"/>
      <c r="AC35" s="246"/>
      <c r="AD35" s="246"/>
      <c r="AE35" s="247"/>
      <c r="AF35" s="247"/>
      <c r="AG35" s="247"/>
      <c r="AH35" s="247"/>
      <c r="AI35" s="247"/>
      <c r="AJ35" s="247"/>
      <c r="AK35" s="247"/>
      <c r="AL35" s="247"/>
      <c r="AM35" s="247"/>
      <c r="AN35" s="247"/>
      <c r="AO35" s="247"/>
      <c r="AP35" s="247"/>
    </row>
    <row r="36" spans="2:42" s="257" customFormat="1" ht="102">
      <c r="B36" s="210" t="e">
        <f>IF('Formulario PPGR1'!$H36="","",CONCATENATE('Formulario PPGR1'!$C36,".",'Formulario PPGR1'!$D36,".",'Formulario PPGR1'!$E36,".",#REF!))</f>
        <v>#REF!</v>
      </c>
      <c r="C36" s="210" t="e">
        <f>IF('Formulario PPGR1'!$H36="","",#REF!)</f>
        <v>#REF!</v>
      </c>
      <c r="D36" s="210" t="e">
        <f>IF('Formulario PPGR1'!$H36="","",#REF!)</f>
        <v>#REF!</v>
      </c>
      <c r="E36" s="210" t="e">
        <f>IF('Formulario PPGR1'!$H36="","",#REF!)</f>
        <v>#REF!</v>
      </c>
      <c r="F36" s="234" t="str">
        <f>_xlfn.XLOOKUP($H36,tbl_ejes_estrategicos[Ejes Estratégicos],tbl_ejes_estrategicos[Cod_Eje],"",0)</f>
        <v>EE.2</v>
      </c>
      <c r="G36" s="234" t="str">
        <f>_xlfn.XLOOKUP(Tabla3[[#This Row],[Resultado Estratégico Institucional]],Tabla13[RE Concatenado],Tabla13[RE],"",0)</f>
        <v>RE2.2</v>
      </c>
      <c r="H36" s="233" t="s">
        <v>185</v>
      </c>
      <c r="I36" s="233" t="s">
        <v>188</v>
      </c>
      <c r="J36" s="296" t="s">
        <v>189</v>
      </c>
      <c r="K36" s="233"/>
      <c r="L36" s="233"/>
      <c r="M36" s="297"/>
      <c r="N36" s="297"/>
      <c r="O36" s="209"/>
      <c r="P36" s="235" t="s">
        <v>76</v>
      </c>
      <c r="Q36" s="235" t="s">
        <v>137</v>
      </c>
      <c r="R36" s="246"/>
      <c r="S36" s="246"/>
      <c r="T36" s="246"/>
      <c r="U36" s="246"/>
      <c r="V36" s="247"/>
      <c r="W36" s="246"/>
      <c r="X36" s="246"/>
      <c r="Y36" s="246"/>
      <c r="Z36" s="246"/>
      <c r="AA36" s="246"/>
      <c r="AB36" s="246"/>
      <c r="AC36" s="246"/>
      <c r="AD36" s="246"/>
      <c r="AE36" s="247"/>
      <c r="AF36" s="247"/>
      <c r="AG36" s="247"/>
      <c r="AH36" s="247"/>
      <c r="AI36" s="247"/>
      <c r="AJ36" s="247"/>
      <c r="AK36" s="247"/>
      <c r="AL36" s="247"/>
      <c r="AM36" s="247"/>
      <c r="AN36" s="247"/>
      <c r="AO36" s="247"/>
      <c r="AP36" s="247"/>
    </row>
    <row r="37" spans="2:42" s="257" customFormat="1" ht="114.75">
      <c r="B37" s="210" t="e">
        <f>IF('Formulario PPGR1'!$H37="","",CONCATENATE('Formulario PPGR1'!$C37,".",'Formulario PPGR1'!$D37,".",'Formulario PPGR1'!$E37,".",#REF!))</f>
        <v>#REF!</v>
      </c>
      <c r="C37" s="210" t="e">
        <f>IF('Formulario PPGR1'!$H37="","",#REF!)</f>
        <v>#REF!</v>
      </c>
      <c r="D37" s="210" t="e">
        <f>IF('Formulario PPGR1'!$H37="","",#REF!)</f>
        <v>#REF!</v>
      </c>
      <c r="E37" s="210" t="e">
        <f>IF('Formulario PPGR1'!$H37="","",#REF!)</f>
        <v>#REF!</v>
      </c>
      <c r="F37" s="234" t="str">
        <f>_xlfn.XLOOKUP($H37,tbl_ejes_estrategicos[Ejes Estratégicos],tbl_ejes_estrategicos[Cod_Eje],"",0)</f>
        <v>EE.3</v>
      </c>
      <c r="G37" s="234" t="str">
        <f>_xlfn.XLOOKUP(Tabla3[[#This Row],[Resultado Estratégico Institucional]],Tabla13[RE Concatenado],Tabla13[RE],"",0)</f>
        <v>RE3.1</v>
      </c>
      <c r="H37" s="233" t="s">
        <v>190</v>
      </c>
      <c r="I37" s="233" t="s">
        <v>191</v>
      </c>
      <c r="J37" s="233" t="s">
        <v>192</v>
      </c>
      <c r="K37" s="233"/>
      <c r="L37" s="233"/>
      <c r="M37" s="299"/>
      <c r="N37" s="299"/>
      <c r="O37" s="209"/>
      <c r="P37" s="235" t="s">
        <v>193</v>
      </c>
      <c r="Q37" s="235"/>
      <c r="R37" s="246"/>
      <c r="S37" s="246"/>
      <c r="T37" s="246"/>
      <c r="U37" s="246"/>
      <c r="V37" s="247"/>
      <c r="W37" s="246"/>
      <c r="X37" s="246"/>
      <c r="Y37" s="246"/>
      <c r="Z37" s="246"/>
      <c r="AA37" s="246"/>
      <c r="AB37" s="246"/>
      <c r="AC37" s="246"/>
      <c r="AD37" s="246"/>
      <c r="AE37" s="247"/>
      <c r="AF37" s="247"/>
      <c r="AG37" s="247"/>
      <c r="AH37" s="247"/>
      <c r="AI37" s="247"/>
      <c r="AJ37" s="247"/>
      <c r="AK37" s="247"/>
      <c r="AL37" s="247"/>
      <c r="AM37" s="247"/>
      <c r="AN37" s="247"/>
      <c r="AO37" s="247"/>
      <c r="AP37" s="247"/>
    </row>
    <row r="38" spans="2:42" s="257" customFormat="1" ht="114.75">
      <c r="B38" s="210" t="e">
        <f>IF('Formulario PPGR1'!$H38="","",CONCATENATE('Formulario PPGR1'!$C38,".",'Formulario PPGR1'!$D38,".",'Formulario PPGR1'!$E38,".",#REF!))</f>
        <v>#REF!</v>
      </c>
      <c r="C38" s="210" t="e">
        <f>IF('Formulario PPGR1'!$H38="","",#REF!)</f>
        <v>#REF!</v>
      </c>
      <c r="D38" s="210" t="e">
        <f>IF('Formulario PPGR1'!$H38="","",#REF!)</f>
        <v>#REF!</v>
      </c>
      <c r="E38" s="210" t="e">
        <f>IF('Formulario PPGR1'!$H38="","",#REF!)</f>
        <v>#REF!</v>
      </c>
      <c r="F38" s="234" t="str">
        <f>_xlfn.XLOOKUP($H38,tbl_ejes_estrategicos[Ejes Estratégicos],tbl_ejes_estrategicos[Cod_Eje],"",0)</f>
        <v>EE.3</v>
      </c>
      <c r="G38" s="234" t="str">
        <f>_xlfn.XLOOKUP(Tabla3[[#This Row],[Resultado Estratégico Institucional]],Tabla13[RE Concatenado],Tabla13[RE],"",0)</f>
        <v>RE3.1</v>
      </c>
      <c r="H38" s="233" t="s">
        <v>190</v>
      </c>
      <c r="I38" s="233" t="s">
        <v>191</v>
      </c>
      <c r="J38" s="296" t="s">
        <v>194</v>
      </c>
      <c r="K38" s="233"/>
      <c r="L38" s="233"/>
      <c r="M38" s="297"/>
      <c r="N38" s="297"/>
      <c r="O38" s="209"/>
      <c r="P38" s="235" t="s">
        <v>44</v>
      </c>
      <c r="Q38" s="235"/>
      <c r="R38" s="246"/>
      <c r="S38" s="246"/>
      <c r="T38" s="246"/>
      <c r="U38" s="246"/>
      <c r="V38" s="247"/>
      <c r="W38" s="246"/>
      <c r="X38" s="246"/>
      <c r="Y38" s="246"/>
      <c r="Z38" s="246"/>
      <c r="AA38" s="246"/>
      <c r="AB38" s="246"/>
      <c r="AC38" s="246"/>
      <c r="AD38" s="246"/>
      <c r="AE38" s="247"/>
      <c r="AF38" s="247"/>
      <c r="AG38" s="247"/>
      <c r="AH38" s="247"/>
      <c r="AI38" s="247"/>
      <c r="AJ38" s="247"/>
      <c r="AK38" s="247"/>
      <c r="AL38" s="247"/>
      <c r="AM38" s="247"/>
      <c r="AN38" s="247"/>
      <c r="AO38" s="247"/>
      <c r="AP38" s="247"/>
    </row>
    <row r="39" spans="2:42" s="257" customFormat="1" ht="89.25">
      <c r="B39" s="210" t="e">
        <f>IF('Formulario PPGR1'!$H39="","",CONCATENATE('Formulario PPGR1'!$C39,".",'Formulario PPGR1'!$D39,".",'Formulario PPGR1'!$E39,".",#REF!))</f>
        <v>#REF!</v>
      </c>
      <c r="C39" s="210" t="e">
        <f>IF('Formulario PPGR1'!$H39="","",#REF!)</f>
        <v>#REF!</v>
      </c>
      <c r="D39" s="210" t="e">
        <f>IF('Formulario PPGR1'!$H39="","",#REF!)</f>
        <v>#REF!</v>
      </c>
      <c r="E39" s="210" t="e">
        <f>IF('Formulario PPGR1'!$H39="","",#REF!)</f>
        <v>#REF!</v>
      </c>
      <c r="F39" s="234" t="str">
        <f>_xlfn.XLOOKUP($H39,tbl_ejes_estrategicos[Ejes Estratégicos],tbl_ejes_estrategicos[Cod_Eje],"",0)</f>
        <v>EE.3</v>
      </c>
      <c r="G39" s="234" t="str">
        <f>_xlfn.XLOOKUP(Tabla3[[#This Row],[Resultado Estratégico Institucional]],Tabla13[RE Concatenado],Tabla13[RE],"",0)</f>
        <v>RE3.1</v>
      </c>
      <c r="H39" s="233" t="s">
        <v>190</v>
      </c>
      <c r="I39" s="233" t="s">
        <v>191</v>
      </c>
      <c r="J39" s="296" t="s">
        <v>195</v>
      </c>
      <c r="K39" s="233"/>
      <c r="L39" s="233"/>
      <c r="M39" s="297"/>
      <c r="N39" s="297"/>
      <c r="O39" s="209"/>
      <c r="P39" s="235" t="s">
        <v>44</v>
      </c>
      <c r="Q39" s="235"/>
      <c r="R39" s="246"/>
      <c r="S39" s="246"/>
      <c r="T39" s="246"/>
      <c r="U39" s="246"/>
      <c r="V39" s="247"/>
      <c r="W39" s="246"/>
      <c r="X39" s="246"/>
      <c r="Y39" s="246"/>
      <c r="Z39" s="246"/>
      <c r="AA39" s="246"/>
      <c r="AB39" s="246"/>
      <c r="AC39" s="246"/>
      <c r="AD39" s="246"/>
      <c r="AE39" s="247"/>
      <c r="AF39" s="247"/>
      <c r="AG39" s="247"/>
      <c r="AH39" s="247"/>
      <c r="AI39" s="247"/>
      <c r="AJ39" s="247"/>
      <c r="AK39" s="247"/>
      <c r="AL39" s="247"/>
      <c r="AM39" s="247"/>
      <c r="AN39" s="247"/>
      <c r="AO39" s="247"/>
      <c r="AP39" s="247"/>
    </row>
    <row r="40" spans="2:42" s="257" customFormat="1" ht="89.25">
      <c r="B40" s="210" t="e">
        <f>IF('Formulario PPGR1'!$H40="","",CONCATENATE('Formulario PPGR1'!$C40,".",'Formulario PPGR1'!$D40,".",'Formulario PPGR1'!$E40,".",#REF!))</f>
        <v>#REF!</v>
      </c>
      <c r="C40" s="210" t="e">
        <f>IF('Formulario PPGR1'!$H40="","",#REF!)</f>
        <v>#REF!</v>
      </c>
      <c r="D40" s="210" t="e">
        <f>IF('Formulario PPGR1'!$H40="","",#REF!)</f>
        <v>#REF!</v>
      </c>
      <c r="E40" s="210" t="e">
        <f>IF('Formulario PPGR1'!$H40="","",#REF!)</f>
        <v>#REF!</v>
      </c>
      <c r="F40" s="234" t="str">
        <f>_xlfn.XLOOKUP($H40,tbl_ejes_estrategicos[Ejes Estratégicos],tbl_ejes_estrategicos[Cod_Eje],"",0)</f>
        <v>EE.3</v>
      </c>
      <c r="G40" s="234" t="str">
        <f>_xlfn.XLOOKUP(Tabla3[[#This Row],[Resultado Estratégico Institucional]],Tabla13[RE Concatenado],Tabla13[RE],"",0)</f>
        <v>RE3.1</v>
      </c>
      <c r="H40" s="233" t="s">
        <v>190</v>
      </c>
      <c r="I40" s="233" t="s">
        <v>191</v>
      </c>
      <c r="J40" s="296" t="s">
        <v>196</v>
      </c>
      <c r="K40" s="233"/>
      <c r="L40" s="233"/>
      <c r="M40" s="297"/>
      <c r="N40" s="297"/>
      <c r="O40" s="209"/>
      <c r="P40" s="235" t="s">
        <v>60</v>
      </c>
      <c r="Q40" s="235"/>
      <c r="R40" s="246"/>
      <c r="S40" s="246"/>
      <c r="T40" s="246"/>
      <c r="U40" s="246"/>
      <c r="V40" s="247"/>
      <c r="W40" s="246"/>
      <c r="X40" s="246"/>
      <c r="Y40" s="246"/>
      <c r="Z40" s="246"/>
      <c r="AA40" s="246"/>
      <c r="AB40" s="246"/>
      <c r="AC40" s="246"/>
      <c r="AD40" s="246"/>
      <c r="AE40" s="247"/>
      <c r="AF40" s="247"/>
      <c r="AG40" s="247"/>
      <c r="AH40" s="247"/>
      <c r="AI40" s="247"/>
      <c r="AJ40" s="247"/>
      <c r="AK40" s="247"/>
      <c r="AL40" s="247"/>
      <c r="AM40" s="247"/>
      <c r="AN40" s="247"/>
      <c r="AO40" s="247"/>
      <c r="AP40" s="247"/>
    </row>
    <row r="41" spans="2:42" s="257" customFormat="1" ht="89.25">
      <c r="B41" s="210" t="e">
        <f>IF('Formulario PPGR1'!$H41="","",CONCATENATE('Formulario PPGR1'!$C41,".",'Formulario PPGR1'!$D41,".",'Formulario PPGR1'!$E41,".",#REF!))</f>
        <v>#REF!</v>
      </c>
      <c r="C41" s="210" t="e">
        <f>IF('Formulario PPGR1'!$H41="","",#REF!)</f>
        <v>#REF!</v>
      </c>
      <c r="D41" s="210" t="e">
        <f>IF('Formulario PPGR1'!$H41="","",#REF!)</f>
        <v>#REF!</v>
      </c>
      <c r="E41" s="210" t="e">
        <f>IF('Formulario PPGR1'!$H41="","",#REF!)</f>
        <v>#REF!</v>
      </c>
      <c r="F41" s="234" t="str">
        <f>_xlfn.XLOOKUP($H41,tbl_ejes_estrategicos[Ejes Estratégicos],tbl_ejes_estrategicos[Cod_Eje],"",0)</f>
        <v>EE.3</v>
      </c>
      <c r="G41" s="234" t="str">
        <f>_xlfn.XLOOKUP(Tabla3[[#This Row],[Resultado Estratégico Institucional]],Tabla13[RE Concatenado],Tabla13[RE],"",0)</f>
        <v>RE3.1</v>
      </c>
      <c r="H41" s="233" t="s">
        <v>190</v>
      </c>
      <c r="I41" s="233" t="s">
        <v>191</v>
      </c>
      <c r="J41" s="296" t="s">
        <v>197</v>
      </c>
      <c r="K41" s="233"/>
      <c r="L41" s="233"/>
      <c r="M41" s="298"/>
      <c r="N41" s="301"/>
      <c r="O41" s="209"/>
      <c r="P41" s="235" t="s">
        <v>80</v>
      </c>
      <c r="Q41" s="235" t="s">
        <v>198</v>
      </c>
      <c r="R41" s="246"/>
      <c r="S41" s="246"/>
      <c r="T41" s="246"/>
      <c r="U41" s="246"/>
      <c r="V41" s="247"/>
      <c r="W41" s="246"/>
      <c r="X41" s="246"/>
      <c r="Y41" s="246"/>
      <c r="Z41" s="246"/>
      <c r="AA41" s="246"/>
      <c r="AB41" s="246"/>
      <c r="AC41" s="246"/>
      <c r="AD41" s="246"/>
      <c r="AE41" s="247"/>
      <c r="AF41" s="247"/>
      <c r="AG41" s="247"/>
      <c r="AH41" s="247"/>
      <c r="AI41" s="247"/>
      <c r="AJ41" s="247"/>
      <c r="AK41" s="247"/>
      <c r="AL41" s="247"/>
      <c r="AM41" s="247"/>
      <c r="AN41" s="247"/>
      <c r="AO41" s="247"/>
      <c r="AP41" s="247"/>
    </row>
    <row r="42" spans="2:42" s="257" customFormat="1" ht="89.25">
      <c r="B42" s="210" t="e">
        <f>IF('Formulario PPGR1'!$H42="","",CONCATENATE('Formulario PPGR1'!$C42,".",'Formulario PPGR1'!$D42,".",'Formulario PPGR1'!$E42,".",#REF!))</f>
        <v>#REF!</v>
      </c>
      <c r="C42" s="210" t="e">
        <f>IF('Formulario PPGR1'!$H42="","",#REF!)</f>
        <v>#REF!</v>
      </c>
      <c r="D42" s="210" t="e">
        <f>IF('Formulario PPGR1'!$H42="","",#REF!)</f>
        <v>#REF!</v>
      </c>
      <c r="E42" s="210" t="e">
        <f>IF('Formulario PPGR1'!$H42="","",#REF!)</f>
        <v>#REF!</v>
      </c>
      <c r="F42" s="234" t="str">
        <f>_xlfn.XLOOKUP($H42,tbl_ejes_estrategicos[Ejes Estratégicos],tbl_ejes_estrategicos[Cod_Eje],"",0)</f>
        <v>EE.3</v>
      </c>
      <c r="G42" s="234" t="str">
        <f>_xlfn.XLOOKUP(Tabla3[[#This Row],[Resultado Estratégico Institucional]],Tabla13[RE Concatenado],Tabla13[RE],"",0)</f>
        <v>RE3.1</v>
      </c>
      <c r="H42" s="233" t="s">
        <v>190</v>
      </c>
      <c r="I42" s="233" t="s">
        <v>191</v>
      </c>
      <c r="J42" s="296" t="s">
        <v>199</v>
      </c>
      <c r="K42" s="233"/>
      <c r="L42" s="233"/>
      <c r="M42" s="299"/>
      <c r="N42" s="299"/>
      <c r="O42" s="209"/>
      <c r="P42" s="235" t="s">
        <v>193</v>
      </c>
      <c r="Q42" s="235"/>
      <c r="R42" s="246"/>
      <c r="S42" s="246"/>
      <c r="T42" s="246"/>
      <c r="U42" s="246"/>
      <c r="V42" s="247"/>
      <c r="W42" s="246"/>
      <c r="X42" s="246"/>
      <c r="Y42" s="246"/>
      <c r="Z42" s="246"/>
      <c r="AA42" s="246"/>
      <c r="AB42" s="246"/>
      <c r="AC42" s="246"/>
      <c r="AD42" s="246"/>
      <c r="AE42" s="247"/>
      <c r="AF42" s="247"/>
      <c r="AG42" s="247"/>
      <c r="AH42" s="247"/>
      <c r="AI42" s="247"/>
      <c r="AJ42" s="247"/>
      <c r="AK42" s="247"/>
      <c r="AL42" s="247"/>
      <c r="AM42" s="247"/>
      <c r="AN42" s="247"/>
      <c r="AO42" s="247"/>
      <c r="AP42" s="247"/>
    </row>
    <row r="43" spans="2:42" s="257" customFormat="1" ht="102">
      <c r="B43" s="210" t="e">
        <f>IF('Formulario PPGR1'!$H43="","",CONCATENATE('Formulario PPGR1'!$C43,".",'Formulario PPGR1'!$D43,".",'Formulario PPGR1'!$E43,".",#REF!))</f>
        <v>#REF!</v>
      </c>
      <c r="C43" s="210" t="e">
        <f>IF('Formulario PPGR1'!$H43="","",#REF!)</f>
        <v>#REF!</v>
      </c>
      <c r="D43" s="210" t="e">
        <f>IF('Formulario PPGR1'!$H43="","",#REF!)</f>
        <v>#REF!</v>
      </c>
      <c r="E43" s="210" t="e">
        <f>IF('Formulario PPGR1'!$H43="","",#REF!)</f>
        <v>#REF!</v>
      </c>
      <c r="F43" s="234" t="str">
        <f>_xlfn.XLOOKUP($H43,tbl_ejes_estrategicos[Ejes Estratégicos],tbl_ejes_estrategicos[Cod_Eje],"",0)</f>
        <v>EE.3</v>
      </c>
      <c r="G43" s="234" t="str">
        <f>_xlfn.XLOOKUP(Tabla3[[#This Row],[Resultado Estratégico Institucional]],Tabla13[RE Concatenado],Tabla13[RE],"",0)</f>
        <v>RE3.1</v>
      </c>
      <c r="H43" s="233" t="s">
        <v>190</v>
      </c>
      <c r="I43" s="233" t="s">
        <v>191</v>
      </c>
      <c r="J43" s="296" t="s">
        <v>200</v>
      </c>
      <c r="K43" s="233"/>
      <c r="L43" s="233"/>
      <c r="M43" s="299"/>
      <c r="N43" s="299"/>
      <c r="O43" s="209"/>
      <c r="P43" s="235" t="s">
        <v>34</v>
      </c>
      <c r="Q43" s="235"/>
      <c r="R43" s="246"/>
      <c r="S43" s="246"/>
      <c r="T43" s="246"/>
      <c r="U43" s="246"/>
      <c r="V43" s="247"/>
      <c r="W43" s="246"/>
      <c r="X43" s="246"/>
      <c r="Y43" s="246"/>
      <c r="Z43" s="246"/>
      <c r="AA43" s="246"/>
      <c r="AB43" s="246"/>
      <c r="AC43" s="246"/>
      <c r="AD43" s="246"/>
      <c r="AE43" s="247"/>
      <c r="AF43" s="247"/>
      <c r="AG43" s="247"/>
      <c r="AH43" s="247"/>
      <c r="AI43" s="247"/>
      <c r="AJ43" s="247"/>
      <c r="AK43" s="247"/>
      <c r="AL43" s="247"/>
      <c r="AM43" s="247"/>
      <c r="AN43" s="247"/>
      <c r="AO43" s="247"/>
      <c r="AP43" s="247"/>
    </row>
    <row r="44" spans="2:42" s="257" customFormat="1" ht="114.75">
      <c r="B44" s="210" t="e">
        <f>IF('Formulario PPGR1'!$H44="","",CONCATENATE('Formulario PPGR1'!$C44,".",'Formulario PPGR1'!$D44,".",'Formulario PPGR1'!$E44,".",#REF!))</f>
        <v>#REF!</v>
      </c>
      <c r="C44" s="210" t="e">
        <f>IF('Formulario PPGR1'!$H44="","",#REF!)</f>
        <v>#REF!</v>
      </c>
      <c r="D44" s="210" t="e">
        <f>IF('Formulario PPGR1'!$H44="","",#REF!)</f>
        <v>#REF!</v>
      </c>
      <c r="E44" s="210" t="e">
        <f>IF('Formulario PPGR1'!$H44="","",#REF!)</f>
        <v>#REF!</v>
      </c>
      <c r="F44" s="234" t="str">
        <f>_xlfn.XLOOKUP($H44,tbl_ejes_estrategicos[Ejes Estratégicos],tbl_ejes_estrategicos[Cod_Eje],"",0)</f>
        <v>EE.3</v>
      </c>
      <c r="G44" s="234" t="str">
        <f>_xlfn.XLOOKUP(Tabla3[[#This Row],[Resultado Estratégico Institucional]],Tabla13[RE Concatenado],Tabla13[RE],"",0)</f>
        <v>RE3.1</v>
      </c>
      <c r="H44" s="233" t="s">
        <v>190</v>
      </c>
      <c r="I44" s="233" t="s">
        <v>191</v>
      </c>
      <c r="J44" s="296" t="s">
        <v>201</v>
      </c>
      <c r="K44" s="233"/>
      <c r="L44" s="233"/>
      <c r="M44" s="299"/>
      <c r="N44" s="297"/>
      <c r="O44" s="209"/>
      <c r="P44" s="235" t="s">
        <v>34</v>
      </c>
      <c r="Q44" s="235"/>
      <c r="R44" s="246"/>
      <c r="S44" s="246"/>
      <c r="T44" s="246"/>
      <c r="U44" s="246"/>
      <c r="V44" s="247"/>
      <c r="W44" s="246"/>
      <c r="X44" s="246"/>
      <c r="Y44" s="246"/>
      <c r="Z44" s="246"/>
      <c r="AA44" s="246"/>
      <c r="AB44" s="246"/>
      <c r="AC44" s="246"/>
      <c r="AD44" s="246"/>
      <c r="AE44" s="247"/>
      <c r="AF44" s="247"/>
      <c r="AG44" s="247"/>
      <c r="AH44" s="247"/>
      <c r="AI44" s="247"/>
      <c r="AJ44" s="247"/>
      <c r="AK44" s="247"/>
      <c r="AL44" s="247"/>
      <c r="AM44" s="247"/>
      <c r="AN44" s="247"/>
      <c r="AO44" s="247"/>
      <c r="AP44" s="247"/>
    </row>
    <row r="45" spans="2:42" s="257" customFormat="1" ht="63.75">
      <c r="B45" s="210" t="e">
        <f>IF('Formulario PPGR1'!$H45="","",CONCATENATE('Formulario PPGR1'!$C45,".",'Formulario PPGR1'!$D45,".",'Formulario PPGR1'!$E45,".",#REF!))</f>
        <v>#REF!</v>
      </c>
      <c r="C45" s="210" t="e">
        <f>IF('Formulario PPGR1'!$H45="","",#REF!)</f>
        <v>#REF!</v>
      </c>
      <c r="D45" s="210" t="e">
        <f>IF('Formulario PPGR1'!$H45="","",#REF!)</f>
        <v>#REF!</v>
      </c>
      <c r="E45" s="210" t="e">
        <f>IF('Formulario PPGR1'!$H45="","",#REF!)</f>
        <v>#REF!</v>
      </c>
      <c r="F45" s="234" t="str">
        <f>_xlfn.XLOOKUP($H45,tbl_ejes_estrategicos[Ejes Estratégicos],tbl_ejes_estrategicos[Cod_Eje],"",0)</f>
        <v>EE.3</v>
      </c>
      <c r="G45" s="234" t="str">
        <f>_xlfn.XLOOKUP(Tabla3[[#This Row],[Resultado Estratégico Institucional]],Tabla13[RE Concatenado],Tabla13[RE],"",0)</f>
        <v>RE3.2</v>
      </c>
      <c r="H45" s="233" t="s">
        <v>190</v>
      </c>
      <c r="I45" s="233" t="s">
        <v>202</v>
      </c>
      <c r="J45" s="233" t="s">
        <v>203</v>
      </c>
      <c r="K45" s="233"/>
      <c r="L45" s="233"/>
      <c r="M45" s="298"/>
      <c r="N45" s="301"/>
      <c r="O45" s="209"/>
      <c r="P45" s="235" t="s">
        <v>48</v>
      </c>
      <c r="Q45" s="235" t="s">
        <v>198</v>
      </c>
      <c r="R45" s="246"/>
      <c r="S45" s="246"/>
      <c r="T45" s="246"/>
      <c r="U45" s="246"/>
      <c r="V45" s="247"/>
      <c r="W45" s="246"/>
      <c r="X45" s="246"/>
      <c r="Y45" s="246"/>
      <c r="Z45" s="246"/>
      <c r="AA45" s="246"/>
      <c r="AB45" s="246"/>
      <c r="AC45" s="246"/>
      <c r="AD45" s="246"/>
      <c r="AE45" s="247"/>
      <c r="AF45" s="247"/>
      <c r="AG45" s="247"/>
      <c r="AH45" s="247"/>
      <c r="AI45" s="247"/>
      <c r="AJ45" s="247"/>
      <c r="AK45" s="247"/>
      <c r="AL45" s="247"/>
      <c r="AM45" s="247"/>
      <c r="AN45" s="247"/>
      <c r="AO45" s="247"/>
      <c r="AP45" s="247"/>
    </row>
    <row r="46" spans="2:42" s="257" customFormat="1" ht="114.75">
      <c r="B46" s="210" t="e">
        <f>IF('Formulario PPGR1'!$H46="","",CONCATENATE('Formulario PPGR1'!$C46,".",'Formulario PPGR1'!$D46,".",'Formulario PPGR1'!$E46,".",#REF!))</f>
        <v>#REF!</v>
      </c>
      <c r="C46" s="210" t="e">
        <f>IF('Formulario PPGR1'!$H46="","",#REF!)</f>
        <v>#REF!</v>
      </c>
      <c r="D46" s="210" t="e">
        <f>IF('Formulario PPGR1'!$H46="","",#REF!)</f>
        <v>#REF!</v>
      </c>
      <c r="E46" s="210" t="e">
        <f>IF('Formulario PPGR1'!$H46="","",#REF!)</f>
        <v>#REF!</v>
      </c>
      <c r="F46" s="234" t="str">
        <f>_xlfn.XLOOKUP($H46,tbl_ejes_estrategicos[Ejes Estratégicos],tbl_ejes_estrategicos[Cod_Eje],"",0)</f>
        <v>EE.3</v>
      </c>
      <c r="G46" s="234" t="str">
        <f>_xlfn.XLOOKUP(Tabla3[[#This Row],[Resultado Estratégico Institucional]],Tabla13[RE Concatenado],Tabla13[RE],"",0)</f>
        <v>RE3.2</v>
      </c>
      <c r="H46" s="233" t="s">
        <v>190</v>
      </c>
      <c r="I46" s="233" t="s">
        <v>202</v>
      </c>
      <c r="J46" s="233" t="s">
        <v>204</v>
      </c>
      <c r="K46" s="233"/>
      <c r="L46" s="233"/>
      <c r="M46" s="298"/>
      <c r="N46" s="297"/>
      <c r="O46" s="209"/>
      <c r="P46" s="235" t="s">
        <v>205</v>
      </c>
      <c r="Q46" s="235"/>
      <c r="R46" s="246"/>
      <c r="S46" s="246"/>
      <c r="T46" s="246"/>
      <c r="U46" s="246"/>
      <c r="V46" s="247"/>
      <c r="W46" s="246"/>
      <c r="X46" s="246"/>
      <c r="Y46" s="246"/>
      <c r="Z46" s="246"/>
      <c r="AA46" s="246"/>
      <c r="AB46" s="246"/>
      <c r="AC46" s="246"/>
      <c r="AD46" s="246"/>
      <c r="AE46" s="247"/>
      <c r="AF46" s="247"/>
      <c r="AG46" s="247"/>
      <c r="AH46" s="247"/>
      <c r="AI46" s="247"/>
      <c r="AJ46" s="247"/>
      <c r="AK46" s="247"/>
      <c r="AL46" s="247"/>
      <c r="AM46" s="247"/>
      <c r="AN46" s="247"/>
      <c r="AO46" s="247"/>
      <c r="AP46" s="247"/>
    </row>
    <row r="47" spans="2:42" s="257" customFormat="1" ht="63.75">
      <c r="B47" s="210" t="e">
        <f>IF('Formulario PPGR1'!$H47="","",CONCATENATE('Formulario PPGR1'!$C47,".",'Formulario PPGR1'!$D47,".",'Formulario PPGR1'!$E47,".",#REF!))</f>
        <v>#REF!</v>
      </c>
      <c r="C47" s="210" t="e">
        <f>IF('Formulario PPGR1'!$H47="","",#REF!)</f>
        <v>#REF!</v>
      </c>
      <c r="D47" s="210" t="e">
        <f>IF('Formulario PPGR1'!$H47="","",#REF!)</f>
        <v>#REF!</v>
      </c>
      <c r="E47" s="210" t="e">
        <f>IF('Formulario PPGR1'!$H47="","",#REF!)</f>
        <v>#REF!</v>
      </c>
      <c r="F47" s="234" t="str">
        <f>_xlfn.XLOOKUP($H47,tbl_ejes_estrategicos[Ejes Estratégicos],tbl_ejes_estrategicos[Cod_Eje],"",0)</f>
        <v>EE.3</v>
      </c>
      <c r="G47" s="234" t="str">
        <f>_xlfn.XLOOKUP(Tabla3[[#This Row],[Resultado Estratégico Institucional]],Tabla13[RE Concatenado],Tabla13[RE],"",0)</f>
        <v>RE3.2</v>
      </c>
      <c r="H47" s="233" t="s">
        <v>190</v>
      </c>
      <c r="I47" s="233" t="s">
        <v>202</v>
      </c>
      <c r="J47" s="296" t="s">
        <v>206</v>
      </c>
      <c r="K47" s="268"/>
      <c r="L47" s="295"/>
      <c r="M47" s="302"/>
      <c r="N47" s="303"/>
      <c r="O47" s="209"/>
      <c r="P47" s="235" t="s">
        <v>40</v>
      </c>
      <c r="Q47" s="304" t="s">
        <v>198</v>
      </c>
      <c r="R47" s="246"/>
      <c r="S47" s="246"/>
      <c r="T47" s="246"/>
      <c r="U47" s="246"/>
      <c r="V47" s="247"/>
      <c r="W47" s="246"/>
      <c r="X47" s="246"/>
      <c r="Y47" s="246"/>
      <c r="Z47" s="246"/>
      <c r="AA47" s="246"/>
      <c r="AB47" s="246"/>
      <c r="AC47" s="246"/>
      <c r="AD47" s="246"/>
      <c r="AE47" s="247"/>
      <c r="AF47" s="247"/>
      <c r="AG47" s="247"/>
      <c r="AH47" s="247"/>
      <c r="AI47" s="247"/>
      <c r="AJ47" s="247"/>
      <c r="AK47" s="247"/>
      <c r="AL47" s="247"/>
      <c r="AM47" s="247"/>
      <c r="AN47" s="247"/>
      <c r="AO47" s="247"/>
      <c r="AP47" s="247"/>
    </row>
    <row r="48" spans="2:42" s="257" customFormat="1" ht="76.5">
      <c r="B48" s="210" t="e">
        <f>IF('Formulario PPGR1'!$H48="","",CONCATENATE('Formulario PPGR1'!$C48,".",'Formulario PPGR1'!$D48,".",'Formulario PPGR1'!$E48,".",#REF!))</f>
        <v>#REF!</v>
      </c>
      <c r="C48" s="210" t="e">
        <f>IF('Formulario PPGR1'!$H48="","",#REF!)</f>
        <v>#REF!</v>
      </c>
      <c r="D48" s="210" t="e">
        <f>IF('Formulario PPGR1'!$H48="","",#REF!)</f>
        <v>#REF!</v>
      </c>
      <c r="E48" s="210" t="e">
        <f>IF('Formulario PPGR1'!$H48="","",#REF!)</f>
        <v>#REF!</v>
      </c>
      <c r="F48" s="234" t="str">
        <f>_xlfn.XLOOKUP($H48,tbl_ejes_estrategicos[Ejes Estratégicos],tbl_ejes_estrategicos[Cod_Eje],"",0)</f>
        <v>EE.3</v>
      </c>
      <c r="G48" s="234" t="str">
        <f>_xlfn.XLOOKUP(Tabla3[[#This Row],[Resultado Estratégico Institucional]],Tabla13[RE Concatenado],Tabla13[RE],"",0)</f>
        <v>RE3.3</v>
      </c>
      <c r="H48" s="233" t="s">
        <v>190</v>
      </c>
      <c r="I48" s="233" t="s">
        <v>207</v>
      </c>
      <c r="J48" s="296" t="s">
        <v>208</v>
      </c>
      <c r="K48" s="268"/>
      <c r="L48" s="268"/>
      <c r="M48" s="305"/>
      <c r="N48" s="306"/>
      <c r="O48" s="209"/>
      <c r="P48" s="235" t="s">
        <v>56</v>
      </c>
      <c r="Q48" s="304" t="s">
        <v>209</v>
      </c>
      <c r="R48" s="246"/>
      <c r="S48" s="246"/>
      <c r="T48" s="246"/>
      <c r="U48" s="246"/>
      <c r="V48" s="247"/>
      <c r="W48" s="246"/>
      <c r="X48" s="246"/>
      <c r="Y48" s="246"/>
      <c r="Z48" s="246"/>
      <c r="AA48" s="246"/>
      <c r="AB48" s="246"/>
      <c r="AC48" s="246"/>
      <c r="AD48" s="246"/>
      <c r="AE48" s="247"/>
      <c r="AF48" s="247"/>
      <c r="AG48" s="247"/>
      <c r="AH48" s="247"/>
      <c r="AI48" s="247"/>
      <c r="AJ48" s="247"/>
      <c r="AK48" s="247"/>
      <c r="AL48" s="247"/>
      <c r="AM48" s="247"/>
      <c r="AN48" s="247"/>
      <c r="AO48" s="247"/>
      <c r="AP48" s="247"/>
    </row>
    <row r="49" spans="2:42" s="257" customFormat="1" ht="89.25">
      <c r="B49" s="210" t="e">
        <f>IF('Formulario PPGR1'!$H49="","",CONCATENATE('Formulario PPGR1'!$C49,".",'Formulario PPGR1'!$D49,".",'Formulario PPGR1'!$E49,".",#REF!))</f>
        <v>#REF!</v>
      </c>
      <c r="C49" s="210" t="e">
        <f>IF('Formulario PPGR1'!$H49="","",#REF!)</f>
        <v>#REF!</v>
      </c>
      <c r="D49" s="210" t="e">
        <f>IF('Formulario PPGR1'!$H49="","",#REF!)</f>
        <v>#REF!</v>
      </c>
      <c r="E49" s="210" t="e">
        <f>IF('Formulario PPGR1'!$H49="","",#REF!)</f>
        <v>#REF!</v>
      </c>
      <c r="F49" s="234" t="str">
        <f>_xlfn.XLOOKUP($H49,tbl_ejes_estrategicos[Ejes Estratégicos],tbl_ejes_estrategicos[Cod_Eje],"",0)</f>
        <v>EE.3</v>
      </c>
      <c r="G49" s="234" t="str">
        <f>_xlfn.XLOOKUP(Tabla3[[#This Row],[Resultado Estratégico Institucional]],Tabla13[RE Concatenado],Tabla13[RE],"",0)</f>
        <v>RE3.5</v>
      </c>
      <c r="H49" s="233" t="s">
        <v>190</v>
      </c>
      <c r="I49" s="233" t="s">
        <v>210</v>
      </c>
      <c r="J49" s="296" t="s">
        <v>211</v>
      </c>
      <c r="K49" s="233"/>
      <c r="L49" s="268"/>
      <c r="M49" s="305"/>
      <c r="N49" s="306"/>
      <c r="O49" s="209"/>
      <c r="P49" s="235" t="s">
        <v>68</v>
      </c>
      <c r="Q49" s="304"/>
      <c r="R49" s="246"/>
      <c r="S49" s="246"/>
      <c r="T49" s="246"/>
      <c r="U49" s="246"/>
      <c r="V49" s="247"/>
      <c r="W49" s="246"/>
      <c r="X49" s="246"/>
      <c r="Y49" s="246"/>
      <c r="Z49" s="246"/>
      <c r="AA49" s="246"/>
      <c r="AB49" s="246"/>
      <c r="AC49" s="246"/>
      <c r="AD49" s="246"/>
      <c r="AE49" s="247"/>
      <c r="AF49" s="247"/>
      <c r="AG49" s="247"/>
      <c r="AH49" s="247"/>
      <c r="AI49" s="247"/>
      <c r="AJ49" s="247"/>
      <c r="AK49" s="247"/>
      <c r="AL49" s="247"/>
      <c r="AM49" s="247"/>
      <c r="AN49" s="247"/>
      <c r="AO49" s="247"/>
      <c r="AP49" s="247"/>
    </row>
    <row r="50" spans="2:42" s="257" customFormat="1" ht="102">
      <c r="B50" s="210" t="e">
        <f>IF('Formulario PPGR1'!$H50="","",CONCATENATE('Formulario PPGR1'!$C50,".",'Formulario PPGR1'!$D50,".",'Formulario PPGR1'!$E50,".",#REF!))</f>
        <v>#REF!</v>
      </c>
      <c r="C50" s="210" t="e">
        <f>IF('Formulario PPGR1'!$H50="","",#REF!)</f>
        <v>#REF!</v>
      </c>
      <c r="D50" s="210" t="e">
        <f>IF('Formulario PPGR1'!$H50="","",#REF!)</f>
        <v>#REF!</v>
      </c>
      <c r="E50" s="210" t="e">
        <f>IF('Formulario PPGR1'!$H50="","",#REF!)</f>
        <v>#REF!</v>
      </c>
      <c r="F50" s="234" t="str">
        <f>_xlfn.XLOOKUP($H50,tbl_ejes_estrategicos[Ejes Estratégicos],tbl_ejes_estrategicos[Cod_Eje],"",0)</f>
        <v>EE.3</v>
      </c>
      <c r="G50" s="234" t="str">
        <f>_xlfn.XLOOKUP(Tabla3[[#This Row],[Resultado Estratégico Institucional]],Tabla13[RE Concatenado],Tabla13[RE],"",0)</f>
        <v>RE3.6</v>
      </c>
      <c r="H50" s="233" t="s">
        <v>190</v>
      </c>
      <c r="I50" s="233" t="s">
        <v>212</v>
      </c>
      <c r="J50" s="307" t="s">
        <v>213</v>
      </c>
      <c r="K50" s="268"/>
      <c r="L50" s="268"/>
      <c r="M50" s="305"/>
      <c r="N50" s="305"/>
      <c r="O50" s="209"/>
      <c r="P50" s="235" t="s">
        <v>180</v>
      </c>
      <c r="Q50" s="304" t="s">
        <v>214</v>
      </c>
      <c r="R50" s="246"/>
      <c r="S50" s="246"/>
      <c r="T50" s="246"/>
      <c r="U50" s="246"/>
      <c r="V50" s="247"/>
      <c r="W50" s="246"/>
      <c r="X50" s="246"/>
      <c r="Y50" s="246"/>
      <c r="Z50" s="246"/>
      <c r="AA50" s="246"/>
      <c r="AB50" s="246"/>
      <c r="AC50" s="246"/>
      <c r="AD50" s="246"/>
      <c r="AE50" s="247"/>
      <c r="AF50" s="247"/>
      <c r="AG50" s="247"/>
      <c r="AH50" s="247"/>
      <c r="AI50" s="247"/>
      <c r="AJ50" s="247"/>
      <c r="AK50" s="247"/>
      <c r="AL50" s="247"/>
      <c r="AM50" s="247"/>
      <c r="AN50" s="247"/>
      <c r="AO50" s="247"/>
      <c r="AP50" s="247"/>
    </row>
    <row r="51" spans="2:42" s="257" customFormat="1" ht="127.5">
      <c r="B51" s="210" t="e">
        <f>IF('Formulario PPGR1'!$H51="","",CONCATENATE('Formulario PPGR1'!$C51,".",'Formulario PPGR1'!$D51,".",'Formulario PPGR1'!$E51,".",#REF!))</f>
        <v>#REF!</v>
      </c>
      <c r="C51" s="210" t="e">
        <f>IF('Formulario PPGR1'!$H51="","",#REF!)</f>
        <v>#REF!</v>
      </c>
      <c r="D51" s="210" t="e">
        <f>IF('Formulario PPGR1'!$H51="","",#REF!)</f>
        <v>#REF!</v>
      </c>
      <c r="E51" s="210" t="e">
        <f>IF('Formulario PPGR1'!$H51="","",#REF!)</f>
        <v>#REF!</v>
      </c>
      <c r="F51" s="234" t="str">
        <f>_xlfn.XLOOKUP($H51,tbl_ejes_estrategicos[Ejes Estratégicos],tbl_ejes_estrategicos[Cod_Eje],"",0)</f>
        <v>EE.3</v>
      </c>
      <c r="G51" s="234" t="str">
        <f>_xlfn.XLOOKUP(Tabla3[[#This Row],[Resultado Estratégico Institucional]],Tabla13[RE Concatenado],Tabla13[RE],"",0)</f>
        <v>RE3.8</v>
      </c>
      <c r="H51" s="233" t="s">
        <v>190</v>
      </c>
      <c r="I51" s="233" t="s">
        <v>215</v>
      </c>
      <c r="J51" s="296" t="s">
        <v>216</v>
      </c>
      <c r="K51" s="233"/>
      <c r="L51" s="233"/>
      <c r="M51" s="298"/>
      <c r="N51" s="297"/>
      <c r="O51" s="209"/>
      <c r="P51" s="235" t="s">
        <v>52</v>
      </c>
      <c r="Q51" s="235" t="s">
        <v>217</v>
      </c>
      <c r="R51" s="246"/>
      <c r="S51" s="246"/>
      <c r="T51" s="246"/>
      <c r="U51" s="246"/>
      <c r="V51" s="247"/>
      <c r="W51" s="246"/>
      <c r="X51" s="246"/>
      <c r="Y51" s="246"/>
      <c r="Z51" s="246"/>
      <c r="AA51" s="246"/>
      <c r="AB51" s="246"/>
      <c r="AC51" s="246"/>
      <c r="AD51" s="246"/>
      <c r="AE51" s="247"/>
      <c r="AF51" s="247"/>
      <c r="AG51" s="247"/>
      <c r="AH51" s="247"/>
      <c r="AI51" s="247"/>
      <c r="AJ51" s="247"/>
      <c r="AK51" s="247"/>
      <c r="AL51" s="247"/>
      <c r="AM51" s="247"/>
      <c r="AN51" s="247"/>
      <c r="AO51" s="247"/>
      <c r="AP51" s="247"/>
    </row>
    <row r="52" spans="2:42" s="257" customFormat="1" ht="102">
      <c r="B52" s="210" t="e">
        <f>IF('Formulario PPGR1'!$H52="","",CONCATENATE('Formulario PPGR1'!$C52,".",'Formulario PPGR1'!$D52,".",'Formulario PPGR1'!$E52,".",#REF!))</f>
        <v>#REF!</v>
      </c>
      <c r="C52" s="210" t="e">
        <f>IF('Formulario PPGR1'!$H52="","",#REF!)</f>
        <v>#REF!</v>
      </c>
      <c r="D52" s="210" t="e">
        <f>IF('Formulario PPGR1'!$H52="","",#REF!)</f>
        <v>#REF!</v>
      </c>
      <c r="E52" s="210" t="e">
        <f>IF('Formulario PPGR1'!$H52="","",#REF!)</f>
        <v>#REF!</v>
      </c>
      <c r="F52" s="234" t="str">
        <f>_xlfn.XLOOKUP($H52,tbl_ejes_estrategicos[Ejes Estratégicos],tbl_ejes_estrategicos[Cod_Eje],"",0)</f>
        <v>EE.3</v>
      </c>
      <c r="G52" s="234" t="str">
        <f>_xlfn.XLOOKUP(Tabla3[[#This Row],[Resultado Estratégico Institucional]],Tabla13[RE Concatenado],Tabla13[RE],"",0)</f>
        <v>RE3.9</v>
      </c>
      <c r="H52" s="233" t="s">
        <v>190</v>
      </c>
      <c r="I52" s="233" t="s">
        <v>218</v>
      </c>
      <c r="J52" s="296" t="s">
        <v>219</v>
      </c>
      <c r="K52" s="233"/>
      <c r="L52" s="233"/>
      <c r="M52" s="299"/>
      <c r="N52" s="297"/>
      <c r="O52" s="209"/>
      <c r="P52" s="235" t="s">
        <v>58</v>
      </c>
      <c r="Q52" s="235" t="s">
        <v>198</v>
      </c>
      <c r="R52" s="246"/>
      <c r="S52" s="246"/>
      <c r="T52" s="246"/>
      <c r="U52" s="246"/>
      <c r="V52" s="247"/>
      <c r="W52" s="246"/>
      <c r="X52" s="246"/>
      <c r="Y52" s="246"/>
      <c r="Z52" s="246"/>
      <c r="AA52" s="246"/>
      <c r="AB52" s="246"/>
      <c r="AC52" s="246"/>
      <c r="AD52" s="246"/>
      <c r="AE52" s="247"/>
      <c r="AF52" s="247"/>
      <c r="AG52" s="247"/>
      <c r="AH52" s="247"/>
      <c r="AI52" s="247"/>
      <c r="AJ52" s="247"/>
      <c r="AK52" s="247"/>
      <c r="AL52" s="247"/>
      <c r="AM52" s="247"/>
      <c r="AN52" s="247"/>
      <c r="AO52" s="247"/>
      <c r="AP52" s="247"/>
    </row>
    <row r="53" spans="2:42" s="257" customFormat="1" ht="76.5">
      <c r="B53" s="210" t="e">
        <f>IF('Formulario PPGR1'!$H53="","",CONCATENATE('Formulario PPGR1'!$C53,".",'Formulario PPGR1'!$D53,".",'Formulario PPGR1'!$E53,".",#REF!))</f>
        <v>#REF!</v>
      </c>
      <c r="C53" s="210" t="e">
        <f>IF('Formulario PPGR1'!$H53="","",#REF!)</f>
        <v>#REF!</v>
      </c>
      <c r="D53" s="210" t="e">
        <f>IF('Formulario PPGR1'!$H53="","",#REF!)</f>
        <v>#REF!</v>
      </c>
      <c r="E53" s="210" t="e">
        <f>IF('Formulario PPGR1'!$H53="","",#REF!)</f>
        <v>#REF!</v>
      </c>
      <c r="F53" s="234" t="str">
        <f>_xlfn.XLOOKUP($H53,tbl_ejes_estrategicos[Ejes Estratégicos],tbl_ejes_estrategicos[Cod_Eje],"",0)</f>
        <v>EE.3</v>
      </c>
      <c r="G53" s="234" t="str">
        <f>_xlfn.XLOOKUP(Tabla3[[#This Row],[Resultado Estratégico Institucional]],Tabla13[RE Concatenado],Tabla13[RE],"",0)</f>
        <v>RE3.9</v>
      </c>
      <c r="H53" s="233" t="s">
        <v>190</v>
      </c>
      <c r="I53" s="233" t="s">
        <v>218</v>
      </c>
      <c r="J53" s="296" t="s">
        <v>220</v>
      </c>
      <c r="K53" s="233"/>
      <c r="L53" s="233"/>
      <c r="M53" s="299"/>
      <c r="N53" s="298"/>
      <c r="O53" s="209"/>
      <c r="P53" s="235" t="s">
        <v>58</v>
      </c>
      <c r="Q53" s="235" t="s">
        <v>221</v>
      </c>
      <c r="R53" s="246"/>
      <c r="S53" s="246"/>
      <c r="T53" s="246"/>
      <c r="U53" s="246"/>
      <c r="V53" s="247"/>
      <c r="W53" s="246"/>
      <c r="X53" s="246"/>
      <c r="Y53" s="246"/>
      <c r="Z53" s="246"/>
      <c r="AA53" s="246"/>
      <c r="AB53" s="246"/>
      <c r="AC53" s="246"/>
      <c r="AD53" s="246"/>
      <c r="AE53" s="247"/>
      <c r="AF53" s="247"/>
      <c r="AG53" s="247"/>
      <c r="AH53" s="247"/>
      <c r="AI53" s="247"/>
      <c r="AJ53" s="247"/>
      <c r="AK53" s="247"/>
      <c r="AL53" s="247"/>
      <c r="AM53" s="247"/>
      <c r="AN53" s="247"/>
      <c r="AO53" s="247"/>
      <c r="AP53" s="247"/>
    </row>
    <row r="54" spans="2:42" s="257" customFormat="1" ht="38.25">
      <c r="B54" s="210" t="e">
        <f>IF('Formulario PPGR1'!$H54="","",CONCATENATE('Formulario PPGR1'!$C54,".",'Formulario PPGR1'!$D54,".",'Formulario PPGR1'!$E54,".",#REF!))</f>
        <v>#REF!</v>
      </c>
      <c r="C54" s="210" t="e">
        <f>IF('Formulario PPGR1'!$H54="","",#REF!)</f>
        <v>#REF!</v>
      </c>
      <c r="D54" s="210" t="e">
        <f>IF('Formulario PPGR1'!$H54="","",#REF!)</f>
        <v>#REF!</v>
      </c>
      <c r="E54" s="210" t="e">
        <f>IF('Formulario PPGR1'!$H54="","",#REF!)</f>
        <v>#REF!</v>
      </c>
      <c r="F54" s="234" t="str">
        <f>_xlfn.XLOOKUP($H54,tbl_ejes_estrategicos[Ejes Estratégicos],tbl_ejes_estrategicos[Cod_Eje],"",0)</f>
        <v>EE.3</v>
      </c>
      <c r="G54" s="234" t="str">
        <f>_xlfn.XLOOKUP(Tabla3[[#This Row],[Resultado Estratégico Institucional]],Tabla13[RE Concatenado],Tabla13[RE],"",0)</f>
        <v>RE3.9</v>
      </c>
      <c r="H54" s="233" t="s">
        <v>190</v>
      </c>
      <c r="I54" s="233" t="s">
        <v>218</v>
      </c>
      <c r="J54" s="296" t="s">
        <v>222</v>
      </c>
      <c r="K54" s="233"/>
      <c r="L54" s="233"/>
      <c r="M54" s="299"/>
      <c r="N54" s="298"/>
      <c r="O54" s="209"/>
      <c r="P54" s="235" t="s">
        <v>223</v>
      </c>
      <c r="Q54" s="235" t="s">
        <v>198</v>
      </c>
      <c r="R54" s="246"/>
      <c r="S54" s="246"/>
      <c r="T54" s="246"/>
      <c r="U54" s="246"/>
      <c r="V54" s="247"/>
      <c r="W54" s="246"/>
      <c r="X54" s="246"/>
      <c r="Y54" s="246"/>
      <c r="Z54" s="246"/>
      <c r="AA54" s="246"/>
      <c r="AB54" s="246"/>
      <c r="AC54" s="246"/>
      <c r="AD54" s="246"/>
      <c r="AE54" s="247"/>
      <c r="AF54" s="247"/>
      <c r="AG54" s="247"/>
      <c r="AH54" s="247"/>
      <c r="AI54" s="247"/>
      <c r="AJ54" s="247"/>
      <c r="AK54" s="247"/>
      <c r="AL54" s="247"/>
      <c r="AM54" s="247"/>
      <c r="AN54" s="247"/>
      <c r="AO54" s="247"/>
      <c r="AP54" s="247"/>
    </row>
    <row r="55" spans="2:42" s="257" customFormat="1" ht="63.75">
      <c r="B55" s="210" t="e">
        <f>IF('Formulario PPGR1'!$H55="","",CONCATENATE('Formulario PPGR1'!$C55,".",'Formulario PPGR1'!$D55,".",'Formulario PPGR1'!$E55,".",#REF!))</f>
        <v>#REF!</v>
      </c>
      <c r="C55" s="210" t="e">
        <f>IF('Formulario PPGR1'!$H55="","",#REF!)</f>
        <v>#REF!</v>
      </c>
      <c r="D55" s="210" t="e">
        <f>IF('Formulario PPGR1'!$H55="","",#REF!)</f>
        <v>#REF!</v>
      </c>
      <c r="E55" s="210" t="e">
        <f>IF('Formulario PPGR1'!$H55="","",#REF!)</f>
        <v>#REF!</v>
      </c>
      <c r="F55" s="234" t="str">
        <f>_xlfn.XLOOKUP($H55,tbl_ejes_estrategicos[Ejes Estratégicos],tbl_ejes_estrategicos[Cod_Eje],"",0)</f>
        <v>EE.3</v>
      </c>
      <c r="G55" s="234" t="str">
        <f>_xlfn.XLOOKUP(Tabla3[[#This Row],[Resultado Estratégico Institucional]],Tabla13[RE Concatenado],Tabla13[RE],"",0)</f>
        <v>RE3.10</v>
      </c>
      <c r="H55" s="233" t="s">
        <v>190</v>
      </c>
      <c r="I55" s="233" t="s">
        <v>224</v>
      </c>
      <c r="J55" s="296" t="s">
        <v>225</v>
      </c>
      <c r="K55" s="268"/>
      <c r="L55" s="268"/>
      <c r="M55" s="305"/>
      <c r="N55" s="306"/>
      <c r="O55" s="209"/>
      <c r="P55" s="235" t="s">
        <v>182</v>
      </c>
      <c r="Q55" s="304" t="s">
        <v>74</v>
      </c>
      <c r="R55" s="246"/>
      <c r="S55" s="246"/>
      <c r="T55" s="246"/>
      <c r="U55" s="246"/>
      <c r="V55" s="247"/>
      <c r="W55" s="246"/>
      <c r="X55" s="246"/>
      <c r="Y55" s="246"/>
      <c r="Z55" s="246"/>
      <c r="AA55" s="246"/>
      <c r="AB55" s="246"/>
      <c r="AC55" s="246"/>
      <c r="AD55" s="246"/>
      <c r="AE55" s="247"/>
      <c r="AF55" s="247"/>
      <c r="AG55" s="247"/>
      <c r="AH55" s="247"/>
      <c r="AI55" s="247"/>
      <c r="AJ55" s="247"/>
      <c r="AK55" s="247"/>
      <c r="AL55" s="247"/>
      <c r="AM55" s="247"/>
      <c r="AN55" s="247"/>
      <c r="AO55" s="247"/>
      <c r="AP55" s="247"/>
    </row>
    <row r="56" spans="2:42" s="257" customFormat="1">
      <c r="B56" s="210" t="str">
        <f>IF('Formulario PPGR1'!$H56="","",CONCATENATE('Formulario PPGR1'!$C56,".",'Formulario PPGR1'!$D56,".",'Formulario PPGR1'!$E56,".",#REF!))</f>
        <v/>
      </c>
      <c r="C56" s="210" t="str">
        <f>IF('Formulario PPGR1'!$H56="","",#REF!)</f>
        <v/>
      </c>
      <c r="D56" s="210" t="str">
        <f>IF('Formulario PPGR1'!$H56="","",#REF!)</f>
        <v/>
      </c>
      <c r="E56" s="210" t="str">
        <f>IF('Formulario PPGR1'!$H56="","",#REF!)</f>
        <v/>
      </c>
      <c r="F56" s="234" t="str">
        <f>_xlfn.XLOOKUP($H56,tbl_ejes_estrategicos[Ejes Estratégicos],tbl_ejes_estrategicos[Cod_Eje],"",0)</f>
        <v/>
      </c>
      <c r="G56" s="234" t="str">
        <f>_xlfn.XLOOKUP(Tabla3[[#This Row],[Resultado Estratégico Institucional]],Tabla13[RE Concatenado],Tabla13[RE],"",0)</f>
        <v/>
      </c>
      <c r="H56" s="233"/>
      <c r="I56" s="233"/>
      <c r="J56" s="296"/>
      <c r="K56" s="268"/>
      <c r="L56" s="268"/>
      <c r="M56" s="305"/>
      <c r="N56" s="306"/>
      <c r="O56" s="209"/>
      <c r="P56" s="235"/>
      <c r="Q56" s="304"/>
      <c r="R56" s="246"/>
      <c r="S56" s="246"/>
      <c r="T56" s="246"/>
      <c r="U56" s="246"/>
      <c r="V56" s="247"/>
      <c r="W56" s="246"/>
      <c r="X56" s="246"/>
      <c r="Y56" s="246"/>
      <c r="Z56" s="246"/>
      <c r="AA56" s="246"/>
      <c r="AB56" s="246"/>
      <c r="AC56" s="246"/>
      <c r="AD56" s="246"/>
      <c r="AE56" s="247"/>
      <c r="AF56" s="247"/>
      <c r="AG56" s="247"/>
      <c r="AH56" s="247"/>
      <c r="AI56" s="247"/>
      <c r="AJ56" s="247"/>
      <c r="AK56" s="247"/>
      <c r="AL56" s="247"/>
      <c r="AM56" s="247"/>
      <c r="AN56" s="247"/>
      <c r="AO56" s="247"/>
      <c r="AP56" s="247"/>
    </row>
    <row r="57" spans="2:42" s="257" customFormat="1">
      <c r="B57" s="210" t="str">
        <f>IF('Formulario PPGR1'!$H57="","",CONCATENATE('Formulario PPGR1'!$C57,".",'Formulario PPGR1'!$D57,".",'Formulario PPGR1'!$E57,".",#REF!))</f>
        <v/>
      </c>
      <c r="C57" s="210" t="str">
        <f>IF('Formulario PPGR1'!$H57="","",#REF!)</f>
        <v/>
      </c>
      <c r="D57" s="210" t="str">
        <f>IF('Formulario PPGR1'!$H57="","",#REF!)</f>
        <v/>
      </c>
      <c r="E57" s="210" t="str">
        <f>IF('Formulario PPGR1'!$H57="","",#REF!)</f>
        <v/>
      </c>
      <c r="F57" s="234" t="str">
        <f>_xlfn.XLOOKUP($H57,tbl_ejes_estrategicos[Ejes Estratégicos],tbl_ejes_estrategicos[Cod_Eje],"",0)</f>
        <v/>
      </c>
      <c r="G57" s="234" t="str">
        <f>_xlfn.XLOOKUP(Tabla3[[#This Row],[Resultado Estratégico Institucional]],Tabla13[RE Concatenado],Tabla13[RE],"",0)</f>
        <v/>
      </c>
      <c r="H57" s="233"/>
      <c r="I57" s="233"/>
      <c r="J57" s="296"/>
      <c r="K57" s="233"/>
      <c r="L57" s="233"/>
      <c r="M57" s="299"/>
      <c r="N57" s="299"/>
      <c r="O57" s="209"/>
      <c r="P57" s="235"/>
      <c r="Q57" s="235"/>
      <c r="R57" s="246"/>
      <c r="S57" s="246"/>
      <c r="T57" s="246"/>
      <c r="U57" s="246"/>
      <c r="V57" s="247"/>
      <c r="W57" s="246"/>
      <c r="X57" s="246"/>
      <c r="Y57" s="246"/>
      <c r="Z57" s="246"/>
      <c r="AA57" s="246"/>
      <c r="AB57" s="246"/>
      <c r="AC57" s="246"/>
      <c r="AD57" s="246"/>
      <c r="AE57" s="247"/>
      <c r="AF57" s="247"/>
      <c r="AG57" s="247"/>
      <c r="AH57" s="247"/>
      <c r="AI57" s="247"/>
      <c r="AJ57" s="247"/>
      <c r="AK57" s="247"/>
      <c r="AL57" s="247"/>
      <c r="AM57" s="247"/>
      <c r="AN57" s="247"/>
      <c r="AO57" s="247"/>
      <c r="AP57" s="247"/>
    </row>
    <row r="58" spans="2:42" s="257" customFormat="1">
      <c r="B58" s="210" t="str">
        <f>IF('Formulario PPGR1'!$H58="","",CONCATENATE('Formulario PPGR1'!$C58,".",'Formulario PPGR1'!$D58,".",'Formulario PPGR1'!$E58,".",#REF!))</f>
        <v/>
      </c>
      <c r="C58" s="210" t="str">
        <f>IF('Formulario PPGR1'!$H58="","",#REF!)</f>
        <v/>
      </c>
      <c r="D58" s="210" t="str">
        <f>IF('Formulario PPGR1'!$H58="","",#REF!)</f>
        <v/>
      </c>
      <c r="E58" s="210" t="str">
        <f>IF('Formulario PPGR1'!$H58="","",#REF!)</f>
        <v/>
      </c>
      <c r="F58" s="234" t="str">
        <f>_xlfn.XLOOKUP($H58,tbl_ejes_estrategicos[Ejes Estratégicos],tbl_ejes_estrategicos[Cod_Eje],"",0)</f>
        <v/>
      </c>
      <c r="G58" s="234" t="str">
        <f>_xlfn.XLOOKUP(Tabla3[[#This Row],[Resultado Estratégico Institucional]],Tabla13[RE Concatenado],Tabla13[RE],"",0)</f>
        <v/>
      </c>
      <c r="H58" s="233"/>
      <c r="I58" s="233"/>
      <c r="J58" s="296"/>
      <c r="K58" s="233"/>
      <c r="L58" s="233"/>
      <c r="M58" s="298"/>
      <c r="N58" s="299"/>
      <c r="O58" s="235"/>
      <c r="P58" s="235"/>
      <c r="Q58" s="235"/>
      <c r="R58" s="246"/>
      <c r="S58" s="246"/>
      <c r="T58" s="246"/>
      <c r="U58" s="246"/>
      <c r="V58" s="247" t="s">
        <v>226</v>
      </c>
      <c r="W58" s="246"/>
      <c r="X58" s="246"/>
      <c r="Y58" s="246"/>
      <c r="Z58" s="246"/>
      <c r="AA58" s="246"/>
      <c r="AB58" s="246"/>
      <c r="AC58" s="246"/>
      <c r="AD58" s="246"/>
      <c r="AE58" s="247"/>
      <c r="AF58" s="247"/>
      <c r="AG58" s="247"/>
      <c r="AH58" s="247"/>
      <c r="AI58" s="247"/>
      <c r="AJ58" s="247"/>
      <c r="AK58" s="247"/>
      <c r="AL58" s="247"/>
      <c r="AM58" s="247"/>
      <c r="AN58" s="247"/>
      <c r="AO58" s="247"/>
      <c r="AP58" s="247"/>
    </row>
    <row r="59" spans="2:42" s="257" customFormat="1">
      <c r="B59" s="210" t="str">
        <f>IF('Formulario PPGR1'!$H59="","",CONCATENATE('Formulario PPGR1'!$C59,".",'Formulario PPGR1'!$D59,".",'Formulario PPGR1'!$E59,".",#REF!))</f>
        <v/>
      </c>
      <c r="C59" s="210" t="str">
        <f>IF('Formulario PPGR1'!$H59="","",#REF!)</f>
        <v/>
      </c>
      <c r="D59" s="210" t="str">
        <f>IF('Formulario PPGR1'!$H59="","",#REF!)</f>
        <v/>
      </c>
      <c r="E59" s="210" t="str">
        <f>IF('Formulario PPGR1'!$H59="","",#REF!)</f>
        <v/>
      </c>
      <c r="F59" s="234" t="str">
        <f>_xlfn.XLOOKUP($H59,tbl_ejes_estrategicos[Ejes Estratégicos],tbl_ejes_estrategicos[Cod_Eje],"",0)</f>
        <v/>
      </c>
      <c r="G59" s="234" t="str">
        <f>_xlfn.XLOOKUP(Tabla3[[#This Row],[Resultado Estratégico Institucional]],Tabla13[RE Concatenado],Tabla13[RE],"",0)</f>
        <v/>
      </c>
      <c r="H59" s="233"/>
      <c r="I59" s="233"/>
      <c r="J59" s="296"/>
      <c r="K59" s="233"/>
      <c r="L59" s="233"/>
      <c r="M59" s="298"/>
      <c r="N59" s="308"/>
      <c r="O59" s="235"/>
      <c r="P59" s="235"/>
      <c r="Q59" s="235"/>
      <c r="R59" s="246"/>
      <c r="S59" s="246"/>
      <c r="T59" s="246"/>
      <c r="U59" s="246"/>
      <c r="V59" s="247" t="s">
        <v>227</v>
      </c>
      <c r="W59" s="246"/>
      <c r="X59" s="246"/>
      <c r="Y59" s="246"/>
      <c r="Z59" s="246"/>
      <c r="AA59" s="246"/>
      <c r="AB59" s="246"/>
      <c r="AC59" s="246"/>
      <c r="AD59" s="246"/>
      <c r="AE59" s="247"/>
      <c r="AF59" s="247"/>
      <c r="AG59" s="247"/>
      <c r="AH59" s="247"/>
      <c r="AI59" s="247"/>
      <c r="AJ59" s="247"/>
      <c r="AK59" s="247"/>
      <c r="AL59" s="247"/>
      <c r="AM59" s="247"/>
      <c r="AN59" s="247"/>
      <c r="AO59" s="247"/>
      <c r="AP59" s="247"/>
    </row>
    <row r="60" spans="2:42" s="257" customFormat="1">
      <c r="B60" s="210" t="str">
        <f>IF('Formulario PPGR1'!$H60="","",CONCATENATE('Formulario PPGR1'!$C60,".",'Formulario PPGR1'!$D60,".",'Formulario PPGR1'!$E60,".",#REF!))</f>
        <v/>
      </c>
      <c r="C60" s="210" t="str">
        <f>IF('Formulario PPGR1'!$H60="","",#REF!)</f>
        <v/>
      </c>
      <c r="D60" s="210" t="str">
        <f>IF('Formulario PPGR1'!$H60="","",#REF!)</f>
        <v/>
      </c>
      <c r="E60" s="210" t="str">
        <f>IF('Formulario PPGR1'!$H60="","",#REF!)</f>
        <v/>
      </c>
      <c r="F60" s="234" t="str">
        <f>_xlfn.XLOOKUP($H60,tbl_ejes_estrategicos[Ejes Estratégicos],tbl_ejes_estrategicos[Cod_Eje],"",0)</f>
        <v/>
      </c>
      <c r="G60" s="234" t="str">
        <f>_xlfn.XLOOKUP(Tabla3[[#This Row],[Resultado Estratégico Institucional]],Tabla13[RE Concatenado],Tabla13[RE],"",0)</f>
        <v/>
      </c>
      <c r="H60" s="233"/>
      <c r="I60" s="233"/>
      <c r="J60" s="296"/>
      <c r="K60" s="233"/>
      <c r="L60" s="233"/>
      <c r="M60" s="298"/>
      <c r="N60" s="298"/>
      <c r="O60" s="235"/>
      <c r="P60" s="235"/>
      <c r="Q60" s="235"/>
      <c r="R60" s="246"/>
      <c r="S60" s="246"/>
      <c r="T60" s="246"/>
      <c r="U60" s="246"/>
      <c r="V60" s="247" t="s">
        <v>228</v>
      </c>
      <c r="W60" s="246"/>
      <c r="X60" s="246"/>
      <c r="Y60" s="246"/>
      <c r="Z60" s="246"/>
      <c r="AA60" s="246"/>
      <c r="AB60" s="246"/>
      <c r="AC60" s="246"/>
      <c r="AD60" s="246"/>
      <c r="AE60" s="247"/>
      <c r="AF60" s="247"/>
      <c r="AG60" s="247"/>
      <c r="AH60" s="247"/>
      <c r="AI60" s="247"/>
      <c r="AJ60" s="247"/>
      <c r="AK60" s="247"/>
      <c r="AL60" s="247"/>
      <c r="AM60" s="247"/>
      <c r="AN60" s="247"/>
      <c r="AO60" s="247"/>
      <c r="AP60" s="247"/>
    </row>
    <row r="61" spans="2:42" s="257" customFormat="1">
      <c r="B61" s="210" t="str">
        <f>IF('Formulario PPGR1'!$H61="","",CONCATENATE('Formulario PPGR1'!$C61,".",'Formulario PPGR1'!$D61,".",'Formulario PPGR1'!$E61,".",#REF!))</f>
        <v/>
      </c>
      <c r="C61" s="210" t="str">
        <f>IF('Formulario PPGR1'!$H61="","",#REF!)</f>
        <v/>
      </c>
      <c r="D61" s="210" t="str">
        <f>IF('Formulario PPGR1'!$H61="","",#REF!)</f>
        <v/>
      </c>
      <c r="E61" s="210" t="str">
        <f>IF('Formulario PPGR1'!$H61="","",#REF!)</f>
        <v/>
      </c>
      <c r="F61" s="234" t="str">
        <f>_xlfn.XLOOKUP($H61,tbl_ejes_estrategicos[Ejes Estratégicos],tbl_ejes_estrategicos[Cod_Eje],"",0)</f>
        <v/>
      </c>
      <c r="G61" s="234" t="str">
        <f>_xlfn.XLOOKUP(Tabla3[[#This Row],[Resultado Estratégico Institucional]],Tabla13[RE Concatenado],Tabla13[RE],"",0)</f>
        <v/>
      </c>
      <c r="H61" s="233"/>
      <c r="I61" s="233"/>
      <c r="J61" s="296"/>
      <c r="K61" s="233"/>
      <c r="L61" s="233"/>
      <c r="M61" s="298"/>
      <c r="N61" s="297"/>
      <c r="O61" s="209"/>
      <c r="P61" s="235"/>
      <c r="Q61" s="235"/>
      <c r="R61" s="246"/>
      <c r="S61" s="246"/>
      <c r="T61" s="246"/>
      <c r="U61" s="246"/>
      <c r="V61" s="247"/>
      <c r="W61" s="246"/>
      <c r="X61" s="246"/>
      <c r="Y61" s="246"/>
      <c r="Z61" s="246"/>
      <c r="AA61" s="246"/>
      <c r="AB61" s="246"/>
      <c r="AC61" s="246"/>
      <c r="AD61" s="246"/>
      <c r="AE61" s="247"/>
      <c r="AF61" s="247"/>
      <c r="AG61" s="247"/>
      <c r="AH61" s="247"/>
      <c r="AI61" s="247"/>
      <c r="AJ61" s="247"/>
      <c r="AK61" s="247"/>
      <c r="AL61" s="247"/>
      <c r="AM61" s="247"/>
      <c r="AN61" s="247"/>
      <c r="AO61" s="247"/>
      <c r="AP61" s="247"/>
    </row>
    <row r="62" spans="2:42" s="257" customFormat="1">
      <c r="B62" s="210" t="str">
        <f>IF('Formulario PPGR1'!$H62="","",CONCATENATE('Formulario PPGR1'!$C62,".",'Formulario PPGR1'!$D62,".",'Formulario PPGR1'!$E62,".",#REF!))</f>
        <v/>
      </c>
      <c r="C62" s="210" t="str">
        <f>IF('Formulario PPGR1'!$H62="","",#REF!)</f>
        <v/>
      </c>
      <c r="D62" s="210" t="str">
        <f>IF('Formulario PPGR1'!$H62="","",#REF!)</f>
        <v/>
      </c>
      <c r="E62" s="210" t="str">
        <f>IF('Formulario PPGR1'!$H62="","",#REF!)</f>
        <v/>
      </c>
      <c r="F62" s="234" t="str">
        <f>_xlfn.XLOOKUP($H62,tbl_ejes_estrategicos[Ejes Estratégicos],tbl_ejes_estrategicos[Cod_Eje],"",0)</f>
        <v/>
      </c>
      <c r="G62" s="234" t="str">
        <f>_xlfn.XLOOKUP(Tabla3[[#This Row],[Resultado Estratégico Institucional]],Tabla13[RE Concatenado],Tabla13[RE],"",0)</f>
        <v/>
      </c>
      <c r="H62" s="233"/>
      <c r="I62" s="233"/>
      <c r="J62" s="296"/>
      <c r="K62" s="233"/>
      <c r="L62" s="233"/>
      <c r="M62" s="299"/>
      <c r="N62" s="297"/>
      <c r="O62" s="235"/>
      <c r="P62" s="235"/>
      <c r="Q62" s="235"/>
      <c r="R62" s="246"/>
      <c r="S62" s="246"/>
      <c r="T62" s="246"/>
      <c r="U62" s="246"/>
      <c r="V62" s="246"/>
      <c r="W62" s="246"/>
      <c r="X62" s="246"/>
      <c r="Y62" s="246"/>
      <c r="Z62" s="246"/>
      <c r="AA62" s="246"/>
      <c r="AB62" s="246"/>
      <c r="AC62" s="246"/>
      <c r="AD62" s="246"/>
      <c r="AE62" s="247"/>
      <c r="AF62" s="247"/>
      <c r="AG62" s="247"/>
      <c r="AH62" s="247"/>
      <c r="AI62" s="247"/>
      <c r="AJ62" s="247"/>
      <c r="AK62" s="247"/>
      <c r="AL62" s="247"/>
      <c r="AM62" s="247"/>
      <c r="AN62" s="247"/>
      <c r="AO62" s="247"/>
      <c r="AP62" s="247"/>
    </row>
    <row r="63" spans="2:42" s="257" customFormat="1">
      <c r="B63" s="210" t="str">
        <f>IF('Formulario PPGR1'!$H63="","",CONCATENATE('Formulario PPGR1'!$C63,".",'Formulario PPGR1'!$D63,".",'Formulario PPGR1'!$E63,".",#REF!))</f>
        <v/>
      </c>
      <c r="C63" s="210" t="str">
        <f>IF('Formulario PPGR1'!$H63="","",#REF!)</f>
        <v/>
      </c>
      <c r="D63" s="210" t="str">
        <f>IF('Formulario PPGR1'!$H63="","",#REF!)</f>
        <v/>
      </c>
      <c r="E63" s="210" t="str">
        <f>IF('Formulario PPGR1'!$H63="","",#REF!)</f>
        <v/>
      </c>
      <c r="F63" s="234" t="str">
        <f>_xlfn.XLOOKUP($H63,tbl_ejes_estrategicos[Ejes Estratégicos],tbl_ejes_estrategicos[Cod_Eje],"",0)</f>
        <v/>
      </c>
      <c r="G63" s="234" t="str">
        <f>_xlfn.XLOOKUP(Tabla3[[#This Row],[Resultado Estratégico Institucional]],Tabla13[RE Concatenado],Tabla13[RE],"",0)</f>
        <v/>
      </c>
      <c r="H63" s="233"/>
      <c r="I63" s="233"/>
      <c r="J63" s="296"/>
      <c r="K63" s="233"/>
      <c r="L63" s="233"/>
      <c r="M63" s="298"/>
      <c r="N63" s="299"/>
      <c r="O63" s="235"/>
      <c r="P63" s="235"/>
      <c r="Q63" s="235"/>
      <c r="R63" s="246"/>
      <c r="S63" s="246"/>
      <c r="T63" s="246"/>
      <c r="U63" s="246"/>
      <c r="V63" s="246"/>
      <c r="W63" s="246"/>
      <c r="X63" s="246"/>
      <c r="Y63" s="246"/>
      <c r="Z63" s="246"/>
      <c r="AA63" s="246"/>
      <c r="AB63" s="246"/>
      <c r="AC63" s="246"/>
      <c r="AD63" s="246"/>
      <c r="AE63" s="247"/>
      <c r="AF63" s="247"/>
      <c r="AG63" s="247"/>
      <c r="AH63" s="247"/>
      <c r="AI63" s="247"/>
      <c r="AJ63" s="247"/>
      <c r="AK63" s="247"/>
      <c r="AL63" s="247"/>
      <c r="AM63" s="247"/>
      <c r="AN63" s="247"/>
      <c r="AO63" s="247"/>
      <c r="AP63" s="247"/>
    </row>
    <row r="64" spans="2:42" s="257" customFormat="1">
      <c r="B64" s="210" t="str">
        <f>IF('Formulario PPGR1'!$H64="","",CONCATENATE('Formulario PPGR1'!$C64,".",'Formulario PPGR1'!$D64,".",'Formulario PPGR1'!$E64,".",#REF!))</f>
        <v/>
      </c>
      <c r="C64" s="210" t="str">
        <f>IF('Formulario PPGR1'!$H64="","",#REF!)</f>
        <v/>
      </c>
      <c r="D64" s="210" t="str">
        <f>IF('Formulario PPGR1'!$H64="","",#REF!)</f>
        <v/>
      </c>
      <c r="E64" s="210" t="str">
        <f>IF('Formulario PPGR1'!$H64="","",#REF!)</f>
        <v/>
      </c>
      <c r="F64" s="234" t="str">
        <f>_xlfn.XLOOKUP($H64,tbl_ejes_estrategicos[Ejes Estratégicos],tbl_ejes_estrategicos[Cod_Eje],"",0)</f>
        <v/>
      </c>
      <c r="G64" s="234" t="str">
        <f>_xlfn.XLOOKUP(Tabla3[[#This Row],[Resultado Estratégico Institucional]],Tabla13[RE Concatenado],Tabla13[RE],"",0)</f>
        <v/>
      </c>
      <c r="H64" s="233"/>
      <c r="I64" s="233"/>
      <c r="J64" s="296"/>
      <c r="K64" s="233"/>
      <c r="L64" s="233"/>
      <c r="M64" s="298"/>
      <c r="N64" s="299"/>
      <c r="O64" s="235"/>
      <c r="P64" s="235"/>
      <c r="Q64" s="235"/>
      <c r="R64" s="246"/>
      <c r="S64" s="246"/>
      <c r="T64" s="246"/>
      <c r="U64" s="246"/>
      <c r="V64" s="246"/>
      <c r="W64" s="246"/>
      <c r="X64" s="246"/>
      <c r="Y64" s="246"/>
      <c r="Z64" s="246"/>
      <c r="AA64" s="246"/>
      <c r="AB64" s="246"/>
      <c r="AC64" s="246"/>
      <c r="AD64" s="246"/>
      <c r="AE64" s="247"/>
      <c r="AF64" s="247"/>
      <c r="AG64" s="247"/>
      <c r="AH64" s="247"/>
      <c r="AI64" s="247"/>
      <c r="AJ64" s="247"/>
      <c r="AK64" s="247"/>
      <c r="AL64" s="247"/>
      <c r="AM64" s="247"/>
      <c r="AN64" s="247"/>
      <c r="AO64" s="247"/>
      <c r="AP64" s="247"/>
    </row>
    <row r="65" spans="2:42" s="257" customFormat="1">
      <c r="B65" s="210" t="str">
        <f>IF('Formulario PPGR1'!$H65="","",CONCATENATE('Formulario PPGR1'!$C65,".",'Formulario PPGR1'!$D65,".",'Formulario PPGR1'!$E65,".",#REF!))</f>
        <v/>
      </c>
      <c r="C65" s="210" t="str">
        <f>IF('Formulario PPGR1'!$H65="","",#REF!)</f>
        <v/>
      </c>
      <c r="D65" s="210" t="str">
        <f>IF('Formulario PPGR1'!$H65="","",#REF!)</f>
        <v/>
      </c>
      <c r="E65" s="210" t="str">
        <f>IF('Formulario PPGR1'!$H65="","",#REF!)</f>
        <v/>
      </c>
      <c r="F65" s="234" t="str">
        <f>_xlfn.XLOOKUP($H65,tbl_ejes_estrategicos[Ejes Estratégicos],tbl_ejes_estrategicos[Cod_Eje],"",0)</f>
        <v/>
      </c>
      <c r="G65" s="234" t="str">
        <f>_xlfn.XLOOKUP(Tabla3[[#This Row],[Resultado Estratégico Institucional]],Tabla13[RE Concatenado],Tabla13[RE],"",0)</f>
        <v/>
      </c>
      <c r="H65" s="233"/>
      <c r="I65" s="233"/>
      <c r="J65" s="296"/>
      <c r="K65" s="233"/>
      <c r="L65" s="233"/>
      <c r="M65" s="299"/>
      <c r="N65" s="299"/>
      <c r="O65" s="235"/>
      <c r="P65" s="235"/>
      <c r="Q65" s="235"/>
      <c r="R65" s="246"/>
      <c r="S65" s="246"/>
      <c r="T65" s="246"/>
      <c r="U65" s="246"/>
      <c r="V65" s="246"/>
      <c r="W65" s="246"/>
      <c r="X65" s="246"/>
      <c r="Y65" s="246"/>
      <c r="Z65" s="246"/>
      <c r="AA65" s="246"/>
      <c r="AB65" s="246"/>
      <c r="AC65" s="246"/>
      <c r="AD65" s="246"/>
      <c r="AE65" s="247"/>
      <c r="AF65" s="247"/>
      <c r="AG65" s="247"/>
      <c r="AH65" s="247"/>
      <c r="AI65" s="247"/>
      <c r="AJ65" s="247"/>
      <c r="AK65" s="247"/>
      <c r="AL65" s="247"/>
      <c r="AM65" s="247"/>
      <c r="AN65" s="247"/>
      <c r="AO65" s="247"/>
      <c r="AP65" s="247"/>
    </row>
    <row r="66" spans="2:42" s="257" customFormat="1">
      <c r="B66" s="210" t="str">
        <f>IF('Formulario PPGR1'!$H66="","",CONCATENATE('Formulario PPGR1'!$C66,".",'Formulario PPGR1'!$D66,".",'Formulario PPGR1'!$E66,".",#REF!))</f>
        <v/>
      </c>
      <c r="C66" s="210" t="str">
        <f>IF('Formulario PPGR1'!$H66="","",#REF!)</f>
        <v/>
      </c>
      <c r="D66" s="210" t="str">
        <f>IF('Formulario PPGR1'!$H66="","",#REF!)</f>
        <v/>
      </c>
      <c r="E66" s="210" t="str">
        <f>IF('Formulario PPGR1'!$H66="","",#REF!)</f>
        <v/>
      </c>
      <c r="F66" s="234" t="str">
        <f>_xlfn.XLOOKUP($H66,tbl_ejes_estrategicos[Ejes Estratégicos],tbl_ejes_estrategicos[Cod_Eje],"",0)</f>
        <v/>
      </c>
      <c r="G66" s="234" t="str">
        <f>_xlfn.XLOOKUP(Tabla3[[#This Row],[Resultado Estratégico Institucional]],Tabla13[RE Concatenado],Tabla13[RE],"",0)</f>
        <v/>
      </c>
      <c r="H66" s="233"/>
      <c r="I66" s="233"/>
      <c r="J66" s="296"/>
      <c r="K66" s="233"/>
      <c r="L66" s="233"/>
      <c r="M66" s="299"/>
      <c r="N66" s="299"/>
      <c r="O66" s="235"/>
      <c r="P66" s="235"/>
      <c r="Q66" s="235"/>
      <c r="R66" s="246"/>
      <c r="S66" s="246"/>
      <c r="T66" s="246"/>
      <c r="U66" s="246"/>
      <c r="V66" s="246"/>
      <c r="W66" s="246"/>
      <c r="X66" s="246"/>
      <c r="Y66" s="246"/>
      <c r="Z66" s="246"/>
      <c r="AA66" s="246"/>
      <c r="AB66" s="246"/>
      <c r="AC66" s="246"/>
      <c r="AD66" s="246"/>
      <c r="AE66" s="247"/>
      <c r="AF66" s="247"/>
      <c r="AG66" s="247"/>
      <c r="AH66" s="247"/>
      <c r="AI66" s="247"/>
      <c r="AJ66" s="247"/>
      <c r="AK66" s="247"/>
      <c r="AL66" s="247"/>
      <c r="AM66" s="247"/>
      <c r="AN66" s="247"/>
      <c r="AO66" s="247"/>
      <c r="AP66" s="247"/>
    </row>
    <row r="67" spans="2:42" s="257" customFormat="1">
      <c r="B67" s="210" t="str">
        <f>IF('Formulario PPGR1'!$H67="","",CONCATENATE('Formulario PPGR1'!$C67,".",'Formulario PPGR1'!$D67,".",'Formulario PPGR1'!$E67,".",#REF!))</f>
        <v/>
      </c>
      <c r="C67" s="210" t="str">
        <f>IF('Formulario PPGR1'!$H67="","",#REF!)</f>
        <v/>
      </c>
      <c r="D67" s="210" t="str">
        <f>IF('Formulario PPGR1'!$H67="","",#REF!)</f>
        <v/>
      </c>
      <c r="E67" s="210" t="str">
        <f>IF('Formulario PPGR1'!$H67="","",#REF!)</f>
        <v/>
      </c>
      <c r="F67" s="234" t="str">
        <f>_xlfn.XLOOKUP($H67,tbl_ejes_estrategicos[Ejes Estratégicos],tbl_ejes_estrategicos[Cod_Eje],"",0)</f>
        <v/>
      </c>
      <c r="G67" s="234" t="str">
        <f>_xlfn.XLOOKUP(Tabla3[[#This Row],[Resultado Estratégico Institucional]],Tabla13[RE Concatenado],Tabla13[RE],"",0)</f>
        <v/>
      </c>
      <c r="H67" s="233"/>
      <c r="I67" s="233"/>
      <c r="J67" s="296"/>
      <c r="K67" s="233"/>
      <c r="L67" s="233"/>
      <c r="M67" s="299"/>
      <c r="N67" s="299"/>
      <c r="O67" s="235"/>
      <c r="P67" s="235"/>
      <c r="Q67" s="235"/>
      <c r="R67" s="246"/>
      <c r="S67" s="246"/>
      <c r="T67" s="246"/>
      <c r="U67" s="246"/>
      <c r="V67" s="246"/>
      <c r="W67" s="246"/>
      <c r="X67" s="246"/>
      <c r="Y67" s="246"/>
      <c r="Z67" s="246"/>
      <c r="AA67" s="246"/>
      <c r="AB67" s="246"/>
      <c r="AC67" s="246"/>
      <c r="AD67" s="246"/>
      <c r="AE67" s="247"/>
      <c r="AF67" s="247"/>
      <c r="AG67" s="247"/>
      <c r="AH67" s="247"/>
      <c r="AI67" s="247"/>
      <c r="AJ67" s="247"/>
      <c r="AK67" s="247"/>
      <c r="AL67" s="247"/>
      <c r="AM67" s="247"/>
      <c r="AN67" s="247"/>
      <c r="AO67" s="247"/>
      <c r="AP67" s="247"/>
    </row>
    <row r="68" spans="2:42" s="257" customFormat="1">
      <c r="B68" s="210" t="str">
        <f>IF('Formulario PPGR1'!$H68="","",CONCATENATE('Formulario PPGR1'!$C68,".",'Formulario PPGR1'!$D68,".",'Formulario PPGR1'!$E68,".",#REF!))</f>
        <v/>
      </c>
      <c r="C68" s="210" t="str">
        <f>IF('Formulario PPGR1'!$H68="","",#REF!)</f>
        <v/>
      </c>
      <c r="D68" s="210" t="str">
        <f>IF('Formulario PPGR1'!$H68="","",#REF!)</f>
        <v/>
      </c>
      <c r="E68" s="210" t="str">
        <f>IF('Formulario PPGR1'!$H68="","",#REF!)</f>
        <v/>
      </c>
      <c r="F68" s="234" t="str">
        <f>_xlfn.XLOOKUP($H68,tbl_ejes_estrategicos[Ejes Estratégicos],tbl_ejes_estrategicos[Cod_Eje],"",0)</f>
        <v/>
      </c>
      <c r="G68" s="234" t="str">
        <f>_xlfn.XLOOKUP(Tabla3[[#This Row],[Resultado Estratégico Institucional]],Tabla13[RE Concatenado],Tabla13[RE],"",0)</f>
        <v/>
      </c>
      <c r="H68" s="233"/>
      <c r="I68" s="233"/>
      <c r="J68" s="296"/>
      <c r="K68" s="233"/>
      <c r="L68" s="233"/>
      <c r="M68" s="299"/>
      <c r="N68" s="299"/>
      <c r="O68" s="235"/>
      <c r="P68" s="235"/>
      <c r="Q68" s="235"/>
      <c r="R68" s="246"/>
      <c r="S68" s="246"/>
      <c r="T68" s="246"/>
      <c r="U68" s="246"/>
      <c r="V68" s="246"/>
      <c r="W68" s="246"/>
      <c r="X68" s="246"/>
      <c r="Y68" s="246"/>
      <c r="Z68" s="246"/>
      <c r="AA68" s="246"/>
      <c r="AB68" s="246"/>
      <c r="AC68" s="246"/>
      <c r="AD68" s="246"/>
      <c r="AE68" s="247"/>
      <c r="AF68" s="247"/>
      <c r="AG68" s="247"/>
      <c r="AH68" s="247"/>
      <c r="AI68" s="247"/>
      <c r="AJ68" s="247"/>
      <c r="AK68" s="247"/>
      <c r="AL68" s="247"/>
      <c r="AM68" s="247"/>
      <c r="AN68" s="247"/>
      <c r="AO68" s="247"/>
      <c r="AP68" s="247"/>
    </row>
    <row r="69" spans="2:42" s="257" customFormat="1">
      <c r="B69" s="210" t="str">
        <f>IF('Formulario PPGR1'!$H69="","",CONCATENATE('Formulario PPGR1'!$C69,".",'Formulario PPGR1'!$D69,".",'Formulario PPGR1'!$E69,".",#REF!))</f>
        <v/>
      </c>
      <c r="C69" s="210" t="str">
        <f>IF('Formulario PPGR1'!$H69="","",#REF!)</f>
        <v/>
      </c>
      <c r="D69" s="210" t="str">
        <f>IF('Formulario PPGR1'!$H69="","",#REF!)</f>
        <v/>
      </c>
      <c r="E69" s="210" t="str">
        <f>IF('Formulario PPGR1'!$H69="","",#REF!)</f>
        <v/>
      </c>
      <c r="F69" s="234" t="str">
        <f>_xlfn.XLOOKUP($H69,tbl_ejes_estrategicos[Ejes Estratégicos],tbl_ejes_estrategicos[Cod_Eje],"",0)</f>
        <v/>
      </c>
      <c r="G69" s="234" t="str">
        <f>_xlfn.XLOOKUP(Tabla3[[#This Row],[Resultado Estratégico Institucional]],Tabla13[RE Concatenado],Tabla13[RE],"",0)</f>
        <v/>
      </c>
      <c r="H69" s="233"/>
      <c r="I69" s="233"/>
      <c r="J69" s="296"/>
      <c r="K69" s="233"/>
      <c r="L69" s="233"/>
      <c r="M69" s="299"/>
      <c r="N69" s="299"/>
      <c r="O69" s="235"/>
      <c r="P69" s="235"/>
      <c r="Q69" s="235"/>
      <c r="R69" s="246"/>
      <c r="S69" s="246"/>
      <c r="T69" s="246"/>
      <c r="U69" s="246"/>
      <c r="V69" s="246"/>
      <c r="W69" s="246"/>
      <c r="X69" s="246"/>
      <c r="Y69" s="246"/>
      <c r="Z69" s="246"/>
      <c r="AA69" s="246"/>
      <c r="AB69" s="246"/>
      <c r="AC69" s="246"/>
      <c r="AD69" s="246"/>
      <c r="AE69" s="247"/>
      <c r="AF69" s="247"/>
      <c r="AG69" s="247"/>
      <c r="AH69" s="247"/>
      <c r="AI69" s="247"/>
      <c r="AJ69" s="247"/>
      <c r="AK69" s="247"/>
      <c r="AL69" s="247"/>
      <c r="AM69" s="247"/>
      <c r="AN69" s="247"/>
      <c r="AO69" s="247"/>
      <c r="AP69" s="247"/>
    </row>
    <row r="70" spans="2:42" s="257" customFormat="1">
      <c r="B70" s="210" t="str">
        <f>IF('Formulario PPGR1'!$H70="","",CONCATENATE('Formulario PPGR1'!$C70,".",'Formulario PPGR1'!$D70,".",'Formulario PPGR1'!$E70,".",#REF!))</f>
        <v/>
      </c>
      <c r="C70" s="210" t="str">
        <f>IF('Formulario PPGR1'!$H70="","",#REF!)</f>
        <v/>
      </c>
      <c r="D70" s="210" t="str">
        <f>IF('Formulario PPGR1'!$H70="","",#REF!)</f>
        <v/>
      </c>
      <c r="E70" s="210" t="str">
        <f>IF('Formulario PPGR1'!$H70="","",#REF!)</f>
        <v/>
      </c>
      <c r="F70" s="234" t="str">
        <f>_xlfn.XLOOKUP($H70,tbl_ejes_estrategicos[Ejes Estratégicos],tbl_ejes_estrategicos[Cod_Eje],"",0)</f>
        <v/>
      </c>
      <c r="G70" s="234" t="str">
        <f>_xlfn.XLOOKUP(Tabla3[[#This Row],[Resultado Estratégico Institucional]],Tabla13[RE Concatenado],Tabla13[RE],"",0)</f>
        <v/>
      </c>
      <c r="H70" s="233"/>
      <c r="I70" s="233"/>
      <c r="J70" s="296"/>
      <c r="K70" s="233"/>
      <c r="L70" s="233"/>
      <c r="M70" s="299"/>
      <c r="N70" s="299"/>
      <c r="O70" s="235"/>
      <c r="P70" s="235"/>
      <c r="Q70" s="235"/>
      <c r="R70" s="246"/>
      <c r="S70" s="246"/>
      <c r="T70" s="246"/>
      <c r="U70" s="246"/>
      <c r="V70" s="246"/>
      <c r="W70" s="246"/>
      <c r="X70" s="246"/>
      <c r="Y70" s="246"/>
      <c r="Z70" s="246"/>
      <c r="AA70" s="246"/>
      <c r="AB70" s="246"/>
      <c r="AC70" s="246"/>
      <c r="AD70" s="246"/>
      <c r="AE70" s="247"/>
      <c r="AF70" s="247"/>
      <c r="AG70" s="247"/>
      <c r="AH70" s="247"/>
      <c r="AI70" s="247"/>
      <c r="AJ70" s="247"/>
      <c r="AK70" s="247"/>
      <c r="AL70" s="247"/>
      <c r="AM70" s="247"/>
      <c r="AN70" s="247"/>
      <c r="AO70" s="247"/>
      <c r="AP70" s="247"/>
    </row>
    <row r="71" spans="2:42" s="257" customFormat="1">
      <c r="B71" s="210" t="str">
        <f>IF('Formulario PPGR1'!$H71="","",CONCATENATE('Formulario PPGR1'!$C71,".",'Formulario PPGR1'!$D71,".",'Formulario PPGR1'!$E71,".",#REF!))</f>
        <v/>
      </c>
      <c r="C71" s="210" t="str">
        <f>IF('Formulario PPGR1'!$H71="","",#REF!)</f>
        <v/>
      </c>
      <c r="D71" s="210" t="str">
        <f>IF('Formulario PPGR1'!$H71="","",#REF!)</f>
        <v/>
      </c>
      <c r="E71" s="210" t="str">
        <f>IF('Formulario PPGR1'!$H71="","",#REF!)</f>
        <v/>
      </c>
      <c r="F71" s="234" t="str">
        <f>_xlfn.XLOOKUP($H71,tbl_ejes_estrategicos[Ejes Estratégicos],tbl_ejes_estrategicos[Cod_Eje],"",0)</f>
        <v/>
      </c>
      <c r="G71" s="234" t="str">
        <f>_xlfn.XLOOKUP(Tabla3[[#This Row],[Resultado Estratégico Institucional]],Tabla13[RE Concatenado],Tabla13[RE],"",0)</f>
        <v/>
      </c>
      <c r="H71" s="233"/>
      <c r="I71" s="233"/>
      <c r="J71" s="296"/>
      <c r="K71" s="233"/>
      <c r="L71" s="233"/>
      <c r="M71" s="299"/>
      <c r="N71" s="299"/>
      <c r="O71" s="235"/>
      <c r="P71" s="235"/>
      <c r="Q71" s="235"/>
      <c r="R71" s="246"/>
      <c r="S71" s="246"/>
      <c r="T71" s="246"/>
      <c r="U71" s="246"/>
      <c r="V71" s="246"/>
      <c r="W71" s="246"/>
      <c r="X71" s="246"/>
      <c r="Y71" s="246"/>
      <c r="Z71" s="246"/>
      <c r="AA71" s="246"/>
      <c r="AB71" s="246"/>
      <c r="AC71" s="246"/>
      <c r="AD71" s="246"/>
      <c r="AE71" s="247"/>
      <c r="AF71" s="247"/>
      <c r="AG71" s="247"/>
      <c r="AH71" s="247"/>
      <c r="AI71" s="247"/>
      <c r="AJ71" s="247"/>
      <c r="AK71" s="247"/>
      <c r="AL71" s="247"/>
      <c r="AM71" s="247"/>
      <c r="AN71" s="247"/>
      <c r="AO71" s="247"/>
      <c r="AP71" s="247"/>
    </row>
    <row r="72" spans="2:42" s="257" customFormat="1">
      <c r="B72" s="210" t="str">
        <f>IF('Formulario PPGR1'!$H72="","",CONCATENATE('Formulario PPGR1'!$C72,".",'Formulario PPGR1'!$D72,".",'Formulario PPGR1'!$E72,".",#REF!))</f>
        <v/>
      </c>
      <c r="C72" s="210" t="str">
        <f>IF('Formulario PPGR1'!$H72="","",#REF!)</f>
        <v/>
      </c>
      <c r="D72" s="210" t="str">
        <f>IF('Formulario PPGR1'!$H72="","",#REF!)</f>
        <v/>
      </c>
      <c r="E72" s="210" t="str">
        <f>IF('Formulario PPGR1'!$H72="","",#REF!)</f>
        <v/>
      </c>
      <c r="F72" s="234" t="str">
        <f>_xlfn.XLOOKUP($H72,tbl_ejes_estrategicos[Ejes Estratégicos],tbl_ejes_estrategicos[Cod_Eje],"",0)</f>
        <v/>
      </c>
      <c r="G72" s="234" t="str">
        <f>_xlfn.XLOOKUP(Tabla3[[#This Row],[Resultado Estratégico Institucional]],Tabla13[RE Concatenado],Tabla13[RE],"",0)</f>
        <v/>
      </c>
      <c r="H72" s="233"/>
      <c r="I72" s="233"/>
      <c r="J72" s="296"/>
      <c r="K72" s="233"/>
      <c r="L72" s="233"/>
      <c r="M72" s="298"/>
      <c r="N72" s="299"/>
      <c r="O72" s="235"/>
      <c r="P72" s="235"/>
      <c r="Q72" s="235"/>
      <c r="R72" s="246"/>
      <c r="S72" s="246"/>
      <c r="T72" s="246"/>
      <c r="U72" s="246"/>
      <c r="V72" s="246"/>
      <c r="W72" s="246"/>
      <c r="X72" s="246"/>
      <c r="Y72" s="246"/>
      <c r="Z72" s="246"/>
      <c r="AA72" s="246"/>
      <c r="AB72" s="246"/>
      <c r="AC72" s="246"/>
      <c r="AD72" s="246"/>
      <c r="AE72" s="247"/>
      <c r="AF72" s="247"/>
      <c r="AG72" s="247"/>
      <c r="AH72" s="247"/>
      <c r="AI72" s="247"/>
      <c r="AJ72" s="247"/>
      <c r="AK72" s="247"/>
      <c r="AL72" s="247"/>
      <c r="AM72" s="247"/>
      <c r="AN72" s="247"/>
      <c r="AO72" s="247"/>
      <c r="AP72" s="247"/>
    </row>
    <row r="73" spans="2:42" s="257" customFormat="1">
      <c r="B73" s="210" t="str">
        <f>IF('Formulario PPGR1'!$H73="","",CONCATENATE('Formulario PPGR1'!$C73,".",'Formulario PPGR1'!$D73,".",'Formulario PPGR1'!$E73,".",#REF!))</f>
        <v/>
      </c>
      <c r="C73" s="210" t="str">
        <f>IF('Formulario PPGR1'!$H73="","",#REF!)</f>
        <v/>
      </c>
      <c r="D73" s="210" t="str">
        <f>IF('Formulario PPGR1'!$H73="","",#REF!)</f>
        <v/>
      </c>
      <c r="E73" s="210" t="str">
        <f>IF('Formulario PPGR1'!$H73="","",#REF!)</f>
        <v/>
      </c>
      <c r="F73" s="234" t="str">
        <f>_xlfn.XLOOKUP($H73,tbl_ejes_estrategicos[Ejes Estratégicos],tbl_ejes_estrategicos[Cod_Eje],"",0)</f>
        <v/>
      </c>
      <c r="G73" s="234" t="str">
        <f>_xlfn.XLOOKUP(Tabla3[[#This Row],[Resultado Estratégico Institucional]],Tabla13[RE Concatenado],Tabla13[RE],"",0)</f>
        <v/>
      </c>
      <c r="H73" s="233"/>
      <c r="I73" s="233"/>
      <c r="J73" s="309"/>
      <c r="K73" s="233"/>
      <c r="L73" s="233"/>
      <c r="M73" s="298"/>
      <c r="N73" s="299"/>
      <c r="O73" s="233"/>
      <c r="P73" s="233"/>
      <c r="Q73" s="233"/>
      <c r="R73" s="246"/>
      <c r="S73" s="246"/>
      <c r="T73" s="246"/>
      <c r="U73" s="246"/>
      <c r="V73" s="246"/>
      <c r="W73" s="246"/>
      <c r="X73" s="246"/>
      <c r="Y73" s="246"/>
      <c r="Z73" s="246"/>
      <c r="AA73" s="246"/>
      <c r="AB73" s="246"/>
      <c r="AC73" s="246"/>
      <c r="AD73" s="246"/>
      <c r="AE73" s="247"/>
      <c r="AF73" s="247"/>
      <c r="AG73" s="247"/>
      <c r="AH73" s="247"/>
      <c r="AI73" s="247"/>
      <c r="AJ73" s="247"/>
      <c r="AK73" s="247"/>
      <c r="AL73" s="247"/>
      <c r="AM73" s="247"/>
      <c r="AN73" s="247"/>
      <c r="AO73" s="247"/>
      <c r="AP73" s="247"/>
    </row>
    <row r="74" spans="2:42" s="257" customFormat="1">
      <c r="B74" s="210" t="str">
        <f>IF('Formulario PPGR1'!$H74="","",CONCATENATE('Formulario PPGR1'!$C74,".",'Formulario PPGR1'!$D74,".",'Formulario PPGR1'!$E74,".",#REF!))</f>
        <v/>
      </c>
      <c r="C74" s="210" t="str">
        <f>IF('Formulario PPGR1'!$H74="","",#REF!)</f>
        <v/>
      </c>
      <c r="D74" s="210" t="str">
        <f>IF('Formulario PPGR1'!$H74="","",#REF!)</f>
        <v/>
      </c>
      <c r="E74" s="210" t="str">
        <f>IF('Formulario PPGR1'!$H74="","",#REF!)</f>
        <v/>
      </c>
      <c r="F74" s="234" t="str">
        <f>_xlfn.XLOOKUP($H74,tbl_ejes_estrategicos[Ejes Estratégicos],tbl_ejes_estrategicos[Cod_Eje],"",0)</f>
        <v/>
      </c>
      <c r="G74" s="234" t="str">
        <f>_xlfn.XLOOKUP(Tabla3[[#This Row],[Resultado Estratégico Institucional]],Tabla13[RE Concatenado],Tabla13[RE],"",0)</f>
        <v/>
      </c>
      <c r="H74" s="233"/>
      <c r="I74" s="233"/>
      <c r="J74" s="309"/>
      <c r="K74" s="233"/>
      <c r="L74" s="233"/>
      <c r="M74" s="299"/>
      <c r="N74" s="299"/>
      <c r="O74" s="209"/>
      <c r="P74" s="235"/>
      <c r="Q74" s="235"/>
      <c r="R74" s="246"/>
      <c r="S74" s="246"/>
      <c r="T74" s="246"/>
      <c r="U74" s="246"/>
      <c r="V74" s="246"/>
      <c r="W74" s="246"/>
      <c r="X74" s="246"/>
      <c r="Y74" s="246"/>
      <c r="Z74" s="246"/>
      <c r="AA74" s="246"/>
      <c r="AB74" s="246"/>
      <c r="AC74" s="246"/>
      <c r="AD74" s="246"/>
      <c r="AE74" s="247"/>
      <c r="AF74" s="247"/>
      <c r="AG74" s="247"/>
      <c r="AH74" s="247"/>
      <c r="AI74" s="247"/>
      <c r="AJ74" s="247"/>
      <c r="AK74" s="247"/>
      <c r="AL74" s="247"/>
      <c r="AM74" s="247"/>
      <c r="AN74" s="247"/>
      <c r="AO74" s="247"/>
      <c r="AP74" s="247"/>
    </row>
    <row r="75" spans="2:42" s="257" customFormat="1">
      <c r="B75" s="210" t="str">
        <f>IF('Formulario PPGR1'!$H75="","",CONCATENATE('Formulario PPGR1'!$C75,".",'Formulario PPGR1'!$D75,".",'Formulario PPGR1'!$E75,".",#REF!))</f>
        <v/>
      </c>
      <c r="C75" s="210" t="str">
        <f>IF('Formulario PPGR1'!$H75="","",#REF!)</f>
        <v/>
      </c>
      <c r="D75" s="210" t="str">
        <f>IF('Formulario PPGR1'!$H75="","",#REF!)</f>
        <v/>
      </c>
      <c r="E75" s="210" t="str">
        <f>IF('Formulario PPGR1'!$H75="","",#REF!)</f>
        <v/>
      </c>
      <c r="F75" s="234" t="str">
        <f>_xlfn.XLOOKUP($H75,tbl_ejes_estrategicos[Ejes Estratégicos],tbl_ejes_estrategicos[Cod_Eje],"",0)</f>
        <v/>
      </c>
      <c r="G75" s="234" t="str">
        <f>_xlfn.XLOOKUP(Tabla3[[#This Row],[Resultado Estratégico Institucional]],Tabla13[RE Concatenado],Tabla13[RE],"",0)</f>
        <v/>
      </c>
      <c r="H75" s="233"/>
      <c r="I75" s="233"/>
      <c r="J75" s="296"/>
      <c r="K75" s="233"/>
      <c r="L75" s="233"/>
      <c r="M75" s="298"/>
      <c r="N75" s="297"/>
      <c r="O75" s="233"/>
      <c r="P75" s="233"/>
      <c r="Q75" s="233"/>
      <c r="R75" s="246"/>
      <c r="S75" s="246"/>
      <c r="T75" s="246"/>
      <c r="U75" s="246"/>
      <c r="V75" s="246"/>
      <c r="W75" s="246"/>
      <c r="X75" s="246"/>
      <c r="Y75" s="246"/>
      <c r="Z75" s="246"/>
      <c r="AA75" s="246"/>
      <c r="AB75" s="246"/>
      <c r="AC75" s="246"/>
      <c r="AD75" s="246"/>
      <c r="AE75" s="247"/>
      <c r="AF75" s="247"/>
      <c r="AG75" s="247"/>
      <c r="AH75" s="247"/>
      <c r="AI75" s="247"/>
      <c r="AJ75" s="247"/>
      <c r="AK75" s="247"/>
      <c r="AL75" s="247"/>
      <c r="AM75" s="247"/>
      <c r="AN75" s="247"/>
      <c r="AO75" s="247"/>
      <c r="AP75" s="247"/>
    </row>
    <row r="76" spans="2:42" s="257" customFormat="1">
      <c r="B76" s="210" t="str">
        <f>IF('Formulario PPGR1'!$H76="","",CONCATENATE('Formulario PPGR1'!$C76,".",'Formulario PPGR1'!$D76,".",'Formulario PPGR1'!$E76,".",#REF!))</f>
        <v/>
      </c>
      <c r="C76" s="210" t="str">
        <f>IF('Formulario PPGR1'!$H76="","",#REF!)</f>
        <v/>
      </c>
      <c r="D76" s="210" t="str">
        <f>IF('Formulario PPGR1'!$H76="","",#REF!)</f>
        <v/>
      </c>
      <c r="E76" s="210" t="str">
        <f>IF('Formulario PPGR1'!$H76="","",#REF!)</f>
        <v/>
      </c>
      <c r="F76" s="234" t="str">
        <f>_xlfn.XLOOKUP($H76,tbl_ejes_estrategicos[Ejes Estratégicos],tbl_ejes_estrategicos[Cod_Eje],"",0)</f>
        <v/>
      </c>
      <c r="G76" s="234" t="str">
        <f>_xlfn.XLOOKUP(Tabla3[[#This Row],[Resultado Estratégico Institucional]],Tabla13[RE Concatenado],Tabla13[RE],"",0)</f>
        <v/>
      </c>
      <c r="H76" s="233"/>
      <c r="I76" s="233"/>
      <c r="J76" s="296"/>
      <c r="K76" s="233"/>
      <c r="L76" s="233"/>
      <c r="M76" s="298"/>
      <c r="N76" s="301"/>
      <c r="O76" s="233"/>
      <c r="P76" s="233"/>
      <c r="Q76" s="233"/>
      <c r="R76" s="246"/>
      <c r="S76" s="246"/>
      <c r="T76" s="246"/>
      <c r="U76" s="246"/>
      <c r="V76" s="246"/>
      <c r="W76" s="246"/>
      <c r="X76" s="246"/>
      <c r="Y76" s="246"/>
      <c r="Z76" s="246"/>
      <c r="AA76" s="246"/>
      <c r="AB76" s="246"/>
      <c r="AC76" s="246"/>
      <c r="AD76" s="246"/>
      <c r="AE76" s="247"/>
      <c r="AF76" s="247"/>
      <c r="AG76" s="247"/>
      <c r="AH76" s="247"/>
      <c r="AI76" s="247"/>
      <c r="AJ76" s="247"/>
      <c r="AK76" s="247"/>
      <c r="AL76" s="247"/>
      <c r="AM76" s="247"/>
      <c r="AN76" s="247"/>
      <c r="AO76" s="247"/>
      <c r="AP76" s="247"/>
    </row>
    <row r="77" spans="2:42" s="257" customFormat="1">
      <c r="B77" s="210" t="str">
        <f>IF('Formulario PPGR1'!$H77="","",CONCATENATE('Formulario PPGR1'!$C77,".",'Formulario PPGR1'!$D77,".",'Formulario PPGR1'!$E77,".",#REF!))</f>
        <v/>
      </c>
      <c r="C77" s="210" t="str">
        <f>IF('Formulario PPGR1'!$H77="","",#REF!)</f>
        <v/>
      </c>
      <c r="D77" s="210" t="str">
        <f>IF('Formulario PPGR1'!$H77="","",#REF!)</f>
        <v/>
      </c>
      <c r="E77" s="210" t="str">
        <f>IF('Formulario PPGR1'!$H77="","",#REF!)</f>
        <v/>
      </c>
      <c r="F77" s="234" t="str">
        <f>_xlfn.XLOOKUP($H77,tbl_ejes_estrategicos[Ejes Estratégicos],tbl_ejes_estrategicos[Cod_Eje],"",0)</f>
        <v/>
      </c>
      <c r="G77" s="234" t="str">
        <f>_xlfn.XLOOKUP(Tabla3[[#This Row],[Resultado Estratégico Institucional]],Tabla13[RE Concatenado],Tabla13[RE],"",0)</f>
        <v/>
      </c>
      <c r="H77" s="233"/>
      <c r="I77" s="233"/>
      <c r="J77" s="296"/>
      <c r="K77" s="233"/>
      <c r="L77" s="233"/>
      <c r="M77" s="298"/>
      <c r="N77" s="298"/>
      <c r="O77" s="233"/>
      <c r="P77" s="233"/>
      <c r="Q77" s="233"/>
      <c r="R77" s="246"/>
      <c r="S77" s="246"/>
      <c r="T77" s="246"/>
      <c r="U77" s="246"/>
      <c r="V77" s="246"/>
      <c r="W77" s="246"/>
      <c r="X77" s="246"/>
      <c r="Y77" s="246"/>
      <c r="Z77" s="246"/>
      <c r="AA77" s="246"/>
      <c r="AB77" s="246"/>
      <c r="AC77" s="246"/>
      <c r="AD77" s="246"/>
      <c r="AE77" s="247"/>
      <c r="AF77" s="247"/>
      <c r="AG77" s="247"/>
      <c r="AH77" s="247"/>
      <c r="AI77" s="247"/>
      <c r="AJ77" s="247"/>
      <c r="AK77" s="247"/>
      <c r="AL77" s="247"/>
      <c r="AM77" s="247"/>
      <c r="AN77" s="247"/>
      <c r="AO77" s="247"/>
      <c r="AP77" s="247"/>
    </row>
    <row r="78" spans="2:42" s="257" customFormat="1">
      <c r="B78" s="210" t="str">
        <f>IF('Formulario PPGR1'!$H78="","",CONCATENATE('Formulario PPGR1'!$C78,".",'Formulario PPGR1'!$D78,".",'Formulario PPGR1'!$E78,".",#REF!))</f>
        <v/>
      </c>
      <c r="C78" s="210" t="str">
        <f>IF('Formulario PPGR1'!$H78="","",#REF!)</f>
        <v/>
      </c>
      <c r="D78" s="210" t="str">
        <f>IF('Formulario PPGR1'!$H78="","",#REF!)</f>
        <v/>
      </c>
      <c r="E78" s="210" t="str">
        <f>IF('Formulario PPGR1'!$H78="","",#REF!)</f>
        <v/>
      </c>
      <c r="F78" s="234" t="str">
        <f>_xlfn.XLOOKUP($H78,tbl_ejes_estrategicos[Ejes Estratégicos],tbl_ejes_estrategicos[Cod_Eje],"",0)</f>
        <v/>
      </c>
      <c r="G78" s="234" t="str">
        <f>_xlfn.XLOOKUP(Tabla3[[#This Row],[Resultado Estratégico Institucional]],Tabla13[RE Concatenado],Tabla13[RE],"",0)</f>
        <v/>
      </c>
      <c r="H78" s="233"/>
      <c r="I78" s="233"/>
      <c r="J78" s="296"/>
      <c r="K78" s="233"/>
      <c r="L78" s="233"/>
      <c r="M78" s="298"/>
      <c r="N78" s="297"/>
      <c r="O78" s="233"/>
      <c r="P78" s="233"/>
      <c r="Q78" s="233"/>
      <c r="R78" s="246"/>
      <c r="S78" s="246"/>
      <c r="T78" s="246"/>
      <c r="U78" s="246"/>
      <c r="V78" s="246"/>
      <c r="W78" s="246"/>
      <c r="X78" s="246"/>
      <c r="Y78" s="246"/>
      <c r="Z78" s="246"/>
      <c r="AA78" s="246"/>
      <c r="AB78" s="246"/>
      <c r="AC78" s="246"/>
      <c r="AD78" s="246"/>
      <c r="AE78" s="247"/>
      <c r="AF78" s="247"/>
      <c r="AG78" s="247"/>
      <c r="AH78" s="247"/>
      <c r="AI78" s="247"/>
      <c r="AJ78" s="247"/>
      <c r="AK78" s="247"/>
      <c r="AL78" s="247"/>
      <c r="AM78" s="247"/>
      <c r="AN78" s="247"/>
      <c r="AO78" s="247"/>
      <c r="AP78" s="247"/>
    </row>
    <row r="79" spans="2:42" s="257" customFormat="1">
      <c r="B79" s="210" t="str">
        <f>IF('Formulario PPGR1'!$H79="","",CONCATENATE('Formulario PPGR1'!$C79,".",'Formulario PPGR1'!$D79,".",'Formulario PPGR1'!$E79,".",#REF!))</f>
        <v/>
      </c>
      <c r="C79" s="210" t="str">
        <f>IF('Formulario PPGR1'!$H79="","",#REF!)</f>
        <v/>
      </c>
      <c r="D79" s="210" t="str">
        <f>IF('Formulario PPGR1'!$H79="","",#REF!)</f>
        <v/>
      </c>
      <c r="E79" s="210" t="str">
        <f>IF('Formulario PPGR1'!$H79="","",#REF!)</f>
        <v/>
      </c>
      <c r="F79" s="234" t="str">
        <f>_xlfn.XLOOKUP($H79,tbl_ejes_estrategicos[Ejes Estratégicos],tbl_ejes_estrategicos[Cod_Eje],"",0)</f>
        <v/>
      </c>
      <c r="G79" s="234" t="str">
        <f>_xlfn.XLOOKUP(Tabla3[[#This Row],[Resultado Estratégico Institucional]],Tabla13[RE Concatenado],Tabla13[RE],"",0)</f>
        <v/>
      </c>
      <c r="H79" s="233"/>
      <c r="I79" s="233"/>
      <c r="J79" s="296"/>
      <c r="K79" s="233"/>
      <c r="L79" s="233"/>
      <c r="M79" s="298"/>
      <c r="N79" s="299"/>
      <c r="O79" s="233"/>
      <c r="P79" s="233"/>
      <c r="Q79" s="233"/>
      <c r="R79" s="246"/>
      <c r="S79" s="246"/>
      <c r="T79" s="246"/>
      <c r="U79" s="246"/>
      <c r="V79" s="246"/>
      <c r="W79" s="246"/>
      <c r="X79" s="246"/>
      <c r="Y79" s="246"/>
      <c r="Z79" s="246"/>
      <c r="AA79" s="246"/>
      <c r="AB79" s="246"/>
      <c r="AC79" s="246"/>
      <c r="AD79" s="246"/>
      <c r="AE79" s="247"/>
      <c r="AF79" s="247"/>
      <c r="AG79" s="247"/>
      <c r="AH79" s="247"/>
      <c r="AI79" s="247"/>
      <c r="AJ79" s="247"/>
      <c r="AK79" s="247"/>
      <c r="AL79" s="247"/>
      <c r="AM79" s="247"/>
      <c r="AN79" s="247"/>
      <c r="AO79" s="247"/>
      <c r="AP79" s="247"/>
    </row>
    <row r="80" spans="2:42" s="257" customFormat="1">
      <c r="B80" s="210" t="str">
        <f>IF('Formulario PPGR1'!$H80="","",CONCATENATE('Formulario PPGR1'!$C80,".",'Formulario PPGR1'!$D80,".",'Formulario PPGR1'!$E80,".",#REF!))</f>
        <v/>
      </c>
      <c r="C80" s="210" t="str">
        <f>IF('Formulario PPGR1'!$H80="","",#REF!)</f>
        <v/>
      </c>
      <c r="D80" s="210" t="str">
        <f>IF('Formulario PPGR1'!$H80="","",#REF!)</f>
        <v/>
      </c>
      <c r="E80" s="210" t="str">
        <f>IF('Formulario PPGR1'!$H80="","",#REF!)</f>
        <v/>
      </c>
      <c r="F80" s="234" t="str">
        <f>_xlfn.XLOOKUP($H80,tbl_ejes_estrategicos[Ejes Estratégicos],tbl_ejes_estrategicos[Cod_Eje],"",0)</f>
        <v/>
      </c>
      <c r="G80" s="234" t="str">
        <f>_xlfn.XLOOKUP(Tabla3[[#This Row],[Resultado Estratégico Institucional]],Tabla13[RE Concatenado],Tabla13[RE],"",0)</f>
        <v/>
      </c>
      <c r="H80" s="233"/>
      <c r="I80" s="233"/>
      <c r="J80" s="233"/>
      <c r="K80" s="233"/>
      <c r="L80" s="233"/>
      <c r="M80" s="298"/>
      <c r="N80" s="299"/>
      <c r="O80" s="209"/>
      <c r="P80" s="235"/>
      <c r="Q80" s="233"/>
      <c r="R80" s="246"/>
      <c r="S80" s="246"/>
      <c r="T80" s="246"/>
      <c r="U80" s="246"/>
      <c r="V80" s="246"/>
      <c r="W80" s="246"/>
      <c r="X80" s="246"/>
      <c r="Y80" s="246"/>
      <c r="Z80" s="246"/>
      <c r="AA80" s="246"/>
      <c r="AB80" s="246"/>
      <c r="AC80" s="246"/>
      <c r="AD80" s="246"/>
      <c r="AE80" s="247"/>
      <c r="AF80" s="247"/>
      <c r="AG80" s="247"/>
      <c r="AH80" s="247"/>
      <c r="AI80" s="247"/>
      <c r="AJ80" s="247"/>
      <c r="AK80" s="247"/>
      <c r="AL80" s="247"/>
      <c r="AM80" s="247"/>
      <c r="AN80" s="247"/>
      <c r="AO80" s="247"/>
      <c r="AP80" s="247"/>
    </row>
    <row r="81" spans="2:42" s="257" customFormat="1">
      <c r="B81" s="210" t="str">
        <f>IF('Formulario PPGR1'!$H81="","",CONCATENATE('Formulario PPGR1'!$C81,".",'Formulario PPGR1'!$D81,".",'Formulario PPGR1'!$E81,".",#REF!))</f>
        <v/>
      </c>
      <c r="C81" s="210" t="str">
        <f>IF('Formulario PPGR1'!$H81="","",#REF!)</f>
        <v/>
      </c>
      <c r="D81" s="210" t="str">
        <f>IF('Formulario PPGR1'!$H81="","",#REF!)</f>
        <v/>
      </c>
      <c r="E81" s="210" t="str">
        <f>IF('Formulario PPGR1'!$H81="","",#REF!)</f>
        <v/>
      </c>
      <c r="F81" s="234" t="str">
        <f>_xlfn.XLOOKUP($H81,tbl_ejes_estrategicos[Ejes Estratégicos],tbl_ejes_estrategicos[Cod_Eje],"",0)</f>
        <v/>
      </c>
      <c r="G81" s="234" t="str">
        <f>_xlfn.XLOOKUP(Tabla3[[#This Row],[Resultado Estratégico Institucional]],Tabla13[RE Concatenado],Tabla13[RE],"",0)</f>
        <v/>
      </c>
      <c r="H81" s="233"/>
      <c r="I81" s="233"/>
      <c r="J81" s="296"/>
      <c r="K81" s="233"/>
      <c r="L81" s="233"/>
      <c r="M81" s="298"/>
      <c r="N81" s="298"/>
      <c r="O81" s="233"/>
      <c r="P81" s="233"/>
      <c r="Q81" s="233"/>
      <c r="R81" s="246"/>
      <c r="S81" s="246"/>
      <c r="T81" s="246"/>
      <c r="U81" s="246"/>
      <c r="V81" s="246"/>
      <c r="W81" s="246"/>
      <c r="X81" s="246"/>
      <c r="Y81" s="246"/>
      <c r="Z81" s="246"/>
      <c r="AA81" s="246"/>
      <c r="AB81" s="246"/>
      <c r="AC81" s="246"/>
      <c r="AD81" s="246"/>
      <c r="AE81" s="247"/>
      <c r="AF81" s="247"/>
      <c r="AG81" s="247"/>
      <c r="AH81" s="247"/>
      <c r="AI81" s="247"/>
      <c r="AJ81" s="247"/>
      <c r="AK81" s="247"/>
      <c r="AL81" s="247"/>
      <c r="AM81" s="247"/>
      <c r="AN81" s="247"/>
      <c r="AO81" s="247"/>
      <c r="AP81" s="247"/>
    </row>
    <row r="82" spans="2:42" s="257" customFormat="1">
      <c r="B82" s="210" t="str">
        <f>IF('Formulario PPGR1'!$H82="","",CONCATENATE('Formulario PPGR1'!$C82,".",'Formulario PPGR1'!$D82,".",'Formulario PPGR1'!$E82,".",#REF!))</f>
        <v/>
      </c>
      <c r="C82" s="210" t="str">
        <f>IF('Formulario PPGR1'!$H82="","",#REF!)</f>
        <v/>
      </c>
      <c r="D82" s="210" t="str">
        <f>IF('Formulario PPGR1'!$H82="","",#REF!)</f>
        <v/>
      </c>
      <c r="E82" s="210" t="str">
        <f>IF('Formulario PPGR1'!$H82="","",#REF!)</f>
        <v/>
      </c>
      <c r="F82" s="234" t="str">
        <f>_xlfn.XLOOKUP($H82,tbl_ejes_estrategicos[Ejes Estratégicos],tbl_ejes_estrategicos[Cod_Eje],"",0)</f>
        <v/>
      </c>
      <c r="G82" s="234" t="str">
        <f>_xlfn.XLOOKUP(Tabla3[[#This Row],[Resultado Estratégico Institucional]],Tabla13[RE Concatenado],Tabla13[RE],"",0)</f>
        <v/>
      </c>
      <c r="H82" s="233"/>
      <c r="I82" s="233"/>
      <c r="J82" s="296"/>
      <c r="K82" s="233"/>
      <c r="L82" s="233"/>
      <c r="M82" s="298"/>
      <c r="N82" s="297"/>
      <c r="O82" s="233"/>
      <c r="P82" s="233"/>
      <c r="Q82" s="233"/>
      <c r="R82" s="246"/>
      <c r="S82" s="246"/>
      <c r="T82" s="246"/>
      <c r="U82" s="246"/>
      <c r="V82" s="246"/>
      <c r="W82" s="246"/>
      <c r="X82" s="246"/>
      <c r="Y82" s="246"/>
      <c r="Z82" s="246"/>
      <c r="AA82" s="246"/>
      <c r="AB82" s="246"/>
      <c r="AC82" s="246"/>
      <c r="AD82" s="246"/>
      <c r="AE82" s="247"/>
      <c r="AF82" s="247"/>
      <c r="AG82" s="247"/>
      <c r="AH82" s="247"/>
      <c r="AI82" s="247"/>
      <c r="AJ82" s="247"/>
      <c r="AK82" s="247"/>
      <c r="AL82" s="247"/>
      <c r="AM82" s="247"/>
      <c r="AN82" s="247"/>
      <c r="AO82" s="247"/>
      <c r="AP82" s="247"/>
    </row>
    <row r="83" spans="2:42" s="257" customFormat="1">
      <c r="B83" s="210" t="str">
        <f>IF('Formulario PPGR1'!$H83="","",CONCATENATE('Formulario PPGR1'!$C83,".",'Formulario PPGR1'!$D83,".",'Formulario PPGR1'!$E83,".",#REF!))</f>
        <v/>
      </c>
      <c r="C83" s="210" t="str">
        <f>IF('Formulario PPGR1'!$H83="","",#REF!)</f>
        <v/>
      </c>
      <c r="D83" s="210" t="str">
        <f>IF('Formulario PPGR1'!$H83="","",#REF!)</f>
        <v/>
      </c>
      <c r="E83" s="210" t="str">
        <f>IF('Formulario PPGR1'!$H83="","",#REF!)</f>
        <v/>
      </c>
      <c r="F83" s="234" t="str">
        <f>_xlfn.XLOOKUP($H83,tbl_ejes_estrategicos[Ejes Estratégicos],tbl_ejes_estrategicos[Cod_Eje],"",0)</f>
        <v/>
      </c>
      <c r="G83" s="234" t="str">
        <f>_xlfn.XLOOKUP(Tabla3[[#This Row],[Resultado Estratégico Institucional]],Tabla13[RE Concatenado],Tabla13[RE],"",0)</f>
        <v/>
      </c>
      <c r="H83" s="233"/>
      <c r="I83" s="233"/>
      <c r="J83" s="296"/>
      <c r="K83" s="233"/>
      <c r="L83" s="233"/>
      <c r="M83" s="299"/>
      <c r="N83" s="299"/>
      <c r="O83" s="235"/>
      <c r="P83" s="235"/>
      <c r="Q83" s="235"/>
      <c r="R83" s="246"/>
      <c r="S83" s="246"/>
      <c r="T83" s="246"/>
      <c r="U83" s="246"/>
      <c r="V83" s="246"/>
      <c r="W83" s="246"/>
      <c r="X83" s="246"/>
      <c r="Y83" s="246"/>
      <c r="Z83" s="246"/>
      <c r="AA83" s="246"/>
      <c r="AB83" s="246"/>
      <c r="AC83" s="246"/>
      <c r="AD83" s="246"/>
      <c r="AE83" s="247"/>
      <c r="AF83" s="247"/>
      <c r="AG83" s="247"/>
      <c r="AH83" s="247"/>
      <c r="AI83" s="247"/>
      <c r="AJ83" s="247"/>
      <c r="AK83" s="247"/>
      <c r="AL83" s="247"/>
      <c r="AM83" s="247"/>
      <c r="AN83" s="247"/>
      <c r="AO83" s="247"/>
      <c r="AP83" s="247"/>
    </row>
    <row r="84" spans="2:42" s="257" customFormat="1">
      <c r="B84" s="210" t="str">
        <f>IF('Formulario PPGR1'!$H84="","",CONCATENATE('Formulario PPGR1'!$C84,".",'Formulario PPGR1'!$D84,".",'Formulario PPGR1'!$E84,".",#REF!))</f>
        <v/>
      </c>
      <c r="C84" s="210" t="str">
        <f>IF('Formulario PPGR1'!$H84="","",#REF!)</f>
        <v/>
      </c>
      <c r="D84" s="210" t="str">
        <f>IF('Formulario PPGR1'!$H84="","",#REF!)</f>
        <v/>
      </c>
      <c r="E84" s="210" t="str">
        <f>IF('Formulario PPGR1'!$H84="","",#REF!)</f>
        <v/>
      </c>
      <c r="F84" s="234" t="str">
        <f>_xlfn.XLOOKUP($H84,tbl_ejes_estrategicos[Ejes Estratégicos],tbl_ejes_estrategicos[Cod_Eje],"",0)</f>
        <v/>
      </c>
      <c r="G84" s="234" t="str">
        <f>_xlfn.XLOOKUP(Tabla3[[#This Row],[Resultado Estratégico Institucional]],Tabla13[RE Concatenado],Tabla13[RE],"",0)</f>
        <v/>
      </c>
      <c r="H84" s="233"/>
      <c r="I84" s="233"/>
      <c r="J84" s="296"/>
      <c r="K84" s="233"/>
      <c r="L84" s="233"/>
      <c r="M84" s="299"/>
      <c r="N84" s="299"/>
      <c r="O84" s="235"/>
      <c r="P84" s="235"/>
      <c r="Q84" s="235"/>
      <c r="R84" s="246"/>
      <c r="S84" s="246"/>
      <c r="T84" s="246"/>
      <c r="U84" s="246"/>
      <c r="V84" s="246"/>
      <c r="W84" s="246"/>
      <c r="X84" s="246"/>
      <c r="Y84" s="246"/>
      <c r="Z84" s="246"/>
      <c r="AA84" s="246"/>
      <c r="AB84" s="246"/>
      <c r="AC84" s="246"/>
      <c r="AD84" s="246"/>
      <c r="AE84" s="247"/>
      <c r="AF84" s="247"/>
      <c r="AG84" s="247"/>
      <c r="AH84" s="247"/>
      <c r="AI84" s="247"/>
      <c r="AJ84" s="247"/>
      <c r="AK84" s="247"/>
      <c r="AL84" s="247"/>
      <c r="AM84" s="247"/>
      <c r="AN84" s="247"/>
      <c r="AO84" s="247"/>
      <c r="AP84" s="247"/>
    </row>
    <row r="85" spans="2:42" s="257" customFormat="1">
      <c r="B85" s="210" t="str">
        <f>IF('Formulario PPGR1'!$H85="","",CONCATENATE('Formulario PPGR1'!$C85,".",'Formulario PPGR1'!$D85,".",'Formulario PPGR1'!$E85,".",#REF!))</f>
        <v/>
      </c>
      <c r="C85" s="210" t="str">
        <f>IF('Formulario PPGR1'!$H85="","",#REF!)</f>
        <v/>
      </c>
      <c r="D85" s="210" t="str">
        <f>IF('Formulario PPGR1'!$H85="","",#REF!)</f>
        <v/>
      </c>
      <c r="E85" s="210" t="str">
        <f>IF('Formulario PPGR1'!$H85="","",#REF!)</f>
        <v/>
      </c>
      <c r="F85" s="234" t="str">
        <f>_xlfn.XLOOKUP($H85,tbl_ejes_estrategicos[Ejes Estratégicos],tbl_ejes_estrategicos[Cod_Eje],"",0)</f>
        <v/>
      </c>
      <c r="G85" s="234" t="str">
        <f>_xlfn.XLOOKUP(Tabla3[[#This Row],[Resultado Estratégico Institucional]],Tabla13[RE Concatenado],Tabla13[RE],"",0)</f>
        <v/>
      </c>
      <c r="H85" s="233"/>
      <c r="I85" s="233"/>
      <c r="J85" s="296"/>
      <c r="K85" s="233"/>
      <c r="L85" s="233"/>
      <c r="M85" s="297"/>
      <c r="N85" s="299"/>
      <c r="O85" s="235"/>
      <c r="P85" s="235"/>
      <c r="Q85" s="235"/>
      <c r="R85" s="246"/>
      <c r="S85" s="246"/>
      <c r="T85" s="246"/>
      <c r="U85" s="246"/>
      <c r="V85" s="246"/>
      <c r="W85" s="246"/>
      <c r="X85" s="246"/>
      <c r="Y85" s="246"/>
      <c r="Z85" s="246"/>
      <c r="AA85" s="246"/>
      <c r="AB85" s="246"/>
      <c r="AC85" s="246"/>
      <c r="AD85" s="246"/>
      <c r="AE85" s="247"/>
      <c r="AF85" s="247"/>
      <c r="AG85" s="247"/>
      <c r="AH85" s="247"/>
      <c r="AI85" s="247"/>
      <c r="AJ85" s="247"/>
      <c r="AK85" s="247"/>
      <c r="AL85" s="247"/>
      <c r="AM85" s="247"/>
      <c r="AN85" s="247"/>
      <c r="AO85" s="247"/>
      <c r="AP85" s="247"/>
    </row>
    <row r="86" spans="2:42" s="257" customFormat="1">
      <c r="B86" s="210" t="str">
        <f>IF('Formulario PPGR1'!$H86="","",CONCATENATE('Formulario PPGR1'!$C86,".",'Formulario PPGR1'!$D86,".",'Formulario PPGR1'!$E86,".",#REF!))</f>
        <v/>
      </c>
      <c r="C86" s="210" t="str">
        <f>IF('Formulario PPGR1'!$H86="","",#REF!)</f>
        <v/>
      </c>
      <c r="D86" s="210" t="str">
        <f>IF('Formulario PPGR1'!$H86="","",#REF!)</f>
        <v/>
      </c>
      <c r="E86" s="210" t="str">
        <f>IF('Formulario PPGR1'!$H86="","",#REF!)</f>
        <v/>
      </c>
      <c r="F86" s="234" t="str">
        <f>_xlfn.XLOOKUP($H86,tbl_ejes_estrategicos[Ejes Estratégicos],tbl_ejes_estrategicos[Cod_Eje],"",0)</f>
        <v/>
      </c>
      <c r="G86" s="234" t="str">
        <f>_xlfn.XLOOKUP(Tabla3[[#This Row],[Resultado Estratégico Institucional]],Tabla13[RE Concatenado],Tabla13[RE],"",0)</f>
        <v/>
      </c>
      <c r="H86" s="233"/>
      <c r="I86" s="233"/>
      <c r="J86" s="296"/>
      <c r="K86" s="233"/>
      <c r="L86" s="233"/>
      <c r="M86" s="297"/>
      <c r="N86" s="299"/>
      <c r="O86" s="235"/>
      <c r="P86" s="235"/>
      <c r="Q86" s="235"/>
      <c r="R86" s="246"/>
      <c r="S86" s="246"/>
      <c r="T86" s="246"/>
      <c r="U86" s="246"/>
      <c r="V86" s="246"/>
      <c r="W86" s="246"/>
      <c r="X86" s="246"/>
      <c r="Y86" s="246"/>
      <c r="Z86" s="246"/>
      <c r="AA86" s="246"/>
      <c r="AB86" s="246"/>
      <c r="AC86" s="246"/>
      <c r="AD86" s="246"/>
      <c r="AE86" s="247"/>
      <c r="AF86" s="247"/>
      <c r="AG86" s="247"/>
      <c r="AH86" s="247"/>
      <c r="AI86" s="247"/>
      <c r="AJ86" s="247"/>
      <c r="AK86" s="247"/>
      <c r="AL86" s="247"/>
      <c r="AM86" s="247"/>
      <c r="AN86" s="247"/>
      <c r="AO86" s="247"/>
      <c r="AP86" s="247"/>
    </row>
    <row r="87" spans="2:42" s="257" customFormat="1">
      <c r="B87" s="210" t="str">
        <f>IF('Formulario PPGR1'!$H87="","",CONCATENATE('Formulario PPGR1'!$C87,".",'Formulario PPGR1'!$D87,".",'Formulario PPGR1'!$E87,".",#REF!))</f>
        <v/>
      </c>
      <c r="C87" s="210" t="str">
        <f>IF('Formulario PPGR1'!$H87="","",#REF!)</f>
        <v/>
      </c>
      <c r="D87" s="210" t="str">
        <f>IF('Formulario PPGR1'!$H87="","",#REF!)</f>
        <v/>
      </c>
      <c r="E87" s="210" t="str">
        <f>IF('Formulario PPGR1'!$H87="","",#REF!)</f>
        <v/>
      </c>
      <c r="F87" s="234" t="str">
        <f>_xlfn.XLOOKUP($H87,tbl_ejes_estrategicos[Ejes Estratégicos],tbl_ejes_estrategicos[Cod_Eje],"",0)</f>
        <v/>
      </c>
      <c r="G87" s="234" t="str">
        <f>_xlfn.XLOOKUP(Tabla3[[#This Row],[Resultado Estratégico Institucional]],Tabla13[RE Concatenado],Tabla13[RE],"",0)</f>
        <v/>
      </c>
      <c r="H87" s="233"/>
      <c r="I87" s="233"/>
      <c r="J87" s="296"/>
      <c r="K87" s="233"/>
      <c r="L87" s="233"/>
      <c r="M87" s="298"/>
      <c r="N87" s="299"/>
      <c r="O87" s="235"/>
      <c r="P87" s="235"/>
      <c r="Q87" s="235"/>
      <c r="R87" s="246"/>
      <c r="S87" s="246"/>
      <c r="T87" s="246"/>
      <c r="U87" s="246"/>
      <c r="V87" s="246"/>
      <c r="W87" s="246"/>
      <c r="X87" s="246"/>
      <c r="Y87" s="246"/>
      <c r="Z87" s="246"/>
      <c r="AA87" s="246"/>
      <c r="AB87" s="246"/>
      <c r="AC87" s="246"/>
      <c r="AD87" s="246"/>
      <c r="AE87" s="247"/>
      <c r="AF87" s="247"/>
      <c r="AG87" s="247"/>
      <c r="AH87" s="247"/>
      <c r="AI87" s="247"/>
      <c r="AJ87" s="247"/>
      <c r="AK87" s="247"/>
      <c r="AL87" s="247"/>
      <c r="AM87" s="247"/>
      <c r="AN87" s="247"/>
      <c r="AO87" s="247"/>
      <c r="AP87" s="247"/>
    </row>
    <row r="88" spans="2:42" s="257" customFormat="1">
      <c r="B88" s="210" t="str">
        <f>IF('Formulario PPGR1'!$H88="","",CONCATENATE('Formulario PPGR1'!$C88,".",'Formulario PPGR1'!$D88,".",'Formulario PPGR1'!$E88,".",#REF!))</f>
        <v/>
      </c>
      <c r="C88" s="210" t="str">
        <f>IF('Formulario PPGR1'!$H88="","",#REF!)</f>
        <v/>
      </c>
      <c r="D88" s="210" t="str">
        <f>IF('Formulario PPGR1'!$H88="","",#REF!)</f>
        <v/>
      </c>
      <c r="E88" s="210" t="str">
        <f>IF('Formulario PPGR1'!$H88="","",#REF!)</f>
        <v/>
      </c>
      <c r="F88" s="234" t="str">
        <f>_xlfn.XLOOKUP($H88,tbl_ejes_estrategicos[Ejes Estratégicos],tbl_ejes_estrategicos[Cod_Eje],"",0)</f>
        <v/>
      </c>
      <c r="G88" s="234" t="str">
        <f>_xlfn.XLOOKUP(Tabla3[[#This Row],[Resultado Estratégico Institucional]],Tabla13[RE Concatenado],Tabla13[RE],"",0)</f>
        <v/>
      </c>
      <c r="H88" s="233"/>
      <c r="I88" s="233"/>
      <c r="J88" s="296"/>
      <c r="K88" s="233"/>
      <c r="L88" s="233"/>
      <c r="M88" s="299"/>
      <c r="N88" s="299"/>
      <c r="O88" s="209"/>
      <c r="P88" s="235"/>
      <c r="Q88" s="235"/>
      <c r="R88" s="246"/>
      <c r="S88" s="246"/>
      <c r="T88" s="246"/>
      <c r="U88" s="246"/>
      <c r="V88" s="246"/>
      <c r="W88" s="246"/>
      <c r="X88" s="246"/>
      <c r="Y88" s="246"/>
      <c r="Z88" s="246"/>
      <c r="AA88" s="246"/>
      <c r="AB88" s="246"/>
      <c r="AC88" s="246"/>
      <c r="AD88" s="246"/>
      <c r="AE88" s="247"/>
      <c r="AF88" s="247"/>
      <c r="AG88" s="247"/>
      <c r="AH88" s="247"/>
      <c r="AI88" s="247"/>
      <c r="AJ88" s="247"/>
      <c r="AK88" s="247"/>
      <c r="AL88" s="247"/>
      <c r="AM88" s="247"/>
      <c r="AN88" s="247"/>
      <c r="AO88" s="247"/>
      <c r="AP88" s="247"/>
    </row>
    <row r="89" spans="2:42" s="257" customFormat="1">
      <c r="B89" s="210" t="str">
        <f>IF('Formulario PPGR1'!$H89="","",CONCATENATE('Formulario PPGR1'!$C89,".",'Formulario PPGR1'!$D89,".",'Formulario PPGR1'!$E89,".",#REF!))</f>
        <v/>
      </c>
      <c r="C89" s="210" t="str">
        <f>IF('Formulario PPGR1'!$H89="","",#REF!)</f>
        <v/>
      </c>
      <c r="D89" s="210" t="str">
        <f>IF('Formulario PPGR1'!$H89="","",#REF!)</f>
        <v/>
      </c>
      <c r="E89" s="210" t="str">
        <f>IF('Formulario PPGR1'!$H89="","",#REF!)</f>
        <v/>
      </c>
      <c r="F89" s="234" t="str">
        <f>_xlfn.XLOOKUP($H89,tbl_ejes_estrategicos[Ejes Estratégicos],tbl_ejes_estrategicos[Cod_Eje],"",0)</f>
        <v/>
      </c>
      <c r="G89" s="234" t="str">
        <f>_xlfn.XLOOKUP(Tabla3[[#This Row],[Resultado Estratégico Institucional]],Tabla13[RE Concatenado],Tabla13[RE],"",0)</f>
        <v/>
      </c>
      <c r="H89" s="233"/>
      <c r="I89" s="233"/>
      <c r="J89" s="233"/>
      <c r="K89" s="233"/>
      <c r="L89" s="233"/>
      <c r="M89" s="299"/>
      <c r="N89" s="299"/>
      <c r="O89" s="209"/>
      <c r="P89" s="235"/>
      <c r="Q89" s="235"/>
      <c r="R89" s="246"/>
      <c r="S89" s="246"/>
      <c r="T89" s="246"/>
      <c r="U89" s="246"/>
      <c r="V89" s="246"/>
      <c r="W89" s="246"/>
      <c r="X89" s="246"/>
      <c r="Y89" s="246"/>
      <c r="Z89" s="246"/>
      <c r="AA89" s="246"/>
      <c r="AB89" s="246"/>
      <c r="AC89" s="246"/>
      <c r="AD89" s="246"/>
      <c r="AE89" s="247"/>
      <c r="AF89" s="247"/>
      <c r="AG89" s="247"/>
      <c r="AH89" s="247"/>
      <c r="AI89" s="247"/>
      <c r="AJ89" s="247"/>
      <c r="AK89" s="247"/>
      <c r="AL89" s="247"/>
      <c r="AM89" s="247"/>
      <c r="AN89" s="247"/>
      <c r="AO89" s="247"/>
      <c r="AP89" s="247"/>
    </row>
    <row r="90" spans="2:42" s="257" customFormat="1">
      <c r="B90" s="210" t="str">
        <f>IF('Formulario PPGR1'!$H90="","",CONCATENATE('Formulario PPGR1'!$C90,".",'Formulario PPGR1'!$D90,".",'Formulario PPGR1'!$E90,".",#REF!))</f>
        <v/>
      </c>
      <c r="C90" s="210" t="str">
        <f>IF('Formulario PPGR1'!$H90="","",#REF!)</f>
        <v/>
      </c>
      <c r="D90" s="210" t="str">
        <f>IF('Formulario PPGR1'!$H90="","",#REF!)</f>
        <v/>
      </c>
      <c r="E90" s="210" t="str">
        <f>IF('Formulario PPGR1'!$H90="","",#REF!)</f>
        <v/>
      </c>
      <c r="F90" s="234" t="str">
        <f>_xlfn.XLOOKUP($H90,tbl_ejes_estrategicos[Ejes Estratégicos],tbl_ejes_estrategicos[Cod_Eje],"",0)</f>
        <v/>
      </c>
      <c r="G90" s="234" t="str">
        <f>_xlfn.XLOOKUP(Tabla3[[#This Row],[Resultado Estratégico Institucional]],Tabla13[RE Concatenado],Tabla13[RE],"",0)</f>
        <v/>
      </c>
      <c r="H90" s="233"/>
      <c r="I90" s="233"/>
      <c r="J90" s="296"/>
      <c r="K90" s="233"/>
      <c r="L90" s="233"/>
      <c r="M90" s="299"/>
      <c r="N90" s="299"/>
      <c r="O90" s="209"/>
      <c r="P90" s="235"/>
      <c r="Q90" s="235"/>
      <c r="R90" s="246"/>
      <c r="S90" s="246"/>
      <c r="T90" s="246"/>
      <c r="U90" s="246"/>
      <c r="V90" s="246"/>
      <c r="W90" s="246"/>
      <c r="X90" s="246"/>
      <c r="Y90" s="246"/>
      <c r="Z90" s="246"/>
      <c r="AA90" s="246"/>
      <c r="AB90" s="246"/>
      <c r="AC90" s="246"/>
      <c r="AD90" s="246"/>
      <c r="AE90" s="247"/>
      <c r="AF90" s="247"/>
      <c r="AG90" s="247"/>
      <c r="AH90" s="247"/>
      <c r="AI90" s="247"/>
      <c r="AJ90" s="247"/>
      <c r="AK90" s="247"/>
      <c r="AL90" s="247"/>
      <c r="AM90" s="247"/>
      <c r="AN90" s="247"/>
      <c r="AO90" s="247"/>
      <c r="AP90" s="247"/>
    </row>
    <row r="91" spans="2:42" s="257" customFormat="1">
      <c r="B91" s="210" t="str">
        <f>IF('Formulario PPGR1'!$H91="","",CONCATENATE('Formulario PPGR1'!$C91,".",'Formulario PPGR1'!$D91,".",'Formulario PPGR1'!$E91,".",#REF!))</f>
        <v/>
      </c>
      <c r="C91" s="210" t="str">
        <f>IF('Formulario PPGR1'!$H91="","",#REF!)</f>
        <v/>
      </c>
      <c r="D91" s="210" t="str">
        <f>IF('Formulario PPGR1'!$H91="","",#REF!)</f>
        <v/>
      </c>
      <c r="E91" s="210" t="str">
        <f>IF('Formulario PPGR1'!$H91="","",#REF!)</f>
        <v/>
      </c>
      <c r="F91" s="234" t="str">
        <f>_xlfn.XLOOKUP($H91,tbl_ejes_estrategicos[Ejes Estratégicos],tbl_ejes_estrategicos[Cod_Eje],"",0)</f>
        <v/>
      </c>
      <c r="G91" s="234" t="str">
        <f>_xlfn.XLOOKUP(Tabla3[[#This Row],[Resultado Estratégico Institucional]],Tabla13[RE Concatenado],Tabla13[RE],"",0)</f>
        <v/>
      </c>
      <c r="H91" s="233"/>
      <c r="I91" s="233"/>
      <c r="J91" s="296"/>
      <c r="K91" s="233"/>
      <c r="L91" s="233"/>
      <c r="M91" s="299"/>
      <c r="N91" s="299"/>
      <c r="O91" s="209"/>
      <c r="P91" s="235"/>
      <c r="Q91" s="235"/>
      <c r="R91" s="246"/>
      <c r="S91" s="246"/>
      <c r="T91" s="246"/>
      <c r="U91" s="246"/>
      <c r="V91" s="246"/>
      <c r="W91" s="246"/>
      <c r="X91" s="246"/>
      <c r="Y91" s="246"/>
      <c r="Z91" s="246"/>
      <c r="AA91" s="246"/>
      <c r="AB91" s="246"/>
      <c r="AC91" s="246"/>
      <c r="AD91" s="246"/>
      <c r="AE91" s="247"/>
      <c r="AF91" s="247"/>
      <c r="AG91" s="247"/>
      <c r="AH91" s="247"/>
      <c r="AI91" s="247"/>
      <c r="AJ91" s="247"/>
      <c r="AK91" s="247"/>
      <c r="AL91" s="247"/>
      <c r="AM91" s="247"/>
      <c r="AN91" s="247"/>
      <c r="AO91" s="247"/>
      <c r="AP91" s="247"/>
    </row>
    <row r="92" spans="2:42" s="257" customFormat="1">
      <c r="B92" s="210" t="str">
        <f>IF('Formulario PPGR1'!$H92="","",CONCATENATE('Formulario PPGR1'!$C92,".",'Formulario PPGR1'!$D92,".",'Formulario PPGR1'!$E92,".",#REF!))</f>
        <v/>
      </c>
      <c r="C92" s="210" t="str">
        <f>IF('Formulario PPGR1'!$H92="","",#REF!)</f>
        <v/>
      </c>
      <c r="D92" s="210" t="str">
        <f>IF('Formulario PPGR1'!$H92="","",#REF!)</f>
        <v/>
      </c>
      <c r="E92" s="210" t="str">
        <f>IF('Formulario PPGR1'!$H92="","",#REF!)</f>
        <v/>
      </c>
      <c r="F92" s="234" t="str">
        <f>_xlfn.XLOOKUP($H92,tbl_ejes_estrategicos[Ejes Estratégicos],tbl_ejes_estrategicos[Cod_Eje],"",0)</f>
        <v/>
      </c>
      <c r="G92" s="234" t="str">
        <f>_xlfn.XLOOKUP(Tabla3[[#This Row],[Resultado Estratégico Institucional]],Tabla13[RE Concatenado],Tabla13[RE],"",0)</f>
        <v/>
      </c>
      <c r="H92" s="233"/>
      <c r="I92" s="233"/>
      <c r="J92" s="296"/>
      <c r="K92" s="233"/>
      <c r="L92" s="233"/>
      <c r="M92" s="298"/>
      <c r="N92" s="297"/>
      <c r="O92" s="233"/>
      <c r="P92" s="233"/>
      <c r="Q92" s="233"/>
      <c r="R92" s="246"/>
      <c r="S92" s="246"/>
      <c r="T92" s="246"/>
      <c r="U92" s="246"/>
      <c r="V92" s="246"/>
      <c r="W92" s="246"/>
      <c r="X92" s="246"/>
      <c r="Y92" s="246"/>
      <c r="Z92" s="246"/>
      <c r="AA92" s="246"/>
      <c r="AB92" s="246"/>
      <c r="AC92" s="246"/>
      <c r="AD92" s="246"/>
      <c r="AE92" s="247"/>
      <c r="AF92" s="247"/>
      <c r="AG92" s="247"/>
      <c r="AH92" s="247"/>
      <c r="AI92" s="247"/>
      <c r="AJ92" s="247"/>
      <c r="AK92" s="247"/>
      <c r="AL92" s="247"/>
      <c r="AM92" s="247"/>
      <c r="AN92" s="247"/>
      <c r="AO92" s="247"/>
      <c r="AP92" s="247"/>
    </row>
    <row r="93" spans="2:42" s="257" customFormat="1">
      <c r="B93" s="210" t="str">
        <f>IF('Formulario PPGR1'!$H93="","",CONCATENATE('Formulario PPGR1'!$C93,".",'Formulario PPGR1'!$D93,".",'Formulario PPGR1'!$E93,".",#REF!))</f>
        <v/>
      </c>
      <c r="C93" s="210" t="str">
        <f>IF('Formulario PPGR1'!$H93="","",#REF!)</f>
        <v/>
      </c>
      <c r="D93" s="210" t="str">
        <f>IF('Formulario PPGR1'!$H93="","",#REF!)</f>
        <v/>
      </c>
      <c r="E93" s="210" t="str">
        <f>IF('Formulario PPGR1'!$H93="","",#REF!)</f>
        <v/>
      </c>
      <c r="F93" s="234" t="str">
        <f>_xlfn.XLOOKUP($H93,tbl_ejes_estrategicos[Ejes Estratégicos],tbl_ejes_estrategicos[Cod_Eje],"",0)</f>
        <v/>
      </c>
      <c r="G93" s="234" t="str">
        <f>_xlfn.XLOOKUP(Tabla3[[#This Row],[Resultado Estratégico Institucional]],Tabla13[RE Concatenado],Tabla13[RE],"",0)</f>
        <v/>
      </c>
      <c r="H93" s="233"/>
      <c r="I93" s="233"/>
      <c r="J93" s="296"/>
      <c r="K93" s="233"/>
      <c r="L93" s="233"/>
      <c r="M93" s="298"/>
      <c r="N93" s="299"/>
      <c r="O93" s="233"/>
      <c r="P93" s="233"/>
      <c r="Q93" s="233"/>
      <c r="R93" s="246"/>
      <c r="S93" s="246"/>
      <c r="T93" s="246"/>
      <c r="U93" s="246"/>
      <c r="V93" s="246"/>
      <c r="W93" s="246"/>
      <c r="X93" s="246"/>
      <c r="Y93" s="246"/>
      <c r="Z93" s="246"/>
      <c r="AA93" s="246"/>
      <c r="AB93" s="246"/>
      <c r="AC93" s="246"/>
      <c r="AD93" s="246"/>
      <c r="AE93" s="247"/>
      <c r="AF93" s="247"/>
      <c r="AG93" s="247"/>
      <c r="AH93" s="247"/>
      <c r="AI93" s="247"/>
      <c r="AJ93" s="247"/>
      <c r="AK93" s="247"/>
      <c r="AL93" s="247"/>
      <c r="AM93" s="247"/>
      <c r="AN93" s="247"/>
      <c r="AO93" s="247"/>
      <c r="AP93" s="247"/>
    </row>
    <row r="94" spans="2:42" s="257" customFormat="1">
      <c r="B94" s="210" t="str">
        <f>IF('Formulario PPGR1'!$H94="","",CONCATENATE('Formulario PPGR1'!$C94,".",'Formulario PPGR1'!$D94,".",'Formulario PPGR1'!$E94,".",#REF!))</f>
        <v/>
      </c>
      <c r="C94" s="210" t="str">
        <f>IF('Formulario PPGR1'!$H94="","",#REF!)</f>
        <v/>
      </c>
      <c r="D94" s="210" t="str">
        <f>IF('Formulario PPGR1'!$H94="","",#REF!)</f>
        <v/>
      </c>
      <c r="E94" s="210" t="str">
        <f>IF('Formulario PPGR1'!$H94="","",#REF!)</f>
        <v/>
      </c>
      <c r="F94" s="234" t="str">
        <f>_xlfn.XLOOKUP($H94,tbl_ejes_estrategicos[Ejes Estratégicos],tbl_ejes_estrategicos[Cod_Eje],"",0)</f>
        <v/>
      </c>
      <c r="G94" s="234" t="str">
        <f>_xlfn.XLOOKUP(Tabla3[[#This Row],[Resultado Estratégico Institucional]],Tabla13[RE Concatenado],Tabla13[RE],"",0)</f>
        <v/>
      </c>
      <c r="H94" s="233"/>
      <c r="I94" s="233"/>
      <c r="J94" s="296"/>
      <c r="K94" s="233"/>
      <c r="L94" s="233"/>
      <c r="M94" s="298"/>
      <c r="N94" s="297"/>
      <c r="O94" s="233"/>
      <c r="P94" s="233"/>
      <c r="Q94" s="233"/>
      <c r="R94" s="246"/>
      <c r="S94" s="246"/>
      <c r="T94" s="246"/>
      <c r="U94" s="246"/>
      <c r="V94" s="246"/>
      <c r="W94" s="246"/>
      <c r="X94" s="246"/>
      <c r="Y94" s="246"/>
      <c r="Z94" s="246"/>
      <c r="AA94" s="246"/>
      <c r="AB94" s="246"/>
      <c r="AC94" s="246"/>
      <c r="AD94" s="246"/>
      <c r="AE94" s="247"/>
      <c r="AF94" s="247"/>
      <c r="AG94" s="247"/>
      <c r="AH94" s="247"/>
      <c r="AI94" s="247"/>
      <c r="AJ94" s="247"/>
      <c r="AK94" s="247"/>
      <c r="AL94" s="247"/>
      <c r="AM94" s="247"/>
      <c r="AN94" s="247"/>
      <c r="AO94" s="247"/>
      <c r="AP94" s="247"/>
    </row>
    <row r="95" spans="2:42" s="257" customFormat="1">
      <c r="B95" s="210" t="str">
        <f>IF('Formulario PPGR1'!$H95="","",CONCATENATE('Formulario PPGR1'!$C95,".",'Formulario PPGR1'!$D95,".",'Formulario PPGR1'!$E95,".",#REF!))</f>
        <v/>
      </c>
      <c r="C95" s="210" t="str">
        <f>IF('Formulario PPGR1'!$H95="","",#REF!)</f>
        <v/>
      </c>
      <c r="D95" s="210" t="str">
        <f>IF('Formulario PPGR1'!$H95="","",#REF!)</f>
        <v/>
      </c>
      <c r="E95" s="210" t="str">
        <f>IF('Formulario PPGR1'!$H95="","",#REF!)</f>
        <v/>
      </c>
      <c r="F95" s="234" t="str">
        <f>_xlfn.XLOOKUP($H95,tbl_ejes_estrategicos[Ejes Estratégicos],tbl_ejes_estrategicos[Cod_Eje],"",0)</f>
        <v/>
      </c>
      <c r="G95" s="234" t="str">
        <f>_xlfn.XLOOKUP(Tabla3[[#This Row],[Resultado Estratégico Institucional]],Tabla13[RE Concatenado],Tabla13[RE],"",0)</f>
        <v/>
      </c>
      <c r="H95" s="233"/>
      <c r="I95" s="233"/>
      <c r="J95" s="233"/>
      <c r="K95" s="233"/>
      <c r="L95" s="233"/>
      <c r="M95" s="299"/>
      <c r="N95" s="297"/>
      <c r="O95" s="209"/>
      <c r="P95" s="235"/>
      <c r="Q95" s="235"/>
      <c r="R95" s="246"/>
      <c r="S95" s="246"/>
      <c r="T95" s="246"/>
      <c r="U95" s="246"/>
      <c r="V95" s="246"/>
      <c r="W95" s="246"/>
      <c r="X95" s="246"/>
      <c r="Y95" s="246"/>
      <c r="Z95" s="246"/>
      <c r="AA95" s="246"/>
      <c r="AB95" s="246"/>
      <c r="AC95" s="246"/>
      <c r="AD95" s="246"/>
      <c r="AE95" s="247"/>
      <c r="AF95" s="247"/>
      <c r="AG95" s="247"/>
      <c r="AH95" s="247"/>
      <c r="AI95" s="247"/>
      <c r="AJ95" s="247"/>
      <c r="AK95" s="247"/>
      <c r="AL95" s="247"/>
      <c r="AM95" s="247"/>
      <c r="AN95" s="247"/>
      <c r="AO95" s="247"/>
      <c r="AP95" s="247"/>
    </row>
    <row r="96" spans="2:42" s="257" customFormat="1">
      <c r="B96" s="210" t="str">
        <f>IF('Formulario PPGR1'!$H96="","",CONCATENATE('Formulario PPGR1'!$C96,".",'Formulario PPGR1'!$D96,".",'Formulario PPGR1'!$E96,".",#REF!))</f>
        <v/>
      </c>
      <c r="C96" s="210" t="str">
        <f>IF('Formulario PPGR1'!$H96="","",#REF!)</f>
        <v/>
      </c>
      <c r="D96" s="210" t="str">
        <f>IF('Formulario PPGR1'!$H96="","",#REF!)</f>
        <v/>
      </c>
      <c r="E96" s="210" t="str">
        <f>IF('Formulario PPGR1'!$H96="","",#REF!)</f>
        <v/>
      </c>
      <c r="F96" s="234" t="str">
        <f>_xlfn.XLOOKUP($H96,tbl_ejes_estrategicos[Ejes Estratégicos],tbl_ejes_estrategicos[Cod_Eje],"",0)</f>
        <v/>
      </c>
      <c r="G96" s="234" t="str">
        <f>_xlfn.XLOOKUP(Tabla3[[#This Row],[Resultado Estratégico Institucional]],Tabla13[RE Concatenado],Tabla13[RE],"",0)</f>
        <v/>
      </c>
      <c r="H96" s="233"/>
      <c r="I96" s="233"/>
      <c r="J96" s="296"/>
      <c r="K96" s="233"/>
      <c r="L96" s="233"/>
      <c r="M96" s="299"/>
      <c r="N96" s="297"/>
      <c r="O96" s="209"/>
      <c r="P96" s="235"/>
      <c r="Q96" s="235"/>
      <c r="R96" s="246"/>
      <c r="S96" s="246"/>
      <c r="T96" s="246"/>
      <c r="U96" s="246"/>
      <c r="V96" s="246"/>
      <c r="W96" s="246"/>
      <c r="X96" s="246"/>
      <c r="Y96" s="246"/>
      <c r="Z96" s="246"/>
      <c r="AA96" s="246"/>
      <c r="AB96" s="246"/>
      <c r="AC96" s="246"/>
      <c r="AD96" s="246"/>
      <c r="AE96" s="247"/>
      <c r="AF96" s="247"/>
      <c r="AG96" s="247"/>
      <c r="AH96" s="247"/>
      <c r="AI96" s="247"/>
      <c r="AJ96" s="247"/>
      <c r="AK96" s="247"/>
      <c r="AL96" s="247"/>
      <c r="AM96" s="247"/>
      <c r="AN96" s="247"/>
      <c r="AO96" s="247"/>
      <c r="AP96" s="247"/>
    </row>
    <row r="97" spans="2:42" s="257" customFormat="1">
      <c r="B97" s="210" t="str">
        <f>IF('Formulario PPGR1'!$H97="","",CONCATENATE('Formulario PPGR1'!$C97,".",'Formulario PPGR1'!$D97,".",'Formulario PPGR1'!$E97,".",#REF!))</f>
        <v/>
      </c>
      <c r="C97" s="210" t="str">
        <f>IF('Formulario PPGR1'!$H97="","",#REF!)</f>
        <v/>
      </c>
      <c r="D97" s="210" t="str">
        <f>IF('Formulario PPGR1'!$H97="","",#REF!)</f>
        <v/>
      </c>
      <c r="E97" s="210" t="str">
        <f>IF('Formulario PPGR1'!$H97="","",#REF!)</f>
        <v/>
      </c>
      <c r="F97" s="234" t="str">
        <f>_xlfn.XLOOKUP($H97,tbl_ejes_estrategicos[Ejes Estratégicos],tbl_ejes_estrategicos[Cod_Eje],"",0)</f>
        <v/>
      </c>
      <c r="G97" s="234" t="str">
        <f>_xlfn.XLOOKUP(Tabla3[[#This Row],[Resultado Estratégico Institucional]],Tabla13[RE Concatenado],Tabla13[RE],"",0)</f>
        <v/>
      </c>
      <c r="H97" s="233"/>
      <c r="I97" s="233"/>
      <c r="J97" s="296"/>
      <c r="K97" s="233"/>
      <c r="L97" s="233"/>
      <c r="M97" s="299"/>
      <c r="N97" s="297"/>
      <c r="O97" s="209"/>
      <c r="P97" s="235"/>
      <c r="Q97" s="235"/>
      <c r="R97" s="246"/>
      <c r="S97" s="246"/>
      <c r="T97" s="246"/>
      <c r="U97" s="246"/>
      <c r="V97" s="246"/>
      <c r="W97" s="246"/>
      <c r="X97" s="246"/>
      <c r="Y97" s="246"/>
      <c r="Z97" s="246"/>
      <c r="AA97" s="246"/>
      <c r="AB97" s="246"/>
      <c r="AC97" s="246"/>
      <c r="AD97" s="246"/>
      <c r="AE97" s="247"/>
      <c r="AF97" s="247"/>
      <c r="AG97" s="247"/>
      <c r="AH97" s="247"/>
      <c r="AI97" s="247"/>
      <c r="AJ97" s="247"/>
      <c r="AK97" s="247"/>
      <c r="AL97" s="247"/>
      <c r="AM97" s="247"/>
      <c r="AN97" s="247"/>
      <c r="AO97" s="247"/>
      <c r="AP97" s="247"/>
    </row>
    <row r="98" spans="2:42" s="257" customFormat="1">
      <c r="B98" s="210" t="str">
        <f>IF('Formulario PPGR1'!$H98="","",CONCATENATE('Formulario PPGR1'!$C98,".",'Formulario PPGR1'!$D98,".",'Formulario PPGR1'!$E98,".",#REF!))</f>
        <v/>
      </c>
      <c r="C98" s="210" t="str">
        <f>IF('Formulario PPGR1'!$H98="","",#REF!)</f>
        <v/>
      </c>
      <c r="D98" s="210" t="str">
        <f>IF('Formulario PPGR1'!$H98="","",#REF!)</f>
        <v/>
      </c>
      <c r="E98" s="210" t="str">
        <f>IF('Formulario PPGR1'!$H98="","",#REF!)</f>
        <v/>
      </c>
      <c r="F98" s="234" t="str">
        <f>_xlfn.XLOOKUP($H98,tbl_ejes_estrategicos[Ejes Estratégicos],tbl_ejes_estrategicos[Cod_Eje],"",0)</f>
        <v/>
      </c>
      <c r="G98" s="234" t="str">
        <f>_xlfn.XLOOKUP(Tabla3[[#This Row],[Resultado Estratégico Institucional]],Tabla13[RE Concatenado],Tabla13[RE],"",0)</f>
        <v/>
      </c>
      <c r="H98" s="233"/>
      <c r="I98" s="233"/>
      <c r="J98" s="296"/>
      <c r="K98" s="233"/>
      <c r="L98" s="233"/>
      <c r="M98" s="299"/>
      <c r="N98" s="310"/>
      <c r="O98" s="209"/>
      <c r="P98" s="235"/>
      <c r="Q98" s="235"/>
      <c r="R98" s="246"/>
      <c r="S98" s="246"/>
      <c r="T98" s="246"/>
      <c r="U98" s="246"/>
      <c r="V98" s="246"/>
      <c r="W98" s="246"/>
      <c r="X98" s="246"/>
      <c r="Y98" s="246"/>
      <c r="Z98" s="246"/>
      <c r="AA98" s="246"/>
      <c r="AB98" s="246"/>
      <c r="AC98" s="246"/>
      <c r="AD98" s="246"/>
      <c r="AE98" s="247"/>
      <c r="AF98" s="247"/>
      <c r="AG98" s="247"/>
      <c r="AH98" s="247"/>
      <c r="AI98" s="247"/>
      <c r="AJ98" s="247"/>
      <c r="AK98" s="247"/>
      <c r="AL98" s="247"/>
      <c r="AM98" s="247"/>
      <c r="AN98" s="247"/>
      <c r="AO98" s="247"/>
      <c r="AP98" s="247"/>
    </row>
    <row r="99" spans="2:42" s="257" customFormat="1">
      <c r="B99" s="210" t="str">
        <f>IF('Formulario PPGR1'!$H99="","",CONCATENATE('Formulario PPGR1'!$C99,".",'Formulario PPGR1'!$D99,".",'Formulario PPGR1'!$E99,".",#REF!))</f>
        <v/>
      </c>
      <c r="C99" s="210" t="str">
        <f>IF('Formulario PPGR1'!$H99="","",#REF!)</f>
        <v/>
      </c>
      <c r="D99" s="210" t="str">
        <f>IF('Formulario PPGR1'!$H99="","",#REF!)</f>
        <v/>
      </c>
      <c r="E99" s="210" t="str">
        <f>IF('Formulario PPGR1'!$H99="","",#REF!)</f>
        <v/>
      </c>
      <c r="F99" s="234" t="str">
        <f>_xlfn.XLOOKUP($H99,tbl_ejes_estrategicos[Ejes Estratégicos],tbl_ejes_estrategicos[Cod_Eje],"",0)</f>
        <v/>
      </c>
      <c r="G99" s="234" t="str">
        <f>_xlfn.XLOOKUP(Tabla3[[#This Row],[Resultado Estratégico Institucional]],Tabla13[RE Concatenado],Tabla13[RE],"",0)</f>
        <v/>
      </c>
      <c r="H99" s="233"/>
      <c r="I99" s="233"/>
      <c r="J99" s="296"/>
      <c r="K99" s="233"/>
      <c r="L99" s="233"/>
      <c r="M99" s="299"/>
      <c r="N99" s="310"/>
      <c r="O99" s="209"/>
      <c r="P99" s="235"/>
      <c r="Q99" s="235"/>
      <c r="R99" s="246"/>
      <c r="S99" s="246"/>
      <c r="T99" s="246"/>
      <c r="U99" s="246"/>
      <c r="V99" s="246"/>
      <c r="W99" s="246"/>
      <c r="X99" s="246"/>
      <c r="Y99" s="246"/>
      <c r="Z99" s="246"/>
      <c r="AA99" s="246"/>
      <c r="AB99" s="246"/>
      <c r="AC99" s="246"/>
      <c r="AD99" s="246"/>
      <c r="AE99" s="247"/>
      <c r="AF99" s="247"/>
      <c r="AG99" s="247"/>
      <c r="AH99" s="247"/>
      <c r="AI99" s="247"/>
      <c r="AJ99" s="247"/>
      <c r="AK99" s="247"/>
      <c r="AL99" s="247"/>
      <c r="AM99" s="247"/>
      <c r="AN99" s="247"/>
      <c r="AO99" s="247"/>
      <c r="AP99" s="247"/>
    </row>
    <row r="100" spans="2:42" s="257" customFormat="1">
      <c r="B100" s="210" t="str">
        <f>IF('Formulario PPGR1'!$H100="","",CONCATENATE('Formulario PPGR1'!$C100,".",'Formulario PPGR1'!$D100,".",'Formulario PPGR1'!$E100,".",#REF!))</f>
        <v/>
      </c>
      <c r="C100" s="210" t="str">
        <f>IF('Formulario PPGR1'!$H100="","",#REF!)</f>
        <v/>
      </c>
      <c r="D100" s="210" t="str">
        <f>IF('Formulario PPGR1'!$H100="","",#REF!)</f>
        <v/>
      </c>
      <c r="E100" s="210" t="str">
        <f>IF('Formulario PPGR1'!$H100="","",#REF!)</f>
        <v/>
      </c>
      <c r="F100" s="234" t="str">
        <f>_xlfn.XLOOKUP($H100,tbl_ejes_estrategicos[Ejes Estratégicos],tbl_ejes_estrategicos[Cod_Eje],"",0)</f>
        <v/>
      </c>
      <c r="G100" s="234" t="str">
        <f>_xlfn.XLOOKUP(Tabla3[[#This Row],[Resultado Estratégico Institucional]],Tabla13[RE Concatenado],Tabla13[RE],"",0)</f>
        <v/>
      </c>
      <c r="H100" s="233"/>
      <c r="I100" s="233"/>
      <c r="J100" s="296"/>
      <c r="K100" s="233"/>
      <c r="L100" s="233"/>
      <c r="M100" s="299"/>
      <c r="N100" s="298"/>
      <c r="O100" s="209"/>
      <c r="P100" s="235"/>
      <c r="Q100" s="235"/>
      <c r="R100" s="246"/>
      <c r="S100" s="246"/>
      <c r="T100" s="246"/>
      <c r="U100" s="246"/>
      <c r="V100" s="246"/>
      <c r="W100" s="246"/>
      <c r="X100" s="246"/>
      <c r="Y100" s="246"/>
      <c r="Z100" s="246"/>
      <c r="AA100" s="246"/>
      <c r="AB100" s="246"/>
      <c r="AC100" s="246"/>
      <c r="AD100" s="246"/>
      <c r="AE100" s="247"/>
      <c r="AF100" s="247"/>
      <c r="AG100" s="247"/>
      <c r="AH100" s="247"/>
      <c r="AI100" s="247"/>
      <c r="AJ100" s="247"/>
      <c r="AK100" s="247"/>
      <c r="AL100" s="247"/>
      <c r="AM100" s="247"/>
      <c r="AN100" s="247"/>
      <c r="AO100" s="247"/>
      <c r="AP100" s="247"/>
    </row>
    <row r="101" spans="2:42" s="257" customFormat="1">
      <c r="B101" s="210" t="str">
        <f>IF('Formulario PPGR1'!$H101="","",CONCATENATE('Formulario PPGR1'!$C101,".",'Formulario PPGR1'!$D101,".",'Formulario PPGR1'!$E101,".",#REF!))</f>
        <v/>
      </c>
      <c r="C101" s="210" t="str">
        <f>IF('Formulario PPGR1'!$H101="","",#REF!)</f>
        <v/>
      </c>
      <c r="D101" s="210" t="str">
        <f>IF('Formulario PPGR1'!$H101="","",#REF!)</f>
        <v/>
      </c>
      <c r="E101" s="210" t="str">
        <f>IF('Formulario PPGR1'!$H101="","",#REF!)</f>
        <v/>
      </c>
      <c r="F101" s="234" t="str">
        <f>_xlfn.XLOOKUP($H101,tbl_ejes_estrategicos[Ejes Estratégicos],tbl_ejes_estrategicos[Cod_Eje],"",0)</f>
        <v/>
      </c>
      <c r="G101" s="234" t="str">
        <f>_xlfn.XLOOKUP(Tabla3[[#This Row],[Resultado Estratégico Institucional]],Tabla13[RE Concatenado],Tabla13[RE],"",0)</f>
        <v/>
      </c>
      <c r="H101" s="233"/>
      <c r="I101" s="233"/>
      <c r="J101" s="296"/>
      <c r="K101" s="233"/>
      <c r="L101" s="233"/>
      <c r="M101" s="298"/>
      <c r="N101" s="311"/>
      <c r="O101" s="235"/>
      <c r="P101" s="235"/>
      <c r="Q101" s="235"/>
      <c r="R101" s="246"/>
      <c r="S101" s="246"/>
      <c r="T101" s="246"/>
      <c r="U101" s="246"/>
      <c r="V101" s="246"/>
      <c r="W101" s="246"/>
      <c r="X101" s="246"/>
      <c r="Y101" s="246"/>
      <c r="Z101" s="246"/>
      <c r="AA101" s="246"/>
      <c r="AB101" s="246"/>
      <c r="AC101" s="246"/>
      <c r="AD101" s="246"/>
      <c r="AE101" s="247"/>
      <c r="AF101" s="247"/>
      <c r="AG101" s="247"/>
      <c r="AH101" s="247"/>
      <c r="AI101" s="247"/>
      <c r="AJ101" s="247"/>
      <c r="AK101" s="247"/>
      <c r="AL101" s="247"/>
      <c r="AM101" s="247"/>
      <c r="AN101" s="247"/>
      <c r="AO101" s="247"/>
      <c r="AP101" s="247"/>
    </row>
    <row r="102" spans="2:42" s="257" customFormat="1">
      <c r="B102" s="210" t="str">
        <f>IF('Formulario PPGR1'!$H102="","",CONCATENATE('Formulario PPGR1'!$C102,".",'Formulario PPGR1'!$D102,".",'Formulario PPGR1'!$E102,".",#REF!))</f>
        <v/>
      </c>
      <c r="C102" s="210" t="str">
        <f>IF('Formulario PPGR1'!$H102="","",#REF!)</f>
        <v/>
      </c>
      <c r="D102" s="210" t="str">
        <f>IF('Formulario PPGR1'!$H102="","",#REF!)</f>
        <v/>
      </c>
      <c r="E102" s="210" t="str">
        <f>IF('Formulario PPGR1'!$H102="","",#REF!)</f>
        <v/>
      </c>
      <c r="F102" s="234" t="str">
        <f>_xlfn.XLOOKUP($H102,tbl_ejes_estrategicos[Ejes Estratégicos],tbl_ejes_estrategicos[Cod_Eje],"",0)</f>
        <v/>
      </c>
      <c r="G102" s="234" t="str">
        <f>_xlfn.XLOOKUP(Tabla3[[#This Row],[Resultado Estratégico Institucional]],Tabla13[RE Concatenado],Tabla13[RE],"",0)</f>
        <v/>
      </c>
      <c r="H102" s="233"/>
      <c r="I102" s="233"/>
      <c r="J102" s="296"/>
      <c r="K102" s="233"/>
      <c r="L102" s="233"/>
      <c r="M102" s="298"/>
      <c r="N102" s="298"/>
      <c r="O102" s="235"/>
      <c r="P102" s="235"/>
      <c r="Q102" s="235"/>
      <c r="R102" s="246"/>
      <c r="S102" s="246"/>
      <c r="T102" s="246"/>
      <c r="U102" s="246"/>
      <c r="V102" s="246"/>
      <c r="W102" s="246"/>
      <c r="X102" s="246"/>
      <c r="Y102" s="246"/>
      <c r="Z102" s="246"/>
      <c r="AA102" s="246"/>
      <c r="AB102" s="246"/>
      <c r="AC102" s="246"/>
      <c r="AD102" s="246"/>
      <c r="AE102" s="247"/>
      <c r="AF102" s="247"/>
      <c r="AG102" s="247"/>
      <c r="AH102" s="247"/>
      <c r="AI102" s="247"/>
      <c r="AJ102" s="247"/>
      <c r="AK102" s="247"/>
      <c r="AL102" s="247"/>
      <c r="AM102" s="247"/>
      <c r="AN102" s="247"/>
      <c r="AO102" s="247"/>
      <c r="AP102" s="247"/>
    </row>
    <row r="103" spans="2:42" s="257" customFormat="1">
      <c r="B103" s="210" t="str">
        <f>IF('Formulario PPGR1'!$H103="","",CONCATENATE('Formulario PPGR1'!$C103,".",'Formulario PPGR1'!$D103,".",'Formulario PPGR1'!$E103,".",#REF!))</f>
        <v/>
      </c>
      <c r="C103" s="210" t="str">
        <f>IF('Formulario PPGR1'!$H103="","",#REF!)</f>
        <v/>
      </c>
      <c r="D103" s="210" t="str">
        <f>IF('Formulario PPGR1'!$H103="","",#REF!)</f>
        <v/>
      </c>
      <c r="E103" s="210" t="str">
        <f>IF('Formulario PPGR1'!$H103="","",#REF!)</f>
        <v/>
      </c>
      <c r="F103" s="234" t="str">
        <f>_xlfn.XLOOKUP($H103,tbl_ejes_estrategicos[Ejes Estratégicos],tbl_ejes_estrategicos[Cod_Eje],"",0)</f>
        <v/>
      </c>
      <c r="G103" s="234" t="str">
        <f>_xlfn.XLOOKUP(Tabla3[[#This Row],[Resultado Estratégico Institucional]],Tabla13[RE Concatenado],Tabla13[RE],"",0)</f>
        <v/>
      </c>
      <c r="H103" s="233"/>
      <c r="I103" s="233"/>
      <c r="J103" s="296"/>
      <c r="K103" s="233"/>
      <c r="L103" s="233"/>
      <c r="M103" s="299"/>
      <c r="N103" s="299"/>
      <c r="O103" s="209"/>
      <c r="P103" s="235"/>
      <c r="Q103" s="235"/>
      <c r="R103" s="246"/>
      <c r="S103" s="246"/>
      <c r="T103" s="246"/>
      <c r="U103" s="246"/>
      <c r="V103" s="246"/>
      <c r="W103" s="246"/>
      <c r="X103" s="246"/>
      <c r="Y103" s="246"/>
      <c r="Z103" s="246"/>
      <c r="AA103" s="246"/>
      <c r="AB103" s="246"/>
      <c r="AC103" s="246"/>
      <c r="AD103" s="246"/>
      <c r="AE103" s="247"/>
      <c r="AF103" s="247"/>
      <c r="AG103" s="247"/>
      <c r="AH103" s="247"/>
      <c r="AI103" s="247"/>
      <c r="AJ103" s="247"/>
      <c r="AK103" s="247"/>
      <c r="AL103" s="247"/>
      <c r="AM103" s="247"/>
      <c r="AN103" s="247"/>
      <c r="AO103" s="247"/>
      <c r="AP103" s="247"/>
    </row>
    <row r="104" spans="2:42" s="257" customFormat="1">
      <c r="B104" s="210" t="str">
        <f>IF('Formulario PPGR1'!$H104="","",CONCATENATE('Formulario PPGR1'!$C104,".",'Formulario PPGR1'!$D104,".",'Formulario PPGR1'!$E104,".",#REF!))</f>
        <v/>
      </c>
      <c r="C104" s="210" t="str">
        <f>IF('Formulario PPGR1'!$H104="","",#REF!)</f>
        <v/>
      </c>
      <c r="D104" s="210" t="str">
        <f>IF('Formulario PPGR1'!$H104="","",#REF!)</f>
        <v/>
      </c>
      <c r="E104" s="210" t="str">
        <f>IF('Formulario PPGR1'!$H104="","",#REF!)</f>
        <v/>
      </c>
      <c r="F104" s="234" t="str">
        <f>_xlfn.XLOOKUP($H104,tbl_ejes_estrategicos[Ejes Estratégicos],tbl_ejes_estrategicos[Cod_Eje],"",0)</f>
        <v/>
      </c>
      <c r="G104" s="234" t="str">
        <f>_xlfn.XLOOKUP(Tabla3[[#This Row],[Resultado Estratégico Institucional]],Tabla13[RE Concatenado],Tabla13[RE],"",0)</f>
        <v/>
      </c>
      <c r="H104" s="233"/>
      <c r="I104" s="233"/>
      <c r="J104" s="296"/>
      <c r="K104" s="233"/>
      <c r="L104" s="233"/>
      <c r="M104" s="299"/>
      <c r="N104" s="299"/>
      <c r="O104" s="209"/>
      <c r="P104" s="235"/>
      <c r="Q104" s="235"/>
      <c r="R104" s="246"/>
      <c r="S104" s="246"/>
      <c r="T104" s="246"/>
      <c r="U104" s="246"/>
      <c r="V104" s="246"/>
      <c r="W104" s="246"/>
      <c r="X104" s="246"/>
      <c r="Y104" s="246"/>
      <c r="Z104" s="246"/>
      <c r="AA104" s="246"/>
      <c r="AB104" s="246"/>
      <c r="AC104" s="246"/>
      <c r="AD104" s="246"/>
      <c r="AE104" s="247"/>
      <c r="AF104" s="247"/>
      <c r="AG104" s="247"/>
      <c r="AH104" s="247"/>
      <c r="AI104" s="247"/>
      <c r="AJ104" s="247"/>
      <c r="AK104" s="247"/>
      <c r="AL104" s="247"/>
      <c r="AM104" s="247"/>
      <c r="AN104" s="247"/>
      <c r="AO104" s="247"/>
      <c r="AP104" s="247"/>
    </row>
    <row r="105" spans="2:42" s="257" customFormat="1">
      <c r="B105" s="210" t="str">
        <f>IF('Formulario PPGR1'!$H105="","",CONCATENATE('Formulario PPGR1'!$C105,".",'Formulario PPGR1'!$D105,".",'Formulario PPGR1'!$E105,".",#REF!))</f>
        <v/>
      </c>
      <c r="C105" s="210" t="str">
        <f>IF('Formulario PPGR1'!$H105="","",#REF!)</f>
        <v/>
      </c>
      <c r="D105" s="210" t="str">
        <f>IF('Formulario PPGR1'!$H105="","",#REF!)</f>
        <v/>
      </c>
      <c r="E105" s="210" t="str">
        <f>IF('Formulario PPGR1'!$H105="","",#REF!)</f>
        <v/>
      </c>
      <c r="F105" s="234" t="str">
        <f>_xlfn.XLOOKUP($H105,tbl_ejes_estrategicos[Ejes Estratégicos],tbl_ejes_estrategicos[Cod_Eje],"",0)</f>
        <v/>
      </c>
      <c r="G105" s="234" t="str">
        <f>_xlfn.XLOOKUP(Tabla3[[#This Row],[Resultado Estratégico Institucional]],Tabla13[RE Concatenado],Tabla13[RE],"",0)</f>
        <v/>
      </c>
      <c r="H105" s="233"/>
      <c r="I105" s="233"/>
      <c r="J105" s="296"/>
      <c r="K105" s="233"/>
      <c r="L105" s="233"/>
      <c r="M105" s="299"/>
      <c r="N105" s="298"/>
      <c r="O105" s="209"/>
      <c r="P105" s="235"/>
      <c r="Q105" s="235"/>
      <c r="R105" s="246"/>
      <c r="S105" s="246"/>
      <c r="T105" s="246"/>
      <c r="U105" s="246"/>
      <c r="V105" s="246"/>
      <c r="W105" s="246"/>
      <c r="X105" s="246"/>
      <c r="Y105" s="246"/>
      <c r="Z105" s="246"/>
      <c r="AA105" s="246"/>
      <c r="AB105" s="246"/>
      <c r="AC105" s="246"/>
      <c r="AD105" s="246"/>
      <c r="AE105" s="247"/>
      <c r="AF105" s="247"/>
      <c r="AG105" s="247"/>
      <c r="AH105" s="247"/>
      <c r="AI105" s="247"/>
      <c r="AJ105" s="247"/>
      <c r="AK105" s="247"/>
      <c r="AL105" s="247"/>
      <c r="AM105" s="247"/>
      <c r="AN105" s="247"/>
      <c r="AO105" s="247"/>
      <c r="AP105" s="247"/>
    </row>
    <row r="106" spans="2:42" s="257" customFormat="1">
      <c r="B106" s="210" t="str">
        <f>IF('Formulario PPGR1'!$H106="","",CONCATENATE('Formulario PPGR1'!$C106,".",'Formulario PPGR1'!$D106,".",'Formulario PPGR1'!$E106,".",#REF!))</f>
        <v/>
      </c>
      <c r="C106" s="210" t="str">
        <f>IF('Formulario PPGR1'!$H106="","",#REF!)</f>
        <v/>
      </c>
      <c r="D106" s="210" t="str">
        <f>IF('Formulario PPGR1'!$H106="","",#REF!)</f>
        <v/>
      </c>
      <c r="E106" s="210" t="str">
        <f>IF('Formulario PPGR1'!$H106="","",#REF!)</f>
        <v/>
      </c>
      <c r="F106" s="234" t="str">
        <f>_xlfn.XLOOKUP($H106,tbl_ejes_estrategicos[Ejes Estratégicos],tbl_ejes_estrategicos[Cod_Eje],"",0)</f>
        <v/>
      </c>
      <c r="G106" s="234" t="str">
        <f>_xlfn.XLOOKUP(Tabla3[[#This Row],[Resultado Estratégico Institucional]],Tabla13[RE Concatenado],Tabla13[RE],"",0)</f>
        <v/>
      </c>
      <c r="H106" s="233"/>
      <c r="I106" s="233"/>
      <c r="J106" s="296"/>
      <c r="K106" s="233"/>
      <c r="L106" s="233"/>
      <c r="M106" s="298"/>
      <c r="N106" s="297"/>
      <c r="O106" s="209"/>
      <c r="P106" s="235"/>
      <c r="Q106" s="235"/>
      <c r="R106" s="246"/>
      <c r="S106" s="246"/>
      <c r="T106" s="246"/>
      <c r="U106" s="246"/>
      <c r="V106" s="246"/>
      <c r="W106" s="246"/>
      <c r="X106" s="246"/>
      <c r="Y106" s="246"/>
      <c r="Z106" s="246"/>
      <c r="AA106" s="246"/>
      <c r="AB106" s="246"/>
      <c r="AC106" s="246"/>
      <c r="AD106" s="246"/>
      <c r="AE106" s="247"/>
      <c r="AF106" s="247"/>
      <c r="AG106" s="247"/>
      <c r="AH106" s="247"/>
      <c r="AI106" s="247"/>
      <c r="AJ106" s="247"/>
      <c r="AK106" s="247"/>
      <c r="AL106" s="247"/>
      <c r="AM106" s="247"/>
      <c r="AN106" s="247"/>
      <c r="AO106" s="247"/>
      <c r="AP106" s="247"/>
    </row>
    <row r="107" spans="2:42" s="257" customFormat="1">
      <c r="B107" s="210" t="str">
        <f>IF('Formulario PPGR1'!$H107="","",CONCATENATE('Formulario PPGR1'!$C107,".",'Formulario PPGR1'!$D107,".",'Formulario PPGR1'!$E107,".",#REF!))</f>
        <v/>
      </c>
      <c r="C107" s="210" t="str">
        <f>IF('Formulario PPGR1'!$H107="","",#REF!)</f>
        <v/>
      </c>
      <c r="D107" s="210" t="str">
        <f>IF('Formulario PPGR1'!$H107="","",#REF!)</f>
        <v/>
      </c>
      <c r="E107" s="210" t="str">
        <f>IF('Formulario PPGR1'!$H107="","",#REF!)</f>
        <v/>
      </c>
      <c r="F107" s="234" t="str">
        <f>_xlfn.XLOOKUP($H107,tbl_ejes_estrategicos[Ejes Estratégicos],tbl_ejes_estrategicos[Cod_Eje],"",0)</f>
        <v/>
      </c>
      <c r="G107" s="234" t="str">
        <f>_xlfn.XLOOKUP(Tabla3[[#This Row],[Resultado Estratégico Institucional]],Tabla13[RE Concatenado],Tabla13[RE],"",0)</f>
        <v/>
      </c>
      <c r="H107" s="233"/>
      <c r="I107" s="233"/>
      <c r="J107" s="296"/>
      <c r="K107" s="233"/>
      <c r="L107" s="233"/>
      <c r="M107" s="298"/>
      <c r="N107" s="297"/>
      <c r="O107" s="209"/>
      <c r="P107" s="235"/>
      <c r="Q107" s="235"/>
      <c r="R107" s="246"/>
      <c r="S107" s="246"/>
      <c r="T107" s="246"/>
      <c r="U107" s="246"/>
      <c r="V107" s="246"/>
      <c r="W107" s="246"/>
      <c r="X107" s="246"/>
      <c r="Y107" s="246"/>
      <c r="Z107" s="246"/>
      <c r="AA107" s="246"/>
      <c r="AB107" s="246"/>
      <c r="AC107" s="246"/>
      <c r="AD107" s="246"/>
      <c r="AE107" s="247"/>
      <c r="AF107" s="247"/>
      <c r="AG107" s="247"/>
      <c r="AH107" s="247"/>
      <c r="AI107" s="247"/>
      <c r="AJ107" s="247"/>
      <c r="AK107" s="247"/>
      <c r="AL107" s="247"/>
      <c r="AM107" s="247"/>
      <c r="AN107" s="247"/>
      <c r="AO107" s="247"/>
      <c r="AP107" s="247"/>
    </row>
    <row r="108" spans="2:42" s="257" customFormat="1">
      <c r="B108" s="210" t="str">
        <f>IF('Formulario PPGR1'!$H108="","",CONCATENATE('Formulario PPGR1'!$C108,".",'Formulario PPGR1'!$D108,".",'Formulario PPGR1'!$E108,".",#REF!))</f>
        <v/>
      </c>
      <c r="C108" s="210" t="str">
        <f>IF('Formulario PPGR1'!$H108="","",#REF!)</f>
        <v/>
      </c>
      <c r="D108" s="210" t="str">
        <f>IF('Formulario PPGR1'!$H108="","",#REF!)</f>
        <v/>
      </c>
      <c r="E108" s="210" t="str">
        <f>IF('Formulario PPGR1'!$H108="","",#REF!)</f>
        <v/>
      </c>
      <c r="F108" s="234" t="str">
        <f>_xlfn.XLOOKUP($H108,tbl_ejes_estrategicos[Ejes Estratégicos],tbl_ejes_estrategicos[Cod_Eje],"",0)</f>
        <v/>
      </c>
      <c r="G108" s="234" t="str">
        <f>_xlfn.XLOOKUP(Tabla3[[#This Row],[Resultado Estratégico Institucional]],Tabla13[RE Concatenado],Tabla13[RE],"",0)</f>
        <v/>
      </c>
      <c r="H108" s="233"/>
      <c r="I108" s="233"/>
      <c r="J108" s="296"/>
      <c r="K108" s="233"/>
      <c r="L108" s="233"/>
      <c r="M108" s="298"/>
      <c r="N108" s="297"/>
      <c r="O108" s="209"/>
      <c r="P108" s="235"/>
      <c r="Q108" s="235"/>
      <c r="R108" s="246"/>
      <c r="S108" s="246"/>
      <c r="T108" s="246"/>
      <c r="U108" s="246"/>
      <c r="V108" s="246"/>
      <c r="W108" s="246"/>
      <c r="X108" s="246"/>
      <c r="Y108" s="246"/>
      <c r="Z108" s="246"/>
      <c r="AA108" s="246"/>
      <c r="AB108" s="246"/>
      <c r="AC108" s="246"/>
      <c r="AD108" s="246"/>
      <c r="AE108" s="247"/>
      <c r="AF108" s="247"/>
      <c r="AG108" s="247"/>
      <c r="AH108" s="247"/>
      <c r="AI108" s="247"/>
      <c r="AJ108" s="247"/>
      <c r="AK108" s="247"/>
      <c r="AL108" s="247"/>
      <c r="AM108" s="247"/>
      <c r="AN108" s="247"/>
      <c r="AO108" s="247"/>
      <c r="AP108" s="247"/>
    </row>
    <row r="109" spans="2:42" s="257" customFormat="1">
      <c r="B109" s="210" t="str">
        <f>IF('Formulario PPGR1'!$H109="","",CONCATENATE('Formulario PPGR1'!$C109,".",'Formulario PPGR1'!$D109,".",'Formulario PPGR1'!$E109,".",#REF!))</f>
        <v/>
      </c>
      <c r="C109" s="210" t="str">
        <f>IF('Formulario PPGR1'!$H109="","",#REF!)</f>
        <v/>
      </c>
      <c r="D109" s="210" t="str">
        <f>IF('Formulario PPGR1'!$H109="","",#REF!)</f>
        <v/>
      </c>
      <c r="E109" s="210" t="str">
        <f>IF('Formulario PPGR1'!$H109="","",#REF!)</f>
        <v/>
      </c>
      <c r="F109" s="234" t="str">
        <f>_xlfn.XLOOKUP($H109,tbl_ejes_estrategicos[Ejes Estratégicos],tbl_ejes_estrategicos[Cod_Eje],"",0)</f>
        <v/>
      </c>
      <c r="G109" s="234" t="str">
        <f>_xlfn.XLOOKUP(Tabla3[[#This Row],[Resultado Estratégico Institucional]],Tabla13[RE Concatenado],Tabla13[RE],"",0)</f>
        <v/>
      </c>
      <c r="H109" s="233"/>
      <c r="I109" s="233"/>
      <c r="J109" s="296"/>
      <c r="K109" s="233"/>
      <c r="L109" s="233"/>
      <c r="M109" s="298"/>
      <c r="N109" s="297"/>
      <c r="O109" s="209"/>
      <c r="P109" s="235"/>
      <c r="Q109" s="235"/>
      <c r="R109" s="246"/>
      <c r="S109" s="246"/>
      <c r="T109" s="246"/>
      <c r="U109" s="246"/>
      <c r="V109" s="246"/>
      <c r="W109" s="246"/>
      <c r="X109" s="246"/>
      <c r="Y109" s="246"/>
      <c r="Z109" s="246"/>
      <c r="AA109" s="246"/>
      <c r="AB109" s="246"/>
      <c r="AC109" s="246"/>
      <c r="AD109" s="246"/>
      <c r="AE109" s="247"/>
      <c r="AF109" s="247"/>
      <c r="AG109" s="247"/>
      <c r="AH109" s="247"/>
      <c r="AI109" s="247"/>
      <c r="AJ109" s="247"/>
      <c r="AK109" s="247"/>
      <c r="AL109" s="247"/>
      <c r="AM109" s="247"/>
      <c r="AN109" s="247"/>
      <c r="AO109" s="247"/>
      <c r="AP109" s="247"/>
    </row>
    <row r="110" spans="2:42" s="257" customFormat="1">
      <c r="B110" s="210" t="str">
        <f>IF('Formulario PPGR1'!$H110="","",CONCATENATE('Formulario PPGR1'!$C110,".",'Formulario PPGR1'!$D110,".",'Formulario PPGR1'!$E110,".",#REF!))</f>
        <v/>
      </c>
      <c r="C110" s="210" t="str">
        <f>IF('Formulario PPGR1'!$H110="","",#REF!)</f>
        <v/>
      </c>
      <c r="D110" s="210" t="str">
        <f>IF('Formulario PPGR1'!$H110="","",#REF!)</f>
        <v/>
      </c>
      <c r="E110" s="210" t="str">
        <f>IF('Formulario PPGR1'!$H110="","",#REF!)</f>
        <v/>
      </c>
      <c r="F110" s="234" t="str">
        <f>_xlfn.XLOOKUP($H110,tbl_ejes_estrategicos[Ejes Estratégicos],tbl_ejes_estrategicos[Cod_Eje],"",0)</f>
        <v/>
      </c>
      <c r="G110" s="234" t="str">
        <f>_xlfn.XLOOKUP(Tabla3[[#This Row],[Resultado Estratégico Institucional]],Tabla13[RE Concatenado],Tabla13[RE],"",0)</f>
        <v/>
      </c>
      <c r="H110" s="233"/>
      <c r="I110" s="233"/>
      <c r="J110" s="296"/>
      <c r="K110" s="233"/>
      <c r="L110" s="233"/>
      <c r="M110" s="298"/>
      <c r="N110" s="297"/>
      <c r="O110" s="209"/>
      <c r="P110" s="235"/>
      <c r="Q110" s="235"/>
      <c r="R110" s="246"/>
      <c r="S110" s="246"/>
      <c r="T110" s="246"/>
      <c r="U110" s="246"/>
      <c r="V110" s="246"/>
      <c r="W110" s="246"/>
      <c r="X110" s="246"/>
      <c r="Y110" s="246"/>
      <c r="Z110" s="246"/>
      <c r="AA110" s="246"/>
      <c r="AB110" s="246"/>
      <c r="AC110" s="246"/>
      <c r="AD110" s="246"/>
      <c r="AE110" s="247"/>
      <c r="AF110" s="247"/>
      <c r="AG110" s="247"/>
      <c r="AH110" s="247"/>
      <c r="AI110" s="247"/>
      <c r="AJ110" s="247"/>
      <c r="AK110" s="247"/>
      <c r="AL110" s="247"/>
      <c r="AM110" s="247"/>
      <c r="AN110" s="247"/>
      <c r="AO110" s="247"/>
      <c r="AP110" s="247"/>
    </row>
    <row r="111" spans="2:42" s="257" customFormat="1">
      <c r="B111" s="210" t="str">
        <f>IF('Formulario PPGR1'!$H111="","",CONCATENATE('Formulario PPGR1'!$C111,".",'Formulario PPGR1'!$D111,".",'Formulario PPGR1'!$E111,".",#REF!))</f>
        <v/>
      </c>
      <c r="C111" s="210" t="str">
        <f>IF('Formulario PPGR1'!$H111="","",#REF!)</f>
        <v/>
      </c>
      <c r="D111" s="210" t="str">
        <f>IF('Formulario PPGR1'!$H111="","",#REF!)</f>
        <v/>
      </c>
      <c r="E111" s="210" t="str">
        <f>IF('Formulario PPGR1'!$H111="","",#REF!)</f>
        <v/>
      </c>
      <c r="F111" s="234" t="str">
        <f>_xlfn.XLOOKUP($H111,tbl_ejes_estrategicos[Ejes Estratégicos],tbl_ejes_estrategicos[Cod_Eje],"",0)</f>
        <v/>
      </c>
      <c r="G111" s="234" t="str">
        <f>_xlfn.XLOOKUP(Tabla3[[#This Row],[Resultado Estratégico Institucional]],Tabla13[RE Concatenado],Tabla13[RE],"",0)</f>
        <v/>
      </c>
      <c r="H111" s="233"/>
      <c r="I111" s="233"/>
      <c r="J111" s="296"/>
      <c r="K111" s="233"/>
      <c r="L111" s="233"/>
      <c r="M111" s="299"/>
      <c r="N111" s="299"/>
      <c r="O111" s="209"/>
      <c r="P111" s="235"/>
      <c r="Q111" s="235"/>
      <c r="R111" s="246"/>
      <c r="S111" s="246"/>
      <c r="T111" s="246"/>
      <c r="U111" s="246"/>
      <c r="V111" s="246"/>
      <c r="W111" s="246"/>
      <c r="X111" s="246"/>
      <c r="Y111" s="246"/>
      <c r="Z111" s="246"/>
      <c r="AA111" s="246"/>
      <c r="AB111" s="246"/>
      <c r="AC111" s="246"/>
      <c r="AD111" s="246"/>
      <c r="AE111" s="247"/>
      <c r="AF111" s="247"/>
      <c r="AG111" s="247"/>
      <c r="AH111" s="247"/>
      <c r="AI111" s="247"/>
      <c r="AJ111" s="247"/>
      <c r="AK111" s="247"/>
      <c r="AL111" s="247"/>
      <c r="AM111" s="247"/>
      <c r="AN111" s="247"/>
      <c r="AO111" s="247"/>
      <c r="AP111" s="247"/>
    </row>
    <row r="112" spans="2:42" s="257" customFormat="1">
      <c r="B112" s="210" t="str">
        <f>IF('Formulario PPGR1'!$H112="","",CONCATENATE('Formulario PPGR1'!$C112,".",'Formulario PPGR1'!$D112,".",'Formulario PPGR1'!$E112,".",#REF!))</f>
        <v/>
      </c>
      <c r="C112" s="210" t="str">
        <f>IF('Formulario PPGR1'!$H112="","",#REF!)</f>
        <v/>
      </c>
      <c r="D112" s="210" t="str">
        <f>IF('Formulario PPGR1'!$H112="","",#REF!)</f>
        <v/>
      </c>
      <c r="E112" s="210" t="str">
        <f>IF('Formulario PPGR1'!$H112="","",#REF!)</f>
        <v/>
      </c>
      <c r="F112" s="234" t="str">
        <f>_xlfn.XLOOKUP($H112,tbl_ejes_estrategicos[Ejes Estratégicos],tbl_ejes_estrategicos[Cod_Eje],"",0)</f>
        <v/>
      </c>
      <c r="G112" s="234" t="str">
        <f>_xlfn.XLOOKUP(Tabla3[[#This Row],[Resultado Estratégico Institucional]],Tabla13[RE Concatenado],Tabla13[RE],"",0)</f>
        <v/>
      </c>
      <c r="H112" s="233"/>
      <c r="I112" s="233"/>
      <c r="J112" s="233"/>
      <c r="K112" s="233"/>
      <c r="L112" s="233"/>
      <c r="M112" s="299"/>
      <c r="N112" s="298"/>
      <c r="O112" s="209"/>
      <c r="P112" s="235"/>
      <c r="Q112" s="235"/>
      <c r="R112" s="246"/>
      <c r="S112" s="246"/>
      <c r="T112" s="246"/>
      <c r="U112" s="246"/>
      <c r="V112" s="246"/>
      <c r="W112" s="246"/>
      <c r="X112" s="246"/>
      <c r="Y112" s="246"/>
      <c r="Z112" s="246"/>
      <c r="AA112" s="246"/>
      <c r="AB112" s="246"/>
      <c r="AC112" s="246"/>
      <c r="AD112" s="246"/>
      <c r="AE112" s="247"/>
      <c r="AF112" s="247"/>
      <c r="AG112" s="247"/>
      <c r="AH112" s="247"/>
      <c r="AI112" s="247"/>
      <c r="AJ112" s="247"/>
      <c r="AK112" s="247"/>
      <c r="AL112" s="247"/>
      <c r="AM112" s="247"/>
      <c r="AN112" s="247"/>
      <c r="AO112" s="247"/>
      <c r="AP112" s="247"/>
    </row>
    <row r="113" spans="2:42" s="257" customFormat="1">
      <c r="B113" s="210" t="str">
        <f>IF('Formulario PPGR1'!$H113="","",CONCATENATE('Formulario PPGR1'!$C113,".",'Formulario PPGR1'!$D113,".",'Formulario PPGR1'!$E113,".",#REF!))</f>
        <v/>
      </c>
      <c r="C113" s="210" t="str">
        <f>IF('Formulario PPGR1'!$H113="","",#REF!)</f>
        <v/>
      </c>
      <c r="D113" s="210" t="str">
        <f>IF('Formulario PPGR1'!$H113="","",#REF!)</f>
        <v/>
      </c>
      <c r="E113" s="210" t="str">
        <f>IF('Formulario PPGR1'!$H113="","",#REF!)</f>
        <v/>
      </c>
      <c r="F113" s="234" t="str">
        <f>_xlfn.XLOOKUP($H113,tbl_ejes_estrategicos[Ejes Estratégicos],tbl_ejes_estrategicos[Cod_Eje],"",0)</f>
        <v/>
      </c>
      <c r="G113" s="234" t="str">
        <f>_xlfn.XLOOKUP(Tabla3[[#This Row],[Resultado Estratégico Institucional]],Tabla13[RE Concatenado],Tabla13[RE],"",0)</f>
        <v/>
      </c>
      <c r="H113" s="233"/>
      <c r="I113" s="233"/>
      <c r="J113" s="296"/>
      <c r="K113" s="233"/>
      <c r="L113" s="233"/>
      <c r="M113" s="298"/>
      <c r="N113" s="298"/>
      <c r="O113" s="209"/>
      <c r="P113" s="235"/>
      <c r="Q113" s="235"/>
      <c r="R113" s="246"/>
      <c r="S113" s="246"/>
      <c r="T113" s="246"/>
      <c r="U113" s="246"/>
      <c r="V113" s="246"/>
      <c r="W113" s="246"/>
      <c r="X113" s="246"/>
      <c r="Y113" s="246"/>
      <c r="Z113" s="246"/>
      <c r="AA113" s="246"/>
      <c r="AB113" s="246"/>
      <c r="AC113" s="246"/>
      <c r="AD113" s="246"/>
      <c r="AE113" s="247"/>
      <c r="AF113" s="247"/>
      <c r="AG113" s="247"/>
      <c r="AH113" s="247"/>
      <c r="AI113" s="247"/>
      <c r="AJ113" s="247"/>
      <c r="AK113" s="247"/>
      <c r="AL113" s="247"/>
      <c r="AM113" s="247"/>
      <c r="AN113" s="247"/>
      <c r="AO113" s="247"/>
      <c r="AP113" s="247"/>
    </row>
    <row r="114" spans="2:42" s="257" customFormat="1">
      <c r="B114" s="210" t="str">
        <f>IF('Formulario PPGR1'!$H114="","",CONCATENATE('Formulario PPGR1'!$C114,".",'Formulario PPGR1'!$D114,".",'Formulario PPGR1'!$E114,".",#REF!))</f>
        <v/>
      </c>
      <c r="C114" s="210" t="str">
        <f>IF('Formulario PPGR1'!$H114="","",#REF!)</f>
        <v/>
      </c>
      <c r="D114" s="210" t="str">
        <f>IF('Formulario PPGR1'!$H114="","",#REF!)</f>
        <v/>
      </c>
      <c r="E114" s="210" t="str">
        <f>IF('Formulario PPGR1'!$H114="","",#REF!)</f>
        <v/>
      </c>
      <c r="F114" s="234" t="str">
        <f>_xlfn.XLOOKUP($H114,tbl_ejes_estrategicos[Ejes Estratégicos],tbl_ejes_estrategicos[Cod_Eje],"",0)</f>
        <v/>
      </c>
      <c r="G114" s="234" t="str">
        <f>_xlfn.XLOOKUP(Tabla3[[#This Row],[Resultado Estratégico Institucional]],Tabla13[RE Concatenado],Tabla13[RE],"",0)</f>
        <v/>
      </c>
      <c r="H114" s="233"/>
      <c r="I114" s="233"/>
      <c r="J114" s="233"/>
      <c r="K114" s="233"/>
      <c r="L114" s="233"/>
      <c r="M114" s="298"/>
      <c r="N114" s="298"/>
      <c r="O114" s="209"/>
      <c r="P114" s="235"/>
      <c r="Q114" s="235"/>
      <c r="R114" s="246"/>
      <c r="S114" s="246"/>
      <c r="T114" s="246"/>
      <c r="U114" s="246"/>
      <c r="V114" s="246"/>
      <c r="W114" s="246"/>
      <c r="X114" s="246"/>
      <c r="Y114" s="246"/>
      <c r="Z114" s="246"/>
      <c r="AA114" s="246"/>
      <c r="AB114" s="246"/>
      <c r="AC114" s="246"/>
      <c r="AD114" s="246"/>
      <c r="AE114" s="247"/>
      <c r="AF114" s="247"/>
      <c r="AG114" s="247"/>
      <c r="AH114" s="247"/>
      <c r="AI114" s="247"/>
      <c r="AJ114" s="247"/>
      <c r="AK114" s="247"/>
      <c r="AL114" s="247"/>
      <c r="AM114" s="247"/>
      <c r="AN114" s="247"/>
      <c r="AO114" s="247"/>
      <c r="AP114" s="247"/>
    </row>
    <row r="115" spans="2:42" s="257" customFormat="1">
      <c r="B115" s="210" t="str">
        <f>IF('Formulario PPGR1'!$H115="","",CONCATENATE('Formulario PPGR1'!$C115,".",'Formulario PPGR1'!$D115,".",'Formulario PPGR1'!$E115,".",#REF!))</f>
        <v/>
      </c>
      <c r="C115" s="210" t="str">
        <f>IF('Formulario PPGR1'!$H115="","",#REF!)</f>
        <v/>
      </c>
      <c r="D115" s="210" t="str">
        <f>IF('Formulario PPGR1'!$H115="","",#REF!)</f>
        <v/>
      </c>
      <c r="E115" s="210" t="str">
        <f>IF('Formulario PPGR1'!$H115="","",#REF!)</f>
        <v/>
      </c>
      <c r="F115" s="234" t="str">
        <f>_xlfn.XLOOKUP($H115,tbl_ejes_estrategicos[Ejes Estratégicos],tbl_ejes_estrategicos[Cod_Eje],"",0)</f>
        <v/>
      </c>
      <c r="G115" s="234" t="str">
        <f>_xlfn.XLOOKUP(Tabla3[[#This Row],[Resultado Estratégico Institucional]],Tabla13[RE Concatenado],Tabla13[RE],"",0)</f>
        <v/>
      </c>
      <c r="H115" s="233"/>
      <c r="I115" s="233"/>
      <c r="J115" s="296"/>
      <c r="K115" s="233"/>
      <c r="L115" s="233"/>
      <c r="M115" s="298"/>
      <c r="N115" s="299"/>
      <c r="O115" s="235"/>
      <c r="P115" s="235"/>
      <c r="Q115" s="235"/>
      <c r="R115" s="246"/>
      <c r="S115" s="246"/>
      <c r="T115" s="246"/>
      <c r="U115" s="246"/>
      <c r="V115" s="246"/>
      <c r="W115" s="246"/>
      <c r="X115" s="246"/>
      <c r="Y115" s="246"/>
      <c r="Z115" s="246"/>
      <c r="AA115" s="246"/>
      <c r="AB115" s="246"/>
      <c r="AC115" s="246"/>
      <c r="AD115" s="246"/>
      <c r="AE115" s="247"/>
      <c r="AF115" s="247"/>
      <c r="AG115" s="247"/>
      <c r="AH115" s="247"/>
      <c r="AI115" s="247"/>
      <c r="AJ115" s="247"/>
      <c r="AK115" s="247"/>
      <c r="AL115" s="247"/>
      <c r="AM115" s="247"/>
      <c r="AN115" s="247"/>
      <c r="AO115" s="247"/>
      <c r="AP115" s="247"/>
    </row>
    <row r="116" spans="2:42" s="257" customFormat="1">
      <c r="B116" s="210" t="str">
        <f>IF('Formulario PPGR1'!$H116="","",CONCATENATE('Formulario PPGR1'!$C116,".",'Formulario PPGR1'!$D116,".",'Formulario PPGR1'!$E116,".",#REF!))</f>
        <v/>
      </c>
      <c r="C116" s="210" t="str">
        <f>IF('Formulario PPGR1'!$H116="","",#REF!)</f>
        <v/>
      </c>
      <c r="D116" s="210" t="str">
        <f>IF('Formulario PPGR1'!$H116="","",#REF!)</f>
        <v/>
      </c>
      <c r="E116" s="210" t="str">
        <f>IF('Formulario PPGR1'!$H116="","",#REF!)</f>
        <v/>
      </c>
      <c r="F116" s="234" t="str">
        <f>_xlfn.XLOOKUP($H116,tbl_ejes_estrategicos[Ejes Estratégicos],tbl_ejes_estrategicos[Cod_Eje],"",0)</f>
        <v/>
      </c>
      <c r="G116" s="234" t="str">
        <f>_xlfn.XLOOKUP(Tabla3[[#This Row],[Resultado Estratégico Institucional]],Tabla13[RE Concatenado],Tabla13[RE],"",0)</f>
        <v/>
      </c>
      <c r="H116" s="233"/>
      <c r="I116" s="233"/>
      <c r="J116" s="296"/>
      <c r="K116" s="233"/>
      <c r="L116" s="233"/>
      <c r="M116" s="298"/>
      <c r="N116" s="299"/>
      <c r="O116" s="235"/>
      <c r="P116" s="235"/>
      <c r="Q116" s="235"/>
      <c r="R116" s="246"/>
      <c r="S116" s="246"/>
      <c r="T116" s="246"/>
      <c r="U116" s="246"/>
      <c r="V116" s="246"/>
      <c r="W116" s="246"/>
      <c r="X116" s="246"/>
      <c r="Y116" s="246"/>
      <c r="Z116" s="246"/>
      <c r="AA116" s="246"/>
      <c r="AB116" s="246"/>
      <c r="AC116" s="246"/>
      <c r="AD116" s="246"/>
      <c r="AE116" s="247"/>
      <c r="AF116" s="247"/>
      <c r="AG116" s="247"/>
      <c r="AH116" s="247"/>
      <c r="AI116" s="247"/>
      <c r="AJ116" s="247"/>
      <c r="AK116" s="247"/>
      <c r="AL116" s="247"/>
      <c r="AM116" s="247"/>
      <c r="AN116" s="247"/>
      <c r="AO116" s="247"/>
      <c r="AP116" s="247"/>
    </row>
    <row r="117" spans="2:42" s="257" customFormat="1">
      <c r="B117" s="210" t="str">
        <f>IF('Formulario PPGR1'!$H117="","",CONCATENATE('Formulario PPGR1'!$C117,".",'Formulario PPGR1'!$D117,".",'Formulario PPGR1'!$E117,".",#REF!))</f>
        <v/>
      </c>
      <c r="C117" s="210" t="str">
        <f>IF('Formulario PPGR1'!$H117="","",#REF!)</f>
        <v/>
      </c>
      <c r="D117" s="210" t="str">
        <f>IF('Formulario PPGR1'!$H117="","",#REF!)</f>
        <v/>
      </c>
      <c r="E117" s="210" t="str">
        <f>IF('Formulario PPGR1'!$H117="","",#REF!)</f>
        <v/>
      </c>
      <c r="F117" s="234" t="str">
        <f>_xlfn.XLOOKUP($H117,tbl_ejes_estrategicos[Ejes Estratégicos],tbl_ejes_estrategicos[Cod_Eje],"",0)</f>
        <v/>
      </c>
      <c r="G117" s="234" t="str">
        <f>_xlfn.XLOOKUP(Tabla3[[#This Row],[Resultado Estratégico Institucional]],Tabla13[RE Concatenado],Tabla13[RE],"",0)</f>
        <v/>
      </c>
      <c r="H117" s="233"/>
      <c r="I117" s="233"/>
      <c r="J117" s="296"/>
      <c r="K117" s="233"/>
      <c r="L117" s="233"/>
      <c r="M117" s="299"/>
      <c r="N117" s="299"/>
      <c r="O117" s="235"/>
      <c r="P117" s="235"/>
      <c r="Q117" s="235"/>
      <c r="R117" s="246"/>
      <c r="S117" s="246"/>
      <c r="T117" s="246"/>
      <c r="U117" s="246"/>
      <c r="V117" s="246"/>
      <c r="W117" s="246"/>
      <c r="X117" s="246"/>
      <c r="Y117" s="246"/>
      <c r="Z117" s="246"/>
      <c r="AA117" s="246"/>
      <c r="AB117" s="246"/>
      <c r="AC117" s="246"/>
      <c r="AD117" s="246"/>
      <c r="AE117" s="247"/>
      <c r="AF117" s="247"/>
      <c r="AG117" s="247"/>
      <c r="AH117" s="247"/>
      <c r="AI117" s="247"/>
      <c r="AJ117" s="247"/>
      <c r="AK117" s="247"/>
      <c r="AL117" s="247"/>
      <c r="AM117" s="247"/>
      <c r="AN117" s="247"/>
      <c r="AO117" s="247"/>
      <c r="AP117" s="247"/>
    </row>
    <row r="118" spans="2:42" s="257" customFormat="1">
      <c r="B118" s="210" t="str">
        <f>IF('Formulario PPGR1'!$H118="","",CONCATENATE('Formulario PPGR1'!$C118,".",'Formulario PPGR1'!$D118,".",'Formulario PPGR1'!$E118,".",#REF!))</f>
        <v/>
      </c>
      <c r="C118" s="210" t="str">
        <f>IF('Formulario PPGR1'!$H118="","",#REF!)</f>
        <v/>
      </c>
      <c r="D118" s="210" t="str">
        <f>IF('Formulario PPGR1'!$H118="","",#REF!)</f>
        <v/>
      </c>
      <c r="E118" s="210" t="str">
        <f>IF('Formulario PPGR1'!$H118="","",#REF!)</f>
        <v/>
      </c>
      <c r="F118" s="234" t="str">
        <f>_xlfn.XLOOKUP($H118,tbl_ejes_estrategicos[Ejes Estratégicos],tbl_ejes_estrategicos[Cod_Eje],"",0)</f>
        <v/>
      </c>
      <c r="G118" s="234" t="str">
        <f>_xlfn.XLOOKUP(Tabla3[[#This Row],[Resultado Estratégico Institucional]],Tabla13[RE Concatenado],Tabla13[RE],"",0)</f>
        <v/>
      </c>
      <c r="H118" s="233"/>
      <c r="I118" s="233"/>
      <c r="J118" s="296"/>
      <c r="K118" s="233"/>
      <c r="L118" s="233"/>
      <c r="M118" s="298"/>
      <c r="N118" s="299"/>
      <c r="O118" s="235"/>
      <c r="P118" s="235"/>
      <c r="Q118" s="235"/>
      <c r="R118" s="246"/>
      <c r="S118" s="246"/>
      <c r="T118" s="246"/>
      <c r="U118" s="246"/>
      <c r="V118" s="246"/>
      <c r="W118" s="246"/>
      <c r="X118" s="246"/>
      <c r="Y118" s="246"/>
      <c r="Z118" s="246"/>
      <c r="AA118" s="246"/>
      <c r="AB118" s="246"/>
      <c r="AC118" s="246"/>
      <c r="AD118" s="246"/>
      <c r="AE118" s="247"/>
      <c r="AF118" s="247"/>
      <c r="AG118" s="247"/>
      <c r="AH118" s="247"/>
      <c r="AI118" s="247"/>
      <c r="AJ118" s="247"/>
      <c r="AK118" s="247"/>
      <c r="AL118" s="247"/>
      <c r="AM118" s="247"/>
      <c r="AN118" s="247"/>
      <c r="AO118" s="247"/>
      <c r="AP118" s="247"/>
    </row>
    <row r="119" spans="2:42" s="257" customFormat="1">
      <c r="B119" s="210" t="str">
        <f>IF('Formulario PPGR1'!$H119="","",CONCATENATE('Formulario PPGR1'!$C119,".",'Formulario PPGR1'!$D119,".",'Formulario PPGR1'!$E119,".",#REF!))</f>
        <v/>
      </c>
      <c r="C119" s="210" t="str">
        <f>IF('Formulario PPGR1'!$H119="","",#REF!)</f>
        <v/>
      </c>
      <c r="D119" s="210" t="str">
        <f>IF('Formulario PPGR1'!$H119="","",#REF!)</f>
        <v/>
      </c>
      <c r="E119" s="210" t="str">
        <f>IF('Formulario PPGR1'!$H119="","",#REF!)</f>
        <v/>
      </c>
      <c r="F119" s="234" t="str">
        <f>_xlfn.XLOOKUP($H119,tbl_ejes_estrategicos[Ejes Estratégicos],tbl_ejes_estrategicos[Cod_Eje],"",0)</f>
        <v/>
      </c>
      <c r="G119" s="234" t="str">
        <f>_xlfn.XLOOKUP(Tabla3[[#This Row],[Resultado Estratégico Institucional]],Tabla13[RE Concatenado],Tabla13[RE],"",0)</f>
        <v/>
      </c>
      <c r="H119" s="233"/>
      <c r="I119" s="233"/>
      <c r="J119" s="296"/>
      <c r="K119" s="233"/>
      <c r="L119" s="233"/>
      <c r="M119" s="297"/>
      <c r="N119" s="299"/>
      <c r="O119" s="235"/>
      <c r="P119" s="235"/>
      <c r="Q119" s="235"/>
      <c r="R119" s="246"/>
      <c r="S119" s="246"/>
      <c r="T119" s="246"/>
      <c r="U119" s="246"/>
      <c r="V119" s="246"/>
      <c r="W119" s="246"/>
      <c r="X119" s="246"/>
      <c r="Y119" s="246"/>
      <c r="Z119" s="246"/>
      <c r="AA119" s="246"/>
      <c r="AB119" s="246"/>
      <c r="AC119" s="246"/>
      <c r="AD119" s="246"/>
      <c r="AE119" s="247"/>
      <c r="AF119" s="247"/>
      <c r="AG119" s="247"/>
      <c r="AH119" s="247"/>
      <c r="AI119" s="247"/>
      <c r="AJ119" s="247"/>
      <c r="AK119" s="247"/>
      <c r="AL119" s="247"/>
      <c r="AM119" s="247"/>
      <c r="AN119" s="247"/>
      <c r="AO119" s="247"/>
      <c r="AP119" s="247"/>
    </row>
    <row r="120" spans="2:42" s="257" customFormat="1">
      <c r="B120" s="210" t="str">
        <f>IF('Formulario PPGR1'!$H120="","",CONCATENATE('Formulario PPGR1'!$C120,".",'Formulario PPGR1'!$D120,".",'Formulario PPGR1'!$E120,".",#REF!))</f>
        <v/>
      </c>
      <c r="C120" s="210" t="str">
        <f>IF('Formulario PPGR1'!$H120="","",#REF!)</f>
        <v/>
      </c>
      <c r="D120" s="210" t="str">
        <f>IF('Formulario PPGR1'!$H120="","",#REF!)</f>
        <v/>
      </c>
      <c r="E120" s="210" t="str">
        <f>IF('Formulario PPGR1'!$H120="","",#REF!)</f>
        <v/>
      </c>
      <c r="F120" s="234" t="str">
        <f>_xlfn.XLOOKUP($H120,tbl_ejes_estrategicos[Ejes Estratégicos],tbl_ejes_estrategicos[Cod_Eje],"",0)</f>
        <v/>
      </c>
      <c r="G120" s="234" t="str">
        <f>_xlfn.XLOOKUP(Tabla3[[#This Row],[Resultado Estratégico Institucional]],Tabla13[RE Concatenado],Tabla13[RE],"",0)</f>
        <v/>
      </c>
      <c r="H120" s="233"/>
      <c r="I120" s="233"/>
      <c r="J120" s="296"/>
      <c r="K120" s="233"/>
      <c r="L120" s="233"/>
      <c r="M120" s="297"/>
      <c r="N120" s="299"/>
      <c r="O120" s="209"/>
      <c r="P120" s="235"/>
      <c r="Q120" s="235"/>
      <c r="R120" s="246"/>
      <c r="S120" s="246"/>
      <c r="T120" s="246"/>
      <c r="U120" s="246"/>
      <c r="V120" s="246"/>
      <c r="W120" s="246"/>
      <c r="X120" s="246"/>
      <c r="Y120" s="246"/>
      <c r="Z120" s="246"/>
      <c r="AA120" s="246"/>
      <c r="AB120" s="246"/>
      <c r="AC120" s="246"/>
      <c r="AD120" s="246"/>
      <c r="AE120" s="247"/>
      <c r="AF120" s="247"/>
      <c r="AG120" s="247"/>
      <c r="AH120" s="247"/>
      <c r="AI120" s="247"/>
      <c r="AJ120" s="247"/>
      <c r="AK120" s="247"/>
      <c r="AL120" s="247"/>
      <c r="AM120" s="247"/>
      <c r="AN120" s="247"/>
      <c r="AO120" s="247"/>
      <c r="AP120" s="247"/>
    </row>
    <row r="121" spans="2:42" s="257" customFormat="1">
      <c r="B121" s="210" t="str">
        <f>IF('Formulario PPGR1'!$H121="","",CONCATENATE('Formulario PPGR1'!$C121,".",'Formulario PPGR1'!$D121,".",'Formulario PPGR1'!$E121,".",#REF!))</f>
        <v/>
      </c>
      <c r="C121" s="210" t="str">
        <f>IF('Formulario PPGR1'!$H121="","",#REF!)</f>
        <v/>
      </c>
      <c r="D121" s="210" t="str">
        <f>IF('Formulario PPGR1'!$H121="","",#REF!)</f>
        <v/>
      </c>
      <c r="E121" s="210" t="str">
        <f>IF('Formulario PPGR1'!$H121="","",#REF!)</f>
        <v/>
      </c>
      <c r="F121" s="234" t="str">
        <f>_xlfn.XLOOKUP($H121,tbl_ejes_estrategicos[Ejes Estratégicos],tbl_ejes_estrategicos[Cod_Eje],"",0)</f>
        <v/>
      </c>
      <c r="G121" s="234" t="str">
        <f>_xlfn.XLOOKUP(Tabla3[[#This Row],[Resultado Estratégico Institucional]],Tabla13[RE Concatenado],Tabla13[RE],"",0)</f>
        <v/>
      </c>
      <c r="H121" s="233"/>
      <c r="I121" s="233"/>
      <c r="J121" s="296"/>
      <c r="K121" s="236"/>
      <c r="L121" s="236"/>
      <c r="M121" s="312"/>
      <c r="N121" s="313"/>
      <c r="O121" s="209"/>
      <c r="P121" s="235"/>
      <c r="Q121" s="235"/>
      <c r="R121" s="246"/>
      <c r="S121" s="246"/>
      <c r="T121" s="246"/>
      <c r="U121" s="246"/>
      <c r="V121" s="246"/>
      <c r="W121" s="246"/>
      <c r="X121" s="246"/>
      <c r="Y121" s="246"/>
      <c r="Z121" s="246"/>
      <c r="AA121" s="246"/>
      <c r="AB121" s="246"/>
      <c r="AC121" s="246"/>
      <c r="AD121" s="246"/>
      <c r="AE121" s="247"/>
      <c r="AF121" s="247"/>
      <c r="AG121" s="247"/>
      <c r="AH121" s="247"/>
      <c r="AI121" s="247"/>
      <c r="AJ121" s="247"/>
      <c r="AK121" s="247"/>
      <c r="AL121" s="247"/>
      <c r="AM121" s="247"/>
      <c r="AN121" s="247"/>
      <c r="AO121" s="247"/>
      <c r="AP121" s="247"/>
    </row>
    <row r="122" spans="2:42" s="257" customFormat="1">
      <c r="B122" s="210" t="str">
        <f>IF('Formulario PPGR1'!$H122="","",CONCATENATE('Formulario PPGR1'!$C122,".",'Formulario PPGR1'!$D122,".",'Formulario PPGR1'!$E122,".",#REF!))</f>
        <v/>
      </c>
      <c r="C122" s="210" t="str">
        <f>IF('Formulario PPGR1'!$H122="","",#REF!)</f>
        <v/>
      </c>
      <c r="D122" s="210" t="str">
        <f>IF('Formulario PPGR1'!$H122="","",#REF!)</f>
        <v/>
      </c>
      <c r="E122" s="210" t="str">
        <f>IF('Formulario PPGR1'!$H122="","",#REF!)</f>
        <v/>
      </c>
      <c r="F122" s="234" t="str">
        <f>_xlfn.XLOOKUP($H122,tbl_ejes_estrategicos[Ejes Estratégicos],tbl_ejes_estrategicos[Cod_Eje],"",0)</f>
        <v/>
      </c>
      <c r="G122" s="234" t="str">
        <f>_xlfn.XLOOKUP(Tabla3[[#This Row],[Resultado Estratégico Institucional]],Tabla13[RE Concatenado],Tabla13[RE],"",0)</f>
        <v/>
      </c>
      <c r="H122" s="233"/>
      <c r="I122" s="233"/>
      <c r="J122" s="314"/>
      <c r="K122" s="236"/>
      <c r="L122" s="236"/>
      <c r="M122" s="312"/>
      <c r="N122" s="315"/>
      <c r="O122" s="209"/>
      <c r="P122" s="235"/>
      <c r="Q122" s="235"/>
      <c r="R122" s="246"/>
      <c r="S122" s="246"/>
      <c r="T122" s="246"/>
      <c r="U122" s="246"/>
      <c r="V122" s="246"/>
      <c r="W122" s="246"/>
      <c r="X122" s="246"/>
      <c r="Y122" s="246"/>
      <c r="Z122" s="246"/>
      <c r="AA122" s="246"/>
      <c r="AB122" s="246"/>
      <c r="AC122" s="246"/>
      <c r="AD122" s="246"/>
      <c r="AE122" s="247"/>
      <c r="AF122" s="247"/>
      <c r="AG122" s="247"/>
      <c r="AH122" s="247"/>
      <c r="AI122" s="247"/>
      <c r="AJ122" s="247"/>
      <c r="AK122" s="247"/>
      <c r="AL122" s="247"/>
      <c r="AM122" s="247"/>
      <c r="AN122" s="247"/>
      <c r="AO122" s="247"/>
      <c r="AP122" s="247"/>
    </row>
    <row r="123" spans="2:42" s="257" customFormat="1">
      <c r="B123" s="210" t="str">
        <f>IF('Formulario PPGR1'!$H123="","",CONCATENATE('Formulario PPGR1'!$C123,".",'Formulario PPGR1'!$D123,".",'Formulario PPGR1'!$E123,".",#REF!))</f>
        <v/>
      </c>
      <c r="C123" s="210" t="str">
        <f>IF('Formulario PPGR1'!$H123="","",#REF!)</f>
        <v/>
      </c>
      <c r="D123" s="210" t="str">
        <f>IF('Formulario PPGR1'!$H123="","",#REF!)</f>
        <v/>
      </c>
      <c r="E123" s="210" t="str">
        <f>IF('Formulario PPGR1'!$H123="","",#REF!)</f>
        <v/>
      </c>
      <c r="F123" s="234" t="str">
        <f>_xlfn.XLOOKUP($H123,tbl_ejes_estrategicos[Ejes Estratégicos],tbl_ejes_estrategicos[Cod_Eje],"",0)</f>
        <v/>
      </c>
      <c r="G123" s="234" t="str">
        <f>_xlfn.XLOOKUP(Tabla3[[#This Row],[Resultado Estratégico Institucional]],Tabla13[RE Concatenado],Tabla13[RE],"",0)</f>
        <v/>
      </c>
      <c r="H123" s="233"/>
      <c r="I123" s="233"/>
      <c r="J123" s="296"/>
      <c r="K123" s="233"/>
      <c r="L123" s="233"/>
      <c r="M123" s="299"/>
      <c r="N123" s="299"/>
      <c r="O123" s="235"/>
      <c r="P123" s="235"/>
      <c r="Q123" s="235"/>
      <c r="R123" s="246"/>
      <c r="S123" s="246"/>
      <c r="T123" s="246"/>
      <c r="U123" s="246"/>
      <c r="V123" s="246"/>
      <c r="W123" s="246"/>
      <c r="X123" s="246"/>
      <c r="Y123" s="246"/>
      <c r="Z123" s="246"/>
      <c r="AA123" s="246"/>
      <c r="AB123" s="246"/>
      <c r="AC123" s="246"/>
      <c r="AD123" s="246"/>
      <c r="AE123" s="247"/>
      <c r="AF123" s="247"/>
      <c r="AG123" s="247"/>
      <c r="AH123" s="247"/>
      <c r="AI123" s="247"/>
      <c r="AJ123" s="247"/>
      <c r="AK123" s="247"/>
      <c r="AL123" s="247"/>
      <c r="AM123" s="247"/>
      <c r="AN123" s="247"/>
      <c r="AO123" s="247"/>
      <c r="AP123" s="247"/>
    </row>
    <row r="124" spans="2:42" s="257" customFormat="1">
      <c r="B124" s="210" t="str">
        <f>IF('Formulario PPGR1'!$H124="","",CONCATENATE('Formulario PPGR1'!$C124,".",'Formulario PPGR1'!$D124,".",'Formulario PPGR1'!$E124,".",#REF!))</f>
        <v/>
      </c>
      <c r="C124" s="210" t="str">
        <f>IF('Formulario PPGR1'!$H124="","",#REF!)</f>
        <v/>
      </c>
      <c r="D124" s="210" t="str">
        <f>IF('Formulario PPGR1'!$H124="","",#REF!)</f>
        <v/>
      </c>
      <c r="E124" s="210" t="str">
        <f>IF('Formulario PPGR1'!$H124="","",#REF!)</f>
        <v/>
      </c>
      <c r="F124" s="234" t="str">
        <f>_xlfn.XLOOKUP($H124,tbl_ejes_estrategicos[Ejes Estratégicos],tbl_ejes_estrategicos[Cod_Eje],"",0)</f>
        <v/>
      </c>
      <c r="G124" s="234" t="str">
        <f>_xlfn.XLOOKUP(Tabla3[[#This Row],[Resultado Estratégico Institucional]],Tabla13[RE Concatenado],Tabla13[RE],"",0)</f>
        <v/>
      </c>
      <c r="H124" s="233"/>
      <c r="I124" s="233"/>
      <c r="J124" s="296"/>
      <c r="K124" s="233"/>
      <c r="L124" s="233"/>
      <c r="M124" s="297"/>
      <c r="N124" s="299"/>
      <c r="O124" s="235"/>
      <c r="P124" s="235"/>
      <c r="Q124" s="235"/>
      <c r="R124" s="246"/>
      <c r="S124" s="246"/>
      <c r="T124" s="246"/>
      <c r="U124" s="246"/>
      <c r="V124" s="246"/>
      <c r="W124" s="246"/>
      <c r="X124" s="246"/>
      <c r="Y124" s="246"/>
      <c r="Z124" s="246"/>
      <c r="AA124" s="246"/>
      <c r="AB124" s="246"/>
      <c r="AC124" s="246"/>
      <c r="AD124" s="246"/>
      <c r="AE124" s="247"/>
      <c r="AF124" s="247"/>
      <c r="AG124" s="247"/>
      <c r="AH124" s="247"/>
      <c r="AI124" s="247"/>
      <c r="AJ124" s="247"/>
      <c r="AK124" s="247"/>
      <c r="AL124" s="247"/>
      <c r="AM124" s="247"/>
      <c r="AN124" s="247"/>
      <c r="AO124" s="247"/>
      <c r="AP124" s="247"/>
    </row>
    <row r="125" spans="2:42" s="257" customFormat="1">
      <c r="B125" s="210" t="str">
        <f>IF('Formulario PPGR1'!$H125="","",CONCATENATE('Formulario PPGR1'!$C125,".",'Formulario PPGR1'!$D125,".",'Formulario PPGR1'!$E125,".",#REF!))</f>
        <v/>
      </c>
      <c r="C125" s="210" t="str">
        <f>IF('Formulario PPGR1'!$H125="","",#REF!)</f>
        <v/>
      </c>
      <c r="D125" s="210" t="str">
        <f>IF('Formulario PPGR1'!$H125="","",#REF!)</f>
        <v/>
      </c>
      <c r="E125" s="210" t="str">
        <f>IF('Formulario PPGR1'!$H125="","",#REF!)</f>
        <v/>
      </c>
      <c r="F125" s="234" t="str">
        <f>_xlfn.XLOOKUP($H125,tbl_ejes_estrategicos[Ejes Estratégicos],tbl_ejes_estrategicos[Cod_Eje],"",0)</f>
        <v/>
      </c>
      <c r="G125" s="234" t="str">
        <f>_xlfn.XLOOKUP(Tabla3[[#This Row],[Resultado Estratégico Institucional]],Tabla13[RE Concatenado],Tabla13[RE],"",0)</f>
        <v/>
      </c>
      <c r="H125" s="233"/>
      <c r="I125" s="233"/>
      <c r="J125" s="296"/>
      <c r="K125" s="233"/>
      <c r="L125" s="233"/>
      <c r="M125" s="297"/>
      <c r="N125" s="298"/>
      <c r="O125" s="209"/>
      <c r="P125" s="235"/>
      <c r="Q125" s="235"/>
      <c r="R125" s="246"/>
      <c r="S125" s="246"/>
      <c r="T125" s="246"/>
      <c r="U125" s="246"/>
      <c r="V125" s="246"/>
      <c r="W125" s="246"/>
      <c r="X125" s="246"/>
      <c r="Y125" s="246"/>
      <c r="Z125" s="246"/>
      <c r="AA125" s="246"/>
      <c r="AB125" s="246"/>
      <c r="AC125" s="246"/>
      <c r="AD125" s="246"/>
      <c r="AE125" s="247"/>
      <c r="AF125" s="247"/>
      <c r="AG125" s="247"/>
      <c r="AH125" s="247"/>
      <c r="AI125" s="247"/>
      <c r="AJ125" s="247"/>
      <c r="AK125" s="247"/>
      <c r="AL125" s="247"/>
      <c r="AM125" s="247"/>
      <c r="AN125" s="247"/>
      <c r="AO125" s="247"/>
      <c r="AP125" s="247"/>
    </row>
    <row r="126" spans="2:42" s="257" customFormat="1">
      <c r="B126" s="210" t="str">
        <f>IF('Formulario PPGR1'!$H126="","",CONCATENATE('Formulario PPGR1'!$C126,".",'Formulario PPGR1'!$D126,".",'Formulario PPGR1'!$E126,".",#REF!))</f>
        <v/>
      </c>
      <c r="C126" s="210" t="str">
        <f>IF('Formulario PPGR1'!$H126="","",#REF!)</f>
        <v/>
      </c>
      <c r="D126" s="210" t="str">
        <f>IF('Formulario PPGR1'!$H126="","",#REF!)</f>
        <v/>
      </c>
      <c r="E126" s="210" t="str">
        <f>IF('Formulario PPGR1'!$H126="","",#REF!)</f>
        <v/>
      </c>
      <c r="F126" s="234" t="str">
        <f>_xlfn.XLOOKUP($H126,tbl_ejes_estrategicos[Ejes Estratégicos],tbl_ejes_estrategicos[Cod_Eje],"",0)</f>
        <v/>
      </c>
      <c r="G126" s="234" t="str">
        <f>_xlfn.XLOOKUP(Tabla3[[#This Row],[Resultado Estratégico Institucional]],Tabla13[RE Concatenado],Tabla13[RE],"",0)</f>
        <v/>
      </c>
      <c r="H126" s="233"/>
      <c r="I126" s="233"/>
      <c r="J126" s="296"/>
      <c r="K126" s="233"/>
      <c r="L126" s="233"/>
      <c r="M126" s="301"/>
      <c r="N126" s="298"/>
      <c r="O126" s="209"/>
      <c r="P126" s="235"/>
      <c r="Q126" s="235"/>
      <c r="R126" s="246"/>
      <c r="S126" s="246"/>
      <c r="T126" s="246"/>
      <c r="U126" s="246"/>
      <c r="V126" s="246"/>
      <c r="W126" s="246"/>
      <c r="X126" s="246"/>
      <c r="Y126" s="246"/>
      <c r="Z126" s="246"/>
      <c r="AA126" s="246"/>
      <c r="AB126" s="246"/>
      <c r="AC126" s="246"/>
      <c r="AD126" s="246"/>
      <c r="AE126" s="247"/>
      <c r="AF126" s="247"/>
      <c r="AG126" s="247"/>
      <c r="AH126" s="247"/>
      <c r="AI126" s="247"/>
      <c r="AJ126" s="247"/>
      <c r="AK126" s="247"/>
      <c r="AL126" s="247"/>
      <c r="AM126" s="247"/>
      <c r="AN126" s="247"/>
      <c r="AO126" s="247"/>
      <c r="AP126" s="247"/>
    </row>
    <row r="127" spans="2:42" s="257" customFormat="1">
      <c r="B127" s="210" t="str">
        <f>IF('Formulario PPGR1'!$H127="","",CONCATENATE('Formulario PPGR1'!$C127,".",'Formulario PPGR1'!$D127,".",'Formulario PPGR1'!$E127,".",#REF!))</f>
        <v/>
      </c>
      <c r="C127" s="210" t="str">
        <f>IF('Formulario PPGR1'!$H127="","",#REF!)</f>
        <v/>
      </c>
      <c r="D127" s="210" t="str">
        <f>IF('Formulario PPGR1'!$H127="","",#REF!)</f>
        <v/>
      </c>
      <c r="E127" s="210" t="str">
        <f>IF('Formulario PPGR1'!$H127="","",#REF!)</f>
        <v/>
      </c>
      <c r="F127" s="234" t="str">
        <f>_xlfn.XLOOKUP($H127,tbl_ejes_estrategicos[Ejes Estratégicos],tbl_ejes_estrategicos[Cod_Eje],"",0)</f>
        <v/>
      </c>
      <c r="G127" s="234" t="str">
        <f>_xlfn.XLOOKUP(Tabla3[[#This Row],[Resultado Estratégico Institucional]],Tabla13[RE Concatenado],Tabla13[RE],"",0)</f>
        <v/>
      </c>
      <c r="H127" s="233"/>
      <c r="I127" s="233"/>
      <c r="J127" s="296"/>
      <c r="K127" s="233"/>
      <c r="L127" s="233"/>
      <c r="M127" s="297"/>
      <c r="N127" s="299"/>
      <c r="O127" s="209"/>
      <c r="P127" s="209"/>
      <c r="Q127" s="235"/>
      <c r="R127" s="246"/>
      <c r="S127" s="246"/>
      <c r="T127" s="246"/>
      <c r="U127" s="246"/>
      <c r="V127" s="246"/>
      <c r="W127" s="246"/>
      <c r="X127" s="246"/>
      <c r="Y127" s="246"/>
      <c r="Z127" s="246"/>
      <c r="AA127" s="246"/>
      <c r="AB127" s="246"/>
      <c r="AC127" s="246"/>
      <c r="AD127" s="246"/>
      <c r="AE127" s="247"/>
      <c r="AF127" s="247"/>
      <c r="AG127" s="247"/>
      <c r="AH127" s="247"/>
      <c r="AI127" s="247"/>
      <c r="AJ127" s="247"/>
      <c r="AK127" s="247"/>
      <c r="AL127" s="247"/>
      <c r="AM127" s="247"/>
      <c r="AN127" s="247"/>
      <c r="AO127" s="247"/>
      <c r="AP127" s="247"/>
    </row>
    <row r="128" spans="2:42" s="257" customFormat="1">
      <c r="B128" s="210" t="str">
        <f>IF('Formulario PPGR1'!$H128="","",CONCATENATE('Formulario PPGR1'!$C128,".",'Formulario PPGR1'!$D128,".",'Formulario PPGR1'!$E128,".",#REF!))</f>
        <v/>
      </c>
      <c r="C128" s="210" t="str">
        <f>IF('Formulario PPGR1'!$H128="","",#REF!)</f>
        <v/>
      </c>
      <c r="D128" s="210" t="str">
        <f>IF('Formulario PPGR1'!$H128="","",#REF!)</f>
        <v/>
      </c>
      <c r="E128" s="210" t="str">
        <f>IF('Formulario PPGR1'!$H128="","",#REF!)</f>
        <v/>
      </c>
      <c r="F128" s="234" t="str">
        <f>_xlfn.XLOOKUP($H128,tbl_ejes_estrategicos[Ejes Estratégicos],tbl_ejes_estrategicos[Cod_Eje],"",0)</f>
        <v/>
      </c>
      <c r="G128" s="234" t="str">
        <f>_xlfn.XLOOKUP(Tabla3[[#This Row],[Resultado Estratégico Institucional]],Tabla13[RE Concatenado],Tabla13[RE],"",0)</f>
        <v/>
      </c>
      <c r="H128" s="233"/>
      <c r="I128" s="233"/>
      <c r="J128" s="233"/>
      <c r="K128" s="233"/>
      <c r="L128" s="233"/>
      <c r="M128" s="297"/>
      <c r="N128" s="299"/>
      <c r="O128" s="209"/>
      <c r="P128" s="209"/>
      <c r="Q128" s="235"/>
      <c r="R128" s="246"/>
      <c r="S128" s="246"/>
      <c r="T128" s="246"/>
      <c r="U128" s="246"/>
      <c r="V128" s="246"/>
      <c r="W128" s="246"/>
      <c r="X128" s="246"/>
      <c r="Y128" s="246"/>
      <c r="Z128" s="246"/>
      <c r="AA128" s="246"/>
      <c r="AB128" s="246"/>
      <c r="AC128" s="246"/>
      <c r="AD128" s="246"/>
      <c r="AE128" s="247"/>
      <c r="AF128" s="247"/>
      <c r="AG128" s="247"/>
      <c r="AH128" s="247"/>
      <c r="AI128" s="247"/>
      <c r="AJ128" s="247"/>
      <c r="AK128" s="247"/>
      <c r="AL128" s="247"/>
      <c r="AM128" s="247"/>
      <c r="AN128" s="247"/>
      <c r="AO128" s="247"/>
      <c r="AP128" s="247"/>
    </row>
    <row r="129" spans="2:42" s="257" customFormat="1">
      <c r="B129" s="210" t="str">
        <f>IF('Formulario PPGR1'!$H129="","",CONCATENATE('Formulario PPGR1'!$C129,".",'Formulario PPGR1'!$D129,".",'Formulario PPGR1'!$E129,".",#REF!))</f>
        <v/>
      </c>
      <c r="C129" s="210" t="str">
        <f>IF('Formulario PPGR1'!$H129="","",#REF!)</f>
        <v/>
      </c>
      <c r="D129" s="210" t="str">
        <f>IF('Formulario PPGR1'!$H129="","",#REF!)</f>
        <v/>
      </c>
      <c r="E129" s="210" t="str">
        <f>IF('Formulario PPGR1'!$H129="","",#REF!)</f>
        <v/>
      </c>
      <c r="F129" s="234" t="str">
        <f>_xlfn.XLOOKUP($H129,tbl_ejes_estrategicos[Ejes Estratégicos],tbl_ejes_estrategicos[Cod_Eje],"",0)</f>
        <v/>
      </c>
      <c r="G129" s="234" t="str">
        <f>_xlfn.XLOOKUP(Tabla3[[#This Row],[Resultado Estratégico Institucional]],Tabla13[RE Concatenado],Tabla13[RE],"",0)</f>
        <v/>
      </c>
      <c r="H129" s="233"/>
      <c r="I129" s="233"/>
      <c r="J129" s="233"/>
      <c r="K129" s="233"/>
      <c r="L129" s="233"/>
      <c r="M129" s="316"/>
      <c r="N129" s="316"/>
      <c r="O129" s="209"/>
      <c r="P129" s="209"/>
      <c r="Q129" s="235"/>
      <c r="R129" s="246"/>
      <c r="S129" s="246"/>
      <c r="T129" s="246"/>
      <c r="U129" s="246"/>
      <c r="V129" s="246"/>
      <c r="W129" s="246"/>
      <c r="X129" s="246"/>
      <c r="Y129" s="246"/>
      <c r="Z129" s="246"/>
      <c r="AA129" s="246"/>
      <c r="AB129" s="246"/>
      <c r="AC129" s="246"/>
      <c r="AD129" s="246"/>
      <c r="AE129" s="247"/>
      <c r="AF129" s="247"/>
      <c r="AG129" s="247"/>
      <c r="AH129" s="247"/>
      <c r="AI129" s="247"/>
      <c r="AJ129" s="247"/>
      <c r="AK129" s="247"/>
      <c r="AL129" s="247"/>
      <c r="AM129" s="247"/>
      <c r="AN129" s="247"/>
      <c r="AO129" s="247"/>
      <c r="AP129" s="247"/>
    </row>
    <row r="130" spans="2:42" s="257" customFormat="1">
      <c r="B130" s="210" t="str">
        <f>IF('Formulario PPGR1'!$H130="","",CONCATENATE('Formulario PPGR1'!$C130,".",'Formulario PPGR1'!$D130,".",'Formulario PPGR1'!$E130,".",#REF!))</f>
        <v/>
      </c>
      <c r="C130" s="210" t="str">
        <f>IF('Formulario PPGR1'!$H130="","",#REF!)</f>
        <v/>
      </c>
      <c r="D130" s="210" t="str">
        <f>IF('Formulario PPGR1'!$H130="","",#REF!)</f>
        <v/>
      </c>
      <c r="E130" s="210" t="str">
        <f>IF('Formulario PPGR1'!$H130="","",#REF!)</f>
        <v/>
      </c>
      <c r="F130" s="234" t="str">
        <f>_xlfn.XLOOKUP($H130,tbl_ejes_estrategicos[Ejes Estratégicos],tbl_ejes_estrategicos[Cod_Eje],"",0)</f>
        <v/>
      </c>
      <c r="G130" s="234" t="str">
        <f>_xlfn.XLOOKUP(Tabla3[[#This Row],[Resultado Estratégico Institucional]],Tabla13[RE Concatenado],Tabla13[RE],"",0)</f>
        <v/>
      </c>
      <c r="H130" s="233"/>
      <c r="I130" s="233"/>
      <c r="J130" s="296"/>
      <c r="K130" s="233"/>
      <c r="L130" s="233"/>
      <c r="M130" s="297"/>
      <c r="N130" s="299"/>
      <c r="O130" s="209"/>
      <c r="P130" s="209"/>
      <c r="Q130" s="235"/>
      <c r="R130" s="246"/>
      <c r="S130" s="246"/>
      <c r="T130" s="246"/>
      <c r="U130" s="246"/>
      <c r="V130" s="246"/>
      <c r="W130" s="246"/>
      <c r="X130" s="246"/>
      <c r="Y130" s="246"/>
      <c r="Z130" s="246"/>
      <c r="AA130" s="246"/>
      <c r="AB130" s="246"/>
      <c r="AC130" s="246"/>
      <c r="AD130" s="246"/>
      <c r="AE130" s="247"/>
      <c r="AF130" s="247"/>
      <c r="AG130" s="247"/>
      <c r="AH130" s="247"/>
      <c r="AI130" s="247"/>
      <c r="AJ130" s="247"/>
      <c r="AK130" s="247"/>
      <c r="AL130" s="247"/>
      <c r="AM130" s="247"/>
      <c r="AN130" s="247"/>
      <c r="AO130" s="247"/>
      <c r="AP130" s="247"/>
    </row>
    <row r="131" spans="2:42" s="257" customFormat="1">
      <c r="B131" s="210" t="str">
        <f>IF('Formulario PPGR1'!$H131="","",CONCATENATE('Formulario PPGR1'!$C131,".",'Formulario PPGR1'!$D131,".",'Formulario PPGR1'!$E131,".",#REF!))</f>
        <v/>
      </c>
      <c r="C131" s="210" t="str">
        <f>IF('Formulario PPGR1'!$H131="","",#REF!)</f>
        <v/>
      </c>
      <c r="D131" s="210" t="str">
        <f>IF('Formulario PPGR1'!$H131="","",#REF!)</f>
        <v/>
      </c>
      <c r="E131" s="210" t="str">
        <f>IF('Formulario PPGR1'!$H131="","",#REF!)</f>
        <v/>
      </c>
      <c r="F131" s="234" t="str">
        <f>_xlfn.XLOOKUP($H131,tbl_ejes_estrategicos[Ejes Estratégicos],tbl_ejes_estrategicos[Cod_Eje],"",0)</f>
        <v/>
      </c>
      <c r="G131" s="234" t="str">
        <f>_xlfn.XLOOKUP(Tabla3[[#This Row],[Resultado Estratégico Institucional]],Tabla13[RE Concatenado],Tabla13[RE],"",0)</f>
        <v/>
      </c>
      <c r="H131" s="233"/>
      <c r="I131" s="233"/>
      <c r="J131" s="296"/>
      <c r="K131" s="233"/>
      <c r="L131" s="233"/>
      <c r="M131" s="297"/>
      <c r="N131" s="299"/>
      <c r="O131" s="209"/>
      <c r="P131" s="209"/>
      <c r="Q131" s="235"/>
      <c r="R131" s="246"/>
      <c r="S131" s="246"/>
      <c r="T131" s="246"/>
      <c r="U131" s="246"/>
      <c r="V131" s="246"/>
      <c r="W131" s="246"/>
      <c r="X131" s="246"/>
      <c r="Y131" s="246"/>
      <c r="Z131" s="246"/>
      <c r="AA131" s="246"/>
      <c r="AB131" s="246"/>
      <c r="AC131" s="246"/>
      <c r="AD131" s="246"/>
      <c r="AE131" s="247"/>
      <c r="AF131" s="247"/>
      <c r="AG131" s="247"/>
      <c r="AH131" s="247"/>
      <c r="AI131" s="247"/>
      <c r="AJ131" s="247"/>
      <c r="AK131" s="247"/>
      <c r="AL131" s="247"/>
      <c r="AM131" s="247"/>
      <c r="AN131" s="247"/>
      <c r="AO131" s="247"/>
      <c r="AP131" s="247"/>
    </row>
    <row r="132" spans="2:42" s="257" customFormat="1">
      <c r="B132" s="210" t="str">
        <f>IF('Formulario PPGR1'!$H132="","",CONCATENATE('Formulario PPGR1'!$C132,".",'Formulario PPGR1'!$D132,".",'Formulario PPGR1'!$E132,".",#REF!))</f>
        <v/>
      </c>
      <c r="C132" s="210" t="str">
        <f>IF('Formulario PPGR1'!$H132="","",#REF!)</f>
        <v/>
      </c>
      <c r="D132" s="210" t="str">
        <f>IF('Formulario PPGR1'!$H132="","",#REF!)</f>
        <v/>
      </c>
      <c r="E132" s="210" t="str">
        <f>IF('Formulario PPGR1'!$H132="","",#REF!)</f>
        <v/>
      </c>
      <c r="F132" s="234" t="str">
        <f>_xlfn.XLOOKUP($H132,tbl_ejes_estrategicos[Ejes Estratégicos],tbl_ejes_estrategicos[Cod_Eje],"",0)</f>
        <v/>
      </c>
      <c r="G132" s="234" t="str">
        <f>_xlfn.XLOOKUP(Tabla3[[#This Row],[Resultado Estratégico Institucional]],Tabla13[RE Concatenado],Tabla13[RE],"",0)</f>
        <v/>
      </c>
      <c r="H132" s="233"/>
      <c r="I132" s="233"/>
      <c r="J132" s="296"/>
      <c r="K132" s="233"/>
      <c r="L132" s="233"/>
      <c r="M132" s="297"/>
      <c r="N132" s="299"/>
      <c r="O132" s="209"/>
      <c r="P132" s="209"/>
      <c r="Q132" s="235"/>
      <c r="R132" s="246"/>
      <c r="S132" s="246"/>
      <c r="T132" s="246"/>
      <c r="U132" s="246"/>
      <c r="V132" s="246"/>
      <c r="W132" s="246"/>
      <c r="X132" s="246"/>
      <c r="Y132" s="246"/>
      <c r="Z132" s="246"/>
      <c r="AA132" s="246"/>
      <c r="AB132" s="246"/>
      <c r="AC132" s="246"/>
      <c r="AD132" s="246"/>
      <c r="AE132" s="247"/>
      <c r="AF132" s="247"/>
      <c r="AG132" s="247"/>
      <c r="AH132" s="247"/>
      <c r="AI132" s="247"/>
      <c r="AJ132" s="247"/>
      <c r="AK132" s="247"/>
      <c r="AL132" s="247"/>
      <c r="AM132" s="247"/>
      <c r="AN132" s="247"/>
      <c r="AO132" s="247"/>
      <c r="AP132" s="247"/>
    </row>
    <row r="133" spans="2:42" s="257" customFormat="1">
      <c r="B133" s="210" t="str">
        <f>IF('Formulario PPGR1'!$H133="","",CONCATENATE('Formulario PPGR1'!$C133,".",'Formulario PPGR1'!$D133,".",'Formulario PPGR1'!$E133,".",#REF!))</f>
        <v/>
      </c>
      <c r="C133" s="210" t="str">
        <f>IF('Formulario PPGR1'!$H133="","",#REF!)</f>
        <v/>
      </c>
      <c r="D133" s="210" t="str">
        <f>IF('Formulario PPGR1'!$H133="","",#REF!)</f>
        <v/>
      </c>
      <c r="E133" s="210" t="str">
        <f>IF('Formulario PPGR1'!$H133="","",#REF!)</f>
        <v/>
      </c>
      <c r="F133" s="234" t="str">
        <f>_xlfn.XLOOKUP($H133,tbl_ejes_estrategicos[Ejes Estratégicos],tbl_ejes_estrategicos[Cod_Eje],"",0)</f>
        <v/>
      </c>
      <c r="G133" s="234" t="str">
        <f>_xlfn.XLOOKUP(Tabla3[[#This Row],[Resultado Estratégico Institucional]],Tabla13[RE Concatenado],Tabla13[RE],"",0)</f>
        <v/>
      </c>
      <c r="H133" s="233"/>
      <c r="I133" s="233"/>
      <c r="J133" s="296"/>
      <c r="K133" s="233"/>
      <c r="L133" s="233"/>
      <c r="M133" s="299"/>
      <c r="N133" s="297"/>
      <c r="O133" s="235"/>
      <c r="P133" s="235"/>
      <c r="Q133" s="235"/>
      <c r="R133" s="246"/>
      <c r="S133" s="246"/>
      <c r="T133" s="246"/>
      <c r="U133" s="246"/>
      <c r="V133" s="246"/>
      <c r="W133" s="246"/>
      <c r="X133" s="246"/>
      <c r="Y133" s="246"/>
      <c r="Z133" s="246"/>
      <c r="AA133" s="246"/>
      <c r="AB133" s="246"/>
      <c r="AC133" s="246"/>
      <c r="AD133" s="246"/>
      <c r="AE133" s="247"/>
      <c r="AF133" s="247"/>
      <c r="AG133" s="247"/>
      <c r="AH133" s="247"/>
      <c r="AI133" s="247"/>
      <c r="AJ133" s="247"/>
      <c r="AK133" s="247"/>
      <c r="AL133" s="247"/>
      <c r="AM133" s="247"/>
      <c r="AN133" s="247"/>
      <c r="AO133" s="247"/>
      <c r="AP133" s="247"/>
    </row>
    <row r="134" spans="2:42" s="257" customFormat="1">
      <c r="B134" s="210" t="str">
        <f>IF('Formulario PPGR1'!$H134="","",CONCATENATE('Formulario PPGR1'!$C134,".",'Formulario PPGR1'!$D134,".",'Formulario PPGR1'!$E134,".",#REF!))</f>
        <v/>
      </c>
      <c r="C134" s="210" t="str">
        <f>IF('Formulario PPGR1'!$H134="","",#REF!)</f>
        <v/>
      </c>
      <c r="D134" s="210" t="str">
        <f>IF('Formulario PPGR1'!$H134="","",#REF!)</f>
        <v/>
      </c>
      <c r="E134" s="210" t="str">
        <f>IF('Formulario PPGR1'!$H134="","",#REF!)</f>
        <v/>
      </c>
      <c r="F134" s="234" t="str">
        <f>_xlfn.XLOOKUP($H134,tbl_ejes_estrategicos[Ejes Estratégicos],tbl_ejes_estrategicos[Cod_Eje],"",0)</f>
        <v/>
      </c>
      <c r="G134" s="234" t="str">
        <f>_xlfn.XLOOKUP(Tabla3[[#This Row],[Resultado Estratégico Institucional]],Tabla13[RE Concatenado],Tabla13[RE],"",0)</f>
        <v/>
      </c>
      <c r="H134" s="233"/>
      <c r="I134" s="233"/>
      <c r="J134" s="292"/>
      <c r="K134" s="262"/>
      <c r="L134" s="262"/>
      <c r="M134" s="234"/>
      <c r="N134" s="294"/>
      <c r="O134" s="210"/>
      <c r="P134" s="210"/>
      <c r="Q134" s="293"/>
      <c r="R134" s="246"/>
      <c r="S134" s="246"/>
      <c r="T134" s="246"/>
      <c r="U134" s="246"/>
      <c r="V134" s="246"/>
      <c r="W134" s="246"/>
      <c r="X134" s="246"/>
      <c r="Y134" s="246"/>
      <c r="Z134" s="246"/>
      <c r="AA134" s="246"/>
      <c r="AB134" s="246"/>
      <c r="AC134" s="246"/>
      <c r="AD134" s="246"/>
      <c r="AE134" s="247"/>
      <c r="AF134" s="247"/>
      <c r="AG134" s="247"/>
      <c r="AH134" s="247"/>
      <c r="AI134" s="247"/>
      <c r="AJ134" s="247"/>
      <c r="AK134" s="247"/>
      <c r="AL134" s="247"/>
      <c r="AM134" s="247"/>
      <c r="AN134" s="247"/>
      <c r="AO134" s="247"/>
      <c r="AP134" s="247"/>
    </row>
    <row r="135" spans="2:42" s="257" customFormat="1">
      <c r="F135" s="258"/>
      <c r="G135" s="258"/>
      <c r="H135" s="258"/>
      <c r="I135" s="258"/>
      <c r="J135" s="258"/>
      <c r="K135" s="258"/>
      <c r="L135" s="258"/>
      <c r="M135" s="259"/>
      <c r="N135" s="258"/>
      <c r="O135" s="246"/>
      <c r="P135" s="246"/>
      <c r="Q135" s="246"/>
      <c r="R135" s="246"/>
      <c r="S135" s="246"/>
      <c r="T135" s="246"/>
      <c r="U135" s="246"/>
      <c r="V135" s="246"/>
      <c r="W135" s="246"/>
      <c r="X135" s="246"/>
      <c r="Y135" s="246"/>
      <c r="Z135" s="246"/>
      <c r="AA135" s="246"/>
      <c r="AB135" s="246"/>
      <c r="AC135" s="246"/>
      <c r="AD135" s="246"/>
      <c r="AE135" s="247"/>
      <c r="AF135" s="247"/>
      <c r="AG135" s="247"/>
      <c r="AH135" s="247"/>
      <c r="AI135" s="247"/>
      <c r="AJ135" s="247"/>
      <c r="AK135" s="247"/>
      <c r="AL135" s="247"/>
      <c r="AM135" s="247"/>
      <c r="AN135" s="247"/>
      <c r="AO135" s="247"/>
      <c r="AP135" s="247"/>
    </row>
    <row r="136" spans="2:42" s="257" customFormat="1">
      <c r="F136" s="258"/>
      <c r="G136" s="258"/>
      <c r="H136" s="258"/>
      <c r="I136" s="258"/>
      <c r="J136" s="258"/>
      <c r="K136" s="258"/>
      <c r="L136" s="258"/>
      <c r="M136" s="259"/>
      <c r="N136" s="258"/>
      <c r="O136" s="246"/>
      <c r="P136" s="246"/>
      <c r="Q136" s="246"/>
      <c r="R136" s="246"/>
      <c r="S136" s="246"/>
      <c r="T136" s="246"/>
      <c r="U136" s="246"/>
      <c r="V136" s="246"/>
      <c r="W136" s="246"/>
      <c r="X136" s="246"/>
      <c r="Y136" s="246"/>
      <c r="Z136" s="246"/>
      <c r="AA136" s="246"/>
      <c r="AB136" s="246"/>
      <c r="AC136" s="246"/>
      <c r="AD136" s="246"/>
      <c r="AE136" s="247"/>
      <c r="AF136" s="247"/>
      <c r="AG136" s="247"/>
      <c r="AH136" s="247"/>
      <c r="AI136" s="247"/>
      <c r="AJ136" s="247"/>
      <c r="AK136" s="247"/>
      <c r="AL136" s="247"/>
      <c r="AM136" s="247"/>
      <c r="AN136" s="247"/>
      <c r="AO136" s="247"/>
      <c r="AP136" s="247"/>
    </row>
  </sheetData>
  <sheetProtection algorithmName="SHA-512" hashValue="N3cY9FwTff3RdvLUIomIwCL2L7ZiaMla/xB0qFVhJ0hhaxK+tnATcz8TSQ80bPmDA/yL7SsQPS59rhwl4B6zoQ==" saltValue="yNXhwqhvLOMe1h+zTGmHbw==" spinCount="100000" sheet="1" objects="1" scenarios="1" autoFilter="0"/>
  <mergeCells count="4">
    <mergeCell ref="L2:N2"/>
    <mergeCell ref="L5:N5"/>
    <mergeCell ref="L4:N4"/>
    <mergeCell ref="L3:N3"/>
  </mergeCells>
  <dataValidations count="7">
    <dataValidation type="list" allowBlank="1" showInputMessage="1" showErrorMessage="1" sqref="L3:M3" xr:uid="{00000000-0002-0000-0100-000000000000}">
      <formula1>ls_Regiones</formula1>
    </dataValidation>
    <dataValidation type="list" allowBlank="1" showInputMessage="1" showErrorMessage="1" sqref="L4:M4" xr:uid="{00000000-0002-0000-0100-000001000000}">
      <formula1>INDIRECT($Q$3)</formula1>
    </dataValidation>
    <dataValidation type="list" allowBlank="1" showInputMessage="1" showErrorMessage="1" sqref="L5:M5" xr:uid="{00000000-0002-0000-0100-000002000000}">
      <formula1>INDIRECT($Q$4)</formula1>
    </dataValidation>
    <dataValidation type="list" allowBlank="1" showInputMessage="1" showErrorMessage="1" sqref="L2:M2" xr:uid="{00000000-0002-0000-0100-000003000000}">
      <formula1>Periodo_POA</formula1>
    </dataValidation>
    <dataValidation type="list" allowBlank="1" showInputMessage="1" showErrorMessage="1" sqref="J131:J132" xr:uid="{00000000-0002-0000-0100-000004000000}">
      <formula1>Productos</formula1>
    </dataValidation>
    <dataValidation type="list" allowBlank="1" showInputMessage="1" showErrorMessage="1" sqref="I9:I134" xr:uid="{00000000-0002-0000-0100-000005000000}">
      <formula1>INDIRECT($F9)</formula1>
    </dataValidation>
    <dataValidation type="list" allowBlank="1" showInputMessage="1" showErrorMessage="1" sqref="H9:H134" xr:uid="{FEFC950B-F9A1-4F23-AD49-55B317035C13}">
      <formula1>ls_ejes_estrategicos</formula1>
    </dataValidation>
  </dataValidations>
  <pageMargins left="0.734251969" right="0.15748031496063" top="0.616141732" bottom="0.49803149600000002" header="0.511811023622047" footer="0.31496062992126"/>
  <pageSetup paperSize="5" scale="58" orientation="landscape" r:id="rId1"/>
  <colBreaks count="1" manualBreakCount="1">
    <brk id="17" max="77" man="1"/>
  </colBreaks>
  <ignoredErrors>
    <ignoredError sqref="A29:E29 R29:IV29 A33:E34 R33:IV34" unlockedFormula="1"/>
    <ignoredError sqref="O62" listDataValidation="1"/>
    <ignoredError sqref="I135:I136" emptyCellReference="1"/>
  </ignoredErrors>
  <drawing r:id="rId2"/>
  <legacyDrawing r:id="rId3"/>
  <controls>
    <mc:AlternateContent xmlns:mc="http://schemas.openxmlformats.org/markup-compatibility/2006">
      <mc:Choice Requires="x14">
        <control shapeId="2055" r:id="rId4" name="CommandButton1">
          <controlPr defaultSize="0" autoLine="0" r:id="rId5">
            <anchor moveWithCells="1">
              <from>
                <xdr:col>7</xdr:col>
                <xdr:colOff>0</xdr:colOff>
                <xdr:row>5</xdr:row>
                <xdr:rowOff>57150</xdr:rowOff>
              </from>
              <to>
                <xdr:col>7</xdr:col>
                <xdr:colOff>1381125</xdr:colOff>
                <xdr:row>7</xdr:row>
                <xdr:rowOff>9525</xdr:rowOff>
              </to>
            </anchor>
          </controlPr>
        </control>
      </mc:Choice>
      <mc:Fallback>
        <control shapeId="2055" r:id="rId4" name="CommandButton1"/>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B2:BB535"/>
  <sheetViews>
    <sheetView showGridLines="0" tabSelected="1" topLeftCell="L2" zoomScale="80" zoomScaleNormal="80" zoomScaleSheetLayoutView="90" workbookViewId="0">
      <selection activeCell="AB8" sqref="AB8"/>
    </sheetView>
  </sheetViews>
  <sheetFormatPr defaultColWidth="9.140625" defaultRowHeight="12.75"/>
  <cols>
    <col min="1" max="1" width="0.5703125" style="243" customWidth="1"/>
    <col min="2" max="6" width="5.42578125" style="243" hidden="1" customWidth="1"/>
    <col min="7" max="7" width="38.5703125" style="243" customWidth="1"/>
    <col min="8" max="8" width="17.28515625" style="244" customWidth="1"/>
    <col min="9" max="9" width="40.140625" style="244" customWidth="1"/>
    <col min="10" max="20" width="4.7109375" style="244" customWidth="1"/>
    <col min="21" max="21" width="4.7109375" style="260" customWidth="1"/>
    <col min="22" max="22" width="9" style="261" customWidth="1"/>
    <col min="23" max="23" width="16.140625" style="261" customWidth="1"/>
    <col min="24" max="24" width="13.28515625" style="261" customWidth="1"/>
    <col min="25" max="25" width="26" style="262" customWidth="1"/>
    <col min="26" max="26" width="33.28515625" style="257" customWidth="1"/>
    <col min="27" max="27" width="9.140625" style="257" customWidth="1"/>
    <col min="28" max="28" width="33.7109375" style="257" customWidth="1"/>
    <col min="29" max="53" width="9.140625" style="257" customWidth="1"/>
    <col min="54" max="16384" width="9.140625" style="243"/>
  </cols>
  <sheetData>
    <row r="2" spans="2:54">
      <c r="H2" s="121" t="str">
        <f>'Formulario PPGR1'!I2</f>
        <v>Servicio Nacional de Salud</v>
      </c>
    </row>
    <row r="3" spans="2:54">
      <c r="H3" s="121" t="str">
        <f>'Formulario PPGR1'!I3</f>
        <v>Dirección de Planificación y Desarrollo</v>
      </c>
      <c r="Z3" s="247" t="str">
        <f>IF('Formulario PPGR1'!$L$3="SNS - Dirección Central","ls_Departamento","Ls_DepartamentosSRS")</f>
        <v>Ls_DepartamentosSRS</v>
      </c>
    </row>
    <row r="4" spans="2:54">
      <c r="H4" s="121" t="str">
        <f>+'Formulario PPGR1'!I4</f>
        <v xml:space="preserve">Plan Operativo Anual </v>
      </c>
    </row>
    <row r="5" spans="2:54">
      <c r="H5" s="121" t="s">
        <v>229</v>
      </c>
    </row>
    <row r="6" spans="2:54">
      <c r="H6" s="121" t="s">
        <v>1</v>
      </c>
      <c r="J6" s="258"/>
      <c r="K6" s="258"/>
      <c r="L6" s="258"/>
      <c r="M6" s="258"/>
      <c r="N6" s="258"/>
      <c r="O6" s="258"/>
      <c r="P6" s="258"/>
      <c r="Q6" s="258"/>
      <c r="R6" s="258"/>
      <c r="S6" s="258"/>
      <c r="T6" s="258"/>
      <c r="U6" s="258"/>
      <c r="V6" s="258"/>
      <c r="W6" s="263"/>
    </row>
    <row r="8" spans="2:54" s="265" customFormat="1" ht="51">
      <c r="B8" s="202" t="s">
        <v>118</v>
      </c>
      <c r="C8" s="203" t="s">
        <v>119</v>
      </c>
      <c r="D8" s="203" t="s">
        <v>120</v>
      </c>
      <c r="E8" s="203" t="s">
        <v>121</v>
      </c>
      <c r="F8" s="204" t="s">
        <v>230</v>
      </c>
      <c r="G8" s="149" t="s">
        <v>231</v>
      </c>
      <c r="H8" s="149" t="s">
        <v>232</v>
      </c>
      <c r="I8" s="149" t="s">
        <v>233</v>
      </c>
      <c r="J8" s="149" t="s">
        <v>234</v>
      </c>
      <c r="K8" s="149" t="s">
        <v>235</v>
      </c>
      <c r="L8" s="149" t="s">
        <v>236</v>
      </c>
      <c r="M8" s="149" t="s">
        <v>237</v>
      </c>
      <c r="N8" s="149" t="s">
        <v>238</v>
      </c>
      <c r="O8" s="149" t="s">
        <v>239</v>
      </c>
      <c r="P8" s="149" t="s">
        <v>240</v>
      </c>
      <c r="Q8" s="149" t="s">
        <v>241</v>
      </c>
      <c r="R8" s="149" t="s">
        <v>242</v>
      </c>
      <c r="S8" s="149" t="s">
        <v>243</v>
      </c>
      <c r="T8" s="149" t="s">
        <v>244</v>
      </c>
      <c r="U8" s="149" t="s">
        <v>245</v>
      </c>
      <c r="V8" s="149" t="s">
        <v>246</v>
      </c>
      <c r="W8" s="149" t="s">
        <v>247</v>
      </c>
      <c r="X8" s="149" t="s">
        <v>248</v>
      </c>
      <c r="Y8" s="149" t="s">
        <v>249</v>
      </c>
      <c r="Z8" s="149" t="s">
        <v>250</v>
      </c>
      <c r="AA8" s="264"/>
      <c r="AB8" s="695" t="s">
        <v>251</v>
      </c>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row>
    <row r="9" spans="2:54" s="244" customFormat="1" ht="51">
      <c r="B9" s="266" t="e">
        <f>IF('Formulario PPGR2'!$G9="","",CONCATENATE('Formulario PPGR2'!$C9,".",'Formulario PPGR2'!$D9,".",'Formulario PPGR2'!$E9,".",'Formulario PPGR2'!$F9))</f>
        <v>#REF!</v>
      </c>
      <c r="C9" s="266" t="e">
        <f>IF('Formulario PPGR2'!$G9="","",'Formulario PPGR1'!#REF!)</f>
        <v>#REF!</v>
      </c>
      <c r="D9" s="266" t="e">
        <f>IF('Formulario PPGR2'!$G9="","",'Formulario PPGR1'!#REF!)</f>
        <v>#REF!</v>
      </c>
      <c r="E9" s="266" t="e">
        <f>IF('Formulario PPGR2'!$G9="","",'Formulario PPGR1'!#REF!)</f>
        <v>#REF!</v>
      </c>
      <c r="F9" s="266" t="e">
        <f>IF('Formulario PPGR2'!$G9="","",'Formulario PPGR1'!#REF!)</f>
        <v>#REF!</v>
      </c>
      <c r="G9" s="236" t="s">
        <v>136</v>
      </c>
      <c r="H9" s="233" t="s">
        <v>252</v>
      </c>
      <c r="I9" s="233" t="s">
        <v>253</v>
      </c>
      <c r="J9" s="232">
        <v>1</v>
      </c>
      <c r="K9" s="232">
        <v>1</v>
      </c>
      <c r="L9" s="232">
        <v>1</v>
      </c>
      <c r="M9" s="232">
        <v>1</v>
      </c>
      <c r="N9" s="232">
        <v>2</v>
      </c>
      <c r="O9" s="232">
        <v>1</v>
      </c>
      <c r="P9" s="232">
        <v>1</v>
      </c>
      <c r="Q9" s="232">
        <v>1</v>
      </c>
      <c r="R9" s="232">
        <v>2</v>
      </c>
      <c r="S9" s="232">
        <v>1</v>
      </c>
      <c r="T9" s="232">
        <v>1</v>
      </c>
      <c r="U9" s="232">
        <v>1</v>
      </c>
      <c r="V9" s="242">
        <f>SUM('Formulario PPGR2'!$J9:$U9)</f>
        <v>14</v>
      </c>
      <c r="W9" s="262" t="s">
        <v>254</v>
      </c>
      <c r="X9" s="262" t="s">
        <v>255</v>
      </c>
      <c r="Y9" s="236" t="s">
        <v>256</v>
      </c>
      <c r="Z9" s="296" t="s">
        <v>64</v>
      </c>
      <c r="AA9" s="258"/>
      <c r="AB9" s="693"/>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row>
    <row r="10" spans="2:54" s="244" customFormat="1" ht="38.25">
      <c r="B10" s="266" t="e">
        <f>IF('Formulario PPGR2'!$G10="","",CONCATENATE('Formulario PPGR2'!$C10,".",'Formulario PPGR2'!$D10,".",'Formulario PPGR2'!$E10,".",'Formulario PPGR2'!$F10))</f>
        <v>#REF!</v>
      </c>
      <c r="C10" s="266" t="e">
        <f>IF('Formulario PPGR2'!$G10="","",'Formulario PPGR1'!#REF!)</f>
        <v>#REF!</v>
      </c>
      <c r="D10" s="266" t="e">
        <f>IF('Formulario PPGR2'!$G10="","",'Formulario PPGR1'!#REF!)</f>
        <v>#REF!</v>
      </c>
      <c r="E10" s="266" t="e">
        <f>IF('Formulario PPGR2'!$G10="","",'Formulario PPGR1'!#REF!)</f>
        <v>#REF!</v>
      </c>
      <c r="F10" s="266" t="e">
        <f>IF('Formulario PPGR2'!$G10="","",'Formulario PPGR1'!#REF!)</f>
        <v>#REF!</v>
      </c>
      <c r="G10" s="236" t="s">
        <v>136</v>
      </c>
      <c r="H10" s="233" t="s">
        <v>257</v>
      </c>
      <c r="I10" s="233" t="s">
        <v>258</v>
      </c>
      <c r="J10" s="232"/>
      <c r="K10" s="232"/>
      <c r="L10" s="232"/>
      <c r="M10" s="232">
        <v>1</v>
      </c>
      <c r="N10" s="232"/>
      <c r="O10" s="232"/>
      <c r="P10" s="232">
        <v>1</v>
      </c>
      <c r="Q10" s="232"/>
      <c r="R10" s="232"/>
      <c r="S10" s="232">
        <v>1</v>
      </c>
      <c r="T10" s="232"/>
      <c r="U10" s="232"/>
      <c r="V10" s="242">
        <f>SUM('Formulario PPGR2'!$J10:$U10)</f>
        <v>3</v>
      </c>
      <c r="W10" s="262" t="s">
        <v>255</v>
      </c>
      <c r="X10" s="262"/>
      <c r="Y10" s="236"/>
      <c r="Z10" s="296" t="s">
        <v>64</v>
      </c>
      <c r="AA10" s="258"/>
      <c r="AB10" s="693"/>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row>
    <row r="11" spans="2:54" s="244" customFormat="1" ht="38.25">
      <c r="B11" s="266" t="e">
        <f>IF('Formulario PPGR2'!$G11="","",CONCATENATE('Formulario PPGR2'!$C11,".",'Formulario PPGR2'!$D11,".",'Formulario PPGR2'!$E11,".",'Formulario PPGR2'!$F11))</f>
        <v>#REF!</v>
      </c>
      <c r="C11" s="266" t="e">
        <f>IF('Formulario PPGR2'!$G11="","",'Formulario PPGR1'!#REF!)</f>
        <v>#REF!</v>
      </c>
      <c r="D11" s="266" t="e">
        <f>IF('Formulario PPGR2'!$G11="","",'Formulario PPGR1'!#REF!)</f>
        <v>#REF!</v>
      </c>
      <c r="E11" s="266" t="e">
        <f>IF('Formulario PPGR2'!$G11="","",'Formulario PPGR1'!#REF!)</f>
        <v>#REF!</v>
      </c>
      <c r="F11" s="266" t="e">
        <f>IF('Formulario PPGR2'!$G11="","",'Formulario PPGR1'!#REF!)</f>
        <v>#REF!</v>
      </c>
      <c r="G11" s="236" t="s">
        <v>136</v>
      </c>
      <c r="H11" s="233" t="s">
        <v>259</v>
      </c>
      <c r="I11" s="233" t="s">
        <v>260</v>
      </c>
      <c r="J11" s="232"/>
      <c r="K11" s="232"/>
      <c r="L11" s="232">
        <v>1</v>
      </c>
      <c r="M11" s="232"/>
      <c r="N11" s="232"/>
      <c r="O11" s="232">
        <v>1</v>
      </c>
      <c r="P11" s="232"/>
      <c r="Q11" s="232"/>
      <c r="R11" s="232">
        <v>1</v>
      </c>
      <c r="S11" s="232"/>
      <c r="T11" s="232"/>
      <c r="U11" s="232">
        <v>1</v>
      </c>
      <c r="V11" s="242">
        <f>SUM('Formulario PPGR2'!$J11:$U11)</f>
        <v>4</v>
      </c>
      <c r="W11" s="262" t="s">
        <v>261</v>
      </c>
      <c r="X11" s="262" t="s">
        <v>254</v>
      </c>
      <c r="Y11" s="236"/>
      <c r="Z11" s="296" t="s">
        <v>64</v>
      </c>
      <c r="AA11" s="258"/>
      <c r="AB11" s="693"/>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row>
    <row r="12" spans="2:54" s="244" customFormat="1" ht="56.25" customHeight="1">
      <c r="B12" s="266" t="e">
        <f>IF('Formulario PPGR2'!$G12="","",CONCATENATE('Formulario PPGR2'!$C12,".",'Formulario PPGR2'!$D12,".",'Formulario PPGR2'!$E12,".",'Formulario PPGR2'!$F12))</f>
        <v>#REF!</v>
      </c>
      <c r="C12" s="266" t="e">
        <f>IF('Formulario PPGR2'!$G12="","",'Formulario PPGR1'!#REF!)</f>
        <v>#REF!</v>
      </c>
      <c r="D12" s="266" t="e">
        <f>IF('Formulario PPGR2'!$G12="","",'Formulario PPGR1'!#REF!)</f>
        <v>#REF!</v>
      </c>
      <c r="E12" s="266" t="e">
        <f>IF('Formulario PPGR2'!$G12="","",'Formulario PPGR1'!#REF!)</f>
        <v>#REF!</v>
      </c>
      <c r="F12" s="266" t="e">
        <f>IF('Formulario PPGR2'!$G12="","",'Formulario PPGR1'!#REF!)</f>
        <v>#REF!</v>
      </c>
      <c r="G12" s="236" t="s">
        <v>136</v>
      </c>
      <c r="H12" s="233" t="s">
        <v>262</v>
      </c>
      <c r="I12" s="233" t="s">
        <v>263</v>
      </c>
      <c r="J12" s="232">
        <v>1</v>
      </c>
      <c r="K12" s="232"/>
      <c r="L12" s="232"/>
      <c r="M12" s="232">
        <v>1</v>
      </c>
      <c r="N12" s="232"/>
      <c r="O12" s="232"/>
      <c r="P12" s="232">
        <v>1</v>
      </c>
      <c r="Q12" s="232"/>
      <c r="R12" s="232"/>
      <c r="S12" s="232">
        <v>1</v>
      </c>
      <c r="T12" s="232"/>
      <c r="U12" s="232"/>
      <c r="V12" s="242">
        <f>SUM('Formulario PPGR2'!$J12:$U12)</f>
        <v>4</v>
      </c>
      <c r="W12" s="262" t="s">
        <v>264</v>
      </c>
      <c r="X12" s="262"/>
      <c r="Y12" s="236" t="s">
        <v>265</v>
      </c>
      <c r="Z12" s="296" t="s">
        <v>64</v>
      </c>
      <c r="AA12" s="258"/>
      <c r="AB12" s="693"/>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row>
    <row r="13" spans="2:54" s="244" customFormat="1" ht="51">
      <c r="B13" s="266" t="e">
        <f>IF('Formulario PPGR2'!$G13="","",CONCATENATE('Formulario PPGR2'!$C13,".",'Formulario PPGR2'!$D13,".",'Formulario PPGR2'!$E13,".",'Formulario PPGR2'!$F13))</f>
        <v>#REF!</v>
      </c>
      <c r="C13" s="266" t="e">
        <f>IF('Formulario PPGR2'!$G13="","",'Formulario PPGR1'!#REF!)</f>
        <v>#REF!</v>
      </c>
      <c r="D13" s="266" t="e">
        <f>IF('Formulario PPGR2'!$G13="","",'Formulario PPGR1'!#REF!)</f>
        <v>#REF!</v>
      </c>
      <c r="E13" s="266" t="e">
        <f>IF('Formulario PPGR2'!$G13="","",'Formulario PPGR1'!#REF!)</f>
        <v>#REF!</v>
      </c>
      <c r="F13" s="266" t="e">
        <f>IF('Formulario PPGR2'!$G13="","",'Formulario PPGR1'!#REF!)</f>
        <v>#REF!</v>
      </c>
      <c r="G13" s="236" t="s">
        <v>136</v>
      </c>
      <c r="H13" s="233" t="s">
        <v>266</v>
      </c>
      <c r="I13" s="233" t="s">
        <v>267</v>
      </c>
      <c r="J13" s="232"/>
      <c r="K13" s="232"/>
      <c r="L13" s="232">
        <v>1</v>
      </c>
      <c r="M13" s="232"/>
      <c r="N13" s="232"/>
      <c r="O13" s="232">
        <v>1</v>
      </c>
      <c r="P13" s="232"/>
      <c r="Q13" s="232"/>
      <c r="R13" s="232">
        <v>1</v>
      </c>
      <c r="S13" s="232"/>
      <c r="T13" s="232"/>
      <c r="U13" s="232">
        <v>1</v>
      </c>
      <c r="V13" s="242">
        <f>SUM('Formulario PPGR2'!$J13:$U13)</f>
        <v>4</v>
      </c>
      <c r="W13" s="262" t="s">
        <v>268</v>
      </c>
      <c r="X13" s="262" t="s">
        <v>254</v>
      </c>
      <c r="Y13" s="236" t="s">
        <v>269</v>
      </c>
      <c r="Z13" s="296" t="s">
        <v>64</v>
      </c>
      <c r="AA13" s="258"/>
      <c r="AB13" s="693"/>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row>
    <row r="14" spans="2:54" s="244" customFormat="1" ht="51" customHeight="1">
      <c r="B14" s="266" t="e">
        <f>IF('Formulario PPGR2'!$G14="","",CONCATENATE('Formulario PPGR2'!$C14,".",'Formulario PPGR2'!$D14,".",'Formulario PPGR2'!$E14,".",'Formulario PPGR2'!$F14))</f>
        <v>#REF!</v>
      </c>
      <c r="C14" s="266" t="e">
        <f>IF('Formulario PPGR2'!$G14="","",'Formulario PPGR1'!#REF!)</f>
        <v>#REF!</v>
      </c>
      <c r="D14" s="266" t="e">
        <f>IF('Formulario PPGR2'!$G14="","",'Formulario PPGR1'!#REF!)</f>
        <v>#REF!</v>
      </c>
      <c r="E14" s="266" t="e">
        <f>IF('Formulario PPGR2'!$G14="","",'Formulario PPGR1'!#REF!)</f>
        <v>#REF!</v>
      </c>
      <c r="F14" s="266" t="e">
        <f>IF('Formulario PPGR2'!$G14="","",'Formulario PPGR1'!#REF!)</f>
        <v>#REF!</v>
      </c>
      <c r="G14" s="236" t="s">
        <v>136</v>
      </c>
      <c r="H14" s="233" t="s">
        <v>270</v>
      </c>
      <c r="I14" s="233" t="s">
        <v>271</v>
      </c>
      <c r="J14" s="232"/>
      <c r="K14" s="232"/>
      <c r="L14" s="232">
        <v>1</v>
      </c>
      <c r="M14" s="232"/>
      <c r="N14" s="232"/>
      <c r="O14" s="232">
        <v>1</v>
      </c>
      <c r="P14" s="232"/>
      <c r="Q14" s="232"/>
      <c r="R14" s="232">
        <v>1</v>
      </c>
      <c r="S14" s="232"/>
      <c r="T14" s="232"/>
      <c r="U14" s="232">
        <v>1</v>
      </c>
      <c r="V14" s="242">
        <f>SUM('Formulario PPGR2'!$J14:$U14)</f>
        <v>4</v>
      </c>
      <c r="W14" s="262" t="s">
        <v>255</v>
      </c>
      <c r="X14" s="262" t="s">
        <v>254</v>
      </c>
      <c r="Y14" s="236"/>
      <c r="Z14" s="296" t="s">
        <v>64</v>
      </c>
      <c r="AA14" s="258"/>
      <c r="AB14" s="693"/>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row>
    <row r="15" spans="2:54" s="244" customFormat="1" ht="60" customHeight="1">
      <c r="B15" s="266" t="e">
        <f>IF('Formulario PPGR2'!$G15="","",CONCATENATE('Formulario PPGR2'!$C15,".",'Formulario PPGR2'!$D15,".",'Formulario PPGR2'!$E15,".",'Formulario PPGR2'!$F15))</f>
        <v>#REF!</v>
      </c>
      <c r="C15" s="266" t="e">
        <f>IF('Formulario PPGR2'!$G15="","",'Formulario PPGR1'!#REF!)</f>
        <v>#REF!</v>
      </c>
      <c r="D15" s="266" t="e">
        <f>IF('Formulario PPGR2'!$G15="","",'Formulario PPGR1'!#REF!)</f>
        <v>#REF!</v>
      </c>
      <c r="E15" s="266" t="e">
        <f>IF('Formulario PPGR2'!$G15="","",'Formulario PPGR1'!#REF!)</f>
        <v>#REF!</v>
      </c>
      <c r="F15" s="266" t="e">
        <f>IF('Formulario PPGR2'!$G15="","",'Formulario PPGR1'!#REF!)</f>
        <v>#REF!</v>
      </c>
      <c r="G15" s="236" t="s">
        <v>136</v>
      </c>
      <c r="H15" s="233" t="s">
        <v>272</v>
      </c>
      <c r="I15" s="233" t="s">
        <v>273</v>
      </c>
      <c r="J15" s="232"/>
      <c r="K15" s="232"/>
      <c r="L15" s="232">
        <v>1</v>
      </c>
      <c r="M15" s="232"/>
      <c r="N15" s="232"/>
      <c r="O15" s="232">
        <v>1</v>
      </c>
      <c r="P15" s="232"/>
      <c r="Q15" s="232"/>
      <c r="R15" s="232">
        <v>1</v>
      </c>
      <c r="S15" s="232"/>
      <c r="T15" s="232"/>
      <c r="U15" s="232">
        <v>1</v>
      </c>
      <c r="V15" s="242">
        <f>SUM('Formulario PPGR2'!$J15:$U15)</f>
        <v>4</v>
      </c>
      <c r="W15" s="262" t="s">
        <v>268</v>
      </c>
      <c r="X15" s="262" t="s">
        <v>274</v>
      </c>
      <c r="Y15" s="236"/>
      <c r="Z15" s="296" t="s">
        <v>64</v>
      </c>
      <c r="AA15" s="258"/>
      <c r="AB15" s="693"/>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row>
    <row r="16" spans="2:54" s="244" customFormat="1" ht="38.25">
      <c r="B16" s="266" t="e">
        <f>IF('Formulario PPGR2'!$G16="","",CONCATENATE('Formulario PPGR2'!$C16,".",'Formulario PPGR2'!$D16,".",'Formulario PPGR2'!$E16,".",'Formulario PPGR2'!$F16))</f>
        <v>#REF!</v>
      </c>
      <c r="C16" s="266" t="e">
        <f>IF('Formulario PPGR2'!$G16="","",'Formulario PPGR1'!#REF!)</f>
        <v>#REF!</v>
      </c>
      <c r="D16" s="266" t="e">
        <f>IF('Formulario PPGR2'!$G16="","",'Formulario PPGR1'!#REF!)</f>
        <v>#REF!</v>
      </c>
      <c r="E16" s="266" t="e">
        <f>IF('Formulario PPGR2'!$G16="","",'Formulario PPGR1'!#REF!)</f>
        <v>#REF!</v>
      </c>
      <c r="F16" s="266" t="e">
        <f>IF('Formulario PPGR2'!$G16="","",'Formulario PPGR1'!#REF!)</f>
        <v>#REF!</v>
      </c>
      <c r="G16" s="236" t="s">
        <v>136</v>
      </c>
      <c r="H16" s="233" t="s">
        <v>275</v>
      </c>
      <c r="I16" s="233" t="s">
        <v>276</v>
      </c>
      <c r="J16" s="232"/>
      <c r="K16" s="232"/>
      <c r="L16" s="232">
        <v>1</v>
      </c>
      <c r="M16" s="232"/>
      <c r="N16" s="232"/>
      <c r="O16" s="232">
        <v>1</v>
      </c>
      <c r="P16" s="232"/>
      <c r="Q16" s="232"/>
      <c r="R16" s="232">
        <v>1</v>
      </c>
      <c r="S16" s="232"/>
      <c r="T16" s="232"/>
      <c r="U16" s="232">
        <v>1</v>
      </c>
      <c r="V16" s="242">
        <f>SUM('Formulario PPGR2'!$J16:$U16)</f>
        <v>4</v>
      </c>
      <c r="W16" s="262" t="s">
        <v>261</v>
      </c>
      <c r="X16" s="262" t="s">
        <v>268</v>
      </c>
      <c r="Y16" s="236"/>
      <c r="Z16" s="296" t="s">
        <v>64</v>
      </c>
      <c r="AA16" s="258"/>
      <c r="AB16" s="693"/>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row>
    <row r="17" spans="2:54" s="244" customFormat="1" ht="38.25">
      <c r="B17" s="266" t="e">
        <f>IF('Formulario PPGR2'!$G17="","",CONCATENATE('Formulario PPGR2'!$C17,".",'Formulario PPGR2'!$D17,".",'Formulario PPGR2'!$E17,".",'Formulario PPGR2'!$F17))</f>
        <v>#REF!</v>
      </c>
      <c r="C17" s="266" t="e">
        <f>IF('Formulario PPGR2'!$G17="","",'Formulario PPGR1'!#REF!)</f>
        <v>#REF!</v>
      </c>
      <c r="D17" s="266" t="e">
        <f>IF('Formulario PPGR2'!$G17="","",'Formulario PPGR1'!#REF!)</f>
        <v>#REF!</v>
      </c>
      <c r="E17" s="266" t="e">
        <f>IF('Formulario PPGR2'!$G17="","",'Formulario PPGR1'!#REF!)</f>
        <v>#REF!</v>
      </c>
      <c r="F17" s="266" t="e">
        <f>IF('Formulario PPGR2'!$G17="","",'Formulario PPGR1'!#REF!)</f>
        <v>#REF!</v>
      </c>
      <c r="G17" s="236" t="s">
        <v>136</v>
      </c>
      <c r="H17" s="233" t="s">
        <v>277</v>
      </c>
      <c r="I17" s="233" t="s">
        <v>278</v>
      </c>
      <c r="J17" s="232">
        <v>1</v>
      </c>
      <c r="K17" s="232">
        <v>1</v>
      </c>
      <c r="L17" s="232">
        <v>1</v>
      </c>
      <c r="M17" s="232">
        <v>1</v>
      </c>
      <c r="N17" s="232">
        <v>1</v>
      </c>
      <c r="O17" s="232">
        <v>1</v>
      </c>
      <c r="P17" s="232">
        <v>1</v>
      </c>
      <c r="Q17" s="232">
        <v>1</v>
      </c>
      <c r="R17" s="232">
        <v>1</v>
      </c>
      <c r="S17" s="232">
        <v>1</v>
      </c>
      <c r="T17" s="232">
        <v>1</v>
      </c>
      <c r="U17" s="232">
        <v>1</v>
      </c>
      <c r="V17" s="242">
        <f>SUM('Formulario PPGR2'!$J17:$U17)</f>
        <v>12</v>
      </c>
      <c r="W17" s="262" t="s">
        <v>279</v>
      </c>
      <c r="X17" s="262" t="s">
        <v>268</v>
      </c>
      <c r="Y17" s="236" t="s">
        <v>280</v>
      </c>
      <c r="Z17" s="296" t="s">
        <v>64</v>
      </c>
      <c r="AA17" s="258"/>
      <c r="AB17" s="693"/>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row>
    <row r="18" spans="2:54" s="244" customFormat="1" ht="38.25">
      <c r="B18" s="266" t="e">
        <f>IF('Formulario PPGR2'!$G18="","",CONCATENATE('Formulario PPGR2'!$C18,".",'Formulario PPGR2'!$D18,".",'Formulario PPGR2'!$E18,".",'Formulario PPGR2'!$F18))</f>
        <v>#REF!</v>
      </c>
      <c r="C18" s="266" t="e">
        <f>IF('Formulario PPGR2'!$G18="","",'Formulario PPGR1'!#REF!)</f>
        <v>#REF!</v>
      </c>
      <c r="D18" s="266" t="e">
        <f>IF('Formulario PPGR2'!$G18="","",'Formulario PPGR1'!#REF!)</f>
        <v>#REF!</v>
      </c>
      <c r="E18" s="266" t="e">
        <f>IF('Formulario PPGR2'!$G18="","",'Formulario PPGR1'!#REF!)</f>
        <v>#REF!</v>
      </c>
      <c r="F18" s="266" t="e">
        <f>IF('Formulario PPGR2'!$G18="","",'Formulario PPGR1'!#REF!)</f>
        <v>#REF!</v>
      </c>
      <c r="G18" s="236" t="s">
        <v>136</v>
      </c>
      <c r="H18" s="233" t="s">
        <v>281</v>
      </c>
      <c r="I18" s="233" t="s">
        <v>282</v>
      </c>
      <c r="J18" s="232"/>
      <c r="K18" s="232"/>
      <c r="L18" s="232">
        <v>1</v>
      </c>
      <c r="M18" s="232"/>
      <c r="N18" s="232"/>
      <c r="O18" s="232">
        <v>1</v>
      </c>
      <c r="P18" s="232"/>
      <c r="Q18" s="232"/>
      <c r="R18" s="232">
        <v>1</v>
      </c>
      <c r="S18" s="232"/>
      <c r="T18" s="232"/>
      <c r="U18" s="232">
        <v>1</v>
      </c>
      <c r="V18" s="242">
        <f>SUM('Formulario PPGR2'!$J18:$U18)</f>
        <v>4</v>
      </c>
      <c r="W18" s="262" t="s">
        <v>279</v>
      </c>
      <c r="X18" s="262" t="s">
        <v>268</v>
      </c>
      <c r="Y18" s="236"/>
      <c r="Z18" s="296" t="s">
        <v>64</v>
      </c>
      <c r="AA18" s="258"/>
      <c r="AB18" s="693"/>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row>
    <row r="19" spans="2:54" s="244" customFormat="1" ht="38.25">
      <c r="B19" s="266" t="e">
        <f>IF('Formulario PPGR2'!$G19="","",CONCATENATE('Formulario PPGR2'!$C19,".",'Formulario PPGR2'!$D19,".",'Formulario PPGR2'!$E19,".",'Formulario PPGR2'!$F19))</f>
        <v>#REF!</v>
      </c>
      <c r="C19" s="266" t="e">
        <f>IF('Formulario PPGR2'!$G19="","",'Formulario PPGR1'!#REF!)</f>
        <v>#REF!</v>
      </c>
      <c r="D19" s="266" t="e">
        <f>IF('Formulario PPGR2'!$G19="","",'Formulario PPGR1'!#REF!)</f>
        <v>#REF!</v>
      </c>
      <c r="E19" s="266" t="e">
        <f>IF('Formulario PPGR2'!$G19="","",'Formulario PPGR1'!#REF!)</f>
        <v>#REF!</v>
      </c>
      <c r="F19" s="266" t="e">
        <f>IF('Formulario PPGR2'!$G19="","",'Formulario PPGR1'!#REF!)</f>
        <v>#REF!</v>
      </c>
      <c r="G19" s="236" t="s">
        <v>136</v>
      </c>
      <c r="H19" s="233" t="s">
        <v>283</v>
      </c>
      <c r="I19" s="233" t="s">
        <v>284</v>
      </c>
      <c r="J19" s="232">
        <v>1</v>
      </c>
      <c r="K19" s="232"/>
      <c r="L19" s="232"/>
      <c r="M19" s="232">
        <v>1</v>
      </c>
      <c r="N19" s="232"/>
      <c r="O19" s="232"/>
      <c r="P19" s="232">
        <v>1</v>
      </c>
      <c r="Q19" s="232"/>
      <c r="R19" s="232"/>
      <c r="S19" s="232">
        <v>1</v>
      </c>
      <c r="T19" s="232"/>
      <c r="U19" s="232"/>
      <c r="V19" s="242">
        <f>SUM('Formulario PPGR2'!$J19:$U19)</f>
        <v>4</v>
      </c>
      <c r="W19" s="262" t="s">
        <v>268</v>
      </c>
      <c r="X19" s="262" t="s">
        <v>274</v>
      </c>
      <c r="Y19" s="236"/>
      <c r="Z19" s="296" t="s">
        <v>64</v>
      </c>
      <c r="AA19" s="258"/>
      <c r="AB19" s="693"/>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row>
    <row r="20" spans="2:54" s="244" customFormat="1" ht="38.25">
      <c r="B20" s="266" t="e">
        <f>IF('Formulario PPGR2'!$G20="","",CONCATENATE('Formulario PPGR2'!$C20,".",'Formulario PPGR2'!$D20,".",'Formulario PPGR2'!$E20,".",'Formulario PPGR2'!$F20))</f>
        <v>#REF!</v>
      </c>
      <c r="C20" s="266" t="e">
        <f>IF('Formulario PPGR2'!$G20="","",'Formulario PPGR1'!#REF!)</f>
        <v>#REF!</v>
      </c>
      <c r="D20" s="266" t="e">
        <f>IF('Formulario PPGR2'!$G20="","",'Formulario PPGR1'!#REF!)</f>
        <v>#REF!</v>
      </c>
      <c r="E20" s="266" t="e">
        <f>IF('Formulario PPGR2'!$G20="","",'Formulario PPGR1'!#REF!)</f>
        <v>#REF!</v>
      </c>
      <c r="F20" s="266" t="e">
        <f>IF('Formulario PPGR2'!$G20="","",'Formulario PPGR1'!#REF!)</f>
        <v>#REF!</v>
      </c>
      <c r="G20" s="236" t="s">
        <v>136</v>
      </c>
      <c r="H20" s="233" t="s">
        <v>285</v>
      </c>
      <c r="I20" s="233" t="s">
        <v>286</v>
      </c>
      <c r="J20" s="232">
        <v>1</v>
      </c>
      <c r="K20" s="232"/>
      <c r="L20" s="232"/>
      <c r="M20" s="232">
        <v>1</v>
      </c>
      <c r="N20" s="232"/>
      <c r="O20" s="232"/>
      <c r="P20" s="232">
        <v>1</v>
      </c>
      <c r="Q20" s="232"/>
      <c r="R20" s="232"/>
      <c r="S20" s="232">
        <v>1</v>
      </c>
      <c r="T20" s="232"/>
      <c r="U20" s="232"/>
      <c r="V20" s="242">
        <f>SUM('Formulario PPGR2'!$J20:$U20)</f>
        <v>4</v>
      </c>
      <c r="W20" s="262" t="s">
        <v>255</v>
      </c>
      <c r="X20" s="262" t="s">
        <v>254</v>
      </c>
      <c r="Y20" s="236"/>
      <c r="Z20" s="296" t="s">
        <v>64</v>
      </c>
      <c r="AA20" s="258"/>
      <c r="AB20" s="693"/>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row>
    <row r="21" spans="2:54" s="244" customFormat="1" ht="51">
      <c r="B21" s="266" t="e">
        <f>IF('Formulario PPGR2'!$G21="","",CONCATENATE('Formulario PPGR2'!$C21,".",'Formulario PPGR2'!$D21,".",'Formulario PPGR2'!$E21,".",'Formulario PPGR2'!$F21))</f>
        <v>#REF!</v>
      </c>
      <c r="C21" s="266" t="e">
        <f>IF('Formulario PPGR2'!$G21="","",'Formulario PPGR1'!#REF!)</f>
        <v>#REF!</v>
      </c>
      <c r="D21" s="266" t="e">
        <f>IF('Formulario PPGR2'!$G21="","",'Formulario PPGR1'!#REF!)</f>
        <v>#REF!</v>
      </c>
      <c r="E21" s="266" t="e">
        <f>IF('Formulario PPGR2'!$G21="","",'Formulario PPGR1'!#REF!)</f>
        <v>#REF!</v>
      </c>
      <c r="F21" s="266" t="e">
        <f>IF('Formulario PPGR2'!$G21="","",'Formulario PPGR1'!#REF!)</f>
        <v>#REF!</v>
      </c>
      <c r="G21" s="236" t="s">
        <v>140</v>
      </c>
      <c r="H21" s="233" t="s">
        <v>287</v>
      </c>
      <c r="I21" s="233" t="s">
        <v>288</v>
      </c>
      <c r="J21" s="232"/>
      <c r="K21" s="232">
        <v>1</v>
      </c>
      <c r="L21" s="232">
        <v>1</v>
      </c>
      <c r="M21" s="232">
        <v>1</v>
      </c>
      <c r="N21" s="232">
        <v>1</v>
      </c>
      <c r="O21" s="232">
        <v>1</v>
      </c>
      <c r="P21" s="232">
        <v>1</v>
      </c>
      <c r="Q21" s="232">
        <v>1</v>
      </c>
      <c r="R21" s="232">
        <v>1</v>
      </c>
      <c r="S21" s="232">
        <v>1</v>
      </c>
      <c r="T21" s="232">
        <v>1</v>
      </c>
      <c r="U21" s="232"/>
      <c r="V21" s="242">
        <f>SUM('Formulario PPGR2'!$J21:$U21)</f>
        <v>10</v>
      </c>
      <c r="W21" s="262" t="s">
        <v>255</v>
      </c>
      <c r="X21" s="262"/>
      <c r="Y21" s="236"/>
      <c r="Z21" s="296" t="s">
        <v>64</v>
      </c>
      <c r="AA21" s="258"/>
      <c r="AB21" s="693"/>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row>
    <row r="22" spans="2:54" s="244" customFormat="1" ht="51">
      <c r="B22" s="266" t="e">
        <f>IF('Formulario PPGR2'!$G22="","",CONCATENATE('Formulario PPGR2'!$C22,".",'Formulario PPGR2'!$D22,".",'Formulario PPGR2'!$E22,".",'Formulario PPGR2'!$F22))</f>
        <v>#REF!</v>
      </c>
      <c r="C22" s="266" t="e">
        <f>IF('Formulario PPGR2'!$G22="","",'Formulario PPGR1'!#REF!)</f>
        <v>#REF!</v>
      </c>
      <c r="D22" s="266" t="e">
        <f>IF('Formulario PPGR2'!$G22="","",'Formulario PPGR1'!#REF!)</f>
        <v>#REF!</v>
      </c>
      <c r="E22" s="266" t="e">
        <f>IF('Formulario PPGR2'!$G22="","",'Formulario PPGR1'!#REF!)</f>
        <v>#REF!</v>
      </c>
      <c r="F22" s="266" t="e">
        <f>IF('Formulario PPGR2'!$G22="","",'Formulario PPGR1'!#REF!)</f>
        <v>#REF!</v>
      </c>
      <c r="G22" s="236" t="s">
        <v>140</v>
      </c>
      <c r="H22" s="233" t="s">
        <v>289</v>
      </c>
      <c r="I22" s="233" t="s">
        <v>290</v>
      </c>
      <c r="J22" s="232"/>
      <c r="K22" s="232"/>
      <c r="L22" s="232">
        <v>1</v>
      </c>
      <c r="M22" s="232"/>
      <c r="N22" s="232"/>
      <c r="O22" s="232">
        <v>1</v>
      </c>
      <c r="P22" s="232"/>
      <c r="Q22" s="232"/>
      <c r="R22" s="232">
        <v>1</v>
      </c>
      <c r="S22" s="232"/>
      <c r="T22" s="232"/>
      <c r="U22" s="232">
        <v>1</v>
      </c>
      <c r="V22" s="242">
        <f>SUM('Formulario PPGR2'!$J22:$U22)</f>
        <v>4</v>
      </c>
      <c r="W22" s="262" t="s">
        <v>255</v>
      </c>
      <c r="X22" s="262"/>
      <c r="Y22" s="236" t="s">
        <v>291</v>
      </c>
      <c r="Z22" s="296" t="s">
        <v>64</v>
      </c>
      <c r="AA22" s="258"/>
      <c r="AB22" s="693"/>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row>
    <row r="23" spans="2:54" s="244" customFormat="1" ht="51">
      <c r="B23" s="266" t="e">
        <f>IF('Formulario PPGR2'!$G23="","",CONCATENATE('Formulario PPGR2'!$C23,".",'Formulario PPGR2'!$D23,".",'Formulario PPGR2'!$E23,".",'Formulario PPGR2'!$F23))</f>
        <v>#REF!</v>
      </c>
      <c r="C23" s="266" t="e">
        <f>IF('Formulario PPGR2'!$G23="","",'Formulario PPGR1'!#REF!)</f>
        <v>#REF!</v>
      </c>
      <c r="D23" s="266" t="e">
        <f>IF('Formulario PPGR2'!$G23="","",'Formulario PPGR1'!#REF!)</f>
        <v>#REF!</v>
      </c>
      <c r="E23" s="266" t="e">
        <f>IF('Formulario PPGR2'!$G23="","",'Formulario PPGR1'!#REF!)</f>
        <v>#REF!</v>
      </c>
      <c r="F23" s="266" t="e">
        <f>IF('Formulario PPGR2'!$G23="","",'Formulario PPGR1'!#REF!)</f>
        <v>#REF!</v>
      </c>
      <c r="G23" s="236" t="s">
        <v>140</v>
      </c>
      <c r="H23" s="233" t="s">
        <v>292</v>
      </c>
      <c r="I23" s="233" t="s">
        <v>293</v>
      </c>
      <c r="J23" s="232"/>
      <c r="K23" s="232"/>
      <c r="L23" s="232"/>
      <c r="M23" s="232">
        <v>1</v>
      </c>
      <c r="N23" s="232"/>
      <c r="O23" s="232"/>
      <c r="P23" s="232"/>
      <c r="Q23" s="232">
        <v>1</v>
      </c>
      <c r="R23" s="232"/>
      <c r="S23" s="232"/>
      <c r="T23" s="232"/>
      <c r="U23" s="232">
        <v>1</v>
      </c>
      <c r="V23" s="242">
        <f>SUM('Formulario PPGR2'!$J23:$U23)</f>
        <v>3</v>
      </c>
      <c r="W23" s="262" t="s">
        <v>255</v>
      </c>
      <c r="X23" s="262" t="s">
        <v>268</v>
      </c>
      <c r="Y23" s="236"/>
      <c r="Z23" s="296" t="s">
        <v>64</v>
      </c>
      <c r="AA23" s="258"/>
      <c r="AB23" s="693"/>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row>
    <row r="24" spans="2:54" s="244" customFormat="1" ht="60" customHeight="1">
      <c r="B24" s="266" t="e">
        <f>IF('Formulario PPGR2'!$G24="","",CONCATENATE('Formulario PPGR2'!$C24,".",'Formulario PPGR2'!$D24,".",'Formulario PPGR2'!$E24,".",'Formulario PPGR2'!$F24))</f>
        <v>#REF!</v>
      </c>
      <c r="C24" s="266" t="e">
        <f>IF('Formulario PPGR2'!$G24="","",'Formulario PPGR1'!#REF!)</f>
        <v>#REF!</v>
      </c>
      <c r="D24" s="266" t="e">
        <f>IF('Formulario PPGR2'!$G24="","",'Formulario PPGR1'!#REF!)</f>
        <v>#REF!</v>
      </c>
      <c r="E24" s="266" t="e">
        <f>IF('Formulario PPGR2'!$G24="","",'Formulario PPGR1'!#REF!)</f>
        <v>#REF!</v>
      </c>
      <c r="F24" s="266" t="e">
        <f>IF('Formulario PPGR2'!$G24="","",'Formulario PPGR1'!#REF!)</f>
        <v>#REF!</v>
      </c>
      <c r="G24" s="236" t="s">
        <v>140</v>
      </c>
      <c r="H24" s="233" t="s">
        <v>294</v>
      </c>
      <c r="I24" s="233" t="s">
        <v>295</v>
      </c>
      <c r="J24" s="232"/>
      <c r="K24" s="232"/>
      <c r="L24" s="232">
        <v>1</v>
      </c>
      <c r="M24" s="232"/>
      <c r="N24" s="232"/>
      <c r="O24" s="232">
        <v>1</v>
      </c>
      <c r="P24" s="232"/>
      <c r="Q24" s="232"/>
      <c r="R24" s="232"/>
      <c r="S24" s="232">
        <v>1</v>
      </c>
      <c r="T24" s="232"/>
      <c r="U24" s="232"/>
      <c r="V24" s="242">
        <f>SUM('Formulario PPGR2'!$J24:$U24)</f>
        <v>3</v>
      </c>
      <c r="W24" s="262" t="s">
        <v>255</v>
      </c>
      <c r="X24" s="262"/>
      <c r="Y24" s="236"/>
      <c r="Z24" s="296" t="s">
        <v>64</v>
      </c>
      <c r="AA24" s="258"/>
      <c r="AB24" s="693"/>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row>
    <row r="25" spans="2:54" s="244" customFormat="1" ht="63.75">
      <c r="B25" s="266" t="e">
        <f>IF('Formulario PPGR2'!$G25="","",CONCATENATE('Formulario PPGR2'!$C25,".",'Formulario PPGR2'!$D25,".",'Formulario PPGR2'!$E25,".",'Formulario PPGR2'!$F25))</f>
        <v>#REF!</v>
      </c>
      <c r="C25" s="266" t="e">
        <f>IF('Formulario PPGR2'!$G25="","",'Formulario PPGR1'!#REF!)</f>
        <v>#REF!</v>
      </c>
      <c r="D25" s="266" t="e">
        <f>IF('Formulario PPGR2'!$G25="","",'Formulario PPGR1'!#REF!)</f>
        <v>#REF!</v>
      </c>
      <c r="E25" s="266" t="e">
        <f>IF('Formulario PPGR2'!$G25="","",'Formulario PPGR1'!#REF!)</f>
        <v>#REF!</v>
      </c>
      <c r="F25" s="266" t="e">
        <f>IF('Formulario PPGR2'!$G25="","",'Formulario PPGR1'!#REF!)</f>
        <v>#REF!</v>
      </c>
      <c r="G25" s="236" t="s">
        <v>140</v>
      </c>
      <c r="H25" s="233" t="s">
        <v>296</v>
      </c>
      <c r="I25" s="236" t="s">
        <v>297</v>
      </c>
      <c r="J25" s="232"/>
      <c r="K25" s="232"/>
      <c r="L25" s="232"/>
      <c r="M25" s="232"/>
      <c r="N25" s="232">
        <v>1</v>
      </c>
      <c r="O25" s="232"/>
      <c r="P25" s="232"/>
      <c r="Q25" s="232"/>
      <c r="R25" s="232"/>
      <c r="S25" s="232">
        <v>1</v>
      </c>
      <c r="T25" s="232"/>
      <c r="U25" s="232"/>
      <c r="V25" s="242">
        <f>SUM('Formulario PPGR2'!$J25:$U25)</f>
        <v>2</v>
      </c>
      <c r="W25" s="262" t="s">
        <v>264</v>
      </c>
      <c r="X25" s="262" t="s">
        <v>268</v>
      </c>
      <c r="Y25" s="236"/>
      <c r="Z25" s="296" t="s">
        <v>64</v>
      </c>
      <c r="AA25" s="258"/>
      <c r="AB25" s="693"/>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row>
    <row r="26" spans="2:54" s="244" customFormat="1" ht="51">
      <c r="B26" s="266" t="e">
        <f>IF('Formulario PPGR2'!$G26="","",CONCATENATE('Formulario PPGR2'!$C26,".",'Formulario PPGR2'!$D26,".",'Formulario PPGR2'!$E26,".",'Formulario PPGR2'!$F26))</f>
        <v>#REF!</v>
      </c>
      <c r="C26" s="266" t="e">
        <f>IF('Formulario PPGR2'!$G26="","",'Formulario PPGR1'!#REF!)</f>
        <v>#REF!</v>
      </c>
      <c r="D26" s="266" t="e">
        <f>IF('Formulario PPGR2'!$G26="","",'Formulario PPGR1'!#REF!)</f>
        <v>#REF!</v>
      </c>
      <c r="E26" s="266" t="e">
        <f>IF('Formulario PPGR2'!$G26="","",'Formulario PPGR1'!#REF!)</f>
        <v>#REF!</v>
      </c>
      <c r="F26" s="266" t="e">
        <f>IF('Formulario PPGR2'!$G26="","",'Formulario PPGR1'!#REF!)</f>
        <v>#REF!</v>
      </c>
      <c r="G26" s="236" t="s">
        <v>140</v>
      </c>
      <c r="H26" s="233" t="s">
        <v>298</v>
      </c>
      <c r="I26" s="233" t="s">
        <v>299</v>
      </c>
      <c r="J26" s="232"/>
      <c r="K26" s="232"/>
      <c r="L26" s="232"/>
      <c r="M26" s="232">
        <v>1</v>
      </c>
      <c r="N26" s="232"/>
      <c r="O26" s="232"/>
      <c r="P26" s="232"/>
      <c r="Q26" s="232">
        <v>1</v>
      </c>
      <c r="R26" s="232"/>
      <c r="S26" s="232"/>
      <c r="T26" s="232">
        <v>1</v>
      </c>
      <c r="U26" s="232"/>
      <c r="V26" s="242">
        <f>SUM('Formulario PPGR2'!$J26:$U26)</f>
        <v>3</v>
      </c>
      <c r="W26" s="262" t="s">
        <v>279</v>
      </c>
      <c r="X26" s="262"/>
      <c r="Y26" s="236"/>
      <c r="Z26" s="296" t="s">
        <v>64</v>
      </c>
      <c r="AA26" s="258"/>
      <c r="AB26" s="693"/>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row>
    <row r="27" spans="2:54" s="244" customFormat="1" ht="51">
      <c r="B27" s="266" t="e">
        <f>IF('Formulario PPGR2'!$G27="","",CONCATENATE('Formulario PPGR2'!$C27,".",'Formulario PPGR2'!$D27,".",'Formulario PPGR2'!$E27,".",'Formulario PPGR2'!$F27))</f>
        <v>#REF!</v>
      </c>
      <c r="C27" s="266" t="e">
        <f>IF('Formulario PPGR2'!$G27="","",'Formulario PPGR1'!#REF!)</f>
        <v>#REF!</v>
      </c>
      <c r="D27" s="266" t="e">
        <f>IF('Formulario PPGR2'!$G27="","",'Formulario PPGR1'!#REF!)</f>
        <v>#REF!</v>
      </c>
      <c r="E27" s="266" t="e">
        <f>IF('Formulario PPGR2'!$G27="","",'Formulario PPGR1'!#REF!)</f>
        <v>#REF!</v>
      </c>
      <c r="F27" s="266" t="e">
        <f>IF('Formulario PPGR2'!$G27="","",'Formulario PPGR1'!#REF!)</f>
        <v>#REF!</v>
      </c>
      <c r="G27" s="236" t="s">
        <v>140</v>
      </c>
      <c r="H27" s="233" t="s">
        <v>300</v>
      </c>
      <c r="I27" s="233" t="s">
        <v>301</v>
      </c>
      <c r="J27" s="232"/>
      <c r="K27" s="232"/>
      <c r="L27" s="232"/>
      <c r="M27" s="232"/>
      <c r="N27" s="232">
        <v>1</v>
      </c>
      <c r="O27" s="232"/>
      <c r="P27" s="232"/>
      <c r="Q27" s="232"/>
      <c r="R27" s="232"/>
      <c r="S27" s="232">
        <v>1</v>
      </c>
      <c r="T27" s="232"/>
      <c r="U27" s="232"/>
      <c r="V27" s="242">
        <f>SUM('Formulario PPGR2'!$J27:$U27)</f>
        <v>2</v>
      </c>
      <c r="W27" s="262" t="s">
        <v>255</v>
      </c>
      <c r="X27" s="262" t="s">
        <v>268</v>
      </c>
      <c r="Y27" s="236"/>
      <c r="Z27" s="296" t="s">
        <v>64</v>
      </c>
      <c r="AA27" s="258"/>
      <c r="AB27" s="693"/>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row>
    <row r="28" spans="2:54" s="244" customFormat="1" ht="51">
      <c r="B28" s="266" t="e">
        <f>IF('Formulario PPGR2'!$G28="","",CONCATENATE('Formulario PPGR2'!$C28,".",'Formulario PPGR2'!$D28,".",'Formulario PPGR2'!$E28,".",'Formulario PPGR2'!$F28))</f>
        <v>#REF!</v>
      </c>
      <c r="C28" s="266" t="e">
        <f>IF('Formulario PPGR2'!$G28="","",'Formulario PPGR1'!#REF!)</f>
        <v>#REF!</v>
      </c>
      <c r="D28" s="266" t="e">
        <f>IF('Formulario PPGR2'!$G28="","",'Formulario PPGR1'!#REF!)</f>
        <v>#REF!</v>
      </c>
      <c r="E28" s="266" t="e">
        <f>IF('Formulario PPGR2'!$G28="","",'Formulario PPGR1'!#REF!)</f>
        <v>#REF!</v>
      </c>
      <c r="F28" s="266" t="e">
        <f>IF('Formulario PPGR2'!$G28="","",'Formulario PPGR1'!#REF!)</f>
        <v>#REF!</v>
      </c>
      <c r="G28" s="236" t="s">
        <v>138</v>
      </c>
      <c r="H28" s="233" t="s">
        <v>302</v>
      </c>
      <c r="I28" s="233" t="s">
        <v>303</v>
      </c>
      <c r="J28" s="232"/>
      <c r="K28" s="232"/>
      <c r="L28" s="232"/>
      <c r="M28" s="232"/>
      <c r="N28" s="232">
        <v>1</v>
      </c>
      <c r="O28" s="232"/>
      <c r="P28" s="232"/>
      <c r="Q28" s="232"/>
      <c r="R28" s="232"/>
      <c r="S28" s="232"/>
      <c r="T28" s="232">
        <v>1</v>
      </c>
      <c r="U28" s="232"/>
      <c r="V28" s="242">
        <f>SUM('Formulario PPGR2'!$J28:$U28)</f>
        <v>2</v>
      </c>
      <c r="W28" s="262" t="s">
        <v>255</v>
      </c>
      <c r="X28" s="262" t="s">
        <v>268</v>
      </c>
      <c r="Y28" s="236" t="s">
        <v>304</v>
      </c>
      <c r="Z28" s="296" t="s">
        <v>64</v>
      </c>
      <c r="AA28" s="258"/>
      <c r="AB28" s="693"/>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row>
    <row r="29" spans="2:54" s="244" customFormat="1" ht="51">
      <c r="B29" s="266" t="e">
        <f>IF('Formulario PPGR2'!$G29="","",CONCATENATE('Formulario PPGR2'!$C29,".",'Formulario PPGR2'!$D29,".",'Formulario PPGR2'!$E29,".",'Formulario PPGR2'!$F29))</f>
        <v>#REF!</v>
      </c>
      <c r="C29" s="266" t="e">
        <f>IF('Formulario PPGR2'!$G29="","",'Formulario PPGR1'!#REF!)</f>
        <v>#REF!</v>
      </c>
      <c r="D29" s="266" t="e">
        <f>IF('Formulario PPGR2'!$G29="","",'Formulario PPGR1'!#REF!)</f>
        <v>#REF!</v>
      </c>
      <c r="E29" s="266" t="e">
        <f>IF('Formulario PPGR2'!$G29="","",'Formulario PPGR1'!#REF!)</f>
        <v>#REF!</v>
      </c>
      <c r="F29" s="266" t="e">
        <f>IF('Formulario PPGR2'!$G29="","",'Formulario PPGR1'!#REF!)</f>
        <v>#REF!</v>
      </c>
      <c r="G29" s="236" t="s">
        <v>138</v>
      </c>
      <c r="H29" s="233" t="s">
        <v>305</v>
      </c>
      <c r="I29" s="233" t="s">
        <v>306</v>
      </c>
      <c r="J29" s="232"/>
      <c r="K29" s="232"/>
      <c r="L29" s="232"/>
      <c r="M29" s="232">
        <v>1</v>
      </c>
      <c r="N29" s="232"/>
      <c r="O29" s="232"/>
      <c r="P29" s="232"/>
      <c r="Q29" s="232">
        <v>1</v>
      </c>
      <c r="R29" s="232"/>
      <c r="S29" s="232"/>
      <c r="T29" s="232">
        <v>1</v>
      </c>
      <c r="U29" s="232"/>
      <c r="V29" s="242">
        <f>SUM('Formulario PPGR2'!$J29:$U29)</f>
        <v>3</v>
      </c>
      <c r="W29" s="262" t="s">
        <v>274</v>
      </c>
      <c r="X29" s="262" t="s">
        <v>268</v>
      </c>
      <c r="Y29" s="236" t="s">
        <v>304</v>
      </c>
      <c r="Z29" s="296" t="s">
        <v>64</v>
      </c>
      <c r="AA29" s="258"/>
      <c r="AB29" s="693"/>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row>
    <row r="30" spans="2:54" s="244" customFormat="1" ht="76.5">
      <c r="B30" s="266" t="e">
        <f>IF('Formulario PPGR2'!$G30="","",CONCATENATE('Formulario PPGR2'!$C30,".",'Formulario PPGR2'!$D30,".",'Formulario PPGR2'!$E30,".",'Formulario PPGR2'!$F30))</f>
        <v>#REF!</v>
      </c>
      <c r="C30" s="266" t="e">
        <f>IF('Formulario PPGR2'!$G30="","",'Formulario PPGR1'!#REF!)</f>
        <v>#REF!</v>
      </c>
      <c r="D30" s="266" t="e">
        <f>IF('Formulario PPGR2'!$G30="","",'Formulario PPGR1'!#REF!)</f>
        <v>#REF!</v>
      </c>
      <c r="E30" s="266" t="e">
        <f>IF('Formulario PPGR2'!$G30="","",'Formulario PPGR1'!#REF!)</f>
        <v>#REF!</v>
      </c>
      <c r="F30" s="266" t="e">
        <f>IF('Formulario PPGR2'!$G30="","",'Formulario PPGR1'!#REF!)</f>
        <v>#REF!</v>
      </c>
      <c r="G30" s="236" t="s">
        <v>138</v>
      </c>
      <c r="H30" s="233" t="s">
        <v>307</v>
      </c>
      <c r="I30" s="233" t="s">
        <v>308</v>
      </c>
      <c r="J30" s="232"/>
      <c r="K30" s="232"/>
      <c r="L30" s="232"/>
      <c r="M30" s="232">
        <v>1</v>
      </c>
      <c r="N30" s="232"/>
      <c r="O30" s="232"/>
      <c r="P30" s="232"/>
      <c r="Q30" s="232"/>
      <c r="R30" s="232"/>
      <c r="S30" s="232">
        <v>1</v>
      </c>
      <c r="T30" s="232"/>
      <c r="U30" s="232"/>
      <c r="V30" s="242">
        <f>SUM('Formulario PPGR2'!$J30:$U30)</f>
        <v>2</v>
      </c>
      <c r="W30" s="262" t="s">
        <v>255</v>
      </c>
      <c r="X30" s="262"/>
      <c r="Y30" s="236" t="s">
        <v>309</v>
      </c>
      <c r="Z30" s="296" t="s">
        <v>64</v>
      </c>
      <c r="AA30" s="258"/>
      <c r="AB30" s="693"/>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row>
    <row r="31" spans="2:54" s="244" customFormat="1" ht="51">
      <c r="B31" s="266" t="e">
        <f>IF('Formulario PPGR2'!$G31="","",CONCATENATE('Formulario PPGR2'!$C31,".",'Formulario PPGR2'!$D31,".",'Formulario PPGR2'!$E31,".",'Formulario PPGR2'!$F31))</f>
        <v>#REF!</v>
      </c>
      <c r="C31" s="266" t="e">
        <f>IF('Formulario PPGR2'!$G31="","",'Formulario PPGR1'!#REF!)</f>
        <v>#REF!</v>
      </c>
      <c r="D31" s="266" t="e">
        <f>IF('Formulario PPGR2'!$G31="","",'Formulario PPGR1'!#REF!)</f>
        <v>#REF!</v>
      </c>
      <c r="E31" s="266" t="e">
        <f>IF('Formulario PPGR2'!$G31="","",'Formulario PPGR1'!#REF!)</f>
        <v>#REF!</v>
      </c>
      <c r="F31" s="266" t="e">
        <f>IF('Formulario PPGR2'!$G31="","",'Formulario PPGR1'!#REF!)</f>
        <v>#REF!</v>
      </c>
      <c r="G31" s="236" t="s">
        <v>138</v>
      </c>
      <c r="H31" s="233" t="s">
        <v>310</v>
      </c>
      <c r="I31" s="233" t="s">
        <v>311</v>
      </c>
      <c r="J31" s="232"/>
      <c r="K31" s="232"/>
      <c r="L31" s="232"/>
      <c r="M31" s="232"/>
      <c r="N31" s="232"/>
      <c r="O31" s="232">
        <v>1</v>
      </c>
      <c r="P31" s="232"/>
      <c r="Q31" s="232"/>
      <c r="R31" s="232"/>
      <c r="S31" s="232"/>
      <c r="T31" s="232"/>
      <c r="U31" s="232">
        <v>1</v>
      </c>
      <c r="V31" s="242">
        <f>SUM('Formulario PPGR2'!$J31:$U31)</f>
        <v>2</v>
      </c>
      <c r="W31" s="262" t="s">
        <v>255</v>
      </c>
      <c r="X31" s="262"/>
      <c r="Y31" s="236" t="s">
        <v>312</v>
      </c>
      <c r="Z31" s="296" t="s">
        <v>64</v>
      </c>
      <c r="AA31" s="258"/>
      <c r="AB31" s="693"/>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row>
    <row r="32" spans="2:54" s="244" customFormat="1" ht="63.75">
      <c r="B32" s="266" t="e">
        <f>IF('Formulario PPGR2'!$G32="","",CONCATENATE('Formulario PPGR2'!$C32,".",'Formulario PPGR2'!$D32,".",'Formulario PPGR2'!$E32,".",'Formulario PPGR2'!$F32))</f>
        <v>#REF!</v>
      </c>
      <c r="C32" s="266" t="e">
        <f>IF('Formulario PPGR2'!$G32="","",'Formulario PPGR1'!#REF!)</f>
        <v>#REF!</v>
      </c>
      <c r="D32" s="266" t="e">
        <f>IF('Formulario PPGR2'!$G32="","",'Formulario PPGR1'!#REF!)</f>
        <v>#REF!</v>
      </c>
      <c r="E32" s="266" t="e">
        <f>IF('Formulario PPGR2'!$G32="","",'Formulario PPGR1'!#REF!)</f>
        <v>#REF!</v>
      </c>
      <c r="F32" s="266" t="e">
        <f>IF('Formulario PPGR2'!$G32="","",'Formulario PPGR1'!#REF!)</f>
        <v>#REF!</v>
      </c>
      <c r="G32" s="236" t="s">
        <v>138</v>
      </c>
      <c r="H32" s="233" t="s">
        <v>313</v>
      </c>
      <c r="I32" s="233" t="s">
        <v>314</v>
      </c>
      <c r="J32" s="232"/>
      <c r="K32" s="232"/>
      <c r="L32" s="232"/>
      <c r="M32" s="232">
        <v>1</v>
      </c>
      <c r="N32" s="232"/>
      <c r="O32" s="232"/>
      <c r="P32" s="232"/>
      <c r="Q32" s="232">
        <v>1</v>
      </c>
      <c r="R32" s="232"/>
      <c r="S32" s="232"/>
      <c r="T32" s="232"/>
      <c r="U32" s="232"/>
      <c r="V32" s="242">
        <f>SUM('Formulario PPGR2'!$J32:$U32)</f>
        <v>2</v>
      </c>
      <c r="W32" s="262" t="s">
        <v>254</v>
      </c>
      <c r="X32" s="262"/>
      <c r="Y32" s="236" t="s">
        <v>309</v>
      </c>
      <c r="Z32" s="296" t="s">
        <v>64</v>
      </c>
      <c r="AA32" s="258"/>
      <c r="AB32" s="693"/>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row>
    <row r="33" spans="2:54" s="244" customFormat="1" ht="51">
      <c r="B33" s="266" t="e">
        <f>IF('Formulario PPGR2'!$G33="","",CONCATENATE('Formulario PPGR2'!$C33,".",'Formulario PPGR2'!$D33,".",'Formulario PPGR2'!$E33,".",'Formulario PPGR2'!$F33))</f>
        <v>#REF!</v>
      </c>
      <c r="C33" s="266" t="e">
        <f>IF('Formulario PPGR2'!$G33="","",'Formulario PPGR1'!#REF!)</f>
        <v>#REF!</v>
      </c>
      <c r="D33" s="266" t="e">
        <f>IF('Formulario PPGR2'!$G33="","",'Formulario PPGR1'!#REF!)</f>
        <v>#REF!</v>
      </c>
      <c r="E33" s="266" t="e">
        <f>IF('Formulario PPGR2'!$G33="","",'Formulario PPGR1'!#REF!)</f>
        <v>#REF!</v>
      </c>
      <c r="F33" s="266" t="e">
        <f>IF('Formulario PPGR2'!$G33="","",'Formulario PPGR1'!#REF!)</f>
        <v>#REF!</v>
      </c>
      <c r="G33" s="236" t="s">
        <v>138</v>
      </c>
      <c r="H33" s="233" t="s">
        <v>315</v>
      </c>
      <c r="I33" s="233" t="s">
        <v>316</v>
      </c>
      <c r="J33" s="232"/>
      <c r="K33" s="232"/>
      <c r="L33" s="232"/>
      <c r="M33" s="232">
        <v>1</v>
      </c>
      <c r="N33" s="232"/>
      <c r="O33" s="232"/>
      <c r="P33" s="232">
        <v>1</v>
      </c>
      <c r="Q33" s="232"/>
      <c r="R33" s="232"/>
      <c r="S33" s="232">
        <v>1</v>
      </c>
      <c r="T33" s="232"/>
      <c r="U33" s="232"/>
      <c r="V33" s="242">
        <f>SUM('Formulario PPGR2'!$J33:$U33)</f>
        <v>3</v>
      </c>
      <c r="W33" s="262" t="s">
        <v>254</v>
      </c>
      <c r="X33" s="262"/>
      <c r="Y33" s="236" t="s">
        <v>312</v>
      </c>
      <c r="Z33" s="296" t="s">
        <v>64</v>
      </c>
      <c r="AA33" s="258"/>
      <c r="AB33" s="693"/>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row>
    <row r="34" spans="2:54" s="244" customFormat="1" ht="51">
      <c r="B34" s="266" t="e">
        <f>IF('Formulario PPGR2'!$G34="","",CONCATENATE('Formulario PPGR2'!$C34,".",'Formulario PPGR2'!$D34,".",'Formulario PPGR2'!$E34,".",'Formulario PPGR2'!$F34))</f>
        <v>#REF!</v>
      </c>
      <c r="C34" s="266" t="e">
        <f>IF('Formulario PPGR2'!$G34="","",'Formulario PPGR1'!#REF!)</f>
        <v>#REF!</v>
      </c>
      <c r="D34" s="266" t="e">
        <f>IF('Formulario PPGR2'!$G34="","",'Formulario PPGR1'!#REF!)</f>
        <v>#REF!</v>
      </c>
      <c r="E34" s="266" t="e">
        <f>IF('Formulario PPGR2'!$G34="","",'Formulario PPGR1'!#REF!)</f>
        <v>#REF!</v>
      </c>
      <c r="F34" s="266" t="e">
        <f>IF('Formulario PPGR2'!$G34="","",'Formulario PPGR1'!#REF!)</f>
        <v>#REF!</v>
      </c>
      <c r="G34" s="236" t="s">
        <v>138</v>
      </c>
      <c r="H34" s="233" t="s">
        <v>317</v>
      </c>
      <c r="I34" s="233" t="s">
        <v>318</v>
      </c>
      <c r="J34" s="232"/>
      <c r="K34" s="232"/>
      <c r="L34" s="232"/>
      <c r="M34" s="232">
        <v>1</v>
      </c>
      <c r="N34" s="232"/>
      <c r="O34" s="232"/>
      <c r="P34" s="232">
        <v>1</v>
      </c>
      <c r="Q34" s="232"/>
      <c r="R34" s="232"/>
      <c r="S34" s="232">
        <v>1</v>
      </c>
      <c r="T34" s="232"/>
      <c r="U34" s="232"/>
      <c r="V34" s="242">
        <f>SUM('Formulario PPGR2'!$J34:$U34)</f>
        <v>3</v>
      </c>
      <c r="W34" s="262" t="s">
        <v>255</v>
      </c>
      <c r="X34" s="262"/>
      <c r="Y34" s="236" t="s">
        <v>312</v>
      </c>
      <c r="Z34" s="296" t="s">
        <v>64</v>
      </c>
      <c r="AA34" s="258"/>
      <c r="AB34" s="693"/>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row>
    <row r="35" spans="2:54" s="244" customFormat="1" ht="76.5">
      <c r="B35" s="266" t="e">
        <f>IF('Formulario PPGR2'!$G35="","",CONCATENATE('Formulario PPGR2'!$C35,".",'Formulario PPGR2'!$D35,".",'Formulario PPGR2'!$E35,".",'Formulario PPGR2'!$F35))</f>
        <v>#REF!</v>
      </c>
      <c r="C35" s="266" t="e">
        <f>IF('Formulario PPGR2'!$G35="","",'Formulario PPGR1'!#REF!)</f>
        <v>#REF!</v>
      </c>
      <c r="D35" s="266" t="e">
        <f>IF('Formulario PPGR2'!$G35="","",'Formulario PPGR1'!#REF!)</f>
        <v>#REF!</v>
      </c>
      <c r="E35" s="266" t="e">
        <f>IF('Formulario PPGR2'!$G35="","",'Formulario PPGR1'!#REF!)</f>
        <v>#REF!</v>
      </c>
      <c r="F35" s="266" t="e">
        <f>IF('Formulario PPGR2'!$G35="","",'Formulario PPGR1'!#REF!)</f>
        <v>#REF!</v>
      </c>
      <c r="G35" s="236" t="s">
        <v>142</v>
      </c>
      <c r="H35" s="233" t="s">
        <v>319</v>
      </c>
      <c r="I35" s="236" t="s">
        <v>320</v>
      </c>
      <c r="J35" s="232"/>
      <c r="K35" s="232"/>
      <c r="L35" s="232"/>
      <c r="M35" s="232"/>
      <c r="N35" s="232"/>
      <c r="O35" s="232">
        <v>1</v>
      </c>
      <c r="P35" s="232"/>
      <c r="Q35" s="232"/>
      <c r="R35" s="232"/>
      <c r="S35" s="232"/>
      <c r="T35" s="232"/>
      <c r="U35" s="232">
        <v>1</v>
      </c>
      <c r="V35" s="242">
        <f>SUM('Formulario PPGR2'!$J35:$U35)</f>
        <v>2</v>
      </c>
      <c r="W35" s="262" t="s">
        <v>255</v>
      </c>
      <c r="X35" s="262"/>
      <c r="Y35" s="236"/>
      <c r="Z35" s="296" t="s">
        <v>74</v>
      </c>
      <c r="AA35" s="258"/>
      <c r="AB35" s="693"/>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row>
    <row r="36" spans="2:54" s="244" customFormat="1" ht="76.5">
      <c r="B36" s="266" t="e">
        <f>IF('Formulario PPGR2'!$G36="","",CONCATENATE('Formulario PPGR2'!$C36,".",'Formulario PPGR2'!$D36,".",'Formulario PPGR2'!$E36,".",'Formulario PPGR2'!$F36))</f>
        <v>#REF!</v>
      </c>
      <c r="C36" s="266" t="e">
        <f>IF('Formulario PPGR2'!$G36="","",'Formulario PPGR1'!#REF!)</f>
        <v>#REF!</v>
      </c>
      <c r="D36" s="266" t="e">
        <f>IF('Formulario PPGR2'!$G36="","",'Formulario PPGR1'!#REF!)</f>
        <v>#REF!</v>
      </c>
      <c r="E36" s="266" t="e">
        <f>IF('Formulario PPGR2'!$G36="","",'Formulario PPGR1'!#REF!)</f>
        <v>#REF!</v>
      </c>
      <c r="F36" s="266" t="e">
        <f>IF('Formulario PPGR2'!$G36="","",'Formulario PPGR1'!#REF!)</f>
        <v>#REF!</v>
      </c>
      <c r="G36" s="236" t="s">
        <v>142</v>
      </c>
      <c r="H36" s="233" t="s">
        <v>321</v>
      </c>
      <c r="I36" s="233" t="s">
        <v>322</v>
      </c>
      <c r="J36" s="232"/>
      <c r="K36" s="232"/>
      <c r="L36" s="232">
        <v>1</v>
      </c>
      <c r="M36" s="232"/>
      <c r="N36" s="232"/>
      <c r="O36" s="232">
        <v>1</v>
      </c>
      <c r="P36" s="232"/>
      <c r="Q36" s="232"/>
      <c r="R36" s="232">
        <v>1</v>
      </c>
      <c r="S36" s="232"/>
      <c r="T36" s="232"/>
      <c r="U36" s="232">
        <v>1</v>
      </c>
      <c r="V36" s="242">
        <f>SUM('Formulario PPGR2'!$J36:$U36)</f>
        <v>4</v>
      </c>
      <c r="W36" s="262" t="s">
        <v>255</v>
      </c>
      <c r="X36" s="262"/>
      <c r="Y36" s="236"/>
      <c r="Z36" s="296" t="s">
        <v>74</v>
      </c>
      <c r="AA36" s="258"/>
      <c r="AB36" s="693"/>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row>
    <row r="37" spans="2:54" s="244" customFormat="1" ht="76.5">
      <c r="B37" s="266" t="e">
        <f>IF('Formulario PPGR2'!$G37="","",CONCATENATE('Formulario PPGR2'!$C37,".",'Formulario PPGR2'!$D37,".",'Formulario PPGR2'!$E37,".",'Formulario PPGR2'!$F37))</f>
        <v>#REF!</v>
      </c>
      <c r="C37" s="266" t="e">
        <f>IF('Formulario PPGR2'!$G37="","",'Formulario PPGR1'!#REF!)</f>
        <v>#REF!</v>
      </c>
      <c r="D37" s="266" t="e">
        <f>IF('Formulario PPGR2'!$G37="","",'Formulario PPGR1'!#REF!)</f>
        <v>#REF!</v>
      </c>
      <c r="E37" s="266" t="e">
        <f>IF('Formulario PPGR2'!$G37="","",'Formulario PPGR1'!#REF!)</f>
        <v>#REF!</v>
      </c>
      <c r="F37" s="266" t="e">
        <f>IF('Formulario PPGR2'!$G37="","",'Formulario PPGR1'!#REF!)</f>
        <v>#REF!</v>
      </c>
      <c r="G37" s="236" t="s">
        <v>142</v>
      </c>
      <c r="H37" s="233" t="s">
        <v>323</v>
      </c>
      <c r="I37" s="233" t="s">
        <v>324</v>
      </c>
      <c r="J37" s="232"/>
      <c r="K37" s="232"/>
      <c r="L37" s="232"/>
      <c r="M37" s="232"/>
      <c r="N37" s="232">
        <v>1</v>
      </c>
      <c r="O37" s="232"/>
      <c r="P37" s="232"/>
      <c r="Q37" s="232"/>
      <c r="R37" s="232"/>
      <c r="S37" s="232"/>
      <c r="T37" s="232">
        <v>1</v>
      </c>
      <c r="U37" s="232"/>
      <c r="V37" s="242">
        <f>SUM('Formulario PPGR2'!$J37:$U37)</f>
        <v>2</v>
      </c>
      <c r="W37" s="262" t="s">
        <v>268</v>
      </c>
      <c r="X37" s="262" t="s">
        <v>274</v>
      </c>
      <c r="Y37" s="236" t="s">
        <v>255</v>
      </c>
      <c r="Z37" s="296" t="s">
        <v>74</v>
      </c>
      <c r="AA37" s="258"/>
      <c r="AB37" s="693"/>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row>
    <row r="38" spans="2:54" s="244" customFormat="1" ht="76.5">
      <c r="B38" s="266" t="e">
        <f>IF('Formulario PPGR2'!$G38="","",CONCATENATE('Formulario PPGR2'!$C38,".",'Formulario PPGR2'!$D38,".",'Formulario PPGR2'!$E38,".",'Formulario PPGR2'!$F38))</f>
        <v>#REF!</v>
      </c>
      <c r="C38" s="266" t="e">
        <f>IF('Formulario PPGR2'!$G38="","",'Formulario PPGR1'!#REF!)</f>
        <v>#REF!</v>
      </c>
      <c r="D38" s="266" t="e">
        <f>IF('Formulario PPGR2'!$G38="","",'Formulario PPGR1'!#REF!)</f>
        <v>#REF!</v>
      </c>
      <c r="E38" s="266" t="e">
        <f>IF('Formulario PPGR2'!$G38="","",'Formulario PPGR1'!#REF!)</f>
        <v>#REF!</v>
      </c>
      <c r="F38" s="266" t="e">
        <f>IF('Formulario PPGR2'!$G38="","",'Formulario PPGR1'!#REF!)</f>
        <v>#REF!</v>
      </c>
      <c r="G38" s="236" t="s">
        <v>142</v>
      </c>
      <c r="H38" s="233" t="s">
        <v>325</v>
      </c>
      <c r="I38" s="233" t="s">
        <v>326</v>
      </c>
      <c r="J38" s="232"/>
      <c r="K38" s="687"/>
      <c r="L38" s="232"/>
      <c r="M38" s="232"/>
      <c r="N38" s="232"/>
      <c r="O38" s="232">
        <v>1</v>
      </c>
      <c r="P38" s="232"/>
      <c r="Q38" s="232"/>
      <c r="R38" s="232"/>
      <c r="S38" s="232"/>
      <c r="T38" s="232"/>
      <c r="U38" s="232">
        <v>1</v>
      </c>
      <c r="V38" s="242">
        <f>SUM('Formulario PPGR2'!$J38:$U38)</f>
        <v>2</v>
      </c>
      <c r="W38" s="262" t="s">
        <v>255</v>
      </c>
      <c r="X38" s="262"/>
      <c r="Y38" s="236"/>
      <c r="Z38" s="296" t="s">
        <v>74</v>
      </c>
      <c r="AA38" s="258"/>
      <c r="AB38" s="693"/>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row>
    <row r="39" spans="2:54" s="244" customFormat="1" ht="38.25">
      <c r="B39" s="266" t="e">
        <f>IF('Formulario PPGR2'!$G39="","",CONCATENATE('Formulario PPGR2'!$C39,".",'Formulario PPGR2'!$D39,".",'Formulario PPGR2'!$E39,".",'Formulario PPGR2'!$F39))</f>
        <v>#REF!</v>
      </c>
      <c r="C39" s="266" t="e">
        <f>IF('Formulario PPGR2'!$G39="","",'Formulario PPGR1'!#REF!)</f>
        <v>#REF!</v>
      </c>
      <c r="D39" s="266" t="e">
        <f>IF('Formulario PPGR2'!$G39="","",'Formulario PPGR1'!#REF!)</f>
        <v>#REF!</v>
      </c>
      <c r="E39" s="266" t="e">
        <f>IF('Formulario PPGR2'!$G39="","",'Formulario PPGR1'!#REF!)</f>
        <v>#REF!</v>
      </c>
      <c r="F39" s="266" t="e">
        <f>IF('Formulario PPGR2'!$G39="","",'Formulario PPGR1'!#REF!)</f>
        <v>#REF!</v>
      </c>
      <c r="G39" s="236" t="s">
        <v>143</v>
      </c>
      <c r="H39" s="233" t="s">
        <v>327</v>
      </c>
      <c r="I39" s="233" t="s">
        <v>328</v>
      </c>
      <c r="J39" s="232"/>
      <c r="K39" s="232">
        <v>1</v>
      </c>
      <c r="L39" s="232"/>
      <c r="M39" s="232"/>
      <c r="N39" s="232">
        <v>1</v>
      </c>
      <c r="O39" s="232"/>
      <c r="P39" s="232"/>
      <c r="Q39" s="232">
        <v>1</v>
      </c>
      <c r="R39" s="232"/>
      <c r="S39" s="232"/>
      <c r="T39" s="232">
        <v>1</v>
      </c>
      <c r="U39" s="232"/>
      <c r="V39" s="242">
        <f>SUM('Formulario PPGR2'!$J39:$U39)</f>
        <v>4</v>
      </c>
      <c r="W39" s="262" t="s">
        <v>268</v>
      </c>
      <c r="X39" s="262" t="s">
        <v>261</v>
      </c>
      <c r="Y39" s="236"/>
      <c r="Z39" s="296" t="s">
        <v>38</v>
      </c>
      <c r="AA39" s="258"/>
      <c r="AB39" s="693"/>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row>
    <row r="40" spans="2:54" s="244" customFormat="1" ht="63.75">
      <c r="B40" s="266" t="e">
        <f>IF('Formulario PPGR2'!$G40="","",CONCATENATE('Formulario PPGR2'!$C40,".",'Formulario PPGR2'!$D40,".",'Formulario PPGR2'!$E40,".",'Formulario PPGR2'!$F40))</f>
        <v>#REF!</v>
      </c>
      <c r="C40" s="266" t="e">
        <f>IF('Formulario PPGR2'!$G40="","",'Formulario PPGR1'!#REF!)</f>
        <v>#REF!</v>
      </c>
      <c r="D40" s="266" t="e">
        <f>IF('Formulario PPGR2'!$G40="","",'Formulario PPGR1'!#REF!)</f>
        <v>#REF!</v>
      </c>
      <c r="E40" s="266" t="e">
        <f>IF('Formulario PPGR2'!$G40="","",'Formulario PPGR1'!#REF!)</f>
        <v>#REF!</v>
      </c>
      <c r="F40" s="266" t="e">
        <f>IF('Formulario PPGR2'!$G40="","",'Formulario PPGR1'!#REF!)</f>
        <v>#REF!</v>
      </c>
      <c r="G40" s="236" t="s">
        <v>143</v>
      </c>
      <c r="H40" s="233" t="s">
        <v>329</v>
      </c>
      <c r="I40" s="233" t="s">
        <v>330</v>
      </c>
      <c r="J40" s="232"/>
      <c r="K40" s="232">
        <v>2</v>
      </c>
      <c r="L40" s="232">
        <v>2</v>
      </c>
      <c r="M40" s="232">
        <v>2</v>
      </c>
      <c r="N40" s="232">
        <v>2</v>
      </c>
      <c r="O40" s="232">
        <v>2</v>
      </c>
      <c r="P40" s="232">
        <v>2</v>
      </c>
      <c r="Q40" s="232">
        <v>2</v>
      </c>
      <c r="R40" s="232">
        <v>2</v>
      </c>
      <c r="S40" s="232">
        <v>2</v>
      </c>
      <c r="T40" s="232">
        <v>2</v>
      </c>
      <c r="U40" s="232"/>
      <c r="V40" s="242">
        <f>SUM('Formulario PPGR2'!$J40:$U40)</f>
        <v>20</v>
      </c>
      <c r="W40" s="262" t="s">
        <v>268</v>
      </c>
      <c r="X40" s="262" t="s">
        <v>255</v>
      </c>
      <c r="Y40" s="236"/>
      <c r="Z40" s="296" t="s">
        <v>38</v>
      </c>
      <c r="AA40" s="258"/>
      <c r="AB40" s="693"/>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row>
    <row r="41" spans="2:54" s="244" customFormat="1" ht="38.25">
      <c r="B41" s="266" t="e">
        <f>IF('Formulario PPGR2'!$G41="","",CONCATENATE('Formulario PPGR2'!$C41,".",'Formulario PPGR2'!$D41,".",'Formulario PPGR2'!$E41,".",'Formulario PPGR2'!$F41))</f>
        <v>#REF!</v>
      </c>
      <c r="C41" s="266" t="e">
        <f>IF('Formulario PPGR2'!$G41="","",'Formulario PPGR1'!#REF!)</f>
        <v>#REF!</v>
      </c>
      <c r="D41" s="266" t="e">
        <f>IF('Formulario PPGR2'!$G41="","",'Formulario PPGR1'!#REF!)</f>
        <v>#REF!</v>
      </c>
      <c r="E41" s="266" t="e">
        <f>IF('Formulario PPGR2'!$G41="","",'Formulario PPGR1'!#REF!)</f>
        <v>#REF!</v>
      </c>
      <c r="F41" s="266" t="e">
        <f>IF('Formulario PPGR2'!$G41="","",'Formulario PPGR1'!#REF!)</f>
        <v>#REF!</v>
      </c>
      <c r="G41" s="236" t="s">
        <v>143</v>
      </c>
      <c r="H41" s="233" t="s">
        <v>331</v>
      </c>
      <c r="I41" s="233" t="s">
        <v>332</v>
      </c>
      <c r="J41" s="232"/>
      <c r="K41" s="232">
        <v>1</v>
      </c>
      <c r="L41" s="232">
        <v>1</v>
      </c>
      <c r="M41" s="232">
        <v>1</v>
      </c>
      <c r="N41" s="232">
        <v>1</v>
      </c>
      <c r="O41" s="232">
        <v>1</v>
      </c>
      <c r="P41" s="232">
        <v>1</v>
      </c>
      <c r="Q41" s="232">
        <v>1</v>
      </c>
      <c r="R41" s="232">
        <v>1</v>
      </c>
      <c r="S41" s="232">
        <v>1</v>
      </c>
      <c r="T41" s="232">
        <v>1</v>
      </c>
      <c r="U41" s="232"/>
      <c r="V41" s="242">
        <f>SUM('Formulario PPGR2'!$J41:$U41)</f>
        <v>10</v>
      </c>
      <c r="W41" s="262" t="s">
        <v>255</v>
      </c>
      <c r="X41" s="262"/>
      <c r="Y41" s="236"/>
      <c r="Z41" s="296" t="s">
        <v>38</v>
      </c>
      <c r="AA41" s="258"/>
      <c r="AB41" s="693"/>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row>
    <row r="42" spans="2:54" s="244" customFormat="1" ht="38.25">
      <c r="B42" s="266" t="e">
        <f>IF('Formulario PPGR2'!$G42="","",CONCATENATE('Formulario PPGR2'!$C42,".",'Formulario PPGR2'!$D42,".",'Formulario PPGR2'!$E42,".",'Formulario PPGR2'!$F42))</f>
        <v>#REF!</v>
      </c>
      <c r="C42" s="266" t="e">
        <f>IF('Formulario PPGR2'!$G42="","",'Formulario PPGR1'!#REF!)</f>
        <v>#REF!</v>
      </c>
      <c r="D42" s="266" t="e">
        <f>IF('Formulario PPGR2'!$G42="","",'Formulario PPGR1'!#REF!)</f>
        <v>#REF!</v>
      </c>
      <c r="E42" s="266" t="e">
        <f>IF('Formulario PPGR2'!$G42="","",'Formulario PPGR1'!#REF!)</f>
        <v>#REF!</v>
      </c>
      <c r="F42" s="266" t="e">
        <f>IF('Formulario PPGR2'!$G42="","",'Formulario PPGR1'!#REF!)</f>
        <v>#REF!</v>
      </c>
      <c r="G42" s="236" t="s">
        <v>143</v>
      </c>
      <c r="H42" s="233" t="s">
        <v>333</v>
      </c>
      <c r="I42" s="233" t="s">
        <v>334</v>
      </c>
      <c r="J42" s="232"/>
      <c r="K42" s="232"/>
      <c r="L42" s="232">
        <v>1</v>
      </c>
      <c r="M42" s="232"/>
      <c r="N42" s="232"/>
      <c r="O42" s="232">
        <v>1</v>
      </c>
      <c r="P42" s="232"/>
      <c r="Q42" s="232"/>
      <c r="R42" s="232">
        <v>1</v>
      </c>
      <c r="S42" s="232"/>
      <c r="T42" s="232"/>
      <c r="U42" s="232"/>
      <c r="V42" s="242">
        <f>SUM('Formulario PPGR2'!$J42:$U42)</f>
        <v>3</v>
      </c>
      <c r="W42" s="262" t="s">
        <v>268</v>
      </c>
      <c r="X42" s="262" t="s">
        <v>274</v>
      </c>
      <c r="Y42" s="236"/>
      <c r="Z42" s="296" t="s">
        <v>38</v>
      </c>
      <c r="AA42" s="258"/>
      <c r="AB42" s="693"/>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row>
    <row r="43" spans="2:54" s="244" customFormat="1" ht="38.25">
      <c r="B43" s="266" t="e">
        <f>IF('Formulario PPGR2'!$G43="","",CONCATENATE('Formulario PPGR2'!$C43,".",'Formulario PPGR2'!$D43,".",'Formulario PPGR2'!$E43,".",'Formulario PPGR2'!$F43))</f>
        <v>#REF!</v>
      </c>
      <c r="C43" s="266" t="e">
        <f>IF('Formulario PPGR2'!$G43="","",'Formulario PPGR1'!#REF!)</f>
        <v>#REF!</v>
      </c>
      <c r="D43" s="266" t="e">
        <f>IF('Formulario PPGR2'!$G43="","",'Formulario PPGR1'!#REF!)</f>
        <v>#REF!</v>
      </c>
      <c r="E43" s="266" t="e">
        <f>IF('Formulario PPGR2'!$G43="","",'Formulario PPGR1'!#REF!)</f>
        <v>#REF!</v>
      </c>
      <c r="F43" s="266" t="e">
        <f>IF('Formulario PPGR2'!$G43="","",'Formulario PPGR1'!#REF!)</f>
        <v>#REF!</v>
      </c>
      <c r="G43" s="236" t="s">
        <v>143</v>
      </c>
      <c r="H43" s="233" t="s">
        <v>335</v>
      </c>
      <c r="I43" s="233" t="s">
        <v>336</v>
      </c>
      <c r="J43" s="232"/>
      <c r="K43" s="232"/>
      <c r="L43" s="232">
        <v>1</v>
      </c>
      <c r="M43" s="232"/>
      <c r="N43" s="232"/>
      <c r="O43" s="232">
        <v>1</v>
      </c>
      <c r="P43" s="232"/>
      <c r="Q43" s="232"/>
      <c r="R43" s="232">
        <v>1</v>
      </c>
      <c r="S43" s="232"/>
      <c r="T43" s="232"/>
      <c r="U43" s="232"/>
      <c r="V43" s="242">
        <f>SUM('Formulario PPGR2'!$J43:$U43)</f>
        <v>3</v>
      </c>
      <c r="W43" s="262" t="s">
        <v>268</v>
      </c>
      <c r="X43" s="262" t="s">
        <v>274</v>
      </c>
      <c r="Y43" s="236"/>
      <c r="Z43" s="296" t="s">
        <v>38</v>
      </c>
      <c r="AA43" s="258"/>
      <c r="AB43" s="693"/>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row>
    <row r="44" spans="2:54" s="244" customFormat="1" ht="63.75">
      <c r="B44" s="266" t="e">
        <f>IF('Formulario PPGR2'!$G44="","",CONCATENATE('Formulario PPGR2'!$C44,".",'Formulario PPGR2'!$D44,".",'Formulario PPGR2'!$E44,".",'Formulario PPGR2'!$F44))</f>
        <v>#REF!</v>
      </c>
      <c r="C44" s="266" t="e">
        <f>IF('Formulario PPGR2'!$G44="","",'Formulario PPGR1'!#REF!)</f>
        <v>#REF!</v>
      </c>
      <c r="D44" s="266" t="e">
        <f>IF('Formulario PPGR2'!$G44="","",'Formulario PPGR1'!#REF!)</f>
        <v>#REF!</v>
      </c>
      <c r="E44" s="266" t="e">
        <f>IF('Formulario PPGR2'!$G44="","",'Formulario PPGR1'!#REF!)</f>
        <v>#REF!</v>
      </c>
      <c r="F44" s="266" t="e">
        <f>IF('Formulario PPGR2'!$G44="","",'Formulario PPGR1'!#REF!)</f>
        <v>#REF!</v>
      </c>
      <c r="G44" s="236" t="s">
        <v>149</v>
      </c>
      <c r="H44" s="233" t="s">
        <v>337</v>
      </c>
      <c r="I44" s="233" t="s">
        <v>338</v>
      </c>
      <c r="J44" s="232"/>
      <c r="K44" s="232"/>
      <c r="L44" s="232">
        <v>1</v>
      </c>
      <c r="M44" s="232">
        <v>1</v>
      </c>
      <c r="N44" s="232">
        <v>1</v>
      </c>
      <c r="O44" s="232">
        <v>1</v>
      </c>
      <c r="P44" s="232">
        <v>1</v>
      </c>
      <c r="Q44" s="232">
        <v>1</v>
      </c>
      <c r="R44" s="232">
        <v>1</v>
      </c>
      <c r="S44" s="232">
        <v>1</v>
      </c>
      <c r="T44" s="232">
        <v>1</v>
      </c>
      <c r="U44" s="232"/>
      <c r="V44" s="242">
        <f>SUM('Formulario PPGR2'!$J44:$U44)</f>
        <v>9</v>
      </c>
      <c r="W44" s="262" t="s">
        <v>268</v>
      </c>
      <c r="X44" s="262" t="s">
        <v>255</v>
      </c>
      <c r="Y44" s="236"/>
      <c r="Z44" s="296" t="s">
        <v>78</v>
      </c>
      <c r="AA44" s="258"/>
      <c r="AB44" s="693"/>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row>
    <row r="45" spans="2:54" s="244" customFormat="1" ht="63.75">
      <c r="B45" s="266" t="e">
        <f>IF('Formulario PPGR2'!$G45="","",CONCATENATE('Formulario PPGR2'!$C45,".",'Formulario PPGR2'!$D45,".",'Formulario PPGR2'!$E45,".",'Formulario PPGR2'!$F45))</f>
        <v>#REF!</v>
      </c>
      <c r="C45" s="266" t="e">
        <f>IF('Formulario PPGR2'!$G45="","",'Formulario PPGR1'!#REF!)</f>
        <v>#REF!</v>
      </c>
      <c r="D45" s="266" t="e">
        <f>IF('Formulario PPGR2'!$G45="","",'Formulario PPGR1'!#REF!)</f>
        <v>#REF!</v>
      </c>
      <c r="E45" s="266" t="e">
        <f>IF('Formulario PPGR2'!$G45="","",'Formulario PPGR1'!#REF!)</f>
        <v>#REF!</v>
      </c>
      <c r="F45" s="266" t="e">
        <f>IF('Formulario PPGR2'!$G45="","",'Formulario PPGR1'!#REF!)</f>
        <v>#REF!</v>
      </c>
      <c r="G45" s="236" t="s">
        <v>149</v>
      </c>
      <c r="H45" s="233" t="s">
        <v>339</v>
      </c>
      <c r="I45" s="233" t="s">
        <v>340</v>
      </c>
      <c r="J45" s="232"/>
      <c r="K45" s="232"/>
      <c r="L45" s="232"/>
      <c r="M45" s="232">
        <v>1</v>
      </c>
      <c r="N45" s="232"/>
      <c r="O45" s="232"/>
      <c r="P45" s="232">
        <v>1</v>
      </c>
      <c r="Q45" s="232"/>
      <c r="R45" s="232"/>
      <c r="S45" s="232">
        <v>1</v>
      </c>
      <c r="T45" s="232"/>
      <c r="U45" s="232"/>
      <c r="V45" s="242">
        <f>SUM('Formulario PPGR2'!$J45:$U45)</f>
        <v>3</v>
      </c>
      <c r="W45" s="262" t="s">
        <v>268</v>
      </c>
      <c r="X45" s="262" t="s">
        <v>255</v>
      </c>
      <c r="Y45" s="236"/>
      <c r="Z45" s="296" t="s">
        <v>78</v>
      </c>
      <c r="AA45" s="258"/>
      <c r="AB45" s="693"/>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row>
    <row r="46" spans="2:54" s="244" customFormat="1" ht="63.75">
      <c r="B46" s="266" t="e">
        <f>IF('Formulario PPGR2'!$G46="","",CONCATENATE('Formulario PPGR2'!$C46,".",'Formulario PPGR2'!$D46,".",'Formulario PPGR2'!$E46,".",'Formulario PPGR2'!$F46))</f>
        <v>#REF!</v>
      </c>
      <c r="C46" s="266" t="e">
        <f>IF('Formulario PPGR2'!$G46="","",'Formulario PPGR1'!#REF!)</f>
        <v>#REF!</v>
      </c>
      <c r="D46" s="266" t="e">
        <f>IF('Formulario PPGR2'!$G46="","",'Formulario PPGR1'!#REF!)</f>
        <v>#REF!</v>
      </c>
      <c r="E46" s="266" t="e">
        <f>IF('Formulario PPGR2'!$G46="","",'Formulario PPGR1'!#REF!)</f>
        <v>#REF!</v>
      </c>
      <c r="F46" s="266" t="e">
        <f>IF('Formulario PPGR2'!$G46="","",'Formulario PPGR1'!#REF!)</f>
        <v>#REF!</v>
      </c>
      <c r="G46" s="236" t="s">
        <v>149</v>
      </c>
      <c r="H46" s="233" t="s">
        <v>341</v>
      </c>
      <c r="I46" s="233" t="s">
        <v>342</v>
      </c>
      <c r="J46" s="232"/>
      <c r="K46" s="232"/>
      <c r="L46" s="232">
        <v>1</v>
      </c>
      <c r="M46" s="232"/>
      <c r="N46" s="232"/>
      <c r="O46" s="232"/>
      <c r="P46" s="232"/>
      <c r="Q46" s="232"/>
      <c r="R46" s="232">
        <v>1</v>
      </c>
      <c r="S46" s="232"/>
      <c r="T46" s="232"/>
      <c r="U46" s="232"/>
      <c r="V46" s="242">
        <f>SUM('Formulario PPGR2'!$J46:$U46)</f>
        <v>2</v>
      </c>
      <c r="W46" s="262" t="s">
        <v>268</v>
      </c>
      <c r="X46" s="262" t="s">
        <v>261</v>
      </c>
      <c r="Y46" s="236"/>
      <c r="Z46" s="296" t="s">
        <v>78</v>
      </c>
      <c r="AA46" s="258"/>
      <c r="AB46" s="693"/>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row>
    <row r="47" spans="2:54" s="244" customFormat="1" ht="63.75">
      <c r="B47" s="266" t="e">
        <f>IF('Formulario PPGR2'!$G47="","",CONCATENATE('Formulario PPGR2'!$C47,".",'Formulario PPGR2'!$D47,".",'Formulario PPGR2'!$E47,".",'Formulario PPGR2'!$F47))</f>
        <v>#REF!</v>
      </c>
      <c r="C47" s="266" t="e">
        <f>IF('Formulario PPGR2'!$G47="","",'Formulario PPGR1'!#REF!)</f>
        <v>#REF!</v>
      </c>
      <c r="D47" s="266" t="e">
        <f>IF('Formulario PPGR2'!$G47="","",'Formulario PPGR1'!#REF!)</f>
        <v>#REF!</v>
      </c>
      <c r="E47" s="266" t="e">
        <f>IF('Formulario PPGR2'!$G47="","",'Formulario PPGR1'!#REF!)</f>
        <v>#REF!</v>
      </c>
      <c r="F47" s="266" t="e">
        <f>IF('Formulario PPGR2'!$G47="","",'Formulario PPGR1'!#REF!)</f>
        <v>#REF!</v>
      </c>
      <c r="G47" s="236" t="s">
        <v>149</v>
      </c>
      <c r="H47" s="233" t="s">
        <v>343</v>
      </c>
      <c r="I47" s="233" t="s">
        <v>344</v>
      </c>
      <c r="J47" s="232"/>
      <c r="K47" s="232"/>
      <c r="L47" s="232"/>
      <c r="M47" s="232"/>
      <c r="N47" s="232">
        <v>1</v>
      </c>
      <c r="O47" s="232"/>
      <c r="P47" s="232"/>
      <c r="Q47" s="232"/>
      <c r="R47" s="232"/>
      <c r="S47" s="232"/>
      <c r="T47" s="232"/>
      <c r="U47" s="232"/>
      <c r="V47" s="242">
        <f>SUM('Formulario PPGR2'!$J47:$U47)</f>
        <v>1</v>
      </c>
      <c r="W47" s="262" t="s">
        <v>268</v>
      </c>
      <c r="X47" s="262" t="s">
        <v>255</v>
      </c>
      <c r="Y47" s="236"/>
      <c r="Z47" s="296" t="s">
        <v>78</v>
      </c>
      <c r="AA47" s="258"/>
      <c r="AB47" s="693"/>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row>
    <row r="48" spans="2:54" s="244" customFormat="1" ht="102">
      <c r="B48" s="266" t="e">
        <f>IF('Formulario PPGR2'!$G48="","",CONCATENATE('Formulario PPGR2'!$C48,".",'Formulario PPGR2'!$D48,".",'Formulario PPGR2'!$E48,".",'Formulario PPGR2'!$F48))</f>
        <v>#REF!</v>
      </c>
      <c r="C48" s="266" t="e">
        <f>IF('Formulario PPGR2'!$G48="","",'Formulario PPGR1'!#REF!)</f>
        <v>#REF!</v>
      </c>
      <c r="D48" s="266" t="e">
        <f>IF('Formulario PPGR2'!$G48="","",'Formulario PPGR1'!#REF!)</f>
        <v>#REF!</v>
      </c>
      <c r="E48" s="266" t="e">
        <f>IF('Formulario PPGR2'!$G48="","",'Formulario PPGR1'!#REF!)</f>
        <v>#REF!</v>
      </c>
      <c r="F48" s="266" t="e">
        <f>IF('Formulario PPGR2'!$G48="","",'Formulario PPGR1'!#REF!)</f>
        <v>#REF!</v>
      </c>
      <c r="G48" s="236" t="s">
        <v>151</v>
      </c>
      <c r="H48" s="233" t="s">
        <v>345</v>
      </c>
      <c r="I48" s="233" t="s">
        <v>346</v>
      </c>
      <c r="J48" s="232"/>
      <c r="K48" s="232"/>
      <c r="L48" s="232">
        <v>1</v>
      </c>
      <c r="M48" s="232"/>
      <c r="N48" s="232"/>
      <c r="O48" s="232">
        <v>1</v>
      </c>
      <c r="P48" s="232"/>
      <c r="Q48" s="232"/>
      <c r="R48" s="232">
        <v>1</v>
      </c>
      <c r="S48" s="232"/>
      <c r="T48" s="232"/>
      <c r="U48" s="232">
        <v>1</v>
      </c>
      <c r="V48" s="242">
        <f>SUM('Formulario PPGR2'!$J48:$U48)</f>
        <v>4</v>
      </c>
      <c r="W48" s="262" t="s">
        <v>255</v>
      </c>
      <c r="X48" s="262"/>
      <c r="Y48" s="236"/>
      <c r="Z48" s="296" t="s">
        <v>74</v>
      </c>
      <c r="AA48" s="258"/>
      <c r="AB48" s="693"/>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row>
    <row r="49" spans="2:54" s="244" customFormat="1" ht="51">
      <c r="B49" s="266" t="e">
        <f>IF('Formulario PPGR2'!$G49="","",CONCATENATE('Formulario PPGR2'!$C49,".",'Formulario PPGR2'!$D49,".",'Formulario PPGR2'!$E49,".",'Formulario PPGR2'!$F49))</f>
        <v>#REF!</v>
      </c>
      <c r="C49" s="266" t="e">
        <f>IF('Formulario PPGR2'!$G49="","",'Formulario PPGR1'!#REF!)</f>
        <v>#REF!</v>
      </c>
      <c r="D49" s="266" t="e">
        <f>IF('Formulario PPGR2'!$G49="","",'Formulario PPGR1'!#REF!)</f>
        <v>#REF!</v>
      </c>
      <c r="E49" s="266" t="e">
        <f>IF('Formulario PPGR2'!$G49="","",'Formulario PPGR1'!#REF!)</f>
        <v>#REF!</v>
      </c>
      <c r="F49" s="266" t="e">
        <f>IF('Formulario PPGR2'!$G49="","",'Formulario PPGR1'!#REF!)</f>
        <v>#REF!</v>
      </c>
      <c r="G49" s="236" t="s">
        <v>153</v>
      </c>
      <c r="H49" s="233" t="s">
        <v>347</v>
      </c>
      <c r="I49" s="233" t="s">
        <v>348</v>
      </c>
      <c r="J49" s="232"/>
      <c r="K49" s="232"/>
      <c r="L49" s="232">
        <v>1</v>
      </c>
      <c r="M49" s="232"/>
      <c r="N49" s="232"/>
      <c r="O49" s="232">
        <v>1</v>
      </c>
      <c r="P49" s="232"/>
      <c r="Q49" s="232"/>
      <c r="R49" s="232">
        <v>1</v>
      </c>
      <c r="S49" s="232"/>
      <c r="T49" s="232"/>
      <c r="U49" s="232">
        <v>1</v>
      </c>
      <c r="V49" s="242">
        <f>SUM('Formulario PPGR2'!$J49:$U49)</f>
        <v>4</v>
      </c>
      <c r="W49" s="262" t="s">
        <v>255</v>
      </c>
      <c r="X49" s="262"/>
      <c r="Y49" s="236"/>
      <c r="Z49" s="296" t="s">
        <v>74</v>
      </c>
      <c r="AA49" s="258"/>
      <c r="AB49" s="693"/>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row>
    <row r="50" spans="2:54" s="244" customFormat="1" ht="51">
      <c r="B50" s="266" t="e">
        <f>IF('Formulario PPGR2'!$G50="","",CONCATENATE('Formulario PPGR2'!$C50,".",'Formulario PPGR2'!$D50,".",'Formulario PPGR2'!$E50,".",'Formulario PPGR2'!$F50))</f>
        <v>#REF!</v>
      </c>
      <c r="C50" s="266" t="e">
        <f>IF('Formulario PPGR2'!$G50="","",'Formulario PPGR1'!#REF!)</f>
        <v>#REF!</v>
      </c>
      <c r="D50" s="266" t="e">
        <f>IF('Formulario PPGR2'!$G50="","",'Formulario PPGR1'!#REF!)</f>
        <v>#REF!</v>
      </c>
      <c r="E50" s="266" t="e">
        <f>IF('Formulario PPGR2'!$G50="","",'Formulario PPGR1'!#REF!)</f>
        <v>#REF!</v>
      </c>
      <c r="F50" s="266" t="e">
        <f>IF('Formulario PPGR2'!$G50="","",'Formulario PPGR1'!#REF!)</f>
        <v>#REF!</v>
      </c>
      <c r="G50" s="236" t="s">
        <v>154</v>
      </c>
      <c r="H50" s="233" t="s">
        <v>349</v>
      </c>
      <c r="I50" s="233" t="s">
        <v>350</v>
      </c>
      <c r="J50" s="232"/>
      <c r="K50" s="232"/>
      <c r="L50" s="232">
        <v>1</v>
      </c>
      <c r="M50" s="232"/>
      <c r="N50" s="232"/>
      <c r="O50" s="232">
        <v>1</v>
      </c>
      <c r="P50" s="232"/>
      <c r="Q50" s="232"/>
      <c r="R50" s="232">
        <v>1</v>
      </c>
      <c r="S50" s="232"/>
      <c r="T50" s="232"/>
      <c r="U50" s="232">
        <v>1</v>
      </c>
      <c r="V50" s="242">
        <f>SUM('Formulario PPGR2'!$J50:$U50)</f>
        <v>4</v>
      </c>
      <c r="W50" s="262" t="s">
        <v>255</v>
      </c>
      <c r="X50" s="262"/>
      <c r="Y50" s="236"/>
      <c r="Z50" s="296" t="s">
        <v>74</v>
      </c>
      <c r="AA50" s="258"/>
      <c r="AB50" s="693"/>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row>
    <row r="51" spans="2:54" s="244" customFormat="1" ht="63.75">
      <c r="B51" s="266" t="e">
        <f>IF('Formulario PPGR2'!$G51="","",CONCATENATE('Formulario PPGR2'!$C51,".",'Formulario PPGR2'!$D51,".",'Formulario PPGR2'!$E51,".",'Formulario PPGR2'!$F51))</f>
        <v>#REF!</v>
      </c>
      <c r="C51" s="266" t="e">
        <f>IF('Formulario PPGR2'!$G51="","",'Formulario PPGR1'!#REF!)</f>
        <v>#REF!</v>
      </c>
      <c r="D51" s="266" t="e">
        <f>IF('Formulario PPGR2'!$G51="","",'Formulario PPGR1'!#REF!)</f>
        <v>#REF!</v>
      </c>
      <c r="E51" s="266" t="e">
        <f>IF('Formulario PPGR2'!$G51="","",'Formulario PPGR1'!#REF!)</f>
        <v>#REF!</v>
      </c>
      <c r="F51" s="266" t="e">
        <f>IF('Formulario PPGR2'!$G51="","",'Formulario PPGR1'!#REF!)</f>
        <v>#REF!</v>
      </c>
      <c r="G51" s="236" t="s">
        <v>156</v>
      </c>
      <c r="H51" s="233" t="s">
        <v>351</v>
      </c>
      <c r="I51" s="233" t="s">
        <v>352</v>
      </c>
      <c r="J51" s="232"/>
      <c r="K51" s="232"/>
      <c r="L51" s="232">
        <v>1</v>
      </c>
      <c r="M51" s="232"/>
      <c r="N51" s="232"/>
      <c r="O51" s="232">
        <v>1</v>
      </c>
      <c r="P51" s="232"/>
      <c r="Q51" s="232"/>
      <c r="R51" s="232">
        <v>1</v>
      </c>
      <c r="S51" s="232"/>
      <c r="T51" s="232"/>
      <c r="U51" s="232">
        <v>1</v>
      </c>
      <c r="V51" s="242">
        <f>SUM('Formulario PPGR2'!$J51:$U51)</f>
        <v>4</v>
      </c>
      <c r="W51" s="262" t="s">
        <v>255</v>
      </c>
      <c r="X51" s="262" t="s">
        <v>268</v>
      </c>
      <c r="Y51" s="236" t="s">
        <v>353</v>
      </c>
      <c r="Z51" s="296" t="s">
        <v>74</v>
      </c>
      <c r="AA51" s="258"/>
      <c r="AB51" s="693"/>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row>
    <row r="52" spans="2:54" s="244" customFormat="1" ht="51">
      <c r="B52" s="266" t="e">
        <f>IF('Formulario PPGR2'!$G52="","",CONCATENATE('Formulario PPGR2'!$C52,".",'Formulario PPGR2'!$D52,".",'Formulario PPGR2'!$E52,".",'Formulario PPGR2'!$F52))</f>
        <v>#REF!</v>
      </c>
      <c r="C52" s="266" t="e">
        <f>IF('Formulario PPGR2'!$G52="","",'Formulario PPGR1'!#REF!)</f>
        <v>#REF!</v>
      </c>
      <c r="D52" s="266" t="e">
        <f>IF('Formulario PPGR2'!$G52="","",'Formulario PPGR1'!#REF!)</f>
        <v>#REF!</v>
      </c>
      <c r="E52" s="266" t="e">
        <f>IF('Formulario PPGR2'!$G52="","",'Formulario PPGR1'!#REF!)</f>
        <v>#REF!</v>
      </c>
      <c r="F52" s="266" t="e">
        <f>IF('Formulario PPGR2'!$G52="","",'Formulario PPGR1'!#REF!)</f>
        <v>#REF!</v>
      </c>
      <c r="G52" s="236" t="s">
        <v>157</v>
      </c>
      <c r="H52" s="233" t="s">
        <v>354</v>
      </c>
      <c r="I52" s="233" t="s">
        <v>355</v>
      </c>
      <c r="J52" s="232"/>
      <c r="K52" s="232"/>
      <c r="L52" s="232">
        <v>1</v>
      </c>
      <c r="M52" s="232"/>
      <c r="N52" s="232"/>
      <c r="O52" s="232">
        <v>1</v>
      </c>
      <c r="P52" s="232"/>
      <c r="Q52" s="232"/>
      <c r="R52" s="232">
        <v>1</v>
      </c>
      <c r="S52" s="232"/>
      <c r="T52" s="232"/>
      <c r="U52" s="232"/>
      <c r="V52" s="242">
        <f>SUM('Formulario PPGR2'!$J52:$U52)</f>
        <v>3</v>
      </c>
      <c r="W52" s="262" t="s">
        <v>268</v>
      </c>
      <c r="X52" s="262" t="s">
        <v>264</v>
      </c>
      <c r="Y52" s="236"/>
      <c r="Z52" s="296" t="s">
        <v>70</v>
      </c>
      <c r="AA52" s="258"/>
      <c r="AB52" s="693"/>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row>
    <row r="53" spans="2:54" s="244" customFormat="1" ht="51">
      <c r="B53" s="266" t="e">
        <f>IF('Formulario PPGR2'!$G53="","",CONCATENATE('Formulario PPGR2'!$C53,".",'Formulario PPGR2'!$D53,".",'Formulario PPGR2'!$E53,".",'Formulario PPGR2'!$F53))</f>
        <v>#REF!</v>
      </c>
      <c r="C53" s="266" t="e">
        <f>IF('Formulario PPGR2'!$G53="","",'Formulario PPGR1'!#REF!)</f>
        <v>#REF!</v>
      </c>
      <c r="D53" s="266" t="e">
        <f>IF('Formulario PPGR2'!$G53="","",'Formulario PPGR1'!#REF!)</f>
        <v>#REF!</v>
      </c>
      <c r="E53" s="266" t="e">
        <f>IF('Formulario PPGR2'!$G53="","",'Formulario PPGR1'!#REF!)</f>
        <v>#REF!</v>
      </c>
      <c r="F53" s="266" t="e">
        <f>IF('Formulario PPGR2'!$G53="","",'Formulario PPGR1'!#REF!)</f>
        <v>#REF!</v>
      </c>
      <c r="G53" s="236" t="s">
        <v>157</v>
      </c>
      <c r="H53" s="233" t="s">
        <v>356</v>
      </c>
      <c r="I53" s="233" t="s">
        <v>357</v>
      </c>
      <c r="J53" s="232"/>
      <c r="K53" s="232"/>
      <c r="L53" s="232">
        <v>1</v>
      </c>
      <c r="M53" s="232"/>
      <c r="N53" s="232"/>
      <c r="O53" s="232">
        <v>1</v>
      </c>
      <c r="P53" s="232"/>
      <c r="Q53" s="232"/>
      <c r="R53" s="232">
        <v>1</v>
      </c>
      <c r="S53" s="232"/>
      <c r="T53" s="232">
        <v>1</v>
      </c>
      <c r="U53" s="232"/>
      <c r="V53" s="242">
        <f>SUM('Formulario PPGR2'!$J53:$U53)</f>
        <v>4</v>
      </c>
      <c r="W53" s="262" t="s">
        <v>255</v>
      </c>
      <c r="X53" s="262"/>
      <c r="Y53" s="236"/>
      <c r="Z53" s="296" t="s">
        <v>70</v>
      </c>
      <c r="AA53" s="258"/>
      <c r="AB53" s="693"/>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row>
    <row r="54" spans="2:54" s="244" customFormat="1" ht="51">
      <c r="B54" s="266" t="e">
        <f>IF('Formulario PPGR2'!$G54="","",CONCATENATE('Formulario PPGR2'!$C54,".",'Formulario PPGR2'!$D54,".",'Formulario PPGR2'!$E54,".",'Formulario PPGR2'!$F54))</f>
        <v>#REF!</v>
      </c>
      <c r="C54" s="266" t="e">
        <f>IF('Formulario PPGR2'!$G54="","",'Formulario PPGR1'!#REF!)</f>
        <v>#REF!</v>
      </c>
      <c r="D54" s="266" t="e">
        <f>IF('Formulario PPGR2'!$G54="","",'Formulario PPGR1'!#REF!)</f>
        <v>#REF!</v>
      </c>
      <c r="E54" s="266" t="e">
        <f>IF('Formulario PPGR2'!$G54="","",'Formulario PPGR1'!#REF!)</f>
        <v>#REF!</v>
      </c>
      <c r="F54" s="266" t="e">
        <f>IF('Formulario PPGR2'!$G54="","",'Formulario PPGR1'!#REF!)</f>
        <v>#REF!</v>
      </c>
      <c r="G54" s="236" t="s">
        <v>157</v>
      </c>
      <c r="H54" s="233" t="s">
        <v>358</v>
      </c>
      <c r="I54" s="233" t="s">
        <v>359</v>
      </c>
      <c r="J54" s="232"/>
      <c r="K54" s="232"/>
      <c r="L54" s="232"/>
      <c r="M54" s="232">
        <v>1</v>
      </c>
      <c r="N54" s="232"/>
      <c r="O54" s="232"/>
      <c r="P54" s="232">
        <v>1</v>
      </c>
      <c r="Q54" s="232"/>
      <c r="R54" s="232"/>
      <c r="S54" s="232">
        <v>1</v>
      </c>
      <c r="T54" s="232"/>
      <c r="U54" s="232"/>
      <c r="V54" s="242">
        <f>SUM('Formulario PPGR2'!$J54:$U54)</f>
        <v>3</v>
      </c>
      <c r="W54" s="262" t="s">
        <v>255</v>
      </c>
      <c r="X54" s="262"/>
      <c r="Y54" s="236"/>
      <c r="Z54" s="296" t="s">
        <v>70</v>
      </c>
      <c r="AA54" s="258"/>
      <c r="AB54" s="693"/>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row>
    <row r="55" spans="2:54" s="244" customFormat="1" ht="51">
      <c r="B55" s="266" t="e">
        <f>IF('Formulario PPGR2'!$G55="","",CONCATENATE('Formulario PPGR2'!$C55,".",'Formulario PPGR2'!$D55,".",'Formulario PPGR2'!$E55,".",'Formulario PPGR2'!$F55))</f>
        <v>#REF!</v>
      </c>
      <c r="C55" s="266" t="e">
        <f>IF('Formulario PPGR2'!$G55="","",'Formulario PPGR1'!#REF!)</f>
        <v>#REF!</v>
      </c>
      <c r="D55" s="266" t="e">
        <f>IF('Formulario PPGR2'!$G55="","",'Formulario PPGR1'!#REF!)</f>
        <v>#REF!</v>
      </c>
      <c r="E55" s="266" t="e">
        <f>IF('Formulario PPGR2'!$G55="","",'Formulario PPGR1'!#REF!)</f>
        <v>#REF!</v>
      </c>
      <c r="F55" s="266" t="e">
        <f>IF('Formulario PPGR2'!$G55="","",'Formulario PPGR1'!#REF!)</f>
        <v>#REF!</v>
      </c>
      <c r="G55" s="236" t="s">
        <v>157</v>
      </c>
      <c r="H55" s="233" t="s">
        <v>360</v>
      </c>
      <c r="I55" s="233" t="s">
        <v>361</v>
      </c>
      <c r="J55" s="232"/>
      <c r="K55" s="232">
        <v>1</v>
      </c>
      <c r="L55" s="232"/>
      <c r="M55" s="232"/>
      <c r="N55" s="232"/>
      <c r="O55" s="232"/>
      <c r="P55" s="232">
        <v>1</v>
      </c>
      <c r="Q55" s="232"/>
      <c r="R55" s="232"/>
      <c r="S55" s="232"/>
      <c r="T55" s="232"/>
      <c r="U55" s="232"/>
      <c r="V55" s="242">
        <f>SUM('Formulario PPGR2'!$J55:$U55)</f>
        <v>2</v>
      </c>
      <c r="W55" s="262" t="s">
        <v>255</v>
      </c>
      <c r="X55" s="262"/>
      <c r="Y55" s="236"/>
      <c r="Z55" s="296" t="s">
        <v>70</v>
      </c>
      <c r="AA55" s="258"/>
      <c r="AB55" s="693"/>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row>
    <row r="56" spans="2:54" s="244" customFormat="1" ht="51">
      <c r="B56" s="266" t="e">
        <f>IF('Formulario PPGR2'!$G56="","",CONCATENATE('Formulario PPGR2'!$C56,".",'Formulario PPGR2'!$D56,".",'Formulario PPGR2'!$E56,".",'Formulario PPGR2'!$F56))</f>
        <v>#REF!</v>
      </c>
      <c r="C56" s="266" t="e">
        <f>IF('Formulario PPGR2'!$G56="","",'Formulario PPGR1'!#REF!)</f>
        <v>#REF!</v>
      </c>
      <c r="D56" s="266" t="e">
        <f>IF('Formulario PPGR2'!$G56="","",'Formulario PPGR1'!#REF!)</f>
        <v>#REF!</v>
      </c>
      <c r="E56" s="266" t="e">
        <f>IF('Formulario PPGR2'!$G56="","",'Formulario PPGR1'!#REF!)</f>
        <v>#REF!</v>
      </c>
      <c r="F56" s="266" t="e">
        <f>IF('Formulario PPGR2'!$G56="","",'Formulario PPGR1'!#REF!)</f>
        <v>#REF!</v>
      </c>
      <c r="G56" s="236" t="s">
        <v>157</v>
      </c>
      <c r="H56" s="233" t="s">
        <v>362</v>
      </c>
      <c r="I56" s="233" t="s">
        <v>363</v>
      </c>
      <c r="J56" s="232"/>
      <c r="K56" s="232"/>
      <c r="L56" s="232"/>
      <c r="M56" s="232">
        <v>1</v>
      </c>
      <c r="N56" s="232"/>
      <c r="O56" s="232"/>
      <c r="P56" s="232"/>
      <c r="Q56" s="232">
        <v>1</v>
      </c>
      <c r="R56" s="232"/>
      <c r="S56" s="232"/>
      <c r="T56" s="232"/>
      <c r="U56" s="232">
        <v>1</v>
      </c>
      <c r="V56" s="242">
        <f>SUM('Formulario PPGR2'!$J56:$U56)</f>
        <v>3</v>
      </c>
      <c r="W56" s="262" t="s">
        <v>255</v>
      </c>
      <c r="X56" s="262"/>
      <c r="Y56" s="236"/>
      <c r="Z56" s="296" t="s">
        <v>70</v>
      </c>
      <c r="AA56" s="258"/>
      <c r="AB56" s="693"/>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row>
    <row r="57" spans="2:54" s="244" customFormat="1" ht="51">
      <c r="B57" s="266" t="e">
        <f>IF('Formulario PPGR2'!$G57="","",CONCATENATE('Formulario PPGR2'!$C57,".",'Formulario PPGR2'!$D57,".",'Formulario PPGR2'!$E57,".",'Formulario PPGR2'!$F57))</f>
        <v>#REF!</v>
      </c>
      <c r="C57" s="266" t="e">
        <f>IF('Formulario PPGR2'!$G57="","",'Formulario PPGR1'!#REF!)</f>
        <v>#REF!</v>
      </c>
      <c r="D57" s="266" t="e">
        <f>IF('Formulario PPGR2'!$G57="","",'Formulario PPGR1'!#REF!)</f>
        <v>#REF!</v>
      </c>
      <c r="E57" s="266" t="e">
        <f>IF('Formulario PPGR2'!$G57="","",'Formulario PPGR1'!#REF!)</f>
        <v>#REF!</v>
      </c>
      <c r="F57" s="266" t="e">
        <f>IF('Formulario PPGR2'!$G57="","",'Formulario PPGR1'!#REF!)</f>
        <v>#REF!</v>
      </c>
      <c r="G57" s="236" t="s">
        <v>157</v>
      </c>
      <c r="H57" s="233" t="s">
        <v>364</v>
      </c>
      <c r="I57" s="233" t="s">
        <v>365</v>
      </c>
      <c r="J57" s="232"/>
      <c r="K57" s="232"/>
      <c r="L57" s="232"/>
      <c r="M57" s="232">
        <v>1</v>
      </c>
      <c r="N57" s="232"/>
      <c r="O57" s="232"/>
      <c r="P57" s="232"/>
      <c r="Q57" s="232">
        <v>1</v>
      </c>
      <c r="R57" s="232"/>
      <c r="S57" s="232">
        <v>1</v>
      </c>
      <c r="T57" s="232"/>
      <c r="U57" s="232"/>
      <c r="V57" s="242">
        <f>SUM('Formulario PPGR2'!$J57:$U57)</f>
        <v>3</v>
      </c>
      <c r="W57" s="262" t="s">
        <v>255</v>
      </c>
      <c r="X57" s="262"/>
      <c r="Y57" s="236"/>
      <c r="Z57" s="296" t="s">
        <v>70</v>
      </c>
      <c r="AA57" s="258"/>
      <c r="AB57" s="693"/>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row>
    <row r="58" spans="2:54" s="244" customFormat="1" ht="63.75">
      <c r="B58" s="266" t="e">
        <f>IF('Formulario PPGR2'!$G58="","",CONCATENATE('Formulario PPGR2'!$C58,".",'Formulario PPGR2'!$D58,".",'Formulario PPGR2'!$E58,".",'Formulario PPGR2'!$F58))</f>
        <v>#REF!</v>
      </c>
      <c r="C58" s="266" t="e">
        <f>IF('Formulario PPGR2'!$G58="","",'Formulario PPGR1'!#REF!)</f>
        <v>#REF!</v>
      </c>
      <c r="D58" s="266" t="e">
        <f>IF('Formulario PPGR2'!$G58="","",'Formulario PPGR1'!#REF!)</f>
        <v>#REF!</v>
      </c>
      <c r="E58" s="266" t="e">
        <f>IF('Formulario PPGR2'!$G58="","",'Formulario PPGR1'!#REF!)</f>
        <v>#REF!</v>
      </c>
      <c r="F58" s="266" t="e">
        <f>IF('Formulario PPGR2'!$G58="","",'Formulario PPGR1'!#REF!)</f>
        <v>#REF!</v>
      </c>
      <c r="G58" s="236" t="s">
        <v>158</v>
      </c>
      <c r="H58" s="233" t="s">
        <v>366</v>
      </c>
      <c r="I58" s="236" t="s">
        <v>367</v>
      </c>
      <c r="J58" s="298"/>
      <c r="K58" s="298">
        <v>10</v>
      </c>
      <c r="L58" s="298">
        <v>10</v>
      </c>
      <c r="M58" s="298">
        <v>10</v>
      </c>
      <c r="N58" s="298">
        <v>10</v>
      </c>
      <c r="O58" s="298">
        <v>10</v>
      </c>
      <c r="P58" s="298">
        <v>10</v>
      </c>
      <c r="Q58" s="298">
        <v>10</v>
      </c>
      <c r="R58" s="298">
        <v>10</v>
      </c>
      <c r="S58" s="298">
        <v>10</v>
      </c>
      <c r="T58" s="298">
        <v>10</v>
      </c>
      <c r="U58" s="298"/>
      <c r="V58" s="242">
        <f>SUM('Formulario PPGR2'!$J58:$U58)</f>
        <v>100</v>
      </c>
      <c r="W58" s="262" t="s">
        <v>268</v>
      </c>
      <c r="X58" s="262" t="s">
        <v>255</v>
      </c>
      <c r="Y58" s="236"/>
      <c r="Z58" s="296" t="s">
        <v>54</v>
      </c>
      <c r="AA58" s="258"/>
      <c r="AB58" s="693"/>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row>
    <row r="59" spans="2:54" s="244" customFormat="1" ht="63.75">
      <c r="B59" s="266" t="e">
        <f>IF('Formulario PPGR2'!$G59="","",CONCATENATE('Formulario PPGR2'!$C59,".",'Formulario PPGR2'!$D59,".",'Formulario PPGR2'!$E59,".",'Formulario PPGR2'!$F59))</f>
        <v>#REF!</v>
      </c>
      <c r="C59" s="266" t="e">
        <f>IF('Formulario PPGR2'!$G59="","",'Formulario PPGR1'!#REF!)</f>
        <v>#REF!</v>
      </c>
      <c r="D59" s="266" t="e">
        <f>IF('Formulario PPGR2'!$G59="","",'Formulario PPGR1'!#REF!)</f>
        <v>#REF!</v>
      </c>
      <c r="E59" s="266" t="e">
        <f>IF('Formulario PPGR2'!$G59="","",'Formulario PPGR1'!#REF!)</f>
        <v>#REF!</v>
      </c>
      <c r="F59" s="266" t="e">
        <f>IF('Formulario PPGR2'!$G59="","",'Formulario PPGR1'!#REF!)</f>
        <v>#REF!</v>
      </c>
      <c r="G59" s="236" t="s">
        <v>158</v>
      </c>
      <c r="H59" s="233" t="s">
        <v>368</v>
      </c>
      <c r="I59" s="233" t="s">
        <v>369</v>
      </c>
      <c r="J59" s="232">
        <v>1</v>
      </c>
      <c r="K59" s="232">
        <v>1</v>
      </c>
      <c r="L59" s="232">
        <v>1</v>
      </c>
      <c r="M59" s="232">
        <v>1</v>
      </c>
      <c r="N59" s="232">
        <v>1</v>
      </c>
      <c r="O59" s="232">
        <v>1</v>
      </c>
      <c r="P59" s="232">
        <v>1</v>
      </c>
      <c r="Q59" s="232">
        <v>1</v>
      </c>
      <c r="R59" s="232">
        <v>1</v>
      </c>
      <c r="S59" s="232">
        <v>1</v>
      </c>
      <c r="T59" s="232">
        <v>1</v>
      </c>
      <c r="U59" s="232">
        <v>1</v>
      </c>
      <c r="V59" s="242">
        <f>SUM('Formulario PPGR2'!$J59:$U59)</f>
        <v>12</v>
      </c>
      <c r="W59" s="262" t="s">
        <v>254</v>
      </c>
      <c r="X59" s="262"/>
      <c r="Y59" s="236"/>
      <c r="Z59" s="296" t="s">
        <v>54</v>
      </c>
      <c r="AA59" s="258"/>
      <c r="AB59" s="693"/>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row>
    <row r="60" spans="2:54" s="244" customFormat="1" ht="63.75">
      <c r="B60" s="266" t="e">
        <f>IF('Formulario PPGR2'!$G60="","",CONCATENATE('Formulario PPGR2'!$C60,".",'Formulario PPGR2'!$D60,".",'Formulario PPGR2'!$E60,".",'Formulario PPGR2'!$F60))</f>
        <v>#REF!</v>
      </c>
      <c r="C60" s="266" t="e">
        <f>IF('Formulario PPGR2'!$G60="","",'Formulario PPGR1'!#REF!)</f>
        <v>#REF!</v>
      </c>
      <c r="D60" s="266" t="e">
        <f>IF('Formulario PPGR2'!$G60="","",'Formulario PPGR1'!#REF!)</f>
        <v>#REF!</v>
      </c>
      <c r="E60" s="266" t="e">
        <f>IF('Formulario PPGR2'!$G60="","",'Formulario PPGR1'!#REF!)</f>
        <v>#REF!</v>
      </c>
      <c r="F60" s="266" t="e">
        <f>IF('Formulario PPGR2'!$G60="","",'Formulario PPGR1'!#REF!)</f>
        <v>#REF!</v>
      </c>
      <c r="G60" s="236" t="s">
        <v>158</v>
      </c>
      <c r="H60" s="233" t="s">
        <v>370</v>
      </c>
      <c r="I60" s="233" t="s">
        <v>371</v>
      </c>
      <c r="J60" s="232">
        <v>2</v>
      </c>
      <c r="K60" s="232"/>
      <c r="L60" s="232">
        <v>2</v>
      </c>
      <c r="M60" s="232"/>
      <c r="N60" s="232">
        <v>2</v>
      </c>
      <c r="O60" s="232"/>
      <c r="P60" s="232">
        <v>2</v>
      </c>
      <c r="Q60" s="232"/>
      <c r="R60" s="232">
        <v>2</v>
      </c>
      <c r="S60" s="232"/>
      <c r="T60" s="232">
        <v>2</v>
      </c>
      <c r="U60" s="232"/>
      <c r="V60" s="242">
        <f>SUM('Formulario PPGR2'!$J60:$U60)</f>
        <v>12</v>
      </c>
      <c r="W60" s="262" t="s">
        <v>268</v>
      </c>
      <c r="X60" s="262" t="s">
        <v>254</v>
      </c>
      <c r="Y60" s="236"/>
      <c r="Z60" s="296" t="s">
        <v>54</v>
      </c>
      <c r="AA60" s="258"/>
      <c r="AB60" s="693"/>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row>
    <row r="61" spans="2:54" s="244" customFormat="1" ht="63.75">
      <c r="B61" s="266" t="e">
        <f>IF('Formulario PPGR2'!$G61="","",CONCATENATE('Formulario PPGR2'!$C61,".",'Formulario PPGR2'!$D61,".",'Formulario PPGR2'!$E61,".",'Formulario PPGR2'!$F61))</f>
        <v>#REF!</v>
      </c>
      <c r="C61" s="266" t="e">
        <f>IF('Formulario PPGR2'!$G61="","",'Formulario PPGR1'!#REF!)</f>
        <v>#REF!</v>
      </c>
      <c r="D61" s="266" t="e">
        <f>IF('Formulario PPGR2'!$G61="","",'Formulario PPGR1'!#REF!)</f>
        <v>#REF!</v>
      </c>
      <c r="E61" s="266" t="e">
        <f>IF('Formulario PPGR2'!$G61="","",'Formulario PPGR1'!#REF!)</f>
        <v>#REF!</v>
      </c>
      <c r="F61" s="266" t="e">
        <f>IF('Formulario PPGR2'!$G61="","",'Formulario PPGR1'!#REF!)</f>
        <v>#REF!</v>
      </c>
      <c r="G61" s="236" t="s">
        <v>158</v>
      </c>
      <c r="H61" s="233" t="s">
        <v>372</v>
      </c>
      <c r="I61" s="233" t="s">
        <v>373</v>
      </c>
      <c r="J61" s="232">
        <v>1</v>
      </c>
      <c r="K61" s="232">
        <v>1</v>
      </c>
      <c r="L61" s="232">
        <v>1</v>
      </c>
      <c r="M61" s="232">
        <v>1</v>
      </c>
      <c r="N61" s="232">
        <v>1</v>
      </c>
      <c r="O61" s="232">
        <v>1</v>
      </c>
      <c r="P61" s="232">
        <v>1</v>
      </c>
      <c r="Q61" s="232">
        <v>1</v>
      </c>
      <c r="R61" s="232">
        <v>1</v>
      </c>
      <c r="S61" s="232">
        <v>1</v>
      </c>
      <c r="T61" s="232">
        <v>1</v>
      </c>
      <c r="U61" s="232">
        <v>1</v>
      </c>
      <c r="V61" s="242">
        <f>SUM('Formulario PPGR2'!$J61:$U61)</f>
        <v>12</v>
      </c>
      <c r="W61" s="262" t="s">
        <v>268</v>
      </c>
      <c r="X61" s="262" t="s">
        <v>261</v>
      </c>
      <c r="Y61" s="236"/>
      <c r="Z61" s="296" t="s">
        <v>54</v>
      </c>
      <c r="AA61" s="258"/>
      <c r="AB61" s="693"/>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row>
    <row r="62" spans="2:54" s="244" customFormat="1" ht="63.75">
      <c r="B62" s="266" t="e">
        <f>IF('Formulario PPGR2'!$G62="","",CONCATENATE('Formulario PPGR2'!$C62,".",'Formulario PPGR2'!$D62,".",'Formulario PPGR2'!$E62,".",'Formulario PPGR2'!$F62))</f>
        <v>#REF!</v>
      </c>
      <c r="C62" s="266" t="e">
        <f>IF('Formulario PPGR2'!$G62="","",'Formulario PPGR1'!#REF!)</f>
        <v>#REF!</v>
      </c>
      <c r="D62" s="266" t="e">
        <f>IF('Formulario PPGR2'!$G62="","",'Formulario PPGR1'!#REF!)</f>
        <v>#REF!</v>
      </c>
      <c r="E62" s="266" t="e">
        <f>IF('Formulario PPGR2'!$G62="","",'Formulario PPGR1'!#REF!)</f>
        <v>#REF!</v>
      </c>
      <c r="F62" s="266" t="e">
        <f>IF('Formulario PPGR2'!$G62="","",'Formulario PPGR1'!#REF!)</f>
        <v>#REF!</v>
      </c>
      <c r="G62" s="236" t="s">
        <v>158</v>
      </c>
      <c r="H62" s="233" t="s">
        <v>374</v>
      </c>
      <c r="I62" s="233" t="s">
        <v>375</v>
      </c>
      <c r="J62" s="232"/>
      <c r="K62" s="232">
        <v>1</v>
      </c>
      <c r="L62" s="232"/>
      <c r="M62" s="232"/>
      <c r="N62" s="232">
        <v>1</v>
      </c>
      <c r="O62" s="232"/>
      <c r="P62" s="232"/>
      <c r="Q62" s="232">
        <v>1</v>
      </c>
      <c r="R62" s="232"/>
      <c r="S62" s="232"/>
      <c r="T62" s="232">
        <v>1</v>
      </c>
      <c r="U62" s="232"/>
      <c r="V62" s="242">
        <f>SUM('Formulario PPGR2'!$J62:$U62)</f>
        <v>4</v>
      </c>
      <c r="W62" s="262" t="s">
        <v>268</v>
      </c>
      <c r="X62" s="262" t="s">
        <v>261</v>
      </c>
      <c r="Y62" s="236"/>
      <c r="Z62" s="296" t="s">
        <v>54</v>
      </c>
      <c r="AA62" s="258"/>
      <c r="AB62" s="693"/>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row>
    <row r="63" spans="2:54" s="244" customFormat="1" ht="63.75">
      <c r="B63" s="266" t="e">
        <f>IF('Formulario PPGR2'!$G63="","",CONCATENATE('Formulario PPGR2'!$C63,".",'Formulario PPGR2'!$D63,".",'Formulario PPGR2'!$E63,".",'Formulario PPGR2'!$F63))</f>
        <v>#REF!</v>
      </c>
      <c r="C63" s="266" t="e">
        <f>IF('Formulario PPGR2'!$G63="","",'Formulario PPGR1'!#REF!)</f>
        <v>#REF!</v>
      </c>
      <c r="D63" s="266" t="e">
        <f>IF('Formulario PPGR2'!$G63="","",'Formulario PPGR1'!#REF!)</f>
        <v>#REF!</v>
      </c>
      <c r="E63" s="266" t="e">
        <f>IF('Formulario PPGR2'!$G63="","",'Formulario PPGR1'!#REF!)</f>
        <v>#REF!</v>
      </c>
      <c r="F63" s="266" t="e">
        <f>IF('Formulario PPGR2'!$G63="","",'Formulario PPGR1'!#REF!)</f>
        <v>#REF!</v>
      </c>
      <c r="G63" s="236" t="s">
        <v>158</v>
      </c>
      <c r="H63" s="233" t="s">
        <v>376</v>
      </c>
      <c r="I63" s="233" t="s">
        <v>377</v>
      </c>
      <c r="J63" s="232">
        <v>1</v>
      </c>
      <c r="K63" s="232"/>
      <c r="L63" s="232">
        <v>1</v>
      </c>
      <c r="M63" s="232"/>
      <c r="N63" s="232">
        <v>1</v>
      </c>
      <c r="O63" s="232"/>
      <c r="P63" s="232">
        <v>1</v>
      </c>
      <c r="Q63" s="232"/>
      <c r="R63" s="232">
        <v>1</v>
      </c>
      <c r="S63" s="232"/>
      <c r="T63" s="232">
        <v>1</v>
      </c>
      <c r="U63" s="232"/>
      <c r="V63" s="242">
        <f>SUM('Formulario PPGR2'!$J63:$U63)</f>
        <v>6</v>
      </c>
      <c r="W63" s="262" t="s">
        <v>268</v>
      </c>
      <c r="X63" s="262" t="s">
        <v>261</v>
      </c>
      <c r="Y63" s="236"/>
      <c r="Z63" s="296" t="s">
        <v>54</v>
      </c>
      <c r="AA63" s="258"/>
      <c r="AB63" s="693"/>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row>
    <row r="64" spans="2:54" s="244" customFormat="1" ht="69" customHeight="1">
      <c r="B64" s="266" t="e">
        <f>IF('Formulario PPGR2'!$G64="","",CONCATENATE('Formulario PPGR2'!$C64,".",'Formulario PPGR2'!$D64,".",'Formulario PPGR2'!$E64,".",'Formulario PPGR2'!$F64))</f>
        <v>#REF!</v>
      </c>
      <c r="C64" s="266" t="e">
        <f>IF('Formulario PPGR2'!$G64="","",'Formulario PPGR1'!#REF!)</f>
        <v>#REF!</v>
      </c>
      <c r="D64" s="266" t="e">
        <f>IF('Formulario PPGR2'!$G64="","",'Formulario PPGR1'!#REF!)</f>
        <v>#REF!</v>
      </c>
      <c r="E64" s="266" t="e">
        <f>IF('Formulario PPGR2'!$G64="","",'Formulario PPGR1'!#REF!)</f>
        <v>#REF!</v>
      </c>
      <c r="F64" s="266" t="e">
        <f>IF('Formulario PPGR2'!$G64="","",'Formulario PPGR1'!#REF!)</f>
        <v>#REF!</v>
      </c>
      <c r="G64" s="236" t="s">
        <v>158</v>
      </c>
      <c r="H64" s="233" t="s">
        <v>378</v>
      </c>
      <c r="I64" s="233" t="s">
        <v>379</v>
      </c>
      <c r="J64" s="232">
        <v>1</v>
      </c>
      <c r="K64" s="232"/>
      <c r="L64" s="232"/>
      <c r="M64" s="232">
        <v>1</v>
      </c>
      <c r="N64" s="232"/>
      <c r="O64" s="232"/>
      <c r="P64" s="232">
        <v>1</v>
      </c>
      <c r="Q64" s="232"/>
      <c r="R64" s="232"/>
      <c r="S64" s="232">
        <v>1</v>
      </c>
      <c r="T64" s="232"/>
      <c r="U64" s="232"/>
      <c r="V64" s="242">
        <f>SUM('Formulario PPGR2'!$J64:$U64)</f>
        <v>4</v>
      </c>
      <c r="W64" s="262" t="s">
        <v>268</v>
      </c>
      <c r="X64" s="262" t="s">
        <v>261</v>
      </c>
      <c r="Y64" s="236"/>
      <c r="Z64" s="296" t="s">
        <v>54</v>
      </c>
      <c r="AA64" s="258"/>
      <c r="AB64" s="693"/>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row>
    <row r="65" spans="2:54" s="725" customFormat="1" ht="63.75">
      <c r="B65" s="724" t="e">
        <f>IF('Formulario PPGR2'!$G65="","",CONCATENATE('Formulario PPGR2'!$C65,".",'Formulario PPGR2'!$D65,".",'Formulario PPGR2'!$E65,".",'Formulario PPGR2'!$F65))</f>
        <v>#REF!</v>
      </c>
      <c r="C65" s="724" t="e">
        <f>IF('Formulario PPGR2'!$G65="","",'Formulario PPGR1'!#REF!)</f>
        <v>#REF!</v>
      </c>
      <c r="D65" s="724" t="e">
        <f>IF('Formulario PPGR2'!$G65="","",'Formulario PPGR1'!#REF!)</f>
        <v>#REF!</v>
      </c>
      <c r="E65" s="724" t="e">
        <f>IF('Formulario PPGR2'!$G65="","",'Formulario PPGR1'!#REF!)</f>
        <v>#REF!</v>
      </c>
      <c r="F65" s="724" t="e">
        <f>IF('Formulario PPGR2'!$G65="","",'Formulario PPGR1'!#REF!)</f>
        <v>#REF!</v>
      </c>
      <c r="G65" s="233" t="s">
        <v>158</v>
      </c>
      <c r="H65" s="233" t="s">
        <v>380</v>
      </c>
      <c r="I65" s="233" t="s">
        <v>381</v>
      </c>
      <c r="J65" s="233"/>
      <c r="K65" s="233"/>
      <c r="L65" s="233">
        <v>1</v>
      </c>
      <c r="M65" s="233"/>
      <c r="N65" s="233"/>
      <c r="O65" s="233">
        <v>2</v>
      </c>
      <c r="P65" s="233"/>
      <c r="Q65" s="233"/>
      <c r="R65" s="233">
        <v>2</v>
      </c>
      <c r="S65" s="233"/>
      <c r="T65" s="233"/>
      <c r="U65" s="233">
        <v>1</v>
      </c>
      <c r="V65" s="233">
        <f>SUM('Formulario PPGR2'!$J65:$U65)</f>
        <v>6</v>
      </c>
      <c r="W65" s="233" t="s">
        <v>268</v>
      </c>
      <c r="X65" s="233" t="s">
        <v>274</v>
      </c>
      <c r="Y65" s="233"/>
      <c r="Z65" s="233" t="s">
        <v>54</v>
      </c>
      <c r="AA65" s="233"/>
      <c r="AB65" s="233"/>
    </row>
    <row r="66" spans="2:54" s="244" customFormat="1" ht="51">
      <c r="B66" s="266" t="e">
        <f>IF('Formulario PPGR2'!$G66="","",CONCATENATE('Formulario PPGR2'!$C66,".",'Formulario PPGR2'!$D66,".",'Formulario PPGR2'!$E66,".",'Formulario PPGR2'!$F66))</f>
        <v>#REF!</v>
      </c>
      <c r="C66" s="266" t="e">
        <f>IF('Formulario PPGR2'!$G66="","",'Formulario PPGR1'!#REF!)</f>
        <v>#REF!</v>
      </c>
      <c r="D66" s="266" t="e">
        <f>IF('Formulario PPGR2'!$G66="","",'Formulario PPGR1'!#REF!)</f>
        <v>#REF!</v>
      </c>
      <c r="E66" s="266" t="e">
        <f>IF('Formulario PPGR2'!$G66="","",'Formulario PPGR1'!#REF!)</f>
        <v>#REF!</v>
      </c>
      <c r="F66" s="266" t="e">
        <f>IF('Formulario PPGR2'!$G66="","",'Formulario PPGR1'!#REF!)</f>
        <v>#REF!</v>
      </c>
      <c r="G66" s="236" t="s">
        <v>159</v>
      </c>
      <c r="H66" s="233" t="s">
        <v>382</v>
      </c>
      <c r="I66" s="233" t="s">
        <v>383</v>
      </c>
      <c r="J66" s="232"/>
      <c r="K66" s="232">
        <v>1</v>
      </c>
      <c r="L66" s="232"/>
      <c r="M66" s="232">
        <v>1</v>
      </c>
      <c r="N66" s="232"/>
      <c r="O66" s="232">
        <v>1</v>
      </c>
      <c r="P66" s="232"/>
      <c r="Q66" s="232">
        <v>1</v>
      </c>
      <c r="R66" s="232"/>
      <c r="S66" s="232">
        <v>1</v>
      </c>
      <c r="T66" s="232"/>
      <c r="U66" s="232"/>
      <c r="V66" s="242">
        <f>SUM('Formulario PPGR2'!$J66:$U66)</f>
        <v>5</v>
      </c>
      <c r="W66" s="262" t="s">
        <v>268</v>
      </c>
      <c r="X66" s="262" t="s">
        <v>255</v>
      </c>
      <c r="Y66" s="236"/>
      <c r="Z66" s="296" t="s">
        <v>54</v>
      </c>
      <c r="AA66" s="258"/>
      <c r="AB66" s="693"/>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row>
    <row r="67" spans="2:54" s="244" customFormat="1" ht="51">
      <c r="B67" s="266" t="e">
        <f>IF('Formulario PPGR2'!$G67="","",CONCATENATE('Formulario PPGR2'!$C67,".",'Formulario PPGR2'!$D67,".",'Formulario PPGR2'!$E67,".",'Formulario PPGR2'!$F67))</f>
        <v>#REF!</v>
      </c>
      <c r="C67" s="266" t="e">
        <f>IF('Formulario PPGR2'!$G67="","",'Formulario PPGR1'!#REF!)</f>
        <v>#REF!</v>
      </c>
      <c r="D67" s="266" t="e">
        <f>IF('Formulario PPGR2'!$G67="","",'Formulario PPGR1'!#REF!)</f>
        <v>#REF!</v>
      </c>
      <c r="E67" s="266" t="e">
        <f>IF('Formulario PPGR2'!$G67="","",'Formulario PPGR1'!#REF!)</f>
        <v>#REF!</v>
      </c>
      <c r="F67" s="266" t="e">
        <f>IF('Formulario PPGR2'!$G67="","",'Formulario PPGR1'!#REF!)</f>
        <v>#REF!</v>
      </c>
      <c r="G67" s="236" t="s">
        <v>159</v>
      </c>
      <c r="H67" s="233" t="s">
        <v>384</v>
      </c>
      <c r="I67" s="233" t="s">
        <v>385</v>
      </c>
      <c r="J67" s="232">
        <v>1</v>
      </c>
      <c r="K67" s="232"/>
      <c r="L67" s="232"/>
      <c r="M67" s="232"/>
      <c r="N67" s="232">
        <v>1</v>
      </c>
      <c r="O67" s="232"/>
      <c r="P67" s="232"/>
      <c r="Q67" s="232"/>
      <c r="R67" s="232">
        <v>1</v>
      </c>
      <c r="S67" s="232"/>
      <c r="T67" s="232"/>
      <c r="U67" s="232"/>
      <c r="V67" s="242">
        <f>SUM('Formulario PPGR2'!$J67:$U67)</f>
        <v>3</v>
      </c>
      <c r="W67" s="262" t="s">
        <v>268</v>
      </c>
      <c r="X67" s="262" t="s">
        <v>255</v>
      </c>
      <c r="Y67" s="236"/>
      <c r="Z67" s="296" t="s">
        <v>54</v>
      </c>
      <c r="AA67" s="258"/>
      <c r="AB67" s="693"/>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row>
    <row r="68" spans="2:54" s="244" customFormat="1" ht="51">
      <c r="B68" s="266" t="e">
        <f>IF('Formulario PPGR2'!$G68="","",CONCATENATE('Formulario PPGR2'!$C68,".",'Formulario PPGR2'!$D68,".",'Formulario PPGR2'!$E68,".",'Formulario PPGR2'!$F68))</f>
        <v>#REF!</v>
      </c>
      <c r="C68" s="266" t="e">
        <f>IF('Formulario PPGR2'!$G68="","",'Formulario PPGR1'!#REF!)</f>
        <v>#REF!</v>
      </c>
      <c r="D68" s="266" t="e">
        <f>IF('Formulario PPGR2'!$G68="","",'Formulario PPGR1'!#REF!)</f>
        <v>#REF!</v>
      </c>
      <c r="E68" s="266" t="e">
        <f>IF('Formulario PPGR2'!$G68="","",'Formulario PPGR1'!#REF!)</f>
        <v>#REF!</v>
      </c>
      <c r="F68" s="266" t="e">
        <f>IF('Formulario PPGR2'!$G68="","",'Formulario PPGR1'!#REF!)</f>
        <v>#REF!</v>
      </c>
      <c r="G68" s="236" t="s">
        <v>159</v>
      </c>
      <c r="H68" s="233" t="s">
        <v>386</v>
      </c>
      <c r="I68" s="233" t="s">
        <v>387</v>
      </c>
      <c r="J68" s="232"/>
      <c r="K68" s="232"/>
      <c r="L68" s="232">
        <v>1</v>
      </c>
      <c r="M68" s="232"/>
      <c r="N68" s="232"/>
      <c r="O68" s="232"/>
      <c r="P68" s="232"/>
      <c r="Q68" s="232"/>
      <c r="R68" s="232"/>
      <c r="S68" s="232">
        <v>1</v>
      </c>
      <c r="T68" s="232"/>
      <c r="U68" s="232"/>
      <c r="V68" s="242">
        <f>SUM('Formulario PPGR2'!$J68:$U68)</f>
        <v>2</v>
      </c>
      <c r="W68" s="262" t="s">
        <v>268</v>
      </c>
      <c r="X68" s="262" t="s">
        <v>255</v>
      </c>
      <c r="Y68" s="236"/>
      <c r="Z68" s="296" t="s">
        <v>54</v>
      </c>
      <c r="AA68" s="258"/>
      <c r="AB68" s="693"/>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row>
    <row r="69" spans="2:54" s="244" customFormat="1" ht="69.75" customHeight="1">
      <c r="B69" s="266" t="e">
        <f>IF('Formulario PPGR2'!$G69="","",CONCATENATE('Formulario PPGR2'!$C69,".",'Formulario PPGR2'!$D69,".",'Formulario PPGR2'!$E69,".",'Formulario PPGR2'!$F69))</f>
        <v>#REF!</v>
      </c>
      <c r="C69" s="266" t="e">
        <f>IF('Formulario PPGR2'!$G69="","",'Formulario PPGR1'!#REF!)</f>
        <v>#REF!</v>
      </c>
      <c r="D69" s="266" t="e">
        <f>IF('Formulario PPGR2'!$G69="","",'Formulario PPGR1'!#REF!)</f>
        <v>#REF!</v>
      </c>
      <c r="E69" s="266" t="e">
        <f>IF('Formulario PPGR2'!$G69="","",'Formulario PPGR1'!#REF!)</f>
        <v>#REF!</v>
      </c>
      <c r="F69" s="266" t="e">
        <f>IF('Formulario PPGR2'!$G69="","",'Formulario PPGR1'!#REF!)</f>
        <v>#REF!</v>
      </c>
      <c r="G69" s="236" t="s">
        <v>160</v>
      </c>
      <c r="H69" s="233" t="s">
        <v>388</v>
      </c>
      <c r="I69" s="233" t="s">
        <v>389</v>
      </c>
      <c r="J69" s="232"/>
      <c r="K69" s="232">
        <v>1</v>
      </c>
      <c r="L69" s="232"/>
      <c r="M69" s="232"/>
      <c r="N69" s="232"/>
      <c r="O69" s="232">
        <v>1</v>
      </c>
      <c r="P69" s="232"/>
      <c r="Q69" s="232"/>
      <c r="R69" s="232">
        <v>1</v>
      </c>
      <c r="S69" s="232"/>
      <c r="T69" s="232"/>
      <c r="U69" s="232">
        <v>1</v>
      </c>
      <c r="V69" s="242">
        <f>SUM('Formulario PPGR2'!$J69:$U69)</f>
        <v>4</v>
      </c>
      <c r="W69" s="262" t="s">
        <v>268</v>
      </c>
      <c r="X69" s="262" t="s">
        <v>261</v>
      </c>
      <c r="Y69" s="236"/>
      <c r="Z69" s="296" t="s">
        <v>54</v>
      </c>
      <c r="AA69" s="258"/>
      <c r="AB69" s="693"/>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row>
    <row r="70" spans="2:54" s="244" customFormat="1" ht="63.75">
      <c r="B70" s="266" t="e">
        <f>IF('Formulario PPGR2'!$G70="","",CONCATENATE('Formulario PPGR2'!$C70,".",'Formulario PPGR2'!$D70,".",'Formulario PPGR2'!$E70,".",'Formulario PPGR2'!$F70))</f>
        <v>#REF!</v>
      </c>
      <c r="C70" s="266" t="e">
        <f>IF('Formulario PPGR2'!$G70="","",'Formulario PPGR1'!#REF!)</f>
        <v>#REF!</v>
      </c>
      <c r="D70" s="266" t="e">
        <f>IF('Formulario PPGR2'!$G70="","",'Formulario PPGR1'!#REF!)</f>
        <v>#REF!</v>
      </c>
      <c r="E70" s="266" t="e">
        <f>IF('Formulario PPGR2'!$G70="","",'Formulario PPGR1'!#REF!)</f>
        <v>#REF!</v>
      </c>
      <c r="F70" s="266" t="e">
        <f>IF('Formulario PPGR2'!$G70="","",'Formulario PPGR1'!#REF!)</f>
        <v>#REF!</v>
      </c>
      <c r="G70" s="236" t="s">
        <v>160</v>
      </c>
      <c r="H70" s="233" t="s">
        <v>390</v>
      </c>
      <c r="I70" s="233" t="s">
        <v>391</v>
      </c>
      <c r="J70" s="232">
        <v>1</v>
      </c>
      <c r="K70" s="232"/>
      <c r="L70" s="232"/>
      <c r="M70" s="232"/>
      <c r="N70" s="232">
        <v>1</v>
      </c>
      <c r="O70" s="232"/>
      <c r="P70" s="232"/>
      <c r="Q70" s="232">
        <v>1</v>
      </c>
      <c r="R70" s="232"/>
      <c r="S70" s="232"/>
      <c r="T70" s="232">
        <v>1</v>
      </c>
      <c r="U70" s="232"/>
      <c r="V70" s="242">
        <f>SUM('Formulario PPGR2'!$J70:$U70)</f>
        <v>4</v>
      </c>
      <c r="W70" s="262" t="s">
        <v>268</v>
      </c>
      <c r="X70" s="262" t="s">
        <v>255</v>
      </c>
      <c r="Y70" s="236"/>
      <c r="Z70" s="296" t="s">
        <v>54</v>
      </c>
      <c r="AA70" s="258"/>
      <c r="AB70" s="693"/>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row>
    <row r="71" spans="2:54" s="244" customFormat="1" ht="63.75">
      <c r="B71" s="266" t="e">
        <f>IF('Formulario PPGR2'!$G71="","",CONCATENATE('Formulario PPGR2'!$C71,".",'Formulario PPGR2'!$D71,".",'Formulario PPGR2'!$E71,".",'Formulario PPGR2'!$F71))</f>
        <v>#REF!</v>
      </c>
      <c r="C71" s="266" t="e">
        <f>IF('Formulario PPGR2'!$G71="","",'Formulario PPGR1'!#REF!)</f>
        <v>#REF!</v>
      </c>
      <c r="D71" s="266" t="e">
        <f>IF('Formulario PPGR2'!$G71="","",'Formulario PPGR1'!#REF!)</f>
        <v>#REF!</v>
      </c>
      <c r="E71" s="266" t="e">
        <f>IF('Formulario PPGR2'!$G71="","",'Formulario PPGR1'!#REF!)</f>
        <v>#REF!</v>
      </c>
      <c r="F71" s="266" t="e">
        <f>IF('Formulario PPGR2'!$G71="","",'Formulario PPGR1'!#REF!)</f>
        <v>#REF!</v>
      </c>
      <c r="G71" s="236" t="s">
        <v>160</v>
      </c>
      <c r="H71" s="233" t="s">
        <v>392</v>
      </c>
      <c r="I71" s="233" t="s">
        <v>393</v>
      </c>
      <c r="J71" s="232"/>
      <c r="K71" s="232"/>
      <c r="L71" s="232"/>
      <c r="M71" s="232"/>
      <c r="N71" s="232"/>
      <c r="O71" s="232"/>
      <c r="P71" s="232"/>
      <c r="Q71" s="232">
        <v>1</v>
      </c>
      <c r="R71" s="232"/>
      <c r="S71" s="232"/>
      <c r="T71" s="232"/>
      <c r="U71" s="232"/>
      <c r="V71" s="242">
        <f>SUM('Formulario PPGR2'!$J71:$U71)</f>
        <v>1</v>
      </c>
      <c r="W71" s="262" t="s">
        <v>268</v>
      </c>
      <c r="X71" s="262" t="s">
        <v>274</v>
      </c>
      <c r="Y71" s="236"/>
      <c r="Z71" s="296" t="s">
        <v>54</v>
      </c>
      <c r="AA71" s="258"/>
      <c r="AB71" s="693"/>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row>
    <row r="72" spans="2:54" s="244" customFormat="1" ht="63.75">
      <c r="B72" s="266" t="e">
        <f>IF('Formulario PPGR2'!$G72="","",CONCATENATE('Formulario PPGR2'!$C72,".",'Formulario PPGR2'!$D72,".",'Formulario PPGR2'!$E72,".",'Formulario PPGR2'!$F72))</f>
        <v>#REF!</v>
      </c>
      <c r="C72" s="266" t="e">
        <f>IF('Formulario PPGR2'!$G72="","",'Formulario PPGR1'!#REF!)</f>
        <v>#REF!</v>
      </c>
      <c r="D72" s="266" t="e">
        <f>IF('Formulario PPGR2'!$G72="","",'Formulario PPGR1'!#REF!)</f>
        <v>#REF!</v>
      </c>
      <c r="E72" s="266" t="e">
        <f>IF('Formulario PPGR2'!$G72="","",'Formulario PPGR1'!#REF!)</f>
        <v>#REF!</v>
      </c>
      <c r="F72" s="266" t="e">
        <f>IF('Formulario PPGR2'!$G72="","",'Formulario PPGR1'!#REF!)</f>
        <v>#REF!</v>
      </c>
      <c r="G72" s="236" t="s">
        <v>160</v>
      </c>
      <c r="H72" s="233" t="s">
        <v>394</v>
      </c>
      <c r="I72" s="233" t="s">
        <v>395</v>
      </c>
      <c r="J72" s="232"/>
      <c r="K72" s="232">
        <v>1</v>
      </c>
      <c r="L72" s="232"/>
      <c r="M72" s="232"/>
      <c r="N72" s="232"/>
      <c r="O72" s="232">
        <v>1</v>
      </c>
      <c r="P72" s="232"/>
      <c r="Q72" s="232"/>
      <c r="R72" s="232">
        <v>1</v>
      </c>
      <c r="S72" s="232"/>
      <c r="T72" s="232"/>
      <c r="U72" s="232">
        <v>1</v>
      </c>
      <c r="V72" s="242">
        <f>SUM('Formulario PPGR2'!$J72:$U72)</f>
        <v>4</v>
      </c>
      <c r="W72" s="262" t="s">
        <v>268</v>
      </c>
      <c r="X72" s="262" t="s">
        <v>261</v>
      </c>
      <c r="Y72" s="236"/>
      <c r="Z72" s="296" t="s">
        <v>54</v>
      </c>
      <c r="AA72" s="258"/>
      <c r="AB72" s="693"/>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row>
    <row r="73" spans="2:54" s="244" customFormat="1" ht="238.5" customHeight="1">
      <c r="B73" s="266" t="e">
        <f>IF('Formulario PPGR2'!$G73="","",CONCATENATE('Formulario PPGR2'!$C73,".",'Formulario PPGR2'!$D73,".",'Formulario PPGR2'!$E73,".",'Formulario PPGR2'!$F73))</f>
        <v>#REF!</v>
      </c>
      <c r="C73" s="266" t="e">
        <f>IF('Formulario PPGR2'!$G73="","",'Formulario PPGR1'!#REF!)</f>
        <v>#REF!</v>
      </c>
      <c r="D73" s="266" t="e">
        <f>IF('Formulario PPGR2'!$G73="","",'Formulario PPGR1'!#REF!)</f>
        <v>#REF!</v>
      </c>
      <c r="E73" s="266" t="e">
        <f>IF('Formulario PPGR2'!$G73="","",'Formulario PPGR1'!#REF!)</f>
        <v>#REF!</v>
      </c>
      <c r="F73" s="266" t="e">
        <f>IF('Formulario PPGR2'!$G73="","",'Formulario PPGR1'!#REF!)</f>
        <v>#REF!</v>
      </c>
      <c r="G73" s="236" t="s">
        <v>160</v>
      </c>
      <c r="H73" s="233" t="s">
        <v>396</v>
      </c>
      <c r="I73" s="233" t="s">
        <v>397</v>
      </c>
      <c r="J73" s="232"/>
      <c r="K73" s="232"/>
      <c r="L73" s="232"/>
      <c r="M73" s="232"/>
      <c r="N73" s="232"/>
      <c r="O73" s="232">
        <v>1</v>
      </c>
      <c r="P73" s="232"/>
      <c r="Q73" s="232"/>
      <c r="R73" s="232"/>
      <c r="S73" s="232"/>
      <c r="T73" s="232"/>
      <c r="U73" s="232">
        <v>1</v>
      </c>
      <c r="V73" s="242">
        <f>SUM('Formulario PPGR2'!$J73:$U73)</f>
        <v>2</v>
      </c>
      <c r="W73" s="262" t="s">
        <v>268</v>
      </c>
      <c r="X73" s="262" t="s">
        <v>255</v>
      </c>
      <c r="Y73" s="236" t="s">
        <v>398</v>
      </c>
      <c r="Z73" s="296" t="s">
        <v>54</v>
      </c>
      <c r="AA73" s="258"/>
      <c r="AB73" s="693"/>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row>
    <row r="74" spans="2:54" s="244" customFormat="1" ht="63.75">
      <c r="B74" s="266" t="e">
        <f>IF('Formulario PPGR2'!$G74="","",CONCATENATE('Formulario PPGR2'!$C74,".",'Formulario PPGR2'!$D74,".",'Formulario PPGR2'!$E74,".",'Formulario PPGR2'!$F74))</f>
        <v>#REF!</v>
      </c>
      <c r="C74" s="266" t="e">
        <f>IF('Formulario PPGR2'!$G74="","",'Formulario PPGR1'!#REF!)</f>
        <v>#REF!</v>
      </c>
      <c r="D74" s="266" t="e">
        <f>IF('Formulario PPGR2'!$G74="","",'Formulario PPGR1'!#REF!)</f>
        <v>#REF!</v>
      </c>
      <c r="E74" s="266" t="e">
        <f>IF('Formulario PPGR2'!$G74="","",'Formulario PPGR1'!#REF!)</f>
        <v>#REF!</v>
      </c>
      <c r="F74" s="266" t="e">
        <f>IF('Formulario PPGR2'!$G74="","",'Formulario PPGR1'!#REF!)</f>
        <v>#REF!</v>
      </c>
      <c r="G74" s="236" t="s">
        <v>160</v>
      </c>
      <c r="H74" s="233" t="s">
        <v>399</v>
      </c>
      <c r="I74" s="233" t="s">
        <v>400</v>
      </c>
      <c r="J74" s="232"/>
      <c r="K74" s="232"/>
      <c r="L74" s="232">
        <v>2</v>
      </c>
      <c r="M74" s="232"/>
      <c r="N74" s="232"/>
      <c r="O74" s="232">
        <v>2</v>
      </c>
      <c r="P74" s="232"/>
      <c r="Q74" s="232"/>
      <c r="R74" s="232">
        <v>2</v>
      </c>
      <c r="S74" s="232"/>
      <c r="T74" s="232"/>
      <c r="U74" s="232"/>
      <c r="V74" s="242">
        <f>SUM('Formulario PPGR2'!$J74:$U74)</f>
        <v>6</v>
      </c>
      <c r="W74" s="262" t="s">
        <v>268</v>
      </c>
      <c r="X74" s="262" t="s">
        <v>255</v>
      </c>
      <c r="Y74" s="236" t="s">
        <v>401</v>
      </c>
      <c r="Z74" s="296" t="s">
        <v>54</v>
      </c>
      <c r="AA74" s="258"/>
      <c r="AB74" s="693"/>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row>
    <row r="75" spans="2:54" s="244" customFormat="1" ht="63.75">
      <c r="B75" s="266" t="e">
        <f>IF('Formulario PPGR2'!$G75="","",CONCATENATE('Formulario PPGR2'!$C75,".",'Formulario PPGR2'!$D75,".",'Formulario PPGR2'!$E75,".",'Formulario PPGR2'!$F75))</f>
        <v>#REF!</v>
      </c>
      <c r="C75" s="266" t="e">
        <f>IF('Formulario PPGR2'!$G75="","",'Formulario PPGR1'!#REF!)</f>
        <v>#REF!</v>
      </c>
      <c r="D75" s="266" t="e">
        <f>IF('Formulario PPGR2'!$G75="","",'Formulario PPGR1'!#REF!)</f>
        <v>#REF!</v>
      </c>
      <c r="E75" s="266" t="e">
        <f>IF('Formulario PPGR2'!$G75="","",'Formulario PPGR1'!#REF!)</f>
        <v>#REF!</v>
      </c>
      <c r="F75" s="266" t="e">
        <f>IF('Formulario PPGR2'!$G75="","",'Formulario PPGR1'!#REF!)</f>
        <v>#REF!</v>
      </c>
      <c r="G75" s="236" t="s">
        <v>160</v>
      </c>
      <c r="H75" s="233" t="s">
        <v>402</v>
      </c>
      <c r="I75" s="233" t="s">
        <v>403</v>
      </c>
      <c r="J75" s="232"/>
      <c r="K75" s="232"/>
      <c r="L75" s="232">
        <v>1</v>
      </c>
      <c r="M75" s="232"/>
      <c r="N75" s="232"/>
      <c r="O75" s="232">
        <v>1</v>
      </c>
      <c r="P75" s="232"/>
      <c r="Q75" s="232"/>
      <c r="R75" s="232">
        <v>1</v>
      </c>
      <c r="S75" s="232"/>
      <c r="T75" s="232"/>
      <c r="U75" s="232"/>
      <c r="V75" s="242">
        <f>SUM('Formulario PPGR2'!$J75:$U75)</f>
        <v>3</v>
      </c>
      <c r="W75" s="262" t="s">
        <v>268</v>
      </c>
      <c r="X75" s="262" t="s">
        <v>255</v>
      </c>
      <c r="Y75" s="236" t="s">
        <v>404</v>
      </c>
      <c r="Z75" s="296" t="s">
        <v>54</v>
      </c>
      <c r="AA75" s="258"/>
      <c r="AB75" s="693"/>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row>
    <row r="76" spans="2:54" s="244" customFormat="1" ht="63.75">
      <c r="B76" s="266" t="e">
        <f>IF('Formulario PPGR2'!$G76="","",CONCATENATE('Formulario PPGR2'!$C76,".",'Formulario PPGR2'!$D76,".",'Formulario PPGR2'!$E76,".",'Formulario PPGR2'!$F76))</f>
        <v>#REF!</v>
      </c>
      <c r="C76" s="266" t="e">
        <f>IF('Formulario PPGR2'!$G76="","",'Formulario PPGR1'!#REF!)</f>
        <v>#REF!</v>
      </c>
      <c r="D76" s="266" t="e">
        <f>IF('Formulario PPGR2'!$G76="","",'Formulario PPGR1'!#REF!)</f>
        <v>#REF!</v>
      </c>
      <c r="E76" s="266" t="e">
        <f>IF('Formulario PPGR2'!$G76="","",'Formulario PPGR1'!#REF!)</f>
        <v>#REF!</v>
      </c>
      <c r="F76" s="266" t="e">
        <f>IF('Formulario PPGR2'!$G76="","",'Formulario PPGR1'!#REF!)</f>
        <v>#REF!</v>
      </c>
      <c r="G76" s="236" t="s">
        <v>160</v>
      </c>
      <c r="H76" s="233" t="s">
        <v>405</v>
      </c>
      <c r="I76" s="233" t="s">
        <v>406</v>
      </c>
      <c r="J76" s="232"/>
      <c r="K76" s="232"/>
      <c r="L76" s="232"/>
      <c r="M76" s="232"/>
      <c r="N76" s="232"/>
      <c r="O76" s="232"/>
      <c r="P76" s="232">
        <v>1</v>
      </c>
      <c r="Q76" s="232"/>
      <c r="R76" s="232"/>
      <c r="S76" s="232"/>
      <c r="T76" s="232"/>
      <c r="U76" s="232"/>
      <c r="V76" s="242">
        <f>SUM('Formulario PPGR2'!$J76:$U76)</f>
        <v>1</v>
      </c>
      <c r="W76" s="262" t="s">
        <v>268</v>
      </c>
      <c r="X76" s="262" t="s">
        <v>274</v>
      </c>
      <c r="Y76" s="236"/>
      <c r="Z76" s="296" t="s">
        <v>54</v>
      </c>
      <c r="AA76" s="258"/>
      <c r="AB76" s="693"/>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row>
    <row r="77" spans="2:54" s="244" customFormat="1" ht="63.75">
      <c r="B77" s="266" t="e">
        <f>IF('Formulario PPGR2'!$G77="","",CONCATENATE('Formulario PPGR2'!$C77,".",'Formulario PPGR2'!$D77,".",'Formulario PPGR2'!$E77,".",'Formulario PPGR2'!$F77))</f>
        <v>#REF!</v>
      </c>
      <c r="C77" s="266" t="e">
        <f>IF('Formulario PPGR2'!$G77="","",'Formulario PPGR1'!#REF!)</f>
        <v>#REF!</v>
      </c>
      <c r="D77" s="266" t="e">
        <f>IF('Formulario PPGR2'!$G77="","",'Formulario PPGR1'!#REF!)</f>
        <v>#REF!</v>
      </c>
      <c r="E77" s="266" t="e">
        <f>IF('Formulario PPGR2'!$G77="","",'Formulario PPGR1'!#REF!)</f>
        <v>#REF!</v>
      </c>
      <c r="F77" s="266" t="e">
        <f>IF('Formulario PPGR2'!$G77="","",'Formulario PPGR1'!#REF!)</f>
        <v>#REF!</v>
      </c>
      <c r="G77" s="236" t="s">
        <v>160</v>
      </c>
      <c r="H77" s="233" t="s">
        <v>407</v>
      </c>
      <c r="I77" s="233" t="s">
        <v>408</v>
      </c>
      <c r="J77" s="232"/>
      <c r="K77" s="232">
        <v>1</v>
      </c>
      <c r="L77" s="232"/>
      <c r="M77" s="232">
        <v>1</v>
      </c>
      <c r="N77" s="232">
        <v>1</v>
      </c>
      <c r="O77" s="232"/>
      <c r="P77" s="232">
        <v>1</v>
      </c>
      <c r="Q77" s="232">
        <v>1</v>
      </c>
      <c r="R77" s="232"/>
      <c r="S77" s="232"/>
      <c r="T77" s="232">
        <v>1</v>
      </c>
      <c r="U77" s="232">
        <v>1</v>
      </c>
      <c r="V77" s="242">
        <f>SUM('Formulario PPGR2'!$J77:$U77)</f>
        <v>7</v>
      </c>
      <c r="W77" s="262" t="s">
        <v>268</v>
      </c>
      <c r="X77" s="262" t="s">
        <v>255</v>
      </c>
      <c r="Y77" s="236"/>
      <c r="Z77" s="296" t="s">
        <v>54</v>
      </c>
      <c r="AA77" s="258"/>
      <c r="AB77" s="693"/>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row>
    <row r="78" spans="2:54" s="244" customFormat="1" ht="63.75">
      <c r="B78" s="266" t="e">
        <f>IF('Formulario PPGR2'!$G78="","",CONCATENATE('Formulario PPGR2'!$C78,".",'Formulario PPGR2'!$D78,".",'Formulario PPGR2'!$E78,".",'Formulario PPGR2'!$F78))</f>
        <v>#REF!</v>
      </c>
      <c r="C78" s="266" t="e">
        <f>IF('Formulario PPGR2'!$G78="","",'Formulario PPGR1'!#REF!)</f>
        <v>#REF!</v>
      </c>
      <c r="D78" s="266" t="e">
        <f>IF('Formulario PPGR2'!$G78="","",'Formulario PPGR1'!#REF!)</f>
        <v>#REF!</v>
      </c>
      <c r="E78" s="266" t="e">
        <f>IF('Formulario PPGR2'!$G78="","",'Formulario PPGR1'!#REF!)</f>
        <v>#REF!</v>
      </c>
      <c r="F78" s="266" t="e">
        <f>IF('Formulario PPGR2'!$G78="","",'Formulario PPGR1'!#REF!)</f>
        <v>#REF!</v>
      </c>
      <c r="G78" s="236" t="s">
        <v>160</v>
      </c>
      <c r="H78" s="233" t="s">
        <v>409</v>
      </c>
      <c r="I78" s="233" t="s">
        <v>410</v>
      </c>
      <c r="J78" s="232"/>
      <c r="K78" s="232"/>
      <c r="L78" s="232">
        <v>1</v>
      </c>
      <c r="M78" s="232"/>
      <c r="N78" s="232">
        <v>1</v>
      </c>
      <c r="O78" s="232"/>
      <c r="P78" s="232"/>
      <c r="Q78" s="232">
        <v>1</v>
      </c>
      <c r="R78" s="232"/>
      <c r="S78" s="232"/>
      <c r="T78" s="232">
        <v>1</v>
      </c>
      <c r="U78" s="232"/>
      <c r="V78" s="242">
        <f>SUM('Formulario PPGR2'!$J78:$U78)</f>
        <v>4</v>
      </c>
      <c r="W78" s="262" t="s">
        <v>268</v>
      </c>
      <c r="X78" s="262" t="s">
        <v>255</v>
      </c>
      <c r="Y78" s="236" t="s">
        <v>411</v>
      </c>
      <c r="Z78" s="296" t="s">
        <v>54</v>
      </c>
      <c r="AA78" s="258"/>
      <c r="AB78" s="693"/>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row>
    <row r="79" spans="2:54" s="244" customFormat="1" ht="63.75">
      <c r="B79" s="266" t="e">
        <f>IF('Formulario PPGR2'!$G79="","",CONCATENATE('Formulario PPGR2'!$C79,".",'Formulario PPGR2'!$D79,".",'Formulario PPGR2'!$E79,".",'Formulario PPGR2'!$F79))</f>
        <v>#REF!</v>
      </c>
      <c r="C79" s="266" t="e">
        <f>IF('Formulario PPGR2'!$G79="","",'Formulario PPGR1'!#REF!)</f>
        <v>#REF!</v>
      </c>
      <c r="D79" s="266" t="e">
        <f>IF('Formulario PPGR2'!$G79="","",'Formulario PPGR1'!#REF!)</f>
        <v>#REF!</v>
      </c>
      <c r="E79" s="266" t="e">
        <f>IF('Formulario PPGR2'!$G79="","",'Formulario PPGR1'!#REF!)</f>
        <v>#REF!</v>
      </c>
      <c r="F79" s="266" t="e">
        <f>IF('Formulario PPGR2'!$G79="","",'Formulario PPGR1'!#REF!)</f>
        <v>#REF!</v>
      </c>
      <c r="G79" s="236" t="s">
        <v>160</v>
      </c>
      <c r="H79" s="233" t="s">
        <v>412</v>
      </c>
      <c r="I79" s="233" t="s">
        <v>413</v>
      </c>
      <c r="J79" s="232"/>
      <c r="K79" s="232"/>
      <c r="L79" s="232"/>
      <c r="M79" s="232"/>
      <c r="N79" s="232">
        <v>1</v>
      </c>
      <c r="O79" s="232"/>
      <c r="P79" s="232"/>
      <c r="Q79" s="232"/>
      <c r="R79" s="232"/>
      <c r="S79" s="232">
        <v>1</v>
      </c>
      <c r="T79" s="232"/>
      <c r="U79" s="232"/>
      <c r="V79" s="242">
        <f>SUM('Formulario PPGR2'!$J79:$U79)</f>
        <v>2</v>
      </c>
      <c r="W79" s="262" t="s">
        <v>268</v>
      </c>
      <c r="X79" s="262" t="s">
        <v>255</v>
      </c>
      <c r="Y79" s="236" t="s">
        <v>411</v>
      </c>
      <c r="Z79" s="296" t="s">
        <v>54</v>
      </c>
      <c r="AA79" s="258"/>
      <c r="AB79" s="693"/>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row>
    <row r="80" spans="2:54" s="244" customFormat="1" ht="63.75">
      <c r="B80" s="266" t="e">
        <f>IF('Formulario PPGR2'!$G80="","",CONCATENATE('Formulario PPGR2'!$C80,".",'Formulario PPGR2'!$D80,".",'Formulario PPGR2'!$E80,".",'Formulario PPGR2'!$F80))</f>
        <v>#REF!</v>
      </c>
      <c r="C80" s="266" t="e">
        <f>IF('Formulario PPGR2'!$G80="","",'Formulario PPGR1'!#REF!)</f>
        <v>#REF!</v>
      </c>
      <c r="D80" s="266" t="e">
        <f>IF('Formulario PPGR2'!$G80="","",'Formulario PPGR1'!#REF!)</f>
        <v>#REF!</v>
      </c>
      <c r="E80" s="266" t="e">
        <f>IF('Formulario PPGR2'!$G80="","",'Formulario PPGR1'!#REF!)</f>
        <v>#REF!</v>
      </c>
      <c r="F80" s="266" t="e">
        <f>IF('Formulario PPGR2'!$G80="","",'Formulario PPGR1'!#REF!)</f>
        <v>#REF!</v>
      </c>
      <c r="G80" s="236" t="s">
        <v>160</v>
      </c>
      <c r="H80" s="233" t="s">
        <v>414</v>
      </c>
      <c r="I80" s="233" t="s">
        <v>415</v>
      </c>
      <c r="J80" s="232"/>
      <c r="K80" s="232">
        <v>1</v>
      </c>
      <c r="L80" s="232"/>
      <c r="M80" s="232"/>
      <c r="N80" s="232"/>
      <c r="O80" s="232">
        <v>1</v>
      </c>
      <c r="P80" s="232"/>
      <c r="Q80" s="232"/>
      <c r="R80" s="232"/>
      <c r="S80" s="232">
        <v>1</v>
      </c>
      <c r="T80" s="232"/>
      <c r="U80" s="232"/>
      <c r="V80" s="242">
        <f>SUM('Formulario PPGR2'!$J80:$U80)</f>
        <v>3</v>
      </c>
      <c r="W80" s="262" t="s">
        <v>268</v>
      </c>
      <c r="X80" s="262" t="s">
        <v>255</v>
      </c>
      <c r="Y80" s="236"/>
      <c r="Z80" s="296" t="s">
        <v>54</v>
      </c>
      <c r="AA80" s="258"/>
      <c r="AB80" s="693"/>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row>
    <row r="81" spans="2:54" s="244" customFormat="1" ht="51">
      <c r="B81" s="266" t="e">
        <f>IF('Formulario PPGR2'!$G81="","",CONCATENATE('Formulario PPGR2'!$C81,".",'Formulario PPGR2'!$D81,".",'Formulario PPGR2'!$E81,".",'Formulario PPGR2'!$F81))</f>
        <v>#REF!</v>
      </c>
      <c r="C81" s="266" t="e">
        <f>IF('Formulario PPGR2'!$G81="","",'Formulario PPGR1'!#REF!)</f>
        <v>#REF!</v>
      </c>
      <c r="D81" s="266" t="e">
        <f>IF('Formulario PPGR2'!$G81="","",'Formulario PPGR1'!#REF!)</f>
        <v>#REF!</v>
      </c>
      <c r="E81" s="266" t="e">
        <f>IF('Formulario PPGR2'!$G81="","",'Formulario PPGR1'!#REF!)</f>
        <v>#REF!</v>
      </c>
      <c r="F81" s="266" t="e">
        <f>IF('Formulario PPGR2'!$G81="","",'Formulario PPGR1'!#REF!)</f>
        <v>#REF!</v>
      </c>
      <c r="G81" s="236" t="s">
        <v>162</v>
      </c>
      <c r="H81" s="233" t="s">
        <v>416</v>
      </c>
      <c r="I81" s="233" t="s">
        <v>417</v>
      </c>
      <c r="J81" s="232">
        <v>1</v>
      </c>
      <c r="K81" s="232"/>
      <c r="L81" s="232"/>
      <c r="M81" s="232">
        <v>1</v>
      </c>
      <c r="N81" s="232"/>
      <c r="O81" s="232"/>
      <c r="P81" s="232">
        <v>1</v>
      </c>
      <c r="Q81" s="232"/>
      <c r="R81" s="232"/>
      <c r="S81" s="232">
        <v>1</v>
      </c>
      <c r="T81" s="232"/>
      <c r="U81" s="232"/>
      <c r="V81" s="242">
        <f>SUM('Formulario PPGR2'!$J81:$U81)</f>
        <v>4</v>
      </c>
      <c r="W81" s="262" t="s">
        <v>418</v>
      </c>
      <c r="X81" s="262"/>
      <c r="Y81" s="236" t="s">
        <v>419</v>
      </c>
      <c r="Z81" s="296" t="s">
        <v>146</v>
      </c>
      <c r="AA81" s="258"/>
      <c r="AB81" s="693"/>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row>
    <row r="82" spans="2:54" s="244" customFormat="1" ht="98.25" customHeight="1">
      <c r="B82" s="266" t="e">
        <f>IF('Formulario PPGR2'!$G82="","",CONCATENATE('Formulario PPGR2'!$C82,".",'Formulario PPGR2'!$D82,".",'Formulario PPGR2'!$E82,".",'Formulario PPGR2'!$F82))</f>
        <v>#REF!</v>
      </c>
      <c r="C82" s="266" t="e">
        <f>IF('Formulario PPGR2'!$G82="","",'Formulario PPGR1'!#REF!)</f>
        <v>#REF!</v>
      </c>
      <c r="D82" s="266" t="e">
        <f>IF('Formulario PPGR2'!$G82="","",'Formulario PPGR1'!#REF!)</f>
        <v>#REF!</v>
      </c>
      <c r="E82" s="266" t="e">
        <f>IF('Formulario PPGR2'!$G82="","",'Formulario PPGR1'!#REF!)</f>
        <v>#REF!</v>
      </c>
      <c r="F82" s="266" t="e">
        <f>IF('Formulario PPGR2'!$G82="","",'Formulario PPGR1'!#REF!)</f>
        <v>#REF!</v>
      </c>
      <c r="G82" s="236" t="s">
        <v>162</v>
      </c>
      <c r="H82" s="233" t="s">
        <v>420</v>
      </c>
      <c r="I82" s="233" t="s">
        <v>421</v>
      </c>
      <c r="J82" s="232">
        <v>1</v>
      </c>
      <c r="K82" s="232"/>
      <c r="L82" s="232"/>
      <c r="M82" s="232"/>
      <c r="N82" s="232"/>
      <c r="O82" s="232"/>
      <c r="P82" s="232"/>
      <c r="Q82" s="232"/>
      <c r="R82" s="232"/>
      <c r="S82" s="232"/>
      <c r="T82" s="232"/>
      <c r="U82" s="232"/>
      <c r="V82" s="242">
        <f>SUM('Formulario PPGR2'!$J82:$U82)</f>
        <v>1</v>
      </c>
      <c r="W82" s="262" t="s">
        <v>254</v>
      </c>
      <c r="X82" s="262"/>
      <c r="Y82" s="236" t="s">
        <v>422</v>
      </c>
      <c r="Z82" s="296" t="s">
        <v>146</v>
      </c>
      <c r="AA82" s="258"/>
      <c r="AB82" s="693"/>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row>
    <row r="83" spans="2:54" s="244" customFormat="1" ht="54" customHeight="1">
      <c r="B83" s="266" t="e">
        <f>IF('Formulario PPGR2'!$G83="","",CONCATENATE('Formulario PPGR2'!$C83,".",'Formulario PPGR2'!$D83,".",'Formulario PPGR2'!$E83,".",'Formulario PPGR2'!$F83))</f>
        <v>#REF!</v>
      </c>
      <c r="C83" s="266" t="e">
        <f>IF('Formulario PPGR2'!$G83="","",'Formulario PPGR1'!#REF!)</f>
        <v>#REF!</v>
      </c>
      <c r="D83" s="266" t="e">
        <f>IF('Formulario PPGR2'!$G83="","",'Formulario PPGR1'!#REF!)</f>
        <v>#REF!</v>
      </c>
      <c r="E83" s="266" t="e">
        <f>IF('Formulario PPGR2'!$G83="","",'Formulario PPGR1'!#REF!)</f>
        <v>#REF!</v>
      </c>
      <c r="F83" s="266" t="e">
        <f>IF('Formulario PPGR2'!$G83="","",'Formulario PPGR1'!#REF!)</f>
        <v>#REF!</v>
      </c>
      <c r="G83" s="236" t="s">
        <v>162</v>
      </c>
      <c r="H83" s="233" t="s">
        <v>423</v>
      </c>
      <c r="I83" s="233" t="s">
        <v>424</v>
      </c>
      <c r="J83" s="232"/>
      <c r="K83" s="232"/>
      <c r="L83" s="232"/>
      <c r="M83" s="232"/>
      <c r="N83" s="232">
        <v>1</v>
      </c>
      <c r="O83" s="232"/>
      <c r="P83" s="232"/>
      <c r="Q83" s="232"/>
      <c r="R83" s="232"/>
      <c r="S83" s="232"/>
      <c r="T83" s="232"/>
      <c r="U83" s="232"/>
      <c r="V83" s="242">
        <f>SUM('Formulario PPGR2'!$J83:$U83)</f>
        <v>1</v>
      </c>
      <c r="W83" s="262" t="s">
        <v>268</v>
      </c>
      <c r="X83" s="262" t="s">
        <v>274</v>
      </c>
      <c r="Y83" s="236" t="s">
        <v>425</v>
      </c>
      <c r="Z83" s="296" t="s">
        <v>146</v>
      </c>
      <c r="AA83" s="258"/>
      <c r="AB83" s="693"/>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row>
    <row r="84" spans="2:54" s="244" customFormat="1" ht="89.25">
      <c r="B84" s="266" t="e">
        <f>IF('Formulario PPGR2'!$G84="","",CONCATENATE('Formulario PPGR2'!$C84,".",'Formulario PPGR2'!$D84,".",'Formulario PPGR2'!$E84,".",'Formulario PPGR2'!$F84))</f>
        <v>#REF!</v>
      </c>
      <c r="C84" s="266" t="e">
        <f>IF('Formulario PPGR2'!$G84="","",'Formulario PPGR1'!#REF!)</f>
        <v>#REF!</v>
      </c>
      <c r="D84" s="266" t="e">
        <f>IF('Formulario PPGR2'!$G84="","",'Formulario PPGR1'!#REF!)</f>
        <v>#REF!</v>
      </c>
      <c r="E84" s="266" t="e">
        <f>IF('Formulario PPGR2'!$G84="","",'Formulario PPGR1'!#REF!)</f>
        <v>#REF!</v>
      </c>
      <c r="F84" s="266" t="e">
        <f>IF('Formulario PPGR2'!$G84="","",'Formulario PPGR1'!#REF!)</f>
        <v>#REF!</v>
      </c>
      <c r="G84" s="236" t="s">
        <v>162</v>
      </c>
      <c r="H84" s="233" t="s">
        <v>426</v>
      </c>
      <c r="I84" s="233" t="s">
        <v>427</v>
      </c>
      <c r="J84" s="232">
        <v>1</v>
      </c>
      <c r="K84" s="232">
        <v>1</v>
      </c>
      <c r="L84" s="232">
        <v>1</v>
      </c>
      <c r="M84" s="232">
        <v>1</v>
      </c>
      <c r="N84" s="232">
        <v>1</v>
      </c>
      <c r="O84" s="232">
        <v>1</v>
      </c>
      <c r="P84" s="232">
        <v>1</v>
      </c>
      <c r="Q84" s="232">
        <v>1</v>
      </c>
      <c r="R84" s="232">
        <v>1</v>
      </c>
      <c r="S84" s="232">
        <v>1</v>
      </c>
      <c r="T84" s="232">
        <v>1</v>
      </c>
      <c r="U84" s="232">
        <v>1</v>
      </c>
      <c r="V84" s="242">
        <f>SUM('Formulario PPGR2'!$J84:$U84)</f>
        <v>12</v>
      </c>
      <c r="W84" s="262" t="s">
        <v>254</v>
      </c>
      <c r="X84" s="262"/>
      <c r="Y84" s="236" t="s">
        <v>428</v>
      </c>
      <c r="Z84" s="296" t="s">
        <v>146</v>
      </c>
      <c r="AA84" s="258"/>
      <c r="AB84" s="693"/>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row>
    <row r="85" spans="2:54" s="244" customFormat="1" ht="89.25">
      <c r="B85" s="266" t="e">
        <f>IF('Formulario PPGR2'!$G85="","",CONCATENATE('Formulario PPGR2'!$C85,".",'Formulario PPGR2'!$D85,".",'Formulario PPGR2'!$E85,".",'Formulario PPGR2'!$F85))</f>
        <v>#REF!</v>
      </c>
      <c r="C85" s="266" t="e">
        <f>IF('Formulario PPGR2'!$G85="","",'Formulario PPGR1'!#REF!)</f>
        <v>#REF!</v>
      </c>
      <c r="D85" s="266" t="e">
        <f>IF('Formulario PPGR2'!$G85="","",'Formulario PPGR1'!#REF!)</f>
        <v>#REF!</v>
      </c>
      <c r="E85" s="266" t="e">
        <f>IF('Formulario PPGR2'!$G85="","",'Formulario PPGR1'!#REF!)</f>
        <v>#REF!</v>
      </c>
      <c r="F85" s="266" t="e">
        <f>IF('Formulario PPGR2'!$G85="","",'Formulario PPGR1'!#REF!)</f>
        <v>#REF!</v>
      </c>
      <c r="G85" s="236" t="s">
        <v>162</v>
      </c>
      <c r="H85" s="233" t="s">
        <v>429</v>
      </c>
      <c r="I85" s="233" t="s">
        <v>430</v>
      </c>
      <c r="J85" s="232">
        <v>1</v>
      </c>
      <c r="K85" s="232">
        <v>1</v>
      </c>
      <c r="L85" s="232">
        <v>1</v>
      </c>
      <c r="M85" s="232">
        <v>1</v>
      </c>
      <c r="N85" s="232">
        <v>1</v>
      </c>
      <c r="O85" s="232">
        <v>1</v>
      </c>
      <c r="P85" s="232">
        <v>1</v>
      </c>
      <c r="Q85" s="232">
        <v>1</v>
      </c>
      <c r="R85" s="232">
        <v>1</v>
      </c>
      <c r="S85" s="232">
        <v>1</v>
      </c>
      <c r="T85" s="232">
        <v>1</v>
      </c>
      <c r="U85" s="232">
        <v>1</v>
      </c>
      <c r="V85" s="242">
        <f>SUM('Formulario PPGR2'!$J85:$U85)</f>
        <v>12</v>
      </c>
      <c r="W85" s="262" t="s">
        <v>254</v>
      </c>
      <c r="X85" s="262"/>
      <c r="Y85" s="236" t="s">
        <v>431</v>
      </c>
      <c r="Z85" s="296" t="s">
        <v>146</v>
      </c>
      <c r="AA85" s="258"/>
      <c r="AB85" s="693"/>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row>
    <row r="86" spans="2:54" s="244" customFormat="1" ht="63.75">
      <c r="B86" s="266" t="e">
        <f>IF('Formulario PPGR2'!$G86="","",CONCATENATE('Formulario PPGR2'!$C86,".",'Formulario PPGR2'!$D86,".",'Formulario PPGR2'!$E86,".",'Formulario PPGR2'!$F86))</f>
        <v>#REF!</v>
      </c>
      <c r="C86" s="266" t="e">
        <f>IF('Formulario PPGR2'!$G86="","",'Formulario PPGR1'!#REF!)</f>
        <v>#REF!</v>
      </c>
      <c r="D86" s="266" t="e">
        <f>IF('Formulario PPGR2'!$G86="","",'Formulario PPGR1'!#REF!)</f>
        <v>#REF!</v>
      </c>
      <c r="E86" s="266" t="e">
        <f>IF('Formulario PPGR2'!$G86="","",'Formulario PPGR1'!#REF!)</f>
        <v>#REF!</v>
      </c>
      <c r="F86" s="266" t="e">
        <f>IF('Formulario PPGR2'!$G86="","",'Formulario PPGR1'!#REF!)</f>
        <v>#REF!</v>
      </c>
      <c r="G86" s="236" t="s">
        <v>162</v>
      </c>
      <c r="H86" s="233" t="s">
        <v>432</v>
      </c>
      <c r="I86" s="233" t="s">
        <v>433</v>
      </c>
      <c r="J86" s="232"/>
      <c r="K86" s="232"/>
      <c r="L86" s="232">
        <v>1</v>
      </c>
      <c r="M86" s="232"/>
      <c r="N86" s="232"/>
      <c r="O86" s="232">
        <v>1</v>
      </c>
      <c r="P86" s="232"/>
      <c r="Q86" s="232"/>
      <c r="R86" s="232">
        <v>1</v>
      </c>
      <c r="S86" s="232"/>
      <c r="T86" s="232">
        <v>1</v>
      </c>
      <c r="U86" s="232"/>
      <c r="V86" s="242">
        <f>SUM('Formulario PPGR2'!$J86:$U86)</f>
        <v>4</v>
      </c>
      <c r="W86" s="262" t="s">
        <v>268</v>
      </c>
      <c r="X86" s="262" t="s">
        <v>255</v>
      </c>
      <c r="Y86" s="236" t="s">
        <v>434</v>
      </c>
      <c r="Z86" s="296" t="s">
        <v>146</v>
      </c>
      <c r="AA86" s="258"/>
      <c r="AB86" s="693"/>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row>
    <row r="87" spans="2:54" s="244" customFormat="1" ht="63.75">
      <c r="B87" s="266" t="e">
        <f>IF('Formulario PPGR2'!$G87="","",CONCATENATE('Formulario PPGR2'!$C87,".",'Formulario PPGR2'!$D87,".",'Formulario PPGR2'!$E87,".",'Formulario PPGR2'!$F87))</f>
        <v>#REF!</v>
      </c>
      <c r="C87" s="266" t="e">
        <f>IF('Formulario PPGR2'!$G87="","",'Formulario PPGR1'!#REF!)</f>
        <v>#REF!</v>
      </c>
      <c r="D87" s="266" t="e">
        <f>IF('Formulario PPGR2'!$G87="","",'Formulario PPGR1'!#REF!)</f>
        <v>#REF!</v>
      </c>
      <c r="E87" s="266" t="e">
        <f>IF('Formulario PPGR2'!$G87="","",'Formulario PPGR1'!#REF!)</f>
        <v>#REF!</v>
      </c>
      <c r="F87" s="266" t="e">
        <f>IF('Formulario PPGR2'!$G87="","",'Formulario PPGR1'!#REF!)</f>
        <v>#REF!</v>
      </c>
      <c r="G87" s="236" t="s">
        <v>162</v>
      </c>
      <c r="H87" s="233" t="s">
        <v>435</v>
      </c>
      <c r="I87" s="233" t="s">
        <v>436</v>
      </c>
      <c r="J87" s="232"/>
      <c r="K87" s="232"/>
      <c r="L87" s="232">
        <v>1</v>
      </c>
      <c r="M87" s="232"/>
      <c r="N87" s="232"/>
      <c r="O87" s="232">
        <v>1</v>
      </c>
      <c r="P87" s="232"/>
      <c r="Q87" s="232"/>
      <c r="R87" s="232">
        <v>1</v>
      </c>
      <c r="S87" s="232"/>
      <c r="T87" s="232">
        <v>1</v>
      </c>
      <c r="U87" s="232"/>
      <c r="V87" s="242">
        <f>SUM('Formulario PPGR2'!$J87:$U87)</f>
        <v>4</v>
      </c>
      <c r="W87" s="262" t="s">
        <v>268</v>
      </c>
      <c r="X87" s="262" t="s">
        <v>255</v>
      </c>
      <c r="Y87" s="236" t="s">
        <v>437</v>
      </c>
      <c r="Z87" s="296" t="s">
        <v>146</v>
      </c>
      <c r="AA87" s="258"/>
      <c r="AB87" s="693"/>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row>
    <row r="88" spans="2:54" s="244" customFormat="1" ht="63.75">
      <c r="B88" s="266" t="e">
        <f>IF('Formulario PPGR2'!$G88="","",CONCATENATE('Formulario PPGR2'!$C88,".",'Formulario PPGR2'!$D88,".",'Formulario PPGR2'!$E88,".",'Formulario PPGR2'!$F88))</f>
        <v>#REF!</v>
      </c>
      <c r="C88" s="266" t="e">
        <f>IF('Formulario PPGR2'!$G88="","",'Formulario PPGR1'!#REF!)</f>
        <v>#REF!</v>
      </c>
      <c r="D88" s="266" t="e">
        <f>IF('Formulario PPGR2'!$G88="","",'Formulario PPGR1'!#REF!)</f>
        <v>#REF!</v>
      </c>
      <c r="E88" s="266" t="e">
        <f>IF('Formulario PPGR2'!$G88="","",'Formulario PPGR1'!#REF!)</f>
        <v>#REF!</v>
      </c>
      <c r="F88" s="266" t="e">
        <f>IF('Formulario PPGR2'!$G88="","",'Formulario PPGR1'!#REF!)</f>
        <v>#REF!</v>
      </c>
      <c r="G88" s="236" t="s">
        <v>162</v>
      </c>
      <c r="H88" s="233" t="s">
        <v>438</v>
      </c>
      <c r="I88" s="233" t="s">
        <v>439</v>
      </c>
      <c r="J88" s="232"/>
      <c r="K88" s="232">
        <v>1</v>
      </c>
      <c r="L88" s="232"/>
      <c r="M88" s="232"/>
      <c r="N88" s="232">
        <v>1</v>
      </c>
      <c r="O88" s="232"/>
      <c r="P88" s="232"/>
      <c r="Q88" s="232">
        <v>1</v>
      </c>
      <c r="R88" s="232"/>
      <c r="S88" s="232"/>
      <c r="T88" s="232">
        <v>1</v>
      </c>
      <c r="U88" s="232"/>
      <c r="V88" s="242">
        <f>SUM('Formulario PPGR2'!$J88:$U88)</f>
        <v>4</v>
      </c>
      <c r="W88" s="262" t="s">
        <v>255</v>
      </c>
      <c r="X88" s="262"/>
      <c r="Y88" s="236" t="s">
        <v>440</v>
      </c>
      <c r="Z88" s="296" t="s">
        <v>146</v>
      </c>
      <c r="AA88" s="258"/>
      <c r="AB88" s="693"/>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row>
    <row r="89" spans="2:54" s="244" customFormat="1" ht="76.5">
      <c r="B89" s="266" t="e">
        <f>IF('Formulario PPGR2'!$G89="","",CONCATENATE('Formulario PPGR2'!$C89,".",'Formulario PPGR2'!$D89,".",'Formulario PPGR2'!$E89,".",'Formulario PPGR2'!$F89))</f>
        <v>#REF!</v>
      </c>
      <c r="C89" s="266" t="e">
        <f>IF('Formulario PPGR2'!$G89="","",'Formulario PPGR1'!#REF!)</f>
        <v>#REF!</v>
      </c>
      <c r="D89" s="266" t="e">
        <f>IF('Formulario PPGR2'!$G89="","",'Formulario PPGR1'!#REF!)</f>
        <v>#REF!</v>
      </c>
      <c r="E89" s="266" t="e">
        <f>IF('Formulario PPGR2'!$G89="","",'Formulario PPGR1'!#REF!)</f>
        <v>#REF!</v>
      </c>
      <c r="F89" s="266" t="e">
        <f>IF('Formulario PPGR2'!$G89="","",'Formulario PPGR1'!#REF!)</f>
        <v>#REF!</v>
      </c>
      <c r="G89" s="236" t="s">
        <v>162</v>
      </c>
      <c r="H89" s="233" t="s">
        <v>441</v>
      </c>
      <c r="I89" s="233" t="s">
        <v>442</v>
      </c>
      <c r="J89" s="232"/>
      <c r="K89" s="232"/>
      <c r="L89" s="232">
        <v>1</v>
      </c>
      <c r="M89" s="232"/>
      <c r="N89" s="232"/>
      <c r="O89" s="232">
        <v>1</v>
      </c>
      <c r="P89" s="232"/>
      <c r="Q89" s="232"/>
      <c r="R89" s="232">
        <v>1</v>
      </c>
      <c r="S89" s="232"/>
      <c r="T89" s="232"/>
      <c r="U89" s="232">
        <v>1</v>
      </c>
      <c r="V89" s="242">
        <f>SUM('Formulario PPGR2'!$J89:$U89)</f>
        <v>4</v>
      </c>
      <c r="W89" s="262" t="s">
        <v>268</v>
      </c>
      <c r="X89" s="262" t="s">
        <v>261</v>
      </c>
      <c r="Y89" s="236" t="s">
        <v>443</v>
      </c>
      <c r="Z89" s="296" t="s">
        <v>146</v>
      </c>
      <c r="AA89" s="258"/>
      <c r="AB89" s="693"/>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row>
    <row r="90" spans="2:54" s="244" customFormat="1" ht="90.75" customHeight="1">
      <c r="B90" s="266" t="e">
        <f>IF('Formulario PPGR2'!$G90="","",CONCATENATE('Formulario PPGR2'!$C90,".",'Formulario PPGR2'!$D90,".",'Formulario PPGR2'!$E90,".",'Formulario PPGR2'!$F90))</f>
        <v>#REF!</v>
      </c>
      <c r="C90" s="266" t="e">
        <f>IF('Formulario PPGR2'!$G90="","",'Formulario PPGR1'!#REF!)</f>
        <v>#REF!</v>
      </c>
      <c r="D90" s="266" t="e">
        <f>IF('Formulario PPGR2'!$G90="","",'Formulario PPGR1'!#REF!)</f>
        <v>#REF!</v>
      </c>
      <c r="E90" s="266" t="e">
        <f>IF('Formulario PPGR2'!$G90="","",'Formulario PPGR1'!#REF!)</f>
        <v>#REF!</v>
      </c>
      <c r="F90" s="266" t="e">
        <f>IF('Formulario PPGR2'!$G90="","",'Formulario PPGR1'!#REF!)</f>
        <v>#REF!</v>
      </c>
      <c r="G90" s="236" t="s">
        <v>162</v>
      </c>
      <c r="H90" s="233" t="s">
        <v>444</v>
      </c>
      <c r="I90" s="233" t="s">
        <v>445</v>
      </c>
      <c r="J90" s="232"/>
      <c r="K90" s="232"/>
      <c r="L90" s="232"/>
      <c r="M90" s="232"/>
      <c r="N90" s="232"/>
      <c r="O90" s="232">
        <v>1</v>
      </c>
      <c r="P90" s="232"/>
      <c r="Q90" s="232"/>
      <c r="R90" s="232"/>
      <c r="S90" s="232"/>
      <c r="T90" s="232">
        <v>1</v>
      </c>
      <c r="U90" s="232"/>
      <c r="V90" s="242">
        <f>SUM('Formulario PPGR2'!$J90:$U90)</f>
        <v>2</v>
      </c>
      <c r="W90" s="262" t="s">
        <v>268</v>
      </c>
      <c r="X90" s="262" t="s">
        <v>274</v>
      </c>
      <c r="Y90" s="236" t="s">
        <v>446</v>
      </c>
      <c r="Z90" s="296" t="s">
        <v>146</v>
      </c>
      <c r="AA90" s="258"/>
      <c r="AB90" s="693"/>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row>
    <row r="91" spans="2:54" s="244" customFormat="1" ht="51">
      <c r="B91" s="266" t="e">
        <f>IF('Formulario PPGR2'!$G91="","",CONCATENATE('Formulario PPGR2'!$C91,".",'Formulario PPGR2'!$D91,".",'Formulario PPGR2'!$E91,".",'Formulario PPGR2'!$F91))</f>
        <v>#REF!</v>
      </c>
      <c r="C91" s="266" t="e">
        <f>IF('Formulario PPGR2'!$G91="","",'Formulario PPGR1'!#REF!)</f>
        <v>#REF!</v>
      </c>
      <c r="D91" s="266" t="e">
        <f>IF('Formulario PPGR2'!$G91="","",'Formulario PPGR1'!#REF!)</f>
        <v>#REF!</v>
      </c>
      <c r="E91" s="266" t="e">
        <f>IF('Formulario PPGR2'!$G91="","",'Formulario PPGR1'!#REF!)</f>
        <v>#REF!</v>
      </c>
      <c r="F91" s="266" t="e">
        <f>IF('Formulario PPGR2'!$G91="","",'Formulario PPGR1'!#REF!)</f>
        <v>#REF!</v>
      </c>
      <c r="G91" s="236" t="s">
        <v>162</v>
      </c>
      <c r="H91" s="233" t="s">
        <v>447</v>
      </c>
      <c r="I91" s="233" t="s">
        <v>448</v>
      </c>
      <c r="J91" s="232"/>
      <c r="K91" s="232"/>
      <c r="L91" s="232">
        <v>1</v>
      </c>
      <c r="M91" s="232"/>
      <c r="N91" s="232"/>
      <c r="O91" s="232"/>
      <c r="P91" s="232"/>
      <c r="Q91" s="232"/>
      <c r="R91" s="232"/>
      <c r="S91" s="232">
        <v>1</v>
      </c>
      <c r="T91" s="232"/>
      <c r="U91" s="232"/>
      <c r="V91" s="242">
        <f>SUM('Formulario PPGR2'!$J91:$U91)</f>
        <v>2</v>
      </c>
      <c r="W91" s="262" t="s">
        <v>268</v>
      </c>
      <c r="X91" s="262" t="s">
        <v>255</v>
      </c>
      <c r="Y91" s="236" t="s">
        <v>449</v>
      </c>
      <c r="Z91" s="296" t="s">
        <v>146</v>
      </c>
      <c r="AA91" s="258"/>
      <c r="AB91" s="693"/>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row>
    <row r="92" spans="2:54" s="244" customFormat="1" ht="51">
      <c r="B92" s="266" t="e">
        <f>IF('Formulario PPGR2'!$G92="","",CONCATENATE('Formulario PPGR2'!$C92,".",'Formulario PPGR2'!$D92,".",'Formulario PPGR2'!$E92,".",'Formulario PPGR2'!$F92))</f>
        <v>#REF!</v>
      </c>
      <c r="C92" s="266" t="e">
        <f>IF('Formulario PPGR2'!$G92="","",'Formulario PPGR1'!#REF!)</f>
        <v>#REF!</v>
      </c>
      <c r="D92" s="266" t="e">
        <f>IF('Formulario PPGR2'!$G92="","",'Formulario PPGR1'!#REF!)</f>
        <v>#REF!</v>
      </c>
      <c r="E92" s="266" t="e">
        <f>IF('Formulario PPGR2'!$G92="","",'Formulario PPGR1'!#REF!)</f>
        <v>#REF!</v>
      </c>
      <c r="F92" s="266" t="e">
        <f>IF('Formulario PPGR2'!$G92="","",'Formulario PPGR1'!#REF!)</f>
        <v>#REF!</v>
      </c>
      <c r="G92" s="236" t="s">
        <v>165</v>
      </c>
      <c r="H92" s="233" t="s">
        <v>450</v>
      </c>
      <c r="I92" s="233" t="s">
        <v>451</v>
      </c>
      <c r="J92" s="232"/>
      <c r="K92" s="232"/>
      <c r="L92" s="232">
        <v>1</v>
      </c>
      <c r="M92" s="232"/>
      <c r="N92" s="232"/>
      <c r="O92" s="232">
        <v>1</v>
      </c>
      <c r="P92" s="232"/>
      <c r="Q92" s="232"/>
      <c r="R92" s="232">
        <v>1</v>
      </c>
      <c r="S92" s="232"/>
      <c r="T92" s="232"/>
      <c r="U92" s="232">
        <v>1</v>
      </c>
      <c r="V92" s="242">
        <f>SUM('Formulario PPGR2'!$J92:$U92)</f>
        <v>4</v>
      </c>
      <c r="W92" s="262" t="s">
        <v>255</v>
      </c>
      <c r="X92" s="262"/>
      <c r="Y92" s="236" t="s">
        <v>452</v>
      </c>
      <c r="Z92" s="296" t="s">
        <v>74</v>
      </c>
      <c r="AA92" s="258"/>
      <c r="AB92" s="693"/>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row>
    <row r="93" spans="2:54" s="244" customFormat="1" ht="89.25">
      <c r="B93" s="266" t="e">
        <f>IF('Formulario PPGR2'!$G93="","",CONCATENATE('Formulario PPGR2'!$C93,".",'Formulario PPGR2'!$D93,".",'Formulario PPGR2'!$E93,".",'Formulario PPGR2'!$F93))</f>
        <v>#REF!</v>
      </c>
      <c r="C93" s="266" t="e">
        <f>IF('Formulario PPGR2'!$G93="","",'Formulario PPGR1'!#REF!)</f>
        <v>#REF!</v>
      </c>
      <c r="D93" s="266" t="e">
        <f>IF('Formulario PPGR2'!$G93="","",'Formulario PPGR1'!#REF!)</f>
        <v>#REF!</v>
      </c>
      <c r="E93" s="266" t="e">
        <f>IF('Formulario PPGR2'!$G93="","",'Formulario PPGR1'!#REF!)</f>
        <v>#REF!</v>
      </c>
      <c r="F93" s="266" t="e">
        <f>IF('Formulario PPGR2'!$G93="","",'Formulario PPGR1'!#REF!)</f>
        <v>#REF!</v>
      </c>
      <c r="G93" s="236" t="s">
        <v>165</v>
      </c>
      <c r="H93" s="233" t="s">
        <v>453</v>
      </c>
      <c r="I93" s="233" t="s">
        <v>454</v>
      </c>
      <c r="J93" s="232"/>
      <c r="K93" s="232"/>
      <c r="L93" s="232">
        <v>1</v>
      </c>
      <c r="M93" s="232"/>
      <c r="N93" s="232"/>
      <c r="O93" s="232">
        <v>1</v>
      </c>
      <c r="P93" s="232"/>
      <c r="Q93" s="232"/>
      <c r="R93" s="232">
        <v>1</v>
      </c>
      <c r="S93" s="232"/>
      <c r="T93" s="232"/>
      <c r="U93" s="232">
        <v>1</v>
      </c>
      <c r="V93" s="242">
        <f>SUM('Formulario PPGR2'!$J93:$U93)</f>
        <v>4</v>
      </c>
      <c r="W93" s="262" t="s">
        <v>254</v>
      </c>
      <c r="X93" s="262"/>
      <c r="Y93" s="236" t="s">
        <v>455</v>
      </c>
      <c r="Z93" s="296" t="s">
        <v>74</v>
      </c>
      <c r="AA93" s="258"/>
      <c r="AB93" s="693"/>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row>
    <row r="94" spans="2:54" s="244" customFormat="1" ht="51">
      <c r="B94" s="266" t="e">
        <f>IF('Formulario PPGR2'!$G94="","",CONCATENATE('Formulario PPGR2'!$C94,".",'Formulario PPGR2'!$D94,".",'Formulario PPGR2'!$E94,".",'Formulario PPGR2'!$F94))</f>
        <v>#REF!</v>
      </c>
      <c r="C94" s="266" t="e">
        <f>IF('Formulario PPGR2'!$G94="","",'Formulario PPGR1'!#REF!)</f>
        <v>#REF!</v>
      </c>
      <c r="D94" s="266" t="e">
        <f>IF('Formulario PPGR2'!$G94="","",'Formulario PPGR1'!#REF!)</f>
        <v>#REF!</v>
      </c>
      <c r="E94" s="266" t="e">
        <f>IF('Formulario PPGR2'!$G94="","",'Formulario PPGR1'!#REF!)</f>
        <v>#REF!</v>
      </c>
      <c r="F94" s="266" t="e">
        <f>IF('Formulario PPGR2'!$G94="","",'Formulario PPGR1'!#REF!)</f>
        <v>#REF!</v>
      </c>
      <c r="G94" s="236" t="s">
        <v>165</v>
      </c>
      <c r="H94" s="233" t="s">
        <v>456</v>
      </c>
      <c r="I94" s="233" t="s">
        <v>457</v>
      </c>
      <c r="J94" s="232"/>
      <c r="K94" s="232"/>
      <c r="L94" s="232">
        <v>1</v>
      </c>
      <c r="M94" s="232"/>
      <c r="N94" s="232"/>
      <c r="O94" s="232">
        <v>1</v>
      </c>
      <c r="P94" s="232"/>
      <c r="Q94" s="232"/>
      <c r="R94" s="232">
        <v>1</v>
      </c>
      <c r="S94" s="232"/>
      <c r="T94" s="232"/>
      <c r="U94" s="232">
        <v>1</v>
      </c>
      <c r="V94" s="242">
        <f>SUM('Formulario PPGR2'!$J94:$U94)</f>
        <v>4</v>
      </c>
      <c r="W94" s="262" t="s">
        <v>255</v>
      </c>
      <c r="X94" s="262"/>
      <c r="Y94" s="236"/>
      <c r="Z94" s="296" t="s">
        <v>74</v>
      </c>
      <c r="AA94" s="258"/>
      <c r="AB94" s="693"/>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row>
    <row r="95" spans="2:54" s="244" customFormat="1" ht="59.25" customHeight="1">
      <c r="B95" s="266" t="e">
        <f>IF('Formulario PPGR2'!$G95="","",CONCATENATE('Formulario PPGR2'!$C95,".",'Formulario PPGR2'!$D95,".",'Formulario PPGR2'!$E95,".",'Formulario PPGR2'!$F95))</f>
        <v>#REF!</v>
      </c>
      <c r="C95" s="266" t="e">
        <f>IF('Formulario PPGR2'!$G95="","",'Formulario PPGR1'!#REF!)</f>
        <v>#REF!</v>
      </c>
      <c r="D95" s="266" t="e">
        <f>IF('Formulario PPGR2'!$G95="","",'Formulario PPGR1'!#REF!)</f>
        <v>#REF!</v>
      </c>
      <c r="E95" s="266" t="e">
        <f>IF('Formulario PPGR2'!$G95="","",'Formulario PPGR1'!#REF!)</f>
        <v>#REF!</v>
      </c>
      <c r="F95" s="266" t="e">
        <f>IF('Formulario PPGR2'!$G95="","",'Formulario PPGR1'!#REF!)</f>
        <v>#REF!</v>
      </c>
      <c r="G95" s="236" t="s">
        <v>165</v>
      </c>
      <c r="H95" s="233" t="s">
        <v>458</v>
      </c>
      <c r="I95" s="233" t="s">
        <v>459</v>
      </c>
      <c r="J95" s="232"/>
      <c r="K95" s="232"/>
      <c r="L95" s="232">
        <v>1</v>
      </c>
      <c r="M95" s="232"/>
      <c r="N95" s="232"/>
      <c r="O95" s="232">
        <v>1</v>
      </c>
      <c r="P95" s="232"/>
      <c r="Q95" s="232"/>
      <c r="R95" s="232">
        <v>1</v>
      </c>
      <c r="S95" s="232"/>
      <c r="T95" s="232"/>
      <c r="U95" s="232">
        <v>1</v>
      </c>
      <c r="V95" s="242">
        <f>SUM('Formulario PPGR2'!$J95:$U95)</f>
        <v>4</v>
      </c>
      <c r="W95" s="262" t="s">
        <v>255</v>
      </c>
      <c r="X95" s="262"/>
      <c r="Y95" s="236"/>
      <c r="Z95" s="296" t="s">
        <v>74</v>
      </c>
      <c r="AA95" s="258"/>
      <c r="AB95" s="693"/>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row>
    <row r="96" spans="2:54" s="244" customFormat="1" ht="76.5">
      <c r="B96" s="266" t="e">
        <f>IF('Formulario PPGR2'!$G96="","",CONCATENATE('Formulario PPGR2'!$C96,".",'Formulario PPGR2'!$D96,".",'Formulario PPGR2'!$E96,".",'Formulario PPGR2'!$F96))</f>
        <v>#REF!</v>
      </c>
      <c r="C96" s="266" t="e">
        <f>IF('Formulario PPGR2'!$G96="","",'Formulario PPGR1'!#REF!)</f>
        <v>#REF!</v>
      </c>
      <c r="D96" s="266" t="e">
        <f>IF('Formulario PPGR2'!$G96="","",'Formulario PPGR1'!#REF!)</f>
        <v>#REF!</v>
      </c>
      <c r="E96" s="266" t="e">
        <f>IF('Formulario PPGR2'!$G96="","",'Formulario PPGR1'!#REF!)</f>
        <v>#REF!</v>
      </c>
      <c r="F96" s="266" t="e">
        <f>IF('Formulario PPGR2'!$G96="","",'Formulario PPGR1'!#REF!)</f>
        <v>#REF!</v>
      </c>
      <c r="G96" s="236" t="s">
        <v>166</v>
      </c>
      <c r="H96" s="233" t="s">
        <v>460</v>
      </c>
      <c r="I96" s="233" t="s">
        <v>461</v>
      </c>
      <c r="J96" s="232"/>
      <c r="K96" s="232"/>
      <c r="L96" s="232"/>
      <c r="M96" s="232"/>
      <c r="N96" s="232"/>
      <c r="O96" s="232"/>
      <c r="P96" s="232">
        <v>1</v>
      </c>
      <c r="Q96" s="232"/>
      <c r="R96" s="232"/>
      <c r="S96" s="232"/>
      <c r="T96" s="232"/>
      <c r="U96" s="232"/>
      <c r="V96" s="242">
        <f>SUM('Formulario PPGR2'!$J96:$U96)</f>
        <v>1</v>
      </c>
      <c r="W96" s="262" t="s">
        <v>268</v>
      </c>
      <c r="X96" s="262" t="s">
        <v>255</v>
      </c>
      <c r="Y96" s="236"/>
      <c r="Z96" s="296" t="s">
        <v>46</v>
      </c>
      <c r="AA96" s="258"/>
      <c r="AB96" s="693"/>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row>
    <row r="97" spans="2:54" s="244" customFormat="1" ht="76.5">
      <c r="B97" s="266" t="e">
        <f>IF('Formulario PPGR2'!$G97="","",CONCATENATE('Formulario PPGR2'!$C97,".",'Formulario PPGR2'!$D97,".",'Formulario PPGR2'!$E97,".",'Formulario PPGR2'!$F97))</f>
        <v>#REF!</v>
      </c>
      <c r="C97" s="266" t="e">
        <f>IF('Formulario PPGR2'!$G97="","",'Formulario PPGR1'!#REF!)</f>
        <v>#REF!</v>
      </c>
      <c r="D97" s="266" t="e">
        <f>IF('Formulario PPGR2'!$G97="","",'Formulario PPGR1'!#REF!)</f>
        <v>#REF!</v>
      </c>
      <c r="E97" s="266" t="e">
        <f>IF('Formulario PPGR2'!$G97="","",'Formulario PPGR1'!#REF!)</f>
        <v>#REF!</v>
      </c>
      <c r="F97" s="266" t="e">
        <f>IF('Formulario PPGR2'!$G97="","",'Formulario PPGR1'!#REF!)</f>
        <v>#REF!</v>
      </c>
      <c r="G97" s="236" t="s">
        <v>166</v>
      </c>
      <c r="H97" s="233" t="s">
        <v>462</v>
      </c>
      <c r="I97" s="233" t="s">
        <v>463</v>
      </c>
      <c r="J97" s="232"/>
      <c r="K97" s="232"/>
      <c r="L97" s="232"/>
      <c r="M97" s="232"/>
      <c r="N97" s="232"/>
      <c r="O97" s="232">
        <v>1</v>
      </c>
      <c r="P97" s="232"/>
      <c r="Q97" s="232"/>
      <c r="R97" s="232"/>
      <c r="S97" s="232"/>
      <c r="T97" s="232"/>
      <c r="U97" s="232"/>
      <c r="V97" s="242">
        <f>SUM('Formulario PPGR2'!$J97:$U97)</f>
        <v>1</v>
      </c>
      <c r="W97" s="262" t="s">
        <v>254</v>
      </c>
      <c r="X97" s="262"/>
      <c r="Y97" s="236"/>
      <c r="Z97" s="296" t="s">
        <v>46</v>
      </c>
      <c r="AA97" s="258"/>
      <c r="AB97" s="693"/>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row>
    <row r="98" spans="2:54" s="244" customFormat="1" ht="76.5">
      <c r="B98" s="266" t="e">
        <f>IF('Formulario PPGR2'!$G98="","",CONCATENATE('Formulario PPGR2'!$C98,".",'Formulario PPGR2'!$D98,".",'Formulario PPGR2'!$E98,".",'Formulario PPGR2'!$F98))</f>
        <v>#REF!</v>
      </c>
      <c r="C98" s="266" t="e">
        <f>IF('Formulario PPGR2'!$G98="","",'Formulario PPGR1'!#REF!)</f>
        <v>#REF!</v>
      </c>
      <c r="D98" s="266" t="e">
        <f>IF('Formulario PPGR2'!$G98="","",'Formulario PPGR1'!#REF!)</f>
        <v>#REF!</v>
      </c>
      <c r="E98" s="266" t="e">
        <f>IF('Formulario PPGR2'!$G98="","",'Formulario PPGR1'!#REF!)</f>
        <v>#REF!</v>
      </c>
      <c r="F98" s="266" t="e">
        <f>IF('Formulario PPGR2'!$G98="","",'Formulario PPGR1'!#REF!)</f>
        <v>#REF!</v>
      </c>
      <c r="G98" s="236" t="s">
        <v>166</v>
      </c>
      <c r="H98" s="233" t="s">
        <v>464</v>
      </c>
      <c r="I98" s="233" t="s">
        <v>465</v>
      </c>
      <c r="J98" s="232"/>
      <c r="K98" s="232"/>
      <c r="L98" s="232"/>
      <c r="M98" s="232"/>
      <c r="N98" s="232"/>
      <c r="O98" s="232">
        <v>1</v>
      </c>
      <c r="P98" s="232"/>
      <c r="Q98" s="232"/>
      <c r="R98" s="232"/>
      <c r="S98" s="232"/>
      <c r="T98" s="232">
        <v>1</v>
      </c>
      <c r="U98" s="232"/>
      <c r="V98" s="242">
        <f>SUM('Formulario PPGR2'!$J98:$U98)</f>
        <v>2</v>
      </c>
      <c r="W98" s="262" t="s">
        <v>268</v>
      </c>
      <c r="X98" s="262" t="s">
        <v>255</v>
      </c>
      <c r="Y98" s="236"/>
      <c r="Z98" s="296" t="s">
        <v>46</v>
      </c>
      <c r="AA98" s="258"/>
      <c r="AB98" s="693"/>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row>
    <row r="99" spans="2:54" s="244" customFormat="1" ht="76.5">
      <c r="B99" s="266" t="e">
        <f>IF('Formulario PPGR2'!$G99="","",CONCATENATE('Formulario PPGR2'!$C99,".",'Formulario PPGR2'!$D99,".",'Formulario PPGR2'!$E99,".",'Formulario PPGR2'!$F99))</f>
        <v>#REF!</v>
      </c>
      <c r="C99" s="266" t="e">
        <f>IF('Formulario PPGR2'!$G99="","",'Formulario PPGR1'!#REF!)</f>
        <v>#REF!</v>
      </c>
      <c r="D99" s="266" t="e">
        <f>IF('Formulario PPGR2'!$G99="","",'Formulario PPGR1'!#REF!)</f>
        <v>#REF!</v>
      </c>
      <c r="E99" s="266" t="e">
        <f>IF('Formulario PPGR2'!$G99="","",'Formulario PPGR1'!#REF!)</f>
        <v>#REF!</v>
      </c>
      <c r="F99" s="266" t="e">
        <f>IF('Formulario PPGR2'!$G99="","",'Formulario PPGR1'!#REF!)</f>
        <v>#REF!</v>
      </c>
      <c r="G99" s="236" t="s">
        <v>166</v>
      </c>
      <c r="H99" s="233" t="s">
        <v>466</v>
      </c>
      <c r="I99" s="233" t="s">
        <v>467</v>
      </c>
      <c r="J99" s="232"/>
      <c r="K99" s="232"/>
      <c r="L99" s="232"/>
      <c r="M99" s="232"/>
      <c r="N99" s="232"/>
      <c r="O99" s="232"/>
      <c r="P99" s="232"/>
      <c r="Q99" s="232"/>
      <c r="R99" s="232">
        <v>1</v>
      </c>
      <c r="S99" s="232"/>
      <c r="T99" s="232"/>
      <c r="U99" s="232"/>
      <c r="V99" s="242">
        <f>SUM('Formulario PPGR2'!$J99:$U99)</f>
        <v>1</v>
      </c>
      <c r="W99" s="262" t="s">
        <v>468</v>
      </c>
      <c r="X99" s="262" t="s">
        <v>254</v>
      </c>
      <c r="Y99" s="236"/>
      <c r="Z99" s="296" t="s">
        <v>46</v>
      </c>
      <c r="AA99" s="258"/>
      <c r="AB99" s="693"/>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row>
    <row r="100" spans="2:54" s="244" customFormat="1" ht="76.5">
      <c r="B100" s="266" t="e">
        <f>IF('Formulario PPGR2'!$G100="","",CONCATENATE('Formulario PPGR2'!$C100,".",'Formulario PPGR2'!$D100,".",'Formulario PPGR2'!$E100,".",'Formulario PPGR2'!$F100))</f>
        <v>#REF!</v>
      </c>
      <c r="C100" s="266" t="e">
        <f>IF('Formulario PPGR2'!$G100="","",'Formulario PPGR1'!#REF!)</f>
        <v>#REF!</v>
      </c>
      <c r="D100" s="266" t="e">
        <f>IF('Formulario PPGR2'!$G100="","",'Formulario PPGR1'!#REF!)</f>
        <v>#REF!</v>
      </c>
      <c r="E100" s="266" t="e">
        <f>IF('Formulario PPGR2'!$G100="","",'Formulario PPGR1'!#REF!)</f>
        <v>#REF!</v>
      </c>
      <c r="F100" s="266" t="e">
        <f>IF('Formulario PPGR2'!$G100="","",'Formulario PPGR1'!#REF!)</f>
        <v>#REF!</v>
      </c>
      <c r="G100" s="236" t="s">
        <v>166</v>
      </c>
      <c r="H100" s="233" t="s">
        <v>469</v>
      </c>
      <c r="I100" s="233" t="s">
        <v>470</v>
      </c>
      <c r="J100" s="232"/>
      <c r="K100" s="232">
        <v>1</v>
      </c>
      <c r="L100" s="232"/>
      <c r="M100" s="232"/>
      <c r="N100" s="232">
        <v>1</v>
      </c>
      <c r="O100" s="232"/>
      <c r="P100" s="232"/>
      <c r="Q100" s="232">
        <v>1</v>
      </c>
      <c r="R100" s="232"/>
      <c r="S100" s="232"/>
      <c r="T100" s="232">
        <v>1</v>
      </c>
      <c r="U100" s="232"/>
      <c r="V100" s="242">
        <f>SUM('Formulario PPGR2'!$J100:$U100)</f>
        <v>4</v>
      </c>
      <c r="W100" s="262" t="s">
        <v>255</v>
      </c>
      <c r="X100" s="262"/>
      <c r="Y100" s="236"/>
      <c r="Z100" s="296" t="s">
        <v>46</v>
      </c>
      <c r="AA100" s="258"/>
      <c r="AB100" s="693"/>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row>
    <row r="101" spans="2:54" s="244" customFormat="1" ht="76.5">
      <c r="B101" s="266" t="e">
        <f>IF('Formulario PPGR2'!$G101="","",CONCATENATE('Formulario PPGR2'!$C101,".",'Formulario PPGR2'!$D101,".",'Formulario PPGR2'!$E101,".",'Formulario PPGR2'!$F101))</f>
        <v>#REF!</v>
      </c>
      <c r="C101" s="266" t="e">
        <f>IF('Formulario PPGR2'!$G101="","",'Formulario PPGR1'!#REF!)</f>
        <v>#REF!</v>
      </c>
      <c r="D101" s="266" t="e">
        <f>IF('Formulario PPGR2'!$G101="","",'Formulario PPGR1'!#REF!)</f>
        <v>#REF!</v>
      </c>
      <c r="E101" s="266" t="e">
        <f>IF('Formulario PPGR2'!$G101="","",'Formulario PPGR1'!#REF!)</f>
        <v>#REF!</v>
      </c>
      <c r="F101" s="266" t="e">
        <f>IF('Formulario PPGR2'!$G101="","",'Formulario PPGR1'!#REF!)</f>
        <v>#REF!</v>
      </c>
      <c r="G101" s="236" t="s">
        <v>166</v>
      </c>
      <c r="H101" s="233" t="s">
        <v>471</v>
      </c>
      <c r="I101" s="233" t="s">
        <v>472</v>
      </c>
      <c r="J101" s="232"/>
      <c r="K101" s="232"/>
      <c r="L101" s="232">
        <v>1</v>
      </c>
      <c r="M101" s="232"/>
      <c r="N101" s="232"/>
      <c r="O101" s="232">
        <v>1</v>
      </c>
      <c r="P101" s="232"/>
      <c r="Q101" s="232"/>
      <c r="R101" s="232">
        <v>1</v>
      </c>
      <c r="S101" s="232"/>
      <c r="T101" s="232"/>
      <c r="U101" s="232">
        <v>1</v>
      </c>
      <c r="V101" s="242">
        <f>SUM('Formulario PPGR2'!$J101:$U101)</f>
        <v>4</v>
      </c>
      <c r="W101" s="262" t="s">
        <v>255</v>
      </c>
      <c r="X101" s="262"/>
      <c r="Y101" s="236"/>
      <c r="Z101" s="296" t="s">
        <v>46</v>
      </c>
      <c r="AA101" s="258"/>
      <c r="AB101" s="693"/>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row>
    <row r="102" spans="2:54" s="244" customFormat="1" ht="76.5">
      <c r="B102" s="266" t="e">
        <f>IF('Formulario PPGR2'!$G102="","",CONCATENATE('Formulario PPGR2'!$C102,".",'Formulario PPGR2'!$D102,".",'Formulario PPGR2'!$E102,".",'Formulario PPGR2'!$F102))</f>
        <v>#REF!</v>
      </c>
      <c r="C102" s="266" t="e">
        <f>IF('Formulario PPGR2'!$G102="","",'Formulario PPGR1'!#REF!)</f>
        <v>#REF!</v>
      </c>
      <c r="D102" s="266" t="e">
        <f>IF('Formulario PPGR2'!$G102="","",'Formulario PPGR1'!#REF!)</f>
        <v>#REF!</v>
      </c>
      <c r="E102" s="266" t="e">
        <f>IF('Formulario PPGR2'!$G102="","",'Formulario PPGR1'!#REF!)</f>
        <v>#REF!</v>
      </c>
      <c r="F102" s="266" t="e">
        <f>IF('Formulario PPGR2'!$G102="","",'Formulario PPGR1'!#REF!)</f>
        <v>#REF!</v>
      </c>
      <c r="G102" s="236" t="s">
        <v>166</v>
      </c>
      <c r="H102" s="233" t="s">
        <v>473</v>
      </c>
      <c r="I102" s="233" t="s">
        <v>474</v>
      </c>
      <c r="J102" s="232"/>
      <c r="K102" s="232">
        <v>1</v>
      </c>
      <c r="L102" s="232"/>
      <c r="M102" s="232"/>
      <c r="N102" s="232"/>
      <c r="O102" s="232"/>
      <c r="P102" s="232"/>
      <c r="Q102" s="232"/>
      <c r="R102" s="232"/>
      <c r="S102" s="232">
        <v>1</v>
      </c>
      <c r="T102" s="232"/>
      <c r="U102" s="232"/>
      <c r="V102" s="242">
        <f>SUM('Formulario PPGR2'!$J102:$U102)</f>
        <v>2</v>
      </c>
      <c r="W102" s="262" t="s">
        <v>255</v>
      </c>
      <c r="X102" s="262" t="s">
        <v>264</v>
      </c>
      <c r="Y102" s="236"/>
      <c r="Z102" s="296" t="s">
        <v>46</v>
      </c>
      <c r="AA102" s="258"/>
      <c r="AB102" s="693"/>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row>
    <row r="103" spans="2:54" s="244" customFormat="1" ht="76.5">
      <c r="B103" s="266" t="e">
        <f>IF('Formulario PPGR2'!$G103="","",CONCATENATE('Formulario PPGR2'!$C103,".",'Formulario PPGR2'!$D103,".",'Formulario PPGR2'!$E103,".",'Formulario PPGR2'!$F103))</f>
        <v>#REF!</v>
      </c>
      <c r="C103" s="266" t="e">
        <f>IF('Formulario PPGR2'!$G103="","",'Formulario PPGR1'!#REF!)</f>
        <v>#REF!</v>
      </c>
      <c r="D103" s="266" t="e">
        <f>IF('Formulario PPGR2'!$G103="","",'Formulario PPGR1'!#REF!)</f>
        <v>#REF!</v>
      </c>
      <c r="E103" s="266" t="e">
        <f>IF('Formulario PPGR2'!$G103="","",'Formulario PPGR1'!#REF!)</f>
        <v>#REF!</v>
      </c>
      <c r="F103" s="266" t="e">
        <f>IF('Formulario PPGR2'!$G103="","",'Formulario PPGR1'!#REF!)</f>
        <v>#REF!</v>
      </c>
      <c r="G103" s="236" t="s">
        <v>166</v>
      </c>
      <c r="H103" s="233" t="s">
        <v>475</v>
      </c>
      <c r="I103" s="233" t="s">
        <v>476</v>
      </c>
      <c r="J103" s="232"/>
      <c r="K103" s="232"/>
      <c r="L103" s="232"/>
      <c r="M103" s="232"/>
      <c r="N103" s="232">
        <v>1</v>
      </c>
      <c r="O103" s="232"/>
      <c r="P103" s="232"/>
      <c r="Q103" s="232"/>
      <c r="R103" s="232"/>
      <c r="S103" s="232"/>
      <c r="T103" s="232"/>
      <c r="U103" s="232"/>
      <c r="V103" s="242">
        <f>SUM('Formulario PPGR2'!$J103:$U103)</f>
        <v>1</v>
      </c>
      <c r="W103" s="262" t="s">
        <v>268</v>
      </c>
      <c r="X103" s="262" t="s">
        <v>274</v>
      </c>
      <c r="Y103" s="236"/>
      <c r="Z103" s="296" t="s">
        <v>46</v>
      </c>
      <c r="AA103" s="258"/>
      <c r="AB103" s="693"/>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row>
    <row r="104" spans="2:54" s="244" customFormat="1" ht="76.5">
      <c r="B104" s="266" t="e">
        <f>IF('Formulario PPGR2'!$G104="","",CONCATENATE('Formulario PPGR2'!$C104,".",'Formulario PPGR2'!$D104,".",'Formulario PPGR2'!$E104,".",'Formulario PPGR2'!$F104))</f>
        <v>#REF!</v>
      </c>
      <c r="C104" s="266" t="e">
        <f>IF('Formulario PPGR2'!$G104="","",'Formulario PPGR1'!#REF!)</f>
        <v>#REF!</v>
      </c>
      <c r="D104" s="266" t="e">
        <f>IF('Formulario PPGR2'!$G104="","",'Formulario PPGR1'!#REF!)</f>
        <v>#REF!</v>
      </c>
      <c r="E104" s="266" t="e">
        <f>IF('Formulario PPGR2'!$G104="","",'Formulario PPGR1'!#REF!)</f>
        <v>#REF!</v>
      </c>
      <c r="F104" s="266" t="e">
        <f>IF('Formulario PPGR2'!$G104="","",'Formulario PPGR1'!#REF!)</f>
        <v>#REF!</v>
      </c>
      <c r="G104" s="236" t="s">
        <v>166</v>
      </c>
      <c r="H104" s="233" t="s">
        <v>477</v>
      </c>
      <c r="I104" s="233" t="s">
        <v>478</v>
      </c>
      <c r="J104" s="232"/>
      <c r="K104" s="232"/>
      <c r="L104" s="232">
        <v>1</v>
      </c>
      <c r="M104" s="232"/>
      <c r="N104" s="232"/>
      <c r="O104" s="232"/>
      <c r="P104" s="232"/>
      <c r="Q104" s="232"/>
      <c r="R104" s="232"/>
      <c r="S104" s="232"/>
      <c r="T104" s="232"/>
      <c r="U104" s="232"/>
      <c r="V104" s="242">
        <f>SUM('Formulario PPGR2'!$J104:$U104)</f>
        <v>1</v>
      </c>
      <c r="W104" s="262" t="s">
        <v>255</v>
      </c>
      <c r="X104" s="262" t="s">
        <v>264</v>
      </c>
      <c r="Y104" s="236"/>
      <c r="Z104" s="296" t="s">
        <v>46</v>
      </c>
      <c r="AA104" s="258"/>
      <c r="AB104" s="693"/>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row>
    <row r="105" spans="2:54" s="244" customFormat="1" ht="76.5">
      <c r="B105" s="266" t="e">
        <f>IF('Formulario PPGR2'!$G105="","",CONCATENATE('Formulario PPGR2'!$C105,".",'Formulario PPGR2'!$D105,".",'Formulario PPGR2'!$E105,".",'Formulario PPGR2'!$F105))</f>
        <v>#REF!</v>
      </c>
      <c r="C105" s="266" t="e">
        <f>IF('Formulario PPGR2'!$G105="","",'Formulario PPGR1'!#REF!)</f>
        <v>#REF!</v>
      </c>
      <c r="D105" s="266" t="e">
        <f>IF('Formulario PPGR2'!$G105="","",'Formulario PPGR1'!#REF!)</f>
        <v>#REF!</v>
      </c>
      <c r="E105" s="266" t="e">
        <f>IF('Formulario PPGR2'!$G105="","",'Formulario PPGR1'!#REF!)</f>
        <v>#REF!</v>
      </c>
      <c r="F105" s="266" t="e">
        <f>IF('Formulario PPGR2'!$G105="","",'Formulario PPGR1'!#REF!)</f>
        <v>#REF!</v>
      </c>
      <c r="G105" s="236" t="s">
        <v>166</v>
      </c>
      <c r="H105" s="233" t="s">
        <v>479</v>
      </c>
      <c r="I105" s="233" t="s">
        <v>480</v>
      </c>
      <c r="J105" s="232"/>
      <c r="K105" s="232"/>
      <c r="L105" s="232">
        <v>1</v>
      </c>
      <c r="M105" s="232"/>
      <c r="N105" s="232"/>
      <c r="O105" s="232">
        <v>1</v>
      </c>
      <c r="P105" s="232"/>
      <c r="Q105" s="232"/>
      <c r="R105" s="232">
        <v>1</v>
      </c>
      <c r="S105" s="232"/>
      <c r="T105" s="232"/>
      <c r="U105" s="232"/>
      <c r="V105" s="242">
        <f>SUM('Formulario PPGR2'!$J105:$U105)</f>
        <v>3</v>
      </c>
      <c r="W105" s="262" t="s">
        <v>255</v>
      </c>
      <c r="X105" s="262" t="s">
        <v>264</v>
      </c>
      <c r="Y105" s="236"/>
      <c r="Z105" s="296" t="s">
        <v>46</v>
      </c>
      <c r="AA105" s="258"/>
      <c r="AB105" s="693"/>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row>
    <row r="106" spans="2:54" s="244" customFormat="1" ht="76.5">
      <c r="B106" s="266" t="e">
        <f>IF('Formulario PPGR2'!$G106="","",CONCATENATE('Formulario PPGR2'!$C106,".",'Formulario PPGR2'!$D106,".",'Formulario PPGR2'!$E106,".",'Formulario PPGR2'!$F106))</f>
        <v>#REF!</v>
      </c>
      <c r="C106" s="266" t="e">
        <f>IF('Formulario PPGR2'!$G106="","",'Formulario PPGR1'!#REF!)</f>
        <v>#REF!</v>
      </c>
      <c r="D106" s="266" t="e">
        <f>IF('Formulario PPGR2'!$G106="","",'Formulario PPGR1'!#REF!)</f>
        <v>#REF!</v>
      </c>
      <c r="E106" s="266" t="e">
        <f>IF('Formulario PPGR2'!$G106="","",'Formulario PPGR1'!#REF!)</f>
        <v>#REF!</v>
      </c>
      <c r="F106" s="266" t="e">
        <f>IF('Formulario PPGR2'!$G106="","",'Formulario PPGR1'!#REF!)</f>
        <v>#REF!</v>
      </c>
      <c r="G106" s="236" t="s">
        <v>166</v>
      </c>
      <c r="H106" s="233" t="s">
        <v>481</v>
      </c>
      <c r="I106" s="233" t="s">
        <v>482</v>
      </c>
      <c r="J106" s="232"/>
      <c r="K106" s="232"/>
      <c r="L106" s="232"/>
      <c r="M106" s="232"/>
      <c r="N106" s="232"/>
      <c r="O106" s="232"/>
      <c r="P106" s="232"/>
      <c r="Q106" s="232"/>
      <c r="R106" s="232"/>
      <c r="S106" s="232"/>
      <c r="T106" s="232"/>
      <c r="U106" s="232">
        <v>1</v>
      </c>
      <c r="V106" s="242">
        <f>SUM('Formulario PPGR2'!$J106:$U106)</f>
        <v>1</v>
      </c>
      <c r="W106" s="262" t="s">
        <v>268</v>
      </c>
      <c r="X106" s="262" t="s">
        <v>261</v>
      </c>
      <c r="Y106" s="236"/>
      <c r="Z106" s="296" t="s">
        <v>46</v>
      </c>
      <c r="AA106" s="258"/>
      <c r="AB106" s="693"/>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row>
    <row r="107" spans="2:54" s="244" customFormat="1" ht="76.5">
      <c r="B107" s="266" t="e">
        <f>IF('Formulario PPGR2'!$G107="","",CONCATENATE('Formulario PPGR2'!$C107,".",'Formulario PPGR2'!$D107,".",'Formulario PPGR2'!$E107,".",'Formulario PPGR2'!$F107))</f>
        <v>#REF!</v>
      </c>
      <c r="C107" s="266" t="e">
        <f>IF('Formulario PPGR2'!$G107="","",'Formulario PPGR1'!#REF!)</f>
        <v>#REF!</v>
      </c>
      <c r="D107" s="266" t="e">
        <f>IF('Formulario PPGR2'!$G107="","",'Formulario PPGR1'!#REF!)</f>
        <v>#REF!</v>
      </c>
      <c r="E107" s="266" t="e">
        <f>IF('Formulario PPGR2'!$G107="","",'Formulario PPGR1'!#REF!)</f>
        <v>#REF!</v>
      </c>
      <c r="F107" s="266" t="e">
        <f>IF('Formulario PPGR2'!$G107="","",'Formulario PPGR1'!#REF!)</f>
        <v>#REF!</v>
      </c>
      <c r="G107" s="236" t="s">
        <v>166</v>
      </c>
      <c r="H107" s="233" t="s">
        <v>483</v>
      </c>
      <c r="I107" s="233" t="s">
        <v>484</v>
      </c>
      <c r="J107" s="232"/>
      <c r="K107" s="232"/>
      <c r="L107" s="232">
        <v>1</v>
      </c>
      <c r="M107" s="232"/>
      <c r="N107" s="232"/>
      <c r="O107" s="232"/>
      <c r="P107" s="232"/>
      <c r="Q107" s="232"/>
      <c r="R107" s="232"/>
      <c r="S107" s="232"/>
      <c r="T107" s="232"/>
      <c r="U107" s="232"/>
      <c r="V107" s="242">
        <f>SUM('Formulario PPGR2'!$J107:$U107)</f>
        <v>1</v>
      </c>
      <c r="W107" s="262" t="s">
        <v>268</v>
      </c>
      <c r="X107" s="262" t="s">
        <v>261</v>
      </c>
      <c r="Y107" s="236"/>
      <c r="Z107" s="296" t="s">
        <v>46</v>
      </c>
      <c r="AA107" s="258"/>
      <c r="AB107" s="693"/>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row>
    <row r="108" spans="2:54" s="244" customFormat="1" ht="76.5">
      <c r="B108" s="266" t="e">
        <f>IF('Formulario PPGR2'!$G108="","",CONCATENATE('Formulario PPGR2'!$C108,".",'Formulario PPGR2'!$D108,".",'Formulario PPGR2'!$E108,".",'Formulario PPGR2'!$F108))</f>
        <v>#REF!</v>
      </c>
      <c r="C108" s="266" t="e">
        <f>IF('Formulario PPGR2'!$G108="","",'Formulario PPGR1'!#REF!)</f>
        <v>#REF!</v>
      </c>
      <c r="D108" s="266" t="e">
        <f>IF('Formulario PPGR2'!$G108="","",'Formulario PPGR1'!#REF!)</f>
        <v>#REF!</v>
      </c>
      <c r="E108" s="266" t="e">
        <f>IF('Formulario PPGR2'!$G108="","",'Formulario PPGR1'!#REF!)</f>
        <v>#REF!</v>
      </c>
      <c r="F108" s="266" t="e">
        <f>IF('Formulario PPGR2'!$G108="","",'Formulario PPGR1'!#REF!)</f>
        <v>#REF!</v>
      </c>
      <c r="G108" s="236" t="s">
        <v>166</v>
      </c>
      <c r="H108" s="233" t="s">
        <v>485</v>
      </c>
      <c r="I108" s="233" t="s">
        <v>486</v>
      </c>
      <c r="J108" s="232"/>
      <c r="K108" s="232"/>
      <c r="L108" s="232"/>
      <c r="M108" s="232"/>
      <c r="N108" s="232">
        <v>1</v>
      </c>
      <c r="O108" s="232"/>
      <c r="P108" s="232"/>
      <c r="Q108" s="232"/>
      <c r="R108" s="232"/>
      <c r="S108" s="232"/>
      <c r="T108" s="232"/>
      <c r="U108" s="232"/>
      <c r="V108" s="242">
        <f>SUM('Formulario PPGR2'!$J108:$U108)</f>
        <v>1</v>
      </c>
      <c r="W108" s="262" t="s">
        <v>268</v>
      </c>
      <c r="X108" s="262" t="s">
        <v>261</v>
      </c>
      <c r="Y108" s="236"/>
      <c r="Z108" s="296" t="s">
        <v>46</v>
      </c>
      <c r="AA108" s="258"/>
      <c r="AB108" s="693"/>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row>
    <row r="109" spans="2:54" s="244" customFormat="1" ht="76.5">
      <c r="B109" s="266" t="e">
        <f>IF('Formulario PPGR2'!$G109="","",CONCATENATE('Formulario PPGR2'!$C109,".",'Formulario PPGR2'!$D109,".",'Formulario PPGR2'!$E109,".",'Formulario PPGR2'!$F109))</f>
        <v>#REF!</v>
      </c>
      <c r="C109" s="266" t="e">
        <f>IF('Formulario PPGR2'!$G109="","",'Formulario PPGR1'!#REF!)</f>
        <v>#REF!</v>
      </c>
      <c r="D109" s="266" t="e">
        <f>IF('Formulario PPGR2'!$G109="","",'Formulario PPGR1'!#REF!)</f>
        <v>#REF!</v>
      </c>
      <c r="E109" s="266" t="e">
        <f>IF('Formulario PPGR2'!$G109="","",'Formulario PPGR1'!#REF!)</f>
        <v>#REF!</v>
      </c>
      <c r="F109" s="266" t="e">
        <f>IF('Formulario PPGR2'!$G109="","",'Formulario PPGR1'!#REF!)</f>
        <v>#REF!</v>
      </c>
      <c r="G109" s="236" t="s">
        <v>166</v>
      </c>
      <c r="H109" s="233" t="s">
        <v>487</v>
      </c>
      <c r="I109" s="233" t="s">
        <v>488</v>
      </c>
      <c r="J109" s="232">
        <v>1</v>
      </c>
      <c r="K109" s="232"/>
      <c r="L109" s="232"/>
      <c r="M109" s="232"/>
      <c r="N109" s="232"/>
      <c r="O109" s="232"/>
      <c r="P109" s="232"/>
      <c r="Q109" s="232"/>
      <c r="R109" s="232"/>
      <c r="S109" s="232"/>
      <c r="T109" s="232">
        <v>1</v>
      </c>
      <c r="U109" s="232"/>
      <c r="V109" s="242">
        <f>SUM('Formulario PPGR2'!$J109:$U109)</f>
        <v>2</v>
      </c>
      <c r="W109" s="262" t="s">
        <v>268</v>
      </c>
      <c r="X109" s="262" t="s">
        <v>261</v>
      </c>
      <c r="Y109" s="236"/>
      <c r="Z109" s="296" t="s">
        <v>46</v>
      </c>
      <c r="AA109" s="258"/>
      <c r="AB109" s="693"/>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row>
    <row r="110" spans="2:54" s="244" customFormat="1" ht="76.5">
      <c r="B110" s="266" t="e">
        <f>IF('Formulario PPGR2'!$G110="","",CONCATENATE('Formulario PPGR2'!$C110,".",'Formulario PPGR2'!$D110,".",'Formulario PPGR2'!$E110,".",'Formulario PPGR2'!$F110))</f>
        <v>#REF!</v>
      </c>
      <c r="C110" s="266" t="e">
        <f>IF('Formulario PPGR2'!$G110="","",'Formulario PPGR1'!#REF!)</f>
        <v>#REF!</v>
      </c>
      <c r="D110" s="266" t="e">
        <f>IF('Formulario PPGR2'!$G110="","",'Formulario PPGR1'!#REF!)</f>
        <v>#REF!</v>
      </c>
      <c r="E110" s="266" t="e">
        <f>IF('Formulario PPGR2'!$G110="","",'Formulario PPGR1'!#REF!)</f>
        <v>#REF!</v>
      </c>
      <c r="F110" s="266" t="e">
        <f>IF('Formulario PPGR2'!$G110="","",'Formulario PPGR1'!#REF!)</f>
        <v>#REF!</v>
      </c>
      <c r="G110" s="236" t="s">
        <v>166</v>
      </c>
      <c r="H110" s="233" t="s">
        <v>489</v>
      </c>
      <c r="I110" s="233" t="s">
        <v>490</v>
      </c>
      <c r="J110" s="232"/>
      <c r="K110" s="232"/>
      <c r="L110" s="232"/>
      <c r="M110" s="232"/>
      <c r="N110" s="232"/>
      <c r="O110" s="232"/>
      <c r="P110" s="232"/>
      <c r="Q110" s="232">
        <v>1</v>
      </c>
      <c r="R110" s="232"/>
      <c r="S110" s="232"/>
      <c r="T110" s="232"/>
      <c r="U110" s="232"/>
      <c r="V110" s="242">
        <f>SUM('Formulario PPGR2'!$J110:$U110)</f>
        <v>1</v>
      </c>
      <c r="W110" s="262" t="s">
        <v>255</v>
      </c>
      <c r="X110" s="262"/>
      <c r="Y110" s="236"/>
      <c r="Z110" s="296" t="s">
        <v>46</v>
      </c>
      <c r="AA110" s="258"/>
      <c r="AB110" s="693"/>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row>
    <row r="111" spans="2:54" s="244" customFormat="1" ht="76.5">
      <c r="B111" s="266" t="e">
        <f>IF('Formulario PPGR2'!$G111="","",CONCATENATE('Formulario PPGR2'!$C111,".",'Formulario PPGR2'!$D111,".",'Formulario PPGR2'!$E111,".",'Formulario PPGR2'!$F111))</f>
        <v>#REF!</v>
      </c>
      <c r="C111" s="266" t="e">
        <f>IF('Formulario PPGR2'!$G111="","",'Formulario PPGR1'!#REF!)</f>
        <v>#REF!</v>
      </c>
      <c r="D111" s="266" t="e">
        <f>IF('Formulario PPGR2'!$G111="","",'Formulario PPGR1'!#REF!)</f>
        <v>#REF!</v>
      </c>
      <c r="E111" s="266" t="e">
        <f>IF('Formulario PPGR2'!$G111="","",'Formulario PPGR1'!#REF!)</f>
        <v>#REF!</v>
      </c>
      <c r="F111" s="266" t="e">
        <f>IF('Formulario PPGR2'!$G111="","",'Formulario PPGR1'!#REF!)</f>
        <v>#REF!</v>
      </c>
      <c r="G111" s="236" t="s">
        <v>167</v>
      </c>
      <c r="H111" s="233" t="s">
        <v>491</v>
      </c>
      <c r="I111" s="233" t="s">
        <v>492</v>
      </c>
      <c r="J111" s="232">
        <v>1</v>
      </c>
      <c r="K111" s="232">
        <v>1</v>
      </c>
      <c r="L111" s="232">
        <v>1</v>
      </c>
      <c r="M111" s="232">
        <v>1</v>
      </c>
      <c r="N111" s="232">
        <v>1</v>
      </c>
      <c r="O111" s="232">
        <v>1</v>
      </c>
      <c r="P111" s="232">
        <v>1</v>
      </c>
      <c r="Q111" s="232">
        <v>1</v>
      </c>
      <c r="R111" s="232">
        <v>1</v>
      </c>
      <c r="S111" s="232">
        <v>1</v>
      </c>
      <c r="T111" s="232">
        <v>1</v>
      </c>
      <c r="U111" s="232">
        <v>1</v>
      </c>
      <c r="V111" s="242">
        <f>SUM('Formulario PPGR2'!$J111:$U111)</f>
        <v>12</v>
      </c>
      <c r="W111" s="262" t="s">
        <v>255</v>
      </c>
      <c r="X111" s="262"/>
      <c r="Y111" s="236"/>
      <c r="Z111" s="296" t="s">
        <v>42</v>
      </c>
      <c r="AA111" s="258"/>
      <c r="AB111" s="693"/>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row>
    <row r="112" spans="2:54" s="244" customFormat="1" ht="76.5">
      <c r="B112" s="266" t="e">
        <f>IF('Formulario PPGR2'!$G112="","",CONCATENATE('Formulario PPGR2'!$C112,".",'Formulario PPGR2'!$D112,".",'Formulario PPGR2'!$E112,".",'Formulario PPGR2'!$F112))</f>
        <v>#REF!</v>
      </c>
      <c r="C112" s="266" t="e">
        <f>IF('Formulario PPGR2'!$G112="","",'Formulario PPGR1'!#REF!)</f>
        <v>#REF!</v>
      </c>
      <c r="D112" s="266" t="e">
        <f>IF('Formulario PPGR2'!$G112="","",'Formulario PPGR1'!#REF!)</f>
        <v>#REF!</v>
      </c>
      <c r="E112" s="266" t="e">
        <f>IF('Formulario PPGR2'!$G112="","",'Formulario PPGR1'!#REF!)</f>
        <v>#REF!</v>
      </c>
      <c r="F112" s="266" t="e">
        <f>IF('Formulario PPGR2'!$G112="","",'Formulario PPGR1'!#REF!)</f>
        <v>#REF!</v>
      </c>
      <c r="G112" s="236" t="s">
        <v>167</v>
      </c>
      <c r="H112" s="233" t="s">
        <v>493</v>
      </c>
      <c r="I112" s="233" t="s">
        <v>494</v>
      </c>
      <c r="J112" s="232"/>
      <c r="K112" s="232"/>
      <c r="L112" s="232">
        <v>1</v>
      </c>
      <c r="M112" s="232"/>
      <c r="N112" s="232"/>
      <c r="O112" s="232">
        <v>1</v>
      </c>
      <c r="P112" s="232"/>
      <c r="Q112" s="232"/>
      <c r="R112" s="232">
        <v>1</v>
      </c>
      <c r="S112" s="232"/>
      <c r="T112" s="232"/>
      <c r="U112" s="232">
        <v>1</v>
      </c>
      <c r="V112" s="242">
        <f>SUM('Formulario PPGR2'!$J112:$U112)</f>
        <v>4</v>
      </c>
      <c r="W112" s="262" t="s">
        <v>264</v>
      </c>
      <c r="X112" s="262"/>
      <c r="Y112" s="236"/>
      <c r="Z112" s="296" t="s">
        <v>42</v>
      </c>
      <c r="AA112" s="258"/>
      <c r="AB112" s="693"/>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row>
    <row r="113" spans="2:54" s="244" customFormat="1" ht="76.5">
      <c r="B113" s="266" t="e">
        <f>IF('Formulario PPGR2'!$G113="","",CONCATENATE('Formulario PPGR2'!$C113,".",'Formulario PPGR2'!$D113,".",'Formulario PPGR2'!$E113,".",'Formulario PPGR2'!$F113))</f>
        <v>#REF!</v>
      </c>
      <c r="C113" s="266" t="e">
        <f>IF('Formulario PPGR2'!$G113="","",'Formulario PPGR1'!#REF!)</f>
        <v>#REF!</v>
      </c>
      <c r="D113" s="266" t="e">
        <f>IF('Formulario PPGR2'!$G113="","",'Formulario PPGR1'!#REF!)</f>
        <v>#REF!</v>
      </c>
      <c r="E113" s="266" t="e">
        <f>IF('Formulario PPGR2'!$G113="","",'Formulario PPGR1'!#REF!)</f>
        <v>#REF!</v>
      </c>
      <c r="F113" s="266" t="e">
        <f>IF('Formulario PPGR2'!$G113="","",'Formulario PPGR1'!#REF!)</f>
        <v>#REF!</v>
      </c>
      <c r="G113" s="236" t="s">
        <v>167</v>
      </c>
      <c r="H113" s="233" t="s">
        <v>495</v>
      </c>
      <c r="I113" s="233" t="s">
        <v>496</v>
      </c>
      <c r="J113" s="232"/>
      <c r="K113" s="232"/>
      <c r="L113" s="232"/>
      <c r="M113" s="232">
        <v>1</v>
      </c>
      <c r="N113" s="232"/>
      <c r="O113" s="232"/>
      <c r="P113" s="232">
        <v>1</v>
      </c>
      <c r="Q113" s="232"/>
      <c r="R113" s="232"/>
      <c r="S113" s="232">
        <v>1</v>
      </c>
      <c r="T113" s="232"/>
      <c r="U113" s="232"/>
      <c r="V113" s="242">
        <f>SUM('Formulario PPGR2'!$J113:$U113)</f>
        <v>3</v>
      </c>
      <c r="W113" s="262" t="s">
        <v>255</v>
      </c>
      <c r="X113" s="262" t="s">
        <v>264</v>
      </c>
      <c r="Y113" s="236"/>
      <c r="Z113" s="296" t="s">
        <v>42</v>
      </c>
      <c r="AA113" s="258"/>
      <c r="AB113" s="693"/>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row>
    <row r="114" spans="2:54" s="244" customFormat="1" ht="76.5">
      <c r="B114" s="266" t="e">
        <f>IF('Formulario PPGR2'!$G114="","",CONCATENATE('Formulario PPGR2'!$C114,".",'Formulario PPGR2'!$D114,".",'Formulario PPGR2'!$E114,".",'Formulario PPGR2'!$F114))</f>
        <v>#REF!</v>
      </c>
      <c r="C114" s="266" t="e">
        <f>IF('Formulario PPGR2'!$G114="","",'Formulario PPGR1'!#REF!)</f>
        <v>#REF!</v>
      </c>
      <c r="D114" s="266" t="e">
        <f>IF('Formulario PPGR2'!$G114="","",'Formulario PPGR1'!#REF!)</f>
        <v>#REF!</v>
      </c>
      <c r="E114" s="266" t="e">
        <f>IF('Formulario PPGR2'!$G114="","",'Formulario PPGR1'!#REF!)</f>
        <v>#REF!</v>
      </c>
      <c r="F114" s="266" t="e">
        <f>IF('Formulario PPGR2'!$G114="","",'Formulario PPGR1'!#REF!)</f>
        <v>#REF!</v>
      </c>
      <c r="G114" s="236" t="s">
        <v>167</v>
      </c>
      <c r="H114" s="233" t="s">
        <v>497</v>
      </c>
      <c r="I114" s="233" t="s">
        <v>498</v>
      </c>
      <c r="J114" s="232"/>
      <c r="K114" s="232"/>
      <c r="L114" s="232">
        <v>1</v>
      </c>
      <c r="M114" s="232"/>
      <c r="N114" s="232"/>
      <c r="O114" s="232">
        <v>1</v>
      </c>
      <c r="P114" s="232"/>
      <c r="Q114" s="232"/>
      <c r="R114" s="232">
        <v>1</v>
      </c>
      <c r="S114" s="232"/>
      <c r="T114" s="232"/>
      <c r="U114" s="232">
        <v>1</v>
      </c>
      <c r="V114" s="242">
        <f>SUM('Formulario PPGR2'!$J114:$U114)</f>
        <v>4</v>
      </c>
      <c r="W114" s="262" t="s">
        <v>255</v>
      </c>
      <c r="X114" s="262" t="s">
        <v>264</v>
      </c>
      <c r="Y114" s="236"/>
      <c r="Z114" s="296" t="s">
        <v>42</v>
      </c>
      <c r="AA114" s="258"/>
      <c r="AB114" s="693"/>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row>
    <row r="115" spans="2:54" s="244" customFormat="1" ht="76.5">
      <c r="B115" s="266" t="e">
        <f>IF('Formulario PPGR2'!$G115="","",CONCATENATE('Formulario PPGR2'!$C115,".",'Formulario PPGR2'!$D115,".",'Formulario PPGR2'!$E115,".",'Formulario PPGR2'!$F115))</f>
        <v>#REF!</v>
      </c>
      <c r="C115" s="266" t="e">
        <f>IF('Formulario PPGR2'!$G115="","",'Formulario PPGR1'!#REF!)</f>
        <v>#REF!</v>
      </c>
      <c r="D115" s="266" t="e">
        <f>IF('Formulario PPGR2'!$G115="","",'Formulario PPGR1'!#REF!)</f>
        <v>#REF!</v>
      </c>
      <c r="E115" s="266" t="e">
        <f>IF('Formulario PPGR2'!$G115="","",'Formulario PPGR1'!#REF!)</f>
        <v>#REF!</v>
      </c>
      <c r="F115" s="266" t="e">
        <f>IF('Formulario PPGR2'!$G115="","",'Formulario PPGR1'!#REF!)</f>
        <v>#REF!</v>
      </c>
      <c r="G115" s="236" t="s">
        <v>167</v>
      </c>
      <c r="H115" s="233" t="s">
        <v>499</v>
      </c>
      <c r="I115" s="233" t="s">
        <v>500</v>
      </c>
      <c r="J115" s="232"/>
      <c r="K115" s="232">
        <v>1</v>
      </c>
      <c r="L115" s="232"/>
      <c r="M115" s="232"/>
      <c r="N115" s="232">
        <v>1</v>
      </c>
      <c r="O115" s="232"/>
      <c r="P115" s="232"/>
      <c r="Q115" s="232">
        <v>1</v>
      </c>
      <c r="R115" s="232"/>
      <c r="S115" s="232"/>
      <c r="T115" s="232">
        <v>1</v>
      </c>
      <c r="U115" s="232"/>
      <c r="V115" s="242">
        <f>SUM('Formulario PPGR2'!$J115:$U115)</f>
        <v>4</v>
      </c>
      <c r="W115" s="262" t="s">
        <v>255</v>
      </c>
      <c r="X115" s="262"/>
      <c r="Y115" s="236"/>
      <c r="Z115" s="296" t="s">
        <v>42</v>
      </c>
      <c r="AA115" s="258"/>
      <c r="AB115" s="693"/>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row>
    <row r="116" spans="2:54" s="244" customFormat="1" ht="76.5">
      <c r="B116" s="266" t="e">
        <f>IF('Formulario PPGR2'!$G116="","",CONCATENATE('Formulario PPGR2'!$C116,".",'Formulario PPGR2'!$D116,".",'Formulario PPGR2'!$E116,".",'Formulario PPGR2'!$F116))</f>
        <v>#REF!</v>
      </c>
      <c r="C116" s="266" t="e">
        <f>IF('Formulario PPGR2'!$G116="","",'Formulario PPGR1'!#REF!)</f>
        <v>#REF!</v>
      </c>
      <c r="D116" s="266" t="e">
        <f>IF('Formulario PPGR2'!$G116="","",'Formulario PPGR1'!#REF!)</f>
        <v>#REF!</v>
      </c>
      <c r="E116" s="266" t="e">
        <f>IF('Formulario PPGR2'!$G116="","",'Formulario PPGR1'!#REF!)</f>
        <v>#REF!</v>
      </c>
      <c r="F116" s="266" t="e">
        <f>IF('Formulario PPGR2'!$G116="","",'Formulario PPGR1'!#REF!)</f>
        <v>#REF!</v>
      </c>
      <c r="G116" s="236" t="s">
        <v>167</v>
      </c>
      <c r="H116" s="233" t="s">
        <v>501</v>
      </c>
      <c r="I116" s="233" t="s">
        <v>502</v>
      </c>
      <c r="J116" s="232"/>
      <c r="K116" s="232"/>
      <c r="L116" s="232">
        <v>1</v>
      </c>
      <c r="M116" s="232"/>
      <c r="N116" s="232"/>
      <c r="O116" s="232">
        <v>1</v>
      </c>
      <c r="P116" s="232"/>
      <c r="Q116" s="232"/>
      <c r="R116" s="232">
        <v>1</v>
      </c>
      <c r="S116" s="232"/>
      <c r="T116" s="232"/>
      <c r="U116" s="232">
        <v>1</v>
      </c>
      <c r="V116" s="242">
        <f>SUM('Formulario PPGR2'!$J116:$U116)</f>
        <v>4</v>
      </c>
      <c r="W116" s="262" t="s">
        <v>264</v>
      </c>
      <c r="X116" s="262"/>
      <c r="Y116" s="236"/>
      <c r="Z116" s="296" t="s">
        <v>42</v>
      </c>
      <c r="AA116" s="258"/>
      <c r="AB116" s="693"/>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row>
    <row r="117" spans="2:54" s="244" customFormat="1" ht="76.5">
      <c r="B117" s="266" t="e">
        <f>IF('Formulario PPGR2'!$G117="","",CONCATENATE('Formulario PPGR2'!$C117,".",'Formulario PPGR2'!$D117,".",'Formulario PPGR2'!$E117,".",'Formulario PPGR2'!$F117))</f>
        <v>#REF!</v>
      </c>
      <c r="C117" s="266" t="e">
        <f>IF('Formulario PPGR2'!$G117="","",'Formulario PPGR1'!#REF!)</f>
        <v>#REF!</v>
      </c>
      <c r="D117" s="266" t="e">
        <f>IF('Formulario PPGR2'!$G117="","",'Formulario PPGR1'!#REF!)</f>
        <v>#REF!</v>
      </c>
      <c r="E117" s="266" t="e">
        <f>IF('Formulario PPGR2'!$G117="","",'Formulario PPGR1'!#REF!)</f>
        <v>#REF!</v>
      </c>
      <c r="F117" s="266" t="e">
        <f>IF('Formulario PPGR2'!$G117="","",'Formulario PPGR1'!#REF!)</f>
        <v>#REF!</v>
      </c>
      <c r="G117" s="236" t="s">
        <v>167</v>
      </c>
      <c r="H117" s="233" t="s">
        <v>503</v>
      </c>
      <c r="I117" s="233" t="s">
        <v>504</v>
      </c>
      <c r="J117" s="232"/>
      <c r="K117" s="232"/>
      <c r="L117" s="232"/>
      <c r="M117" s="232">
        <v>1</v>
      </c>
      <c r="N117" s="232"/>
      <c r="O117" s="232"/>
      <c r="P117" s="232">
        <v>1</v>
      </c>
      <c r="Q117" s="232"/>
      <c r="R117" s="232"/>
      <c r="S117" s="232">
        <v>1</v>
      </c>
      <c r="T117" s="232"/>
      <c r="U117" s="232"/>
      <c r="V117" s="242">
        <f>SUM('Formulario PPGR2'!$J117:$U117)</f>
        <v>3</v>
      </c>
      <c r="W117" s="262" t="s">
        <v>255</v>
      </c>
      <c r="X117" s="262" t="s">
        <v>264</v>
      </c>
      <c r="Y117" s="236"/>
      <c r="Z117" s="296" t="s">
        <v>42</v>
      </c>
      <c r="AA117" s="258"/>
      <c r="AB117" s="693"/>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row>
    <row r="118" spans="2:54" s="244" customFormat="1" ht="76.5">
      <c r="B118" s="266" t="e">
        <f>IF('Formulario PPGR2'!$G118="","",CONCATENATE('Formulario PPGR2'!$C118,".",'Formulario PPGR2'!$D118,".",'Formulario PPGR2'!$E118,".",'Formulario PPGR2'!$F118))</f>
        <v>#REF!</v>
      </c>
      <c r="C118" s="266" t="e">
        <f>IF('Formulario PPGR2'!$G118="","",'Formulario PPGR1'!#REF!)</f>
        <v>#REF!</v>
      </c>
      <c r="D118" s="266" t="e">
        <f>IF('Formulario PPGR2'!$G118="","",'Formulario PPGR1'!#REF!)</f>
        <v>#REF!</v>
      </c>
      <c r="E118" s="266" t="e">
        <f>IF('Formulario PPGR2'!$G118="","",'Formulario PPGR1'!#REF!)</f>
        <v>#REF!</v>
      </c>
      <c r="F118" s="266" t="e">
        <f>IF('Formulario PPGR2'!$G118="","",'Formulario PPGR1'!#REF!)</f>
        <v>#REF!</v>
      </c>
      <c r="G118" s="236" t="s">
        <v>167</v>
      </c>
      <c r="H118" s="233" t="s">
        <v>505</v>
      </c>
      <c r="I118" s="233" t="s">
        <v>506</v>
      </c>
      <c r="J118" s="232">
        <v>1</v>
      </c>
      <c r="K118" s="232">
        <v>1</v>
      </c>
      <c r="L118" s="232">
        <v>1</v>
      </c>
      <c r="M118" s="232">
        <v>1</v>
      </c>
      <c r="N118" s="232">
        <v>1</v>
      </c>
      <c r="O118" s="232">
        <v>1</v>
      </c>
      <c r="P118" s="232">
        <v>1</v>
      </c>
      <c r="Q118" s="232">
        <v>1</v>
      </c>
      <c r="R118" s="232">
        <v>1</v>
      </c>
      <c r="S118" s="232">
        <v>1</v>
      </c>
      <c r="T118" s="232">
        <v>1</v>
      </c>
      <c r="U118" s="232">
        <v>1</v>
      </c>
      <c r="V118" s="242">
        <f>SUM('Formulario PPGR2'!$J118:$U118)</f>
        <v>12</v>
      </c>
      <c r="W118" s="262" t="s">
        <v>254</v>
      </c>
      <c r="X118" s="262"/>
      <c r="Y118" s="236"/>
      <c r="Z118" s="296" t="s">
        <v>42</v>
      </c>
      <c r="AA118" s="258"/>
      <c r="AB118" s="693"/>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row>
    <row r="119" spans="2:54" s="244" customFormat="1" ht="76.5">
      <c r="B119" s="266" t="e">
        <f>IF('Formulario PPGR2'!$G119="","",CONCATENATE('Formulario PPGR2'!$C119,".",'Formulario PPGR2'!$D119,".",'Formulario PPGR2'!$E119,".",'Formulario PPGR2'!$F119))</f>
        <v>#REF!</v>
      </c>
      <c r="C119" s="266" t="e">
        <f>IF('Formulario PPGR2'!$G119="","",'Formulario PPGR1'!#REF!)</f>
        <v>#REF!</v>
      </c>
      <c r="D119" s="266" t="e">
        <f>IF('Formulario PPGR2'!$G119="","",'Formulario PPGR1'!#REF!)</f>
        <v>#REF!</v>
      </c>
      <c r="E119" s="266" t="e">
        <f>IF('Formulario PPGR2'!$G119="","",'Formulario PPGR1'!#REF!)</f>
        <v>#REF!</v>
      </c>
      <c r="F119" s="266" t="e">
        <f>IF('Formulario PPGR2'!$G119="","",'Formulario PPGR1'!#REF!)</f>
        <v>#REF!</v>
      </c>
      <c r="G119" s="236" t="s">
        <v>167</v>
      </c>
      <c r="H119" s="233" t="s">
        <v>507</v>
      </c>
      <c r="I119" s="233" t="s">
        <v>508</v>
      </c>
      <c r="J119" s="232"/>
      <c r="K119" s="232"/>
      <c r="L119" s="232"/>
      <c r="M119" s="232"/>
      <c r="N119" s="232"/>
      <c r="O119" s="232">
        <v>1</v>
      </c>
      <c r="P119" s="232"/>
      <c r="Q119" s="232"/>
      <c r="R119" s="232"/>
      <c r="S119" s="232"/>
      <c r="T119" s="232"/>
      <c r="U119" s="232">
        <v>1</v>
      </c>
      <c r="V119" s="242">
        <f>SUM('Formulario PPGR2'!$J119:$U119)</f>
        <v>2</v>
      </c>
      <c r="W119" s="262" t="s">
        <v>255</v>
      </c>
      <c r="X119" s="262"/>
      <c r="Y119" s="236"/>
      <c r="Z119" s="296" t="s">
        <v>42</v>
      </c>
      <c r="AA119" s="258"/>
      <c r="AB119" s="693"/>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row>
    <row r="120" spans="2:54" s="244" customFormat="1" ht="76.5">
      <c r="B120" s="266" t="e">
        <f>IF('Formulario PPGR2'!$G120="","",CONCATENATE('Formulario PPGR2'!$C120,".",'Formulario PPGR2'!$D120,".",'Formulario PPGR2'!$E120,".",'Formulario PPGR2'!$F120))</f>
        <v>#REF!</v>
      </c>
      <c r="C120" s="266" t="e">
        <f>IF('Formulario PPGR2'!$G120="","",'Formulario PPGR1'!#REF!)</f>
        <v>#REF!</v>
      </c>
      <c r="D120" s="266" t="e">
        <f>IF('Formulario PPGR2'!$G120="","",'Formulario PPGR1'!#REF!)</f>
        <v>#REF!</v>
      </c>
      <c r="E120" s="266" t="e">
        <f>IF('Formulario PPGR2'!$G120="","",'Formulario PPGR1'!#REF!)</f>
        <v>#REF!</v>
      </c>
      <c r="F120" s="266" t="e">
        <f>IF('Formulario PPGR2'!$G120="","",'Formulario PPGR1'!#REF!)</f>
        <v>#REF!</v>
      </c>
      <c r="G120" s="236" t="s">
        <v>167</v>
      </c>
      <c r="H120" s="233" t="s">
        <v>509</v>
      </c>
      <c r="I120" s="233" t="s">
        <v>510</v>
      </c>
      <c r="J120" s="232"/>
      <c r="K120" s="232"/>
      <c r="L120" s="232"/>
      <c r="M120" s="232"/>
      <c r="N120" s="232"/>
      <c r="O120" s="232">
        <v>1</v>
      </c>
      <c r="P120" s="232"/>
      <c r="Q120" s="232"/>
      <c r="R120" s="232"/>
      <c r="S120" s="232"/>
      <c r="T120" s="232"/>
      <c r="U120" s="232">
        <v>1</v>
      </c>
      <c r="V120" s="242">
        <f>SUM('Formulario PPGR2'!$J120:$U120)</f>
        <v>2</v>
      </c>
      <c r="W120" s="262" t="s">
        <v>255</v>
      </c>
      <c r="X120" s="262"/>
      <c r="Y120" s="236"/>
      <c r="Z120" s="296" t="s">
        <v>42</v>
      </c>
      <c r="AA120" s="258"/>
      <c r="AB120" s="693"/>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row>
    <row r="121" spans="2:54" s="244" customFormat="1" ht="76.5">
      <c r="B121" s="266" t="e">
        <f>IF('Formulario PPGR2'!$G121="","",CONCATENATE('Formulario PPGR2'!$C121,".",'Formulario PPGR2'!$D121,".",'Formulario PPGR2'!$E121,".",'Formulario PPGR2'!$F121))</f>
        <v>#REF!</v>
      </c>
      <c r="C121" s="266" t="e">
        <f>IF('Formulario PPGR2'!$G121="","",'Formulario PPGR1'!#REF!)</f>
        <v>#REF!</v>
      </c>
      <c r="D121" s="266" t="e">
        <f>IF('Formulario PPGR2'!$G121="","",'Formulario PPGR1'!#REF!)</f>
        <v>#REF!</v>
      </c>
      <c r="E121" s="266" t="e">
        <f>IF('Formulario PPGR2'!$G121="","",'Formulario PPGR1'!#REF!)</f>
        <v>#REF!</v>
      </c>
      <c r="F121" s="266" t="e">
        <f>IF('Formulario PPGR2'!$G121="","",'Formulario PPGR1'!#REF!)</f>
        <v>#REF!</v>
      </c>
      <c r="G121" s="236" t="s">
        <v>167</v>
      </c>
      <c r="H121" s="233" t="s">
        <v>511</v>
      </c>
      <c r="I121" s="233" t="s">
        <v>512</v>
      </c>
      <c r="J121" s="232"/>
      <c r="K121" s="232">
        <v>1</v>
      </c>
      <c r="L121" s="232"/>
      <c r="M121" s="232"/>
      <c r="N121" s="232">
        <v>1</v>
      </c>
      <c r="O121" s="232"/>
      <c r="P121" s="232"/>
      <c r="Q121" s="232">
        <v>1</v>
      </c>
      <c r="R121" s="232"/>
      <c r="S121" s="232"/>
      <c r="T121" s="232">
        <v>1</v>
      </c>
      <c r="U121" s="232"/>
      <c r="V121" s="242">
        <f>SUM('Formulario PPGR2'!$J121:$U121)</f>
        <v>4</v>
      </c>
      <c r="W121" s="262" t="s">
        <v>255</v>
      </c>
      <c r="X121" s="262"/>
      <c r="Y121" s="236"/>
      <c r="Z121" s="296" t="s">
        <v>42</v>
      </c>
      <c r="AA121" s="258"/>
      <c r="AB121" s="693"/>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row>
    <row r="122" spans="2:54" s="244" customFormat="1" ht="76.5">
      <c r="B122" s="266" t="e">
        <f>IF('Formulario PPGR2'!$G122="","",CONCATENATE('Formulario PPGR2'!$C122,".",'Formulario PPGR2'!$D122,".",'Formulario PPGR2'!$E122,".",'Formulario PPGR2'!$F122))</f>
        <v>#REF!</v>
      </c>
      <c r="C122" s="266" t="e">
        <f>IF('Formulario PPGR2'!$G122="","",'Formulario PPGR1'!#REF!)</f>
        <v>#REF!</v>
      </c>
      <c r="D122" s="266" t="e">
        <f>IF('Formulario PPGR2'!$G122="","",'Formulario PPGR1'!#REF!)</f>
        <v>#REF!</v>
      </c>
      <c r="E122" s="266" t="e">
        <f>IF('Formulario PPGR2'!$G122="","",'Formulario PPGR1'!#REF!)</f>
        <v>#REF!</v>
      </c>
      <c r="F122" s="266" t="e">
        <f>IF('Formulario PPGR2'!$G122="","",'Formulario PPGR1'!#REF!)</f>
        <v>#REF!</v>
      </c>
      <c r="G122" s="236" t="s">
        <v>167</v>
      </c>
      <c r="H122" s="233" t="s">
        <v>513</v>
      </c>
      <c r="I122" s="233" t="s">
        <v>514</v>
      </c>
      <c r="J122" s="232"/>
      <c r="K122" s="232"/>
      <c r="L122" s="232">
        <v>1</v>
      </c>
      <c r="M122" s="232"/>
      <c r="N122" s="232"/>
      <c r="O122" s="232">
        <v>1</v>
      </c>
      <c r="P122" s="232"/>
      <c r="Q122" s="232"/>
      <c r="R122" s="232">
        <v>1</v>
      </c>
      <c r="S122" s="232"/>
      <c r="T122" s="232"/>
      <c r="U122" s="232">
        <v>1</v>
      </c>
      <c r="V122" s="242">
        <f>SUM('Formulario PPGR2'!$J122:$U122)</f>
        <v>4</v>
      </c>
      <c r="W122" s="262" t="s">
        <v>264</v>
      </c>
      <c r="X122" s="262"/>
      <c r="Y122" s="236"/>
      <c r="Z122" s="296" t="s">
        <v>42</v>
      </c>
      <c r="AA122" s="258"/>
      <c r="AB122" s="693"/>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row>
    <row r="123" spans="2:54" s="244" customFormat="1" ht="76.5">
      <c r="B123" s="266" t="e">
        <f>IF('Formulario PPGR2'!$G123="","",CONCATENATE('Formulario PPGR2'!$C123,".",'Formulario PPGR2'!$D123,".",'Formulario PPGR2'!$E123,".",'Formulario PPGR2'!$F123))</f>
        <v>#REF!</v>
      </c>
      <c r="C123" s="266" t="e">
        <f>IF('Formulario PPGR2'!$G123="","",'Formulario PPGR1'!#REF!)</f>
        <v>#REF!</v>
      </c>
      <c r="D123" s="266" t="e">
        <f>IF('Formulario PPGR2'!$G123="","",'Formulario PPGR1'!#REF!)</f>
        <v>#REF!</v>
      </c>
      <c r="E123" s="266" t="e">
        <f>IF('Formulario PPGR2'!$G123="","",'Formulario PPGR1'!#REF!)</f>
        <v>#REF!</v>
      </c>
      <c r="F123" s="266" t="e">
        <f>IF('Formulario PPGR2'!$G123="","",'Formulario PPGR1'!#REF!)</f>
        <v>#REF!</v>
      </c>
      <c r="G123" s="236" t="s">
        <v>167</v>
      </c>
      <c r="H123" s="233" t="s">
        <v>515</v>
      </c>
      <c r="I123" s="233" t="s">
        <v>516</v>
      </c>
      <c r="J123" s="232"/>
      <c r="K123" s="232"/>
      <c r="L123" s="232">
        <v>1</v>
      </c>
      <c r="M123" s="232"/>
      <c r="N123" s="232"/>
      <c r="O123" s="232">
        <v>1</v>
      </c>
      <c r="P123" s="232"/>
      <c r="Q123" s="232"/>
      <c r="R123" s="232">
        <v>1</v>
      </c>
      <c r="S123" s="232"/>
      <c r="T123" s="232"/>
      <c r="U123" s="232">
        <v>1</v>
      </c>
      <c r="V123" s="242">
        <f>SUM('Formulario PPGR2'!$J123:$U123)</f>
        <v>4</v>
      </c>
      <c r="W123" s="262" t="s">
        <v>255</v>
      </c>
      <c r="X123" s="262"/>
      <c r="Y123" s="236" t="s">
        <v>517</v>
      </c>
      <c r="Z123" s="296" t="s">
        <v>42</v>
      </c>
      <c r="AA123" s="258"/>
      <c r="AB123" s="693"/>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row>
    <row r="124" spans="2:54" s="244" customFormat="1" ht="76.5">
      <c r="B124" s="266" t="e">
        <f>IF('Formulario PPGR2'!$G124="","",CONCATENATE('Formulario PPGR2'!$C124,".",'Formulario PPGR2'!$D124,".",'Formulario PPGR2'!$E124,".",'Formulario PPGR2'!$F124))</f>
        <v>#REF!</v>
      </c>
      <c r="C124" s="266" t="e">
        <f>IF('Formulario PPGR2'!$G124="","",'Formulario PPGR1'!#REF!)</f>
        <v>#REF!</v>
      </c>
      <c r="D124" s="266" t="e">
        <f>IF('Formulario PPGR2'!$G124="","",'Formulario PPGR1'!#REF!)</f>
        <v>#REF!</v>
      </c>
      <c r="E124" s="266" t="e">
        <f>IF('Formulario PPGR2'!$G124="","",'Formulario PPGR1'!#REF!)</f>
        <v>#REF!</v>
      </c>
      <c r="F124" s="266" t="e">
        <f>IF('Formulario PPGR2'!$G124="","",'Formulario PPGR1'!#REF!)</f>
        <v>#REF!</v>
      </c>
      <c r="G124" s="236" t="s">
        <v>167</v>
      </c>
      <c r="H124" s="233" t="s">
        <v>518</v>
      </c>
      <c r="I124" s="233" t="s">
        <v>519</v>
      </c>
      <c r="J124" s="232"/>
      <c r="K124" s="232"/>
      <c r="L124" s="232">
        <v>1</v>
      </c>
      <c r="M124" s="232"/>
      <c r="N124" s="232"/>
      <c r="O124" s="232">
        <v>1</v>
      </c>
      <c r="P124" s="232"/>
      <c r="Q124" s="232"/>
      <c r="R124" s="232">
        <v>1</v>
      </c>
      <c r="S124" s="232"/>
      <c r="T124" s="232"/>
      <c r="U124" s="232">
        <v>1</v>
      </c>
      <c r="V124" s="242">
        <f>SUM('Formulario PPGR2'!$J124:$U124)</f>
        <v>4</v>
      </c>
      <c r="W124" s="262" t="s">
        <v>264</v>
      </c>
      <c r="X124" s="262"/>
      <c r="Y124" s="236"/>
      <c r="Z124" s="296" t="s">
        <v>42</v>
      </c>
      <c r="AA124" s="258"/>
      <c r="AB124" s="693"/>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row>
    <row r="125" spans="2:54" s="244" customFormat="1" ht="76.5">
      <c r="B125" s="266" t="e">
        <f>IF('Formulario PPGR2'!$G125="","",CONCATENATE('Formulario PPGR2'!$C125,".",'Formulario PPGR2'!$D125,".",'Formulario PPGR2'!$E125,".",'Formulario PPGR2'!$F125))</f>
        <v>#REF!</v>
      </c>
      <c r="C125" s="266" t="e">
        <f>IF('Formulario PPGR2'!$G125="","",'Formulario PPGR1'!#REF!)</f>
        <v>#REF!</v>
      </c>
      <c r="D125" s="266" t="e">
        <f>IF('Formulario PPGR2'!$G125="","",'Formulario PPGR1'!#REF!)</f>
        <v>#REF!</v>
      </c>
      <c r="E125" s="266" t="e">
        <f>IF('Formulario PPGR2'!$G125="","",'Formulario PPGR1'!#REF!)</f>
        <v>#REF!</v>
      </c>
      <c r="F125" s="266" t="e">
        <f>IF('Formulario PPGR2'!$G125="","",'Formulario PPGR1'!#REF!)</f>
        <v>#REF!</v>
      </c>
      <c r="G125" s="236" t="s">
        <v>167</v>
      </c>
      <c r="H125" s="233" t="s">
        <v>520</v>
      </c>
      <c r="I125" s="233" t="s">
        <v>521</v>
      </c>
      <c r="J125" s="232"/>
      <c r="K125" s="232">
        <v>1</v>
      </c>
      <c r="L125" s="232"/>
      <c r="M125" s="232"/>
      <c r="N125" s="232">
        <v>1</v>
      </c>
      <c r="O125" s="232"/>
      <c r="P125" s="232"/>
      <c r="Q125" s="232">
        <v>1</v>
      </c>
      <c r="R125" s="232"/>
      <c r="S125" s="232"/>
      <c r="T125" s="232">
        <v>1</v>
      </c>
      <c r="U125" s="232"/>
      <c r="V125" s="242">
        <f>SUM('Formulario PPGR2'!$J125:$U125)</f>
        <v>4</v>
      </c>
      <c r="W125" s="262" t="s">
        <v>255</v>
      </c>
      <c r="X125" s="262"/>
      <c r="Y125" s="236"/>
      <c r="Z125" s="296" t="s">
        <v>42</v>
      </c>
      <c r="AA125" s="258"/>
      <c r="AB125" s="693"/>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row>
    <row r="126" spans="2:54" s="244" customFormat="1" ht="76.5">
      <c r="B126" s="266" t="e">
        <f>IF('Formulario PPGR2'!$G126="","",CONCATENATE('Formulario PPGR2'!$C126,".",'Formulario PPGR2'!$D126,".",'Formulario PPGR2'!$E126,".",'Formulario PPGR2'!$F126))</f>
        <v>#REF!</v>
      </c>
      <c r="C126" s="266" t="e">
        <f>IF('Formulario PPGR2'!$G126="","",'Formulario PPGR1'!#REF!)</f>
        <v>#REF!</v>
      </c>
      <c r="D126" s="266" t="e">
        <f>IF('Formulario PPGR2'!$G126="","",'Formulario PPGR1'!#REF!)</f>
        <v>#REF!</v>
      </c>
      <c r="E126" s="266" t="e">
        <f>IF('Formulario PPGR2'!$G126="","",'Formulario PPGR1'!#REF!)</f>
        <v>#REF!</v>
      </c>
      <c r="F126" s="266" t="e">
        <f>IF('Formulario PPGR2'!$G126="","",'Formulario PPGR1'!#REF!)</f>
        <v>#REF!</v>
      </c>
      <c r="G126" s="236" t="s">
        <v>167</v>
      </c>
      <c r="H126" s="233" t="s">
        <v>522</v>
      </c>
      <c r="I126" s="233" t="s">
        <v>523</v>
      </c>
      <c r="J126" s="232"/>
      <c r="K126" s="232"/>
      <c r="L126" s="232">
        <v>1</v>
      </c>
      <c r="M126" s="232"/>
      <c r="N126" s="232"/>
      <c r="O126" s="232">
        <v>1</v>
      </c>
      <c r="P126" s="232"/>
      <c r="Q126" s="232"/>
      <c r="R126" s="232">
        <v>1</v>
      </c>
      <c r="S126" s="232"/>
      <c r="T126" s="232"/>
      <c r="U126" s="232">
        <v>1</v>
      </c>
      <c r="V126" s="242">
        <f>SUM('Formulario PPGR2'!$J126:$U126)</f>
        <v>4</v>
      </c>
      <c r="W126" s="262" t="s">
        <v>254</v>
      </c>
      <c r="X126" s="262"/>
      <c r="Y126" s="236"/>
      <c r="Z126" s="296" t="s">
        <v>42</v>
      </c>
      <c r="AA126" s="258"/>
      <c r="AB126" s="693"/>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row>
    <row r="127" spans="2:54" s="244" customFormat="1" ht="76.5">
      <c r="B127" s="266" t="e">
        <f>IF('Formulario PPGR2'!$G127="","",CONCATENATE('Formulario PPGR2'!$C127,".",'Formulario PPGR2'!$D127,".",'Formulario PPGR2'!$E127,".",'Formulario PPGR2'!$F127))</f>
        <v>#REF!</v>
      </c>
      <c r="C127" s="266" t="e">
        <f>IF('Formulario PPGR2'!$G127="","",'Formulario PPGR1'!#REF!)</f>
        <v>#REF!</v>
      </c>
      <c r="D127" s="266" t="e">
        <f>IF('Formulario PPGR2'!$G127="","",'Formulario PPGR1'!#REF!)</f>
        <v>#REF!</v>
      </c>
      <c r="E127" s="266" t="e">
        <f>IF('Formulario PPGR2'!$G127="","",'Formulario PPGR1'!#REF!)</f>
        <v>#REF!</v>
      </c>
      <c r="F127" s="266" t="e">
        <f>IF('Formulario PPGR2'!$G127="","",'Formulario PPGR1'!#REF!)</f>
        <v>#REF!</v>
      </c>
      <c r="G127" s="236" t="s">
        <v>167</v>
      </c>
      <c r="H127" s="233" t="s">
        <v>524</v>
      </c>
      <c r="I127" s="233" t="s">
        <v>525</v>
      </c>
      <c r="J127" s="232"/>
      <c r="K127" s="232"/>
      <c r="L127" s="232"/>
      <c r="M127" s="232">
        <v>1</v>
      </c>
      <c r="N127" s="232"/>
      <c r="O127" s="232"/>
      <c r="P127" s="232">
        <v>1</v>
      </c>
      <c r="Q127" s="232"/>
      <c r="R127" s="232"/>
      <c r="S127" s="232">
        <v>1</v>
      </c>
      <c r="T127" s="232"/>
      <c r="U127" s="232">
        <v>1</v>
      </c>
      <c r="V127" s="242">
        <f>SUM('Formulario PPGR2'!$J127:$U127)</f>
        <v>4</v>
      </c>
      <c r="W127" s="262" t="s">
        <v>255</v>
      </c>
      <c r="X127" s="262"/>
      <c r="Y127" s="236"/>
      <c r="Z127" s="296" t="s">
        <v>42</v>
      </c>
      <c r="AA127" s="258"/>
      <c r="AB127" s="693"/>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row>
    <row r="128" spans="2:54" s="244" customFormat="1" ht="76.5">
      <c r="B128" s="266" t="e">
        <f>IF('Formulario PPGR2'!$G128="","",CONCATENATE('Formulario PPGR2'!$C128,".",'Formulario PPGR2'!$D128,".",'Formulario PPGR2'!$E128,".",'Formulario PPGR2'!$F128))</f>
        <v>#REF!</v>
      </c>
      <c r="C128" s="266" t="e">
        <f>IF('Formulario PPGR2'!$G128="","",'Formulario PPGR1'!#REF!)</f>
        <v>#REF!</v>
      </c>
      <c r="D128" s="266" t="e">
        <f>IF('Formulario PPGR2'!$G128="","",'Formulario PPGR1'!#REF!)</f>
        <v>#REF!</v>
      </c>
      <c r="E128" s="266" t="e">
        <f>IF('Formulario PPGR2'!$G128="","",'Formulario PPGR1'!#REF!)</f>
        <v>#REF!</v>
      </c>
      <c r="F128" s="266" t="e">
        <f>IF('Formulario PPGR2'!$G128="","",'Formulario PPGR1'!#REF!)</f>
        <v>#REF!</v>
      </c>
      <c r="G128" s="236" t="s">
        <v>167</v>
      </c>
      <c r="H128" s="233" t="s">
        <v>526</v>
      </c>
      <c r="I128" s="233" t="s">
        <v>527</v>
      </c>
      <c r="J128" s="232"/>
      <c r="K128" s="232"/>
      <c r="L128" s="232"/>
      <c r="M128" s="232"/>
      <c r="N128" s="232">
        <v>1</v>
      </c>
      <c r="O128" s="232"/>
      <c r="P128" s="232"/>
      <c r="Q128" s="232">
        <v>1</v>
      </c>
      <c r="R128" s="232"/>
      <c r="S128" s="232"/>
      <c r="T128" s="232">
        <v>1</v>
      </c>
      <c r="U128" s="232">
        <v>1</v>
      </c>
      <c r="V128" s="242">
        <f>SUM('Formulario PPGR2'!$J128:$U128)</f>
        <v>4</v>
      </c>
      <c r="W128" s="262" t="s">
        <v>255</v>
      </c>
      <c r="X128" s="262"/>
      <c r="Y128" s="236"/>
      <c r="Z128" s="296" t="s">
        <v>42</v>
      </c>
      <c r="AA128" s="258"/>
      <c r="AB128" s="693"/>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row>
    <row r="129" spans="2:54" s="244" customFormat="1" ht="76.5">
      <c r="B129" s="266" t="e">
        <f>IF('Formulario PPGR2'!$G129="","",CONCATENATE('Formulario PPGR2'!$C129,".",'Formulario PPGR2'!$D129,".",'Formulario PPGR2'!$E129,".",'Formulario PPGR2'!$F129))</f>
        <v>#REF!</v>
      </c>
      <c r="C129" s="266" t="e">
        <f>IF('Formulario PPGR2'!$G129="","",'Formulario PPGR1'!#REF!)</f>
        <v>#REF!</v>
      </c>
      <c r="D129" s="266" t="e">
        <f>IF('Formulario PPGR2'!$G129="","",'Formulario PPGR1'!#REF!)</f>
        <v>#REF!</v>
      </c>
      <c r="E129" s="266" t="e">
        <f>IF('Formulario PPGR2'!$G129="","",'Formulario PPGR1'!#REF!)</f>
        <v>#REF!</v>
      </c>
      <c r="F129" s="266" t="e">
        <f>IF('Formulario PPGR2'!$G129="","",'Formulario PPGR1'!#REF!)</f>
        <v>#REF!</v>
      </c>
      <c r="G129" s="236" t="s">
        <v>167</v>
      </c>
      <c r="H129" s="233" t="s">
        <v>528</v>
      </c>
      <c r="I129" s="233" t="s">
        <v>529</v>
      </c>
      <c r="J129" s="232">
        <v>1</v>
      </c>
      <c r="K129" s="232">
        <v>1</v>
      </c>
      <c r="L129" s="232">
        <v>1</v>
      </c>
      <c r="M129" s="232">
        <v>1</v>
      </c>
      <c r="N129" s="232">
        <v>1</v>
      </c>
      <c r="O129" s="232">
        <v>1</v>
      </c>
      <c r="P129" s="232">
        <v>1</v>
      </c>
      <c r="Q129" s="232">
        <v>1</v>
      </c>
      <c r="R129" s="232">
        <v>1</v>
      </c>
      <c r="S129" s="232">
        <v>1</v>
      </c>
      <c r="T129" s="232">
        <v>1</v>
      </c>
      <c r="U129" s="232">
        <v>1</v>
      </c>
      <c r="V129" s="242">
        <f>SUM('Formulario PPGR2'!$J129:$U129)</f>
        <v>12</v>
      </c>
      <c r="W129" s="262" t="s">
        <v>255</v>
      </c>
      <c r="X129" s="262"/>
      <c r="Y129" s="236"/>
      <c r="Z129" s="296" t="s">
        <v>42</v>
      </c>
      <c r="AA129" s="258"/>
      <c r="AB129" s="693"/>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row>
    <row r="130" spans="2:54" s="244" customFormat="1" ht="76.5">
      <c r="B130" s="266" t="e">
        <f>IF('Formulario PPGR2'!$G130="","",CONCATENATE('Formulario PPGR2'!$C130,".",'Formulario PPGR2'!$D130,".",'Formulario PPGR2'!$E130,".",'Formulario PPGR2'!$F130))</f>
        <v>#REF!</v>
      </c>
      <c r="C130" s="266" t="e">
        <f>IF('Formulario PPGR2'!$G130="","",'Formulario PPGR1'!#REF!)</f>
        <v>#REF!</v>
      </c>
      <c r="D130" s="266" t="e">
        <f>IF('Formulario PPGR2'!$G130="","",'Formulario PPGR1'!#REF!)</f>
        <v>#REF!</v>
      </c>
      <c r="E130" s="266" t="e">
        <f>IF('Formulario PPGR2'!$G130="","",'Formulario PPGR1'!#REF!)</f>
        <v>#REF!</v>
      </c>
      <c r="F130" s="266" t="e">
        <f>IF('Formulario PPGR2'!$G130="","",'Formulario PPGR1'!#REF!)</f>
        <v>#REF!</v>
      </c>
      <c r="G130" s="236" t="s">
        <v>167</v>
      </c>
      <c r="H130" s="233" t="s">
        <v>530</v>
      </c>
      <c r="I130" s="233" t="s">
        <v>531</v>
      </c>
      <c r="J130" s="232"/>
      <c r="K130" s="232"/>
      <c r="L130" s="232">
        <v>1</v>
      </c>
      <c r="M130" s="232"/>
      <c r="N130" s="232"/>
      <c r="O130" s="232">
        <v>1</v>
      </c>
      <c r="P130" s="232"/>
      <c r="Q130" s="232"/>
      <c r="R130" s="232">
        <v>1</v>
      </c>
      <c r="S130" s="232"/>
      <c r="T130" s="232"/>
      <c r="U130" s="232">
        <v>1</v>
      </c>
      <c r="V130" s="242">
        <f>SUM('Formulario PPGR2'!$J130:$U130)</f>
        <v>4</v>
      </c>
      <c r="W130" s="262" t="s">
        <v>264</v>
      </c>
      <c r="X130" s="262"/>
      <c r="Y130" s="236"/>
      <c r="Z130" s="296" t="s">
        <v>42</v>
      </c>
      <c r="AA130" s="258"/>
      <c r="AB130" s="693"/>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row>
    <row r="131" spans="2:54" s="244" customFormat="1" ht="76.5">
      <c r="B131" s="266" t="e">
        <f>IF('Formulario PPGR2'!$G131="","",CONCATENATE('Formulario PPGR2'!$C131,".",'Formulario PPGR2'!$D131,".",'Formulario PPGR2'!$E131,".",'Formulario PPGR2'!$F131))</f>
        <v>#REF!</v>
      </c>
      <c r="C131" s="266" t="e">
        <f>IF('Formulario PPGR2'!$G131="","",'Formulario PPGR1'!#REF!)</f>
        <v>#REF!</v>
      </c>
      <c r="D131" s="266" t="e">
        <f>IF('Formulario PPGR2'!$G131="","",'Formulario PPGR1'!#REF!)</f>
        <v>#REF!</v>
      </c>
      <c r="E131" s="266" t="e">
        <f>IF('Formulario PPGR2'!$G131="","",'Formulario PPGR1'!#REF!)</f>
        <v>#REF!</v>
      </c>
      <c r="F131" s="266" t="e">
        <f>IF('Formulario PPGR2'!$G131="","",'Formulario PPGR1'!#REF!)</f>
        <v>#REF!</v>
      </c>
      <c r="G131" s="236" t="s">
        <v>167</v>
      </c>
      <c r="H131" s="233" t="s">
        <v>532</v>
      </c>
      <c r="I131" s="233" t="s">
        <v>498</v>
      </c>
      <c r="J131" s="232"/>
      <c r="K131" s="232"/>
      <c r="L131" s="232"/>
      <c r="M131" s="232">
        <v>1</v>
      </c>
      <c r="N131" s="232"/>
      <c r="O131" s="232"/>
      <c r="P131" s="232">
        <v>1</v>
      </c>
      <c r="Q131" s="232"/>
      <c r="R131" s="232"/>
      <c r="S131" s="232">
        <v>1</v>
      </c>
      <c r="T131" s="232"/>
      <c r="U131" s="232"/>
      <c r="V131" s="242">
        <f>SUM('Formulario PPGR2'!$J131:$U131)</f>
        <v>3</v>
      </c>
      <c r="W131" s="262" t="s">
        <v>255</v>
      </c>
      <c r="X131" s="262" t="s">
        <v>264</v>
      </c>
      <c r="Y131" s="236"/>
      <c r="Z131" s="296" t="s">
        <v>42</v>
      </c>
      <c r="AA131" s="258"/>
      <c r="AB131" s="693"/>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row>
    <row r="132" spans="2:54" s="244" customFormat="1" ht="76.5">
      <c r="B132" s="266" t="e">
        <f>IF('Formulario PPGR2'!$G132="","",CONCATENATE('Formulario PPGR2'!$C132,".",'Formulario PPGR2'!$D132,".",'Formulario PPGR2'!$E132,".",'Formulario PPGR2'!$F132))</f>
        <v>#REF!</v>
      </c>
      <c r="C132" s="266" t="e">
        <f>IF('Formulario PPGR2'!$G132="","",'Formulario PPGR1'!#REF!)</f>
        <v>#REF!</v>
      </c>
      <c r="D132" s="266" t="e">
        <f>IF('Formulario PPGR2'!$G132="","",'Formulario PPGR1'!#REF!)</f>
        <v>#REF!</v>
      </c>
      <c r="E132" s="266" t="e">
        <f>IF('Formulario PPGR2'!$G132="","",'Formulario PPGR1'!#REF!)</f>
        <v>#REF!</v>
      </c>
      <c r="F132" s="266" t="e">
        <f>IF('Formulario PPGR2'!$G132="","",'Formulario PPGR1'!#REF!)</f>
        <v>#REF!</v>
      </c>
      <c r="G132" s="236" t="s">
        <v>167</v>
      </c>
      <c r="H132" s="233" t="s">
        <v>533</v>
      </c>
      <c r="I132" s="233" t="s">
        <v>534</v>
      </c>
      <c r="J132" s="232">
        <v>1</v>
      </c>
      <c r="K132" s="232">
        <v>1</v>
      </c>
      <c r="L132" s="232">
        <v>1</v>
      </c>
      <c r="M132" s="232">
        <v>1</v>
      </c>
      <c r="N132" s="232">
        <v>1</v>
      </c>
      <c r="O132" s="232">
        <v>1</v>
      </c>
      <c r="P132" s="232">
        <v>1</v>
      </c>
      <c r="Q132" s="232">
        <v>1</v>
      </c>
      <c r="R132" s="232">
        <v>1</v>
      </c>
      <c r="S132" s="232">
        <v>1</v>
      </c>
      <c r="T132" s="232">
        <v>1</v>
      </c>
      <c r="U132" s="232">
        <v>1</v>
      </c>
      <c r="V132" s="242">
        <f>SUM('Formulario PPGR2'!$J132:$U132)</f>
        <v>12</v>
      </c>
      <c r="W132" s="262" t="s">
        <v>255</v>
      </c>
      <c r="X132" s="262"/>
      <c r="Y132" s="236"/>
      <c r="Z132" s="296" t="s">
        <v>42</v>
      </c>
      <c r="AA132" s="258"/>
      <c r="AB132" s="693"/>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row>
    <row r="133" spans="2:54" s="244" customFormat="1" ht="76.5">
      <c r="B133" s="266" t="e">
        <f>IF('Formulario PPGR2'!$G133="","",CONCATENATE('Formulario PPGR2'!$C133,".",'Formulario PPGR2'!$D133,".",'Formulario PPGR2'!$E133,".",'Formulario PPGR2'!$F133))</f>
        <v>#REF!</v>
      </c>
      <c r="C133" s="266" t="e">
        <f>IF('Formulario PPGR2'!$G133="","",'Formulario PPGR1'!#REF!)</f>
        <v>#REF!</v>
      </c>
      <c r="D133" s="266" t="e">
        <f>IF('Formulario PPGR2'!$G133="","",'Formulario PPGR1'!#REF!)</f>
        <v>#REF!</v>
      </c>
      <c r="E133" s="266" t="e">
        <f>IF('Formulario PPGR2'!$G133="","",'Formulario PPGR1'!#REF!)</f>
        <v>#REF!</v>
      </c>
      <c r="F133" s="266" t="e">
        <f>IF('Formulario PPGR2'!$G133="","",'Formulario PPGR1'!#REF!)</f>
        <v>#REF!</v>
      </c>
      <c r="G133" s="236" t="s">
        <v>167</v>
      </c>
      <c r="H133" s="233" t="s">
        <v>535</v>
      </c>
      <c r="I133" s="235" t="s">
        <v>536</v>
      </c>
      <c r="J133" s="232"/>
      <c r="K133" s="232">
        <v>1</v>
      </c>
      <c r="L133" s="232"/>
      <c r="M133" s="232"/>
      <c r="N133" s="232">
        <v>1</v>
      </c>
      <c r="O133" s="232"/>
      <c r="P133" s="232"/>
      <c r="Q133" s="232">
        <v>1</v>
      </c>
      <c r="R133" s="232"/>
      <c r="S133" s="232"/>
      <c r="T133" s="232">
        <v>1</v>
      </c>
      <c r="U133" s="232"/>
      <c r="V133" s="242">
        <f>SUM('Formulario PPGR2'!$J133:$U133)</f>
        <v>4</v>
      </c>
      <c r="W133" s="262" t="s">
        <v>264</v>
      </c>
      <c r="X133" s="262"/>
      <c r="Y133" s="236"/>
      <c r="Z133" s="296" t="s">
        <v>42</v>
      </c>
      <c r="AA133" s="258"/>
      <c r="AB133" s="693"/>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row>
    <row r="134" spans="2:54" s="244" customFormat="1" ht="76.5">
      <c r="B134" s="266" t="e">
        <f>IF('Formulario PPGR2'!$G134="","",CONCATENATE('Formulario PPGR2'!$C134,".",'Formulario PPGR2'!$D134,".",'Formulario PPGR2'!$E134,".",'Formulario PPGR2'!$F134))</f>
        <v>#REF!</v>
      </c>
      <c r="C134" s="266" t="e">
        <f>IF('Formulario PPGR2'!$G134="","",'Formulario PPGR1'!#REF!)</f>
        <v>#REF!</v>
      </c>
      <c r="D134" s="266" t="e">
        <f>IF('Formulario PPGR2'!$G134="","",'Formulario PPGR1'!#REF!)</f>
        <v>#REF!</v>
      </c>
      <c r="E134" s="266" t="e">
        <f>IF('Formulario PPGR2'!$G134="","",'Formulario PPGR1'!#REF!)</f>
        <v>#REF!</v>
      </c>
      <c r="F134" s="266" t="e">
        <f>IF('Formulario PPGR2'!$G134="","",'Formulario PPGR1'!#REF!)</f>
        <v>#REF!</v>
      </c>
      <c r="G134" s="236" t="s">
        <v>167</v>
      </c>
      <c r="H134" s="233" t="s">
        <v>537</v>
      </c>
      <c r="I134" s="233" t="s">
        <v>538</v>
      </c>
      <c r="J134" s="232"/>
      <c r="K134" s="232"/>
      <c r="L134" s="232">
        <v>1</v>
      </c>
      <c r="M134" s="232"/>
      <c r="N134" s="232"/>
      <c r="O134" s="232">
        <v>1</v>
      </c>
      <c r="P134" s="232"/>
      <c r="Q134" s="232"/>
      <c r="R134" s="232">
        <v>1</v>
      </c>
      <c r="S134" s="232"/>
      <c r="T134" s="232"/>
      <c r="U134" s="232">
        <v>1</v>
      </c>
      <c r="V134" s="242">
        <f>SUM('Formulario PPGR2'!$J134:$U134)</f>
        <v>4</v>
      </c>
      <c r="W134" s="262" t="s">
        <v>255</v>
      </c>
      <c r="X134" s="262" t="s">
        <v>264</v>
      </c>
      <c r="Y134" s="236"/>
      <c r="Z134" s="296" t="s">
        <v>42</v>
      </c>
      <c r="AA134" s="258"/>
      <c r="AB134" s="693"/>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row>
    <row r="135" spans="2:54" s="244" customFormat="1" ht="76.5">
      <c r="B135" s="266" t="e">
        <f>IF('Formulario PPGR2'!$G135="","",CONCATENATE('Formulario PPGR2'!$C135,".",'Formulario PPGR2'!$D135,".",'Formulario PPGR2'!$E135,".",'Formulario PPGR2'!$F135))</f>
        <v>#REF!</v>
      </c>
      <c r="C135" s="266" t="e">
        <f>IF('Formulario PPGR2'!$G135="","",'Formulario PPGR1'!#REF!)</f>
        <v>#REF!</v>
      </c>
      <c r="D135" s="266" t="e">
        <f>IF('Formulario PPGR2'!$G135="","",'Formulario PPGR1'!#REF!)</f>
        <v>#REF!</v>
      </c>
      <c r="E135" s="266" t="e">
        <f>IF('Formulario PPGR2'!$G135="","",'Formulario PPGR1'!#REF!)</f>
        <v>#REF!</v>
      </c>
      <c r="F135" s="266" t="e">
        <f>IF('Formulario PPGR2'!$G135="","",'Formulario PPGR1'!#REF!)</f>
        <v>#REF!</v>
      </c>
      <c r="G135" s="236" t="s">
        <v>167</v>
      </c>
      <c r="H135" s="233" t="s">
        <v>539</v>
      </c>
      <c r="I135" s="233" t="s">
        <v>540</v>
      </c>
      <c r="J135" s="232"/>
      <c r="K135" s="232"/>
      <c r="L135" s="232">
        <v>1</v>
      </c>
      <c r="M135" s="232"/>
      <c r="N135" s="232"/>
      <c r="O135" s="232">
        <v>1</v>
      </c>
      <c r="P135" s="232"/>
      <c r="Q135" s="232"/>
      <c r="R135" s="232">
        <v>1</v>
      </c>
      <c r="S135" s="232"/>
      <c r="T135" s="232"/>
      <c r="U135" s="232">
        <v>1</v>
      </c>
      <c r="V135" s="242">
        <f>SUM('Formulario PPGR2'!$J135:$U135)</f>
        <v>4</v>
      </c>
      <c r="W135" s="262" t="s">
        <v>254</v>
      </c>
      <c r="X135" s="262"/>
      <c r="Y135" s="236"/>
      <c r="Z135" s="296" t="s">
        <v>42</v>
      </c>
      <c r="AA135" s="258"/>
      <c r="AB135" s="693"/>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row>
    <row r="136" spans="2:54" s="244" customFormat="1" ht="76.5">
      <c r="B136" s="266" t="e">
        <f>IF('Formulario PPGR2'!$G136="","",CONCATENATE('Formulario PPGR2'!$C136,".",'Formulario PPGR2'!$D136,".",'Formulario PPGR2'!$E136,".",'Formulario PPGR2'!$F136))</f>
        <v>#REF!</v>
      </c>
      <c r="C136" s="266" t="e">
        <f>IF('Formulario PPGR2'!$G136="","",'Formulario PPGR1'!#REF!)</f>
        <v>#REF!</v>
      </c>
      <c r="D136" s="266" t="e">
        <f>IF('Formulario PPGR2'!$G136="","",'Formulario PPGR1'!#REF!)</f>
        <v>#REF!</v>
      </c>
      <c r="E136" s="266" t="e">
        <f>IF('Formulario PPGR2'!$G136="","",'Formulario PPGR1'!#REF!)</f>
        <v>#REF!</v>
      </c>
      <c r="F136" s="266" t="e">
        <f>IF('Formulario PPGR2'!$G136="","",'Formulario PPGR1'!#REF!)</f>
        <v>#REF!</v>
      </c>
      <c r="G136" s="236" t="s">
        <v>167</v>
      </c>
      <c r="H136" s="233" t="s">
        <v>541</v>
      </c>
      <c r="I136" s="233" t="s">
        <v>542</v>
      </c>
      <c r="J136" s="232"/>
      <c r="K136" s="232"/>
      <c r="L136" s="232">
        <v>1</v>
      </c>
      <c r="M136" s="232"/>
      <c r="N136" s="232"/>
      <c r="O136" s="232">
        <v>1</v>
      </c>
      <c r="P136" s="232"/>
      <c r="Q136" s="232"/>
      <c r="R136" s="232">
        <v>1</v>
      </c>
      <c r="S136" s="232"/>
      <c r="T136" s="232"/>
      <c r="U136" s="232">
        <v>1</v>
      </c>
      <c r="V136" s="242">
        <f>SUM('Formulario PPGR2'!$J136:$U136)</f>
        <v>4</v>
      </c>
      <c r="W136" s="262" t="s">
        <v>254</v>
      </c>
      <c r="X136" s="262"/>
      <c r="Y136" s="236"/>
      <c r="Z136" s="296" t="s">
        <v>42</v>
      </c>
      <c r="AA136" s="258"/>
      <c r="AB136" s="693"/>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row>
    <row r="137" spans="2:54" s="244" customFormat="1" ht="76.5">
      <c r="B137" s="266" t="e">
        <f>IF('Formulario PPGR2'!$G137="","",CONCATENATE('Formulario PPGR2'!$C137,".",'Formulario PPGR2'!$D137,".",'Formulario PPGR2'!$E137,".",'Formulario PPGR2'!$F137))</f>
        <v>#REF!</v>
      </c>
      <c r="C137" s="266" t="e">
        <f>IF('Formulario PPGR2'!$G137="","",'Formulario PPGR1'!#REF!)</f>
        <v>#REF!</v>
      </c>
      <c r="D137" s="266" t="e">
        <f>IF('Formulario PPGR2'!$G137="","",'Formulario PPGR1'!#REF!)</f>
        <v>#REF!</v>
      </c>
      <c r="E137" s="266" t="e">
        <f>IF('Formulario PPGR2'!$G137="","",'Formulario PPGR1'!#REF!)</f>
        <v>#REF!</v>
      </c>
      <c r="F137" s="266" t="e">
        <f>IF('Formulario PPGR2'!$G137="","",'Formulario PPGR1'!#REF!)</f>
        <v>#REF!</v>
      </c>
      <c r="G137" s="236" t="s">
        <v>167</v>
      </c>
      <c r="H137" s="233" t="s">
        <v>543</v>
      </c>
      <c r="I137" s="233" t="s">
        <v>544</v>
      </c>
      <c r="J137" s="232">
        <v>1</v>
      </c>
      <c r="K137" s="232">
        <v>1</v>
      </c>
      <c r="L137" s="232">
        <v>1</v>
      </c>
      <c r="M137" s="232">
        <v>1</v>
      </c>
      <c r="N137" s="232">
        <v>1</v>
      </c>
      <c r="O137" s="232">
        <v>1</v>
      </c>
      <c r="P137" s="232">
        <v>1</v>
      </c>
      <c r="Q137" s="232">
        <v>1</v>
      </c>
      <c r="R137" s="232">
        <v>1</v>
      </c>
      <c r="S137" s="232">
        <v>1</v>
      </c>
      <c r="T137" s="232">
        <v>1</v>
      </c>
      <c r="U137" s="232">
        <v>1</v>
      </c>
      <c r="V137" s="242">
        <f>SUM('Formulario PPGR2'!$J137:$U137)</f>
        <v>12</v>
      </c>
      <c r="W137" s="262" t="s">
        <v>255</v>
      </c>
      <c r="X137" s="262"/>
      <c r="Y137" s="236"/>
      <c r="Z137" s="296" t="s">
        <v>42</v>
      </c>
      <c r="AA137" s="258"/>
      <c r="AB137" s="693"/>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row>
    <row r="138" spans="2:54" s="244" customFormat="1" ht="77.25" customHeight="1">
      <c r="B138" s="266" t="e">
        <f>IF('Formulario PPGR2'!$G138="","",CONCATENATE('Formulario PPGR2'!$C138,".",'Formulario PPGR2'!$D138,".",'Formulario PPGR2'!$E138,".",'Formulario PPGR2'!$F138))</f>
        <v>#REF!</v>
      </c>
      <c r="C138" s="266" t="e">
        <f>IF('Formulario PPGR2'!$G138="","",'Formulario PPGR1'!#REF!)</f>
        <v>#REF!</v>
      </c>
      <c r="D138" s="266" t="e">
        <f>IF('Formulario PPGR2'!$G138="","",'Formulario PPGR1'!#REF!)</f>
        <v>#REF!</v>
      </c>
      <c r="E138" s="266" t="e">
        <f>IF('Formulario PPGR2'!$G138="","",'Formulario PPGR1'!#REF!)</f>
        <v>#REF!</v>
      </c>
      <c r="F138" s="266" t="e">
        <f>IF('Formulario PPGR2'!$G138="","",'Formulario PPGR1'!#REF!)</f>
        <v>#REF!</v>
      </c>
      <c r="G138" s="236" t="s">
        <v>169</v>
      </c>
      <c r="H138" s="233" t="s">
        <v>545</v>
      </c>
      <c r="I138" s="233" t="s">
        <v>546</v>
      </c>
      <c r="J138" s="232"/>
      <c r="K138" s="232"/>
      <c r="L138" s="232">
        <v>1</v>
      </c>
      <c r="M138" s="232"/>
      <c r="N138" s="232"/>
      <c r="O138" s="232">
        <v>1</v>
      </c>
      <c r="P138" s="232"/>
      <c r="Q138" s="232"/>
      <c r="R138" s="232">
        <v>1</v>
      </c>
      <c r="S138" s="232"/>
      <c r="T138" s="232"/>
      <c r="U138" s="232">
        <v>1</v>
      </c>
      <c r="V138" s="242">
        <f>SUM('Formulario PPGR2'!$J138:$U138)</f>
        <v>4</v>
      </c>
      <c r="W138" s="262" t="s">
        <v>255</v>
      </c>
      <c r="X138" s="262"/>
      <c r="Y138" s="233" t="s">
        <v>547</v>
      </c>
      <c r="Z138" s="296" t="s">
        <v>74</v>
      </c>
      <c r="AA138" s="258"/>
      <c r="AB138" s="693"/>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row>
    <row r="139" spans="2:54" s="244" customFormat="1" ht="43.5" customHeight="1">
      <c r="B139" s="266" t="e">
        <f>IF('Formulario PPGR2'!$G139="","",CONCATENATE('Formulario PPGR2'!$C139,".",'Formulario PPGR2'!$D139,".",'Formulario PPGR2'!$E139,".",'Formulario PPGR2'!$F139))</f>
        <v>#REF!</v>
      </c>
      <c r="C139" s="266" t="e">
        <f>IF('Formulario PPGR2'!$G139="","",'Formulario PPGR1'!#REF!)</f>
        <v>#REF!</v>
      </c>
      <c r="D139" s="266" t="e">
        <f>IF('Formulario PPGR2'!$G139="","",'Formulario PPGR1'!#REF!)</f>
        <v>#REF!</v>
      </c>
      <c r="E139" s="266" t="e">
        <f>IF('Formulario PPGR2'!$G139="","",'Formulario PPGR1'!#REF!)</f>
        <v>#REF!</v>
      </c>
      <c r="F139" s="266" t="e">
        <f>IF('Formulario PPGR2'!$G139="","",'Formulario PPGR1'!#REF!)</f>
        <v>#REF!</v>
      </c>
      <c r="G139" s="236" t="s">
        <v>169</v>
      </c>
      <c r="H139" s="233" t="s">
        <v>548</v>
      </c>
      <c r="I139" s="233" t="s">
        <v>549</v>
      </c>
      <c r="J139" s="232"/>
      <c r="K139" s="232"/>
      <c r="L139" s="232"/>
      <c r="M139" s="232"/>
      <c r="N139" s="232"/>
      <c r="O139" s="232">
        <v>1</v>
      </c>
      <c r="P139" s="232"/>
      <c r="Q139" s="232"/>
      <c r="R139" s="232"/>
      <c r="S139" s="232"/>
      <c r="T139" s="232"/>
      <c r="U139" s="232">
        <v>1</v>
      </c>
      <c r="V139" s="242">
        <f>SUM('Formulario PPGR2'!$J139:$U139)</f>
        <v>2</v>
      </c>
      <c r="W139" s="262" t="s">
        <v>255</v>
      </c>
      <c r="X139" s="262"/>
      <c r="Y139" s="236" t="s">
        <v>550</v>
      </c>
      <c r="Z139" s="296" t="s">
        <v>74</v>
      </c>
      <c r="AA139" s="258"/>
      <c r="AB139" s="693"/>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row>
    <row r="140" spans="2:54" s="244" customFormat="1" ht="63.75">
      <c r="B140" s="266" t="e">
        <f>IF('Formulario PPGR2'!$G140="","",CONCATENATE('Formulario PPGR2'!$C140,".",'Formulario PPGR2'!$D140,".",'Formulario PPGR2'!$E140,".",'Formulario PPGR2'!$F140))</f>
        <v>#REF!</v>
      </c>
      <c r="C140" s="266" t="e">
        <f>IF('Formulario PPGR2'!$G140="","",'Formulario PPGR1'!#REF!)</f>
        <v>#REF!</v>
      </c>
      <c r="D140" s="266" t="e">
        <f>IF('Formulario PPGR2'!$G140="","",'Formulario PPGR1'!#REF!)</f>
        <v>#REF!</v>
      </c>
      <c r="E140" s="266" t="e">
        <f>IF('Formulario PPGR2'!$G140="","",'Formulario PPGR1'!#REF!)</f>
        <v>#REF!</v>
      </c>
      <c r="F140" s="266" t="e">
        <f>IF('Formulario PPGR2'!$G140="","",'Formulario PPGR1'!#REF!)</f>
        <v>#REF!</v>
      </c>
      <c r="G140" s="236" t="s">
        <v>172</v>
      </c>
      <c r="H140" s="233" t="s">
        <v>551</v>
      </c>
      <c r="I140" s="233" t="s">
        <v>552</v>
      </c>
      <c r="J140" s="232">
        <v>1</v>
      </c>
      <c r="K140" s="232"/>
      <c r="L140" s="232"/>
      <c r="M140" s="232"/>
      <c r="N140" s="232"/>
      <c r="O140" s="232"/>
      <c r="P140" s="232"/>
      <c r="Q140" s="232"/>
      <c r="R140" s="232"/>
      <c r="S140" s="232"/>
      <c r="T140" s="232"/>
      <c r="U140" s="232"/>
      <c r="V140" s="242">
        <f>SUM('Formulario PPGR2'!$J140:$U140)</f>
        <v>1</v>
      </c>
      <c r="W140" s="262" t="s">
        <v>268</v>
      </c>
      <c r="X140" s="262" t="s">
        <v>261</v>
      </c>
      <c r="Y140" s="236" t="s">
        <v>553</v>
      </c>
      <c r="Z140" s="296" t="s">
        <v>74</v>
      </c>
      <c r="AA140" s="258"/>
      <c r="AB140" s="693"/>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row>
    <row r="141" spans="2:54" s="244" customFormat="1" ht="51">
      <c r="B141" s="266" t="e">
        <f>IF('Formulario PPGR2'!$G141="","",CONCATENATE('Formulario PPGR2'!$C141,".",'Formulario PPGR2'!$D141,".",'Formulario PPGR2'!$E141,".",'Formulario PPGR2'!$F141))</f>
        <v>#REF!</v>
      </c>
      <c r="C141" s="266" t="e">
        <f>IF('Formulario PPGR2'!$G141="","",'Formulario PPGR1'!#REF!)</f>
        <v>#REF!</v>
      </c>
      <c r="D141" s="266" t="e">
        <f>IF('Formulario PPGR2'!$G141="","",'Formulario PPGR1'!#REF!)</f>
        <v>#REF!</v>
      </c>
      <c r="E141" s="266" t="e">
        <f>IF('Formulario PPGR2'!$G141="","",'Formulario PPGR1'!#REF!)</f>
        <v>#REF!</v>
      </c>
      <c r="F141" s="266" t="e">
        <f>IF('Formulario PPGR2'!$G141="","",'Formulario PPGR1'!#REF!)</f>
        <v>#REF!</v>
      </c>
      <c r="G141" s="236" t="s">
        <v>172</v>
      </c>
      <c r="H141" s="233" t="s">
        <v>554</v>
      </c>
      <c r="I141" s="233" t="s">
        <v>555</v>
      </c>
      <c r="J141" s="232"/>
      <c r="K141" s="232"/>
      <c r="L141" s="232"/>
      <c r="M141" s="232">
        <v>1</v>
      </c>
      <c r="N141" s="232"/>
      <c r="O141" s="232"/>
      <c r="P141" s="232">
        <v>1</v>
      </c>
      <c r="Q141" s="232"/>
      <c r="R141" s="232"/>
      <c r="S141" s="232">
        <v>1</v>
      </c>
      <c r="T141" s="232"/>
      <c r="U141" s="232">
        <v>1</v>
      </c>
      <c r="V141" s="242">
        <f>SUM('Formulario PPGR2'!$J141:$U141)</f>
        <v>4</v>
      </c>
      <c r="W141" s="262" t="s">
        <v>255</v>
      </c>
      <c r="X141" s="262"/>
      <c r="Y141" s="236" t="s">
        <v>556</v>
      </c>
      <c r="Z141" s="296" t="s">
        <v>74</v>
      </c>
      <c r="AA141" s="258"/>
      <c r="AB141" s="693"/>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row>
    <row r="142" spans="2:54" s="244" customFormat="1" ht="51">
      <c r="B142" s="266" t="e">
        <f>IF('Formulario PPGR2'!$G142="","",CONCATENATE('Formulario PPGR2'!$C142,".",'Formulario PPGR2'!$D142,".",'Formulario PPGR2'!$E142,".",'Formulario PPGR2'!$F142))</f>
        <v>#REF!</v>
      </c>
      <c r="C142" s="266" t="e">
        <f>IF('Formulario PPGR2'!$G142="","",'Formulario PPGR1'!#REF!)</f>
        <v>#REF!</v>
      </c>
      <c r="D142" s="266" t="e">
        <f>IF('Formulario PPGR2'!$G142="","",'Formulario PPGR1'!#REF!)</f>
        <v>#REF!</v>
      </c>
      <c r="E142" s="266" t="e">
        <f>IF('Formulario PPGR2'!$G142="","",'Formulario PPGR1'!#REF!)</f>
        <v>#REF!</v>
      </c>
      <c r="F142" s="266" t="e">
        <f>IF('Formulario PPGR2'!$G142="","",'Formulario PPGR1'!#REF!)</f>
        <v>#REF!</v>
      </c>
      <c r="G142" s="236" t="s">
        <v>172</v>
      </c>
      <c r="H142" s="233" t="s">
        <v>557</v>
      </c>
      <c r="I142" s="233" t="s">
        <v>558</v>
      </c>
      <c r="J142" s="232"/>
      <c r="K142" s="232"/>
      <c r="L142" s="232">
        <v>1</v>
      </c>
      <c r="M142" s="232"/>
      <c r="N142" s="232"/>
      <c r="O142" s="232">
        <v>1</v>
      </c>
      <c r="P142" s="232"/>
      <c r="Q142" s="232"/>
      <c r="R142" s="232">
        <v>1</v>
      </c>
      <c r="S142" s="232"/>
      <c r="T142" s="232"/>
      <c r="U142" s="232">
        <v>1</v>
      </c>
      <c r="V142" s="242">
        <f>SUM('Formulario PPGR2'!$J142:$U142)</f>
        <v>4</v>
      </c>
      <c r="W142" s="262" t="s">
        <v>255</v>
      </c>
      <c r="X142" s="262"/>
      <c r="Y142" s="236" t="s">
        <v>559</v>
      </c>
      <c r="Z142" s="296" t="s">
        <v>74</v>
      </c>
      <c r="AA142" s="258"/>
      <c r="AB142" s="693"/>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row>
    <row r="143" spans="2:54" s="244" customFormat="1" ht="38.25">
      <c r="B143" s="266" t="e">
        <f>IF('Formulario PPGR2'!$G143="","",CONCATENATE('Formulario PPGR2'!$C143,".",'Formulario PPGR2'!$D143,".",'Formulario PPGR2'!$E143,".",'Formulario PPGR2'!$F143))</f>
        <v>#REF!</v>
      </c>
      <c r="C143" s="266" t="e">
        <f>IF('Formulario PPGR2'!$G143="","",'Formulario PPGR1'!#REF!)</f>
        <v>#REF!</v>
      </c>
      <c r="D143" s="266" t="e">
        <f>IF('Formulario PPGR2'!$G143="","",'Formulario PPGR1'!#REF!)</f>
        <v>#REF!</v>
      </c>
      <c r="E143" s="266" t="e">
        <f>IF('Formulario PPGR2'!$G143="","",'Formulario PPGR1'!#REF!)</f>
        <v>#REF!</v>
      </c>
      <c r="F143" s="266" t="e">
        <f>IF('Formulario PPGR2'!$G143="","",'Formulario PPGR1'!#REF!)</f>
        <v>#REF!</v>
      </c>
      <c r="G143" s="236" t="s">
        <v>175</v>
      </c>
      <c r="H143" s="233" t="s">
        <v>560</v>
      </c>
      <c r="I143" s="233" t="s">
        <v>561</v>
      </c>
      <c r="J143" s="232"/>
      <c r="K143" s="232"/>
      <c r="L143" s="232">
        <v>1</v>
      </c>
      <c r="M143" s="232"/>
      <c r="N143" s="232"/>
      <c r="O143" s="232">
        <v>1</v>
      </c>
      <c r="P143" s="232"/>
      <c r="Q143" s="232"/>
      <c r="R143" s="232">
        <v>1</v>
      </c>
      <c r="S143" s="232"/>
      <c r="T143" s="232"/>
      <c r="U143" s="232">
        <v>1</v>
      </c>
      <c r="V143" s="242">
        <f>SUM('Formulario PPGR2'!$J143:$U143)</f>
        <v>4</v>
      </c>
      <c r="W143" s="262" t="s">
        <v>255</v>
      </c>
      <c r="X143" s="262"/>
      <c r="Y143" s="236"/>
      <c r="Z143" s="296" t="s">
        <v>74</v>
      </c>
      <c r="AA143" s="258"/>
      <c r="AB143" s="693"/>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row>
    <row r="144" spans="2:54" s="244" customFormat="1" ht="38.25">
      <c r="B144" s="266" t="e">
        <f>IF('Formulario PPGR2'!$G144="","",CONCATENATE('Formulario PPGR2'!$C144,".",'Formulario PPGR2'!$D144,".",'Formulario PPGR2'!$E144,".",'Formulario PPGR2'!$F144))</f>
        <v>#REF!</v>
      </c>
      <c r="C144" s="266" t="e">
        <f>IF('Formulario PPGR2'!$G144="","",'Formulario PPGR1'!#REF!)</f>
        <v>#REF!</v>
      </c>
      <c r="D144" s="266" t="e">
        <f>IF('Formulario PPGR2'!$G144="","",'Formulario PPGR1'!#REF!)</f>
        <v>#REF!</v>
      </c>
      <c r="E144" s="266" t="e">
        <f>IF('Formulario PPGR2'!$G144="","",'Formulario PPGR1'!#REF!)</f>
        <v>#REF!</v>
      </c>
      <c r="F144" s="266" t="e">
        <f>IF('Formulario PPGR2'!$G144="","",'Formulario PPGR1'!#REF!)</f>
        <v>#REF!</v>
      </c>
      <c r="G144" s="236" t="s">
        <v>177</v>
      </c>
      <c r="H144" s="233" t="s">
        <v>562</v>
      </c>
      <c r="I144" s="233" t="s">
        <v>563</v>
      </c>
      <c r="J144" s="232"/>
      <c r="K144" s="232"/>
      <c r="L144" s="232">
        <v>1</v>
      </c>
      <c r="M144" s="232"/>
      <c r="N144" s="232"/>
      <c r="O144" s="232">
        <v>1</v>
      </c>
      <c r="P144" s="232"/>
      <c r="Q144" s="232"/>
      <c r="R144" s="232">
        <v>1</v>
      </c>
      <c r="S144" s="232"/>
      <c r="T144" s="232"/>
      <c r="U144" s="232">
        <v>1</v>
      </c>
      <c r="V144" s="242">
        <f>SUM('Formulario PPGR2'!$J144:$U144)</f>
        <v>4</v>
      </c>
      <c r="W144" s="262" t="s">
        <v>255</v>
      </c>
      <c r="X144" s="262"/>
      <c r="Y144" s="236"/>
      <c r="Z144" s="296" t="s">
        <v>74</v>
      </c>
      <c r="AA144" s="258"/>
      <c r="AB144" s="693"/>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row>
    <row r="145" spans="2:54" s="244" customFormat="1" ht="76.5">
      <c r="B145" s="266" t="e">
        <f>IF('Formulario PPGR2'!$G145="","",CONCATENATE('Formulario PPGR2'!$C145,".",'Formulario PPGR2'!$D145,".",'Formulario PPGR2'!$E145,".",'Formulario PPGR2'!$F145))</f>
        <v>#REF!</v>
      </c>
      <c r="C145" s="266" t="e">
        <f>IF('Formulario PPGR2'!$G145="","",'Formulario PPGR1'!#REF!)</f>
        <v>#REF!</v>
      </c>
      <c r="D145" s="266" t="e">
        <f>IF('Formulario PPGR2'!$G145="","",'Formulario PPGR1'!#REF!)</f>
        <v>#REF!</v>
      </c>
      <c r="E145" s="266" t="e">
        <f>IF('Formulario PPGR2'!$G145="","",'Formulario PPGR1'!#REF!)</f>
        <v>#REF!</v>
      </c>
      <c r="F145" s="266" t="e">
        <f>IF('Formulario PPGR2'!$G145="","",'Formulario PPGR1'!#REF!)</f>
        <v>#REF!</v>
      </c>
      <c r="G145" s="236" t="s">
        <v>179</v>
      </c>
      <c r="H145" s="233" t="s">
        <v>564</v>
      </c>
      <c r="I145" s="233" t="s">
        <v>565</v>
      </c>
      <c r="J145" s="232"/>
      <c r="K145" s="232">
        <v>1</v>
      </c>
      <c r="L145" s="232"/>
      <c r="M145" s="232"/>
      <c r="N145" s="232"/>
      <c r="O145" s="232">
        <v>1</v>
      </c>
      <c r="P145" s="232"/>
      <c r="Q145" s="232"/>
      <c r="R145" s="232"/>
      <c r="S145" s="232">
        <v>1</v>
      </c>
      <c r="T145" s="232"/>
      <c r="U145" s="232"/>
      <c r="V145" s="242">
        <f>SUM('Formulario PPGR2'!$J145:$U145)</f>
        <v>3</v>
      </c>
      <c r="W145" s="262" t="s">
        <v>268</v>
      </c>
      <c r="X145" s="262" t="s">
        <v>261</v>
      </c>
      <c r="Y145" s="236"/>
      <c r="Z145" s="296" t="s">
        <v>54</v>
      </c>
      <c r="AA145" s="258"/>
      <c r="AB145" s="693"/>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row>
    <row r="146" spans="2:54" s="244" customFormat="1" ht="51">
      <c r="B146" s="266" t="e">
        <f>IF('Formulario PPGR2'!$G146="","",CONCATENATE('Formulario PPGR2'!$C146,".",'Formulario PPGR2'!$D146,".",'Formulario PPGR2'!$E146,".",'Formulario PPGR2'!$F146))</f>
        <v>#REF!</v>
      </c>
      <c r="C146" s="266" t="e">
        <f>IF('Formulario PPGR2'!$G146="","",'Formulario PPGR1'!#REF!)</f>
        <v>#REF!</v>
      </c>
      <c r="D146" s="266" t="e">
        <f>IF('Formulario PPGR2'!$G146="","",'Formulario PPGR1'!#REF!)</f>
        <v>#REF!</v>
      </c>
      <c r="E146" s="266" t="e">
        <f>IF('Formulario PPGR2'!$G146="","",'Formulario PPGR1'!#REF!)</f>
        <v>#REF!</v>
      </c>
      <c r="F146" s="266" t="e">
        <f>IF('Formulario PPGR2'!$G146="","",'Formulario PPGR1'!#REF!)</f>
        <v>#REF!</v>
      </c>
      <c r="G146" s="236" t="s">
        <v>181</v>
      </c>
      <c r="H146" s="233" t="s">
        <v>566</v>
      </c>
      <c r="I146" s="233" t="s">
        <v>567</v>
      </c>
      <c r="J146" s="232">
        <v>1</v>
      </c>
      <c r="K146" s="232">
        <v>1</v>
      </c>
      <c r="L146" s="232">
        <v>1</v>
      </c>
      <c r="M146" s="232">
        <v>1</v>
      </c>
      <c r="N146" s="232">
        <v>1</v>
      </c>
      <c r="O146" s="232">
        <v>1</v>
      </c>
      <c r="P146" s="232">
        <v>1</v>
      </c>
      <c r="Q146" s="232">
        <v>1</v>
      </c>
      <c r="R146" s="232">
        <v>1</v>
      </c>
      <c r="S146" s="232">
        <v>1</v>
      </c>
      <c r="T146" s="232">
        <v>1</v>
      </c>
      <c r="U146" s="232">
        <v>1</v>
      </c>
      <c r="V146" s="242">
        <f>SUM('Formulario PPGR2'!$J146:$U146)</f>
        <v>12</v>
      </c>
      <c r="W146" s="262" t="s">
        <v>255</v>
      </c>
      <c r="X146" s="262"/>
      <c r="Y146" s="236" t="s">
        <v>568</v>
      </c>
      <c r="Z146" s="296" t="s">
        <v>54</v>
      </c>
      <c r="AA146" s="258"/>
      <c r="AB146" s="693"/>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row>
    <row r="147" spans="2:54" s="244" customFormat="1" ht="51">
      <c r="B147" s="266" t="e">
        <f>IF('Formulario PPGR2'!$G147="","",CONCATENATE('Formulario PPGR2'!$C147,".",'Formulario PPGR2'!$D147,".",'Formulario PPGR2'!$E147,".",'Formulario PPGR2'!$F147))</f>
        <v>#REF!</v>
      </c>
      <c r="C147" s="266" t="e">
        <f>IF('Formulario PPGR2'!$G147="","",'Formulario PPGR1'!#REF!)</f>
        <v>#REF!</v>
      </c>
      <c r="D147" s="266" t="e">
        <f>IF('Formulario PPGR2'!$G147="","",'Formulario PPGR1'!#REF!)</f>
        <v>#REF!</v>
      </c>
      <c r="E147" s="266" t="e">
        <f>IF('Formulario PPGR2'!$G147="","",'Formulario PPGR1'!#REF!)</f>
        <v>#REF!</v>
      </c>
      <c r="F147" s="266" t="e">
        <f>IF('Formulario PPGR2'!$G147="","",'Formulario PPGR1'!#REF!)</f>
        <v>#REF!</v>
      </c>
      <c r="G147" s="236" t="s">
        <v>181</v>
      </c>
      <c r="H147" s="233" t="s">
        <v>569</v>
      </c>
      <c r="I147" s="233" t="s">
        <v>570</v>
      </c>
      <c r="J147" s="232">
        <v>1</v>
      </c>
      <c r="K147" s="232">
        <v>1</v>
      </c>
      <c r="L147" s="232">
        <v>1</v>
      </c>
      <c r="M147" s="232">
        <v>1</v>
      </c>
      <c r="N147" s="232">
        <v>1</v>
      </c>
      <c r="O147" s="232">
        <v>1</v>
      </c>
      <c r="P147" s="232">
        <v>1</v>
      </c>
      <c r="Q147" s="232">
        <v>1</v>
      </c>
      <c r="R147" s="232">
        <v>1</v>
      </c>
      <c r="S147" s="232">
        <v>1</v>
      </c>
      <c r="T147" s="232">
        <v>1</v>
      </c>
      <c r="U147" s="232">
        <v>1</v>
      </c>
      <c r="V147" s="242">
        <f>SUM('Formulario PPGR2'!$J147:$U147)</f>
        <v>12</v>
      </c>
      <c r="W147" s="262" t="s">
        <v>254</v>
      </c>
      <c r="X147" s="262"/>
      <c r="Y147" s="236"/>
      <c r="Z147" s="296" t="s">
        <v>184</v>
      </c>
      <c r="AA147" s="258"/>
      <c r="AB147" s="693"/>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row>
    <row r="148" spans="2:54" s="244" customFormat="1" ht="51">
      <c r="B148" s="266" t="e">
        <f>IF('Formulario PPGR2'!$G148="","",CONCATENATE('Formulario PPGR2'!$C148,".",'Formulario PPGR2'!$D148,".",'Formulario PPGR2'!$E148,".",'Formulario PPGR2'!$F148))</f>
        <v>#REF!</v>
      </c>
      <c r="C148" s="266" t="e">
        <f>IF('Formulario PPGR2'!$G148="","",'Formulario PPGR1'!#REF!)</f>
        <v>#REF!</v>
      </c>
      <c r="D148" s="266" t="e">
        <f>IF('Formulario PPGR2'!$G148="","",'Formulario PPGR1'!#REF!)</f>
        <v>#REF!</v>
      </c>
      <c r="E148" s="266" t="e">
        <f>IF('Formulario PPGR2'!$G148="","",'Formulario PPGR1'!#REF!)</f>
        <v>#REF!</v>
      </c>
      <c r="F148" s="266" t="e">
        <f>IF('Formulario PPGR2'!$G148="","",'Formulario PPGR1'!#REF!)</f>
        <v>#REF!</v>
      </c>
      <c r="G148" s="236" t="s">
        <v>183</v>
      </c>
      <c r="H148" s="233" t="s">
        <v>571</v>
      </c>
      <c r="I148" s="235" t="s">
        <v>572</v>
      </c>
      <c r="J148" s="232"/>
      <c r="K148" s="232"/>
      <c r="L148" s="232"/>
      <c r="M148" s="232"/>
      <c r="N148" s="232"/>
      <c r="O148" s="232">
        <v>1</v>
      </c>
      <c r="P148" s="232"/>
      <c r="Q148" s="232"/>
      <c r="R148" s="232"/>
      <c r="S148" s="232"/>
      <c r="T148" s="232">
        <v>1</v>
      </c>
      <c r="U148" s="232"/>
      <c r="V148" s="242">
        <f>SUM('Formulario PPGR2'!$J148:$U148)</f>
        <v>2</v>
      </c>
      <c r="W148" s="262" t="s">
        <v>268</v>
      </c>
      <c r="X148" s="262" t="s">
        <v>274</v>
      </c>
      <c r="Y148" s="236"/>
      <c r="Z148" s="296" t="s">
        <v>54</v>
      </c>
      <c r="AA148" s="258"/>
      <c r="AB148" s="693"/>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row>
    <row r="149" spans="2:54" s="244" customFormat="1" ht="51">
      <c r="B149" s="266" t="e">
        <f>IF('Formulario PPGR2'!$G149="","",CONCATENATE('Formulario PPGR2'!$C149,".",'Formulario PPGR2'!$D149,".",'Formulario PPGR2'!$E149,".",'Formulario PPGR2'!$F149))</f>
        <v>#REF!</v>
      </c>
      <c r="C149" s="266" t="e">
        <f>IF('Formulario PPGR2'!$G149="","",'Formulario PPGR1'!#REF!)</f>
        <v>#REF!</v>
      </c>
      <c r="D149" s="266" t="e">
        <f>IF('Formulario PPGR2'!$G149="","",'Formulario PPGR1'!#REF!)</f>
        <v>#REF!</v>
      </c>
      <c r="E149" s="266" t="e">
        <f>IF('Formulario PPGR2'!$G149="","",'Formulario PPGR1'!#REF!)</f>
        <v>#REF!</v>
      </c>
      <c r="F149" s="266" t="e">
        <f>IF('Formulario PPGR2'!$G149="","",'Formulario PPGR1'!#REF!)</f>
        <v>#REF!</v>
      </c>
      <c r="G149" s="236" t="s">
        <v>183</v>
      </c>
      <c r="H149" s="233" t="s">
        <v>573</v>
      </c>
      <c r="I149" s="233" t="s">
        <v>574</v>
      </c>
      <c r="J149" s="232"/>
      <c r="K149" s="232"/>
      <c r="L149" s="232">
        <v>1</v>
      </c>
      <c r="M149" s="232"/>
      <c r="N149" s="232">
        <v>1</v>
      </c>
      <c r="O149" s="232"/>
      <c r="P149" s="232"/>
      <c r="Q149" s="232">
        <v>1</v>
      </c>
      <c r="R149" s="232"/>
      <c r="S149" s="232">
        <v>1</v>
      </c>
      <c r="T149" s="232"/>
      <c r="U149" s="232"/>
      <c r="V149" s="242">
        <f>SUM('Formulario PPGR2'!$J149:$U149)</f>
        <v>4</v>
      </c>
      <c r="W149" s="262" t="s">
        <v>268</v>
      </c>
      <c r="X149" s="262" t="s">
        <v>255</v>
      </c>
      <c r="Y149" s="236"/>
      <c r="Z149" s="296" t="s">
        <v>54</v>
      </c>
      <c r="AA149" s="258"/>
      <c r="AB149" s="693"/>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row>
    <row r="150" spans="2:54" s="244" customFormat="1" ht="51">
      <c r="B150" s="266" t="e">
        <f>IF('Formulario PPGR2'!$G150="","",CONCATENATE('Formulario PPGR2'!$C150,".",'Formulario PPGR2'!$D150,".",'Formulario PPGR2'!$E150,".",'Formulario PPGR2'!$F150))</f>
        <v>#REF!</v>
      </c>
      <c r="C150" s="266" t="e">
        <f>IF('Formulario PPGR2'!$G150="","",'Formulario PPGR1'!#REF!)</f>
        <v>#REF!</v>
      </c>
      <c r="D150" s="266" t="e">
        <f>IF('Formulario PPGR2'!$G150="","",'Formulario PPGR1'!#REF!)</f>
        <v>#REF!</v>
      </c>
      <c r="E150" s="266" t="e">
        <f>IF('Formulario PPGR2'!$G150="","",'Formulario PPGR1'!#REF!)</f>
        <v>#REF!</v>
      </c>
      <c r="F150" s="266" t="e">
        <f>IF('Formulario PPGR2'!$G150="","",'Formulario PPGR1'!#REF!)</f>
        <v>#REF!</v>
      </c>
      <c r="G150" s="236" t="s">
        <v>183</v>
      </c>
      <c r="H150" s="233" t="s">
        <v>575</v>
      </c>
      <c r="I150" s="233" t="s">
        <v>576</v>
      </c>
      <c r="J150" s="232"/>
      <c r="K150" s="232"/>
      <c r="L150" s="232">
        <v>3</v>
      </c>
      <c r="M150" s="232"/>
      <c r="N150" s="232"/>
      <c r="O150" s="232">
        <v>3</v>
      </c>
      <c r="P150" s="232"/>
      <c r="Q150" s="232"/>
      <c r="R150" s="232">
        <v>3</v>
      </c>
      <c r="S150" s="232"/>
      <c r="T150" s="232"/>
      <c r="U150" s="232"/>
      <c r="V150" s="242">
        <f>SUM('Formulario PPGR2'!$J150:$U150)</f>
        <v>9</v>
      </c>
      <c r="W150" s="262" t="s">
        <v>268</v>
      </c>
      <c r="X150" s="262" t="s">
        <v>261</v>
      </c>
      <c r="Y150" s="236"/>
      <c r="Z150" s="296" t="s">
        <v>54</v>
      </c>
      <c r="AA150" s="258"/>
      <c r="AB150" s="693"/>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row>
    <row r="151" spans="2:54" s="244" customFormat="1" ht="51">
      <c r="B151" s="266" t="e">
        <f>IF('Formulario PPGR2'!$G151="","",CONCATENATE('Formulario PPGR2'!$C151,".",'Formulario PPGR2'!$D151,".",'Formulario PPGR2'!$E151,".",'Formulario PPGR2'!$F151))</f>
        <v>#REF!</v>
      </c>
      <c r="C151" s="266" t="e">
        <f>IF('Formulario PPGR2'!$G151="","",'Formulario PPGR1'!#REF!)</f>
        <v>#REF!</v>
      </c>
      <c r="D151" s="266" t="e">
        <f>IF('Formulario PPGR2'!$G151="","",'Formulario PPGR1'!#REF!)</f>
        <v>#REF!</v>
      </c>
      <c r="E151" s="266" t="e">
        <f>IF('Formulario PPGR2'!$G151="","",'Formulario PPGR1'!#REF!)</f>
        <v>#REF!</v>
      </c>
      <c r="F151" s="266" t="e">
        <f>IF('Formulario PPGR2'!$G151="","",'Formulario PPGR1'!#REF!)</f>
        <v>#REF!</v>
      </c>
      <c r="G151" s="236" t="s">
        <v>183</v>
      </c>
      <c r="H151" s="233" t="s">
        <v>577</v>
      </c>
      <c r="I151" s="233" t="s">
        <v>578</v>
      </c>
      <c r="J151" s="232"/>
      <c r="K151" s="232"/>
      <c r="L151" s="232"/>
      <c r="M151" s="232">
        <v>3</v>
      </c>
      <c r="N151" s="232"/>
      <c r="O151" s="232"/>
      <c r="P151" s="232">
        <v>3</v>
      </c>
      <c r="Q151" s="232"/>
      <c r="R151" s="232"/>
      <c r="S151" s="232">
        <v>3</v>
      </c>
      <c r="T151" s="232"/>
      <c r="U151" s="232"/>
      <c r="V151" s="242">
        <f>SUM('Formulario PPGR2'!$J151:$U151)</f>
        <v>9</v>
      </c>
      <c r="W151" s="262" t="s">
        <v>268</v>
      </c>
      <c r="X151" s="262" t="s">
        <v>255</v>
      </c>
      <c r="Y151" s="236"/>
      <c r="Z151" s="296" t="s">
        <v>54</v>
      </c>
      <c r="AA151" s="258"/>
      <c r="AB151" s="693"/>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row>
    <row r="152" spans="2:54" s="244" customFormat="1" ht="89.25">
      <c r="B152" s="266" t="e">
        <f>IF('Formulario PPGR2'!$G152="","",CONCATENATE('Formulario PPGR2'!$C152,".",'Formulario PPGR2'!$D152,".",'Formulario PPGR2'!$E152,".",'Formulario PPGR2'!$F152))</f>
        <v>#REF!</v>
      </c>
      <c r="C152" s="266" t="e">
        <f>IF('Formulario PPGR2'!$G152="","",'Formulario PPGR1'!#REF!)</f>
        <v>#REF!</v>
      </c>
      <c r="D152" s="266" t="e">
        <f>IF('Formulario PPGR2'!$G152="","",'Formulario PPGR1'!#REF!)</f>
        <v>#REF!</v>
      </c>
      <c r="E152" s="266" t="e">
        <f>IF('Formulario PPGR2'!$G152="","",'Formulario PPGR1'!#REF!)</f>
        <v>#REF!</v>
      </c>
      <c r="F152" s="266" t="e">
        <f>IF('Formulario PPGR2'!$G152="","",'Formulario PPGR1'!#REF!)</f>
        <v>#REF!</v>
      </c>
      <c r="G152" s="236" t="s">
        <v>187</v>
      </c>
      <c r="H152" s="233" t="s">
        <v>579</v>
      </c>
      <c r="I152" s="233" t="s">
        <v>580</v>
      </c>
      <c r="J152" s="232"/>
      <c r="K152" s="232"/>
      <c r="L152" s="232">
        <v>1</v>
      </c>
      <c r="M152" s="232"/>
      <c r="N152" s="232"/>
      <c r="O152" s="232">
        <v>1</v>
      </c>
      <c r="P152" s="232"/>
      <c r="Q152" s="232"/>
      <c r="R152" s="232">
        <v>1</v>
      </c>
      <c r="S152" s="232"/>
      <c r="T152" s="232"/>
      <c r="U152" s="232">
        <v>1</v>
      </c>
      <c r="V152" s="242">
        <f>SUM('Formulario PPGR2'!$J152:$U152)</f>
        <v>4</v>
      </c>
      <c r="W152" s="262" t="s">
        <v>255</v>
      </c>
      <c r="X152" s="262" t="s">
        <v>268</v>
      </c>
      <c r="Y152" s="236" t="s">
        <v>581</v>
      </c>
      <c r="Z152" s="296" t="s">
        <v>76</v>
      </c>
      <c r="AA152" s="258"/>
      <c r="AB152" s="693"/>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row>
    <row r="153" spans="2:54" s="244" customFormat="1" ht="144" customHeight="1">
      <c r="B153" s="266" t="e">
        <f>IF('Formulario PPGR2'!$G153="","",CONCATENATE('Formulario PPGR2'!$C153,".",'Formulario PPGR2'!$D153,".",'Formulario PPGR2'!$E153,".",'Formulario PPGR2'!$F153))</f>
        <v>#REF!</v>
      </c>
      <c r="C153" s="266" t="e">
        <f>IF('Formulario PPGR2'!$G153="","",'Formulario PPGR1'!#REF!)</f>
        <v>#REF!</v>
      </c>
      <c r="D153" s="266" t="e">
        <f>IF('Formulario PPGR2'!$G153="","",'Formulario PPGR1'!#REF!)</f>
        <v>#REF!</v>
      </c>
      <c r="E153" s="266" t="e">
        <f>IF('Formulario PPGR2'!$G153="","",'Formulario PPGR1'!#REF!)</f>
        <v>#REF!</v>
      </c>
      <c r="F153" s="266" t="e">
        <f>IF('Formulario PPGR2'!$G153="","",'Formulario PPGR1'!#REF!)</f>
        <v>#REF!</v>
      </c>
      <c r="G153" s="236" t="s">
        <v>187</v>
      </c>
      <c r="H153" s="233" t="s">
        <v>582</v>
      </c>
      <c r="I153" s="233" t="s">
        <v>583</v>
      </c>
      <c r="J153" s="232"/>
      <c r="K153" s="232"/>
      <c r="L153" s="232"/>
      <c r="M153" s="232">
        <v>1</v>
      </c>
      <c r="N153" s="232"/>
      <c r="O153" s="232"/>
      <c r="P153" s="232">
        <v>1</v>
      </c>
      <c r="Q153" s="232"/>
      <c r="R153" s="232"/>
      <c r="S153" s="232">
        <v>1</v>
      </c>
      <c r="T153" s="232"/>
      <c r="U153" s="232"/>
      <c r="V153" s="242">
        <f>SUM('Formulario PPGR2'!$J153:$U153)</f>
        <v>3</v>
      </c>
      <c r="W153" s="262" t="s">
        <v>254</v>
      </c>
      <c r="X153" s="262"/>
      <c r="Y153" s="236" t="s">
        <v>584</v>
      </c>
      <c r="Z153" s="296" t="s">
        <v>76</v>
      </c>
      <c r="AA153" s="258"/>
      <c r="AB153" s="693"/>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row>
    <row r="154" spans="2:54" s="244" customFormat="1" ht="89.25">
      <c r="B154" s="266" t="e">
        <f>IF('Formulario PPGR2'!$G154="","",CONCATENATE('Formulario PPGR2'!$C154,".",'Formulario PPGR2'!$D154,".",'Formulario PPGR2'!$E154,".",'Formulario PPGR2'!$F154))</f>
        <v>#REF!</v>
      </c>
      <c r="C154" s="266" t="e">
        <f>IF('Formulario PPGR2'!$G154="","",'Formulario PPGR1'!#REF!)</f>
        <v>#REF!</v>
      </c>
      <c r="D154" s="266" t="e">
        <f>IF('Formulario PPGR2'!$G154="","",'Formulario PPGR1'!#REF!)</f>
        <v>#REF!</v>
      </c>
      <c r="E154" s="266" t="e">
        <f>IF('Formulario PPGR2'!$G154="","",'Formulario PPGR1'!#REF!)</f>
        <v>#REF!</v>
      </c>
      <c r="F154" s="266" t="e">
        <f>IF('Formulario PPGR2'!$G154="","",'Formulario PPGR1'!#REF!)</f>
        <v>#REF!</v>
      </c>
      <c r="G154" s="236" t="s">
        <v>187</v>
      </c>
      <c r="H154" s="233" t="s">
        <v>585</v>
      </c>
      <c r="I154" s="233" t="s">
        <v>586</v>
      </c>
      <c r="J154" s="232"/>
      <c r="K154" s="232"/>
      <c r="L154" s="232"/>
      <c r="M154" s="232"/>
      <c r="N154" s="232"/>
      <c r="O154" s="232"/>
      <c r="P154" s="232"/>
      <c r="Q154" s="232"/>
      <c r="R154" s="232">
        <v>1</v>
      </c>
      <c r="S154" s="232"/>
      <c r="T154" s="232"/>
      <c r="U154" s="232"/>
      <c r="V154" s="242">
        <f>SUM('Formulario PPGR2'!$J154:$U154)</f>
        <v>1</v>
      </c>
      <c r="W154" s="262" t="s">
        <v>254</v>
      </c>
      <c r="X154" s="262"/>
      <c r="Y154" s="236" t="s">
        <v>587</v>
      </c>
      <c r="Z154" s="296" t="s">
        <v>76</v>
      </c>
      <c r="AA154" s="258"/>
      <c r="AB154" s="693"/>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row>
    <row r="155" spans="2:54" s="244" customFormat="1" ht="89.25">
      <c r="B155" s="266" t="e">
        <f>IF('Formulario PPGR2'!$G155="","",CONCATENATE('Formulario PPGR2'!$C155,".",'Formulario PPGR2'!$D155,".",'Formulario PPGR2'!$E155,".",'Formulario PPGR2'!$F155))</f>
        <v>#REF!</v>
      </c>
      <c r="C155" s="266" t="e">
        <f>IF('Formulario PPGR2'!$G155="","",'Formulario PPGR1'!#REF!)</f>
        <v>#REF!</v>
      </c>
      <c r="D155" s="266" t="e">
        <f>IF('Formulario PPGR2'!$G155="","",'Formulario PPGR1'!#REF!)</f>
        <v>#REF!</v>
      </c>
      <c r="E155" s="266" t="e">
        <f>IF('Formulario PPGR2'!$G155="","",'Formulario PPGR1'!#REF!)</f>
        <v>#REF!</v>
      </c>
      <c r="F155" s="266" t="e">
        <f>IF('Formulario PPGR2'!$G155="","",'Formulario PPGR1'!#REF!)</f>
        <v>#REF!</v>
      </c>
      <c r="G155" s="236" t="s">
        <v>187</v>
      </c>
      <c r="H155" s="233" t="s">
        <v>588</v>
      </c>
      <c r="I155" s="233" t="s">
        <v>589</v>
      </c>
      <c r="J155" s="232"/>
      <c r="K155" s="232"/>
      <c r="L155" s="232"/>
      <c r="M155" s="232"/>
      <c r="N155" s="232"/>
      <c r="O155" s="232"/>
      <c r="P155" s="232"/>
      <c r="Q155" s="232"/>
      <c r="R155" s="232"/>
      <c r="S155" s="232">
        <v>1</v>
      </c>
      <c r="T155" s="232"/>
      <c r="U155" s="232"/>
      <c r="V155" s="242">
        <f>SUM('Formulario PPGR2'!$J155:$U155)</f>
        <v>1</v>
      </c>
      <c r="W155" s="262" t="s">
        <v>264</v>
      </c>
      <c r="X155" s="262"/>
      <c r="Y155" s="236" t="s">
        <v>590</v>
      </c>
      <c r="Z155" s="296" t="s">
        <v>76</v>
      </c>
      <c r="AA155" s="258"/>
      <c r="AB155" s="693"/>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row>
    <row r="156" spans="2:54" s="244" customFormat="1" ht="89.25">
      <c r="B156" s="266" t="e">
        <f>IF('Formulario PPGR2'!$G156="","",CONCATENATE('Formulario PPGR2'!$C156,".",'Formulario PPGR2'!$D156,".",'Formulario PPGR2'!$E156,".",'Formulario PPGR2'!$F156))</f>
        <v>#REF!</v>
      </c>
      <c r="C156" s="266" t="e">
        <f>IF('Formulario PPGR2'!$G156="","",'Formulario PPGR1'!#REF!)</f>
        <v>#REF!</v>
      </c>
      <c r="D156" s="266" t="e">
        <f>IF('Formulario PPGR2'!$G156="","",'Formulario PPGR1'!#REF!)</f>
        <v>#REF!</v>
      </c>
      <c r="E156" s="266" t="e">
        <f>IF('Formulario PPGR2'!$G156="","",'Formulario PPGR1'!#REF!)</f>
        <v>#REF!</v>
      </c>
      <c r="F156" s="266" t="e">
        <f>IF('Formulario PPGR2'!$G156="","",'Formulario PPGR1'!#REF!)</f>
        <v>#REF!</v>
      </c>
      <c r="G156" s="236" t="s">
        <v>187</v>
      </c>
      <c r="H156" s="233" t="s">
        <v>591</v>
      </c>
      <c r="I156" s="233" t="s">
        <v>592</v>
      </c>
      <c r="J156" s="232"/>
      <c r="K156" s="232"/>
      <c r="L156" s="232"/>
      <c r="M156" s="232">
        <v>1</v>
      </c>
      <c r="N156" s="232"/>
      <c r="O156" s="232"/>
      <c r="P156" s="232"/>
      <c r="Q156" s="232">
        <v>1</v>
      </c>
      <c r="R156" s="232"/>
      <c r="S156" s="232"/>
      <c r="T156" s="232"/>
      <c r="U156" s="232">
        <v>1</v>
      </c>
      <c r="V156" s="242">
        <f>SUM('Formulario PPGR2'!$J156:$U156)</f>
        <v>3</v>
      </c>
      <c r="W156" s="262" t="s">
        <v>255</v>
      </c>
      <c r="X156" s="262"/>
      <c r="Y156" s="236"/>
      <c r="Z156" s="296" t="s">
        <v>76</v>
      </c>
      <c r="AA156" s="258"/>
      <c r="AB156" s="693"/>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row>
    <row r="157" spans="2:54" s="244" customFormat="1" ht="89.25">
      <c r="B157" s="266" t="e">
        <f>IF('Formulario PPGR2'!$G157="","",CONCATENATE('Formulario PPGR2'!$C157,".",'Formulario PPGR2'!$D157,".",'Formulario PPGR2'!$E157,".",'Formulario PPGR2'!$F157))</f>
        <v>#REF!</v>
      </c>
      <c r="C157" s="266" t="e">
        <f>IF('Formulario PPGR2'!$G157="","",'Formulario PPGR1'!#REF!)</f>
        <v>#REF!</v>
      </c>
      <c r="D157" s="266" t="e">
        <f>IF('Formulario PPGR2'!$G157="","",'Formulario PPGR1'!#REF!)</f>
        <v>#REF!</v>
      </c>
      <c r="E157" s="266" t="e">
        <f>IF('Formulario PPGR2'!$G157="","",'Formulario PPGR1'!#REF!)</f>
        <v>#REF!</v>
      </c>
      <c r="F157" s="266" t="e">
        <f>IF('Formulario PPGR2'!$G157="","",'Formulario PPGR1'!#REF!)</f>
        <v>#REF!</v>
      </c>
      <c r="G157" s="236" t="s">
        <v>187</v>
      </c>
      <c r="H157" s="233" t="s">
        <v>593</v>
      </c>
      <c r="I157" s="233" t="s">
        <v>594</v>
      </c>
      <c r="J157" s="232">
        <v>1</v>
      </c>
      <c r="K157" s="232"/>
      <c r="L157" s="232"/>
      <c r="M157" s="232"/>
      <c r="N157" s="232"/>
      <c r="O157" s="232"/>
      <c r="P157" s="232"/>
      <c r="Q157" s="232"/>
      <c r="R157" s="232"/>
      <c r="S157" s="232"/>
      <c r="T157" s="232"/>
      <c r="U157" s="232"/>
      <c r="V157" s="242">
        <f>SUM('Formulario PPGR2'!$J157:$U157)</f>
        <v>1</v>
      </c>
      <c r="W157" s="262"/>
      <c r="X157" s="262"/>
      <c r="Y157" s="236" t="s">
        <v>595</v>
      </c>
      <c r="Z157" s="296" t="s">
        <v>76</v>
      </c>
      <c r="AA157" s="258"/>
      <c r="AB157" s="693"/>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row>
    <row r="158" spans="2:54" s="244" customFormat="1" ht="89.25">
      <c r="B158" s="266" t="e">
        <f>IF('Formulario PPGR2'!$G158="","",CONCATENATE('Formulario PPGR2'!$C158,".",'Formulario PPGR2'!$D158,".",'Formulario PPGR2'!$E158,".",'Formulario PPGR2'!$F158))</f>
        <v>#REF!</v>
      </c>
      <c r="C158" s="266" t="e">
        <f>IF('Formulario PPGR2'!$G158="","",'Formulario PPGR1'!#REF!)</f>
        <v>#REF!</v>
      </c>
      <c r="D158" s="266" t="e">
        <f>IF('Formulario PPGR2'!$G158="","",'Formulario PPGR1'!#REF!)</f>
        <v>#REF!</v>
      </c>
      <c r="E158" s="266" t="e">
        <f>IF('Formulario PPGR2'!$G158="","",'Formulario PPGR1'!#REF!)</f>
        <v>#REF!</v>
      </c>
      <c r="F158" s="266" t="e">
        <f>IF('Formulario PPGR2'!$G158="","",'Formulario PPGR1'!#REF!)</f>
        <v>#REF!</v>
      </c>
      <c r="G158" s="236" t="s">
        <v>187</v>
      </c>
      <c r="H158" s="233" t="s">
        <v>596</v>
      </c>
      <c r="I158" s="233" t="s">
        <v>597</v>
      </c>
      <c r="J158" s="232">
        <v>1</v>
      </c>
      <c r="K158" s="232"/>
      <c r="L158" s="232"/>
      <c r="M158" s="232"/>
      <c r="N158" s="232"/>
      <c r="O158" s="232"/>
      <c r="P158" s="232"/>
      <c r="Q158" s="232"/>
      <c r="R158" s="232"/>
      <c r="S158" s="232"/>
      <c r="T158" s="232"/>
      <c r="U158" s="232"/>
      <c r="V158" s="242">
        <f>SUM('Formulario PPGR2'!$J158:$U158)</f>
        <v>1</v>
      </c>
      <c r="W158" s="262"/>
      <c r="X158" s="262"/>
      <c r="Y158" s="236" t="s">
        <v>598</v>
      </c>
      <c r="Z158" s="296" t="s">
        <v>76</v>
      </c>
      <c r="AA158" s="258"/>
      <c r="AB158" s="693"/>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row>
    <row r="159" spans="2:54" s="244" customFormat="1" ht="89.25">
      <c r="B159" s="266" t="e">
        <f>IF('Formulario PPGR2'!$G159="","",CONCATENATE('Formulario PPGR2'!$C159,".",'Formulario PPGR2'!$D159,".",'Formulario PPGR2'!$E159,".",'Formulario PPGR2'!$F159))</f>
        <v>#REF!</v>
      </c>
      <c r="C159" s="266" t="e">
        <f>IF('Formulario PPGR2'!$G159="","",'Formulario PPGR1'!#REF!)</f>
        <v>#REF!</v>
      </c>
      <c r="D159" s="266" t="e">
        <f>IF('Formulario PPGR2'!$G159="","",'Formulario PPGR1'!#REF!)</f>
        <v>#REF!</v>
      </c>
      <c r="E159" s="266" t="e">
        <f>IF('Formulario PPGR2'!$G159="","",'Formulario PPGR1'!#REF!)</f>
        <v>#REF!</v>
      </c>
      <c r="F159" s="266" t="e">
        <f>IF('Formulario PPGR2'!$G159="","",'Formulario PPGR1'!#REF!)</f>
        <v>#REF!</v>
      </c>
      <c r="G159" s="236" t="s">
        <v>187</v>
      </c>
      <c r="H159" s="233" t="s">
        <v>599</v>
      </c>
      <c r="I159" s="233" t="s">
        <v>600</v>
      </c>
      <c r="J159" s="232"/>
      <c r="K159" s="232"/>
      <c r="L159" s="232">
        <v>1</v>
      </c>
      <c r="M159" s="232"/>
      <c r="N159" s="232"/>
      <c r="O159" s="232"/>
      <c r="P159" s="232"/>
      <c r="Q159" s="232"/>
      <c r="R159" s="232"/>
      <c r="S159" s="232"/>
      <c r="T159" s="232"/>
      <c r="U159" s="232"/>
      <c r="V159" s="242">
        <f>SUM('Formulario PPGR2'!$J159:$U159)</f>
        <v>1</v>
      </c>
      <c r="W159" s="262" t="s">
        <v>255</v>
      </c>
      <c r="X159" s="262"/>
      <c r="Y159" s="236"/>
      <c r="Z159" s="296" t="s">
        <v>76</v>
      </c>
      <c r="AA159" s="258"/>
      <c r="AB159" s="693"/>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row>
    <row r="160" spans="2:54" s="244" customFormat="1" ht="89.25">
      <c r="B160" s="266" t="e">
        <f>IF('Formulario PPGR2'!$G160="","",CONCATENATE('Formulario PPGR2'!$C160,".",'Formulario PPGR2'!$D160,".",'Formulario PPGR2'!$E160,".",'Formulario PPGR2'!$F160))</f>
        <v>#REF!</v>
      </c>
      <c r="C160" s="266" t="e">
        <f>IF('Formulario PPGR2'!$G160="","",'Formulario PPGR1'!#REF!)</f>
        <v>#REF!</v>
      </c>
      <c r="D160" s="266" t="e">
        <f>IF('Formulario PPGR2'!$G160="","",'Formulario PPGR1'!#REF!)</f>
        <v>#REF!</v>
      </c>
      <c r="E160" s="266" t="e">
        <f>IF('Formulario PPGR2'!$G160="","",'Formulario PPGR1'!#REF!)</f>
        <v>#REF!</v>
      </c>
      <c r="F160" s="266" t="e">
        <f>IF('Formulario PPGR2'!$G160="","",'Formulario PPGR1'!#REF!)</f>
        <v>#REF!</v>
      </c>
      <c r="G160" s="236" t="s">
        <v>187</v>
      </c>
      <c r="H160" s="233" t="s">
        <v>601</v>
      </c>
      <c r="I160" s="233" t="s">
        <v>602</v>
      </c>
      <c r="J160" s="232"/>
      <c r="K160" s="232"/>
      <c r="L160" s="232"/>
      <c r="M160" s="232">
        <v>1</v>
      </c>
      <c r="N160" s="232"/>
      <c r="O160" s="232"/>
      <c r="P160" s="232">
        <v>1</v>
      </c>
      <c r="Q160" s="232"/>
      <c r="R160" s="232"/>
      <c r="S160" s="232">
        <v>1</v>
      </c>
      <c r="T160" s="232"/>
      <c r="U160" s="232"/>
      <c r="V160" s="242">
        <f>SUM('Formulario PPGR2'!$J160:$U160)</f>
        <v>3</v>
      </c>
      <c r="W160" s="262" t="s">
        <v>261</v>
      </c>
      <c r="X160" s="262"/>
      <c r="Y160" s="236" t="s">
        <v>603</v>
      </c>
      <c r="Z160" s="296" t="s">
        <v>76</v>
      </c>
      <c r="AA160" s="258"/>
      <c r="AB160" s="693"/>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row>
    <row r="161" spans="2:54" s="244" customFormat="1" ht="89.25">
      <c r="B161" s="266" t="e">
        <f>IF('Formulario PPGR2'!$G161="","",CONCATENATE('Formulario PPGR2'!$C161,".",'Formulario PPGR2'!$D161,".",'Formulario PPGR2'!$E161,".",'Formulario PPGR2'!$F161))</f>
        <v>#REF!</v>
      </c>
      <c r="C161" s="266" t="e">
        <f>IF('Formulario PPGR2'!$G161="","",'Formulario PPGR1'!#REF!)</f>
        <v>#REF!</v>
      </c>
      <c r="D161" s="266" t="e">
        <f>IF('Formulario PPGR2'!$G161="","",'Formulario PPGR1'!#REF!)</f>
        <v>#REF!</v>
      </c>
      <c r="E161" s="266" t="e">
        <f>IF('Formulario PPGR2'!$G161="","",'Formulario PPGR1'!#REF!)</f>
        <v>#REF!</v>
      </c>
      <c r="F161" s="266" t="e">
        <f>IF('Formulario PPGR2'!$G161="","",'Formulario PPGR1'!#REF!)</f>
        <v>#REF!</v>
      </c>
      <c r="G161" s="236" t="s">
        <v>187</v>
      </c>
      <c r="H161" s="233" t="s">
        <v>604</v>
      </c>
      <c r="I161" s="233" t="s">
        <v>605</v>
      </c>
      <c r="J161" s="232"/>
      <c r="K161" s="232"/>
      <c r="L161" s="232"/>
      <c r="M161" s="232">
        <v>1</v>
      </c>
      <c r="N161" s="232"/>
      <c r="O161" s="232"/>
      <c r="P161" s="232">
        <v>1</v>
      </c>
      <c r="Q161" s="232"/>
      <c r="R161" s="232"/>
      <c r="S161" s="232">
        <v>1</v>
      </c>
      <c r="T161" s="232"/>
      <c r="U161" s="232"/>
      <c r="V161" s="242">
        <f>SUM('Formulario PPGR2'!$J161:$U161)</f>
        <v>3</v>
      </c>
      <c r="W161" s="262"/>
      <c r="X161" s="262"/>
      <c r="Y161" s="236" t="s">
        <v>606</v>
      </c>
      <c r="Z161" s="296" t="s">
        <v>76</v>
      </c>
      <c r="AA161" s="258"/>
      <c r="AB161" s="693"/>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row>
    <row r="162" spans="2:54" s="244" customFormat="1" ht="89.25">
      <c r="B162" s="266" t="e">
        <f>IF('Formulario PPGR2'!$G162="","",CONCATENATE('Formulario PPGR2'!$C162,".",'Formulario PPGR2'!$D162,".",'Formulario PPGR2'!$E162,".",'Formulario PPGR2'!$F162))</f>
        <v>#REF!</v>
      </c>
      <c r="C162" s="266" t="e">
        <f>IF('Formulario PPGR2'!$G162="","",'Formulario PPGR1'!#REF!)</f>
        <v>#REF!</v>
      </c>
      <c r="D162" s="266" t="e">
        <f>IF('Formulario PPGR2'!$G162="","",'Formulario PPGR1'!#REF!)</f>
        <v>#REF!</v>
      </c>
      <c r="E162" s="266" t="e">
        <f>IF('Formulario PPGR2'!$G162="","",'Formulario PPGR1'!#REF!)</f>
        <v>#REF!</v>
      </c>
      <c r="F162" s="266" t="e">
        <f>IF('Formulario PPGR2'!$G162="","",'Formulario PPGR1'!#REF!)</f>
        <v>#REF!</v>
      </c>
      <c r="G162" s="236" t="s">
        <v>187</v>
      </c>
      <c r="H162" s="233" t="s">
        <v>607</v>
      </c>
      <c r="I162" s="233" t="s">
        <v>608</v>
      </c>
      <c r="J162" s="232"/>
      <c r="K162" s="232"/>
      <c r="L162" s="232">
        <v>1</v>
      </c>
      <c r="M162" s="232"/>
      <c r="N162" s="232"/>
      <c r="O162" s="232">
        <v>1</v>
      </c>
      <c r="P162" s="232"/>
      <c r="Q162" s="232"/>
      <c r="R162" s="232">
        <v>1</v>
      </c>
      <c r="S162" s="232"/>
      <c r="T162" s="232"/>
      <c r="U162" s="232">
        <v>1</v>
      </c>
      <c r="V162" s="242">
        <f>SUM('Formulario PPGR2'!$J162:$U162)</f>
        <v>4</v>
      </c>
      <c r="W162" s="262" t="s">
        <v>255</v>
      </c>
      <c r="X162" s="262"/>
      <c r="Y162" s="236" t="s">
        <v>609</v>
      </c>
      <c r="Z162" s="296" t="s">
        <v>76</v>
      </c>
      <c r="AA162" s="258"/>
      <c r="AB162" s="693"/>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row>
    <row r="163" spans="2:54" s="244" customFormat="1" ht="89.25">
      <c r="B163" s="266" t="e">
        <f>IF('Formulario PPGR2'!$G163="","",CONCATENATE('Formulario PPGR2'!$C163,".",'Formulario PPGR2'!$D163,".",'Formulario PPGR2'!$E163,".",'Formulario PPGR2'!$F163))</f>
        <v>#REF!</v>
      </c>
      <c r="C163" s="266" t="e">
        <f>IF('Formulario PPGR2'!$G163="","",'Formulario PPGR1'!#REF!)</f>
        <v>#REF!</v>
      </c>
      <c r="D163" s="266" t="e">
        <f>IF('Formulario PPGR2'!$G163="","",'Formulario PPGR1'!#REF!)</f>
        <v>#REF!</v>
      </c>
      <c r="E163" s="266" t="e">
        <f>IF('Formulario PPGR2'!$G163="","",'Formulario PPGR1'!#REF!)</f>
        <v>#REF!</v>
      </c>
      <c r="F163" s="266" t="e">
        <f>IF('Formulario PPGR2'!$G163="","",'Formulario PPGR1'!#REF!)</f>
        <v>#REF!</v>
      </c>
      <c r="G163" s="236" t="s">
        <v>187</v>
      </c>
      <c r="H163" s="233" t="s">
        <v>610</v>
      </c>
      <c r="I163" s="233" t="s">
        <v>611</v>
      </c>
      <c r="J163" s="232">
        <v>1</v>
      </c>
      <c r="K163" s="232">
        <v>1</v>
      </c>
      <c r="L163" s="232">
        <v>1</v>
      </c>
      <c r="M163" s="232">
        <v>1</v>
      </c>
      <c r="N163" s="232">
        <v>1</v>
      </c>
      <c r="O163" s="232">
        <v>1</v>
      </c>
      <c r="P163" s="232">
        <v>1</v>
      </c>
      <c r="Q163" s="232">
        <v>1</v>
      </c>
      <c r="R163" s="232">
        <v>1</v>
      </c>
      <c r="S163" s="232">
        <v>1</v>
      </c>
      <c r="T163" s="232">
        <v>1</v>
      </c>
      <c r="U163" s="232">
        <v>1</v>
      </c>
      <c r="V163" s="242">
        <f>SUM('Formulario PPGR2'!$J163:$U163)</f>
        <v>12</v>
      </c>
      <c r="W163" s="262" t="s">
        <v>255</v>
      </c>
      <c r="X163" s="262"/>
      <c r="Y163" s="236" t="s">
        <v>612</v>
      </c>
      <c r="Z163" s="296" t="s">
        <v>76</v>
      </c>
      <c r="AA163" s="258"/>
      <c r="AB163" s="693"/>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row>
    <row r="164" spans="2:54" s="244" customFormat="1" ht="89.25">
      <c r="B164" s="266" t="e">
        <f>IF('Formulario PPGR2'!$G164="","",CONCATENATE('Formulario PPGR2'!$C164,".",'Formulario PPGR2'!$D164,".",'Formulario PPGR2'!$E164,".",'Formulario PPGR2'!$F164))</f>
        <v>#REF!</v>
      </c>
      <c r="C164" s="266" t="e">
        <f>IF('Formulario PPGR2'!$G164="","",'Formulario PPGR1'!#REF!)</f>
        <v>#REF!</v>
      </c>
      <c r="D164" s="266" t="e">
        <f>IF('Formulario PPGR2'!$G164="","",'Formulario PPGR1'!#REF!)</f>
        <v>#REF!</v>
      </c>
      <c r="E164" s="266" t="e">
        <f>IF('Formulario PPGR2'!$G164="","",'Formulario PPGR1'!#REF!)</f>
        <v>#REF!</v>
      </c>
      <c r="F164" s="266" t="e">
        <f>IF('Formulario PPGR2'!$G164="","",'Formulario PPGR1'!#REF!)</f>
        <v>#REF!</v>
      </c>
      <c r="G164" s="236" t="s">
        <v>187</v>
      </c>
      <c r="H164" s="233" t="s">
        <v>613</v>
      </c>
      <c r="I164" s="233" t="s">
        <v>614</v>
      </c>
      <c r="J164" s="232"/>
      <c r="K164" s="232"/>
      <c r="L164" s="232">
        <v>1</v>
      </c>
      <c r="M164" s="232"/>
      <c r="N164" s="232"/>
      <c r="O164" s="232">
        <v>1</v>
      </c>
      <c r="P164" s="232"/>
      <c r="Q164" s="232"/>
      <c r="R164" s="232">
        <v>1</v>
      </c>
      <c r="S164" s="232"/>
      <c r="T164" s="232"/>
      <c r="U164" s="232">
        <v>1</v>
      </c>
      <c r="V164" s="242">
        <f>SUM('Formulario PPGR2'!$J164:$U164)</f>
        <v>4</v>
      </c>
      <c r="W164" s="262" t="s">
        <v>254</v>
      </c>
      <c r="X164" s="262"/>
      <c r="Y164" s="236" t="s">
        <v>615</v>
      </c>
      <c r="Z164" s="296" t="s">
        <v>76</v>
      </c>
      <c r="AA164" s="258"/>
      <c r="AB164" s="693"/>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row>
    <row r="165" spans="2:54" s="244" customFormat="1" ht="89.25">
      <c r="B165" s="266" t="e">
        <f>IF('Formulario PPGR2'!$G165="","",CONCATENATE('Formulario PPGR2'!$C165,".",'Formulario PPGR2'!$D165,".",'Formulario PPGR2'!$E165,".",'Formulario PPGR2'!$F165))</f>
        <v>#REF!</v>
      </c>
      <c r="C165" s="266" t="e">
        <f>IF('Formulario PPGR2'!$G165="","",'Formulario PPGR1'!#REF!)</f>
        <v>#REF!</v>
      </c>
      <c r="D165" s="266" t="e">
        <f>IF('Formulario PPGR2'!$G165="","",'Formulario PPGR1'!#REF!)</f>
        <v>#REF!</v>
      </c>
      <c r="E165" s="266" t="e">
        <f>IF('Formulario PPGR2'!$G165="","",'Formulario PPGR1'!#REF!)</f>
        <v>#REF!</v>
      </c>
      <c r="F165" s="266" t="e">
        <f>IF('Formulario PPGR2'!$G165="","",'Formulario PPGR1'!#REF!)</f>
        <v>#REF!</v>
      </c>
      <c r="G165" s="236" t="s">
        <v>187</v>
      </c>
      <c r="H165" s="233" t="s">
        <v>616</v>
      </c>
      <c r="I165" s="233" t="s">
        <v>617</v>
      </c>
      <c r="J165" s="232">
        <v>1</v>
      </c>
      <c r="K165" s="232">
        <v>1</v>
      </c>
      <c r="L165" s="232">
        <v>1</v>
      </c>
      <c r="M165" s="232">
        <v>1</v>
      </c>
      <c r="N165" s="232">
        <v>1</v>
      </c>
      <c r="O165" s="232">
        <v>1</v>
      </c>
      <c r="P165" s="232">
        <v>1</v>
      </c>
      <c r="Q165" s="232">
        <v>1</v>
      </c>
      <c r="R165" s="232">
        <v>1</v>
      </c>
      <c r="S165" s="232">
        <v>1</v>
      </c>
      <c r="T165" s="232">
        <v>1</v>
      </c>
      <c r="U165" s="232">
        <v>1</v>
      </c>
      <c r="V165" s="242">
        <f>SUM('Formulario PPGR2'!$J165:$U165)</f>
        <v>12</v>
      </c>
      <c r="W165" s="262" t="s">
        <v>254</v>
      </c>
      <c r="X165" s="262"/>
      <c r="Y165" s="236"/>
      <c r="Z165" s="296" t="s">
        <v>76</v>
      </c>
      <c r="AA165" s="258"/>
      <c r="AB165" s="693"/>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row>
    <row r="166" spans="2:54" s="244" customFormat="1" ht="89.25">
      <c r="B166" s="266" t="e">
        <f>IF('Formulario PPGR2'!$G166="","",CONCATENATE('Formulario PPGR2'!$C166,".",'Formulario PPGR2'!$D166,".",'Formulario PPGR2'!$E166,".",'Formulario PPGR2'!$F166))</f>
        <v>#REF!</v>
      </c>
      <c r="C166" s="266" t="e">
        <f>IF('Formulario PPGR2'!$G166="","",'Formulario PPGR1'!#REF!)</f>
        <v>#REF!</v>
      </c>
      <c r="D166" s="266" t="e">
        <f>IF('Formulario PPGR2'!$G166="","",'Formulario PPGR1'!#REF!)</f>
        <v>#REF!</v>
      </c>
      <c r="E166" s="266" t="e">
        <f>IF('Formulario PPGR2'!$G166="","",'Formulario PPGR1'!#REF!)</f>
        <v>#REF!</v>
      </c>
      <c r="F166" s="266" t="e">
        <f>IF('Formulario PPGR2'!$G166="","",'Formulario PPGR1'!#REF!)</f>
        <v>#REF!</v>
      </c>
      <c r="G166" s="236" t="s">
        <v>187</v>
      </c>
      <c r="H166" s="233" t="s">
        <v>618</v>
      </c>
      <c r="I166" s="233" t="s">
        <v>619</v>
      </c>
      <c r="J166" s="232">
        <v>1</v>
      </c>
      <c r="K166" s="232">
        <v>1</v>
      </c>
      <c r="L166" s="232">
        <v>1</v>
      </c>
      <c r="M166" s="232">
        <v>1</v>
      </c>
      <c r="N166" s="232">
        <v>1</v>
      </c>
      <c r="O166" s="232">
        <v>1</v>
      </c>
      <c r="P166" s="232">
        <v>1</v>
      </c>
      <c r="Q166" s="232">
        <v>1</v>
      </c>
      <c r="R166" s="232">
        <v>1</v>
      </c>
      <c r="S166" s="232">
        <v>1</v>
      </c>
      <c r="T166" s="232">
        <v>1</v>
      </c>
      <c r="U166" s="232">
        <v>1</v>
      </c>
      <c r="V166" s="242">
        <f>SUM('Formulario PPGR2'!$J166:$U166)</f>
        <v>12</v>
      </c>
      <c r="W166" s="262" t="s">
        <v>254</v>
      </c>
      <c r="X166" s="262"/>
      <c r="Y166" s="236" t="s">
        <v>620</v>
      </c>
      <c r="Z166" s="296" t="s">
        <v>76</v>
      </c>
      <c r="AA166" s="258"/>
      <c r="AB166" s="693"/>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row>
    <row r="167" spans="2:54" s="244" customFormat="1" ht="89.25">
      <c r="B167" s="266" t="e">
        <f>IF('Formulario PPGR2'!$G167="","",CONCATENATE('Formulario PPGR2'!$C167,".",'Formulario PPGR2'!$D167,".",'Formulario PPGR2'!$E167,".",'Formulario PPGR2'!$F167))</f>
        <v>#REF!</v>
      </c>
      <c r="C167" s="266" t="e">
        <f>IF('Formulario PPGR2'!$G167="","",'Formulario PPGR1'!#REF!)</f>
        <v>#REF!</v>
      </c>
      <c r="D167" s="266" t="e">
        <f>IF('Formulario PPGR2'!$G167="","",'Formulario PPGR1'!#REF!)</f>
        <v>#REF!</v>
      </c>
      <c r="E167" s="266" t="e">
        <f>IF('Formulario PPGR2'!$G167="","",'Formulario PPGR1'!#REF!)</f>
        <v>#REF!</v>
      </c>
      <c r="F167" s="266" t="e">
        <f>IF('Formulario PPGR2'!$G167="","",'Formulario PPGR1'!#REF!)</f>
        <v>#REF!</v>
      </c>
      <c r="G167" s="236" t="s">
        <v>187</v>
      </c>
      <c r="H167" s="233" t="s">
        <v>621</v>
      </c>
      <c r="I167" s="233" t="s">
        <v>622</v>
      </c>
      <c r="J167" s="232">
        <v>1</v>
      </c>
      <c r="K167" s="232">
        <v>1</v>
      </c>
      <c r="L167" s="232">
        <v>1</v>
      </c>
      <c r="M167" s="232">
        <v>1</v>
      </c>
      <c r="N167" s="232">
        <v>1</v>
      </c>
      <c r="O167" s="232">
        <v>1</v>
      </c>
      <c r="P167" s="232">
        <v>1</v>
      </c>
      <c r="Q167" s="232">
        <v>1</v>
      </c>
      <c r="R167" s="232">
        <v>1</v>
      </c>
      <c r="S167" s="232">
        <v>1</v>
      </c>
      <c r="T167" s="232">
        <v>1</v>
      </c>
      <c r="U167" s="232">
        <v>1</v>
      </c>
      <c r="V167" s="242">
        <f>SUM('Formulario PPGR2'!$J167:$U167)</f>
        <v>12</v>
      </c>
      <c r="W167" s="262" t="s">
        <v>254</v>
      </c>
      <c r="X167" s="262"/>
      <c r="Y167" s="236" t="s">
        <v>623</v>
      </c>
      <c r="Z167" s="296" t="s">
        <v>76</v>
      </c>
      <c r="AA167" s="258"/>
      <c r="AB167" s="693"/>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row>
    <row r="168" spans="2:54" s="244" customFormat="1" ht="89.25">
      <c r="B168" s="266" t="e">
        <f>IF('Formulario PPGR2'!$G168="","",CONCATENATE('Formulario PPGR2'!$C168,".",'Formulario PPGR2'!$D168,".",'Formulario PPGR2'!$E168,".",'Formulario PPGR2'!$F168))</f>
        <v>#REF!</v>
      </c>
      <c r="C168" s="266" t="e">
        <f>IF('Formulario PPGR2'!$G168="","",'Formulario PPGR1'!#REF!)</f>
        <v>#REF!</v>
      </c>
      <c r="D168" s="266" t="e">
        <f>IF('Formulario PPGR2'!$G168="","",'Formulario PPGR1'!#REF!)</f>
        <v>#REF!</v>
      </c>
      <c r="E168" s="266" t="e">
        <f>IF('Formulario PPGR2'!$G168="","",'Formulario PPGR1'!#REF!)</f>
        <v>#REF!</v>
      </c>
      <c r="F168" s="266" t="e">
        <f>IF('Formulario PPGR2'!$G168="","",'Formulario PPGR1'!#REF!)</f>
        <v>#REF!</v>
      </c>
      <c r="G168" s="236" t="s">
        <v>189</v>
      </c>
      <c r="H168" s="233" t="s">
        <v>624</v>
      </c>
      <c r="I168" s="233" t="s">
        <v>625</v>
      </c>
      <c r="J168" s="232"/>
      <c r="K168" s="232"/>
      <c r="L168" s="232">
        <v>1</v>
      </c>
      <c r="M168" s="232"/>
      <c r="N168" s="232"/>
      <c r="O168" s="232">
        <v>1</v>
      </c>
      <c r="P168" s="232"/>
      <c r="Q168" s="232"/>
      <c r="R168" s="232">
        <v>1</v>
      </c>
      <c r="S168" s="232"/>
      <c r="T168" s="232"/>
      <c r="U168" s="232"/>
      <c r="V168" s="242">
        <f>SUM('Formulario PPGR2'!$J168:$U168)</f>
        <v>3</v>
      </c>
      <c r="W168" s="262" t="s">
        <v>254</v>
      </c>
      <c r="X168" s="262"/>
      <c r="Y168" s="236" t="s">
        <v>626</v>
      </c>
      <c r="Z168" s="296" t="s">
        <v>76</v>
      </c>
      <c r="AA168" s="258"/>
      <c r="AB168" s="693"/>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row>
    <row r="169" spans="2:54" s="244" customFormat="1" ht="89.25">
      <c r="B169" s="266" t="e">
        <f>IF('Formulario PPGR2'!$G169="","",CONCATENATE('Formulario PPGR2'!$C169,".",'Formulario PPGR2'!$D169,".",'Formulario PPGR2'!$E169,".",'Formulario PPGR2'!$F169))</f>
        <v>#REF!</v>
      </c>
      <c r="C169" s="266" t="e">
        <f>IF('Formulario PPGR2'!$G169="","",'Formulario PPGR1'!#REF!)</f>
        <v>#REF!</v>
      </c>
      <c r="D169" s="266" t="e">
        <f>IF('Formulario PPGR2'!$G169="","",'Formulario PPGR1'!#REF!)</f>
        <v>#REF!</v>
      </c>
      <c r="E169" s="266" t="e">
        <f>IF('Formulario PPGR2'!$G169="","",'Formulario PPGR1'!#REF!)</f>
        <v>#REF!</v>
      </c>
      <c r="F169" s="266" t="e">
        <f>IF('Formulario PPGR2'!$G169="","",'Formulario PPGR1'!#REF!)</f>
        <v>#REF!</v>
      </c>
      <c r="G169" s="236" t="s">
        <v>189</v>
      </c>
      <c r="H169" s="233" t="s">
        <v>627</v>
      </c>
      <c r="I169" s="233" t="s">
        <v>628</v>
      </c>
      <c r="J169" s="232"/>
      <c r="K169" s="232"/>
      <c r="L169" s="232">
        <v>1</v>
      </c>
      <c r="M169" s="232"/>
      <c r="N169" s="232"/>
      <c r="O169" s="232">
        <v>1</v>
      </c>
      <c r="P169" s="232"/>
      <c r="Q169" s="232"/>
      <c r="R169" s="232">
        <v>1</v>
      </c>
      <c r="S169" s="232"/>
      <c r="T169" s="232"/>
      <c r="U169" s="232"/>
      <c r="V169" s="242">
        <f>SUM('Formulario PPGR2'!$J169:$U169)</f>
        <v>3</v>
      </c>
      <c r="W169" s="262" t="s">
        <v>254</v>
      </c>
      <c r="X169" s="262"/>
      <c r="Y169" s="236" t="s">
        <v>629</v>
      </c>
      <c r="Z169" s="296" t="s">
        <v>76</v>
      </c>
      <c r="AA169" s="258"/>
      <c r="AB169" s="693"/>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row>
    <row r="170" spans="2:54" s="244" customFormat="1" ht="72.75">
      <c r="B170" s="735" t="e">
        <f>IF('Formulario PPGR2'!$G170="","",CONCATENATE('Formulario PPGR2'!$C170,".",'Formulario PPGR2'!$D170,".",'Formulario PPGR2'!$E170,".",'Formulario PPGR2'!$F170))</f>
        <v>#REF!</v>
      </c>
      <c r="C170" s="735"/>
      <c r="D170" s="735" t="e">
        <f>IF('Formulario PPGR2'!$G170="","",'Formulario PPGR1'!#REF!)</f>
        <v>#REF!</v>
      </c>
      <c r="E170" s="735" t="e">
        <f>IF('Formulario PPGR2'!$G170="","",'Formulario PPGR1'!#REF!)</f>
        <v>#REF!</v>
      </c>
      <c r="F170" s="735" t="e">
        <f>IF('Formulario PPGR2'!$G170="","",'Formulario PPGR1'!#REF!)</f>
        <v>#REF!</v>
      </c>
      <c r="G170" s="736" t="s">
        <v>166</v>
      </c>
      <c r="H170" s="736" t="s">
        <v>460</v>
      </c>
      <c r="I170" s="740" t="s">
        <v>630</v>
      </c>
      <c r="J170" s="737"/>
      <c r="K170" s="737"/>
      <c r="L170" s="737"/>
      <c r="M170" s="737"/>
      <c r="N170" s="737"/>
      <c r="O170" s="737">
        <v>1</v>
      </c>
      <c r="P170" s="737"/>
      <c r="Q170" s="737"/>
      <c r="R170" s="737">
        <v>1</v>
      </c>
      <c r="S170" s="737"/>
      <c r="T170" s="737"/>
      <c r="U170" s="737">
        <v>1</v>
      </c>
      <c r="V170" s="738">
        <f>SUM('Formulario PPGR2'!$J170:$U170)</f>
        <v>3</v>
      </c>
      <c r="W170" s="739" t="s">
        <v>255</v>
      </c>
      <c r="X170" s="739" t="s">
        <v>264</v>
      </c>
      <c r="Y170" s="736"/>
      <c r="Z170" s="296" t="s">
        <v>214</v>
      </c>
      <c r="AA170" s="258"/>
      <c r="AB170" s="693"/>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row>
    <row r="171" spans="2:54" s="244" customFormat="1" ht="89.25">
      <c r="B171" s="266" t="e">
        <f>IF('Formulario PPGR2'!$G171="","",CONCATENATE('Formulario PPGR2'!$C171,".",'Formulario PPGR2'!$D171,".",'Formulario PPGR2'!$E171,".",'Formulario PPGR2'!$F171))</f>
        <v>#REF!</v>
      </c>
      <c r="C171" s="266" t="e">
        <f>IF('Formulario PPGR2'!$G171="","",'Formulario PPGR1'!#REF!)</f>
        <v>#REF!</v>
      </c>
      <c r="D171" s="266" t="e">
        <f>IF('Formulario PPGR2'!$G171="","",'Formulario PPGR1'!#REF!)</f>
        <v>#REF!</v>
      </c>
      <c r="E171" s="266" t="e">
        <f>IF('Formulario PPGR2'!$G171="","",'Formulario PPGR1'!#REF!)</f>
        <v>#REF!</v>
      </c>
      <c r="F171" s="266" t="e">
        <f>IF('Formulario PPGR2'!$G171="","",'Formulario PPGR1'!#REF!)</f>
        <v>#REF!</v>
      </c>
      <c r="G171" s="236" t="s">
        <v>192</v>
      </c>
      <c r="H171" s="233" t="s">
        <v>631</v>
      </c>
      <c r="I171" s="233" t="s">
        <v>632</v>
      </c>
      <c r="J171" s="232">
        <v>1</v>
      </c>
      <c r="K171" s="232"/>
      <c r="L171" s="232"/>
      <c r="M171" s="232"/>
      <c r="N171" s="232"/>
      <c r="O171" s="232"/>
      <c r="P171" s="232"/>
      <c r="Q171" s="232"/>
      <c r="R171" s="232"/>
      <c r="S171" s="232"/>
      <c r="T171" s="232"/>
      <c r="U171" s="232"/>
      <c r="V171" s="242">
        <f>SUM('Formulario PPGR2'!$J171:$U171)</f>
        <v>1</v>
      </c>
      <c r="W171" s="262"/>
      <c r="X171" s="262"/>
      <c r="Y171" s="236" t="s">
        <v>633</v>
      </c>
      <c r="Z171" s="296" t="s">
        <v>214</v>
      </c>
      <c r="AA171" s="258"/>
      <c r="AB171" s="693"/>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row>
    <row r="172" spans="2:54" s="244" customFormat="1" ht="89.25">
      <c r="B172" s="266" t="e">
        <f>IF('Formulario PPGR2'!$G172="","",CONCATENATE('Formulario PPGR2'!$C172,".",'Formulario PPGR2'!$D172,".",'Formulario PPGR2'!$E172,".",'Formulario PPGR2'!$F172))</f>
        <v>#REF!</v>
      </c>
      <c r="C172" s="266" t="e">
        <f>IF('Formulario PPGR2'!$G172="","",'Formulario PPGR1'!#REF!)</f>
        <v>#REF!</v>
      </c>
      <c r="D172" s="266" t="e">
        <f>IF('Formulario PPGR2'!$G172="","",'Formulario PPGR1'!#REF!)</f>
        <v>#REF!</v>
      </c>
      <c r="E172" s="266" t="e">
        <f>IF('Formulario PPGR2'!$G172="","",'Formulario PPGR1'!#REF!)</f>
        <v>#REF!</v>
      </c>
      <c r="F172" s="266" t="e">
        <f>IF('Formulario PPGR2'!$G172="","",'Formulario PPGR1'!#REF!)</f>
        <v>#REF!</v>
      </c>
      <c r="G172" s="236" t="s">
        <v>192</v>
      </c>
      <c r="H172" s="233" t="s">
        <v>634</v>
      </c>
      <c r="I172" s="233" t="s">
        <v>635</v>
      </c>
      <c r="J172" s="232"/>
      <c r="K172" s="232"/>
      <c r="L172" s="232"/>
      <c r="M172" s="232"/>
      <c r="N172" s="232"/>
      <c r="O172" s="232"/>
      <c r="P172" s="232">
        <v>1</v>
      </c>
      <c r="Q172" s="232"/>
      <c r="R172" s="232"/>
      <c r="S172" s="232"/>
      <c r="T172" s="232"/>
      <c r="U172" s="232">
        <v>1</v>
      </c>
      <c r="V172" s="242">
        <f>SUM('Formulario PPGR2'!$J172:$U172)</f>
        <v>2</v>
      </c>
      <c r="W172" s="262"/>
      <c r="X172" s="262"/>
      <c r="Y172" s="236" t="s">
        <v>636</v>
      </c>
      <c r="Z172" s="296" t="s">
        <v>214</v>
      </c>
      <c r="AA172" s="258"/>
      <c r="AB172" s="693"/>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row>
    <row r="173" spans="2:54" s="244" customFormat="1" ht="102">
      <c r="B173" s="266" t="e">
        <f>IF('Formulario PPGR2'!$G173="","",CONCATENATE('Formulario PPGR2'!$C173,".",'Formulario PPGR2'!$D173,".",'Formulario PPGR2'!$E173,".",'Formulario PPGR2'!$F173))</f>
        <v>#REF!</v>
      </c>
      <c r="C173" s="266" t="e">
        <f>IF('Formulario PPGR2'!$G173="","",'Formulario PPGR1'!#REF!)</f>
        <v>#REF!</v>
      </c>
      <c r="D173" s="266" t="e">
        <f>IF('Formulario PPGR2'!$G173="","",'Formulario PPGR1'!#REF!)</f>
        <v>#REF!</v>
      </c>
      <c r="E173" s="266" t="e">
        <f>IF('Formulario PPGR2'!$G173="","",'Formulario PPGR1'!#REF!)</f>
        <v>#REF!</v>
      </c>
      <c r="F173" s="266" t="e">
        <f>IF('Formulario PPGR2'!$G173="","",'Formulario PPGR1'!#REF!)</f>
        <v>#REF!</v>
      </c>
      <c r="G173" s="236" t="s">
        <v>194</v>
      </c>
      <c r="H173" s="233" t="s">
        <v>637</v>
      </c>
      <c r="I173" s="233" t="s">
        <v>638</v>
      </c>
      <c r="J173" s="232"/>
      <c r="K173" s="232"/>
      <c r="L173" s="232"/>
      <c r="M173" s="232"/>
      <c r="N173" s="232"/>
      <c r="O173" s="232">
        <v>1</v>
      </c>
      <c r="P173" s="232"/>
      <c r="Q173" s="232"/>
      <c r="R173" s="232"/>
      <c r="S173" s="232"/>
      <c r="T173" s="232"/>
      <c r="U173" s="232">
        <v>1</v>
      </c>
      <c r="V173" s="242">
        <f>SUM('Formulario PPGR2'!$J173:$U173)</f>
        <v>2</v>
      </c>
      <c r="W173" s="262" t="s">
        <v>254</v>
      </c>
      <c r="X173" s="262"/>
      <c r="Y173" s="236"/>
      <c r="Z173" s="296" t="s">
        <v>44</v>
      </c>
      <c r="AA173" s="258"/>
      <c r="AB173" s="693"/>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row>
    <row r="174" spans="2:54" s="244" customFormat="1" ht="102">
      <c r="B174" s="266" t="e">
        <f>IF('Formulario PPGR2'!$G174="","",CONCATENATE('Formulario PPGR2'!$C174,".",'Formulario PPGR2'!$D174,".",'Formulario PPGR2'!$E174,".",'Formulario PPGR2'!$F174))</f>
        <v>#REF!</v>
      </c>
      <c r="C174" s="266" t="e">
        <f>IF('Formulario PPGR2'!$G174="","",'Formulario PPGR1'!#REF!)</f>
        <v>#REF!</v>
      </c>
      <c r="D174" s="266" t="e">
        <f>IF('Formulario PPGR2'!$G174="","",'Formulario PPGR1'!#REF!)</f>
        <v>#REF!</v>
      </c>
      <c r="E174" s="266" t="e">
        <f>IF('Formulario PPGR2'!$G174="","",'Formulario PPGR1'!#REF!)</f>
        <v>#REF!</v>
      </c>
      <c r="F174" s="266" t="e">
        <f>IF('Formulario PPGR2'!$G174="","",'Formulario PPGR1'!#REF!)</f>
        <v>#REF!</v>
      </c>
      <c r="G174" s="236" t="s">
        <v>194</v>
      </c>
      <c r="H174" s="233" t="s">
        <v>639</v>
      </c>
      <c r="I174" s="233" t="s">
        <v>640</v>
      </c>
      <c r="J174" s="232"/>
      <c r="K174" s="232"/>
      <c r="L174" s="232"/>
      <c r="M174" s="232">
        <v>1</v>
      </c>
      <c r="N174" s="232"/>
      <c r="O174" s="232"/>
      <c r="P174" s="232"/>
      <c r="Q174" s="232">
        <v>1</v>
      </c>
      <c r="R174" s="232"/>
      <c r="S174" s="232"/>
      <c r="T174" s="232">
        <v>1</v>
      </c>
      <c r="U174" s="232"/>
      <c r="V174" s="242">
        <f>SUM('Formulario PPGR2'!$J174:$U174)</f>
        <v>3</v>
      </c>
      <c r="W174" s="262" t="s">
        <v>254</v>
      </c>
      <c r="X174" s="262"/>
      <c r="Y174" s="236"/>
      <c r="Z174" s="296" t="s">
        <v>44</v>
      </c>
      <c r="AA174" s="258"/>
      <c r="AB174" s="693"/>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row>
    <row r="175" spans="2:54" s="244" customFormat="1" ht="63.75">
      <c r="B175" s="266" t="e">
        <f>IF('Formulario PPGR2'!$G175="","",CONCATENATE('Formulario PPGR2'!$C175,".",'Formulario PPGR2'!$D175,".",'Formulario PPGR2'!$E175,".",'Formulario PPGR2'!$F175))</f>
        <v>#REF!</v>
      </c>
      <c r="C175" s="266" t="e">
        <f>IF('Formulario PPGR2'!$G175="","",'Formulario PPGR1'!#REF!)</f>
        <v>#REF!</v>
      </c>
      <c r="D175" s="266" t="e">
        <f>IF('Formulario PPGR2'!$G175="","",'Formulario PPGR1'!#REF!)</f>
        <v>#REF!</v>
      </c>
      <c r="E175" s="266" t="e">
        <f>IF('Formulario PPGR2'!$G175="","",'Formulario PPGR1'!#REF!)</f>
        <v>#REF!</v>
      </c>
      <c r="F175" s="266" t="e">
        <f>IF('Formulario PPGR2'!$G175="","",'Formulario PPGR1'!#REF!)</f>
        <v>#REF!</v>
      </c>
      <c r="G175" s="236" t="s">
        <v>195</v>
      </c>
      <c r="H175" s="233" t="s">
        <v>641</v>
      </c>
      <c r="I175" s="233" t="s">
        <v>642</v>
      </c>
      <c r="J175" s="232"/>
      <c r="K175" s="232"/>
      <c r="L175" s="232"/>
      <c r="M175" s="232"/>
      <c r="N175" s="232"/>
      <c r="O175" s="232"/>
      <c r="P175" s="232">
        <v>1</v>
      </c>
      <c r="Q175" s="232"/>
      <c r="R175" s="232"/>
      <c r="S175" s="232"/>
      <c r="T175" s="232">
        <v>1</v>
      </c>
      <c r="U175" s="232"/>
      <c r="V175" s="242">
        <f>SUM('Formulario PPGR2'!$J175:$U175)</f>
        <v>2</v>
      </c>
      <c r="W175" s="262" t="s">
        <v>268</v>
      </c>
      <c r="X175" s="262" t="s">
        <v>643</v>
      </c>
      <c r="Y175" s="236"/>
      <c r="Z175" s="296" t="s">
        <v>44</v>
      </c>
      <c r="AA175" s="258"/>
      <c r="AB175" s="693"/>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row>
    <row r="176" spans="2:54" s="244" customFormat="1" ht="63.75">
      <c r="B176" s="266" t="e">
        <f>IF('Formulario PPGR2'!$G176="","",CONCATENATE('Formulario PPGR2'!$C176,".",'Formulario PPGR2'!$D176,".",'Formulario PPGR2'!$E176,".",'Formulario PPGR2'!$F176))</f>
        <v>#REF!</v>
      </c>
      <c r="C176" s="266" t="e">
        <f>IF('Formulario PPGR2'!$G176="","",'Formulario PPGR1'!#REF!)</f>
        <v>#REF!</v>
      </c>
      <c r="D176" s="266" t="e">
        <f>IF('Formulario PPGR2'!$G176="","",'Formulario PPGR1'!#REF!)</f>
        <v>#REF!</v>
      </c>
      <c r="E176" s="266" t="e">
        <f>IF('Formulario PPGR2'!$G176="","",'Formulario PPGR1'!#REF!)</f>
        <v>#REF!</v>
      </c>
      <c r="F176" s="266" t="e">
        <f>IF('Formulario PPGR2'!$G176="","",'Formulario PPGR1'!#REF!)</f>
        <v>#REF!</v>
      </c>
      <c r="G176" s="236" t="s">
        <v>196</v>
      </c>
      <c r="H176" s="233" t="s">
        <v>644</v>
      </c>
      <c r="I176" s="233" t="s">
        <v>645</v>
      </c>
      <c r="J176" s="232"/>
      <c r="K176" s="232"/>
      <c r="L176" s="232"/>
      <c r="M176" s="232"/>
      <c r="N176" s="232"/>
      <c r="O176" s="232">
        <v>1</v>
      </c>
      <c r="P176" s="232"/>
      <c r="Q176" s="232"/>
      <c r="R176" s="232"/>
      <c r="S176" s="232"/>
      <c r="T176" s="232"/>
      <c r="U176" s="232"/>
      <c r="V176" s="242">
        <f>SUM('Formulario PPGR2'!$J176:$U176)</f>
        <v>1</v>
      </c>
      <c r="W176" s="262" t="s">
        <v>268</v>
      </c>
      <c r="X176" s="262" t="s">
        <v>261</v>
      </c>
      <c r="Y176" s="236"/>
      <c r="Z176" s="296" t="s">
        <v>60</v>
      </c>
      <c r="AA176" s="258"/>
      <c r="AB176" s="693"/>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row>
    <row r="177" spans="2:54" s="244" customFormat="1" ht="63.75">
      <c r="B177" s="266" t="e">
        <f>IF('Formulario PPGR2'!$G177="","",CONCATENATE('Formulario PPGR2'!$C177,".",'Formulario PPGR2'!$D177,".",'Formulario PPGR2'!$E177,".",'Formulario PPGR2'!$F177))</f>
        <v>#REF!</v>
      </c>
      <c r="C177" s="266" t="e">
        <f>IF('Formulario PPGR2'!$G177="","",'Formulario PPGR1'!#REF!)</f>
        <v>#REF!</v>
      </c>
      <c r="D177" s="266" t="e">
        <f>IF('Formulario PPGR2'!$G177="","",'Formulario PPGR1'!#REF!)</f>
        <v>#REF!</v>
      </c>
      <c r="E177" s="266" t="e">
        <f>IF('Formulario PPGR2'!$G177="","",'Formulario PPGR1'!#REF!)</f>
        <v>#REF!</v>
      </c>
      <c r="F177" s="266" t="e">
        <f>IF('Formulario PPGR2'!$G177="","",'Formulario PPGR1'!#REF!)</f>
        <v>#REF!</v>
      </c>
      <c r="G177" s="236" t="s">
        <v>196</v>
      </c>
      <c r="H177" s="233" t="s">
        <v>646</v>
      </c>
      <c r="I177" s="233" t="s">
        <v>647</v>
      </c>
      <c r="J177" s="232"/>
      <c r="K177" s="232"/>
      <c r="L177" s="232">
        <v>1</v>
      </c>
      <c r="M177" s="232"/>
      <c r="N177" s="232"/>
      <c r="O177" s="232">
        <v>1</v>
      </c>
      <c r="P177" s="232"/>
      <c r="Q177" s="232"/>
      <c r="R177" s="232">
        <v>1</v>
      </c>
      <c r="S177" s="232"/>
      <c r="T177" s="232"/>
      <c r="U177" s="232">
        <v>1</v>
      </c>
      <c r="V177" s="242">
        <f>SUM('Formulario PPGR2'!$J177:$U177)</f>
        <v>4</v>
      </c>
      <c r="W177" s="262" t="s">
        <v>255</v>
      </c>
      <c r="X177" s="262"/>
      <c r="Y177" s="236" t="s">
        <v>648</v>
      </c>
      <c r="Z177" s="296" t="s">
        <v>60</v>
      </c>
      <c r="AA177" s="258"/>
      <c r="AB177" s="693"/>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row>
    <row r="178" spans="2:54" s="244" customFormat="1" ht="25.5">
      <c r="B178" s="266" t="e">
        <f>IF('Formulario PPGR2'!$G178="","",CONCATENATE('Formulario PPGR2'!$C178,".",'Formulario PPGR2'!$D178,".",'Formulario PPGR2'!$E178,".",'Formulario PPGR2'!$F178))</f>
        <v>#REF!</v>
      </c>
      <c r="C178" s="266" t="e">
        <f>IF('Formulario PPGR2'!$G178="","",'Formulario PPGR1'!#REF!)</f>
        <v>#REF!</v>
      </c>
      <c r="D178" s="266" t="e">
        <f>IF('Formulario PPGR2'!$G178="","",'Formulario PPGR1'!#REF!)</f>
        <v>#REF!</v>
      </c>
      <c r="E178" s="266" t="e">
        <f>IF('Formulario PPGR2'!$G178="","",'Formulario PPGR1'!#REF!)</f>
        <v>#REF!</v>
      </c>
      <c r="F178" s="266" t="e">
        <f>IF('Formulario PPGR2'!$G178="","",'Formulario PPGR1'!#REF!)</f>
        <v>#REF!</v>
      </c>
      <c r="G178" s="236" t="s">
        <v>197</v>
      </c>
      <c r="H178" s="233" t="s">
        <v>649</v>
      </c>
      <c r="I178" s="233" t="s">
        <v>650</v>
      </c>
      <c r="J178" s="232"/>
      <c r="K178" s="232"/>
      <c r="L178" s="232">
        <v>1</v>
      </c>
      <c r="M178" s="232"/>
      <c r="N178" s="232"/>
      <c r="O178" s="232">
        <v>1</v>
      </c>
      <c r="P178" s="232"/>
      <c r="Q178" s="232"/>
      <c r="R178" s="232">
        <v>1</v>
      </c>
      <c r="S178" s="232"/>
      <c r="T178" s="232"/>
      <c r="U178" s="232">
        <v>1</v>
      </c>
      <c r="V178" s="242">
        <f>SUM('Formulario PPGR2'!$J178:$U178)</f>
        <v>4</v>
      </c>
      <c r="W178" s="262" t="s">
        <v>254</v>
      </c>
      <c r="X178" s="262"/>
      <c r="Y178" s="236" t="s">
        <v>651</v>
      </c>
      <c r="Z178" s="296" t="s">
        <v>80</v>
      </c>
      <c r="AA178" s="258"/>
      <c r="AB178" s="693"/>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row>
    <row r="179" spans="2:54" s="244" customFormat="1" ht="25.5">
      <c r="B179" s="266" t="e">
        <f>IF('Formulario PPGR2'!$G179="","",CONCATENATE('Formulario PPGR2'!$C179,".",'Formulario PPGR2'!$D179,".",'Formulario PPGR2'!$E179,".",'Formulario PPGR2'!$F179))</f>
        <v>#REF!</v>
      </c>
      <c r="C179" s="266" t="e">
        <f>IF('Formulario PPGR2'!$G179="","",'Formulario PPGR1'!#REF!)</f>
        <v>#REF!</v>
      </c>
      <c r="D179" s="266" t="e">
        <f>IF('Formulario PPGR2'!$G179="","",'Formulario PPGR1'!#REF!)</f>
        <v>#REF!</v>
      </c>
      <c r="E179" s="266" t="e">
        <f>IF('Formulario PPGR2'!$G179="","",'Formulario PPGR1'!#REF!)</f>
        <v>#REF!</v>
      </c>
      <c r="F179" s="266" t="e">
        <f>IF('Formulario PPGR2'!$G179="","",'Formulario PPGR1'!#REF!)</f>
        <v>#REF!</v>
      </c>
      <c r="G179" s="236" t="s">
        <v>197</v>
      </c>
      <c r="H179" s="233" t="s">
        <v>652</v>
      </c>
      <c r="I179" s="233" t="s">
        <v>653</v>
      </c>
      <c r="J179" s="232"/>
      <c r="K179" s="232"/>
      <c r="L179" s="232">
        <v>1</v>
      </c>
      <c r="M179" s="232"/>
      <c r="N179" s="232"/>
      <c r="O179" s="232">
        <v>1</v>
      </c>
      <c r="P179" s="232"/>
      <c r="Q179" s="232"/>
      <c r="R179" s="232">
        <v>1</v>
      </c>
      <c r="S179" s="232"/>
      <c r="T179" s="232"/>
      <c r="U179" s="232">
        <v>1</v>
      </c>
      <c r="V179" s="242">
        <f>SUM('Formulario PPGR2'!$J179:$U179)</f>
        <v>4</v>
      </c>
      <c r="W179" s="262" t="s">
        <v>254</v>
      </c>
      <c r="X179" s="262"/>
      <c r="Y179" s="236"/>
      <c r="Z179" s="296" t="s">
        <v>80</v>
      </c>
      <c r="AA179" s="258"/>
      <c r="AB179" s="693"/>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row>
    <row r="180" spans="2:54" s="244" customFormat="1" ht="25.5">
      <c r="B180" s="266" t="e">
        <f>IF('Formulario PPGR2'!$G180="","",CONCATENATE('Formulario PPGR2'!$C180,".",'Formulario PPGR2'!$D180,".",'Formulario PPGR2'!$E180,".",'Formulario PPGR2'!$F180))</f>
        <v>#REF!</v>
      </c>
      <c r="C180" s="266" t="e">
        <f>IF('Formulario PPGR2'!$G180="","",'Formulario PPGR1'!#REF!)</f>
        <v>#REF!</v>
      </c>
      <c r="D180" s="266" t="e">
        <f>IF('Formulario PPGR2'!$G180="","",'Formulario PPGR1'!#REF!)</f>
        <v>#REF!</v>
      </c>
      <c r="E180" s="266" t="e">
        <f>IF('Formulario PPGR2'!$G180="","",'Formulario PPGR1'!#REF!)</f>
        <v>#REF!</v>
      </c>
      <c r="F180" s="266" t="e">
        <f>IF('Formulario PPGR2'!$G180="","",'Formulario PPGR1'!#REF!)</f>
        <v>#REF!</v>
      </c>
      <c r="G180" s="236" t="s">
        <v>197</v>
      </c>
      <c r="H180" s="233" t="s">
        <v>654</v>
      </c>
      <c r="I180" s="233" t="s">
        <v>655</v>
      </c>
      <c r="J180" s="232"/>
      <c r="K180" s="232"/>
      <c r="L180" s="232">
        <v>1</v>
      </c>
      <c r="M180" s="232"/>
      <c r="N180" s="232"/>
      <c r="O180" s="232">
        <v>1</v>
      </c>
      <c r="P180" s="232"/>
      <c r="Q180" s="232"/>
      <c r="R180" s="232">
        <v>1</v>
      </c>
      <c r="S180" s="232"/>
      <c r="T180" s="232"/>
      <c r="U180" s="232">
        <v>1</v>
      </c>
      <c r="V180" s="242">
        <f>SUM('Formulario PPGR2'!$J180:$U180)</f>
        <v>4</v>
      </c>
      <c r="W180" s="262" t="s">
        <v>656</v>
      </c>
      <c r="X180" s="262"/>
      <c r="Y180" s="236" t="s">
        <v>657</v>
      </c>
      <c r="Z180" s="296" t="s">
        <v>80</v>
      </c>
      <c r="AA180" s="258"/>
      <c r="AB180" s="693"/>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row>
    <row r="181" spans="2:54" s="244" customFormat="1" ht="76.5">
      <c r="B181" s="266" t="e">
        <f>IF('Formulario PPGR2'!$G181="","",CONCATENATE('Formulario PPGR2'!$C181,".",'Formulario PPGR2'!$D181,".",'Formulario PPGR2'!$E181,".",'Formulario PPGR2'!$F181))</f>
        <v>#REF!</v>
      </c>
      <c r="C181" s="266" t="e">
        <f>IF('Formulario PPGR2'!$G181="","",'Formulario PPGR1'!#REF!)</f>
        <v>#REF!</v>
      </c>
      <c r="D181" s="266" t="e">
        <f>IF('Formulario PPGR2'!$G181="","",'Formulario PPGR1'!#REF!)</f>
        <v>#REF!</v>
      </c>
      <c r="E181" s="266" t="e">
        <f>IF('Formulario PPGR2'!$G181="","",'Formulario PPGR1'!#REF!)</f>
        <v>#REF!</v>
      </c>
      <c r="F181" s="266" t="e">
        <f>IF('Formulario PPGR2'!$G181="","",'Formulario PPGR1'!#REF!)</f>
        <v>#REF!</v>
      </c>
      <c r="G181" s="236" t="s">
        <v>199</v>
      </c>
      <c r="H181" s="233" t="s">
        <v>658</v>
      </c>
      <c r="I181" s="233" t="s">
        <v>659</v>
      </c>
      <c r="J181" s="232"/>
      <c r="K181" s="232"/>
      <c r="L181" s="232"/>
      <c r="M181" s="232"/>
      <c r="N181" s="232"/>
      <c r="O181" s="232"/>
      <c r="P181" s="232"/>
      <c r="Q181" s="232"/>
      <c r="R181" s="232"/>
      <c r="S181" s="232"/>
      <c r="T181" s="232">
        <v>1</v>
      </c>
      <c r="U181" s="232"/>
      <c r="V181" s="242">
        <f>SUM('Formulario PPGR2'!$J181:$U181)</f>
        <v>1</v>
      </c>
      <c r="W181" s="262" t="s">
        <v>660</v>
      </c>
      <c r="X181" s="262"/>
      <c r="Y181" s="236"/>
      <c r="Z181" s="296" t="s">
        <v>661</v>
      </c>
      <c r="AA181" s="258"/>
      <c r="AB181" s="693"/>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row>
    <row r="182" spans="2:54" s="244" customFormat="1" ht="76.5">
      <c r="B182" s="266" t="e">
        <f>IF('Formulario PPGR2'!$G182="","",CONCATENATE('Formulario PPGR2'!$C182,".",'Formulario PPGR2'!$D182,".",'Formulario PPGR2'!$E182,".",'Formulario PPGR2'!$F182))</f>
        <v>#REF!</v>
      </c>
      <c r="C182" s="266" t="e">
        <f>IF('Formulario PPGR2'!$G182="","",'Formulario PPGR1'!#REF!)</f>
        <v>#REF!</v>
      </c>
      <c r="D182" s="266" t="e">
        <f>IF('Formulario PPGR2'!$G182="","",'Formulario PPGR1'!#REF!)</f>
        <v>#REF!</v>
      </c>
      <c r="E182" s="266" t="e">
        <f>IF('Formulario PPGR2'!$G182="","",'Formulario PPGR1'!#REF!)</f>
        <v>#REF!</v>
      </c>
      <c r="F182" s="266" t="e">
        <f>IF('Formulario PPGR2'!$G182="","",'Formulario PPGR1'!#REF!)</f>
        <v>#REF!</v>
      </c>
      <c r="G182" s="236" t="s">
        <v>199</v>
      </c>
      <c r="H182" s="233" t="s">
        <v>662</v>
      </c>
      <c r="I182" s="233" t="s">
        <v>663</v>
      </c>
      <c r="J182" s="232"/>
      <c r="K182" s="232"/>
      <c r="L182" s="232"/>
      <c r="M182" s="232"/>
      <c r="N182" s="232"/>
      <c r="O182" s="232"/>
      <c r="P182" s="232"/>
      <c r="Q182" s="232"/>
      <c r="R182" s="232">
        <v>1</v>
      </c>
      <c r="S182" s="232"/>
      <c r="T182" s="232"/>
      <c r="U182" s="232"/>
      <c r="V182" s="242">
        <f>SUM('Formulario PPGR2'!$J182:$U182)</f>
        <v>1</v>
      </c>
      <c r="W182" s="262" t="s">
        <v>268</v>
      </c>
      <c r="X182" s="262" t="s">
        <v>261</v>
      </c>
      <c r="Y182" s="236" t="s">
        <v>664</v>
      </c>
      <c r="Z182" s="296" t="s">
        <v>214</v>
      </c>
      <c r="AA182" s="258"/>
      <c r="AB182" s="693"/>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row>
    <row r="183" spans="2:54" s="244" customFormat="1" ht="76.5">
      <c r="B183" s="266" t="e">
        <f>IF('Formulario PPGR2'!$G183="","",CONCATENATE('Formulario PPGR2'!$C183,".",'Formulario PPGR2'!$D183,".",'Formulario PPGR2'!$E183,".",'Formulario PPGR2'!$F183))</f>
        <v>#REF!</v>
      </c>
      <c r="C183" s="266" t="e">
        <f>IF('Formulario PPGR2'!$G183="","",'Formulario PPGR1'!#REF!)</f>
        <v>#REF!</v>
      </c>
      <c r="D183" s="266" t="e">
        <f>IF('Formulario PPGR2'!$G183="","",'Formulario PPGR1'!#REF!)</f>
        <v>#REF!</v>
      </c>
      <c r="E183" s="266" t="e">
        <f>IF('Formulario PPGR2'!$G183="","",'Formulario PPGR1'!#REF!)</f>
        <v>#REF!</v>
      </c>
      <c r="F183" s="266" t="e">
        <f>IF('Formulario PPGR2'!$G183="","",'Formulario PPGR1'!#REF!)</f>
        <v>#REF!</v>
      </c>
      <c r="G183" s="236" t="s">
        <v>199</v>
      </c>
      <c r="H183" s="233" t="s">
        <v>665</v>
      </c>
      <c r="I183" s="233" t="s">
        <v>666</v>
      </c>
      <c r="J183" s="232">
        <v>1</v>
      </c>
      <c r="K183" s="232"/>
      <c r="L183" s="232"/>
      <c r="M183" s="232">
        <v>1</v>
      </c>
      <c r="N183" s="232"/>
      <c r="O183" s="232"/>
      <c r="P183" s="232">
        <v>1</v>
      </c>
      <c r="Q183" s="232"/>
      <c r="R183" s="232"/>
      <c r="S183" s="232">
        <v>1</v>
      </c>
      <c r="T183" s="232"/>
      <c r="U183" s="232"/>
      <c r="V183" s="242">
        <f>SUM('Formulario PPGR2'!$J183:$U183)</f>
        <v>4</v>
      </c>
      <c r="W183" s="262" t="s">
        <v>268</v>
      </c>
      <c r="X183" s="262"/>
      <c r="Y183" s="236" t="s">
        <v>667</v>
      </c>
      <c r="Z183" s="296" t="s">
        <v>668</v>
      </c>
      <c r="AA183" s="258"/>
      <c r="AB183" s="693"/>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row>
    <row r="184" spans="2:54" s="244" customFormat="1" ht="76.5">
      <c r="B184" s="266" t="e">
        <f>IF('Formulario PPGR2'!$G184="","",CONCATENATE('Formulario PPGR2'!$C184,".",'Formulario PPGR2'!$D184,".",'Formulario PPGR2'!$E184,".",'Formulario PPGR2'!$F184))</f>
        <v>#REF!</v>
      </c>
      <c r="C184" s="266" t="e">
        <f>IF('Formulario PPGR2'!$G184="","",'Formulario PPGR1'!#REF!)</f>
        <v>#REF!</v>
      </c>
      <c r="D184" s="266" t="e">
        <f>IF('Formulario PPGR2'!$G184="","",'Formulario PPGR1'!#REF!)</f>
        <v>#REF!</v>
      </c>
      <c r="E184" s="266" t="e">
        <f>IF('Formulario PPGR2'!$G184="","",'Formulario PPGR1'!#REF!)</f>
        <v>#REF!</v>
      </c>
      <c r="F184" s="266" t="e">
        <f>IF('Formulario PPGR2'!$G184="","",'Formulario PPGR1'!#REF!)</f>
        <v>#REF!</v>
      </c>
      <c r="G184" s="236" t="s">
        <v>199</v>
      </c>
      <c r="H184" s="233" t="s">
        <v>669</v>
      </c>
      <c r="I184" s="233" t="s">
        <v>670</v>
      </c>
      <c r="J184" s="232"/>
      <c r="K184" s="232">
        <v>1</v>
      </c>
      <c r="L184" s="232"/>
      <c r="M184" s="232"/>
      <c r="N184" s="232">
        <v>1</v>
      </c>
      <c r="O184" s="232"/>
      <c r="P184" s="232"/>
      <c r="Q184" s="232">
        <v>1</v>
      </c>
      <c r="R184" s="232"/>
      <c r="S184" s="232"/>
      <c r="T184" s="232">
        <v>1</v>
      </c>
      <c r="U184" s="232"/>
      <c r="V184" s="242">
        <f>SUM('Formulario PPGR2'!$J184:$U184)</f>
        <v>4</v>
      </c>
      <c r="W184" s="262" t="s">
        <v>264</v>
      </c>
      <c r="X184" s="262" t="s">
        <v>255</v>
      </c>
      <c r="Y184" s="236"/>
      <c r="Z184" s="296" t="s">
        <v>668</v>
      </c>
      <c r="AA184" s="258"/>
      <c r="AB184" s="693"/>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row>
    <row r="185" spans="2:54" s="244" customFormat="1" ht="76.5">
      <c r="B185" s="266" t="e">
        <f>IF('Formulario PPGR2'!$G185="","",CONCATENATE('Formulario PPGR2'!$C185,".",'Formulario PPGR2'!$D185,".",'Formulario PPGR2'!$E185,".",'Formulario PPGR2'!$F185))</f>
        <v>#REF!</v>
      </c>
      <c r="C185" s="266" t="e">
        <f>IF('Formulario PPGR2'!$G185="","",'Formulario PPGR1'!#REF!)</f>
        <v>#REF!</v>
      </c>
      <c r="D185" s="266" t="e">
        <f>IF('Formulario PPGR2'!$G185="","",'Formulario PPGR1'!#REF!)</f>
        <v>#REF!</v>
      </c>
      <c r="E185" s="266" t="e">
        <f>IF('Formulario PPGR2'!$G185="","",'Formulario PPGR1'!#REF!)</f>
        <v>#REF!</v>
      </c>
      <c r="F185" s="266" t="e">
        <f>IF('Formulario PPGR2'!$G185="","",'Formulario PPGR1'!#REF!)</f>
        <v>#REF!</v>
      </c>
      <c r="G185" s="236" t="s">
        <v>199</v>
      </c>
      <c r="H185" s="233" t="s">
        <v>671</v>
      </c>
      <c r="I185" s="233" t="s">
        <v>672</v>
      </c>
      <c r="J185" s="232"/>
      <c r="K185" s="232"/>
      <c r="L185" s="232">
        <v>1</v>
      </c>
      <c r="M185" s="232"/>
      <c r="N185" s="232"/>
      <c r="O185" s="232">
        <v>1</v>
      </c>
      <c r="P185" s="232"/>
      <c r="Q185" s="232"/>
      <c r="R185" s="232">
        <v>1</v>
      </c>
      <c r="S185" s="232"/>
      <c r="T185" s="232"/>
      <c r="U185" s="232">
        <v>1</v>
      </c>
      <c r="V185" s="242">
        <f>SUM('Formulario PPGR2'!$J185:$U185)</f>
        <v>4</v>
      </c>
      <c r="W185" s="262" t="s">
        <v>254</v>
      </c>
      <c r="X185" s="262" t="s">
        <v>673</v>
      </c>
      <c r="Y185" s="236" t="s">
        <v>674</v>
      </c>
      <c r="Z185" s="296" t="s">
        <v>214</v>
      </c>
      <c r="AA185" s="258"/>
      <c r="AB185" s="693"/>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row>
    <row r="186" spans="2:54" s="244" customFormat="1" ht="293.25">
      <c r="B186" s="266" t="e">
        <f>IF('Formulario PPGR2'!$G186="","",CONCATENATE('Formulario PPGR2'!$C186,".",'Formulario PPGR2'!$D186,".",'Formulario PPGR2'!$E186,".",'Formulario PPGR2'!$F186))</f>
        <v>#REF!</v>
      </c>
      <c r="C186" s="266" t="e">
        <f>IF('Formulario PPGR2'!$G186="","",'Formulario PPGR1'!#REF!)</f>
        <v>#REF!</v>
      </c>
      <c r="D186" s="266" t="e">
        <f>IF('Formulario PPGR2'!$G186="","",'Formulario PPGR1'!#REF!)</f>
        <v>#REF!</v>
      </c>
      <c r="E186" s="266" t="e">
        <f>IF('Formulario PPGR2'!$G186="","",'Formulario PPGR1'!#REF!)</f>
        <v>#REF!</v>
      </c>
      <c r="F186" s="266" t="e">
        <f>IF('Formulario PPGR2'!$G186="","",'Formulario PPGR1'!#REF!)</f>
        <v>#REF!</v>
      </c>
      <c r="G186" s="236" t="s">
        <v>199</v>
      </c>
      <c r="H186" s="233" t="s">
        <v>675</v>
      </c>
      <c r="I186" s="233" t="s">
        <v>676</v>
      </c>
      <c r="J186" s="232"/>
      <c r="K186" s="232"/>
      <c r="L186" s="232"/>
      <c r="M186" s="232">
        <v>1</v>
      </c>
      <c r="N186" s="232"/>
      <c r="O186" s="232"/>
      <c r="P186" s="232"/>
      <c r="Q186" s="232"/>
      <c r="R186" s="232"/>
      <c r="S186" s="232">
        <v>1</v>
      </c>
      <c r="T186" s="232"/>
      <c r="U186" s="232"/>
      <c r="V186" s="242">
        <f>SUM('Formulario PPGR2'!$J186:$U186)</f>
        <v>2</v>
      </c>
      <c r="W186" s="262" t="s">
        <v>255</v>
      </c>
      <c r="X186" s="262"/>
      <c r="Y186" s="689" t="s">
        <v>677</v>
      </c>
      <c r="Z186" s="296" t="s">
        <v>214</v>
      </c>
      <c r="AA186" s="258"/>
      <c r="AB186" s="693"/>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row>
    <row r="187" spans="2:54" s="244" customFormat="1" ht="76.5">
      <c r="B187" s="266" t="e">
        <f>IF('Formulario PPGR2'!$G187="","",CONCATENATE('Formulario PPGR2'!$C187,".",'Formulario PPGR2'!$D187,".",'Formulario PPGR2'!$E187,".",'Formulario PPGR2'!$F187))</f>
        <v>#REF!</v>
      </c>
      <c r="C187" s="266" t="e">
        <f>IF('Formulario PPGR2'!$G187="","",'Formulario PPGR1'!#REF!)</f>
        <v>#REF!</v>
      </c>
      <c r="D187" s="266" t="e">
        <f>IF('Formulario PPGR2'!$G187="","",'Formulario PPGR1'!#REF!)</f>
        <v>#REF!</v>
      </c>
      <c r="E187" s="266" t="e">
        <f>IF('Formulario PPGR2'!$G187="","",'Formulario PPGR1'!#REF!)</f>
        <v>#REF!</v>
      </c>
      <c r="F187" s="266" t="e">
        <f>IF('Formulario PPGR2'!$G187="","",'Formulario PPGR1'!#REF!)</f>
        <v>#REF!</v>
      </c>
      <c r="G187" s="236" t="s">
        <v>199</v>
      </c>
      <c r="H187" s="233" t="s">
        <v>678</v>
      </c>
      <c r="I187" s="233" t="s">
        <v>679</v>
      </c>
      <c r="J187" s="232"/>
      <c r="K187" s="232"/>
      <c r="L187" s="232"/>
      <c r="M187" s="232"/>
      <c r="N187" s="232">
        <v>1</v>
      </c>
      <c r="O187" s="232"/>
      <c r="P187" s="232"/>
      <c r="Q187" s="232"/>
      <c r="R187" s="232"/>
      <c r="S187" s="232"/>
      <c r="T187" s="232"/>
      <c r="U187" s="232"/>
      <c r="V187" s="242">
        <f>SUM('Formulario PPGR2'!$J187:$U187)</f>
        <v>1</v>
      </c>
      <c r="W187" s="262" t="s">
        <v>255</v>
      </c>
      <c r="X187" s="262"/>
      <c r="Y187" s="236"/>
      <c r="Z187" s="296" t="s">
        <v>680</v>
      </c>
      <c r="AA187" s="258"/>
      <c r="AB187" s="693"/>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row>
    <row r="188" spans="2:54" s="244" customFormat="1" ht="76.5">
      <c r="B188" s="266" t="e">
        <f>IF('Formulario PPGR2'!$G188="","",CONCATENATE('Formulario PPGR2'!$C188,".",'Formulario PPGR2'!$D188,".",'Formulario PPGR2'!$E188,".",'Formulario PPGR2'!$F188))</f>
        <v>#REF!</v>
      </c>
      <c r="C188" s="266" t="e">
        <f>IF('Formulario PPGR2'!$G188="","",'Formulario PPGR1'!#REF!)</f>
        <v>#REF!</v>
      </c>
      <c r="D188" s="266" t="e">
        <f>IF('Formulario PPGR2'!$G188="","",'Formulario PPGR1'!#REF!)</f>
        <v>#REF!</v>
      </c>
      <c r="E188" s="266" t="e">
        <f>IF('Formulario PPGR2'!$G188="","",'Formulario PPGR1'!#REF!)</f>
        <v>#REF!</v>
      </c>
      <c r="F188" s="266" t="e">
        <f>IF('Formulario PPGR2'!$G188="","",'Formulario PPGR1'!#REF!)</f>
        <v>#REF!</v>
      </c>
      <c r="G188" s="236" t="s">
        <v>199</v>
      </c>
      <c r="H188" s="233" t="s">
        <v>681</v>
      </c>
      <c r="I188" s="233" t="s">
        <v>682</v>
      </c>
      <c r="J188" s="232"/>
      <c r="K188" s="232"/>
      <c r="L188" s="232"/>
      <c r="M188" s="232"/>
      <c r="N188" s="232">
        <v>1</v>
      </c>
      <c r="O188" s="232"/>
      <c r="P188" s="232"/>
      <c r="Q188" s="232"/>
      <c r="R188" s="232"/>
      <c r="S188" s="232"/>
      <c r="T188" s="232"/>
      <c r="U188" s="232"/>
      <c r="V188" s="242">
        <f>SUM('Formulario PPGR2'!$J188:$U188)</f>
        <v>1</v>
      </c>
      <c r="W188" s="262" t="s">
        <v>255</v>
      </c>
      <c r="X188" s="262"/>
      <c r="Y188" s="236"/>
      <c r="Z188" s="296" t="s">
        <v>680</v>
      </c>
      <c r="AA188" s="258"/>
      <c r="AB188" s="693"/>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row>
    <row r="189" spans="2:54" s="244" customFormat="1" ht="76.5">
      <c r="B189" s="266" t="e">
        <f>IF('Formulario PPGR2'!$G189="","",CONCATENATE('Formulario PPGR2'!$C189,".",'Formulario PPGR2'!$D189,".",'Formulario PPGR2'!$E189,".",'Formulario PPGR2'!$F189))</f>
        <v>#REF!</v>
      </c>
      <c r="C189" s="266" t="e">
        <f>IF('Formulario PPGR2'!$G189="","",'Formulario PPGR1'!#REF!)</f>
        <v>#REF!</v>
      </c>
      <c r="D189" s="266" t="e">
        <f>IF('Formulario PPGR2'!$G189="","",'Formulario PPGR1'!#REF!)</f>
        <v>#REF!</v>
      </c>
      <c r="E189" s="266" t="e">
        <f>IF('Formulario PPGR2'!$G189="","",'Formulario PPGR1'!#REF!)</f>
        <v>#REF!</v>
      </c>
      <c r="F189" s="266" t="e">
        <f>IF('Formulario PPGR2'!$G189="","",'Formulario PPGR1'!#REF!)</f>
        <v>#REF!</v>
      </c>
      <c r="G189" s="236" t="s">
        <v>199</v>
      </c>
      <c r="H189" s="233" t="s">
        <v>683</v>
      </c>
      <c r="I189" s="233" t="s">
        <v>684</v>
      </c>
      <c r="J189" s="232"/>
      <c r="K189" s="232"/>
      <c r="L189" s="232"/>
      <c r="M189" s="232"/>
      <c r="N189" s="232"/>
      <c r="O189" s="232"/>
      <c r="P189" s="232">
        <v>1</v>
      </c>
      <c r="Q189" s="232"/>
      <c r="R189" s="232"/>
      <c r="S189" s="232"/>
      <c r="T189" s="232"/>
      <c r="U189" s="232"/>
      <c r="V189" s="242">
        <f>SUM('Formulario PPGR2'!$J189:$U189)</f>
        <v>1</v>
      </c>
      <c r="W189" s="262" t="s">
        <v>264</v>
      </c>
      <c r="X189" s="262"/>
      <c r="Y189" s="236"/>
      <c r="Z189" s="296" t="s">
        <v>680</v>
      </c>
      <c r="AA189" s="258"/>
      <c r="AB189" s="693"/>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row>
    <row r="190" spans="2:54" s="244" customFormat="1" ht="76.5">
      <c r="B190" s="266" t="e">
        <f>IF('Formulario PPGR2'!$G190="","",CONCATENATE('Formulario PPGR2'!$C190,".",'Formulario PPGR2'!$D190,".",'Formulario PPGR2'!$E190,".",'Formulario PPGR2'!$F190))</f>
        <v>#REF!</v>
      </c>
      <c r="C190" s="266" t="e">
        <f>IF('Formulario PPGR2'!$G190="","",'Formulario PPGR1'!#REF!)</f>
        <v>#REF!</v>
      </c>
      <c r="D190" s="266" t="e">
        <f>IF('Formulario PPGR2'!$G190="","",'Formulario PPGR1'!#REF!)</f>
        <v>#REF!</v>
      </c>
      <c r="E190" s="266" t="e">
        <f>IF('Formulario PPGR2'!$G190="","",'Formulario PPGR1'!#REF!)</f>
        <v>#REF!</v>
      </c>
      <c r="F190" s="266" t="e">
        <f>IF('Formulario PPGR2'!$G190="","",'Formulario PPGR1'!#REF!)</f>
        <v>#REF!</v>
      </c>
      <c r="G190" s="236" t="s">
        <v>199</v>
      </c>
      <c r="H190" s="233" t="s">
        <v>685</v>
      </c>
      <c r="I190" s="233" t="s">
        <v>686</v>
      </c>
      <c r="J190" s="232">
        <v>1</v>
      </c>
      <c r="K190" s="232"/>
      <c r="L190" s="232"/>
      <c r="M190" s="232"/>
      <c r="N190" s="232"/>
      <c r="O190" s="232"/>
      <c r="P190" s="232"/>
      <c r="Q190" s="232"/>
      <c r="R190" s="232"/>
      <c r="S190" s="232"/>
      <c r="T190" s="232"/>
      <c r="U190" s="232"/>
      <c r="V190" s="242">
        <f>SUM('Formulario PPGR2'!$J190:$U190)</f>
        <v>1</v>
      </c>
      <c r="W190" s="262" t="s">
        <v>268</v>
      </c>
      <c r="X190" s="262" t="s">
        <v>264</v>
      </c>
      <c r="Y190" s="236"/>
      <c r="Z190" s="296" t="s">
        <v>214</v>
      </c>
      <c r="AA190" s="258"/>
      <c r="AB190" s="693"/>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row>
    <row r="191" spans="2:54" s="244" customFormat="1" ht="76.5">
      <c r="B191" s="266" t="e">
        <f>IF('Formulario PPGR2'!$G191="","",CONCATENATE('Formulario PPGR2'!$C191,".",'Formulario PPGR2'!$D191,".",'Formulario PPGR2'!$E191,".",'Formulario PPGR2'!$F191))</f>
        <v>#REF!</v>
      </c>
      <c r="C191" s="266" t="e">
        <f>IF('Formulario PPGR2'!$G191="","",'Formulario PPGR1'!#REF!)</f>
        <v>#REF!</v>
      </c>
      <c r="D191" s="266" t="e">
        <f>IF('Formulario PPGR2'!$G191="","",'Formulario PPGR1'!#REF!)</f>
        <v>#REF!</v>
      </c>
      <c r="E191" s="266" t="e">
        <f>IF('Formulario PPGR2'!$G191="","",'Formulario PPGR1'!#REF!)</f>
        <v>#REF!</v>
      </c>
      <c r="F191" s="266" t="e">
        <f>IF('Formulario PPGR2'!$G191="","",'Formulario PPGR1'!#REF!)</f>
        <v>#REF!</v>
      </c>
      <c r="G191" s="236" t="s">
        <v>199</v>
      </c>
      <c r="H191" s="233" t="s">
        <v>687</v>
      </c>
      <c r="I191" s="233" t="s">
        <v>688</v>
      </c>
      <c r="J191" s="232"/>
      <c r="K191" s="232"/>
      <c r="L191" s="232"/>
      <c r="M191" s="232"/>
      <c r="N191" s="232"/>
      <c r="O191" s="232">
        <v>1</v>
      </c>
      <c r="P191" s="232"/>
      <c r="Q191" s="232"/>
      <c r="R191" s="232"/>
      <c r="S191" s="232"/>
      <c r="T191" s="232"/>
      <c r="U191" s="232"/>
      <c r="V191" s="242">
        <f>SUM('Formulario PPGR2'!$J191:$U191)</f>
        <v>1</v>
      </c>
      <c r="W191" s="262" t="s">
        <v>268</v>
      </c>
      <c r="X191" s="262" t="s">
        <v>261</v>
      </c>
      <c r="Y191" s="236"/>
      <c r="Z191" s="296" t="s">
        <v>680</v>
      </c>
      <c r="AA191" s="258"/>
      <c r="AB191" s="693"/>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row>
    <row r="192" spans="2:54" s="244" customFormat="1" ht="76.5">
      <c r="B192" s="266" t="e">
        <f>IF('Formulario PPGR2'!$G192="","",CONCATENATE('Formulario PPGR2'!$C192,".",'Formulario PPGR2'!$D192,".",'Formulario PPGR2'!$E192,".",'Formulario PPGR2'!$F192))</f>
        <v>#REF!</v>
      </c>
      <c r="C192" s="266" t="e">
        <f>IF('Formulario PPGR2'!$G192="","",'Formulario PPGR1'!#REF!)</f>
        <v>#REF!</v>
      </c>
      <c r="D192" s="266" t="e">
        <f>IF('Formulario PPGR2'!$G192="","",'Formulario PPGR1'!#REF!)</f>
        <v>#REF!</v>
      </c>
      <c r="E192" s="266" t="e">
        <f>IF('Formulario PPGR2'!$G192="","",'Formulario PPGR1'!#REF!)</f>
        <v>#REF!</v>
      </c>
      <c r="F192" s="266" t="e">
        <f>IF('Formulario PPGR2'!$G192="","",'Formulario PPGR1'!#REF!)</f>
        <v>#REF!</v>
      </c>
      <c r="G192" s="236" t="s">
        <v>199</v>
      </c>
      <c r="H192" s="233" t="s">
        <v>689</v>
      </c>
      <c r="I192" s="233" t="s">
        <v>690</v>
      </c>
      <c r="J192" s="232"/>
      <c r="K192" s="232"/>
      <c r="L192" s="232">
        <v>1</v>
      </c>
      <c r="M192" s="232"/>
      <c r="N192" s="232"/>
      <c r="O192" s="232"/>
      <c r="P192" s="232"/>
      <c r="Q192" s="232"/>
      <c r="R192" s="232"/>
      <c r="S192" s="232"/>
      <c r="T192" s="232"/>
      <c r="U192" s="232"/>
      <c r="V192" s="242">
        <f>SUM('Formulario PPGR2'!$J192:$U192)</f>
        <v>1</v>
      </c>
      <c r="W192" s="262" t="s">
        <v>254</v>
      </c>
      <c r="X192" s="262"/>
      <c r="Y192" s="236" t="s">
        <v>691</v>
      </c>
      <c r="Z192" s="296" t="s">
        <v>214</v>
      </c>
      <c r="AA192" s="258"/>
      <c r="AB192" s="693"/>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row>
    <row r="193" spans="2:54" s="244" customFormat="1" ht="76.5">
      <c r="B193" s="266" t="e">
        <f>IF('Formulario PPGR2'!$G193="","",CONCATENATE('Formulario PPGR2'!$C193,".",'Formulario PPGR2'!$D193,".",'Formulario PPGR2'!$E193,".",'Formulario PPGR2'!$F193))</f>
        <v>#REF!</v>
      </c>
      <c r="C193" s="266" t="e">
        <f>IF('Formulario PPGR2'!$G193="","",'Formulario PPGR1'!#REF!)</f>
        <v>#REF!</v>
      </c>
      <c r="D193" s="266" t="e">
        <f>IF('Formulario PPGR2'!$G193="","",'Formulario PPGR1'!#REF!)</f>
        <v>#REF!</v>
      </c>
      <c r="E193" s="266" t="e">
        <f>IF('Formulario PPGR2'!$G193="","",'Formulario PPGR1'!#REF!)</f>
        <v>#REF!</v>
      </c>
      <c r="F193" s="266" t="e">
        <f>IF('Formulario PPGR2'!$G193="","",'Formulario PPGR1'!#REF!)</f>
        <v>#REF!</v>
      </c>
      <c r="G193" s="236" t="s">
        <v>199</v>
      </c>
      <c r="H193" s="233" t="s">
        <v>692</v>
      </c>
      <c r="I193" s="233" t="s">
        <v>693</v>
      </c>
      <c r="J193" s="232"/>
      <c r="K193" s="232">
        <v>1</v>
      </c>
      <c r="L193" s="232"/>
      <c r="M193" s="232"/>
      <c r="N193" s="232"/>
      <c r="O193" s="232"/>
      <c r="P193" s="232"/>
      <c r="Q193" s="232"/>
      <c r="R193" s="232"/>
      <c r="S193" s="232">
        <v>1</v>
      </c>
      <c r="T193" s="232"/>
      <c r="U193" s="232"/>
      <c r="V193" s="242">
        <f>SUM('Formulario PPGR2'!$J193:$U193)</f>
        <v>2</v>
      </c>
      <c r="W193" s="262" t="s">
        <v>254</v>
      </c>
      <c r="X193" s="262"/>
      <c r="Y193" s="236" t="s">
        <v>691</v>
      </c>
      <c r="Z193" s="296" t="s">
        <v>680</v>
      </c>
      <c r="AA193" s="258"/>
      <c r="AB193" s="693"/>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row>
    <row r="194" spans="2:54" s="244" customFormat="1" ht="76.5">
      <c r="B194" s="266" t="e">
        <f>IF('Formulario PPGR2'!$G194="","",CONCATENATE('Formulario PPGR2'!$C194,".",'Formulario PPGR2'!$D194,".",'Formulario PPGR2'!$E194,".",'Formulario PPGR2'!$F194))</f>
        <v>#REF!</v>
      </c>
      <c r="C194" s="266" t="e">
        <f>IF('Formulario PPGR2'!$G194="","",'Formulario PPGR1'!#REF!)</f>
        <v>#REF!</v>
      </c>
      <c r="D194" s="266" t="e">
        <f>IF('Formulario PPGR2'!$G194="","",'Formulario PPGR1'!#REF!)</f>
        <v>#REF!</v>
      </c>
      <c r="E194" s="266" t="e">
        <f>IF('Formulario PPGR2'!$G194="","",'Formulario PPGR1'!#REF!)</f>
        <v>#REF!</v>
      </c>
      <c r="F194" s="266" t="e">
        <f>IF('Formulario PPGR2'!$G194="","",'Formulario PPGR1'!#REF!)</f>
        <v>#REF!</v>
      </c>
      <c r="G194" s="236" t="s">
        <v>199</v>
      </c>
      <c r="H194" s="233" t="s">
        <v>694</v>
      </c>
      <c r="I194" s="233" t="s">
        <v>695</v>
      </c>
      <c r="J194" s="232"/>
      <c r="K194" s="232"/>
      <c r="L194" s="232">
        <v>1</v>
      </c>
      <c r="M194" s="232"/>
      <c r="N194" s="232"/>
      <c r="O194" s="232">
        <v>1</v>
      </c>
      <c r="P194" s="232"/>
      <c r="Q194" s="232"/>
      <c r="R194" s="232">
        <v>1</v>
      </c>
      <c r="S194" s="232"/>
      <c r="T194" s="232"/>
      <c r="U194" s="232">
        <v>1</v>
      </c>
      <c r="V194" s="242">
        <f>SUM('Formulario PPGR2'!$J194:$U194)</f>
        <v>4</v>
      </c>
      <c r="W194" s="262" t="s">
        <v>254</v>
      </c>
      <c r="X194" s="262"/>
      <c r="Y194" s="236" t="s">
        <v>691</v>
      </c>
      <c r="Z194" s="296" t="s">
        <v>680</v>
      </c>
      <c r="AA194" s="258"/>
      <c r="AB194" s="693"/>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row>
    <row r="195" spans="2:54" s="244" customFormat="1" ht="76.5">
      <c r="B195" s="266" t="e">
        <f>IF('Formulario PPGR2'!$G195="","",CONCATENATE('Formulario PPGR2'!$C195,".",'Formulario PPGR2'!$D195,".",'Formulario PPGR2'!$E195,".",'Formulario PPGR2'!$F195))</f>
        <v>#REF!</v>
      </c>
      <c r="C195" s="266" t="e">
        <f>IF('Formulario PPGR2'!$G195="","",'Formulario PPGR1'!#REF!)</f>
        <v>#REF!</v>
      </c>
      <c r="D195" s="266" t="e">
        <f>IF('Formulario PPGR2'!$G195="","",'Formulario PPGR1'!#REF!)</f>
        <v>#REF!</v>
      </c>
      <c r="E195" s="266" t="e">
        <f>IF('Formulario PPGR2'!$G195="","",'Formulario PPGR1'!#REF!)</f>
        <v>#REF!</v>
      </c>
      <c r="F195" s="266" t="e">
        <f>IF('Formulario PPGR2'!$G195="","",'Formulario PPGR1'!#REF!)</f>
        <v>#REF!</v>
      </c>
      <c r="G195" s="236" t="s">
        <v>199</v>
      </c>
      <c r="H195" s="233" t="s">
        <v>696</v>
      </c>
      <c r="I195" s="233" t="s">
        <v>697</v>
      </c>
      <c r="J195" s="232"/>
      <c r="K195" s="232"/>
      <c r="L195" s="232"/>
      <c r="M195" s="232"/>
      <c r="N195" s="232">
        <v>1</v>
      </c>
      <c r="O195" s="232"/>
      <c r="P195" s="232"/>
      <c r="Q195" s="232"/>
      <c r="R195" s="232"/>
      <c r="S195" s="232"/>
      <c r="T195" s="232"/>
      <c r="U195" s="232"/>
      <c r="V195" s="242">
        <f>SUM('Formulario PPGR2'!$J195:$U195)</f>
        <v>1</v>
      </c>
      <c r="W195" s="262" t="s">
        <v>254</v>
      </c>
      <c r="X195" s="262"/>
      <c r="Y195" s="236" t="s">
        <v>691</v>
      </c>
      <c r="Z195" s="296" t="s">
        <v>680</v>
      </c>
      <c r="AA195" s="258"/>
      <c r="AB195" s="693"/>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row>
    <row r="196" spans="2:54" s="244" customFormat="1" ht="76.5">
      <c r="B196" s="266" t="e">
        <f>IF('Formulario PPGR2'!$G196="","",CONCATENATE('Formulario PPGR2'!$C196,".",'Formulario PPGR2'!$D196,".",'Formulario PPGR2'!$E196,".",'Formulario PPGR2'!$F196))</f>
        <v>#REF!</v>
      </c>
      <c r="C196" s="266" t="e">
        <f>IF('Formulario PPGR2'!$G196="","",'Formulario PPGR1'!#REF!)</f>
        <v>#REF!</v>
      </c>
      <c r="D196" s="266" t="e">
        <f>IF('Formulario PPGR2'!$G196="","",'Formulario PPGR1'!#REF!)</f>
        <v>#REF!</v>
      </c>
      <c r="E196" s="266" t="e">
        <f>IF('Formulario PPGR2'!$G196="","",'Formulario PPGR1'!#REF!)</f>
        <v>#REF!</v>
      </c>
      <c r="F196" s="266" t="e">
        <f>IF('Formulario PPGR2'!$G196="","",'Formulario PPGR1'!#REF!)</f>
        <v>#REF!</v>
      </c>
      <c r="G196" s="236" t="s">
        <v>199</v>
      </c>
      <c r="H196" s="233" t="s">
        <v>698</v>
      </c>
      <c r="I196" s="233" t="s">
        <v>699</v>
      </c>
      <c r="J196" s="232"/>
      <c r="K196" s="232"/>
      <c r="L196" s="232"/>
      <c r="M196" s="232"/>
      <c r="N196" s="232"/>
      <c r="O196" s="232"/>
      <c r="P196" s="232"/>
      <c r="Q196" s="232"/>
      <c r="R196" s="232"/>
      <c r="S196" s="232"/>
      <c r="T196" s="232">
        <v>1</v>
      </c>
      <c r="U196" s="232"/>
      <c r="V196" s="242">
        <f>SUM('Formulario PPGR2'!$J196:$U196)</f>
        <v>1</v>
      </c>
      <c r="W196" s="262" t="s">
        <v>254</v>
      </c>
      <c r="X196" s="262"/>
      <c r="Y196" s="236" t="s">
        <v>691</v>
      </c>
      <c r="Z196" s="296" t="s">
        <v>680</v>
      </c>
      <c r="AA196" s="258"/>
      <c r="AB196" s="693"/>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row>
    <row r="197" spans="2:54" s="244" customFormat="1" ht="76.5">
      <c r="B197" s="266" t="e">
        <f>IF('Formulario PPGR2'!$G197="","",CONCATENATE('Formulario PPGR2'!$C197,".",'Formulario PPGR2'!$D197,".",'Formulario PPGR2'!$E197,".",'Formulario PPGR2'!$F197))</f>
        <v>#REF!</v>
      </c>
      <c r="C197" s="266" t="e">
        <f>IF('Formulario PPGR2'!$G197="","",'Formulario PPGR1'!#REF!)</f>
        <v>#REF!</v>
      </c>
      <c r="D197" s="266" t="e">
        <f>IF('Formulario PPGR2'!$G197="","",'Formulario PPGR1'!#REF!)</f>
        <v>#REF!</v>
      </c>
      <c r="E197" s="266" t="e">
        <f>IF('Formulario PPGR2'!$G197="","",'Formulario PPGR1'!#REF!)</f>
        <v>#REF!</v>
      </c>
      <c r="F197" s="266" t="e">
        <f>IF('Formulario PPGR2'!$G197="","",'Formulario PPGR1'!#REF!)</f>
        <v>#REF!</v>
      </c>
      <c r="G197" s="236" t="s">
        <v>199</v>
      </c>
      <c r="H197" s="233" t="s">
        <v>700</v>
      </c>
      <c r="I197" s="233" t="s">
        <v>701</v>
      </c>
      <c r="J197" s="232"/>
      <c r="K197" s="232"/>
      <c r="L197" s="232">
        <v>1</v>
      </c>
      <c r="M197" s="232"/>
      <c r="N197" s="232"/>
      <c r="O197" s="232">
        <v>1</v>
      </c>
      <c r="P197" s="232"/>
      <c r="Q197" s="232"/>
      <c r="R197" s="232">
        <v>1</v>
      </c>
      <c r="S197" s="232"/>
      <c r="T197" s="232"/>
      <c r="U197" s="232">
        <v>1</v>
      </c>
      <c r="V197" s="242">
        <f>SUM('Formulario PPGR2'!$J197:$U197)</f>
        <v>4</v>
      </c>
      <c r="W197" s="262" t="s">
        <v>254</v>
      </c>
      <c r="X197" s="262"/>
      <c r="Y197" s="236"/>
      <c r="Z197" s="296" t="s">
        <v>214</v>
      </c>
      <c r="AA197" s="258"/>
      <c r="AB197" s="693"/>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row>
    <row r="198" spans="2:54" s="244" customFormat="1" ht="102">
      <c r="B198" s="266" t="e">
        <f>IF('Formulario PPGR2'!$G198="","",CONCATENATE('Formulario PPGR2'!$C198,".",'Formulario PPGR2'!$D198,".",'Formulario PPGR2'!$E198,".",'Formulario PPGR2'!$F198))</f>
        <v>#REF!</v>
      </c>
      <c r="C198" s="266" t="e">
        <f>IF('Formulario PPGR2'!$G198="","",'Formulario PPGR1'!#REF!)</f>
        <v>#REF!</v>
      </c>
      <c r="D198" s="266" t="e">
        <f>IF('Formulario PPGR2'!$G198="","",'Formulario PPGR1'!#REF!)</f>
        <v>#REF!</v>
      </c>
      <c r="E198" s="266" t="e">
        <f>IF('Formulario PPGR2'!$G198="","",'Formulario PPGR1'!#REF!)</f>
        <v>#REF!</v>
      </c>
      <c r="F198" s="266" t="e">
        <f>IF('Formulario PPGR2'!$G198="","",'Formulario PPGR1'!#REF!)</f>
        <v>#REF!</v>
      </c>
      <c r="G198" s="236" t="s">
        <v>200</v>
      </c>
      <c r="H198" s="233" t="s">
        <v>702</v>
      </c>
      <c r="I198" s="233" t="s">
        <v>703</v>
      </c>
      <c r="J198" s="232"/>
      <c r="K198" s="232"/>
      <c r="L198" s="232"/>
      <c r="M198" s="232"/>
      <c r="N198" s="232"/>
      <c r="O198" s="232">
        <v>1</v>
      </c>
      <c r="P198" s="232"/>
      <c r="Q198" s="232"/>
      <c r="R198" s="232"/>
      <c r="S198" s="232"/>
      <c r="T198" s="232"/>
      <c r="U198" s="232">
        <v>1</v>
      </c>
      <c r="V198" s="242">
        <f>SUM('Formulario PPGR2'!$J198:$U198)</f>
        <v>2</v>
      </c>
      <c r="W198" s="262" t="s">
        <v>255</v>
      </c>
      <c r="X198" s="262" t="s">
        <v>656</v>
      </c>
      <c r="Y198" s="236"/>
      <c r="Z198" s="296" t="s">
        <v>34</v>
      </c>
      <c r="AA198" s="258"/>
      <c r="AB198" s="693"/>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row>
    <row r="199" spans="2:54" s="244" customFormat="1" ht="102">
      <c r="B199" s="266" t="e">
        <f>IF('Formulario PPGR2'!$G199="","",CONCATENATE('Formulario PPGR2'!$C199,".",'Formulario PPGR2'!$D199,".",'Formulario PPGR2'!$E199,".",'Formulario PPGR2'!$F199))</f>
        <v>#REF!</v>
      </c>
      <c r="C199" s="266" t="e">
        <f>IF('Formulario PPGR2'!$G199="","",'Formulario PPGR1'!#REF!)</f>
        <v>#REF!</v>
      </c>
      <c r="D199" s="266" t="e">
        <f>IF('Formulario PPGR2'!$G199="","",'Formulario PPGR1'!#REF!)</f>
        <v>#REF!</v>
      </c>
      <c r="E199" s="266" t="e">
        <f>IF('Formulario PPGR2'!$G199="","",'Formulario PPGR1'!#REF!)</f>
        <v>#REF!</v>
      </c>
      <c r="F199" s="266" t="e">
        <f>IF('Formulario PPGR2'!$G199="","",'Formulario PPGR1'!#REF!)</f>
        <v>#REF!</v>
      </c>
      <c r="G199" s="236" t="s">
        <v>200</v>
      </c>
      <c r="H199" s="233" t="s">
        <v>704</v>
      </c>
      <c r="I199" s="233" t="s">
        <v>705</v>
      </c>
      <c r="J199" s="232"/>
      <c r="K199" s="232"/>
      <c r="L199" s="232">
        <v>1</v>
      </c>
      <c r="M199" s="232"/>
      <c r="N199" s="232"/>
      <c r="O199" s="232">
        <v>1</v>
      </c>
      <c r="P199" s="232"/>
      <c r="Q199" s="232"/>
      <c r="R199" s="232">
        <v>1</v>
      </c>
      <c r="S199" s="232"/>
      <c r="T199" s="232"/>
      <c r="U199" s="232">
        <v>1</v>
      </c>
      <c r="V199" s="242">
        <f>SUM('Formulario PPGR2'!$J199:$U199)</f>
        <v>4</v>
      </c>
      <c r="W199" s="262" t="s">
        <v>254</v>
      </c>
      <c r="X199" s="262"/>
      <c r="Y199" s="236"/>
      <c r="Z199" s="296" t="s">
        <v>34</v>
      </c>
      <c r="AA199" s="258"/>
      <c r="AB199" s="693"/>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row>
    <row r="200" spans="2:54" s="244" customFormat="1" ht="102">
      <c r="B200" s="266" t="e">
        <f>IF('Formulario PPGR2'!$G200="","",CONCATENATE('Formulario PPGR2'!$C200,".",'Formulario PPGR2'!$D200,".",'Formulario PPGR2'!$E200,".",'Formulario PPGR2'!$F200))</f>
        <v>#REF!</v>
      </c>
      <c r="C200" s="266" t="e">
        <f>IF('Formulario PPGR2'!$G200="","",'Formulario PPGR1'!#REF!)</f>
        <v>#REF!</v>
      </c>
      <c r="D200" s="266" t="e">
        <f>IF('Formulario PPGR2'!$G200="","",'Formulario PPGR1'!#REF!)</f>
        <v>#REF!</v>
      </c>
      <c r="E200" s="266" t="e">
        <f>IF('Formulario PPGR2'!$G200="","",'Formulario PPGR1'!#REF!)</f>
        <v>#REF!</v>
      </c>
      <c r="F200" s="266" t="e">
        <f>IF('Formulario PPGR2'!$G200="","",'Formulario PPGR1'!#REF!)</f>
        <v>#REF!</v>
      </c>
      <c r="G200" s="236" t="s">
        <v>200</v>
      </c>
      <c r="H200" s="233" t="s">
        <v>706</v>
      </c>
      <c r="I200" s="233" t="s">
        <v>707</v>
      </c>
      <c r="J200" s="232"/>
      <c r="K200" s="232"/>
      <c r="L200" s="232">
        <v>1</v>
      </c>
      <c r="M200" s="232"/>
      <c r="N200" s="232"/>
      <c r="O200" s="232">
        <v>1</v>
      </c>
      <c r="P200" s="232"/>
      <c r="Q200" s="232"/>
      <c r="R200" s="232">
        <v>1</v>
      </c>
      <c r="S200" s="232"/>
      <c r="T200" s="232"/>
      <c r="U200" s="232">
        <v>1</v>
      </c>
      <c r="V200" s="242">
        <f>SUM('Formulario PPGR2'!$J200:$U200)</f>
        <v>4</v>
      </c>
      <c r="W200" s="262" t="s">
        <v>255</v>
      </c>
      <c r="X200" s="262" t="s">
        <v>656</v>
      </c>
      <c r="Y200" s="236"/>
      <c r="Z200" s="296" t="s">
        <v>34</v>
      </c>
      <c r="AA200" s="258"/>
      <c r="AB200" s="693"/>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row>
    <row r="201" spans="2:54" s="244" customFormat="1" ht="102">
      <c r="B201" s="266" t="e">
        <f>IF('Formulario PPGR2'!$G201="","",CONCATENATE('Formulario PPGR2'!$C201,".",'Formulario PPGR2'!$D201,".",'Formulario PPGR2'!$E201,".",'Formulario PPGR2'!$F201))</f>
        <v>#REF!</v>
      </c>
      <c r="C201" s="266" t="e">
        <f>IF('Formulario PPGR2'!$G201="","",'Formulario PPGR1'!#REF!)</f>
        <v>#REF!</v>
      </c>
      <c r="D201" s="266" t="e">
        <f>IF('Formulario PPGR2'!$G201="","",'Formulario PPGR1'!#REF!)</f>
        <v>#REF!</v>
      </c>
      <c r="E201" s="266" t="e">
        <f>IF('Formulario PPGR2'!$G201="","",'Formulario PPGR1'!#REF!)</f>
        <v>#REF!</v>
      </c>
      <c r="F201" s="266" t="e">
        <f>IF('Formulario PPGR2'!$G201="","",'Formulario PPGR1'!#REF!)</f>
        <v>#REF!</v>
      </c>
      <c r="G201" s="236" t="s">
        <v>200</v>
      </c>
      <c r="H201" s="233" t="s">
        <v>708</v>
      </c>
      <c r="I201" s="233" t="s">
        <v>709</v>
      </c>
      <c r="J201" s="232"/>
      <c r="K201" s="232"/>
      <c r="L201" s="232"/>
      <c r="M201" s="232"/>
      <c r="N201" s="232">
        <v>1</v>
      </c>
      <c r="O201" s="232"/>
      <c r="P201" s="232"/>
      <c r="Q201" s="232"/>
      <c r="R201" s="232">
        <v>1</v>
      </c>
      <c r="S201" s="232"/>
      <c r="T201" s="232"/>
      <c r="U201" s="232"/>
      <c r="V201" s="242">
        <f>SUM('Formulario PPGR2'!$J201:$U201)</f>
        <v>2</v>
      </c>
      <c r="W201" s="262" t="s">
        <v>255</v>
      </c>
      <c r="X201" s="262"/>
      <c r="Y201" s="236"/>
      <c r="Z201" s="296" t="s">
        <v>34</v>
      </c>
      <c r="AA201" s="258"/>
      <c r="AB201" s="693"/>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row>
    <row r="202" spans="2:54" s="244" customFormat="1" ht="102">
      <c r="B202" s="266" t="e">
        <f>IF('Formulario PPGR2'!$G202="","",CONCATENATE('Formulario PPGR2'!$C202,".",'Formulario PPGR2'!$D202,".",'Formulario PPGR2'!$E202,".",'Formulario PPGR2'!$F202))</f>
        <v>#REF!</v>
      </c>
      <c r="C202" s="266" t="e">
        <f>IF('Formulario PPGR2'!$G202="","",'Formulario PPGR1'!#REF!)</f>
        <v>#REF!</v>
      </c>
      <c r="D202" s="266" t="e">
        <f>IF('Formulario PPGR2'!$G202="","",'Formulario PPGR1'!#REF!)</f>
        <v>#REF!</v>
      </c>
      <c r="E202" s="266" t="e">
        <f>IF('Formulario PPGR2'!$G202="","",'Formulario PPGR1'!#REF!)</f>
        <v>#REF!</v>
      </c>
      <c r="F202" s="266" t="e">
        <f>IF('Formulario PPGR2'!$G202="","",'Formulario PPGR1'!#REF!)</f>
        <v>#REF!</v>
      </c>
      <c r="G202" s="236" t="s">
        <v>201</v>
      </c>
      <c r="H202" s="233" t="s">
        <v>710</v>
      </c>
      <c r="I202" s="233" t="s">
        <v>711</v>
      </c>
      <c r="J202" s="232"/>
      <c r="K202" s="232"/>
      <c r="L202" s="232">
        <v>1</v>
      </c>
      <c r="M202" s="232"/>
      <c r="N202" s="232"/>
      <c r="O202" s="232">
        <v>1</v>
      </c>
      <c r="P202" s="232"/>
      <c r="Q202" s="232"/>
      <c r="R202" s="232">
        <v>1</v>
      </c>
      <c r="S202" s="232"/>
      <c r="T202" s="232"/>
      <c r="U202" s="232">
        <v>1</v>
      </c>
      <c r="V202" s="242">
        <f>SUM('Formulario PPGR2'!$J202:$U202)</f>
        <v>4</v>
      </c>
      <c r="W202" s="262" t="s">
        <v>268</v>
      </c>
      <c r="X202" s="262" t="s">
        <v>254</v>
      </c>
      <c r="Y202" s="236"/>
      <c r="Z202" s="296" t="s">
        <v>34</v>
      </c>
      <c r="AA202" s="258"/>
      <c r="AB202" s="693"/>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row>
    <row r="203" spans="2:54" s="244" customFormat="1" ht="102">
      <c r="B203" s="266" t="e">
        <f>IF('Formulario PPGR2'!$G203="","",CONCATENATE('Formulario PPGR2'!$C203,".",'Formulario PPGR2'!$D203,".",'Formulario PPGR2'!$E203,".",'Formulario PPGR2'!$F203))</f>
        <v>#REF!</v>
      </c>
      <c r="C203" s="266" t="e">
        <f>IF('Formulario PPGR2'!$G203="","",'Formulario PPGR1'!#REF!)</f>
        <v>#REF!</v>
      </c>
      <c r="D203" s="266" t="e">
        <f>IF('Formulario PPGR2'!$G203="","",'Formulario PPGR1'!#REF!)</f>
        <v>#REF!</v>
      </c>
      <c r="E203" s="266" t="e">
        <f>IF('Formulario PPGR2'!$G203="","",'Formulario PPGR1'!#REF!)</f>
        <v>#REF!</v>
      </c>
      <c r="F203" s="266" t="e">
        <f>IF('Formulario PPGR2'!$G203="","",'Formulario PPGR1'!#REF!)</f>
        <v>#REF!</v>
      </c>
      <c r="G203" s="236" t="s">
        <v>201</v>
      </c>
      <c r="H203" s="233" t="s">
        <v>712</v>
      </c>
      <c r="I203" s="233" t="s">
        <v>713</v>
      </c>
      <c r="J203" s="232"/>
      <c r="K203" s="232"/>
      <c r="L203" s="232"/>
      <c r="M203" s="232"/>
      <c r="N203" s="232"/>
      <c r="O203" s="232">
        <v>1</v>
      </c>
      <c r="P203" s="232"/>
      <c r="Q203" s="232"/>
      <c r="R203" s="232"/>
      <c r="S203" s="232">
        <v>1</v>
      </c>
      <c r="T203" s="232"/>
      <c r="U203" s="232"/>
      <c r="V203" s="242">
        <f>SUM('Formulario PPGR2'!$J203:$U203)</f>
        <v>2</v>
      </c>
      <c r="W203" s="262" t="s">
        <v>264</v>
      </c>
      <c r="X203" s="262" t="s">
        <v>255</v>
      </c>
      <c r="Y203" s="236"/>
      <c r="Z203" s="296" t="s">
        <v>34</v>
      </c>
      <c r="AA203" s="258"/>
      <c r="AB203" s="693"/>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row>
    <row r="204" spans="2:54" s="244" customFormat="1" ht="63.75">
      <c r="B204" s="266" t="e">
        <f>IF('Formulario PPGR2'!$G204="","",CONCATENATE('Formulario PPGR2'!$C204,".",'Formulario PPGR2'!$D204,".",'Formulario PPGR2'!$E204,".",'Formulario PPGR2'!$F204))</f>
        <v>#REF!</v>
      </c>
      <c r="C204" s="266" t="e">
        <f>IF('Formulario PPGR2'!$G204="","",'Formulario PPGR1'!#REF!)</f>
        <v>#REF!</v>
      </c>
      <c r="D204" s="266" t="e">
        <f>IF('Formulario PPGR2'!$G204="","",'Formulario PPGR1'!#REF!)</f>
        <v>#REF!</v>
      </c>
      <c r="E204" s="266" t="e">
        <f>IF('Formulario PPGR2'!$G204="","",'Formulario PPGR1'!#REF!)</f>
        <v>#REF!</v>
      </c>
      <c r="F204" s="266" t="e">
        <f>IF('Formulario PPGR2'!$G204="","",'Formulario PPGR1'!#REF!)</f>
        <v>#REF!</v>
      </c>
      <c r="G204" s="236" t="s">
        <v>203</v>
      </c>
      <c r="H204" s="233" t="s">
        <v>714</v>
      </c>
      <c r="I204" s="233" t="s">
        <v>715</v>
      </c>
      <c r="J204" s="232"/>
      <c r="K204" s="232"/>
      <c r="L204" s="232"/>
      <c r="M204" s="232"/>
      <c r="N204" s="232"/>
      <c r="O204" s="232"/>
      <c r="P204" s="232">
        <v>1</v>
      </c>
      <c r="Q204" s="232"/>
      <c r="R204" s="232"/>
      <c r="S204" s="232"/>
      <c r="T204" s="232"/>
      <c r="U204" s="232">
        <v>1</v>
      </c>
      <c r="V204" s="242">
        <f>SUM('Formulario PPGR2'!$J204:$U204)</f>
        <v>2</v>
      </c>
      <c r="W204" s="262" t="s">
        <v>268</v>
      </c>
      <c r="X204" s="262" t="s">
        <v>255</v>
      </c>
      <c r="Y204" s="233" t="s">
        <v>264</v>
      </c>
      <c r="Z204" s="296" t="s">
        <v>48</v>
      </c>
      <c r="AA204" s="258"/>
      <c r="AB204" s="693"/>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row>
    <row r="205" spans="2:54" s="244" customFormat="1" ht="63.75">
      <c r="B205" s="266" t="e">
        <f>IF('Formulario PPGR2'!$G205="","",CONCATENATE('Formulario PPGR2'!$C205,".",'Formulario PPGR2'!$D205,".",'Formulario PPGR2'!$E205,".",'Formulario PPGR2'!$F205))</f>
        <v>#REF!</v>
      </c>
      <c r="C205" s="266" t="e">
        <f>IF('Formulario PPGR2'!$G205="","",'Formulario PPGR1'!#REF!)</f>
        <v>#REF!</v>
      </c>
      <c r="D205" s="266" t="e">
        <f>IF('Formulario PPGR2'!$G205="","",'Formulario PPGR1'!#REF!)</f>
        <v>#REF!</v>
      </c>
      <c r="E205" s="266" t="e">
        <f>IF('Formulario PPGR2'!$G205="","",'Formulario PPGR1'!#REF!)</f>
        <v>#REF!</v>
      </c>
      <c r="F205" s="266" t="e">
        <f>IF('Formulario PPGR2'!$G205="","",'Formulario PPGR1'!#REF!)</f>
        <v>#REF!</v>
      </c>
      <c r="G205" s="236" t="s">
        <v>203</v>
      </c>
      <c r="H205" s="233" t="s">
        <v>716</v>
      </c>
      <c r="I205" s="233" t="s">
        <v>717</v>
      </c>
      <c r="J205" s="232"/>
      <c r="K205" s="232"/>
      <c r="L205" s="232"/>
      <c r="M205" s="232"/>
      <c r="N205" s="232"/>
      <c r="O205" s="232"/>
      <c r="P205" s="232"/>
      <c r="Q205" s="232"/>
      <c r="R205" s="232">
        <v>1</v>
      </c>
      <c r="S205" s="232"/>
      <c r="T205" s="232"/>
      <c r="U205" s="232"/>
      <c r="V205" s="242">
        <f>SUM('Formulario PPGR2'!$J205:$U205)</f>
        <v>1</v>
      </c>
      <c r="W205" s="262" t="s">
        <v>268</v>
      </c>
      <c r="X205" s="262" t="s">
        <v>468</v>
      </c>
      <c r="Y205" s="233" t="s">
        <v>643</v>
      </c>
      <c r="Z205" s="296" t="s">
        <v>48</v>
      </c>
      <c r="AA205" s="258"/>
      <c r="AB205" s="693"/>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row>
    <row r="206" spans="2:54" s="244" customFormat="1" ht="63.75">
      <c r="B206" s="266" t="e">
        <f>IF('Formulario PPGR2'!$G206="","",CONCATENATE('Formulario PPGR2'!$C206,".",'Formulario PPGR2'!$D206,".",'Formulario PPGR2'!$E206,".",'Formulario PPGR2'!$F206))</f>
        <v>#REF!</v>
      </c>
      <c r="C206" s="266" t="e">
        <f>IF('Formulario PPGR2'!$G206="","",'Formulario PPGR1'!#REF!)</f>
        <v>#REF!</v>
      </c>
      <c r="D206" s="266" t="e">
        <f>IF('Formulario PPGR2'!$G206="","",'Formulario PPGR1'!#REF!)</f>
        <v>#REF!</v>
      </c>
      <c r="E206" s="266" t="e">
        <f>IF('Formulario PPGR2'!$G206="","",'Formulario PPGR1'!#REF!)</f>
        <v>#REF!</v>
      </c>
      <c r="F206" s="266" t="e">
        <f>IF('Formulario PPGR2'!$G206="","",'Formulario PPGR1'!#REF!)</f>
        <v>#REF!</v>
      </c>
      <c r="G206" s="236" t="s">
        <v>203</v>
      </c>
      <c r="H206" s="233" t="s">
        <v>718</v>
      </c>
      <c r="I206" s="233" t="s">
        <v>719</v>
      </c>
      <c r="J206" s="232"/>
      <c r="K206" s="232"/>
      <c r="L206" s="232">
        <v>1</v>
      </c>
      <c r="M206" s="232"/>
      <c r="N206" s="232"/>
      <c r="O206" s="232">
        <v>1</v>
      </c>
      <c r="P206" s="232"/>
      <c r="Q206" s="232"/>
      <c r="R206" s="232">
        <v>1</v>
      </c>
      <c r="S206" s="232"/>
      <c r="T206" s="232">
        <v>1</v>
      </c>
      <c r="U206" s="232"/>
      <c r="V206" s="242">
        <f>SUM('Formulario PPGR2'!$J206:$U206)</f>
        <v>4</v>
      </c>
      <c r="W206" s="262" t="s">
        <v>268</v>
      </c>
      <c r="X206" s="262" t="s">
        <v>255</v>
      </c>
      <c r="Y206" s="236"/>
      <c r="Z206" s="296" t="s">
        <v>48</v>
      </c>
      <c r="AA206" s="258"/>
      <c r="AB206" s="693"/>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row>
    <row r="207" spans="2:54" s="244" customFormat="1" ht="63.75">
      <c r="B207" s="266" t="e">
        <f>IF('Formulario PPGR2'!$G207="","",CONCATENATE('Formulario PPGR2'!$C207,".",'Formulario PPGR2'!$D207,".",'Formulario PPGR2'!$E207,".",'Formulario PPGR2'!$F207))</f>
        <v>#REF!</v>
      </c>
      <c r="C207" s="266" t="e">
        <f>IF('Formulario PPGR2'!$G207="","",'Formulario PPGR1'!#REF!)</f>
        <v>#REF!</v>
      </c>
      <c r="D207" s="266" t="e">
        <f>IF('Formulario PPGR2'!$G207="","",'Formulario PPGR1'!#REF!)</f>
        <v>#REF!</v>
      </c>
      <c r="E207" s="266" t="e">
        <f>IF('Formulario PPGR2'!$G207="","",'Formulario PPGR1'!#REF!)</f>
        <v>#REF!</v>
      </c>
      <c r="F207" s="266" t="e">
        <f>IF('Formulario PPGR2'!$G207="","",'Formulario PPGR1'!#REF!)</f>
        <v>#REF!</v>
      </c>
      <c r="G207" s="236" t="s">
        <v>203</v>
      </c>
      <c r="H207" s="233" t="s">
        <v>720</v>
      </c>
      <c r="I207" s="233" t="s">
        <v>721</v>
      </c>
      <c r="J207" s="232"/>
      <c r="K207" s="232">
        <v>1</v>
      </c>
      <c r="L207" s="232"/>
      <c r="M207" s="232">
        <v>1</v>
      </c>
      <c r="N207" s="232"/>
      <c r="O207" s="232">
        <v>1</v>
      </c>
      <c r="P207" s="232"/>
      <c r="Q207" s="232">
        <v>1</v>
      </c>
      <c r="R207" s="232"/>
      <c r="S207" s="232">
        <v>1</v>
      </c>
      <c r="T207" s="232"/>
      <c r="U207" s="232"/>
      <c r="V207" s="242">
        <f>SUM('Formulario PPGR2'!$J207:$U207)</f>
        <v>5</v>
      </c>
      <c r="W207" s="262" t="s">
        <v>268</v>
      </c>
      <c r="X207" s="262" t="s">
        <v>274</v>
      </c>
      <c r="Y207" s="236"/>
      <c r="Z207" s="296" t="s">
        <v>48</v>
      </c>
      <c r="AA207" s="258"/>
      <c r="AB207" s="693"/>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row>
    <row r="208" spans="2:54" s="244" customFormat="1" ht="102">
      <c r="B208" s="266" t="e">
        <f>IF('Formulario PPGR2'!$G208="","",CONCATENATE('Formulario PPGR2'!$C208,".",'Formulario PPGR2'!$D208,".",'Formulario PPGR2'!$E208,".",'Formulario PPGR2'!$F208))</f>
        <v>#REF!</v>
      </c>
      <c r="C208" s="266" t="e">
        <f>IF('Formulario PPGR2'!$G208="","",'Formulario PPGR1'!#REF!)</f>
        <v>#REF!</v>
      </c>
      <c r="D208" s="266" t="e">
        <f>IF('Formulario PPGR2'!$G208="","",'Formulario PPGR1'!#REF!)</f>
        <v>#REF!</v>
      </c>
      <c r="E208" s="266" t="e">
        <f>IF('Formulario PPGR2'!$G208="","",'Formulario PPGR1'!#REF!)</f>
        <v>#REF!</v>
      </c>
      <c r="F208" s="266" t="e">
        <f>IF('Formulario PPGR2'!$G208="","",'Formulario PPGR1'!#REF!)</f>
        <v>#REF!</v>
      </c>
      <c r="G208" s="236" t="s">
        <v>204</v>
      </c>
      <c r="H208" s="233" t="s">
        <v>722</v>
      </c>
      <c r="I208" s="235" t="s">
        <v>723</v>
      </c>
      <c r="J208" s="232"/>
      <c r="K208" s="232"/>
      <c r="L208" s="232"/>
      <c r="M208" s="232">
        <v>1</v>
      </c>
      <c r="N208" s="232"/>
      <c r="O208" s="232"/>
      <c r="P208" s="232"/>
      <c r="Q208" s="232"/>
      <c r="R208" s="232">
        <v>1</v>
      </c>
      <c r="S208" s="232"/>
      <c r="T208" s="232"/>
      <c r="U208" s="232"/>
      <c r="V208" s="242">
        <f>SUM('Formulario PPGR2'!$J208:$U208)</f>
        <v>2</v>
      </c>
      <c r="W208" s="262" t="s">
        <v>255</v>
      </c>
      <c r="X208" s="262"/>
      <c r="Y208" s="236" t="s">
        <v>724</v>
      </c>
      <c r="Z208" s="296" t="s">
        <v>62</v>
      </c>
      <c r="AA208" s="258"/>
      <c r="AB208" s="693"/>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row>
    <row r="209" spans="2:54" s="244" customFormat="1" ht="102">
      <c r="B209" s="266" t="e">
        <f>IF('Formulario PPGR2'!$G209="","",CONCATENATE('Formulario PPGR2'!$C209,".",'Formulario PPGR2'!$D209,".",'Formulario PPGR2'!$E209,".",'Formulario PPGR2'!$F209))</f>
        <v>#REF!</v>
      </c>
      <c r="C209" s="266" t="e">
        <f>IF('Formulario PPGR2'!$G209="","",'Formulario PPGR1'!#REF!)</f>
        <v>#REF!</v>
      </c>
      <c r="D209" s="266" t="e">
        <f>IF('Formulario PPGR2'!$G209="","",'Formulario PPGR1'!#REF!)</f>
        <v>#REF!</v>
      </c>
      <c r="E209" s="266" t="e">
        <f>IF('Formulario PPGR2'!$G209="","",'Formulario PPGR1'!#REF!)</f>
        <v>#REF!</v>
      </c>
      <c r="F209" s="266" t="e">
        <f>IF('Formulario PPGR2'!$G209="","",'Formulario PPGR1'!#REF!)</f>
        <v>#REF!</v>
      </c>
      <c r="G209" s="236" t="s">
        <v>204</v>
      </c>
      <c r="H209" s="233" t="s">
        <v>725</v>
      </c>
      <c r="I209" s="235" t="s">
        <v>726</v>
      </c>
      <c r="J209" s="232"/>
      <c r="K209" s="232"/>
      <c r="L209" s="232">
        <v>1</v>
      </c>
      <c r="M209" s="232"/>
      <c r="N209" s="232"/>
      <c r="O209" s="232"/>
      <c r="P209" s="232"/>
      <c r="Q209" s="232"/>
      <c r="R209" s="232"/>
      <c r="S209" s="232">
        <v>1</v>
      </c>
      <c r="T209" s="232"/>
      <c r="U209" s="232"/>
      <c r="V209" s="242">
        <f>SUM('Formulario PPGR2'!$J209:$U209)</f>
        <v>2</v>
      </c>
      <c r="W209" s="262" t="s">
        <v>255</v>
      </c>
      <c r="X209" s="262" t="s">
        <v>268</v>
      </c>
      <c r="Y209" s="236" t="s">
        <v>724</v>
      </c>
      <c r="Z209" s="296" t="s">
        <v>62</v>
      </c>
      <c r="AA209" s="258"/>
      <c r="AB209" s="693"/>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row>
    <row r="210" spans="2:54" s="244" customFormat="1" ht="102">
      <c r="B210" s="266" t="e">
        <f>IF('Formulario PPGR2'!$G210="","",CONCATENATE('Formulario PPGR2'!$C210,".",'Formulario PPGR2'!$D210,".",'Formulario PPGR2'!$E210,".",'Formulario PPGR2'!$F210))</f>
        <v>#REF!</v>
      </c>
      <c r="C210" s="266" t="e">
        <f>IF('Formulario PPGR2'!$G210="","",'Formulario PPGR1'!#REF!)</f>
        <v>#REF!</v>
      </c>
      <c r="D210" s="266" t="e">
        <f>IF('Formulario PPGR2'!$G210="","",'Formulario PPGR1'!#REF!)</f>
        <v>#REF!</v>
      </c>
      <c r="E210" s="266" t="e">
        <f>IF('Formulario PPGR2'!$G210="","",'Formulario PPGR1'!#REF!)</f>
        <v>#REF!</v>
      </c>
      <c r="F210" s="266" t="e">
        <f>IF('Formulario PPGR2'!$G210="","",'Formulario PPGR1'!#REF!)</f>
        <v>#REF!</v>
      </c>
      <c r="G210" s="236" t="s">
        <v>204</v>
      </c>
      <c r="H210" s="233" t="s">
        <v>727</v>
      </c>
      <c r="I210" s="235" t="s">
        <v>728</v>
      </c>
      <c r="J210" s="232"/>
      <c r="K210" s="232"/>
      <c r="L210" s="232"/>
      <c r="M210" s="232"/>
      <c r="N210" s="232">
        <v>1</v>
      </c>
      <c r="O210" s="232"/>
      <c r="P210" s="232"/>
      <c r="Q210" s="232"/>
      <c r="R210" s="232"/>
      <c r="S210" s="232"/>
      <c r="T210" s="232">
        <v>1</v>
      </c>
      <c r="U210" s="232"/>
      <c r="V210" s="242">
        <f>SUM('Formulario PPGR2'!$J210:$U210)</f>
        <v>2</v>
      </c>
      <c r="W210" s="262" t="s">
        <v>255</v>
      </c>
      <c r="X210" s="262"/>
      <c r="Y210" s="236" t="s">
        <v>724</v>
      </c>
      <c r="Z210" s="296" t="s">
        <v>62</v>
      </c>
      <c r="AA210" s="258"/>
      <c r="AB210" s="693"/>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row>
    <row r="211" spans="2:54" s="244" customFormat="1" ht="102">
      <c r="B211" s="266" t="e">
        <f>IF('Formulario PPGR2'!$G211="","",CONCATENATE('Formulario PPGR2'!$C211,".",'Formulario PPGR2'!$D211,".",'Formulario PPGR2'!$E211,".",'Formulario PPGR2'!$F211))</f>
        <v>#REF!</v>
      </c>
      <c r="C211" s="266" t="e">
        <f>IF('Formulario PPGR2'!$G211="","",'Formulario PPGR1'!#REF!)</f>
        <v>#REF!</v>
      </c>
      <c r="D211" s="266" t="e">
        <f>IF('Formulario PPGR2'!$G211="","",'Formulario PPGR1'!#REF!)</f>
        <v>#REF!</v>
      </c>
      <c r="E211" s="266" t="e">
        <f>IF('Formulario PPGR2'!$G211="","",'Formulario PPGR1'!#REF!)</f>
        <v>#REF!</v>
      </c>
      <c r="F211" s="266" t="e">
        <f>IF('Formulario PPGR2'!$G211="","",'Formulario PPGR1'!#REF!)</f>
        <v>#REF!</v>
      </c>
      <c r="G211" s="236" t="s">
        <v>204</v>
      </c>
      <c r="H211" s="233" t="s">
        <v>729</v>
      </c>
      <c r="I211" s="235" t="s">
        <v>730</v>
      </c>
      <c r="J211" s="232"/>
      <c r="K211" s="232"/>
      <c r="L211" s="232"/>
      <c r="M211" s="232"/>
      <c r="N211" s="232"/>
      <c r="O211" s="232">
        <v>1</v>
      </c>
      <c r="P211" s="232"/>
      <c r="Q211" s="232"/>
      <c r="R211" s="232"/>
      <c r="S211" s="232"/>
      <c r="T211" s="232">
        <v>1</v>
      </c>
      <c r="U211" s="232"/>
      <c r="V211" s="242">
        <f>SUM('Formulario PPGR2'!$J211:$U211)</f>
        <v>2</v>
      </c>
      <c r="W211" s="262" t="s">
        <v>255</v>
      </c>
      <c r="X211" s="262"/>
      <c r="Y211" s="236" t="s">
        <v>731</v>
      </c>
      <c r="Z211" s="296" t="s">
        <v>62</v>
      </c>
      <c r="AB211" s="694"/>
    </row>
    <row r="212" spans="2:54" s="244" customFormat="1" ht="102">
      <c r="B212" s="266" t="e">
        <f>IF('Formulario PPGR2'!$G212="","",CONCATENATE('Formulario PPGR2'!$C212,".",'Formulario PPGR2'!$D212,".",'Formulario PPGR2'!$E212,".",'Formulario PPGR2'!$F212))</f>
        <v>#REF!</v>
      </c>
      <c r="C212" s="266" t="e">
        <f>IF('Formulario PPGR2'!$G212="","",'Formulario PPGR1'!#REF!)</f>
        <v>#REF!</v>
      </c>
      <c r="D212" s="266" t="e">
        <f>IF('Formulario PPGR2'!$G212="","",'Formulario PPGR1'!#REF!)</f>
        <v>#REF!</v>
      </c>
      <c r="E212" s="266" t="e">
        <f>IF('Formulario PPGR2'!$G212="","",'Formulario PPGR1'!#REF!)</f>
        <v>#REF!</v>
      </c>
      <c r="F212" s="266" t="e">
        <f>IF('Formulario PPGR2'!$G212="","",'Formulario PPGR1'!#REF!)</f>
        <v>#REF!</v>
      </c>
      <c r="G212" s="236" t="s">
        <v>204</v>
      </c>
      <c r="H212" s="233" t="s">
        <v>732</v>
      </c>
      <c r="I212" s="235" t="s">
        <v>733</v>
      </c>
      <c r="J212" s="232"/>
      <c r="K212" s="232"/>
      <c r="L212" s="232"/>
      <c r="M212" s="232"/>
      <c r="N212" s="232">
        <v>1</v>
      </c>
      <c r="O212" s="232"/>
      <c r="P212" s="232"/>
      <c r="Q212" s="232"/>
      <c r="R212" s="232"/>
      <c r="S212" s="232">
        <v>1</v>
      </c>
      <c r="T212" s="232"/>
      <c r="U212" s="232"/>
      <c r="V212" s="242">
        <f>SUM('Formulario PPGR2'!$J212:$U212)</f>
        <v>2</v>
      </c>
      <c r="W212" s="262" t="s">
        <v>255</v>
      </c>
      <c r="X212" s="262" t="s">
        <v>268</v>
      </c>
      <c r="Y212" s="236" t="s">
        <v>724</v>
      </c>
      <c r="Z212" s="296" t="s">
        <v>62</v>
      </c>
      <c r="AB212" s="694"/>
    </row>
    <row r="213" spans="2:54" s="244" customFormat="1" ht="102">
      <c r="B213" s="266" t="e">
        <f>IF('Formulario PPGR2'!$G213="","",CONCATENATE('Formulario PPGR2'!$C213,".",'Formulario PPGR2'!$D213,".",'Formulario PPGR2'!$E213,".",'Formulario PPGR2'!$F213))</f>
        <v>#REF!</v>
      </c>
      <c r="C213" s="266" t="e">
        <f>IF('Formulario PPGR2'!$G213="","",'Formulario PPGR1'!#REF!)</f>
        <v>#REF!</v>
      </c>
      <c r="D213" s="266" t="e">
        <f>IF('Formulario PPGR2'!$G213="","",'Formulario PPGR1'!#REF!)</f>
        <v>#REF!</v>
      </c>
      <c r="E213" s="266" t="e">
        <f>IF('Formulario PPGR2'!$G213="","",'Formulario PPGR1'!#REF!)</f>
        <v>#REF!</v>
      </c>
      <c r="F213" s="266" t="e">
        <f>IF('Formulario PPGR2'!$G213="","",'Formulario PPGR1'!#REF!)</f>
        <v>#REF!</v>
      </c>
      <c r="G213" s="236" t="s">
        <v>204</v>
      </c>
      <c r="H213" s="233" t="s">
        <v>734</v>
      </c>
      <c r="I213" s="235" t="s">
        <v>735</v>
      </c>
      <c r="J213" s="232"/>
      <c r="K213" s="232"/>
      <c r="L213" s="232">
        <v>1</v>
      </c>
      <c r="M213" s="232"/>
      <c r="N213" s="232"/>
      <c r="O213" s="232"/>
      <c r="P213" s="232"/>
      <c r="Q213" s="232">
        <v>1</v>
      </c>
      <c r="R213" s="232"/>
      <c r="S213" s="232"/>
      <c r="T213" s="232"/>
      <c r="U213" s="232"/>
      <c r="V213" s="242">
        <f>SUM('Formulario PPGR2'!$J213:$U213)</f>
        <v>2</v>
      </c>
      <c r="W213" s="262" t="s">
        <v>254</v>
      </c>
      <c r="X213" s="262"/>
      <c r="Y213" s="236" t="s">
        <v>736</v>
      </c>
      <c r="Z213" s="296" t="s">
        <v>62</v>
      </c>
      <c r="AB213" s="694"/>
    </row>
    <row r="214" spans="2:54" s="244" customFormat="1" ht="102">
      <c r="B214" s="266" t="e">
        <f>IF('Formulario PPGR2'!$G214="","",CONCATENATE('Formulario PPGR2'!$C214,".",'Formulario PPGR2'!$D214,".",'Formulario PPGR2'!$E214,".",'Formulario PPGR2'!$F214))</f>
        <v>#REF!</v>
      </c>
      <c r="C214" s="266" t="e">
        <f>IF('Formulario PPGR2'!$G214="","",'Formulario PPGR1'!#REF!)</f>
        <v>#REF!</v>
      </c>
      <c r="D214" s="266" t="e">
        <f>IF('Formulario PPGR2'!$G214="","",'Formulario PPGR1'!#REF!)</f>
        <v>#REF!</v>
      </c>
      <c r="E214" s="266" t="e">
        <f>IF('Formulario PPGR2'!$G214="","",'Formulario PPGR1'!#REF!)</f>
        <v>#REF!</v>
      </c>
      <c r="F214" s="266" t="e">
        <f>IF('Formulario PPGR2'!$G214="","",'Formulario PPGR1'!#REF!)</f>
        <v>#REF!</v>
      </c>
      <c r="G214" s="236" t="s">
        <v>204</v>
      </c>
      <c r="H214" s="233" t="s">
        <v>737</v>
      </c>
      <c r="I214" s="235" t="s">
        <v>738</v>
      </c>
      <c r="J214" s="232"/>
      <c r="K214" s="232"/>
      <c r="L214" s="232">
        <v>1</v>
      </c>
      <c r="M214" s="232"/>
      <c r="N214" s="232"/>
      <c r="O214" s="232">
        <v>1</v>
      </c>
      <c r="P214" s="232"/>
      <c r="Q214" s="232"/>
      <c r="R214" s="232">
        <v>1</v>
      </c>
      <c r="S214" s="232"/>
      <c r="T214" s="232"/>
      <c r="U214" s="232"/>
      <c r="V214" s="242">
        <f>SUM('Formulario PPGR2'!$J214:$U214)</f>
        <v>3</v>
      </c>
      <c r="W214" s="262" t="s">
        <v>255</v>
      </c>
      <c r="X214" s="262" t="s">
        <v>268</v>
      </c>
      <c r="Y214" s="236"/>
      <c r="Z214" s="296" t="s">
        <v>62</v>
      </c>
      <c r="AB214" s="694"/>
    </row>
    <row r="215" spans="2:54" s="244" customFormat="1" ht="102">
      <c r="B215" s="266" t="e">
        <f>IF('Formulario PPGR2'!$G215="","",CONCATENATE('Formulario PPGR2'!$C215,".",'Formulario PPGR2'!$D215,".",'Formulario PPGR2'!$E215,".",'Formulario PPGR2'!$F215))</f>
        <v>#REF!</v>
      </c>
      <c r="C215" s="266" t="e">
        <f>IF('Formulario PPGR2'!$G215="","",'Formulario PPGR1'!#REF!)</f>
        <v>#REF!</v>
      </c>
      <c r="D215" s="266" t="e">
        <f>IF('Formulario PPGR2'!$G215="","",'Formulario PPGR1'!#REF!)</f>
        <v>#REF!</v>
      </c>
      <c r="E215" s="266" t="e">
        <f>IF('Formulario PPGR2'!$G215="","",'Formulario PPGR1'!#REF!)</f>
        <v>#REF!</v>
      </c>
      <c r="F215" s="266" t="e">
        <f>IF('Formulario PPGR2'!$G215="","",'Formulario PPGR1'!#REF!)</f>
        <v>#REF!</v>
      </c>
      <c r="G215" s="236" t="s">
        <v>204</v>
      </c>
      <c r="H215" s="233" t="s">
        <v>739</v>
      </c>
      <c r="I215" s="235" t="s">
        <v>740</v>
      </c>
      <c r="J215" s="232"/>
      <c r="K215" s="232"/>
      <c r="L215" s="232"/>
      <c r="M215" s="232">
        <v>1</v>
      </c>
      <c r="N215" s="232"/>
      <c r="O215" s="232"/>
      <c r="P215" s="232"/>
      <c r="Q215" s="232"/>
      <c r="R215" s="232"/>
      <c r="S215" s="232">
        <v>1</v>
      </c>
      <c r="T215" s="232"/>
      <c r="U215" s="232"/>
      <c r="V215" s="242">
        <f>SUM('Formulario PPGR2'!$J215:$U215)</f>
        <v>2</v>
      </c>
      <c r="W215" s="708" t="s">
        <v>741</v>
      </c>
      <c r="X215" s="262"/>
      <c r="Y215" s="236"/>
      <c r="Z215" s="296" t="s">
        <v>62</v>
      </c>
      <c r="AB215" s="694"/>
    </row>
    <row r="216" spans="2:54" s="244" customFormat="1" ht="102">
      <c r="B216" s="266" t="e">
        <f>IF('Formulario PPGR2'!$G216="","",CONCATENATE('Formulario PPGR2'!$C216,".",'Formulario PPGR2'!$D216,".",'Formulario PPGR2'!$E216,".",'Formulario PPGR2'!$F216))</f>
        <v>#REF!</v>
      </c>
      <c r="C216" s="266" t="e">
        <f>IF('Formulario PPGR2'!$G216="","",'Formulario PPGR1'!#REF!)</f>
        <v>#REF!</v>
      </c>
      <c r="D216" s="266" t="e">
        <f>IF('Formulario PPGR2'!$G216="","",'Formulario PPGR1'!#REF!)</f>
        <v>#REF!</v>
      </c>
      <c r="E216" s="266" t="e">
        <f>IF('Formulario PPGR2'!$G216="","",'Formulario PPGR1'!#REF!)</f>
        <v>#REF!</v>
      </c>
      <c r="F216" s="266" t="e">
        <f>IF('Formulario PPGR2'!$G216="","",'Formulario PPGR1'!#REF!)</f>
        <v>#REF!</v>
      </c>
      <c r="G216" s="236" t="s">
        <v>204</v>
      </c>
      <c r="H216" s="233" t="s">
        <v>742</v>
      </c>
      <c r="I216" s="235" t="s">
        <v>743</v>
      </c>
      <c r="J216" s="232"/>
      <c r="K216" s="232"/>
      <c r="L216" s="232"/>
      <c r="M216" s="232">
        <v>1</v>
      </c>
      <c r="N216" s="232"/>
      <c r="O216" s="232"/>
      <c r="P216" s="232"/>
      <c r="Q216" s="232"/>
      <c r="R216" s="232">
        <v>1</v>
      </c>
      <c r="S216" s="232"/>
      <c r="T216" s="232"/>
      <c r="U216" s="232"/>
      <c r="V216" s="242">
        <f>SUM('Formulario PPGR2'!$J216:$U216)</f>
        <v>2</v>
      </c>
      <c r="W216" s="262" t="s">
        <v>255</v>
      </c>
      <c r="X216" s="262"/>
      <c r="Y216" s="236" t="s">
        <v>724</v>
      </c>
      <c r="Z216" s="296" t="s">
        <v>62</v>
      </c>
      <c r="AB216" s="694"/>
    </row>
    <row r="217" spans="2:54" s="244" customFormat="1" ht="97.5">
      <c r="B217" s="266" t="e">
        <f>IF('Formulario PPGR2'!$G217="","",CONCATENATE('Formulario PPGR2'!$C217,".",'Formulario PPGR2'!$D217,".",'Formulario PPGR2'!$E217,".",'Formulario PPGR2'!$F217))</f>
        <v>#REF!</v>
      </c>
      <c r="C217" s="266" t="e">
        <f>IF('Formulario PPGR2'!$G217="","",'Formulario PPGR1'!#REF!)</f>
        <v>#REF!</v>
      </c>
      <c r="D217" s="266" t="e">
        <f>IF('Formulario PPGR2'!$G217="","",'Formulario PPGR1'!#REF!)</f>
        <v>#REF!</v>
      </c>
      <c r="E217" s="266" t="e">
        <f>IF('Formulario PPGR2'!$G217="","",'Formulario PPGR1'!#REF!)</f>
        <v>#REF!</v>
      </c>
      <c r="F217" s="266" t="e">
        <f>IF('Formulario PPGR2'!$G217="","",'Formulario PPGR1'!#REF!)</f>
        <v>#REF!</v>
      </c>
      <c r="G217" s="236" t="s">
        <v>204</v>
      </c>
      <c r="H217" s="233" t="s">
        <v>744</v>
      </c>
      <c r="I217" s="235" t="s">
        <v>745</v>
      </c>
      <c r="J217" s="232"/>
      <c r="K217" s="232"/>
      <c r="L217" s="232">
        <v>1</v>
      </c>
      <c r="M217" s="232"/>
      <c r="N217" s="232"/>
      <c r="O217" s="232">
        <v>1</v>
      </c>
      <c r="P217" s="232"/>
      <c r="Q217" s="232"/>
      <c r="R217" s="232">
        <v>1</v>
      </c>
      <c r="S217" s="232"/>
      <c r="T217" s="232"/>
      <c r="U217" s="232"/>
      <c r="V217" s="242">
        <f>SUM('Formulario PPGR2'!$J217:$U217)</f>
        <v>3</v>
      </c>
      <c r="W217" s="262" t="s">
        <v>268</v>
      </c>
      <c r="X217" s="236" t="s">
        <v>746</v>
      </c>
      <c r="Y217" s="236"/>
      <c r="Z217" s="296" t="s">
        <v>62</v>
      </c>
      <c r="AB217" s="694"/>
    </row>
    <row r="218" spans="2:54" s="244" customFormat="1" ht="102">
      <c r="B218" s="266" t="e">
        <f>IF('Formulario PPGR2'!$G218="","",CONCATENATE('Formulario PPGR2'!$C218,".",'Formulario PPGR2'!$D218,".",'Formulario PPGR2'!$E218,".",'Formulario PPGR2'!$F218))</f>
        <v>#REF!</v>
      </c>
      <c r="C218" s="266" t="e">
        <f>IF('Formulario PPGR2'!$G218="","",'Formulario PPGR1'!#REF!)</f>
        <v>#REF!</v>
      </c>
      <c r="D218" s="266" t="e">
        <f>IF('Formulario PPGR2'!$G218="","",'Formulario PPGR1'!#REF!)</f>
        <v>#REF!</v>
      </c>
      <c r="E218" s="266" t="e">
        <f>IF('Formulario PPGR2'!$G218="","",'Formulario PPGR1'!#REF!)</f>
        <v>#REF!</v>
      </c>
      <c r="F218" s="266" t="e">
        <f>IF('Formulario PPGR2'!$G218="","",'Formulario PPGR1'!#REF!)</f>
        <v>#REF!</v>
      </c>
      <c r="G218" s="236" t="s">
        <v>204</v>
      </c>
      <c r="H218" s="233" t="s">
        <v>747</v>
      </c>
      <c r="I218" s="235" t="s">
        <v>748</v>
      </c>
      <c r="J218" s="232"/>
      <c r="K218" s="232">
        <v>1</v>
      </c>
      <c r="L218" s="232"/>
      <c r="M218" s="232"/>
      <c r="N218" s="232"/>
      <c r="O218" s="232"/>
      <c r="P218" s="232">
        <v>1</v>
      </c>
      <c r="Q218" s="232"/>
      <c r="R218" s="232"/>
      <c r="S218" s="232"/>
      <c r="T218" s="232"/>
      <c r="U218" s="232"/>
      <c r="V218" s="242">
        <f>SUM('Formulario PPGR2'!$J218:$U218)</f>
        <v>2</v>
      </c>
      <c r="W218" s="262" t="s">
        <v>255</v>
      </c>
      <c r="X218" s="262" t="s">
        <v>268</v>
      </c>
      <c r="Y218" s="236" t="s">
        <v>724</v>
      </c>
      <c r="Z218" s="296" t="s">
        <v>62</v>
      </c>
      <c r="AB218" s="694"/>
    </row>
    <row r="219" spans="2:54" s="244" customFormat="1" ht="102">
      <c r="B219" s="266" t="e">
        <f>IF('Formulario PPGR2'!$G219="","",CONCATENATE('Formulario PPGR2'!$C219,".",'Formulario PPGR2'!$D219,".",'Formulario PPGR2'!$E219,".",'Formulario PPGR2'!$F219))</f>
        <v>#REF!</v>
      </c>
      <c r="C219" s="266" t="e">
        <f>IF('Formulario PPGR2'!$G219="","",'Formulario PPGR1'!#REF!)</f>
        <v>#REF!</v>
      </c>
      <c r="D219" s="266" t="e">
        <f>IF('Formulario PPGR2'!$G219="","",'Formulario PPGR1'!#REF!)</f>
        <v>#REF!</v>
      </c>
      <c r="E219" s="266" t="e">
        <f>IF('Formulario PPGR2'!$G219="","",'Formulario PPGR1'!#REF!)</f>
        <v>#REF!</v>
      </c>
      <c r="F219" s="266" t="e">
        <f>IF('Formulario PPGR2'!$G219="","",'Formulario PPGR1'!#REF!)</f>
        <v>#REF!</v>
      </c>
      <c r="G219" s="236" t="s">
        <v>204</v>
      </c>
      <c r="H219" s="233" t="s">
        <v>749</v>
      </c>
      <c r="I219" s="235" t="s">
        <v>750</v>
      </c>
      <c r="J219" s="232"/>
      <c r="K219" s="232">
        <v>1</v>
      </c>
      <c r="L219" s="232"/>
      <c r="M219" s="232"/>
      <c r="N219" s="232"/>
      <c r="O219" s="232"/>
      <c r="P219" s="232">
        <v>1</v>
      </c>
      <c r="Q219" s="232"/>
      <c r="R219" s="232"/>
      <c r="S219" s="232"/>
      <c r="T219" s="232"/>
      <c r="U219" s="232"/>
      <c r="V219" s="242">
        <f>SUM('Formulario PPGR2'!$J219:$U219)</f>
        <v>2</v>
      </c>
      <c r="W219" s="262" t="s">
        <v>254</v>
      </c>
      <c r="X219" s="262"/>
      <c r="Y219" s="236" t="s">
        <v>724</v>
      </c>
      <c r="Z219" s="296" t="s">
        <v>62</v>
      </c>
      <c r="AB219" s="694"/>
    </row>
    <row r="220" spans="2:54" s="244" customFormat="1" ht="102">
      <c r="B220" s="266" t="e">
        <f>IF('Formulario PPGR2'!$G220="","",CONCATENATE('Formulario PPGR2'!$C220,".",'Formulario PPGR2'!$D220,".",'Formulario PPGR2'!$E220,".",'Formulario PPGR2'!$F220))</f>
        <v>#REF!</v>
      </c>
      <c r="C220" s="266" t="e">
        <f>IF('Formulario PPGR2'!$G220="","",'Formulario PPGR1'!#REF!)</f>
        <v>#REF!</v>
      </c>
      <c r="D220" s="266" t="e">
        <f>IF('Formulario PPGR2'!$G220="","",'Formulario PPGR1'!#REF!)</f>
        <v>#REF!</v>
      </c>
      <c r="E220" s="266" t="e">
        <f>IF('Formulario PPGR2'!$G220="","",'Formulario PPGR1'!#REF!)</f>
        <v>#REF!</v>
      </c>
      <c r="F220" s="266" t="e">
        <f>IF('Formulario PPGR2'!$G220="","",'Formulario PPGR1'!#REF!)</f>
        <v>#REF!</v>
      </c>
      <c r="G220" s="236" t="s">
        <v>204</v>
      </c>
      <c r="H220" s="233" t="s">
        <v>751</v>
      </c>
      <c r="I220" s="235" t="s">
        <v>752</v>
      </c>
      <c r="J220" s="232"/>
      <c r="K220" s="232"/>
      <c r="L220" s="232"/>
      <c r="M220" s="232"/>
      <c r="N220" s="232">
        <v>1</v>
      </c>
      <c r="O220" s="232"/>
      <c r="P220" s="232"/>
      <c r="Q220" s="232"/>
      <c r="R220" s="232"/>
      <c r="S220" s="232"/>
      <c r="T220" s="232"/>
      <c r="U220" s="232">
        <v>1</v>
      </c>
      <c r="V220" s="242">
        <f>SUM('Formulario PPGR2'!$J220:$U220)</f>
        <v>2</v>
      </c>
      <c r="W220" s="262" t="s">
        <v>255</v>
      </c>
      <c r="X220" s="262" t="s">
        <v>268</v>
      </c>
      <c r="Y220" s="236" t="s">
        <v>724</v>
      </c>
      <c r="Z220" s="296" t="s">
        <v>62</v>
      </c>
      <c r="AB220" s="694"/>
    </row>
    <row r="221" spans="2:54" s="244" customFormat="1" ht="102">
      <c r="B221" s="266" t="e">
        <f>IF('Formulario PPGR2'!$G221="","",CONCATENATE('Formulario PPGR2'!$C221,".",'Formulario PPGR2'!$D221,".",'Formulario PPGR2'!$E221,".",'Formulario PPGR2'!$F221))</f>
        <v>#REF!</v>
      </c>
      <c r="C221" s="266" t="e">
        <f>IF('Formulario PPGR2'!$G221="","",'Formulario PPGR1'!#REF!)</f>
        <v>#REF!</v>
      </c>
      <c r="D221" s="266" t="e">
        <f>IF('Formulario PPGR2'!$G221="","",'Formulario PPGR1'!#REF!)</f>
        <v>#REF!</v>
      </c>
      <c r="E221" s="266" t="e">
        <f>IF('Formulario PPGR2'!$G221="","",'Formulario PPGR1'!#REF!)</f>
        <v>#REF!</v>
      </c>
      <c r="F221" s="266" t="e">
        <f>IF('Formulario PPGR2'!$G221="","",'Formulario PPGR1'!#REF!)</f>
        <v>#REF!</v>
      </c>
      <c r="G221" s="236" t="s">
        <v>204</v>
      </c>
      <c r="H221" s="233" t="s">
        <v>753</v>
      </c>
      <c r="I221" s="235" t="s">
        <v>754</v>
      </c>
      <c r="J221" s="232"/>
      <c r="K221" s="232">
        <v>1</v>
      </c>
      <c r="L221" s="232"/>
      <c r="M221" s="232"/>
      <c r="N221" s="232">
        <v>1</v>
      </c>
      <c r="O221" s="232"/>
      <c r="P221" s="232"/>
      <c r="Q221" s="232">
        <v>1</v>
      </c>
      <c r="R221" s="232"/>
      <c r="S221" s="232">
        <v>1</v>
      </c>
      <c r="T221" s="232"/>
      <c r="U221" s="232"/>
      <c r="V221" s="242">
        <f>SUM('Formulario PPGR2'!$J221:$U221)</f>
        <v>4</v>
      </c>
      <c r="W221" s="262" t="s">
        <v>255</v>
      </c>
      <c r="X221" s="262" t="s">
        <v>268</v>
      </c>
      <c r="Y221" s="236"/>
      <c r="Z221" s="296" t="s">
        <v>62</v>
      </c>
      <c r="AB221" s="694"/>
    </row>
    <row r="222" spans="2:54" s="244" customFormat="1" ht="102">
      <c r="B222" s="266" t="e">
        <f>IF('Formulario PPGR2'!$G222="","",CONCATENATE('Formulario PPGR2'!$C222,".",'Formulario PPGR2'!$D222,".",'Formulario PPGR2'!$E222,".",'Formulario PPGR2'!$F222))</f>
        <v>#REF!</v>
      </c>
      <c r="C222" s="266" t="e">
        <f>IF('Formulario PPGR2'!$G222="","",'Formulario PPGR1'!#REF!)</f>
        <v>#REF!</v>
      </c>
      <c r="D222" s="266" t="e">
        <f>IF('Formulario PPGR2'!$G222="","",'Formulario PPGR1'!#REF!)</f>
        <v>#REF!</v>
      </c>
      <c r="E222" s="266" t="e">
        <f>IF('Formulario PPGR2'!$G222="","",'Formulario PPGR1'!#REF!)</f>
        <v>#REF!</v>
      </c>
      <c r="F222" s="266" t="e">
        <f>IF('Formulario PPGR2'!$G222="","",'Formulario PPGR1'!#REF!)</f>
        <v>#REF!</v>
      </c>
      <c r="G222" s="236" t="s">
        <v>204</v>
      </c>
      <c r="H222" s="233" t="s">
        <v>755</v>
      </c>
      <c r="I222" s="235" t="s">
        <v>756</v>
      </c>
      <c r="J222" s="232"/>
      <c r="K222" s="232"/>
      <c r="L222" s="232">
        <v>1</v>
      </c>
      <c r="M222" s="232"/>
      <c r="N222" s="232"/>
      <c r="O222" s="232">
        <v>1</v>
      </c>
      <c r="P222" s="232"/>
      <c r="Q222" s="232"/>
      <c r="R222" s="232">
        <v>1</v>
      </c>
      <c r="S222" s="232"/>
      <c r="T222" s="232"/>
      <c r="U222" s="232"/>
      <c r="V222" s="242">
        <f>SUM('Formulario PPGR2'!$J222:$U222)</f>
        <v>3</v>
      </c>
      <c r="W222" s="262" t="s">
        <v>255</v>
      </c>
      <c r="X222" s="262" t="s">
        <v>268</v>
      </c>
      <c r="Y222" s="236"/>
      <c r="Z222" s="296" t="s">
        <v>62</v>
      </c>
      <c r="AB222" s="694"/>
    </row>
    <row r="223" spans="2:54" s="244" customFormat="1" ht="102">
      <c r="B223" s="266" t="e">
        <f>IF('Formulario PPGR2'!$G223="","",CONCATENATE('Formulario PPGR2'!$C223,".",'Formulario PPGR2'!$D223,".",'Formulario PPGR2'!$E223,".",'Formulario PPGR2'!$F223))</f>
        <v>#REF!</v>
      </c>
      <c r="C223" s="266" t="e">
        <f>IF('Formulario PPGR2'!$G223="","",'Formulario PPGR1'!#REF!)</f>
        <v>#REF!</v>
      </c>
      <c r="D223" s="266" t="e">
        <f>IF('Formulario PPGR2'!$G223="","",'Formulario PPGR1'!#REF!)</f>
        <v>#REF!</v>
      </c>
      <c r="E223" s="266" t="e">
        <f>IF('Formulario PPGR2'!$G223="","",'Formulario PPGR1'!#REF!)</f>
        <v>#REF!</v>
      </c>
      <c r="F223" s="266" t="e">
        <f>IF('Formulario PPGR2'!$G223="","",'Formulario PPGR1'!#REF!)</f>
        <v>#REF!</v>
      </c>
      <c r="G223" s="236" t="s">
        <v>204</v>
      </c>
      <c r="H223" s="233" t="s">
        <v>757</v>
      </c>
      <c r="I223" s="235" t="s">
        <v>758</v>
      </c>
      <c r="J223" s="232"/>
      <c r="K223" s="232">
        <v>1</v>
      </c>
      <c r="L223" s="232"/>
      <c r="M223" s="232"/>
      <c r="N223" s="232">
        <v>1</v>
      </c>
      <c r="O223" s="232"/>
      <c r="P223" s="232"/>
      <c r="Q223" s="232">
        <v>1</v>
      </c>
      <c r="R223" s="232"/>
      <c r="S223" s="232">
        <v>1</v>
      </c>
      <c r="T223" s="232"/>
      <c r="U223" s="232"/>
      <c r="V223" s="242">
        <f>SUM('Formulario PPGR2'!$J223:$U223)</f>
        <v>4</v>
      </c>
      <c r="W223" s="262" t="s">
        <v>255</v>
      </c>
      <c r="X223" s="262" t="s">
        <v>268</v>
      </c>
      <c r="Y223" s="236" t="s">
        <v>759</v>
      </c>
      <c r="Z223" s="296" t="s">
        <v>62</v>
      </c>
      <c r="AB223" s="694"/>
    </row>
    <row r="224" spans="2:54" s="244" customFormat="1" ht="102">
      <c r="B224" s="266" t="e">
        <f>IF('Formulario PPGR2'!$G224="","",CONCATENATE('Formulario PPGR2'!$C224,".",'Formulario PPGR2'!$D224,".",'Formulario PPGR2'!$E224,".",'Formulario PPGR2'!$F224))</f>
        <v>#REF!</v>
      </c>
      <c r="C224" s="266" t="e">
        <f>IF('Formulario PPGR2'!$G224="","",'Formulario PPGR1'!#REF!)</f>
        <v>#REF!</v>
      </c>
      <c r="D224" s="266" t="e">
        <f>IF('Formulario PPGR2'!$G224="","",'Formulario PPGR1'!#REF!)</f>
        <v>#REF!</v>
      </c>
      <c r="E224" s="266" t="e">
        <f>IF('Formulario PPGR2'!$G224="","",'Formulario PPGR1'!#REF!)</f>
        <v>#REF!</v>
      </c>
      <c r="F224" s="266" t="e">
        <f>IF('Formulario PPGR2'!$G224="","",'Formulario PPGR1'!#REF!)</f>
        <v>#REF!</v>
      </c>
      <c r="G224" s="236" t="s">
        <v>204</v>
      </c>
      <c r="H224" s="233" t="s">
        <v>760</v>
      </c>
      <c r="I224" s="233" t="s">
        <v>761</v>
      </c>
      <c r="J224" s="232"/>
      <c r="K224" s="232"/>
      <c r="L224" s="232"/>
      <c r="M224" s="232">
        <v>1</v>
      </c>
      <c r="N224" s="232"/>
      <c r="O224" s="232"/>
      <c r="P224" s="232"/>
      <c r="Q224" s="232"/>
      <c r="R224" s="232"/>
      <c r="S224" s="232">
        <v>1</v>
      </c>
      <c r="T224" s="232"/>
      <c r="U224" s="232"/>
      <c r="V224" s="242">
        <f>SUM('Formulario PPGR2'!$J224:$U224)</f>
        <v>2</v>
      </c>
      <c r="W224" s="262" t="s">
        <v>255</v>
      </c>
      <c r="X224" s="262" t="s">
        <v>268</v>
      </c>
      <c r="Y224" s="236" t="s">
        <v>762</v>
      </c>
      <c r="Z224" s="296" t="s">
        <v>62</v>
      </c>
      <c r="AB224" s="694"/>
    </row>
    <row r="225" spans="2:28" s="244" customFormat="1" ht="102">
      <c r="B225" s="266" t="e">
        <f>IF('Formulario PPGR2'!$G225="","",CONCATENATE('Formulario PPGR2'!$C225,".",'Formulario PPGR2'!$D225,".",'Formulario PPGR2'!$E225,".",'Formulario PPGR2'!$F225))</f>
        <v>#REF!</v>
      </c>
      <c r="C225" s="266" t="e">
        <f>IF('Formulario PPGR2'!$G225="","",'Formulario PPGR1'!#REF!)</f>
        <v>#REF!</v>
      </c>
      <c r="D225" s="266" t="e">
        <f>IF('Formulario PPGR2'!$G225="","",'Formulario PPGR1'!#REF!)</f>
        <v>#REF!</v>
      </c>
      <c r="E225" s="266" t="e">
        <f>IF('Formulario PPGR2'!$G225="","",'Formulario PPGR1'!#REF!)</f>
        <v>#REF!</v>
      </c>
      <c r="F225" s="266" t="e">
        <f>IF('Formulario PPGR2'!$G225="","",'Formulario PPGR1'!#REF!)</f>
        <v>#REF!</v>
      </c>
      <c r="G225" s="236" t="s">
        <v>204</v>
      </c>
      <c r="H225" s="233" t="s">
        <v>763</v>
      </c>
      <c r="I225" s="233" t="s">
        <v>764</v>
      </c>
      <c r="J225" s="232">
        <v>1</v>
      </c>
      <c r="K225" s="232">
        <v>1</v>
      </c>
      <c r="L225" s="232">
        <v>1</v>
      </c>
      <c r="M225" s="232">
        <v>1</v>
      </c>
      <c r="N225" s="232">
        <v>1</v>
      </c>
      <c r="O225" s="232">
        <v>1</v>
      </c>
      <c r="P225" s="232">
        <v>1</v>
      </c>
      <c r="Q225" s="232">
        <v>1</v>
      </c>
      <c r="R225" s="232">
        <v>1</v>
      </c>
      <c r="S225" s="232">
        <v>1</v>
      </c>
      <c r="T225" s="232">
        <v>1</v>
      </c>
      <c r="U225" s="232">
        <v>1</v>
      </c>
      <c r="V225" s="242">
        <f>SUM('Formulario PPGR2'!$J225:$U225)</f>
        <v>12</v>
      </c>
      <c r="W225" s="262"/>
      <c r="X225" s="262"/>
      <c r="Y225" s="236" t="s">
        <v>765</v>
      </c>
      <c r="Z225" s="296" t="s">
        <v>62</v>
      </c>
      <c r="AB225" s="694"/>
    </row>
    <row r="226" spans="2:28" s="244" customFormat="1" ht="102">
      <c r="B226" s="266" t="e">
        <f>IF('Formulario PPGR2'!$G226="","",CONCATENATE('Formulario PPGR2'!$C226,".",'Formulario PPGR2'!$D226,".",'Formulario PPGR2'!$E226,".",'Formulario PPGR2'!$F226))</f>
        <v>#REF!</v>
      </c>
      <c r="C226" s="266" t="e">
        <f>IF('Formulario PPGR2'!$G226="","",'Formulario PPGR1'!#REF!)</f>
        <v>#REF!</v>
      </c>
      <c r="D226" s="266" t="e">
        <f>IF('Formulario PPGR2'!$G226="","",'Formulario PPGR1'!#REF!)</f>
        <v>#REF!</v>
      </c>
      <c r="E226" s="266" t="e">
        <f>IF('Formulario PPGR2'!$G226="","",'Formulario PPGR1'!#REF!)</f>
        <v>#REF!</v>
      </c>
      <c r="F226" s="266" t="e">
        <f>IF('Formulario PPGR2'!$G226="","",'Formulario PPGR1'!#REF!)</f>
        <v>#REF!</v>
      </c>
      <c r="G226" s="236" t="s">
        <v>204</v>
      </c>
      <c r="H226" s="233" t="s">
        <v>766</v>
      </c>
      <c r="I226" s="233" t="s">
        <v>767</v>
      </c>
      <c r="J226" s="232"/>
      <c r="K226" s="232"/>
      <c r="L226" s="232"/>
      <c r="M226" s="232"/>
      <c r="N226" s="232"/>
      <c r="O226" s="232">
        <v>1</v>
      </c>
      <c r="P226" s="232"/>
      <c r="Q226" s="232"/>
      <c r="R226" s="232"/>
      <c r="S226" s="232"/>
      <c r="T226" s="232">
        <v>1</v>
      </c>
      <c r="U226" s="232"/>
      <c r="V226" s="242">
        <f>SUM('Formulario PPGR2'!$J226:$U226)</f>
        <v>2</v>
      </c>
      <c r="W226" s="262" t="s">
        <v>255</v>
      </c>
      <c r="X226" s="262" t="s">
        <v>268</v>
      </c>
      <c r="Y226" s="236" t="s">
        <v>768</v>
      </c>
      <c r="Z226" s="296" t="s">
        <v>62</v>
      </c>
      <c r="AB226" s="694"/>
    </row>
    <row r="227" spans="2:28" s="244" customFormat="1" ht="321.60000000000002" customHeight="1">
      <c r="B227" s="266" t="e">
        <f>IF('Formulario PPGR2'!$G227="","",CONCATENATE('Formulario PPGR2'!$C227,".",'Formulario PPGR2'!$D227,".",'Formulario PPGR2'!$E227,".",'Formulario PPGR2'!$F227))</f>
        <v>#REF!</v>
      </c>
      <c r="C227" s="266" t="e">
        <f>IF('Formulario PPGR2'!$G227="","",'Formulario PPGR1'!#REF!)</f>
        <v>#REF!</v>
      </c>
      <c r="D227" s="266" t="e">
        <f>IF('Formulario PPGR2'!$G227="","",'Formulario PPGR1'!#REF!)</f>
        <v>#REF!</v>
      </c>
      <c r="E227" s="266" t="e">
        <f>IF('Formulario PPGR2'!$G227="","",'Formulario PPGR1'!#REF!)</f>
        <v>#REF!</v>
      </c>
      <c r="F227" s="266" t="e">
        <f>IF('Formulario PPGR2'!$G227="","",'Formulario PPGR1'!#REF!)</f>
        <v>#REF!</v>
      </c>
      <c r="G227" s="236" t="s">
        <v>204</v>
      </c>
      <c r="H227" s="233" t="s">
        <v>769</v>
      </c>
      <c r="I227" s="233" t="s">
        <v>770</v>
      </c>
      <c r="J227" s="232"/>
      <c r="K227" s="232"/>
      <c r="L227" s="232"/>
      <c r="M227" s="232">
        <v>1</v>
      </c>
      <c r="N227" s="232"/>
      <c r="O227" s="232"/>
      <c r="P227" s="232"/>
      <c r="Q227" s="232">
        <v>1</v>
      </c>
      <c r="R227" s="232"/>
      <c r="S227" s="232"/>
      <c r="T227" s="232">
        <v>1</v>
      </c>
      <c r="U227" s="232"/>
      <c r="V227" s="242">
        <f>SUM('Formulario PPGR2'!$J227:$U227)</f>
        <v>3</v>
      </c>
      <c r="W227" s="262" t="s">
        <v>274</v>
      </c>
      <c r="X227" s="262" t="s">
        <v>268</v>
      </c>
      <c r="Y227" s="236" t="s">
        <v>724</v>
      </c>
      <c r="Z227" s="296" t="s">
        <v>62</v>
      </c>
      <c r="AB227" s="694"/>
    </row>
    <row r="228" spans="2:28" s="244" customFormat="1" ht="102">
      <c r="B228" s="266" t="e">
        <f>IF('Formulario PPGR2'!$G228="","",CONCATENATE('Formulario PPGR2'!$C228,".",'Formulario PPGR2'!$D228,".",'Formulario PPGR2'!$E228,".",'Formulario PPGR2'!$F228))</f>
        <v>#REF!</v>
      </c>
      <c r="C228" s="266" t="e">
        <f>IF('Formulario PPGR2'!$G228="","",'Formulario PPGR1'!#REF!)</f>
        <v>#REF!</v>
      </c>
      <c r="D228" s="266" t="e">
        <f>IF('Formulario PPGR2'!$G228="","",'Formulario PPGR1'!#REF!)</f>
        <v>#REF!</v>
      </c>
      <c r="E228" s="266" t="e">
        <f>IF('Formulario PPGR2'!$G228="","",'Formulario PPGR1'!#REF!)</f>
        <v>#REF!</v>
      </c>
      <c r="F228" s="266" t="e">
        <f>IF('Formulario PPGR2'!$G228="","",'Formulario PPGR1'!#REF!)</f>
        <v>#REF!</v>
      </c>
      <c r="G228" s="236" t="s">
        <v>204</v>
      </c>
      <c r="H228" s="233" t="s">
        <v>771</v>
      </c>
      <c r="I228" s="233" t="s">
        <v>772</v>
      </c>
      <c r="J228" s="232"/>
      <c r="K228" s="232">
        <v>1</v>
      </c>
      <c r="L228" s="232"/>
      <c r="M228" s="232"/>
      <c r="N228" s="232">
        <v>1</v>
      </c>
      <c r="O228" s="232"/>
      <c r="P228" s="232"/>
      <c r="Q228" s="232"/>
      <c r="R228" s="232">
        <v>1</v>
      </c>
      <c r="S228" s="232"/>
      <c r="T228" s="232"/>
      <c r="U228" s="232"/>
      <c r="V228" s="242">
        <f>SUM('Formulario PPGR2'!$J228:$U228)</f>
        <v>3</v>
      </c>
      <c r="W228" s="262" t="s">
        <v>255</v>
      </c>
      <c r="X228" s="262" t="s">
        <v>268</v>
      </c>
      <c r="Y228" s="236"/>
      <c r="Z228" s="296" t="s">
        <v>62</v>
      </c>
      <c r="AB228" s="694"/>
    </row>
    <row r="229" spans="2:28" s="244" customFormat="1" ht="102">
      <c r="B229" s="266" t="e">
        <f>IF('Formulario PPGR2'!$G229="","",CONCATENATE('Formulario PPGR2'!$C229,".",'Formulario PPGR2'!$D229,".",'Formulario PPGR2'!$E229,".",'Formulario PPGR2'!$F229))</f>
        <v>#REF!</v>
      </c>
      <c r="C229" s="266" t="e">
        <f>IF('Formulario PPGR2'!$G229="","",'Formulario PPGR1'!#REF!)</f>
        <v>#REF!</v>
      </c>
      <c r="D229" s="266" t="e">
        <f>IF('Formulario PPGR2'!$G229="","",'Formulario PPGR1'!#REF!)</f>
        <v>#REF!</v>
      </c>
      <c r="E229" s="266" t="e">
        <f>IF('Formulario PPGR2'!$G229="","",'Formulario PPGR1'!#REF!)</f>
        <v>#REF!</v>
      </c>
      <c r="F229" s="266" t="e">
        <f>IF('Formulario PPGR2'!$G229="","",'Formulario PPGR1'!#REF!)</f>
        <v>#REF!</v>
      </c>
      <c r="G229" s="236" t="s">
        <v>204</v>
      </c>
      <c r="H229" s="233" t="s">
        <v>773</v>
      </c>
      <c r="I229" s="233" t="s">
        <v>774</v>
      </c>
      <c r="J229" s="232"/>
      <c r="K229" s="232"/>
      <c r="L229" s="232"/>
      <c r="M229" s="232">
        <v>1</v>
      </c>
      <c r="N229" s="232"/>
      <c r="O229" s="232"/>
      <c r="P229" s="232"/>
      <c r="Q229" s="232"/>
      <c r="R229" s="232">
        <v>1</v>
      </c>
      <c r="S229" s="232"/>
      <c r="T229" s="232"/>
      <c r="U229" s="232"/>
      <c r="V229" s="242">
        <f>SUM('Formulario PPGR2'!$J229:$U229)</f>
        <v>2</v>
      </c>
      <c r="W229" s="262" t="s">
        <v>255</v>
      </c>
      <c r="X229" s="262" t="s">
        <v>268</v>
      </c>
      <c r="Y229" s="236" t="s">
        <v>724</v>
      </c>
      <c r="Z229" s="296" t="s">
        <v>62</v>
      </c>
      <c r="AB229" s="694"/>
    </row>
    <row r="230" spans="2:28" s="244" customFormat="1" ht="102">
      <c r="B230" s="266" t="e">
        <f>IF('Formulario PPGR2'!$G230="","",CONCATENATE('Formulario PPGR2'!$C230,".",'Formulario PPGR2'!$D230,".",'Formulario PPGR2'!$E230,".",'Formulario PPGR2'!$F230))</f>
        <v>#REF!</v>
      </c>
      <c r="C230" s="266" t="e">
        <f>IF('Formulario PPGR2'!$G230="","",'Formulario PPGR1'!#REF!)</f>
        <v>#REF!</v>
      </c>
      <c r="D230" s="266" t="e">
        <f>IF('Formulario PPGR2'!$G230="","",'Formulario PPGR1'!#REF!)</f>
        <v>#REF!</v>
      </c>
      <c r="E230" s="266" t="e">
        <f>IF('Formulario PPGR2'!$G230="","",'Formulario PPGR1'!#REF!)</f>
        <v>#REF!</v>
      </c>
      <c r="F230" s="266" t="e">
        <f>IF('Formulario PPGR2'!$G230="","",'Formulario PPGR1'!#REF!)</f>
        <v>#REF!</v>
      </c>
      <c r="G230" s="236" t="s">
        <v>204</v>
      </c>
      <c r="H230" s="233" t="s">
        <v>775</v>
      </c>
      <c r="I230" s="233" t="s">
        <v>776</v>
      </c>
      <c r="J230" s="232"/>
      <c r="K230" s="232">
        <v>1</v>
      </c>
      <c r="L230" s="232"/>
      <c r="M230" s="232"/>
      <c r="N230" s="232"/>
      <c r="O230" s="232">
        <v>1</v>
      </c>
      <c r="P230" s="232"/>
      <c r="Q230" s="232"/>
      <c r="R230" s="232">
        <v>1</v>
      </c>
      <c r="S230" s="232"/>
      <c r="T230" s="232"/>
      <c r="U230" s="232"/>
      <c r="V230" s="242">
        <f>SUM('Formulario PPGR2'!$J230:$U230)</f>
        <v>3</v>
      </c>
      <c r="W230" s="262" t="s">
        <v>255</v>
      </c>
      <c r="X230" s="262" t="s">
        <v>268</v>
      </c>
      <c r="Y230" s="236"/>
      <c r="Z230" s="296" t="s">
        <v>62</v>
      </c>
      <c r="AB230" s="694"/>
    </row>
    <row r="231" spans="2:28" s="244" customFormat="1" ht="102">
      <c r="B231" s="266" t="e">
        <f>IF('Formulario PPGR2'!$G231="","",CONCATENATE('Formulario PPGR2'!$C231,".",'Formulario PPGR2'!$D231,".",'Formulario PPGR2'!$E231,".",'Formulario PPGR2'!$F231))</f>
        <v>#REF!</v>
      </c>
      <c r="C231" s="266" t="e">
        <f>IF('Formulario PPGR2'!$G231="","",'Formulario PPGR1'!#REF!)</f>
        <v>#REF!</v>
      </c>
      <c r="D231" s="266" t="e">
        <f>IF('Formulario PPGR2'!$G231="","",'Formulario PPGR1'!#REF!)</f>
        <v>#REF!</v>
      </c>
      <c r="E231" s="266" t="e">
        <f>IF('Formulario PPGR2'!$G231="","",'Formulario PPGR1'!#REF!)</f>
        <v>#REF!</v>
      </c>
      <c r="F231" s="266" t="e">
        <f>IF('Formulario PPGR2'!$G231="","",'Formulario PPGR1'!#REF!)</f>
        <v>#REF!</v>
      </c>
      <c r="G231" s="236" t="s">
        <v>204</v>
      </c>
      <c r="H231" s="233" t="s">
        <v>777</v>
      </c>
      <c r="I231" s="233" t="s">
        <v>778</v>
      </c>
      <c r="J231" s="232"/>
      <c r="K231" s="232"/>
      <c r="L231" s="232">
        <v>1</v>
      </c>
      <c r="M231" s="232"/>
      <c r="N231" s="232"/>
      <c r="O231" s="232">
        <v>1</v>
      </c>
      <c r="P231" s="232"/>
      <c r="Q231" s="232"/>
      <c r="R231" s="232">
        <v>1</v>
      </c>
      <c r="S231" s="232"/>
      <c r="T231" s="232"/>
      <c r="U231" s="232"/>
      <c r="V231" s="242">
        <f>SUM('Formulario PPGR2'!$J231:$U231)</f>
        <v>3</v>
      </c>
      <c r="W231" s="262" t="s">
        <v>268</v>
      </c>
      <c r="X231" s="262"/>
      <c r="Y231" s="708" t="s">
        <v>779</v>
      </c>
      <c r="Z231" s="296" t="s">
        <v>62</v>
      </c>
      <c r="AB231" s="694"/>
    </row>
    <row r="232" spans="2:28" s="244" customFormat="1" ht="183" customHeight="1">
      <c r="B232" s="266" t="e">
        <f>IF('Formulario PPGR2'!$G232="","",CONCATENATE('Formulario PPGR2'!$C232,".",'Formulario PPGR2'!$D232,".",'Formulario PPGR2'!$E232,".",'Formulario PPGR2'!$F232))</f>
        <v>#REF!</v>
      </c>
      <c r="C232" s="266" t="e">
        <f>IF('Formulario PPGR2'!$G232="","",'Formulario PPGR1'!#REF!)</f>
        <v>#REF!</v>
      </c>
      <c r="D232" s="266" t="e">
        <f>IF('Formulario PPGR2'!$G232="","",'Formulario PPGR1'!#REF!)</f>
        <v>#REF!</v>
      </c>
      <c r="E232" s="266" t="e">
        <f>IF('Formulario PPGR2'!$G232="","",'Formulario PPGR1'!#REF!)</f>
        <v>#REF!</v>
      </c>
      <c r="F232" s="266" t="e">
        <f>IF('Formulario PPGR2'!$G232="","",'Formulario PPGR1'!#REF!)</f>
        <v>#REF!</v>
      </c>
      <c r="G232" s="236" t="s">
        <v>204</v>
      </c>
      <c r="H232" s="233" t="s">
        <v>780</v>
      </c>
      <c r="I232" s="236" t="s">
        <v>781</v>
      </c>
      <c r="J232" s="232" t="s">
        <v>782</v>
      </c>
      <c r="K232" s="232" t="s">
        <v>782</v>
      </c>
      <c r="L232" s="232" t="s">
        <v>782</v>
      </c>
      <c r="M232" s="232">
        <v>1</v>
      </c>
      <c r="N232" s="232" t="s">
        <v>782</v>
      </c>
      <c r="O232" s="232" t="s">
        <v>782</v>
      </c>
      <c r="P232" s="232" t="s">
        <v>782</v>
      </c>
      <c r="Q232" s="232" t="s">
        <v>782</v>
      </c>
      <c r="R232" s="232" t="s">
        <v>782</v>
      </c>
      <c r="S232" s="232" t="s">
        <v>782</v>
      </c>
      <c r="T232" s="232" t="s">
        <v>782</v>
      </c>
      <c r="U232" s="232" t="s">
        <v>782</v>
      </c>
      <c r="V232" s="242">
        <f>SUM('Formulario PPGR2'!$J232:$U232)</f>
        <v>1</v>
      </c>
      <c r="W232" s="262" t="s">
        <v>783</v>
      </c>
      <c r="X232" s="262"/>
      <c r="Y232" s="690" t="s">
        <v>784</v>
      </c>
      <c r="Z232" s="296" t="s">
        <v>40</v>
      </c>
      <c r="AB232" s="694"/>
    </row>
    <row r="233" spans="2:28" s="244" customFormat="1" ht="140.25">
      <c r="B233" s="266" t="e">
        <f>IF('Formulario PPGR2'!$G233="","",CONCATENATE('Formulario PPGR2'!$C233,".",'Formulario PPGR2'!$D233,".",'Formulario PPGR2'!$E233,".",'Formulario PPGR2'!$F233))</f>
        <v>#REF!</v>
      </c>
      <c r="C233" s="266" t="e">
        <f>IF('Formulario PPGR2'!$G233="","",'Formulario PPGR1'!#REF!)</f>
        <v>#REF!</v>
      </c>
      <c r="D233" s="266" t="e">
        <f>IF('Formulario PPGR2'!$G233="","",'Formulario PPGR1'!#REF!)</f>
        <v>#REF!</v>
      </c>
      <c r="E233" s="266" t="e">
        <f>IF('Formulario PPGR2'!$G233="","",'Formulario PPGR1'!#REF!)</f>
        <v>#REF!</v>
      </c>
      <c r="F233" s="266" t="e">
        <f>IF('Formulario PPGR2'!$G233="","",'Formulario PPGR1'!#REF!)</f>
        <v>#REF!</v>
      </c>
      <c r="G233" s="236" t="s">
        <v>204</v>
      </c>
      <c r="H233" s="233" t="s">
        <v>785</v>
      </c>
      <c r="I233" s="236" t="s">
        <v>786</v>
      </c>
      <c r="J233" s="232">
        <v>1</v>
      </c>
      <c r="K233" s="232" t="s">
        <v>782</v>
      </c>
      <c r="L233" s="232" t="s">
        <v>782</v>
      </c>
      <c r="M233" s="232">
        <v>1</v>
      </c>
      <c r="N233" s="232" t="s">
        <v>782</v>
      </c>
      <c r="O233" s="232" t="s">
        <v>782</v>
      </c>
      <c r="P233" s="232">
        <v>1</v>
      </c>
      <c r="Q233" s="232" t="s">
        <v>782</v>
      </c>
      <c r="R233" s="232" t="s">
        <v>782</v>
      </c>
      <c r="S233" s="232">
        <v>1</v>
      </c>
      <c r="T233" s="232" t="s">
        <v>782</v>
      </c>
      <c r="U233" s="232" t="s">
        <v>782</v>
      </c>
      <c r="V233" s="242">
        <f>SUM('Formulario PPGR2'!$J233:$U233)</f>
        <v>4</v>
      </c>
      <c r="W233" s="262" t="s">
        <v>787</v>
      </c>
      <c r="X233" s="262"/>
      <c r="Y233" s="690" t="s">
        <v>788</v>
      </c>
      <c r="Z233" s="296" t="s">
        <v>40</v>
      </c>
      <c r="AB233" s="694"/>
    </row>
    <row r="234" spans="2:28" s="244" customFormat="1" ht="102">
      <c r="B234" s="266" t="e">
        <f>IF('Formulario PPGR2'!$G234="","",CONCATENATE('Formulario PPGR2'!$C234,".",'Formulario PPGR2'!$D234,".",'Formulario PPGR2'!$E234,".",'Formulario PPGR2'!$F234))</f>
        <v>#REF!</v>
      </c>
      <c r="C234" s="266" t="e">
        <f>IF('Formulario PPGR2'!$G234="","",'Formulario PPGR1'!#REF!)</f>
        <v>#REF!</v>
      </c>
      <c r="D234" s="266" t="e">
        <f>IF('Formulario PPGR2'!$G234="","",'Formulario PPGR1'!#REF!)</f>
        <v>#REF!</v>
      </c>
      <c r="E234" s="266" t="e">
        <f>IF('Formulario PPGR2'!$G234="","",'Formulario PPGR1'!#REF!)</f>
        <v>#REF!</v>
      </c>
      <c r="F234" s="266" t="e">
        <f>IF('Formulario PPGR2'!$G234="","",'Formulario PPGR1'!#REF!)</f>
        <v>#REF!</v>
      </c>
      <c r="G234" s="236" t="s">
        <v>204</v>
      </c>
      <c r="H234" s="233" t="s">
        <v>789</v>
      </c>
      <c r="I234" s="233" t="s">
        <v>790</v>
      </c>
      <c r="J234" s="232" t="s">
        <v>782</v>
      </c>
      <c r="K234" s="232" t="s">
        <v>782</v>
      </c>
      <c r="L234" s="232" t="s">
        <v>782</v>
      </c>
      <c r="M234" s="232">
        <v>1</v>
      </c>
      <c r="N234" s="232" t="s">
        <v>782</v>
      </c>
      <c r="O234" s="232" t="s">
        <v>782</v>
      </c>
      <c r="P234" s="232">
        <v>1</v>
      </c>
      <c r="Q234" s="232" t="s">
        <v>782</v>
      </c>
      <c r="R234" s="232" t="s">
        <v>782</v>
      </c>
      <c r="S234" s="232">
        <v>1</v>
      </c>
      <c r="T234" s="232" t="s">
        <v>782</v>
      </c>
      <c r="U234" s="232" t="s">
        <v>782</v>
      </c>
      <c r="V234" s="242">
        <f>SUM('Formulario PPGR2'!$J234:$U234)</f>
        <v>3</v>
      </c>
      <c r="W234" s="262" t="s">
        <v>791</v>
      </c>
      <c r="X234" s="262"/>
      <c r="Y234" s="690" t="s">
        <v>792</v>
      </c>
      <c r="Z234" s="296" t="s">
        <v>40</v>
      </c>
      <c r="AB234" s="694"/>
    </row>
    <row r="235" spans="2:28" s="244" customFormat="1" ht="102">
      <c r="B235" s="266" t="e">
        <f>IF('Formulario PPGR2'!$G235="","",CONCATENATE('Formulario PPGR2'!$C235,".",'Formulario PPGR2'!$D235,".",'Formulario PPGR2'!$E235,".",'Formulario PPGR2'!$F235))</f>
        <v>#REF!</v>
      </c>
      <c r="C235" s="266" t="e">
        <f>IF('Formulario PPGR2'!$G235="","",'Formulario PPGR1'!#REF!)</f>
        <v>#REF!</v>
      </c>
      <c r="D235" s="266" t="e">
        <f>IF('Formulario PPGR2'!$G235="","",'Formulario PPGR1'!#REF!)</f>
        <v>#REF!</v>
      </c>
      <c r="E235" s="266" t="e">
        <f>IF('Formulario PPGR2'!$G235="","",'Formulario PPGR1'!#REF!)</f>
        <v>#REF!</v>
      </c>
      <c r="F235" s="266" t="e">
        <f>IF('Formulario PPGR2'!$G235="","",'Formulario PPGR1'!#REF!)</f>
        <v>#REF!</v>
      </c>
      <c r="G235" s="236" t="s">
        <v>204</v>
      </c>
      <c r="H235" s="233" t="s">
        <v>793</v>
      </c>
      <c r="I235" s="233" t="s">
        <v>794</v>
      </c>
      <c r="J235" s="232" t="s">
        <v>782</v>
      </c>
      <c r="K235" s="232" t="s">
        <v>782</v>
      </c>
      <c r="L235" s="232" t="s">
        <v>782</v>
      </c>
      <c r="M235" s="232" t="s">
        <v>782</v>
      </c>
      <c r="N235" s="232" t="s">
        <v>782</v>
      </c>
      <c r="O235" s="232">
        <v>1</v>
      </c>
      <c r="P235" s="232" t="s">
        <v>782</v>
      </c>
      <c r="Q235" s="232" t="s">
        <v>782</v>
      </c>
      <c r="R235" s="232" t="s">
        <v>782</v>
      </c>
      <c r="S235" s="232" t="s">
        <v>782</v>
      </c>
      <c r="T235" s="232" t="s">
        <v>782</v>
      </c>
      <c r="U235" s="232">
        <v>1</v>
      </c>
      <c r="V235" s="242">
        <f>SUM('Formulario PPGR2'!$J235:$U235)</f>
        <v>2</v>
      </c>
      <c r="W235" s="262" t="s">
        <v>795</v>
      </c>
      <c r="X235" s="261"/>
      <c r="Y235" s="690" t="s">
        <v>796</v>
      </c>
      <c r="Z235" s="296" t="s">
        <v>40</v>
      </c>
      <c r="AB235" s="694"/>
    </row>
    <row r="236" spans="2:28" s="244" customFormat="1" ht="102">
      <c r="B236" s="266" t="e">
        <f>IF('Formulario PPGR2'!$G236="","",CONCATENATE('Formulario PPGR2'!$C236,".",'Formulario PPGR2'!$D236,".",'Formulario PPGR2'!$E236,".",'Formulario PPGR2'!$F236))</f>
        <v>#REF!</v>
      </c>
      <c r="C236" s="266" t="e">
        <f>IF('Formulario PPGR2'!$G236="","",'Formulario PPGR1'!#REF!)</f>
        <v>#REF!</v>
      </c>
      <c r="D236" s="266" t="e">
        <f>IF('Formulario PPGR2'!$G236="","",'Formulario PPGR1'!#REF!)</f>
        <v>#REF!</v>
      </c>
      <c r="E236" s="266" t="e">
        <f>IF('Formulario PPGR2'!$G236="","",'Formulario PPGR1'!#REF!)</f>
        <v>#REF!</v>
      </c>
      <c r="F236" s="266" t="e">
        <f>IF('Formulario PPGR2'!$G236="","",'Formulario PPGR1'!#REF!)</f>
        <v>#REF!</v>
      </c>
      <c r="G236" s="236" t="s">
        <v>204</v>
      </c>
      <c r="H236" s="233" t="s">
        <v>797</v>
      </c>
      <c r="I236" s="233" t="s">
        <v>798</v>
      </c>
      <c r="J236" s="232" t="s">
        <v>782</v>
      </c>
      <c r="K236" s="232" t="s">
        <v>782</v>
      </c>
      <c r="L236" s="232" t="s">
        <v>782</v>
      </c>
      <c r="M236" s="232">
        <v>1</v>
      </c>
      <c r="N236" s="232" t="s">
        <v>782</v>
      </c>
      <c r="O236" s="232" t="s">
        <v>782</v>
      </c>
      <c r="P236" s="232" t="s">
        <v>782</v>
      </c>
      <c r="Q236" s="232">
        <v>1</v>
      </c>
      <c r="R236" s="232" t="s">
        <v>782</v>
      </c>
      <c r="S236" s="232" t="s">
        <v>782</v>
      </c>
      <c r="T236" s="232" t="s">
        <v>782</v>
      </c>
      <c r="U236" s="232">
        <v>1</v>
      </c>
      <c r="V236" s="242">
        <f>SUM('Formulario PPGR2'!$J236:$U236)</f>
        <v>3</v>
      </c>
      <c r="W236" s="262" t="s">
        <v>799</v>
      </c>
      <c r="X236" s="262"/>
      <c r="Y236" s="690" t="s">
        <v>800</v>
      </c>
      <c r="Z236" s="296" t="s">
        <v>40</v>
      </c>
      <c r="AB236" s="694"/>
    </row>
    <row r="237" spans="2:28" s="244" customFormat="1" ht="178.5">
      <c r="B237" s="266" t="e">
        <f>IF('Formulario PPGR2'!$G237="","",CONCATENATE('Formulario PPGR2'!$C237,".",'Formulario PPGR2'!$D237,".",'Formulario PPGR2'!$E237,".",'Formulario PPGR2'!$F237))</f>
        <v>#REF!</v>
      </c>
      <c r="C237" s="266" t="e">
        <f>IF('Formulario PPGR2'!$G237="","",'Formulario PPGR1'!#REF!)</f>
        <v>#REF!</v>
      </c>
      <c r="D237" s="266" t="e">
        <f>IF('Formulario PPGR2'!$G237="","",'Formulario PPGR1'!#REF!)</f>
        <v>#REF!</v>
      </c>
      <c r="E237" s="266" t="e">
        <f>IF('Formulario PPGR2'!$G237="","",'Formulario PPGR1'!#REF!)</f>
        <v>#REF!</v>
      </c>
      <c r="F237" s="266" t="e">
        <f>IF('Formulario PPGR2'!$G237="","",'Formulario PPGR1'!#REF!)</f>
        <v>#REF!</v>
      </c>
      <c r="G237" s="236" t="s">
        <v>204</v>
      </c>
      <c r="H237" s="233" t="s">
        <v>801</v>
      </c>
      <c r="I237" s="233" t="s">
        <v>802</v>
      </c>
      <c r="J237" s="232" t="s">
        <v>782</v>
      </c>
      <c r="K237" s="232" t="s">
        <v>782</v>
      </c>
      <c r="L237" s="232" t="s">
        <v>782</v>
      </c>
      <c r="M237" s="232">
        <v>1</v>
      </c>
      <c r="N237" s="232"/>
      <c r="O237" s="232"/>
      <c r="P237" s="232"/>
      <c r="Q237" s="232"/>
      <c r="R237" s="232"/>
      <c r="S237" s="232"/>
      <c r="T237" s="232"/>
      <c r="U237" s="232"/>
      <c r="V237" s="242">
        <f>SUM('Formulario PPGR2'!$J237:$U237)</f>
        <v>1</v>
      </c>
      <c r="W237" s="262" t="s">
        <v>783</v>
      </c>
      <c r="X237" s="262"/>
      <c r="Y237" s="690" t="s">
        <v>803</v>
      </c>
      <c r="Z237" s="296" t="s">
        <v>40</v>
      </c>
      <c r="AB237" s="694"/>
    </row>
    <row r="238" spans="2:28" s="244" customFormat="1" ht="102">
      <c r="B238" s="266" t="e">
        <f>IF('Formulario PPGR2'!$G238="","",CONCATENATE('Formulario PPGR2'!$C238,".",'Formulario PPGR2'!$D238,".",'Formulario PPGR2'!$E238,".",'Formulario PPGR2'!$F238))</f>
        <v>#REF!</v>
      </c>
      <c r="C238" s="266" t="e">
        <f>IF('Formulario PPGR2'!$G238="","",'Formulario PPGR1'!#REF!)</f>
        <v>#REF!</v>
      </c>
      <c r="D238" s="266" t="e">
        <f>IF('Formulario PPGR2'!$G238="","",'Formulario PPGR1'!#REF!)</f>
        <v>#REF!</v>
      </c>
      <c r="E238" s="266" t="e">
        <f>IF('Formulario PPGR2'!$G238="","",'Formulario PPGR1'!#REF!)</f>
        <v>#REF!</v>
      </c>
      <c r="F238" s="266" t="e">
        <f>IF('Formulario PPGR2'!$G238="","",'Formulario PPGR1'!#REF!)</f>
        <v>#REF!</v>
      </c>
      <c r="G238" s="236" t="s">
        <v>204</v>
      </c>
      <c r="H238" s="233" t="s">
        <v>804</v>
      </c>
      <c r="I238" s="233" t="s">
        <v>805</v>
      </c>
      <c r="J238" s="232"/>
      <c r="K238" s="232"/>
      <c r="L238" s="232"/>
      <c r="M238" s="232">
        <v>1</v>
      </c>
      <c r="N238" s="232"/>
      <c r="O238" s="232"/>
      <c r="P238" s="232"/>
      <c r="Q238" s="232"/>
      <c r="R238" s="232"/>
      <c r="S238" s="232"/>
      <c r="T238" s="232"/>
      <c r="U238" s="232"/>
      <c r="V238" s="242">
        <f>SUM('Formulario PPGR2'!$J238:$U238)</f>
        <v>1</v>
      </c>
      <c r="W238" s="262" t="s">
        <v>795</v>
      </c>
      <c r="X238" s="262"/>
      <c r="Y238" s="690" t="s">
        <v>796</v>
      </c>
      <c r="Z238" s="296" t="s">
        <v>40</v>
      </c>
      <c r="AB238" s="694"/>
    </row>
    <row r="239" spans="2:28" s="244" customFormat="1" ht="102">
      <c r="B239" s="266" t="e">
        <f>IF('Formulario PPGR2'!$G239="","",CONCATENATE('Formulario PPGR2'!$C239,".",'Formulario PPGR2'!$D239,".",'Formulario PPGR2'!$E239,".",'Formulario PPGR2'!$F239))</f>
        <v>#REF!</v>
      </c>
      <c r="C239" s="266" t="e">
        <f>IF('Formulario PPGR2'!$G239="","",'Formulario PPGR1'!#REF!)</f>
        <v>#REF!</v>
      </c>
      <c r="D239" s="266" t="e">
        <f>IF('Formulario PPGR2'!$G239="","",'Formulario PPGR1'!#REF!)</f>
        <v>#REF!</v>
      </c>
      <c r="E239" s="266" t="e">
        <f>IF('Formulario PPGR2'!$G239="","",'Formulario PPGR1'!#REF!)</f>
        <v>#REF!</v>
      </c>
      <c r="F239" s="266" t="e">
        <f>IF('Formulario PPGR2'!$G239="","",'Formulario PPGR1'!#REF!)</f>
        <v>#REF!</v>
      </c>
      <c r="G239" s="236" t="s">
        <v>204</v>
      </c>
      <c r="H239" s="233" t="s">
        <v>806</v>
      </c>
      <c r="I239" s="233" t="s">
        <v>807</v>
      </c>
      <c r="J239" s="232"/>
      <c r="K239" s="232"/>
      <c r="L239" s="232"/>
      <c r="M239" s="232"/>
      <c r="N239" s="232"/>
      <c r="O239" s="232"/>
      <c r="P239" s="232"/>
      <c r="Q239" s="232"/>
      <c r="R239" s="232"/>
      <c r="S239" s="232"/>
      <c r="T239" s="232"/>
      <c r="U239" s="232">
        <v>1</v>
      </c>
      <c r="V239" s="242">
        <f>SUM('Formulario PPGR2'!$J239:$U239)</f>
        <v>1</v>
      </c>
      <c r="W239" s="262" t="s">
        <v>673</v>
      </c>
      <c r="X239" s="262"/>
      <c r="Y239" s="690" t="s">
        <v>808</v>
      </c>
      <c r="Z239" s="296" t="s">
        <v>40</v>
      </c>
      <c r="AB239" s="694"/>
    </row>
    <row r="240" spans="2:28" s="244" customFormat="1" ht="127.5">
      <c r="B240" s="266" t="e">
        <f>IF('Formulario PPGR2'!$G240="","",CONCATENATE('Formulario PPGR2'!$C240,".",'Formulario PPGR2'!$D240,".",'Formulario PPGR2'!$E240,".",'Formulario PPGR2'!$F240))</f>
        <v>#REF!</v>
      </c>
      <c r="C240" s="266" t="e">
        <f>IF('Formulario PPGR2'!$G240="","",'Formulario PPGR1'!#REF!)</f>
        <v>#REF!</v>
      </c>
      <c r="D240" s="266" t="e">
        <f>IF('Formulario PPGR2'!$G240="","",'Formulario PPGR1'!#REF!)</f>
        <v>#REF!</v>
      </c>
      <c r="E240" s="266" t="e">
        <f>IF('Formulario PPGR2'!$G240="","",'Formulario PPGR1'!#REF!)</f>
        <v>#REF!</v>
      </c>
      <c r="F240" s="266" t="e">
        <f>IF('Formulario PPGR2'!$G240="","",'Formulario PPGR1'!#REF!)</f>
        <v>#REF!</v>
      </c>
      <c r="G240" s="236" t="s">
        <v>204</v>
      </c>
      <c r="H240" s="233" t="s">
        <v>809</v>
      </c>
      <c r="I240" s="233" t="s">
        <v>810</v>
      </c>
      <c r="J240" s="232"/>
      <c r="K240" s="232"/>
      <c r="L240" s="232"/>
      <c r="M240" s="232"/>
      <c r="N240" s="232"/>
      <c r="O240" s="232"/>
      <c r="P240" s="232"/>
      <c r="Q240" s="232"/>
      <c r="R240" s="232"/>
      <c r="S240" s="232"/>
      <c r="T240" s="232"/>
      <c r="U240" s="232">
        <v>1</v>
      </c>
      <c r="V240" s="242">
        <f>SUM('Formulario PPGR2'!$J240:$U240)</f>
        <v>1</v>
      </c>
      <c r="W240" s="262" t="s">
        <v>795</v>
      </c>
      <c r="X240" s="262"/>
      <c r="Y240" s="690" t="s">
        <v>811</v>
      </c>
      <c r="Z240" s="296" t="s">
        <v>40</v>
      </c>
      <c r="AB240" s="694"/>
    </row>
    <row r="241" spans="2:28" s="244" customFormat="1" ht="84.75" customHeight="1">
      <c r="B241" s="266" t="e">
        <f>IF('Formulario PPGR2'!$G241="","",CONCATENATE('Formulario PPGR2'!$C241,".",'Formulario PPGR2'!$D241,".",'Formulario PPGR2'!$E241,".",'Formulario PPGR2'!$F241))</f>
        <v>#REF!</v>
      </c>
      <c r="C241" s="266" t="e">
        <f>IF('Formulario PPGR2'!$G241="","",'Formulario PPGR1'!#REF!)</f>
        <v>#REF!</v>
      </c>
      <c r="D241" s="266" t="e">
        <f>IF('Formulario PPGR2'!$G241="","",'Formulario PPGR1'!#REF!)</f>
        <v>#REF!</v>
      </c>
      <c r="E241" s="266" t="e">
        <f>IF('Formulario PPGR2'!$G241="","",'Formulario PPGR1'!#REF!)</f>
        <v>#REF!</v>
      </c>
      <c r="F241" s="266" t="e">
        <f>IF('Formulario PPGR2'!$G241="","",'Formulario PPGR1'!#REF!)</f>
        <v>#REF!</v>
      </c>
      <c r="G241" s="236" t="s">
        <v>206</v>
      </c>
      <c r="H241" s="233" t="s">
        <v>812</v>
      </c>
      <c r="I241" s="233" t="s">
        <v>813</v>
      </c>
      <c r="J241" s="232"/>
      <c r="K241" s="232"/>
      <c r="L241" s="232">
        <v>1</v>
      </c>
      <c r="M241" s="232"/>
      <c r="N241" s="232"/>
      <c r="O241" s="232"/>
      <c r="P241" s="232"/>
      <c r="Q241" s="232"/>
      <c r="R241" s="232"/>
      <c r="S241" s="232"/>
      <c r="T241" s="232"/>
      <c r="U241" s="232"/>
      <c r="V241" s="242">
        <f>SUM('Formulario PPGR2'!$J241:$U241)</f>
        <v>1</v>
      </c>
      <c r="W241" s="262" t="s">
        <v>255</v>
      </c>
      <c r="X241" s="262"/>
      <c r="Y241" s="236" t="s">
        <v>814</v>
      </c>
      <c r="Z241" s="296" t="s">
        <v>40</v>
      </c>
      <c r="AB241" s="694"/>
    </row>
    <row r="242" spans="2:28" s="244" customFormat="1" ht="140.25">
      <c r="B242" s="266" t="e">
        <f>IF('Formulario PPGR2'!$G242="","",CONCATENATE('Formulario PPGR2'!$C242,".",'Formulario PPGR2'!$D242,".",'Formulario PPGR2'!$E242,".",'Formulario PPGR2'!$F242))</f>
        <v>#REF!</v>
      </c>
      <c r="C242" s="266" t="e">
        <f>IF('Formulario PPGR2'!$G242="","",'Formulario PPGR1'!#REF!)</f>
        <v>#REF!</v>
      </c>
      <c r="D242" s="266" t="e">
        <f>IF('Formulario PPGR2'!$G242="","",'Formulario PPGR1'!#REF!)</f>
        <v>#REF!</v>
      </c>
      <c r="E242" s="266" t="e">
        <f>IF('Formulario PPGR2'!$G242="","",'Formulario PPGR1'!#REF!)</f>
        <v>#REF!</v>
      </c>
      <c r="F242" s="266" t="e">
        <f>IF('Formulario PPGR2'!$G242="","",'Formulario PPGR1'!#REF!)</f>
        <v>#REF!</v>
      </c>
      <c r="G242" s="236" t="s">
        <v>206</v>
      </c>
      <c r="H242" s="233" t="s">
        <v>815</v>
      </c>
      <c r="I242" s="233" t="s">
        <v>816</v>
      </c>
      <c r="J242" s="232"/>
      <c r="K242" s="232"/>
      <c r="L242" s="232"/>
      <c r="M242" s="232">
        <v>1</v>
      </c>
      <c r="N242" s="232"/>
      <c r="O242" s="232"/>
      <c r="P242" s="232"/>
      <c r="Q242" s="232"/>
      <c r="R242" s="232"/>
      <c r="S242" s="232"/>
      <c r="T242" s="232"/>
      <c r="U242" s="232"/>
      <c r="V242" s="242">
        <f>SUM('Formulario PPGR2'!$J242:$U242)</f>
        <v>1</v>
      </c>
      <c r="W242" s="262" t="s">
        <v>255</v>
      </c>
      <c r="X242" s="262"/>
      <c r="Y242" s="236" t="s">
        <v>817</v>
      </c>
      <c r="Z242" s="296" t="s">
        <v>40</v>
      </c>
      <c r="AB242" s="694"/>
    </row>
    <row r="243" spans="2:28" s="244" customFormat="1" ht="102">
      <c r="B243" s="266" t="e">
        <f>IF('Formulario PPGR2'!$G243="","",CONCATENATE('Formulario PPGR2'!$C243,".",'Formulario PPGR2'!$D243,".",'Formulario PPGR2'!$E243,".",'Formulario PPGR2'!$F243))</f>
        <v>#REF!</v>
      </c>
      <c r="C243" s="266" t="e">
        <f>IF('Formulario PPGR2'!$G243="","",'Formulario PPGR1'!#REF!)</f>
        <v>#REF!</v>
      </c>
      <c r="D243" s="266" t="e">
        <f>IF('Formulario PPGR2'!$G243="","",'Formulario PPGR1'!#REF!)</f>
        <v>#REF!</v>
      </c>
      <c r="E243" s="266" t="e">
        <f>IF('Formulario PPGR2'!$G243="","",'Formulario PPGR1'!#REF!)</f>
        <v>#REF!</v>
      </c>
      <c r="F243" s="266" t="e">
        <f>IF('Formulario PPGR2'!$G243="","",'Formulario PPGR1'!#REF!)</f>
        <v>#REF!</v>
      </c>
      <c r="G243" s="236" t="s">
        <v>206</v>
      </c>
      <c r="H243" s="233" t="s">
        <v>818</v>
      </c>
      <c r="I243" s="233" t="s">
        <v>819</v>
      </c>
      <c r="J243" s="232"/>
      <c r="K243" s="232"/>
      <c r="L243" s="232"/>
      <c r="M243" s="232"/>
      <c r="N243" s="232"/>
      <c r="O243" s="232"/>
      <c r="P243" s="232"/>
      <c r="Q243" s="232"/>
      <c r="R243" s="232"/>
      <c r="S243" s="232">
        <v>1</v>
      </c>
      <c r="T243" s="232"/>
      <c r="U243" s="232"/>
      <c r="V243" s="242">
        <f>SUM('Formulario PPGR2'!$J243:$U243)</f>
        <v>1</v>
      </c>
      <c r="W243" s="262" t="s">
        <v>255</v>
      </c>
      <c r="X243" s="262"/>
      <c r="Y243" s="236" t="s">
        <v>820</v>
      </c>
      <c r="Z243" s="296" t="s">
        <v>40</v>
      </c>
      <c r="AB243" s="694"/>
    </row>
    <row r="244" spans="2:28" s="244" customFormat="1" ht="191.25">
      <c r="B244" s="266" t="e">
        <f>IF('Formulario PPGR2'!$G244="","",CONCATENATE('Formulario PPGR2'!$C244,".",'Formulario PPGR2'!$D244,".",'Formulario PPGR2'!$E244,".",'Formulario PPGR2'!$F244))</f>
        <v>#REF!</v>
      </c>
      <c r="C244" s="266" t="e">
        <f>IF('Formulario PPGR2'!$G244="","",'Formulario PPGR1'!#REF!)</f>
        <v>#REF!</v>
      </c>
      <c r="D244" s="266" t="e">
        <f>IF('Formulario PPGR2'!$G244="","",'Formulario PPGR1'!#REF!)</f>
        <v>#REF!</v>
      </c>
      <c r="E244" s="266" t="e">
        <f>IF('Formulario PPGR2'!$G244="","",'Formulario PPGR1'!#REF!)</f>
        <v>#REF!</v>
      </c>
      <c r="F244" s="266" t="e">
        <f>IF('Formulario PPGR2'!$G244="","",'Formulario PPGR1'!#REF!)</f>
        <v>#REF!</v>
      </c>
      <c r="G244" s="236" t="s">
        <v>206</v>
      </c>
      <c r="H244" s="233" t="s">
        <v>821</v>
      </c>
      <c r="I244" s="233" t="s">
        <v>822</v>
      </c>
      <c r="J244" s="232"/>
      <c r="K244" s="232"/>
      <c r="L244" s="232"/>
      <c r="M244" s="232"/>
      <c r="N244" s="232"/>
      <c r="O244" s="232">
        <v>1</v>
      </c>
      <c r="P244" s="232"/>
      <c r="Q244" s="232"/>
      <c r="R244" s="232"/>
      <c r="S244" s="232"/>
      <c r="T244" s="232"/>
      <c r="U244" s="232"/>
      <c r="V244" s="242">
        <f>SUM('Formulario PPGR2'!$J244:$U244)</f>
        <v>1</v>
      </c>
      <c r="W244" s="262"/>
      <c r="X244" s="262"/>
      <c r="Y244" s="236" t="s">
        <v>823</v>
      </c>
      <c r="Z244" s="296" t="s">
        <v>40</v>
      </c>
      <c r="AB244" s="694"/>
    </row>
    <row r="245" spans="2:28" s="244" customFormat="1" ht="63.75">
      <c r="B245" s="266" t="e">
        <f>IF('Formulario PPGR2'!$G245="","",CONCATENATE('Formulario PPGR2'!$C245,".",'Formulario PPGR2'!$D245,".",'Formulario PPGR2'!$E245,".",'Formulario PPGR2'!$F245))</f>
        <v>#REF!</v>
      </c>
      <c r="C245" s="266" t="e">
        <f>IF('Formulario PPGR2'!$G245="","",'Formulario PPGR1'!#REF!)</f>
        <v>#REF!</v>
      </c>
      <c r="D245" s="266" t="e">
        <f>IF('Formulario PPGR2'!$G245="","",'Formulario PPGR1'!#REF!)</f>
        <v>#REF!</v>
      </c>
      <c r="E245" s="266" t="e">
        <f>IF('Formulario PPGR2'!$G245="","",'Formulario PPGR1'!#REF!)</f>
        <v>#REF!</v>
      </c>
      <c r="F245" s="266" t="e">
        <f>IF('Formulario PPGR2'!$G245="","",'Formulario PPGR1'!#REF!)</f>
        <v>#REF!</v>
      </c>
      <c r="G245" s="236" t="s">
        <v>208</v>
      </c>
      <c r="H245" s="233" t="s">
        <v>824</v>
      </c>
      <c r="I245" s="233" t="s">
        <v>825</v>
      </c>
      <c r="J245" s="232">
        <v>1</v>
      </c>
      <c r="K245" s="232">
        <v>1</v>
      </c>
      <c r="L245" s="232">
        <v>1</v>
      </c>
      <c r="M245" s="232">
        <v>1</v>
      </c>
      <c r="N245" s="232">
        <v>1</v>
      </c>
      <c r="O245" s="232">
        <v>1</v>
      </c>
      <c r="P245" s="232">
        <v>1</v>
      </c>
      <c r="Q245" s="232">
        <v>1</v>
      </c>
      <c r="R245" s="232">
        <v>1</v>
      </c>
      <c r="S245" s="232">
        <v>1</v>
      </c>
      <c r="T245" s="232">
        <v>1</v>
      </c>
      <c r="U245" s="232">
        <v>1</v>
      </c>
      <c r="V245" s="242">
        <f>SUM('Formulario PPGR2'!$J245:$U245)</f>
        <v>12</v>
      </c>
      <c r="W245" s="262" t="s">
        <v>255</v>
      </c>
      <c r="X245" s="262" t="s">
        <v>268</v>
      </c>
      <c r="Y245" s="233" t="s">
        <v>826</v>
      </c>
      <c r="Z245" s="296" t="s">
        <v>56</v>
      </c>
      <c r="AB245" s="694"/>
    </row>
    <row r="246" spans="2:28" s="726" customFormat="1" ht="61.5">
      <c r="B246" s="727" t="e">
        <f>IF('Formulario PPGR2'!$G246="","",CONCATENATE('Formulario PPGR2'!$C246,".",'Formulario PPGR2'!$D246,".",'Formulario PPGR2'!$E246,".",'Formulario PPGR2'!$F246))</f>
        <v>#REF!</v>
      </c>
      <c r="C246" s="727" t="e">
        <f>IF('Formulario PPGR2'!$G246="","",'Formulario PPGR1'!#REF!)</f>
        <v>#REF!</v>
      </c>
      <c r="D246" s="727" t="e">
        <f>IF('Formulario PPGR2'!$G246="","",'Formulario PPGR1'!#REF!)</f>
        <v>#REF!</v>
      </c>
      <c r="E246" s="727" t="e">
        <f>IF('Formulario PPGR2'!$G246="","",'Formulario PPGR1'!#REF!)</f>
        <v>#REF!</v>
      </c>
      <c r="F246" s="727" t="e">
        <f>IF('Formulario PPGR2'!$G246="","",'Formulario PPGR1'!#REF!)</f>
        <v>#REF!</v>
      </c>
      <c r="G246" s="689" t="s">
        <v>208</v>
      </c>
      <c r="H246" s="728" t="s">
        <v>827</v>
      </c>
      <c r="I246" s="728" t="s">
        <v>828</v>
      </c>
      <c r="J246" s="729"/>
      <c r="K246" s="729"/>
      <c r="L246" s="729">
        <v>1</v>
      </c>
      <c r="M246" s="729"/>
      <c r="N246" s="729"/>
      <c r="O246" s="729">
        <v>1</v>
      </c>
      <c r="P246" s="729"/>
      <c r="Q246" s="729"/>
      <c r="R246" s="729">
        <v>1</v>
      </c>
      <c r="S246" s="729"/>
      <c r="T246" s="729"/>
      <c r="U246" s="729">
        <v>1</v>
      </c>
      <c r="V246" s="730">
        <f>SUM('Formulario PPGR2'!$J246:$U246)</f>
        <v>4</v>
      </c>
      <c r="W246" s="731" t="s">
        <v>268</v>
      </c>
      <c r="X246" s="731" t="s">
        <v>261</v>
      </c>
      <c r="Y246" s="689"/>
      <c r="Z246" s="732" t="s">
        <v>50</v>
      </c>
      <c r="AB246" s="733"/>
    </row>
    <row r="247" spans="2:28" s="244" customFormat="1" ht="102">
      <c r="B247" s="266" t="e">
        <f>IF('Formulario PPGR2'!$G247="","",CONCATENATE('Formulario PPGR2'!$C247,".",'Formulario PPGR2'!$D247,".",'Formulario PPGR2'!$E247,".",'Formulario PPGR2'!$F247))</f>
        <v>#REF!</v>
      </c>
      <c r="C247" s="266" t="e">
        <f>IF('Formulario PPGR2'!$G247="","",'Formulario PPGR1'!#REF!)</f>
        <v>#REF!</v>
      </c>
      <c r="D247" s="266" t="e">
        <f>IF('Formulario PPGR2'!$G247="","",'Formulario PPGR1'!#REF!)</f>
        <v>#REF!</v>
      </c>
      <c r="E247" s="266" t="e">
        <f>IF('Formulario PPGR2'!$G247="","",'Formulario PPGR1'!#REF!)</f>
        <v>#REF!</v>
      </c>
      <c r="F247" s="266" t="e">
        <f>IF('Formulario PPGR2'!$G247="","",'Formulario PPGR1'!#REF!)</f>
        <v>#REF!</v>
      </c>
      <c r="G247" s="236" t="s">
        <v>211</v>
      </c>
      <c r="H247" s="233" t="s">
        <v>829</v>
      </c>
      <c r="I247" s="233" t="s">
        <v>830</v>
      </c>
      <c r="J247" s="232">
        <v>1</v>
      </c>
      <c r="K247" s="232">
        <v>1</v>
      </c>
      <c r="L247" s="232">
        <v>1</v>
      </c>
      <c r="M247" s="232">
        <v>1</v>
      </c>
      <c r="N247" s="232">
        <v>1</v>
      </c>
      <c r="O247" s="232">
        <v>1</v>
      </c>
      <c r="P247" s="232">
        <v>1</v>
      </c>
      <c r="Q247" s="232">
        <v>1</v>
      </c>
      <c r="R247" s="232">
        <v>1</v>
      </c>
      <c r="S247" s="232">
        <v>1</v>
      </c>
      <c r="T247" s="232">
        <v>1</v>
      </c>
      <c r="U247" s="232">
        <v>1</v>
      </c>
      <c r="V247" s="242">
        <f>SUM('Formulario PPGR2'!$J247:$U247)</f>
        <v>12</v>
      </c>
      <c r="W247" s="262" t="s">
        <v>254</v>
      </c>
      <c r="X247" s="262"/>
      <c r="Y247" s="236" t="s">
        <v>831</v>
      </c>
      <c r="Z247" s="296" t="s">
        <v>832</v>
      </c>
      <c r="AB247" s="694"/>
    </row>
    <row r="248" spans="2:28" s="244" customFormat="1" ht="134.25">
      <c r="B248" s="266" t="e">
        <f>IF('Formulario PPGR2'!$G248="","",CONCATENATE('Formulario PPGR2'!$C248,".",'Formulario PPGR2'!$D248,".",'Formulario PPGR2'!$E248,".",'Formulario PPGR2'!$F248))</f>
        <v>#REF!</v>
      </c>
      <c r="C248" s="266" t="e">
        <f>IF('Formulario PPGR2'!$G248="","",'Formulario PPGR1'!#REF!)</f>
        <v>#REF!</v>
      </c>
      <c r="D248" s="266" t="e">
        <f>IF('Formulario PPGR2'!$G248="","",'Formulario PPGR1'!#REF!)</f>
        <v>#REF!</v>
      </c>
      <c r="E248" s="266" t="e">
        <f>IF('Formulario PPGR2'!$G248="","",'Formulario PPGR1'!#REF!)</f>
        <v>#REF!</v>
      </c>
      <c r="F248" s="266" t="e">
        <f>IF('Formulario PPGR2'!$G248="","",'Formulario PPGR1'!#REF!)</f>
        <v>#REF!</v>
      </c>
      <c r="G248" s="236" t="s">
        <v>211</v>
      </c>
      <c r="H248" s="233" t="s">
        <v>833</v>
      </c>
      <c r="I248" s="233" t="s">
        <v>834</v>
      </c>
      <c r="J248" s="232">
        <v>1</v>
      </c>
      <c r="K248" s="232">
        <v>1</v>
      </c>
      <c r="L248" s="232">
        <v>1</v>
      </c>
      <c r="M248" s="232">
        <v>1</v>
      </c>
      <c r="N248" s="232">
        <v>1</v>
      </c>
      <c r="O248" s="232">
        <v>1</v>
      </c>
      <c r="P248" s="232">
        <v>1</v>
      </c>
      <c r="Q248" s="232">
        <v>1</v>
      </c>
      <c r="R248" s="232">
        <v>1</v>
      </c>
      <c r="S248" s="232">
        <v>1</v>
      </c>
      <c r="T248" s="232">
        <v>1</v>
      </c>
      <c r="U248" s="232">
        <v>1</v>
      </c>
      <c r="V248" s="242">
        <f>SUM('Formulario PPGR2'!$J248:$U248)</f>
        <v>12</v>
      </c>
      <c r="W248" s="262" t="s">
        <v>254</v>
      </c>
      <c r="X248" s="262"/>
      <c r="Y248" s="236" t="s">
        <v>835</v>
      </c>
      <c r="Z248" s="296" t="s">
        <v>832</v>
      </c>
      <c r="AB248" s="694"/>
    </row>
    <row r="249" spans="2:28" s="244" customFormat="1" ht="76.5">
      <c r="B249" s="266" t="e">
        <f>IF('Formulario PPGR2'!$G249="","",CONCATENATE('Formulario PPGR2'!$C249,".",'Formulario PPGR2'!$D249,".",'Formulario PPGR2'!$E249,".",'Formulario PPGR2'!$F249))</f>
        <v>#REF!</v>
      </c>
      <c r="C249" s="266" t="e">
        <f>IF('Formulario PPGR2'!$G249="","",'Formulario PPGR1'!#REF!)</f>
        <v>#REF!</v>
      </c>
      <c r="D249" s="266" t="e">
        <f>IF('Formulario PPGR2'!$G249="","",'Formulario PPGR1'!#REF!)</f>
        <v>#REF!</v>
      </c>
      <c r="E249" s="266" t="e">
        <f>IF('Formulario PPGR2'!$G249="","",'Formulario PPGR1'!#REF!)</f>
        <v>#REF!</v>
      </c>
      <c r="F249" s="266" t="e">
        <f>IF('Formulario PPGR2'!$G249="","",'Formulario PPGR1'!#REF!)</f>
        <v>#REF!</v>
      </c>
      <c r="G249" s="236" t="s">
        <v>211</v>
      </c>
      <c r="H249" s="233" t="s">
        <v>836</v>
      </c>
      <c r="I249" s="233" t="s">
        <v>837</v>
      </c>
      <c r="J249" s="232"/>
      <c r="K249" s="232">
        <v>1</v>
      </c>
      <c r="L249" s="232"/>
      <c r="M249" s="232"/>
      <c r="N249" s="232"/>
      <c r="O249" s="232"/>
      <c r="P249" s="232"/>
      <c r="Q249" s="232">
        <v>1</v>
      </c>
      <c r="R249" s="232"/>
      <c r="S249" s="232"/>
      <c r="T249" s="232"/>
      <c r="U249" s="232"/>
      <c r="V249" s="242">
        <f>SUM('Formulario PPGR2'!$J249:$U249)</f>
        <v>2</v>
      </c>
      <c r="W249" s="262" t="s">
        <v>254</v>
      </c>
      <c r="X249" s="262"/>
      <c r="Y249" s="236" t="s">
        <v>838</v>
      </c>
      <c r="Z249" s="296" t="s">
        <v>832</v>
      </c>
      <c r="AB249" s="694"/>
    </row>
    <row r="250" spans="2:28" s="244" customFormat="1" ht="102">
      <c r="B250" s="266" t="e">
        <f>IF('Formulario PPGR2'!$G250="","",CONCATENATE('Formulario PPGR2'!$C250,".",'Formulario PPGR2'!$D250,".",'Formulario PPGR2'!$E250,".",'Formulario PPGR2'!$F250))</f>
        <v>#REF!</v>
      </c>
      <c r="C250" s="266" t="e">
        <f>IF('Formulario PPGR2'!$G250="","",'Formulario PPGR1'!#REF!)</f>
        <v>#REF!</v>
      </c>
      <c r="D250" s="266" t="e">
        <f>IF('Formulario PPGR2'!$G250="","",'Formulario PPGR1'!#REF!)</f>
        <v>#REF!</v>
      </c>
      <c r="E250" s="266" t="e">
        <f>IF('Formulario PPGR2'!$G250="","",'Formulario PPGR1'!#REF!)</f>
        <v>#REF!</v>
      </c>
      <c r="F250" s="266" t="e">
        <f>IF('Formulario PPGR2'!$G250="","",'Formulario PPGR1'!#REF!)</f>
        <v>#REF!</v>
      </c>
      <c r="G250" s="236" t="s">
        <v>211</v>
      </c>
      <c r="H250" s="233" t="s">
        <v>839</v>
      </c>
      <c r="I250" s="233" t="s">
        <v>840</v>
      </c>
      <c r="J250" s="232"/>
      <c r="K250" s="232"/>
      <c r="L250" s="232">
        <v>1</v>
      </c>
      <c r="M250" s="232"/>
      <c r="N250" s="232"/>
      <c r="O250" s="232"/>
      <c r="P250" s="232"/>
      <c r="Q250" s="232"/>
      <c r="R250" s="232">
        <v>1</v>
      </c>
      <c r="S250" s="232"/>
      <c r="T250" s="232"/>
      <c r="U250" s="232"/>
      <c r="V250" s="242">
        <f>SUM('Formulario PPGR2'!$J250:$U250)</f>
        <v>2</v>
      </c>
      <c r="W250" s="262" t="s">
        <v>254</v>
      </c>
      <c r="X250" s="262"/>
      <c r="Y250" s="236" t="s">
        <v>841</v>
      </c>
      <c r="Z250" s="296" t="s">
        <v>832</v>
      </c>
      <c r="AB250" s="694"/>
    </row>
    <row r="251" spans="2:28" s="244" customFormat="1" ht="178.5">
      <c r="B251" s="266" t="e">
        <f>IF('Formulario PPGR2'!$G251="","",CONCATENATE('Formulario PPGR2'!$C251,".",'Formulario PPGR2'!$D251,".",'Formulario PPGR2'!$E251,".",'Formulario PPGR2'!$F251))</f>
        <v>#REF!</v>
      </c>
      <c r="C251" s="266" t="e">
        <f>IF('Formulario PPGR2'!$G251="","",'Formulario PPGR1'!#REF!)</f>
        <v>#REF!</v>
      </c>
      <c r="D251" s="266" t="e">
        <f>IF('Formulario PPGR2'!$G251="","",'Formulario PPGR1'!#REF!)</f>
        <v>#REF!</v>
      </c>
      <c r="E251" s="266" t="e">
        <f>IF('Formulario PPGR2'!$G251="","",'Formulario PPGR1'!#REF!)</f>
        <v>#REF!</v>
      </c>
      <c r="F251" s="266" t="e">
        <f>IF('Formulario PPGR2'!$G251="","",'Formulario PPGR1'!#REF!)</f>
        <v>#REF!</v>
      </c>
      <c r="G251" s="236" t="s">
        <v>211</v>
      </c>
      <c r="H251" s="233" t="s">
        <v>842</v>
      </c>
      <c r="I251" s="233" t="s">
        <v>843</v>
      </c>
      <c r="J251" s="232"/>
      <c r="K251" s="232"/>
      <c r="L251" s="232"/>
      <c r="M251" s="232"/>
      <c r="N251" s="232">
        <v>1</v>
      </c>
      <c r="O251" s="232"/>
      <c r="P251" s="232"/>
      <c r="Q251" s="232"/>
      <c r="R251" s="232"/>
      <c r="S251" s="232"/>
      <c r="T251" s="232"/>
      <c r="U251" s="232"/>
      <c r="V251" s="242">
        <f>SUM('Formulario PPGR2'!$J251:$U251)</f>
        <v>1</v>
      </c>
      <c r="W251" s="262" t="s">
        <v>268</v>
      </c>
      <c r="X251" s="262" t="s">
        <v>274</v>
      </c>
      <c r="Y251" s="236" t="s">
        <v>844</v>
      </c>
      <c r="Z251" s="296" t="s">
        <v>832</v>
      </c>
      <c r="AB251" s="694"/>
    </row>
    <row r="252" spans="2:28" s="244" customFormat="1" ht="127.5">
      <c r="B252" s="266" t="e">
        <f>IF('Formulario PPGR2'!$G252="","",CONCATENATE('Formulario PPGR2'!$C252,".",'Formulario PPGR2'!$D252,".",'Formulario PPGR2'!$E252,".",'Formulario PPGR2'!$F252))</f>
        <v>#REF!</v>
      </c>
      <c r="C252" s="266" t="e">
        <f>IF('Formulario PPGR2'!$G252="","",'Formulario PPGR1'!#REF!)</f>
        <v>#REF!</v>
      </c>
      <c r="D252" s="266" t="e">
        <f>IF('Formulario PPGR2'!$G252="","",'Formulario PPGR1'!#REF!)</f>
        <v>#REF!</v>
      </c>
      <c r="E252" s="266" t="e">
        <f>IF('Formulario PPGR2'!$G252="","",'Formulario PPGR1'!#REF!)</f>
        <v>#REF!</v>
      </c>
      <c r="F252" s="266" t="e">
        <f>IF('Formulario PPGR2'!$G252="","",'Formulario PPGR1'!#REF!)</f>
        <v>#REF!</v>
      </c>
      <c r="G252" s="236" t="s">
        <v>211</v>
      </c>
      <c r="H252" s="233" t="s">
        <v>845</v>
      </c>
      <c r="I252" s="233" t="s">
        <v>846</v>
      </c>
      <c r="J252" s="232"/>
      <c r="K252" s="232"/>
      <c r="L252" s="232"/>
      <c r="M252" s="232"/>
      <c r="N252" s="232"/>
      <c r="O252" s="232"/>
      <c r="P252" s="232">
        <v>1</v>
      </c>
      <c r="Q252" s="232"/>
      <c r="R252" s="232"/>
      <c r="S252" s="232"/>
      <c r="T252" s="232"/>
      <c r="U252" s="232"/>
      <c r="V252" s="242">
        <f>SUM('Formulario PPGR2'!$J252:$U252)</f>
        <v>1</v>
      </c>
      <c r="W252" s="262" t="s">
        <v>268</v>
      </c>
      <c r="X252" s="262" t="s">
        <v>274</v>
      </c>
      <c r="Y252" s="236" t="s">
        <v>847</v>
      </c>
      <c r="Z252" s="296" t="s">
        <v>832</v>
      </c>
      <c r="AB252" s="694"/>
    </row>
    <row r="253" spans="2:28" s="244" customFormat="1" ht="127.5">
      <c r="B253" s="266" t="e">
        <f>IF('Formulario PPGR2'!$G253="","",CONCATENATE('Formulario PPGR2'!$C253,".",'Formulario PPGR2'!$D253,".",'Formulario PPGR2'!$E253,".",'Formulario PPGR2'!$F253))</f>
        <v>#REF!</v>
      </c>
      <c r="C253" s="266" t="e">
        <f>IF('Formulario PPGR2'!$G253="","",'Formulario PPGR1'!#REF!)</f>
        <v>#REF!</v>
      </c>
      <c r="D253" s="266" t="e">
        <f>IF('Formulario PPGR2'!$G253="","",'Formulario PPGR1'!#REF!)</f>
        <v>#REF!</v>
      </c>
      <c r="E253" s="266" t="e">
        <f>IF('Formulario PPGR2'!$G253="","",'Formulario PPGR1'!#REF!)</f>
        <v>#REF!</v>
      </c>
      <c r="F253" s="266" t="e">
        <f>IF('Formulario PPGR2'!$G253="","",'Formulario PPGR1'!#REF!)</f>
        <v>#REF!</v>
      </c>
      <c r="G253" s="236" t="s">
        <v>211</v>
      </c>
      <c r="H253" s="233" t="s">
        <v>848</v>
      </c>
      <c r="I253" s="233" t="s">
        <v>849</v>
      </c>
      <c r="J253" s="232"/>
      <c r="K253" s="232"/>
      <c r="L253" s="232"/>
      <c r="M253" s="232"/>
      <c r="N253" s="232"/>
      <c r="O253" s="232"/>
      <c r="P253" s="232"/>
      <c r="Q253" s="232"/>
      <c r="R253" s="232"/>
      <c r="S253" s="232"/>
      <c r="T253" s="232">
        <v>1</v>
      </c>
      <c r="U253" s="232"/>
      <c r="V253" s="242">
        <f>SUM('Formulario PPGR2'!$J253:$U253)</f>
        <v>1</v>
      </c>
      <c r="W253" s="262" t="s">
        <v>268</v>
      </c>
      <c r="X253" s="262" t="s">
        <v>274</v>
      </c>
      <c r="Y253" s="236" t="s">
        <v>850</v>
      </c>
      <c r="Z253" s="296" t="s">
        <v>832</v>
      </c>
      <c r="AB253" s="694"/>
    </row>
    <row r="254" spans="2:28" s="244" customFormat="1" ht="86.25" customHeight="1">
      <c r="B254" s="266" t="e">
        <f>IF('Formulario PPGR2'!$G254="","",CONCATENATE('Formulario PPGR2'!$C254,".",'Formulario PPGR2'!$D254,".",'Formulario PPGR2'!$E254,".",'Formulario PPGR2'!$F254))</f>
        <v>#REF!</v>
      </c>
      <c r="C254" s="266" t="e">
        <f>IF('Formulario PPGR2'!$G254="","",'Formulario PPGR1'!#REF!)</f>
        <v>#REF!</v>
      </c>
      <c r="D254" s="266" t="e">
        <f>IF('Formulario PPGR2'!$G254="","",'Formulario PPGR1'!#REF!)</f>
        <v>#REF!</v>
      </c>
      <c r="E254" s="266" t="e">
        <f>IF('Formulario PPGR2'!$G254="","",'Formulario PPGR1'!#REF!)</f>
        <v>#REF!</v>
      </c>
      <c r="F254" s="266" t="e">
        <f>IF('Formulario PPGR2'!$G254="","",'Formulario PPGR1'!#REF!)</f>
        <v>#REF!</v>
      </c>
      <c r="G254" s="236" t="s">
        <v>211</v>
      </c>
      <c r="H254" s="233" t="s">
        <v>851</v>
      </c>
      <c r="I254" s="233" t="s">
        <v>852</v>
      </c>
      <c r="J254" s="232"/>
      <c r="K254" s="232"/>
      <c r="L254" s="232"/>
      <c r="M254" s="232"/>
      <c r="N254" s="232"/>
      <c r="O254" s="232">
        <v>1</v>
      </c>
      <c r="P254" s="232"/>
      <c r="Q254" s="232"/>
      <c r="R254" s="232"/>
      <c r="S254" s="232"/>
      <c r="T254" s="232"/>
      <c r="U254" s="232"/>
      <c r="V254" s="242">
        <f>SUM('Formulario PPGR2'!$J254:$U254)</f>
        <v>1</v>
      </c>
      <c r="W254" s="262" t="s">
        <v>268</v>
      </c>
      <c r="X254" s="262" t="s">
        <v>274</v>
      </c>
      <c r="Y254" s="236" t="s">
        <v>853</v>
      </c>
      <c r="Z254" s="296" t="s">
        <v>832</v>
      </c>
      <c r="AB254" s="694"/>
    </row>
    <row r="255" spans="2:28" s="244" customFormat="1" ht="306">
      <c r="B255" s="266" t="e">
        <f>IF('Formulario PPGR2'!$G255="","",CONCATENATE('Formulario PPGR2'!$C255,".",'Formulario PPGR2'!$D255,".",'Formulario PPGR2'!$E255,".",'Formulario PPGR2'!$F255))</f>
        <v>#REF!</v>
      </c>
      <c r="C255" s="266" t="e">
        <f>IF('Formulario PPGR2'!$G255="","",'Formulario PPGR1'!#REF!)</f>
        <v>#REF!</v>
      </c>
      <c r="D255" s="266" t="e">
        <f>IF('Formulario PPGR2'!$G255="","",'Formulario PPGR1'!#REF!)</f>
        <v>#REF!</v>
      </c>
      <c r="E255" s="266" t="e">
        <f>IF('Formulario PPGR2'!$G255="","",'Formulario PPGR1'!#REF!)</f>
        <v>#REF!</v>
      </c>
      <c r="F255" s="266" t="e">
        <f>IF('Formulario PPGR2'!$G255="","",'Formulario PPGR1'!#REF!)</f>
        <v>#REF!</v>
      </c>
      <c r="G255" s="236" t="s">
        <v>211</v>
      </c>
      <c r="H255" s="233" t="s">
        <v>854</v>
      </c>
      <c r="I255" s="233" t="s">
        <v>855</v>
      </c>
      <c r="J255" s="232"/>
      <c r="K255" s="232"/>
      <c r="L255" s="232"/>
      <c r="M255" s="232">
        <v>1</v>
      </c>
      <c r="N255" s="232"/>
      <c r="O255" s="232"/>
      <c r="P255" s="232"/>
      <c r="Q255" s="232"/>
      <c r="R255" s="232"/>
      <c r="S255" s="232"/>
      <c r="T255" s="232"/>
      <c r="U255" s="232"/>
      <c r="V255" s="242">
        <f>SUM('Formulario PPGR2'!$J255:$U255)</f>
        <v>1</v>
      </c>
      <c r="W255" s="262" t="s">
        <v>673</v>
      </c>
      <c r="X255" s="262"/>
      <c r="Y255" s="236" t="s">
        <v>856</v>
      </c>
      <c r="Z255" s="296" t="s">
        <v>832</v>
      </c>
      <c r="AB255" s="694"/>
    </row>
    <row r="256" spans="2:28" s="244" customFormat="1" ht="76.5">
      <c r="B256" s="266" t="e">
        <f>IF('Formulario PPGR2'!$G256="","",CONCATENATE('Formulario PPGR2'!$C256,".",'Formulario PPGR2'!$D256,".",'Formulario PPGR2'!$E256,".",'Formulario PPGR2'!$F256))</f>
        <v>#REF!</v>
      </c>
      <c r="C256" s="266" t="e">
        <f>IF('Formulario PPGR2'!$G256="","",'Formulario PPGR1'!#REF!)</f>
        <v>#REF!</v>
      </c>
      <c r="D256" s="266" t="e">
        <f>IF('Formulario PPGR2'!$G256="","",'Formulario PPGR1'!#REF!)</f>
        <v>#REF!</v>
      </c>
      <c r="E256" s="266" t="e">
        <f>IF('Formulario PPGR2'!$G256="","",'Formulario PPGR1'!#REF!)</f>
        <v>#REF!</v>
      </c>
      <c r="F256" s="266" t="e">
        <f>IF('Formulario PPGR2'!$G256="","",'Formulario PPGR1'!#REF!)</f>
        <v>#REF!</v>
      </c>
      <c r="G256" s="236" t="s">
        <v>211</v>
      </c>
      <c r="H256" s="233" t="s">
        <v>857</v>
      </c>
      <c r="I256" s="233" t="s">
        <v>858</v>
      </c>
      <c r="J256" s="232">
        <v>1</v>
      </c>
      <c r="K256" s="232"/>
      <c r="L256" s="232"/>
      <c r="M256" s="232"/>
      <c r="N256" s="232"/>
      <c r="O256" s="232"/>
      <c r="P256" s="232"/>
      <c r="Q256" s="232"/>
      <c r="R256" s="232"/>
      <c r="S256" s="232"/>
      <c r="T256" s="232"/>
      <c r="U256" s="232"/>
      <c r="V256" s="242">
        <f>SUM('Formulario PPGR2'!$J256:$U256)</f>
        <v>1</v>
      </c>
      <c r="W256" s="262" t="s">
        <v>859</v>
      </c>
      <c r="X256" s="262"/>
      <c r="Y256" s="236" t="s">
        <v>860</v>
      </c>
      <c r="Z256" s="296" t="s">
        <v>832</v>
      </c>
      <c r="AB256" s="694"/>
    </row>
    <row r="257" spans="2:28" s="244" customFormat="1" ht="76.5">
      <c r="B257" s="266" t="e">
        <f>IF('Formulario PPGR2'!$G257="","",CONCATENATE('Formulario PPGR2'!$C257,".",'Formulario PPGR2'!$D257,".",'Formulario PPGR2'!$E257,".",'Formulario PPGR2'!$F257))</f>
        <v>#REF!</v>
      </c>
      <c r="C257" s="266" t="e">
        <f>IF('Formulario PPGR2'!$G257="","",'Formulario PPGR1'!#REF!)</f>
        <v>#REF!</v>
      </c>
      <c r="D257" s="266" t="e">
        <f>IF('Formulario PPGR2'!$G257="","",'Formulario PPGR1'!#REF!)</f>
        <v>#REF!</v>
      </c>
      <c r="E257" s="266" t="e">
        <f>IF('Formulario PPGR2'!$G257="","",'Formulario PPGR1'!#REF!)</f>
        <v>#REF!</v>
      </c>
      <c r="F257" s="266" t="e">
        <f>IF('Formulario PPGR2'!$G257="","",'Formulario PPGR1'!#REF!)</f>
        <v>#REF!</v>
      </c>
      <c r="G257" s="236" t="s">
        <v>213</v>
      </c>
      <c r="H257" s="233" t="s">
        <v>861</v>
      </c>
      <c r="I257" s="233" t="s">
        <v>862</v>
      </c>
      <c r="J257" s="232"/>
      <c r="K257" s="232"/>
      <c r="L257" s="232"/>
      <c r="M257" s="232"/>
      <c r="N257" s="232"/>
      <c r="O257" s="232"/>
      <c r="P257" s="232"/>
      <c r="Q257" s="232"/>
      <c r="R257" s="232">
        <v>1</v>
      </c>
      <c r="S257" s="232"/>
      <c r="T257" s="232"/>
      <c r="U257" s="232"/>
      <c r="V257" s="242">
        <f>SUM('Formulario PPGR2'!$J257:$U257)</f>
        <v>1</v>
      </c>
      <c r="W257" s="262" t="s">
        <v>254</v>
      </c>
      <c r="X257" s="262"/>
      <c r="Y257" s="275" t="s">
        <v>863</v>
      </c>
      <c r="Z257" s="296" t="s">
        <v>214</v>
      </c>
      <c r="AB257" s="694"/>
    </row>
    <row r="258" spans="2:28" s="244" customFormat="1" ht="76.5">
      <c r="B258" s="266" t="e">
        <f>IF('Formulario PPGR2'!$G258="","",CONCATENATE('Formulario PPGR2'!$C258,".",'Formulario PPGR2'!$D258,".",'Formulario PPGR2'!$E258,".",'Formulario PPGR2'!$F258))</f>
        <v>#REF!</v>
      </c>
      <c r="C258" s="266" t="e">
        <f>IF('Formulario PPGR2'!$G258="","",'Formulario PPGR1'!#REF!)</f>
        <v>#REF!</v>
      </c>
      <c r="D258" s="266" t="e">
        <f>IF('Formulario PPGR2'!$G258="","",'Formulario PPGR1'!#REF!)</f>
        <v>#REF!</v>
      </c>
      <c r="E258" s="266" t="e">
        <f>IF('Formulario PPGR2'!$G258="","",'Formulario PPGR1'!#REF!)</f>
        <v>#REF!</v>
      </c>
      <c r="F258" s="266" t="e">
        <f>IF('Formulario PPGR2'!$G258="","",'Formulario PPGR1'!#REF!)</f>
        <v>#REF!</v>
      </c>
      <c r="G258" s="236" t="s">
        <v>213</v>
      </c>
      <c r="H258" s="233" t="s">
        <v>864</v>
      </c>
      <c r="I258" s="233" t="s">
        <v>865</v>
      </c>
      <c r="J258" s="232"/>
      <c r="K258" s="232"/>
      <c r="L258" s="232"/>
      <c r="M258" s="232"/>
      <c r="N258" s="232"/>
      <c r="O258" s="232"/>
      <c r="P258" s="232"/>
      <c r="Q258" s="232"/>
      <c r="R258" s="232">
        <v>1</v>
      </c>
      <c r="S258" s="232"/>
      <c r="T258" s="232"/>
      <c r="U258" s="232"/>
      <c r="V258" s="242">
        <f>SUM('Formulario PPGR2'!$J258:$U258)</f>
        <v>1</v>
      </c>
      <c r="W258" s="262" t="s">
        <v>254</v>
      </c>
      <c r="X258" s="262"/>
      <c r="Y258" s="236" t="s">
        <v>866</v>
      </c>
      <c r="Z258" s="296" t="s">
        <v>214</v>
      </c>
      <c r="AB258" s="694"/>
    </row>
    <row r="259" spans="2:28" s="244" customFormat="1" ht="204">
      <c r="B259" s="266" t="e">
        <f>IF('Formulario PPGR2'!$G259="","",CONCATENATE('Formulario PPGR2'!$C259,".",'Formulario PPGR2'!$D259,".",'Formulario PPGR2'!$E259,".",'Formulario PPGR2'!$F259))</f>
        <v>#REF!</v>
      </c>
      <c r="C259" s="266" t="e">
        <f>IF('Formulario PPGR2'!$G259="","",'Formulario PPGR1'!#REF!)</f>
        <v>#REF!</v>
      </c>
      <c r="D259" s="266" t="e">
        <f>IF('Formulario PPGR2'!$G259="","",'Formulario PPGR1'!#REF!)</f>
        <v>#REF!</v>
      </c>
      <c r="E259" s="266" t="e">
        <f>IF('Formulario PPGR2'!$G259="","",'Formulario PPGR1'!#REF!)</f>
        <v>#REF!</v>
      </c>
      <c r="F259" s="266" t="e">
        <f>IF('Formulario PPGR2'!$G259="","",'Formulario PPGR1'!#REF!)</f>
        <v>#REF!</v>
      </c>
      <c r="G259" s="236" t="s">
        <v>213</v>
      </c>
      <c r="H259" s="233" t="s">
        <v>867</v>
      </c>
      <c r="I259" s="233" t="s">
        <v>868</v>
      </c>
      <c r="J259" s="232"/>
      <c r="K259" s="232"/>
      <c r="L259" s="232">
        <v>1</v>
      </c>
      <c r="M259" s="232"/>
      <c r="N259" s="232"/>
      <c r="O259" s="232">
        <v>1</v>
      </c>
      <c r="P259" s="232"/>
      <c r="Q259" s="232"/>
      <c r="R259" s="232">
        <v>1</v>
      </c>
      <c r="S259" s="232"/>
      <c r="T259" s="232"/>
      <c r="U259" s="232">
        <v>1</v>
      </c>
      <c r="V259" s="242">
        <f>SUM('Formulario PPGR2'!$J259:$U259)</f>
        <v>4</v>
      </c>
      <c r="W259" s="262" t="s">
        <v>254</v>
      </c>
      <c r="X259" s="262"/>
      <c r="Y259" s="236" t="s">
        <v>869</v>
      </c>
      <c r="Z259" s="296" t="s">
        <v>214</v>
      </c>
      <c r="AB259" s="694"/>
    </row>
    <row r="260" spans="2:28" s="244" customFormat="1" ht="76.5">
      <c r="B260" s="266" t="e">
        <f>IF('Formulario PPGR2'!$G260="","",CONCATENATE('Formulario PPGR2'!$C260,".",'Formulario PPGR2'!$D260,".",'Formulario PPGR2'!$E260,".",'Formulario PPGR2'!$F260))</f>
        <v>#REF!</v>
      </c>
      <c r="C260" s="266" t="e">
        <f>IF('Formulario PPGR2'!$G260="","",'Formulario PPGR1'!#REF!)</f>
        <v>#REF!</v>
      </c>
      <c r="D260" s="266" t="e">
        <f>IF('Formulario PPGR2'!$G260="","",'Formulario PPGR1'!#REF!)</f>
        <v>#REF!</v>
      </c>
      <c r="E260" s="266" t="e">
        <f>IF('Formulario PPGR2'!$G260="","",'Formulario PPGR1'!#REF!)</f>
        <v>#REF!</v>
      </c>
      <c r="F260" s="266" t="e">
        <f>IF('Formulario PPGR2'!$G260="","",'Formulario PPGR1'!#REF!)</f>
        <v>#REF!</v>
      </c>
      <c r="G260" s="236" t="s">
        <v>213</v>
      </c>
      <c r="H260" s="233" t="s">
        <v>870</v>
      </c>
      <c r="I260" s="233" t="s">
        <v>871</v>
      </c>
      <c r="J260" s="232"/>
      <c r="K260" s="232"/>
      <c r="L260" s="232">
        <v>1</v>
      </c>
      <c r="M260" s="232"/>
      <c r="N260" s="232"/>
      <c r="O260" s="232">
        <v>1</v>
      </c>
      <c r="P260" s="232"/>
      <c r="Q260" s="232"/>
      <c r="R260" s="232">
        <v>1</v>
      </c>
      <c r="S260" s="232"/>
      <c r="T260" s="232"/>
      <c r="U260" s="232">
        <v>1</v>
      </c>
      <c r="V260" s="242">
        <f>SUM('Formulario PPGR2'!$J260:$U260)</f>
        <v>4</v>
      </c>
      <c r="W260" s="262" t="s">
        <v>255</v>
      </c>
      <c r="X260" s="262"/>
      <c r="Y260" s="236" t="s">
        <v>872</v>
      </c>
      <c r="Z260" s="296" t="s">
        <v>34</v>
      </c>
      <c r="AB260" s="694"/>
    </row>
    <row r="261" spans="2:28" s="244" customFormat="1" ht="102">
      <c r="B261" s="266" t="e">
        <f>IF('Formulario PPGR2'!$G261="","",CONCATENATE('Formulario PPGR2'!$C261,".",'Formulario PPGR2'!$D261,".",'Formulario PPGR2'!$E261,".",'Formulario PPGR2'!$F261))</f>
        <v>#REF!</v>
      </c>
      <c r="C261" s="266" t="e">
        <f>IF('Formulario PPGR2'!$G261="","",'Formulario PPGR1'!#REF!)</f>
        <v>#REF!</v>
      </c>
      <c r="D261" s="266" t="e">
        <f>IF('Formulario PPGR2'!$G261="","",'Formulario PPGR1'!#REF!)</f>
        <v>#REF!</v>
      </c>
      <c r="E261" s="266" t="e">
        <f>IF('Formulario PPGR2'!$G261="","",'Formulario PPGR1'!#REF!)</f>
        <v>#REF!</v>
      </c>
      <c r="F261" s="266" t="e">
        <f>IF('Formulario PPGR2'!$G261="","",'Formulario PPGR1'!#REF!)</f>
        <v>#REF!</v>
      </c>
      <c r="G261" s="236" t="s">
        <v>216</v>
      </c>
      <c r="H261" s="233" t="s">
        <v>873</v>
      </c>
      <c r="I261" s="233" t="s">
        <v>874</v>
      </c>
      <c r="J261" s="232">
        <v>1</v>
      </c>
      <c r="K261" s="232"/>
      <c r="L261" s="232"/>
      <c r="M261" s="232">
        <v>1</v>
      </c>
      <c r="N261" s="232"/>
      <c r="O261" s="232"/>
      <c r="P261" s="232"/>
      <c r="Q261" s="232">
        <v>1</v>
      </c>
      <c r="R261" s="232"/>
      <c r="S261" s="232"/>
      <c r="T261" s="232"/>
      <c r="U261" s="232">
        <v>1</v>
      </c>
      <c r="V261" s="242">
        <f>SUM('Formulario PPGR2'!$J261:$U261)</f>
        <v>4</v>
      </c>
      <c r="W261" s="262" t="s">
        <v>268</v>
      </c>
      <c r="X261" s="262" t="s">
        <v>261</v>
      </c>
      <c r="Y261" s="236"/>
      <c r="Z261" s="296"/>
      <c r="AB261" s="694"/>
    </row>
    <row r="262" spans="2:28" s="244" customFormat="1" ht="102">
      <c r="B262" s="266" t="e">
        <f>IF('Formulario PPGR2'!$G262="","",CONCATENATE('Formulario PPGR2'!$C262,".",'Formulario PPGR2'!$D262,".",'Formulario PPGR2'!$E262,".",'Formulario PPGR2'!$F262))</f>
        <v>#REF!</v>
      </c>
      <c r="C262" s="266" t="e">
        <f>IF('Formulario PPGR2'!$G262="","",'Formulario PPGR1'!#REF!)</f>
        <v>#REF!</v>
      </c>
      <c r="D262" s="266" t="e">
        <f>IF('Formulario PPGR2'!$G262="","",'Formulario PPGR1'!#REF!)</f>
        <v>#REF!</v>
      </c>
      <c r="E262" s="266" t="e">
        <f>IF('Formulario PPGR2'!$G262="","",'Formulario PPGR1'!#REF!)</f>
        <v>#REF!</v>
      </c>
      <c r="F262" s="266" t="e">
        <f>IF('Formulario PPGR2'!$G262="","",'Formulario PPGR1'!#REF!)</f>
        <v>#REF!</v>
      </c>
      <c r="G262" s="236" t="s">
        <v>216</v>
      </c>
      <c r="H262" s="233" t="s">
        <v>875</v>
      </c>
      <c r="I262" s="233" t="s">
        <v>876</v>
      </c>
      <c r="J262" s="232">
        <v>1</v>
      </c>
      <c r="K262" s="232">
        <v>1</v>
      </c>
      <c r="L262" s="232">
        <v>1</v>
      </c>
      <c r="M262" s="232">
        <v>1</v>
      </c>
      <c r="N262" s="232">
        <v>1</v>
      </c>
      <c r="O262" s="232">
        <v>1</v>
      </c>
      <c r="P262" s="232">
        <v>1</v>
      </c>
      <c r="Q262" s="232">
        <v>1</v>
      </c>
      <c r="R262" s="232">
        <v>1</v>
      </c>
      <c r="S262" s="232">
        <v>1</v>
      </c>
      <c r="T262" s="232">
        <v>1</v>
      </c>
      <c r="U262" s="232">
        <v>1</v>
      </c>
      <c r="V262" s="242">
        <f>SUM('Formulario PPGR2'!$J262:$U262)</f>
        <v>12</v>
      </c>
      <c r="W262" s="262"/>
      <c r="X262" s="262"/>
      <c r="Y262" s="236" t="s">
        <v>877</v>
      </c>
      <c r="Z262" s="296" t="s">
        <v>52</v>
      </c>
      <c r="AB262" s="694"/>
    </row>
    <row r="263" spans="2:28" s="244" customFormat="1" ht="102">
      <c r="B263" s="266" t="e">
        <f>IF('Formulario PPGR2'!$G263="","",CONCATENATE('Formulario PPGR2'!$C263,".",'Formulario PPGR2'!$D263,".",'Formulario PPGR2'!$E263,".",'Formulario PPGR2'!$F263))</f>
        <v>#REF!</v>
      </c>
      <c r="C263" s="266" t="e">
        <f>IF('Formulario PPGR2'!$G263="","",'Formulario PPGR1'!#REF!)</f>
        <v>#REF!</v>
      </c>
      <c r="D263" s="266" t="e">
        <f>IF('Formulario PPGR2'!$G263="","",'Formulario PPGR1'!#REF!)</f>
        <v>#REF!</v>
      </c>
      <c r="E263" s="266" t="e">
        <f>IF('Formulario PPGR2'!$G263="","",'Formulario PPGR1'!#REF!)</f>
        <v>#REF!</v>
      </c>
      <c r="F263" s="266" t="e">
        <f>IF('Formulario PPGR2'!$G263="","",'Formulario PPGR1'!#REF!)</f>
        <v>#REF!</v>
      </c>
      <c r="G263" s="236" t="s">
        <v>216</v>
      </c>
      <c r="H263" s="233" t="s">
        <v>878</v>
      </c>
      <c r="I263" s="233" t="s">
        <v>879</v>
      </c>
      <c r="J263" s="232">
        <v>1</v>
      </c>
      <c r="K263" s="232"/>
      <c r="L263" s="232"/>
      <c r="M263" s="232">
        <v>1</v>
      </c>
      <c r="N263" s="232"/>
      <c r="O263" s="232"/>
      <c r="P263" s="232"/>
      <c r="Q263" s="232">
        <v>1</v>
      </c>
      <c r="R263" s="232"/>
      <c r="S263" s="232"/>
      <c r="T263" s="232"/>
      <c r="U263" s="232">
        <v>1</v>
      </c>
      <c r="V263" s="242">
        <f>SUM('Formulario PPGR2'!$J263:$U263)</f>
        <v>4</v>
      </c>
      <c r="W263" s="262" t="s">
        <v>268</v>
      </c>
      <c r="X263" s="262" t="s">
        <v>261</v>
      </c>
      <c r="Y263" s="236" t="s">
        <v>880</v>
      </c>
      <c r="Z263" s="296" t="s">
        <v>52</v>
      </c>
      <c r="AB263" s="694"/>
    </row>
    <row r="264" spans="2:28" s="244" customFormat="1" ht="102">
      <c r="B264" s="266" t="e">
        <f>IF('Formulario PPGR2'!$G264="","",CONCATENATE('Formulario PPGR2'!$C264,".",'Formulario PPGR2'!$D264,".",'Formulario PPGR2'!$E264,".",'Formulario PPGR2'!$F264))</f>
        <v>#REF!</v>
      </c>
      <c r="C264" s="266" t="e">
        <f>IF('Formulario PPGR2'!$G264="","",'Formulario PPGR1'!#REF!)</f>
        <v>#REF!</v>
      </c>
      <c r="D264" s="266" t="e">
        <f>IF('Formulario PPGR2'!$G264="","",'Formulario PPGR1'!#REF!)</f>
        <v>#REF!</v>
      </c>
      <c r="E264" s="266" t="e">
        <f>IF('Formulario PPGR2'!$G264="","",'Formulario PPGR1'!#REF!)</f>
        <v>#REF!</v>
      </c>
      <c r="F264" s="266" t="e">
        <f>IF('Formulario PPGR2'!$G264="","",'Formulario PPGR1'!#REF!)</f>
        <v>#REF!</v>
      </c>
      <c r="G264" s="236" t="s">
        <v>216</v>
      </c>
      <c r="H264" s="233" t="s">
        <v>881</v>
      </c>
      <c r="I264" s="233" t="s">
        <v>882</v>
      </c>
      <c r="J264" s="232">
        <v>1</v>
      </c>
      <c r="K264" s="232"/>
      <c r="L264" s="232">
        <v>1</v>
      </c>
      <c r="M264" s="232"/>
      <c r="N264" s="232">
        <v>1</v>
      </c>
      <c r="O264" s="232"/>
      <c r="P264" s="232">
        <v>1</v>
      </c>
      <c r="Q264" s="232"/>
      <c r="R264" s="232">
        <v>1</v>
      </c>
      <c r="S264" s="232"/>
      <c r="T264" s="232">
        <v>1</v>
      </c>
      <c r="U264" s="232"/>
      <c r="V264" s="242">
        <f>SUM('Formulario PPGR2'!$J264:$U264)</f>
        <v>6</v>
      </c>
      <c r="W264" s="262" t="s">
        <v>268</v>
      </c>
      <c r="X264" s="262" t="s">
        <v>261</v>
      </c>
      <c r="Y264" s="236"/>
      <c r="Z264" s="296" t="s">
        <v>52</v>
      </c>
      <c r="AB264" s="694"/>
    </row>
    <row r="265" spans="2:28" s="244" customFormat="1" ht="102">
      <c r="B265" s="266" t="e">
        <f>IF('Formulario PPGR2'!$G265="","",CONCATENATE('Formulario PPGR2'!$C265,".",'Formulario PPGR2'!$D265,".",'Formulario PPGR2'!$E265,".",'Formulario PPGR2'!$F265))</f>
        <v>#REF!</v>
      </c>
      <c r="C265" s="266" t="e">
        <f>IF('Formulario PPGR2'!$G265="","",'Formulario PPGR1'!#REF!)</f>
        <v>#REF!</v>
      </c>
      <c r="D265" s="266" t="e">
        <f>IF('Formulario PPGR2'!$G265="","",'Formulario PPGR1'!#REF!)</f>
        <v>#REF!</v>
      </c>
      <c r="E265" s="266" t="e">
        <f>IF('Formulario PPGR2'!$G265="","",'Formulario PPGR1'!#REF!)</f>
        <v>#REF!</v>
      </c>
      <c r="F265" s="266" t="e">
        <f>IF('Formulario PPGR2'!$G265="","",'Formulario PPGR1'!#REF!)</f>
        <v>#REF!</v>
      </c>
      <c r="G265" s="236" t="s">
        <v>216</v>
      </c>
      <c r="H265" s="233" t="s">
        <v>883</v>
      </c>
      <c r="I265" s="233" t="s">
        <v>884</v>
      </c>
      <c r="J265" s="232">
        <v>1</v>
      </c>
      <c r="K265" s="232">
        <v>1</v>
      </c>
      <c r="L265" s="232">
        <v>1</v>
      </c>
      <c r="M265" s="232">
        <v>1</v>
      </c>
      <c r="N265" s="232">
        <v>1</v>
      </c>
      <c r="O265" s="232">
        <v>1</v>
      </c>
      <c r="P265" s="232">
        <v>1</v>
      </c>
      <c r="Q265" s="232">
        <v>1</v>
      </c>
      <c r="R265" s="232">
        <v>1</v>
      </c>
      <c r="S265" s="232">
        <v>1</v>
      </c>
      <c r="T265" s="232">
        <v>1</v>
      </c>
      <c r="U265" s="232">
        <v>1</v>
      </c>
      <c r="V265" s="242">
        <f>SUM('Formulario PPGR2'!$J265:$U265)</f>
        <v>12</v>
      </c>
      <c r="W265" s="262" t="s">
        <v>254</v>
      </c>
      <c r="X265" s="262"/>
      <c r="Y265" s="236"/>
      <c r="Z265" s="296" t="s">
        <v>52</v>
      </c>
      <c r="AB265" s="694"/>
    </row>
    <row r="266" spans="2:28" s="244" customFormat="1" ht="102">
      <c r="B266" s="266" t="e">
        <f>IF('Formulario PPGR2'!$G266="","",CONCATENATE('Formulario PPGR2'!$C266,".",'Formulario PPGR2'!$D266,".",'Formulario PPGR2'!$E266,".",'Formulario PPGR2'!$F266))</f>
        <v>#REF!</v>
      </c>
      <c r="C266" s="266" t="e">
        <f>IF('Formulario PPGR2'!$G266="","",'Formulario PPGR1'!#REF!)</f>
        <v>#REF!</v>
      </c>
      <c r="D266" s="266" t="e">
        <f>IF('Formulario PPGR2'!$G266="","",'Formulario PPGR1'!#REF!)</f>
        <v>#REF!</v>
      </c>
      <c r="E266" s="266" t="e">
        <f>IF('Formulario PPGR2'!$G266="","",'Formulario PPGR1'!#REF!)</f>
        <v>#REF!</v>
      </c>
      <c r="F266" s="266" t="e">
        <f>IF('Formulario PPGR2'!$G266="","",'Formulario PPGR1'!#REF!)</f>
        <v>#REF!</v>
      </c>
      <c r="G266" s="236" t="s">
        <v>216</v>
      </c>
      <c r="H266" s="233" t="s">
        <v>885</v>
      </c>
      <c r="I266" s="233" t="s">
        <v>886</v>
      </c>
      <c r="J266" s="232"/>
      <c r="K266" s="232"/>
      <c r="L266" s="232">
        <v>1</v>
      </c>
      <c r="M266" s="232">
        <v>1</v>
      </c>
      <c r="N266" s="232">
        <v>1</v>
      </c>
      <c r="O266" s="232">
        <v>1</v>
      </c>
      <c r="P266" s="232">
        <v>1</v>
      </c>
      <c r="Q266" s="232">
        <v>1</v>
      </c>
      <c r="R266" s="232">
        <v>1</v>
      </c>
      <c r="S266" s="232">
        <v>1</v>
      </c>
      <c r="T266" s="232">
        <v>1</v>
      </c>
      <c r="U266" s="232">
        <v>1</v>
      </c>
      <c r="V266" s="242">
        <f>SUM('Formulario PPGR2'!$J266:$U266)</f>
        <v>10</v>
      </c>
      <c r="W266" s="262" t="s">
        <v>254</v>
      </c>
      <c r="X266" s="262"/>
      <c r="Y266" s="236"/>
      <c r="Z266" s="296" t="s">
        <v>52</v>
      </c>
      <c r="AB266" s="694"/>
    </row>
    <row r="267" spans="2:28" s="244" customFormat="1" ht="102">
      <c r="B267" s="266" t="e">
        <f>IF('Formulario PPGR2'!$G267="","",CONCATENATE('Formulario PPGR2'!$C267,".",'Formulario PPGR2'!$D267,".",'Formulario PPGR2'!$E267,".",'Formulario PPGR2'!$F267))</f>
        <v>#REF!</v>
      </c>
      <c r="C267" s="266" t="e">
        <f>IF('Formulario PPGR2'!$G267="","",'Formulario PPGR1'!#REF!)</f>
        <v>#REF!</v>
      </c>
      <c r="D267" s="266" t="e">
        <f>IF('Formulario PPGR2'!$G267="","",'Formulario PPGR1'!#REF!)</f>
        <v>#REF!</v>
      </c>
      <c r="E267" s="266" t="e">
        <f>IF('Formulario PPGR2'!$G267="","",'Formulario PPGR1'!#REF!)</f>
        <v>#REF!</v>
      </c>
      <c r="F267" s="266" t="e">
        <f>IF('Formulario PPGR2'!$G267="","",'Formulario PPGR1'!#REF!)</f>
        <v>#REF!</v>
      </c>
      <c r="G267" s="236" t="s">
        <v>216</v>
      </c>
      <c r="H267" s="233" t="s">
        <v>887</v>
      </c>
      <c r="I267" s="233" t="s">
        <v>888</v>
      </c>
      <c r="J267" s="232">
        <v>1</v>
      </c>
      <c r="K267" s="232">
        <v>1</v>
      </c>
      <c r="L267" s="232">
        <v>1</v>
      </c>
      <c r="M267" s="232">
        <v>1</v>
      </c>
      <c r="N267" s="232">
        <v>1</v>
      </c>
      <c r="O267" s="232">
        <v>1</v>
      </c>
      <c r="P267" s="232">
        <v>1</v>
      </c>
      <c r="Q267" s="232">
        <v>1</v>
      </c>
      <c r="R267" s="232">
        <v>1</v>
      </c>
      <c r="S267" s="232">
        <v>1</v>
      </c>
      <c r="T267" s="232">
        <v>1</v>
      </c>
      <c r="U267" s="232">
        <v>1</v>
      </c>
      <c r="V267" s="242">
        <f>SUM('Formulario PPGR2'!$J267:$U267)</f>
        <v>12</v>
      </c>
      <c r="W267" s="262" t="s">
        <v>254</v>
      </c>
      <c r="X267" s="262"/>
      <c r="Y267" s="236" t="s">
        <v>889</v>
      </c>
      <c r="Z267" s="296" t="s">
        <v>52</v>
      </c>
      <c r="AB267" s="694"/>
    </row>
    <row r="268" spans="2:28" s="244" customFormat="1" ht="76.5">
      <c r="B268" s="266" t="e">
        <f>IF('Formulario PPGR2'!$G268="","",CONCATENATE('Formulario PPGR2'!$C268,".",'Formulario PPGR2'!$D268,".",'Formulario PPGR2'!$E268,".",'Formulario PPGR2'!$F268))</f>
        <v>#REF!</v>
      </c>
      <c r="C268" s="266" t="e">
        <f>IF('Formulario PPGR2'!$G268="","",'Formulario PPGR1'!#REF!)</f>
        <v>#REF!</v>
      </c>
      <c r="D268" s="266" t="e">
        <f>IF('Formulario PPGR2'!$G268="","",'Formulario PPGR1'!#REF!)</f>
        <v>#REF!</v>
      </c>
      <c r="E268" s="266" t="e">
        <f>IF('Formulario PPGR2'!$G268="","",'Formulario PPGR1'!#REF!)</f>
        <v>#REF!</v>
      </c>
      <c r="F268" s="266" t="e">
        <f>IF('Formulario PPGR2'!$G268="","",'Formulario PPGR1'!#REF!)</f>
        <v>#REF!</v>
      </c>
      <c r="G268" s="236" t="s">
        <v>219</v>
      </c>
      <c r="H268" s="233" t="s">
        <v>890</v>
      </c>
      <c r="I268" s="233" t="s">
        <v>891</v>
      </c>
      <c r="J268" s="232"/>
      <c r="K268" s="232"/>
      <c r="L268" s="232">
        <v>1</v>
      </c>
      <c r="M268" s="232"/>
      <c r="N268" s="232"/>
      <c r="O268" s="232">
        <v>1</v>
      </c>
      <c r="P268" s="232"/>
      <c r="Q268" s="232"/>
      <c r="R268" s="232">
        <v>1</v>
      </c>
      <c r="S268" s="232"/>
      <c r="T268" s="232"/>
      <c r="U268" s="232">
        <v>1</v>
      </c>
      <c r="V268" s="242">
        <f>SUM('Formulario PPGR2'!$J268:$U268)</f>
        <v>4</v>
      </c>
      <c r="W268" s="262" t="s">
        <v>254</v>
      </c>
      <c r="X268" s="262"/>
      <c r="Y268" s="236"/>
      <c r="Z268" s="296" t="s">
        <v>58</v>
      </c>
      <c r="AB268" s="694"/>
    </row>
    <row r="269" spans="2:28" s="244" customFormat="1" ht="76.5">
      <c r="B269" s="266" t="e">
        <f>IF('Formulario PPGR2'!$G269="","",CONCATENATE('Formulario PPGR2'!$C269,".",'Formulario PPGR2'!$D269,".",'Formulario PPGR2'!$E269,".",'Formulario PPGR2'!$F269))</f>
        <v>#REF!</v>
      </c>
      <c r="C269" s="266" t="e">
        <f>IF('Formulario PPGR2'!$G269="","",'Formulario PPGR1'!#REF!)</f>
        <v>#REF!</v>
      </c>
      <c r="D269" s="266" t="e">
        <f>IF('Formulario PPGR2'!$G269="","",'Formulario PPGR1'!#REF!)</f>
        <v>#REF!</v>
      </c>
      <c r="E269" s="266" t="e">
        <f>IF('Formulario PPGR2'!$G269="","",'Formulario PPGR1'!#REF!)</f>
        <v>#REF!</v>
      </c>
      <c r="F269" s="266" t="e">
        <f>IF('Formulario PPGR2'!$G269="","",'Formulario PPGR1'!#REF!)</f>
        <v>#REF!</v>
      </c>
      <c r="G269" s="236" t="s">
        <v>219</v>
      </c>
      <c r="H269" s="233" t="s">
        <v>892</v>
      </c>
      <c r="I269" s="233" t="s">
        <v>893</v>
      </c>
      <c r="J269" s="232"/>
      <c r="K269" s="232"/>
      <c r="L269" s="232">
        <v>1</v>
      </c>
      <c r="M269" s="232"/>
      <c r="N269" s="232"/>
      <c r="O269" s="232">
        <v>1</v>
      </c>
      <c r="P269" s="232"/>
      <c r="Q269" s="232"/>
      <c r="R269" s="232">
        <v>1</v>
      </c>
      <c r="S269" s="232"/>
      <c r="T269" s="232"/>
      <c r="U269" s="232">
        <v>1</v>
      </c>
      <c r="V269" s="242">
        <f>SUM('Formulario PPGR2'!$J269:$U269)</f>
        <v>4</v>
      </c>
      <c r="W269" s="262" t="s">
        <v>254</v>
      </c>
      <c r="X269" s="262"/>
      <c r="Y269" s="236"/>
      <c r="Z269" s="296" t="s">
        <v>58</v>
      </c>
      <c r="AB269" s="694"/>
    </row>
    <row r="270" spans="2:28" s="244" customFormat="1" ht="76.5">
      <c r="B270" s="266" t="e">
        <f>IF('Formulario PPGR2'!$G270="","",CONCATENATE('Formulario PPGR2'!$C270,".",'Formulario PPGR2'!$D270,".",'Formulario PPGR2'!$E270,".",'Formulario PPGR2'!$F270))</f>
        <v>#REF!</v>
      </c>
      <c r="C270" s="266" t="e">
        <f>IF('Formulario PPGR2'!$G270="","",'Formulario PPGR1'!#REF!)</f>
        <v>#REF!</v>
      </c>
      <c r="D270" s="266" t="e">
        <f>IF('Formulario PPGR2'!$G270="","",'Formulario PPGR1'!#REF!)</f>
        <v>#REF!</v>
      </c>
      <c r="E270" s="266" t="e">
        <f>IF('Formulario PPGR2'!$G270="","",'Formulario PPGR1'!#REF!)</f>
        <v>#REF!</v>
      </c>
      <c r="F270" s="266" t="e">
        <f>IF('Formulario PPGR2'!$G270="","",'Formulario PPGR1'!#REF!)</f>
        <v>#REF!</v>
      </c>
      <c r="G270" s="236" t="s">
        <v>219</v>
      </c>
      <c r="H270" s="233" t="s">
        <v>894</v>
      </c>
      <c r="I270" s="233" t="s">
        <v>895</v>
      </c>
      <c r="J270" s="232"/>
      <c r="K270" s="232"/>
      <c r="L270" s="232">
        <v>1</v>
      </c>
      <c r="M270" s="232"/>
      <c r="N270" s="232"/>
      <c r="O270" s="232">
        <v>1</v>
      </c>
      <c r="P270" s="232"/>
      <c r="Q270" s="232"/>
      <c r="R270" s="232">
        <v>1</v>
      </c>
      <c r="S270" s="232"/>
      <c r="T270" s="232"/>
      <c r="U270" s="232">
        <v>1</v>
      </c>
      <c r="V270" s="242">
        <f>SUM('Formulario PPGR2'!$J270:$U270)</f>
        <v>4</v>
      </c>
      <c r="W270" s="262" t="s">
        <v>254</v>
      </c>
      <c r="X270" s="262"/>
      <c r="Y270" s="236"/>
      <c r="Z270" s="296" t="s">
        <v>58</v>
      </c>
      <c r="AB270" s="694"/>
    </row>
    <row r="271" spans="2:28" s="244" customFormat="1" ht="63.75">
      <c r="B271" s="266" t="e">
        <f>IF('Formulario PPGR2'!$G271="","",CONCATENATE('Formulario PPGR2'!$C271,".",'Formulario PPGR2'!$D271,".",'Formulario PPGR2'!$E271,".",'Formulario PPGR2'!$F271))</f>
        <v>#REF!</v>
      </c>
      <c r="C271" s="266" t="e">
        <f>IF('Formulario PPGR2'!$G271="","",'Formulario PPGR1'!#REF!)</f>
        <v>#REF!</v>
      </c>
      <c r="D271" s="266" t="e">
        <f>IF('Formulario PPGR2'!$G271="","",'Formulario PPGR1'!#REF!)</f>
        <v>#REF!</v>
      </c>
      <c r="E271" s="266" t="e">
        <f>IF('Formulario PPGR2'!$G271="","",'Formulario PPGR1'!#REF!)</f>
        <v>#REF!</v>
      </c>
      <c r="F271" s="266" t="e">
        <f>IF('Formulario PPGR2'!$G271="","",'Formulario PPGR1'!#REF!)</f>
        <v>#REF!</v>
      </c>
      <c r="G271" s="236" t="s">
        <v>220</v>
      </c>
      <c r="H271" s="233" t="s">
        <v>896</v>
      </c>
      <c r="I271" s="233" t="s">
        <v>897</v>
      </c>
      <c r="J271" s="232">
        <v>1</v>
      </c>
      <c r="K271" s="232"/>
      <c r="L271" s="232"/>
      <c r="M271" s="232"/>
      <c r="N271" s="232"/>
      <c r="O271" s="232"/>
      <c r="P271" s="232"/>
      <c r="Q271" s="232"/>
      <c r="R271" s="232"/>
      <c r="S271" s="232"/>
      <c r="T271" s="232"/>
      <c r="U271" s="232"/>
      <c r="V271" s="242">
        <f>SUM('Formulario PPGR2'!$J271:$U271)</f>
        <v>1</v>
      </c>
      <c r="W271" s="262" t="s">
        <v>264</v>
      </c>
      <c r="X271" s="262" t="s">
        <v>254</v>
      </c>
      <c r="Y271" s="236"/>
      <c r="Z271" s="296" t="s">
        <v>58</v>
      </c>
      <c r="AB271" s="694"/>
    </row>
    <row r="272" spans="2:28" s="244" customFormat="1" ht="63.75">
      <c r="B272" s="266" t="e">
        <f>IF('Formulario PPGR2'!$G272="","",CONCATENATE('Formulario PPGR2'!$C272,".",'Formulario PPGR2'!$D272,".",'Formulario PPGR2'!$E272,".",'Formulario PPGR2'!$F272))</f>
        <v>#REF!</v>
      </c>
      <c r="C272" s="266" t="e">
        <f>IF('Formulario PPGR2'!$G272="","",'Formulario PPGR1'!#REF!)</f>
        <v>#REF!</v>
      </c>
      <c r="D272" s="266" t="e">
        <f>IF('Formulario PPGR2'!$G272="","",'Formulario PPGR1'!#REF!)</f>
        <v>#REF!</v>
      </c>
      <c r="E272" s="266" t="e">
        <f>IF('Formulario PPGR2'!$G272="","",'Formulario PPGR1'!#REF!)</f>
        <v>#REF!</v>
      </c>
      <c r="F272" s="266" t="e">
        <f>IF('Formulario PPGR2'!$G272="","",'Formulario PPGR1'!#REF!)</f>
        <v>#REF!</v>
      </c>
      <c r="G272" s="236" t="s">
        <v>220</v>
      </c>
      <c r="H272" s="233" t="s">
        <v>898</v>
      </c>
      <c r="I272" s="233" t="s">
        <v>899</v>
      </c>
      <c r="J272" s="232"/>
      <c r="K272" s="232"/>
      <c r="L272" s="232">
        <v>1</v>
      </c>
      <c r="M272" s="232"/>
      <c r="N272" s="232"/>
      <c r="O272" s="232">
        <v>1</v>
      </c>
      <c r="P272" s="232"/>
      <c r="Q272" s="232"/>
      <c r="R272" s="232">
        <v>1</v>
      </c>
      <c r="S272" s="232"/>
      <c r="T272" s="232"/>
      <c r="U272" s="232">
        <v>1</v>
      </c>
      <c r="V272" s="242">
        <f>SUM('Formulario PPGR2'!$J272:$U272)</f>
        <v>4</v>
      </c>
      <c r="W272" s="262" t="s">
        <v>255</v>
      </c>
      <c r="X272" s="262"/>
      <c r="Y272" s="236"/>
      <c r="Z272" s="296" t="s">
        <v>58</v>
      </c>
      <c r="AB272" s="694"/>
    </row>
    <row r="273" spans="2:28" s="244" customFormat="1" ht="38.25">
      <c r="B273" s="266" t="e">
        <f>IF('Formulario PPGR2'!$G273="","",CONCATENATE('Formulario PPGR2'!$C273,".",'Formulario PPGR2'!$D273,".",'Formulario PPGR2'!$E273,".",'Formulario PPGR2'!$F273))</f>
        <v>#REF!</v>
      </c>
      <c r="C273" s="266" t="e">
        <f>IF('Formulario PPGR2'!$G273="","",'Formulario PPGR1'!#REF!)</f>
        <v>#REF!</v>
      </c>
      <c r="D273" s="266" t="e">
        <f>IF('Formulario PPGR2'!$G273="","",'Formulario PPGR1'!#REF!)</f>
        <v>#REF!</v>
      </c>
      <c r="E273" s="266" t="e">
        <f>IF('Formulario PPGR2'!$G273="","",'Formulario PPGR1'!#REF!)</f>
        <v>#REF!</v>
      </c>
      <c r="F273" s="266" t="e">
        <f>IF('Formulario PPGR2'!$G273="","",'Formulario PPGR1'!#REF!)</f>
        <v>#REF!</v>
      </c>
      <c r="G273" s="236" t="s">
        <v>222</v>
      </c>
      <c r="H273" s="233" t="s">
        <v>900</v>
      </c>
      <c r="I273" s="233" t="s">
        <v>901</v>
      </c>
      <c r="J273" s="232"/>
      <c r="K273" s="232">
        <v>1</v>
      </c>
      <c r="L273" s="232"/>
      <c r="M273" s="232"/>
      <c r="N273" s="232">
        <v>1</v>
      </c>
      <c r="O273" s="232"/>
      <c r="P273" s="232"/>
      <c r="Q273" s="232">
        <v>1</v>
      </c>
      <c r="R273" s="232"/>
      <c r="S273" s="232"/>
      <c r="T273" s="232">
        <v>1</v>
      </c>
      <c r="U273" s="232"/>
      <c r="V273" s="242">
        <f>SUM('Formulario PPGR2'!$J273:$U273)</f>
        <v>4</v>
      </c>
      <c r="W273" s="262" t="s">
        <v>254</v>
      </c>
      <c r="X273" s="262"/>
      <c r="Y273" s="236"/>
      <c r="Z273" s="296" t="s">
        <v>40</v>
      </c>
      <c r="AB273" s="694"/>
    </row>
    <row r="274" spans="2:28" s="244" customFormat="1" ht="51">
      <c r="B274" s="266" t="e">
        <f>IF('Formulario PPGR2'!$G274="","",CONCATENATE('Formulario PPGR2'!$C274,".",'Formulario PPGR2'!$D274,".",'Formulario PPGR2'!$E274,".",'Formulario PPGR2'!$F274))</f>
        <v>#REF!</v>
      </c>
      <c r="C274" s="266" t="e">
        <f>IF('Formulario PPGR2'!$G274="","",'Formulario PPGR1'!#REF!)</f>
        <v>#REF!</v>
      </c>
      <c r="D274" s="266" t="e">
        <f>IF('Formulario PPGR2'!$G274="","",'Formulario PPGR1'!#REF!)</f>
        <v>#REF!</v>
      </c>
      <c r="E274" s="266" t="e">
        <f>IF('Formulario PPGR2'!$G274="","",'Formulario PPGR1'!#REF!)</f>
        <v>#REF!</v>
      </c>
      <c r="F274" s="266" t="e">
        <f>IF('Formulario PPGR2'!$G274="","",'Formulario PPGR1'!#REF!)</f>
        <v>#REF!</v>
      </c>
      <c r="G274" s="236" t="s">
        <v>222</v>
      </c>
      <c r="H274" s="233" t="s">
        <v>902</v>
      </c>
      <c r="I274" s="233" t="s">
        <v>903</v>
      </c>
      <c r="J274" s="232"/>
      <c r="K274" s="232"/>
      <c r="L274" s="232"/>
      <c r="M274" s="232"/>
      <c r="N274" s="232">
        <v>2</v>
      </c>
      <c r="O274" s="232"/>
      <c r="P274" s="232"/>
      <c r="Q274" s="232"/>
      <c r="R274" s="232"/>
      <c r="S274" s="232"/>
      <c r="T274" s="232"/>
      <c r="U274" s="232"/>
      <c r="V274" s="242">
        <f>SUM('Formulario PPGR2'!$J274:$U274)</f>
        <v>2</v>
      </c>
      <c r="W274" s="262" t="s">
        <v>255</v>
      </c>
      <c r="X274" s="262"/>
      <c r="Y274" s="236" t="s">
        <v>904</v>
      </c>
      <c r="Z274" s="296" t="s">
        <v>40</v>
      </c>
      <c r="AB274" s="694"/>
    </row>
    <row r="275" spans="2:28" s="244" customFormat="1" ht="38.25">
      <c r="B275" s="266" t="e">
        <f>IF('Formulario PPGR2'!$G275="","",CONCATENATE('Formulario PPGR2'!$C275,".",'Formulario PPGR2'!$D275,".",'Formulario PPGR2'!$E275,".",'Formulario PPGR2'!$F275))</f>
        <v>#REF!</v>
      </c>
      <c r="C275" s="266" t="e">
        <f>IF('Formulario PPGR2'!$G275="","",'Formulario PPGR1'!#REF!)</f>
        <v>#REF!</v>
      </c>
      <c r="D275" s="266" t="e">
        <f>IF('Formulario PPGR2'!$G275="","",'Formulario PPGR1'!#REF!)</f>
        <v>#REF!</v>
      </c>
      <c r="E275" s="266" t="e">
        <f>IF('Formulario PPGR2'!$G275="","",'Formulario PPGR1'!#REF!)</f>
        <v>#REF!</v>
      </c>
      <c r="F275" s="266" t="e">
        <f>IF('Formulario PPGR2'!$G275="","",'Formulario PPGR1'!#REF!)</f>
        <v>#REF!</v>
      </c>
      <c r="G275" s="236" t="s">
        <v>222</v>
      </c>
      <c r="H275" s="233" t="s">
        <v>905</v>
      </c>
      <c r="I275" s="233" t="s">
        <v>906</v>
      </c>
      <c r="J275" s="232"/>
      <c r="K275" s="232"/>
      <c r="L275" s="232"/>
      <c r="M275" s="232"/>
      <c r="N275" s="232"/>
      <c r="O275" s="232"/>
      <c r="P275" s="232">
        <v>1</v>
      </c>
      <c r="Q275" s="232"/>
      <c r="R275" s="232"/>
      <c r="S275" s="232"/>
      <c r="T275" s="232"/>
      <c r="U275" s="232">
        <v>1</v>
      </c>
      <c r="V275" s="242">
        <f>SUM('Formulario PPGR2'!$J275:$U275)</f>
        <v>2</v>
      </c>
      <c r="W275" s="262" t="s">
        <v>254</v>
      </c>
      <c r="X275" s="262"/>
      <c r="Y275" s="236"/>
      <c r="Z275" s="296" t="s">
        <v>40</v>
      </c>
      <c r="AB275" s="694"/>
    </row>
    <row r="276" spans="2:28" s="244" customFormat="1" ht="38.25">
      <c r="B276" s="266" t="e">
        <f>IF('Formulario PPGR2'!$G276="","",CONCATENATE('Formulario PPGR2'!$C276,".",'Formulario PPGR2'!$D276,".",'Formulario PPGR2'!$E276,".",'Formulario PPGR2'!$F276))</f>
        <v>#REF!</v>
      </c>
      <c r="C276" s="266" t="e">
        <f>IF('Formulario PPGR2'!$G276="","",'Formulario PPGR1'!#REF!)</f>
        <v>#REF!</v>
      </c>
      <c r="D276" s="266" t="e">
        <f>IF('Formulario PPGR2'!$G276="","",'Formulario PPGR1'!#REF!)</f>
        <v>#REF!</v>
      </c>
      <c r="E276" s="266" t="e">
        <f>IF('Formulario PPGR2'!$G276="","",'Formulario PPGR1'!#REF!)</f>
        <v>#REF!</v>
      </c>
      <c r="F276" s="266" t="e">
        <f>IF('Formulario PPGR2'!$G276="","",'Formulario PPGR1'!#REF!)</f>
        <v>#REF!</v>
      </c>
      <c r="G276" s="236" t="s">
        <v>225</v>
      </c>
      <c r="H276" s="233" t="s">
        <v>907</v>
      </c>
      <c r="I276" s="233" t="s">
        <v>908</v>
      </c>
      <c r="J276" s="232"/>
      <c r="K276" s="232"/>
      <c r="L276" s="232"/>
      <c r="M276" s="232"/>
      <c r="N276" s="232">
        <v>1</v>
      </c>
      <c r="O276" s="232"/>
      <c r="P276" s="232"/>
      <c r="Q276" s="232"/>
      <c r="R276" s="232"/>
      <c r="S276" s="232">
        <v>1</v>
      </c>
      <c r="T276" s="232"/>
      <c r="U276" s="232"/>
      <c r="V276" s="242">
        <f>SUM('Formulario PPGR2'!$J276:$U276)</f>
        <v>2</v>
      </c>
      <c r="W276" s="262" t="s">
        <v>268</v>
      </c>
      <c r="X276" s="262" t="s">
        <v>274</v>
      </c>
      <c r="Y276" s="236"/>
      <c r="Z276" s="296" t="s">
        <v>74</v>
      </c>
      <c r="AB276" s="694"/>
    </row>
    <row r="277" spans="2:28" s="244" customFormat="1" ht="63.75">
      <c r="B277" s="266" t="e">
        <f>IF('Formulario PPGR2'!$G277="","",CONCATENATE('Formulario PPGR2'!$C277,".",'Formulario PPGR2'!$D277,".",'Formulario PPGR2'!$E277,".",'Formulario PPGR2'!$F277))</f>
        <v>#REF!</v>
      </c>
      <c r="C277" s="266" t="e">
        <f>IF('Formulario PPGR2'!$G277="","",'Formulario PPGR1'!#REF!)</f>
        <v>#REF!</v>
      </c>
      <c r="D277" s="266" t="e">
        <f>IF('Formulario PPGR2'!$G277="","",'Formulario PPGR1'!#REF!)</f>
        <v>#REF!</v>
      </c>
      <c r="E277" s="266" t="e">
        <f>IF('Formulario PPGR2'!$G277="","",'Formulario PPGR1'!#REF!)</f>
        <v>#REF!</v>
      </c>
      <c r="F277" s="266" t="e">
        <f>IF('Formulario PPGR2'!$G277="","",'Formulario PPGR1'!#REF!)</f>
        <v>#REF!</v>
      </c>
      <c r="G277" s="236" t="s">
        <v>225</v>
      </c>
      <c r="H277" s="233" t="s">
        <v>909</v>
      </c>
      <c r="I277" s="233" t="s">
        <v>910</v>
      </c>
      <c r="J277" s="232"/>
      <c r="K277" s="232"/>
      <c r="L277" s="232">
        <v>1</v>
      </c>
      <c r="M277" s="232"/>
      <c r="N277" s="232"/>
      <c r="O277" s="232">
        <v>1</v>
      </c>
      <c r="P277" s="232"/>
      <c r="Q277" s="232"/>
      <c r="R277" s="232">
        <v>1</v>
      </c>
      <c r="S277" s="232"/>
      <c r="T277" s="232"/>
      <c r="U277" s="232">
        <v>1</v>
      </c>
      <c r="V277" s="242">
        <f>SUM('Formulario PPGR2'!$J277:$U277)</f>
        <v>4</v>
      </c>
      <c r="W277" s="262" t="s">
        <v>255</v>
      </c>
      <c r="X277" s="262" t="s">
        <v>264</v>
      </c>
      <c r="Y277" s="236"/>
      <c r="Z277" s="296" t="s">
        <v>74</v>
      </c>
      <c r="AB277" s="694"/>
    </row>
    <row r="278" spans="2:28" s="244" customFormat="1" ht="38.25">
      <c r="B278" s="266" t="e">
        <f>IF('Formulario PPGR2'!$G278="","",CONCATENATE('Formulario PPGR2'!$C278,".",'Formulario PPGR2'!$D278,".",'Formulario PPGR2'!$E278,".",'Formulario PPGR2'!$F278))</f>
        <v>#REF!</v>
      </c>
      <c r="C278" s="266" t="e">
        <f>IF('Formulario PPGR2'!$G278="","",'Formulario PPGR1'!#REF!)</f>
        <v>#REF!</v>
      </c>
      <c r="D278" s="266" t="e">
        <f>IF('Formulario PPGR2'!$G278="","",'Formulario PPGR1'!#REF!)</f>
        <v>#REF!</v>
      </c>
      <c r="E278" s="266" t="e">
        <f>IF('Formulario PPGR2'!$G278="","",'Formulario PPGR1'!#REF!)</f>
        <v>#REF!</v>
      </c>
      <c r="F278" s="266" t="e">
        <f>IF('Formulario PPGR2'!$G278="","",'Formulario PPGR1'!#REF!)</f>
        <v>#REF!</v>
      </c>
      <c r="G278" s="236" t="s">
        <v>225</v>
      </c>
      <c r="H278" s="233" t="s">
        <v>911</v>
      </c>
      <c r="I278" s="233" t="s">
        <v>912</v>
      </c>
      <c r="J278" s="232">
        <v>1</v>
      </c>
      <c r="K278" s="232">
        <v>1</v>
      </c>
      <c r="L278" s="232">
        <v>1</v>
      </c>
      <c r="M278" s="232">
        <v>1</v>
      </c>
      <c r="N278" s="232">
        <v>1</v>
      </c>
      <c r="O278" s="232">
        <v>1</v>
      </c>
      <c r="P278" s="232">
        <v>1</v>
      </c>
      <c r="Q278" s="232">
        <v>1</v>
      </c>
      <c r="R278" s="232">
        <v>1</v>
      </c>
      <c r="S278" s="232">
        <v>1</v>
      </c>
      <c r="T278" s="232">
        <v>1</v>
      </c>
      <c r="U278" s="232">
        <v>1</v>
      </c>
      <c r="V278" s="242">
        <f>SUM('Formulario PPGR2'!$J278:$U278)</f>
        <v>12</v>
      </c>
      <c r="W278" s="262" t="s">
        <v>254</v>
      </c>
      <c r="X278" s="262"/>
      <c r="Y278" s="236" t="s">
        <v>913</v>
      </c>
      <c r="Z278" s="296" t="s">
        <v>184</v>
      </c>
      <c r="AB278" s="694"/>
    </row>
    <row r="279" spans="2:28" s="244" customFormat="1" ht="38.25">
      <c r="B279" s="266" t="e">
        <f>IF('Formulario PPGR2'!$G279="","",CONCATENATE('Formulario PPGR2'!$C279,".",'Formulario PPGR2'!$D279,".",'Formulario PPGR2'!$E279,".",'Formulario PPGR2'!$F279))</f>
        <v>#REF!</v>
      </c>
      <c r="C279" s="266" t="e">
        <f>IF('Formulario PPGR2'!$G279="","",'Formulario PPGR1'!#REF!)</f>
        <v>#REF!</v>
      </c>
      <c r="D279" s="266" t="e">
        <f>IF('Formulario PPGR2'!$G279="","",'Formulario PPGR1'!#REF!)</f>
        <v>#REF!</v>
      </c>
      <c r="E279" s="266" t="e">
        <f>IF('Formulario PPGR2'!$G279="","",'Formulario PPGR1'!#REF!)</f>
        <v>#REF!</v>
      </c>
      <c r="F279" s="266" t="e">
        <f>IF('Formulario PPGR2'!$G279="","",'Formulario PPGR1'!#REF!)</f>
        <v>#REF!</v>
      </c>
      <c r="G279" s="236" t="s">
        <v>225</v>
      </c>
      <c r="H279" s="233" t="s">
        <v>914</v>
      </c>
      <c r="I279" s="233" t="s">
        <v>915</v>
      </c>
      <c r="J279" s="232">
        <v>1</v>
      </c>
      <c r="K279" s="232"/>
      <c r="L279" s="232"/>
      <c r="M279" s="232"/>
      <c r="N279" s="232"/>
      <c r="O279" s="232"/>
      <c r="P279" s="232"/>
      <c r="Q279" s="232"/>
      <c r="R279" s="232"/>
      <c r="S279" s="232"/>
      <c r="T279" s="232"/>
      <c r="U279" s="232"/>
      <c r="V279" s="242">
        <f>SUM('Formulario PPGR2'!$J279:$U279)</f>
        <v>1</v>
      </c>
      <c r="W279" s="262" t="s">
        <v>787</v>
      </c>
      <c r="X279" s="262"/>
      <c r="Y279" s="236"/>
      <c r="Z279" s="296" t="s">
        <v>184</v>
      </c>
      <c r="AB279" s="694"/>
    </row>
    <row r="280" spans="2:28" s="244" customFormat="1" ht="38.25">
      <c r="B280" s="266" t="e">
        <f>IF('Formulario PPGR2'!$G280="","",CONCATENATE('Formulario PPGR2'!$C280,".",'Formulario PPGR2'!$D280,".",'Formulario PPGR2'!$E280,".",'Formulario PPGR2'!$F280))</f>
        <v>#REF!</v>
      </c>
      <c r="C280" s="266" t="e">
        <f>IF('Formulario PPGR2'!$G280="","",'Formulario PPGR1'!#REF!)</f>
        <v>#REF!</v>
      </c>
      <c r="D280" s="266" t="e">
        <f>IF('Formulario PPGR2'!$G280="","",'Formulario PPGR1'!#REF!)</f>
        <v>#REF!</v>
      </c>
      <c r="E280" s="266" t="e">
        <f>IF('Formulario PPGR2'!$G280="","",'Formulario PPGR1'!#REF!)</f>
        <v>#REF!</v>
      </c>
      <c r="F280" s="266" t="e">
        <f>IF('Formulario PPGR2'!$G280="","",'Formulario PPGR1'!#REF!)</f>
        <v>#REF!</v>
      </c>
      <c r="G280" s="236" t="s">
        <v>225</v>
      </c>
      <c r="H280" s="233" t="s">
        <v>916</v>
      </c>
      <c r="I280" s="233" t="s">
        <v>917</v>
      </c>
      <c r="J280" s="232"/>
      <c r="K280" s="232">
        <v>1</v>
      </c>
      <c r="L280" s="232">
        <v>1</v>
      </c>
      <c r="M280" s="232">
        <v>1</v>
      </c>
      <c r="N280" s="232">
        <v>1</v>
      </c>
      <c r="O280" s="232">
        <v>1</v>
      </c>
      <c r="P280" s="232">
        <v>1</v>
      </c>
      <c r="Q280" s="232">
        <v>1</v>
      </c>
      <c r="R280" s="232">
        <v>1</v>
      </c>
      <c r="S280" s="232">
        <v>1</v>
      </c>
      <c r="T280" s="232">
        <v>1</v>
      </c>
      <c r="U280" s="232"/>
      <c r="V280" s="242">
        <f>SUM('Formulario PPGR2'!$J280:$U280)</f>
        <v>10</v>
      </c>
      <c r="W280" s="262" t="s">
        <v>918</v>
      </c>
      <c r="X280" s="262"/>
      <c r="Y280" s="236" t="s">
        <v>919</v>
      </c>
      <c r="Z280" s="296" t="s">
        <v>184</v>
      </c>
      <c r="AB280" s="694"/>
    </row>
    <row r="281" spans="2:28" s="244" customFormat="1" ht="38.25">
      <c r="B281" s="266" t="e">
        <f>IF('Formulario PPGR2'!$G281="","",CONCATENATE('Formulario PPGR2'!$C281,".",'Formulario PPGR2'!$D281,".",'Formulario PPGR2'!$E281,".",'Formulario PPGR2'!$F281))</f>
        <v>#REF!</v>
      </c>
      <c r="C281" s="266" t="e">
        <f>IF('Formulario PPGR2'!$G281="","",'Formulario PPGR1'!#REF!)</f>
        <v>#REF!</v>
      </c>
      <c r="D281" s="266" t="e">
        <f>IF('Formulario PPGR2'!$G281="","",'Formulario PPGR1'!#REF!)</f>
        <v>#REF!</v>
      </c>
      <c r="E281" s="266" t="e">
        <f>IF('Formulario PPGR2'!$G281="","",'Formulario PPGR1'!#REF!)</f>
        <v>#REF!</v>
      </c>
      <c r="F281" s="266" t="e">
        <f>IF('Formulario PPGR2'!$G281="","",'Formulario PPGR1'!#REF!)</f>
        <v>#REF!</v>
      </c>
      <c r="G281" s="236" t="s">
        <v>225</v>
      </c>
      <c r="H281" s="233" t="s">
        <v>920</v>
      </c>
      <c r="I281" s="233" t="s">
        <v>921</v>
      </c>
      <c r="J281" s="232">
        <v>1</v>
      </c>
      <c r="K281" s="232">
        <v>1</v>
      </c>
      <c r="L281" s="232">
        <v>1</v>
      </c>
      <c r="M281" s="232">
        <v>1</v>
      </c>
      <c r="N281" s="232">
        <v>1</v>
      </c>
      <c r="O281" s="232">
        <v>1</v>
      </c>
      <c r="P281" s="232">
        <v>1</v>
      </c>
      <c r="Q281" s="232">
        <v>1</v>
      </c>
      <c r="R281" s="232">
        <v>1</v>
      </c>
      <c r="S281" s="232">
        <v>1</v>
      </c>
      <c r="T281" s="232">
        <v>1</v>
      </c>
      <c r="U281" s="232">
        <v>1</v>
      </c>
      <c r="V281" s="242">
        <f>SUM('Formulario PPGR2'!$J281:$U281)</f>
        <v>12</v>
      </c>
      <c r="W281" s="262" t="s">
        <v>254</v>
      </c>
      <c r="X281" s="262"/>
      <c r="Y281" s="236"/>
      <c r="Z281" s="296" t="s">
        <v>184</v>
      </c>
      <c r="AB281" s="694"/>
    </row>
    <row r="282" spans="2:28" s="244" customFormat="1" ht="38.25">
      <c r="B282" s="266" t="e">
        <f>IF('Formulario PPGR2'!$G282="","",CONCATENATE('Formulario PPGR2'!$C282,".",'Formulario PPGR2'!$D282,".",'Formulario PPGR2'!$E282,".",'Formulario PPGR2'!$F282))</f>
        <v>#REF!</v>
      </c>
      <c r="C282" s="266" t="e">
        <f>IF('Formulario PPGR2'!$G282="","",'Formulario PPGR1'!#REF!)</f>
        <v>#REF!</v>
      </c>
      <c r="D282" s="266" t="e">
        <f>IF('Formulario PPGR2'!$G282="","",'Formulario PPGR1'!#REF!)</f>
        <v>#REF!</v>
      </c>
      <c r="E282" s="266" t="e">
        <f>IF('Formulario PPGR2'!$G282="","",'Formulario PPGR1'!#REF!)</f>
        <v>#REF!</v>
      </c>
      <c r="F282" s="266" t="e">
        <f>IF('Formulario PPGR2'!$G282="","",'Formulario PPGR1'!#REF!)</f>
        <v>#REF!</v>
      </c>
      <c r="G282" s="236" t="s">
        <v>225</v>
      </c>
      <c r="H282" s="233" t="s">
        <v>922</v>
      </c>
      <c r="I282" s="233" t="s">
        <v>923</v>
      </c>
      <c r="J282" s="232"/>
      <c r="K282" s="232"/>
      <c r="L282" s="232"/>
      <c r="M282" s="232">
        <v>1</v>
      </c>
      <c r="N282" s="232"/>
      <c r="O282" s="232"/>
      <c r="P282" s="232"/>
      <c r="Q282" s="232">
        <v>1</v>
      </c>
      <c r="R282" s="232"/>
      <c r="S282" s="232"/>
      <c r="T282" s="232"/>
      <c r="U282" s="232">
        <v>1</v>
      </c>
      <c r="V282" s="242">
        <f>SUM('Formulario PPGR2'!$J282:$U282)</f>
        <v>3</v>
      </c>
      <c r="W282" s="262" t="s">
        <v>254</v>
      </c>
      <c r="X282" s="262"/>
      <c r="Y282" s="236" t="s">
        <v>924</v>
      </c>
      <c r="Z282" s="296" t="s">
        <v>184</v>
      </c>
      <c r="AB282" s="694"/>
    </row>
    <row r="283" spans="2:28" s="244" customFormat="1" ht="38.25">
      <c r="B283" s="266" t="e">
        <f>IF('Formulario PPGR2'!$G283="","",CONCATENATE('Formulario PPGR2'!$C283,".",'Formulario PPGR2'!$D283,".",'Formulario PPGR2'!$E283,".",'Formulario PPGR2'!$F283))</f>
        <v>#REF!</v>
      </c>
      <c r="C283" s="266" t="e">
        <f>IF('Formulario PPGR2'!$G283="","",'Formulario PPGR1'!#REF!)</f>
        <v>#REF!</v>
      </c>
      <c r="D283" s="266" t="e">
        <f>IF('Formulario PPGR2'!$G283="","",'Formulario PPGR1'!#REF!)</f>
        <v>#REF!</v>
      </c>
      <c r="E283" s="266" t="e">
        <f>IF('Formulario PPGR2'!$G283="","",'Formulario PPGR1'!#REF!)</f>
        <v>#REF!</v>
      </c>
      <c r="F283" s="266" t="e">
        <f>IF('Formulario PPGR2'!$G283="","",'Formulario PPGR1'!#REF!)</f>
        <v>#REF!</v>
      </c>
      <c r="G283" s="236" t="s">
        <v>225</v>
      </c>
      <c r="H283" s="233" t="s">
        <v>925</v>
      </c>
      <c r="I283" s="233" t="s">
        <v>926</v>
      </c>
      <c r="J283" s="232"/>
      <c r="K283" s="232"/>
      <c r="L283" s="232">
        <v>1</v>
      </c>
      <c r="M283" s="232"/>
      <c r="N283" s="232"/>
      <c r="O283" s="232">
        <v>1</v>
      </c>
      <c r="P283" s="232"/>
      <c r="Q283" s="232"/>
      <c r="R283" s="232">
        <v>1</v>
      </c>
      <c r="S283" s="232"/>
      <c r="T283" s="232"/>
      <c r="U283" s="232">
        <v>1</v>
      </c>
      <c r="V283" s="242">
        <f>SUM('Formulario PPGR2'!$J283:$U283)</f>
        <v>4</v>
      </c>
      <c r="W283" s="262" t="s">
        <v>254</v>
      </c>
      <c r="X283" s="262"/>
      <c r="Y283" s="236"/>
      <c r="Z283" s="296" t="s">
        <v>184</v>
      </c>
      <c r="AB283" s="694"/>
    </row>
    <row r="284" spans="2:28" s="244" customFormat="1" ht="57.75" customHeight="1">
      <c r="B284" s="266" t="e">
        <f>IF('Formulario PPGR2'!$G284="","",CONCATENATE('Formulario PPGR2'!$C284,".",'Formulario PPGR2'!$D284,".",'Formulario PPGR2'!$E284,".",'Formulario PPGR2'!$F284))</f>
        <v>#REF!</v>
      </c>
      <c r="C284" s="266" t="e">
        <f>IF('Formulario PPGR2'!$G284="","",'Formulario PPGR1'!#REF!)</f>
        <v>#REF!</v>
      </c>
      <c r="D284" s="266" t="e">
        <f>IF('Formulario PPGR2'!$G284="","",'Formulario PPGR1'!#REF!)</f>
        <v>#REF!</v>
      </c>
      <c r="E284" s="266" t="e">
        <f>IF('Formulario PPGR2'!$G284="","",'Formulario PPGR1'!#REF!)</f>
        <v>#REF!</v>
      </c>
      <c r="F284" s="266" t="e">
        <f>IF('Formulario PPGR2'!$G284="","",'Formulario PPGR1'!#REF!)</f>
        <v>#REF!</v>
      </c>
      <c r="G284" s="236" t="s">
        <v>225</v>
      </c>
      <c r="H284" s="233" t="s">
        <v>927</v>
      </c>
      <c r="I284" s="233" t="s">
        <v>928</v>
      </c>
      <c r="J284" s="232"/>
      <c r="K284" s="232"/>
      <c r="L284" s="232">
        <v>1</v>
      </c>
      <c r="M284" s="232"/>
      <c r="N284" s="232"/>
      <c r="O284" s="232">
        <v>1</v>
      </c>
      <c r="P284" s="232"/>
      <c r="Q284" s="232"/>
      <c r="R284" s="232">
        <v>1</v>
      </c>
      <c r="S284" s="232"/>
      <c r="T284" s="232"/>
      <c r="U284" s="232">
        <v>1</v>
      </c>
      <c r="V284" s="242">
        <f>SUM('Formulario PPGR2'!$J284:$U284)</f>
        <v>4</v>
      </c>
      <c r="W284" s="262" t="s">
        <v>254</v>
      </c>
      <c r="X284" s="262"/>
      <c r="Y284" s="236" t="s">
        <v>929</v>
      </c>
      <c r="Z284" s="296" t="s">
        <v>184</v>
      </c>
      <c r="AB284" s="694"/>
    </row>
    <row r="285" spans="2:28" s="244" customFormat="1">
      <c r="B285" s="266" t="str">
        <f>IF('Formulario PPGR2'!$G285="","",CONCATENATE('Formulario PPGR2'!$C285,".",'Formulario PPGR2'!$D285,".",'Formulario PPGR2'!$E285,".",'Formulario PPGR2'!$F285))</f>
        <v/>
      </c>
      <c r="C285" s="266" t="str">
        <f>IF('Formulario PPGR2'!$G285="","",'Formulario PPGR1'!#REF!)</f>
        <v/>
      </c>
      <c r="D285" s="266" t="str">
        <f>IF('Formulario PPGR2'!$G285="","",'Formulario PPGR1'!#REF!)</f>
        <v/>
      </c>
      <c r="E285" s="266" t="str">
        <f>IF('Formulario PPGR2'!$G285="","",'Formulario PPGR1'!#REF!)</f>
        <v/>
      </c>
      <c r="F285" s="266" t="str">
        <f>IF('Formulario PPGR2'!$G285="","",'Formulario PPGR1'!#REF!)</f>
        <v/>
      </c>
      <c r="G285" s="233"/>
      <c r="H285" s="233"/>
      <c r="I285" s="233"/>
      <c r="J285" s="232"/>
      <c r="K285" s="232"/>
      <c r="L285" s="232"/>
      <c r="M285" s="232"/>
      <c r="N285" s="232"/>
      <c r="O285" s="232"/>
      <c r="P285" s="232"/>
      <c r="Q285" s="232"/>
      <c r="R285" s="232"/>
      <c r="S285" s="232"/>
      <c r="T285" s="232"/>
      <c r="U285" s="232"/>
      <c r="V285" s="242">
        <f>SUM('Formulario PPGR2'!$J285:$U285)</f>
        <v>0</v>
      </c>
      <c r="W285" s="262"/>
      <c r="X285" s="262"/>
      <c r="Y285" s="233"/>
      <c r="Z285" s="296"/>
      <c r="AB285" s="694"/>
    </row>
    <row r="286" spans="2:28" s="244" customFormat="1">
      <c r="B286" s="266" t="str">
        <f>IF('Formulario PPGR2'!$G286="","",CONCATENATE('Formulario PPGR2'!$C286,".",'Formulario PPGR2'!$D286,".",'Formulario PPGR2'!$E286,".",'Formulario PPGR2'!$F286))</f>
        <v/>
      </c>
      <c r="C286" s="266" t="str">
        <f>IF('Formulario PPGR2'!$G286="","",'Formulario PPGR1'!#REF!)</f>
        <v/>
      </c>
      <c r="D286" s="266" t="str">
        <f>IF('Formulario PPGR2'!$G286="","",'Formulario PPGR1'!#REF!)</f>
        <v/>
      </c>
      <c r="E286" s="266" t="str">
        <f>IF('Formulario PPGR2'!$G286="","",'Formulario PPGR1'!#REF!)</f>
        <v/>
      </c>
      <c r="F286" s="266" t="str">
        <f>IF('Formulario PPGR2'!$G286="","",'Formulario PPGR1'!#REF!)</f>
        <v/>
      </c>
      <c r="G286" s="233"/>
      <c r="H286" s="233"/>
      <c r="I286" s="233"/>
      <c r="J286" s="232"/>
      <c r="K286" s="232"/>
      <c r="L286" s="232"/>
      <c r="M286" s="232"/>
      <c r="N286" s="232"/>
      <c r="O286" s="232"/>
      <c r="P286" s="232"/>
      <c r="Q286" s="232"/>
      <c r="R286" s="232"/>
      <c r="S286" s="232"/>
      <c r="T286" s="232"/>
      <c r="U286" s="232"/>
      <c r="V286" s="242">
        <f>SUM('Formulario PPGR2'!$J286:$U286)</f>
        <v>0</v>
      </c>
      <c r="W286" s="262"/>
      <c r="X286" s="262"/>
      <c r="Y286" s="233"/>
      <c r="Z286" s="296"/>
      <c r="AB286" s="694"/>
    </row>
    <row r="287" spans="2:28" s="244" customFormat="1">
      <c r="B287" s="266" t="str">
        <f>IF('Formulario PPGR2'!$G287="","",CONCATENATE('Formulario PPGR2'!$C287,".",'Formulario PPGR2'!$D287,".",'Formulario PPGR2'!$E287,".",'Formulario PPGR2'!$F287))</f>
        <v/>
      </c>
      <c r="C287" s="266" t="str">
        <f>IF('Formulario PPGR2'!$G287="","",'Formulario PPGR1'!#REF!)</f>
        <v/>
      </c>
      <c r="D287" s="266" t="str">
        <f>IF('Formulario PPGR2'!$G287="","",'Formulario PPGR1'!#REF!)</f>
        <v/>
      </c>
      <c r="E287" s="266" t="str">
        <f>IF('Formulario PPGR2'!$G287="","",'Formulario PPGR1'!#REF!)</f>
        <v/>
      </c>
      <c r="F287" s="266" t="str">
        <f>IF('Formulario PPGR2'!$G287="","",'Formulario PPGR1'!#REF!)</f>
        <v/>
      </c>
      <c r="G287" s="233"/>
      <c r="H287" s="233"/>
      <c r="I287" s="233"/>
      <c r="J287" s="232"/>
      <c r="K287" s="232"/>
      <c r="L287" s="232"/>
      <c r="M287" s="232"/>
      <c r="N287" s="232"/>
      <c r="O287" s="232"/>
      <c r="P287" s="232"/>
      <c r="Q287" s="232"/>
      <c r="R287" s="232"/>
      <c r="S287" s="232"/>
      <c r="T287" s="232"/>
      <c r="U287" s="232"/>
      <c r="V287" s="242">
        <f>SUM('Formulario PPGR2'!$J287:$U287)</f>
        <v>0</v>
      </c>
      <c r="W287" s="262"/>
      <c r="X287" s="262"/>
      <c r="Y287" s="233"/>
      <c r="Z287" s="296"/>
      <c r="AB287" s="694"/>
    </row>
    <row r="288" spans="2:28" s="244" customFormat="1">
      <c r="B288" s="266" t="str">
        <f>IF('Formulario PPGR2'!$G288="","",CONCATENATE('Formulario PPGR2'!$C288,".",'Formulario PPGR2'!$D288,".",'Formulario PPGR2'!$E288,".",'Formulario PPGR2'!$F288))</f>
        <v/>
      </c>
      <c r="C288" s="266" t="str">
        <f>IF('Formulario PPGR2'!$G288="","",'Formulario PPGR1'!#REF!)</f>
        <v/>
      </c>
      <c r="D288" s="266" t="str">
        <f>IF('Formulario PPGR2'!$G288="","",'Formulario PPGR1'!#REF!)</f>
        <v/>
      </c>
      <c r="E288" s="266" t="str">
        <f>IF('Formulario PPGR2'!$G288="","",'Formulario PPGR1'!#REF!)</f>
        <v/>
      </c>
      <c r="F288" s="266" t="str">
        <f>IF('Formulario PPGR2'!$G288="","",'Formulario PPGR1'!#REF!)</f>
        <v/>
      </c>
      <c r="G288" s="233"/>
      <c r="H288" s="233"/>
      <c r="I288" s="233"/>
      <c r="J288" s="232"/>
      <c r="K288" s="232"/>
      <c r="L288" s="232"/>
      <c r="M288" s="232"/>
      <c r="N288" s="232"/>
      <c r="O288" s="232"/>
      <c r="P288" s="232"/>
      <c r="Q288" s="232"/>
      <c r="R288" s="232"/>
      <c r="S288" s="232"/>
      <c r="T288" s="232"/>
      <c r="U288" s="232"/>
      <c r="V288" s="242">
        <f>SUM('Formulario PPGR2'!$J288:$U288)</f>
        <v>0</v>
      </c>
      <c r="W288" s="262"/>
      <c r="X288" s="262"/>
      <c r="Y288" s="233"/>
      <c r="Z288" s="296"/>
      <c r="AB288" s="694"/>
    </row>
    <row r="289" spans="2:28" s="244" customFormat="1">
      <c r="B289" s="266" t="str">
        <f>IF('Formulario PPGR2'!$G289="","",CONCATENATE('Formulario PPGR2'!$C289,".",'Formulario PPGR2'!$D289,".",'Formulario PPGR2'!$E289,".",'Formulario PPGR2'!$F289))</f>
        <v/>
      </c>
      <c r="C289" s="266" t="str">
        <f>IF('Formulario PPGR2'!$G289="","",'Formulario PPGR1'!#REF!)</f>
        <v/>
      </c>
      <c r="D289" s="266" t="str">
        <f>IF('Formulario PPGR2'!$G289="","",'Formulario PPGR1'!#REF!)</f>
        <v/>
      </c>
      <c r="E289" s="266" t="str">
        <f>IF('Formulario PPGR2'!$G289="","",'Formulario PPGR1'!#REF!)</f>
        <v/>
      </c>
      <c r="F289" s="266" t="str">
        <f>IF('Formulario PPGR2'!$G289="","",'Formulario PPGR1'!#REF!)</f>
        <v/>
      </c>
      <c r="G289" s="233"/>
      <c r="H289" s="233"/>
      <c r="I289" s="233"/>
      <c r="J289" s="232"/>
      <c r="K289" s="232"/>
      <c r="L289" s="232"/>
      <c r="M289" s="232"/>
      <c r="N289" s="232"/>
      <c r="O289" s="232"/>
      <c r="P289" s="232"/>
      <c r="Q289" s="232"/>
      <c r="R289" s="232"/>
      <c r="S289" s="232"/>
      <c r="T289" s="232"/>
      <c r="U289" s="232"/>
      <c r="V289" s="242">
        <f>SUM('Formulario PPGR2'!$J289:$U289)</f>
        <v>0</v>
      </c>
      <c r="W289" s="262"/>
      <c r="X289" s="262"/>
      <c r="Y289" s="233"/>
      <c r="Z289" s="296"/>
      <c r="AB289" s="694"/>
    </row>
    <row r="290" spans="2:28" s="244" customFormat="1">
      <c r="B290" s="266" t="str">
        <f>IF('Formulario PPGR2'!$G290="","",CONCATENATE('Formulario PPGR2'!$C290,".",'Formulario PPGR2'!$D290,".",'Formulario PPGR2'!$E290,".",'Formulario PPGR2'!$F290))</f>
        <v/>
      </c>
      <c r="C290" s="266" t="str">
        <f>IF('Formulario PPGR2'!$G290="","",'Formulario PPGR1'!#REF!)</f>
        <v/>
      </c>
      <c r="D290" s="266" t="str">
        <f>IF('Formulario PPGR2'!$G290="","",'Formulario PPGR1'!#REF!)</f>
        <v/>
      </c>
      <c r="E290" s="266" t="str">
        <f>IF('Formulario PPGR2'!$G290="","",'Formulario PPGR1'!#REF!)</f>
        <v/>
      </c>
      <c r="F290" s="266" t="str">
        <f>IF('Formulario PPGR2'!$G290="","",'Formulario PPGR1'!#REF!)</f>
        <v/>
      </c>
      <c r="G290" s="233"/>
      <c r="H290" s="233"/>
      <c r="I290" s="233"/>
      <c r="J290" s="232"/>
      <c r="K290" s="232"/>
      <c r="L290" s="232"/>
      <c r="M290" s="232"/>
      <c r="N290" s="232"/>
      <c r="O290" s="232"/>
      <c r="P290" s="232"/>
      <c r="Q290" s="232"/>
      <c r="R290" s="232"/>
      <c r="S290" s="232"/>
      <c r="T290" s="232"/>
      <c r="U290" s="232"/>
      <c r="V290" s="242">
        <f>SUM('Formulario PPGR2'!$J290:$U290)</f>
        <v>0</v>
      </c>
      <c r="W290" s="262"/>
      <c r="X290" s="262"/>
      <c r="Y290" s="233"/>
      <c r="Z290" s="296"/>
      <c r="AB290" s="694"/>
    </row>
    <row r="291" spans="2:28" s="244" customFormat="1">
      <c r="B291" s="266" t="str">
        <f>IF('Formulario PPGR2'!$G291="","",CONCATENATE('Formulario PPGR2'!$C291,".",'Formulario PPGR2'!$D291,".",'Formulario PPGR2'!$E291,".",'Formulario PPGR2'!$F291))</f>
        <v/>
      </c>
      <c r="C291" s="266" t="str">
        <f>IF('Formulario PPGR2'!$G291="","",'Formulario PPGR1'!#REF!)</f>
        <v/>
      </c>
      <c r="D291" s="266" t="str">
        <f>IF('Formulario PPGR2'!$G291="","",'Formulario PPGR1'!#REF!)</f>
        <v/>
      </c>
      <c r="E291" s="266" t="str">
        <f>IF('Formulario PPGR2'!$G291="","",'Formulario PPGR1'!#REF!)</f>
        <v/>
      </c>
      <c r="F291" s="266" t="str">
        <f>IF('Formulario PPGR2'!$G291="","",'Formulario PPGR1'!#REF!)</f>
        <v/>
      </c>
      <c r="G291" s="233"/>
      <c r="H291" s="233"/>
      <c r="I291" s="233"/>
      <c r="J291" s="232"/>
      <c r="K291" s="232"/>
      <c r="L291" s="232"/>
      <c r="M291" s="232"/>
      <c r="N291" s="232"/>
      <c r="O291" s="232"/>
      <c r="P291" s="232"/>
      <c r="Q291" s="232"/>
      <c r="R291" s="232"/>
      <c r="S291" s="232"/>
      <c r="T291" s="232"/>
      <c r="U291" s="232"/>
      <c r="V291" s="242">
        <f>SUM('Formulario PPGR2'!$J291:$U291)</f>
        <v>0</v>
      </c>
      <c r="W291" s="262"/>
      <c r="X291" s="262"/>
      <c r="Y291" s="233"/>
      <c r="Z291" s="296"/>
      <c r="AB291" s="694"/>
    </row>
    <row r="292" spans="2:28" s="244" customFormat="1">
      <c r="B292" s="266" t="str">
        <f>IF('Formulario PPGR2'!$G292="","",CONCATENATE('Formulario PPGR2'!$C292,".",'Formulario PPGR2'!$D292,".",'Formulario PPGR2'!$E292,".",'Formulario PPGR2'!$F292))</f>
        <v/>
      </c>
      <c r="C292" s="266" t="str">
        <f>IF('Formulario PPGR2'!$G292="","",'Formulario PPGR1'!#REF!)</f>
        <v/>
      </c>
      <c r="D292" s="266" t="str">
        <f>IF('Formulario PPGR2'!$G292="","",'Formulario PPGR1'!#REF!)</f>
        <v/>
      </c>
      <c r="E292" s="266" t="str">
        <f>IF('Formulario PPGR2'!$G292="","",'Formulario PPGR1'!#REF!)</f>
        <v/>
      </c>
      <c r="F292" s="266" t="str">
        <f>IF('Formulario PPGR2'!$G292="","",'Formulario PPGR1'!#REF!)</f>
        <v/>
      </c>
      <c r="G292" s="233"/>
      <c r="H292" s="233"/>
      <c r="I292" s="233"/>
      <c r="J292" s="232"/>
      <c r="K292" s="232"/>
      <c r="L292" s="232"/>
      <c r="M292" s="232"/>
      <c r="N292" s="232"/>
      <c r="O292" s="232"/>
      <c r="P292" s="232"/>
      <c r="Q292" s="232"/>
      <c r="R292" s="232"/>
      <c r="S292" s="232"/>
      <c r="T292" s="232"/>
      <c r="U292" s="232"/>
      <c r="V292" s="242">
        <f>SUM('Formulario PPGR2'!$J292:$U292)</f>
        <v>0</v>
      </c>
      <c r="W292" s="262"/>
      <c r="X292" s="262"/>
      <c r="Y292" s="233"/>
      <c r="Z292" s="296"/>
      <c r="AB292" s="694"/>
    </row>
    <row r="293" spans="2:28" s="244" customFormat="1">
      <c r="B293" s="266" t="str">
        <f>IF('Formulario PPGR2'!$G293="","",CONCATENATE('Formulario PPGR2'!$C293,".",'Formulario PPGR2'!$D293,".",'Formulario PPGR2'!$E293,".",'Formulario PPGR2'!$F293))</f>
        <v/>
      </c>
      <c r="C293" s="266" t="str">
        <f>IF('Formulario PPGR2'!$G293="","",'Formulario PPGR1'!#REF!)</f>
        <v/>
      </c>
      <c r="D293" s="266" t="str">
        <f>IF('Formulario PPGR2'!$G293="","",'Formulario PPGR1'!#REF!)</f>
        <v/>
      </c>
      <c r="E293" s="266" t="str">
        <f>IF('Formulario PPGR2'!$G293="","",'Formulario PPGR1'!#REF!)</f>
        <v/>
      </c>
      <c r="F293" s="266" t="str">
        <f>IF('Formulario PPGR2'!$G293="","",'Formulario PPGR1'!#REF!)</f>
        <v/>
      </c>
      <c r="G293" s="233"/>
      <c r="H293" s="233"/>
      <c r="I293" s="233"/>
      <c r="J293" s="232"/>
      <c r="K293" s="232"/>
      <c r="L293" s="232"/>
      <c r="M293" s="232"/>
      <c r="N293" s="232"/>
      <c r="O293" s="232"/>
      <c r="P293" s="232"/>
      <c r="Q293" s="232"/>
      <c r="R293" s="232"/>
      <c r="S293" s="232"/>
      <c r="T293" s="232"/>
      <c r="U293" s="232"/>
      <c r="V293" s="242">
        <f>SUM('Formulario PPGR2'!$J293:$U293)</f>
        <v>0</v>
      </c>
      <c r="W293" s="262"/>
      <c r="X293" s="262"/>
      <c r="Y293" s="233"/>
      <c r="Z293" s="296"/>
      <c r="AB293" s="694"/>
    </row>
    <row r="294" spans="2:28" s="244" customFormat="1">
      <c r="B294" s="266" t="str">
        <f>IF('Formulario PPGR2'!$G294="","",CONCATENATE('Formulario PPGR2'!$C294,".",'Formulario PPGR2'!$D294,".",'Formulario PPGR2'!$E294,".",'Formulario PPGR2'!$F294))</f>
        <v/>
      </c>
      <c r="C294" s="266" t="str">
        <f>IF('Formulario PPGR2'!$G294="","",'Formulario PPGR1'!#REF!)</f>
        <v/>
      </c>
      <c r="D294" s="266" t="str">
        <f>IF('Formulario PPGR2'!$G294="","",'Formulario PPGR1'!#REF!)</f>
        <v/>
      </c>
      <c r="E294" s="266" t="str">
        <f>IF('Formulario PPGR2'!$G294="","",'Formulario PPGR1'!#REF!)</f>
        <v/>
      </c>
      <c r="F294" s="266" t="str">
        <f>IF('Formulario PPGR2'!$G294="","",'Formulario PPGR1'!#REF!)</f>
        <v/>
      </c>
      <c r="G294" s="233"/>
      <c r="H294" s="233"/>
      <c r="I294" s="233"/>
      <c r="J294" s="232"/>
      <c r="K294" s="232"/>
      <c r="L294" s="232"/>
      <c r="M294" s="232"/>
      <c r="N294" s="232"/>
      <c r="O294" s="232"/>
      <c r="P294" s="232"/>
      <c r="Q294" s="232"/>
      <c r="R294" s="232"/>
      <c r="S294" s="232"/>
      <c r="T294" s="232"/>
      <c r="U294" s="232"/>
      <c r="V294" s="242">
        <f>SUM('Formulario PPGR2'!$J294:$U294)</f>
        <v>0</v>
      </c>
      <c r="W294" s="262"/>
      <c r="X294" s="262"/>
      <c r="Y294" s="233"/>
      <c r="Z294" s="296"/>
      <c r="AB294" s="694"/>
    </row>
    <row r="295" spans="2:28" s="244" customFormat="1">
      <c r="B295" s="266" t="str">
        <f>IF('Formulario PPGR2'!$G295="","",CONCATENATE('Formulario PPGR2'!$C295,".",'Formulario PPGR2'!$D295,".",'Formulario PPGR2'!$E295,".",'Formulario PPGR2'!$F295))</f>
        <v/>
      </c>
      <c r="C295" s="266" t="str">
        <f>IF('Formulario PPGR2'!$G295="","",'Formulario PPGR1'!#REF!)</f>
        <v/>
      </c>
      <c r="D295" s="266" t="str">
        <f>IF('Formulario PPGR2'!$G295="","",'Formulario PPGR1'!#REF!)</f>
        <v/>
      </c>
      <c r="E295" s="266" t="str">
        <f>IF('Formulario PPGR2'!$G295="","",'Formulario PPGR1'!#REF!)</f>
        <v/>
      </c>
      <c r="F295" s="266" t="str">
        <f>IF('Formulario PPGR2'!$G295="","",'Formulario PPGR1'!#REF!)</f>
        <v/>
      </c>
      <c r="G295" s="233"/>
      <c r="H295" s="233"/>
      <c r="I295" s="233"/>
      <c r="J295" s="232"/>
      <c r="K295" s="232"/>
      <c r="L295" s="232"/>
      <c r="M295" s="232"/>
      <c r="N295" s="232"/>
      <c r="O295" s="232"/>
      <c r="P295" s="232"/>
      <c r="Q295" s="232"/>
      <c r="R295" s="232"/>
      <c r="S295" s="232"/>
      <c r="T295" s="232"/>
      <c r="U295" s="232"/>
      <c r="V295" s="242">
        <f>SUM('Formulario PPGR2'!$J295:$U295)</f>
        <v>0</v>
      </c>
      <c r="W295" s="262"/>
      <c r="X295" s="262"/>
      <c r="Y295" s="233"/>
      <c r="Z295" s="296"/>
      <c r="AB295" s="694"/>
    </row>
    <row r="296" spans="2:28" s="244" customFormat="1">
      <c r="B296" s="266" t="str">
        <f>IF('Formulario PPGR2'!$G296="","",CONCATENATE('Formulario PPGR2'!$C296,".",'Formulario PPGR2'!$D296,".",'Formulario PPGR2'!$E296,".",'Formulario PPGR2'!$F296))</f>
        <v/>
      </c>
      <c r="C296" s="266" t="str">
        <f>IF('Formulario PPGR2'!$G296="","",'Formulario PPGR1'!#REF!)</f>
        <v/>
      </c>
      <c r="D296" s="266" t="str">
        <f>IF('Formulario PPGR2'!$G296="","",'Formulario PPGR1'!#REF!)</f>
        <v/>
      </c>
      <c r="E296" s="266" t="str">
        <f>IF('Formulario PPGR2'!$G296="","",'Formulario PPGR1'!#REF!)</f>
        <v/>
      </c>
      <c r="F296" s="266" t="str">
        <f>IF('Formulario PPGR2'!$G296="","",'Formulario PPGR1'!#REF!)</f>
        <v/>
      </c>
      <c r="G296" s="233"/>
      <c r="H296" s="233"/>
      <c r="I296" s="233"/>
      <c r="J296" s="232"/>
      <c r="K296" s="232"/>
      <c r="L296" s="232"/>
      <c r="M296" s="232"/>
      <c r="N296" s="232"/>
      <c r="O296" s="232"/>
      <c r="P296" s="232"/>
      <c r="Q296" s="232"/>
      <c r="R296" s="232"/>
      <c r="S296" s="232"/>
      <c r="T296" s="232"/>
      <c r="U296" s="232"/>
      <c r="V296" s="242">
        <f>SUM('Formulario PPGR2'!$J296:$U296)</f>
        <v>0</v>
      </c>
      <c r="W296" s="262"/>
      <c r="X296" s="262"/>
      <c r="Y296" s="233"/>
      <c r="Z296" s="296"/>
      <c r="AB296" s="694"/>
    </row>
    <row r="297" spans="2:28" s="244" customFormat="1">
      <c r="B297" s="266" t="str">
        <f>IF('Formulario PPGR2'!$G297="","",CONCATENATE('Formulario PPGR2'!$C297,".",'Formulario PPGR2'!$D297,".",'Formulario PPGR2'!$E297,".",'Formulario PPGR2'!$F297))</f>
        <v/>
      </c>
      <c r="C297" s="266" t="str">
        <f>IF('Formulario PPGR2'!$G297="","",'Formulario PPGR1'!#REF!)</f>
        <v/>
      </c>
      <c r="D297" s="266" t="str">
        <f>IF('Formulario PPGR2'!$G297="","",'Formulario PPGR1'!#REF!)</f>
        <v/>
      </c>
      <c r="E297" s="266" t="str">
        <f>IF('Formulario PPGR2'!$G297="","",'Formulario PPGR1'!#REF!)</f>
        <v/>
      </c>
      <c r="F297" s="266" t="str">
        <f>IF('Formulario PPGR2'!$G297="","",'Formulario PPGR1'!#REF!)</f>
        <v/>
      </c>
      <c r="G297" s="233"/>
      <c r="H297" s="233"/>
      <c r="I297" s="233"/>
      <c r="J297" s="232"/>
      <c r="K297" s="232"/>
      <c r="L297" s="232"/>
      <c r="M297" s="232"/>
      <c r="N297" s="232"/>
      <c r="O297" s="232"/>
      <c r="P297" s="232"/>
      <c r="Q297" s="232"/>
      <c r="R297" s="232"/>
      <c r="S297" s="232"/>
      <c r="T297" s="232"/>
      <c r="U297" s="232"/>
      <c r="V297" s="242">
        <f>SUM('Formulario PPGR2'!$J297:$U297)</f>
        <v>0</v>
      </c>
      <c r="W297" s="262"/>
      <c r="X297" s="262"/>
      <c r="Y297" s="233"/>
      <c r="Z297" s="296"/>
      <c r="AB297" s="694"/>
    </row>
    <row r="298" spans="2:28" s="244" customFormat="1">
      <c r="B298" s="266" t="str">
        <f>IF('Formulario PPGR2'!$G298="","",CONCATENATE('Formulario PPGR2'!$C298,".",'Formulario PPGR2'!$D298,".",'Formulario PPGR2'!$E298,".",'Formulario PPGR2'!$F298))</f>
        <v/>
      </c>
      <c r="C298" s="266" t="str">
        <f>IF('Formulario PPGR2'!$G298="","",'Formulario PPGR1'!#REF!)</f>
        <v/>
      </c>
      <c r="D298" s="266" t="str">
        <f>IF('Formulario PPGR2'!$G298="","",'Formulario PPGR1'!#REF!)</f>
        <v/>
      </c>
      <c r="E298" s="266" t="str">
        <f>IF('Formulario PPGR2'!$G298="","",'Formulario PPGR1'!#REF!)</f>
        <v/>
      </c>
      <c r="F298" s="266" t="str">
        <f>IF('Formulario PPGR2'!$G298="","",'Formulario PPGR1'!#REF!)</f>
        <v/>
      </c>
      <c r="G298" s="233"/>
      <c r="H298" s="233"/>
      <c r="I298" s="233"/>
      <c r="J298" s="232"/>
      <c r="K298" s="232"/>
      <c r="L298" s="232"/>
      <c r="M298" s="232"/>
      <c r="N298" s="232"/>
      <c r="O298" s="232"/>
      <c r="P298" s="232"/>
      <c r="Q298" s="232"/>
      <c r="R298" s="232"/>
      <c r="S298" s="232"/>
      <c r="T298" s="232"/>
      <c r="U298" s="232"/>
      <c r="V298" s="242">
        <f>SUM('Formulario PPGR2'!$J298:$U298)</f>
        <v>0</v>
      </c>
      <c r="W298" s="262"/>
      <c r="X298" s="262"/>
      <c r="Y298" s="233"/>
      <c r="Z298" s="296"/>
      <c r="AB298" s="694"/>
    </row>
    <row r="299" spans="2:28" s="244" customFormat="1">
      <c r="B299" s="266" t="str">
        <f>IF('Formulario PPGR2'!$G299="","",CONCATENATE('Formulario PPGR2'!$C299,".",'Formulario PPGR2'!$D299,".",'Formulario PPGR2'!$E299,".",'Formulario PPGR2'!$F299))</f>
        <v/>
      </c>
      <c r="C299" s="266" t="str">
        <f>IF('Formulario PPGR2'!$G299="","",'Formulario PPGR1'!#REF!)</f>
        <v/>
      </c>
      <c r="D299" s="266" t="str">
        <f>IF('Formulario PPGR2'!$G299="","",'Formulario PPGR1'!#REF!)</f>
        <v/>
      </c>
      <c r="E299" s="266" t="str">
        <f>IF('Formulario PPGR2'!$G299="","",'Formulario PPGR1'!#REF!)</f>
        <v/>
      </c>
      <c r="F299" s="266" t="str">
        <f>IF('Formulario PPGR2'!$G299="","",'Formulario PPGR1'!#REF!)</f>
        <v/>
      </c>
      <c r="G299" s="233"/>
      <c r="H299" s="233"/>
      <c r="I299" s="233"/>
      <c r="J299" s="232"/>
      <c r="K299" s="232"/>
      <c r="L299" s="232"/>
      <c r="M299" s="232"/>
      <c r="N299" s="232"/>
      <c r="O299" s="232"/>
      <c r="P299" s="232"/>
      <c r="Q299" s="232"/>
      <c r="R299" s="232"/>
      <c r="S299" s="232"/>
      <c r="T299" s="232"/>
      <c r="U299" s="232"/>
      <c r="V299" s="242">
        <f>SUM('Formulario PPGR2'!$J299:$U299)</f>
        <v>0</v>
      </c>
      <c r="W299" s="262"/>
      <c r="X299" s="262"/>
      <c r="Y299" s="233"/>
      <c r="Z299" s="296"/>
      <c r="AB299" s="694"/>
    </row>
    <row r="300" spans="2:28" s="244" customFormat="1">
      <c r="B300" s="266" t="str">
        <f>IF('Formulario PPGR2'!$G300="","",CONCATENATE('Formulario PPGR2'!$C300,".",'Formulario PPGR2'!$D300,".",'Formulario PPGR2'!$E300,".",'Formulario PPGR2'!$F300))</f>
        <v/>
      </c>
      <c r="C300" s="266" t="str">
        <f>IF('Formulario PPGR2'!$G300="","",'Formulario PPGR1'!#REF!)</f>
        <v/>
      </c>
      <c r="D300" s="266" t="str">
        <f>IF('Formulario PPGR2'!$G300="","",'Formulario PPGR1'!#REF!)</f>
        <v/>
      </c>
      <c r="E300" s="266" t="str">
        <f>IF('Formulario PPGR2'!$G300="","",'Formulario PPGR1'!#REF!)</f>
        <v/>
      </c>
      <c r="F300" s="266" t="str">
        <f>IF('Formulario PPGR2'!$G300="","",'Formulario PPGR1'!#REF!)</f>
        <v/>
      </c>
      <c r="G300" s="233"/>
      <c r="H300" s="233"/>
      <c r="I300" s="233"/>
      <c r="J300" s="232"/>
      <c r="K300" s="232"/>
      <c r="L300" s="232"/>
      <c r="M300" s="232"/>
      <c r="N300" s="232"/>
      <c r="O300" s="232"/>
      <c r="P300" s="232"/>
      <c r="Q300" s="232"/>
      <c r="R300" s="232"/>
      <c r="S300" s="232"/>
      <c r="T300" s="232"/>
      <c r="U300" s="232"/>
      <c r="V300" s="242">
        <f>SUM('Formulario PPGR2'!$J300:$U300)</f>
        <v>0</v>
      </c>
      <c r="W300" s="262"/>
      <c r="X300" s="262"/>
      <c r="Y300" s="233"/>
      <c r="Z300" s="296"/>
      <c r="AB300" s="694"/>
    </row>
    <row r="301" spans="2:28" s="244" customFormat="1">
      <c r="B301" s="266" t="str">
        <f>IF('Formulario PPGR2'!$G301="","",CONCATENATE('Formulario PPGR2'!$C301,".",'Formulario PPGR2'!$D301,".",'Formulario PPGR2'!$E301,".",'Formulario PPGR2'!$F301))</f>
        <v/>
      </c>
      <c r="C301" s="266" t="str">
        <f>IF('Formulario PPGR2'!$G301="","",'Formulario PPGR1'!#REF!)</f>
        <v/>
      </c>
      <c r="D301" s="266" t="str">
        <f>IF('Formulario PPGR2'!$G301="","",'Formulario PPGR1'!#REF!)</f>
        <v/>
      </c>
      <c r="E301" s="266" t="str">
        <f>IF('Formulario PPGR2'!$G301="","",'Formulario PPGR1'!#REF!)</f>
        <v/>
      </c>
      <c r="F301" s="266" t="str">
        <f>IF('Formulario PPGR2'!$G301="","",'Formulario PPGR1'!#REF!)</f>
        <v/>
      </c>
      <c r="G301" s="233"/>
      <c r="H301" s="233"/>
      <c r="I301" s="233"/>
      <c r="J301" s="232"/>
      <c r="K301" s="232"/>
      <c r="L301" s="232"/>
      <c r="M301" s="232"/>
      <c r="N301" s="232"/>
      <c r="O301" s="232"/>
      <c r="P301" s="232"/>
      <c r="Q301" s="232"/>
      <c r="R301" s="232"/>
      <c r="S301" s="232"/>
      <c r="T301" s="232"/>
      <c r="U301" s="232"/>
      <c r="V301" s="242">
        <f>SUM('Formulario PPGR2'!$J301:$U301)</f>
        <v>0</v>
      </c>
      <c r="W301" s="262"/>
      <c r="X301" s="262"/>
      <c r="Y301" s="233"/>
      <c r="Z301" s="296"/>
      <c r="AB301" s="694"/>
    </row>
    <row r="302" spans="2:28" s="244" customFormat="1">
      <c r="B302" s="266" t="str">
        <f>IF('Formulario PPGR2'!$G302="","",CONCATENATE('Formulario PPGR2'!$C302,".",'Formulario PPGR2'!$D302,".",'Formulario PPGR2'!$E302,".",'Formulario PPGR2'!$F302))</f>
        <v/>
      </c>
      <c r="C302" s="266" t="str">
        <f>IF('Formulario PPGR2'!$G302="","",'Formulario PPGR1'!#REF!)</f>
        <v/>
      </c>
      <c r="D302" s="266" t="str">
        <f>IF('Formulario PPGR2'!$G302="","",'Formulario PPGR1'!#REF!)</f>
        <v/>
      </c>
      <c r="E302" s="266" t="str">
        <f>IF('Formulario PPGR2'!$G302="","",'Formulario PPGR1'!#REF!)</f>
        <v/>
      </c>
      <c r="F302" s="266" t="str">
        <f>IF('Formulario PPGR2'!$G302="","",'Formulario PPGR1'!#REF!)</f>
        <v/>
      </c>
      <c r="G302" s="233"/>
      <c r="H302" s="233"/>
      <c r="I302" s="233"/>
      <c r="J302" s="232"/>
      <c r="K302" s="232"/>
      <c r="L302" s="232"/>
      <c r="M302" s="232"/>
      <c r="N302" s="232"/>
      <c r="O302" s="232"/>
      <c r="P302" s="232"/>
      <c r="Q302" s="232"/>
      <c r="R302" s="232"/>
      <c r="S302" s="232"/>
      <c r="T302" s="232"/>
      <c r="U302" s="232"/>
      <c r="V302" s="242">
        <f>SUM('Formulario PPGR2'!$J302:$U302)</f>
        <v>0</v>
      </c>
      <c r="W302" s="262"/>
      <c r="X302" s="262"/>
      <c r="Y302" s="233"/>
      <c r="Z302" s="296"/>
      <c r="AB302" s="694"/>
    </row>
    <row r="303" spans="2:28" s="244" customFormat="1">
      <c r="B303" s="266" t="str">
        <f>IF('Formulario PPGR2'!$G303="","",CONCATENATE('Formulario PPGR2'!$C303,".",'Formulario PPGR2'!$D303,".",'Formulario PPGR2'!$E303,".",'Formulario PPGR2'!$F303))</f>
        <v/>
      </c>
      <c r="C303" s="266" t="str">
        <f>IF('Formulario PPGR2'!$G303="","",'Formulario PPGR1'!#REF!)</f>
        <v/>
      </c>
      <c r="D303" s="266" t="str">
        <f>IF('Formulario PPGR2'!$G303="","",'Formulario PPGR1'!#REF!)</f>
        <v/>
      </c>
      <c r="E303" s="266" t="str">
        <f>IF('Formulario PPGR2'!$G303="","",'Formulario PPGR1'!#REF!)</f>
        <v/>
      </c>
      <c r="F303" s="266" t="str">
        <f>IF('Formulario PPGR2'!$G303="","",'Formulario PPGR1'!#REF!)</f>
        <v/>
      </c>
      <c r="G303" s="233"/>
      <c r="H303" s="233"/>
      <c r="I303" s="233"/>
      <c r="J303" s="232"/>
      <c r="K303" s="232"/>
      <c r="L303" s="232"/>
      <c r="M303" s="232"/>
      <c r="N303" s="232"/>
      <c r="O303" s="232"/>
      <c r="P303" s="232"/>
      <c r="Q303" s="232"/>
      <c r="R303" s="232"/>
      <c r="S303" s="232"/>
      <c r="T303" s="232"/>
      <c r="U303" s="232"/>
      <c r="V303" s="242">
        <f>SUM('Formulario PPGR2'!$J303:$U303)</f>
        <v>0</v>
      </c>
      <c r="W303" s="262"/>
      <c r="X303" s="262"/>
      <c r="Y303" s="233"/>
      <c r="Z303" s="296"/>
      <c r="AB303" s="694"/>
    </row>
    <row r="304" spans="2:28" s="244" customFormat="1">
      <c r="B304" s="266" t="str">
        <f>IF('Formulario PPGR2'!$G304="","",CONCATENATE('Formulario PPGR2'!$C304,".",'Formulario PPGR2'!$D304,".",'Formulario PPGR2'!$E304,".",'Formulario PPGR2'!$F304))</f>
        <v/>
      </c>
      <c r="C304" s="266" t="str">
        <f>IF('Formulario PPGR2'!$G304="","",'Formulario PPGR1'!#REF!)</f>
        <v/>
      </c>
      <c r="D304" s="266" t="str">
        <f>IF('Formulario PPGR2'!$G304="","",'Formulario PPGR1'!#REF!)</f>
        <v/>
      </c>
      <c r="E304" s="266" t="str">
        <f>IF('Formulario PPGR2'!$G304="","",'Formulario PPGR1'!#REF!)</f>
        <v/>
      </c>
      <c r="F304" s="266" t="str">
        <f>IF('Formulario PPGR2'!$G304="","",'Formulario PPGR1'!#REF!)</f>
        <v/>
      </c>
      <c r="G304" s="233"/>
      <c r="H304" s="233"/>
      <c r="I304" s="233"/>
      <c r="J304" s="232"/>
      <c r="K304" s="232"/>
      <c r="L304" s="232"/>
      <c r="M304" s="232"/>
      <c r="N304" s="232"/>
      <c r="O304" s="232"/>
      <c r="P304" s="232"/>
      <c r="Q304" s="232"/>
      <c r="R304" s="232"/>
      <c r="S304" s="232"/>
      <c r="T304" s="232"/>
      <c r="U304" s="232"/>
      <c r="V304" s="242">
        <f>SUM('Formulario PPGR2'!$J304:$U304)</f>
        <v>0</v>
      </c>
      <c r="W304" s="262"/>
      <c r="X304" s="262"/>
      <c r="Y304" s="233"/>
      <c r="Z304" s="296"/>
      <c r="AB304" s="694"/>
    </row>
    <row r="305" spans="2:28" s="244" customFormat="1">
      <c r="B305" s="266" t="str">
        <f>IF('Formulario PPGR2'!$G305="","",CONCATENATE('Formulario PPGR2'!$C305,".",'Formulario PPGR2'!$D305,".",'Formulario PPGR2'!$E305,".",'Formulario PPGR2'!$F305))</f>
        <v/>
      </c>
      <c r="C305" s="266" t="str">
        <f>IF('Formulario PPGR2'!$G305="","",'Formulario PPGR1'!#REF!)</f>
        <v/>
      </c>
      <c r="D305" s="266" t="str">
        <f>IF('Formulario PPGR2'!$G305="","",'Formulario PPGR1'!#REF!)</f>
        <v/>
      </c>
      <c r="E305" s="266" t="str">
        <f>IF('Formulario PPGR2'!$G305="","",'Formulario PPGR1'!#REF!)</f>
        <v/>
      </c>
      <c r="F305" s="266" t="str">
        <f>IF('Formulario PPGR2'!$G305="","",'Formulario PPGR1'!#REF!)</f>
        <v/>
      </c>
      <c r="G305" s="233"/>
      <c r="H305" s="233"/>
      <c r="I305" s="233"/>
      <c r="J305" s="232"/>
      <c r="K305" s="232"/>
      <c r="L305" s="232"/>
      <c r="M305" s="232"/>
      <c r="N305" s="232"/>
      <c r="O305" s="232"/>
      <c r="P305" s="232"/>
      <c r="Q305" s="232"/>
      <c r="R305" s="232"/>
      <c r="S305" s="232"/>
      <c r="T305" s="232"/>
      <c r="U305" s="232"/>
      <c r="V305" s="242">
        <f>SUM('Formulario PPGR2'!$J305:$U305)</f>
        <v>0</v>
      </c>
      <c r="W305" s="262"/>
      <c r="X305" s="262"/>
      <c r="Y305" s="233"/>
      <c r="Z305" s="296"/>
      <c r="AB305" s="694"/>
    </row>
    <row r="306" spans="2:28" s="244" customFormat="1">
      <c r="B306" s="266" t="str">
        <f>IF('Formulario PPGR2'!$G306="","",CONCATENATE('Formulario PPGR2'!$C306,".",'Formulario PPGR2'!$D306,".",'Formulario PPGR2'!$E306,".",'Formulario PPGR2'!$F306))</f>
        <v/>
      </c>
      <c r="C306" s="266" t="str">
        <f>IF('Formulario PPGR2'!$G306="","",'Formulario PPGR1'!#REF!)</f>
        <v/>
      </c>
      <c r="D306" s="266" t="str">
        <f>IF('Formulario PPGR2'!$G306="","",'Formulario PPGR1'!#REF!)</f>
        <v/>
      </c>
      <c r="E306" s="266" t="str">
        <f>IF('Formulario PPGR2'!$G306="","",'Formulario PPGR1'!#REF!)</f>
        <v/>
      </c>
      <c r="F306" s="266" t="str">
        <f>IF('Formulario PPGR2'!$G306="","",'Formulario PPGR1'!#REF!)</f>
        <v/>
      </c>
      <c r="G306" s="233"/>
      <c r="H306" s="233"/>
      <c r="I306" s="233"/>
      <c r="J306" s="232"/>
      <c r="K306" s="232"/>
      <c r="L306" s="232"/>
      <c r="M306" s="232"/>
      <c r="N306" s="232"/>
      <c r="O306" s="232"/>
      <c r="P306" s="232"/>
      <c r="Q306" s="232"/>
      <c r="R306" s="232"/>
      <c r="S306" s="232"/>
      <c r="T306" s="232"/>
      <c r="U306" s="232"/>
      <c r="V306" s="242">
        <f>SUM('Formulario PPGR2'!$J306:$U306)</f>
        <v>0</v>
      </c>
      <c r="W306" s="262"/>
      <c r="X306" s="262"/>
      <c r="Y306" s="233"/>
      <c r="Z306" s="296"/>
      <c r="AB306" s="694"/>
    </row>
    <row r="307" spans="2:28" s="244" customFormat="1">
      <c r="B307" s="266" t="str">
        <f>IF('Formulario PPGR2'!$G307="","",CONCATENATE('Formulario PPGR2'!$C307,".",'Formulario PPGR2'!$D307,".",'Formulario PPGR2'!$E307,".",'Formulario PPGR2'!$F307))</f>
        <v/>
      </c>
      <c r="C307" s="266" t="str">
        <f>IF('Formulario PPGR2'!$G307="","",'Formulario PPGR1'!#REF!)</f>
        <v/>
      </c>
      <c r="D307" s="266" t="str">
        <f>IF('Formulario PPGR2'!$G307="","",'Formulario PPGR1'!#REF!)</f>
        <v/>
      </c>
      <c r="E307" s="266" t="str">
        <f>IF('Formulario PPGR2'!$G307="","",'Formulario PPGR1'!#REF!)</f>
        <v/>
      </c>
      <c r="F307" s="266" t="str">
        <f>IF('Formulario PPGR2'!$G307="","",'Formulario PPGR1'!#REF!)</f>
        <v/>
      </c>
      <c r="G307" s="233"/>
      <c r="H307" s="233"/>
      <c r="I307" s="233"/>
      <c r="J307" s="232"/>
      <c r="K307" s="232"/>
      <c r="L307" s="232"/>
      <c r="M307" s="232"/>
      <c r="N307" s="232"/>
      <c r="O307" s="232"/>
      <c r="P307" s="232"/>
      <c r="Q307" s="232"/>
      <c r="R307" s="232"/>
      <c r="S307" s="232"/>
      <c r="T307" s="232"/>
      <c r="U307" s="232"/>
      <c r="V307" s="242">
        <f>SUM('Formulario PPGR2'!$J307:$U307)</f>
        <v>0</v>
      </c>
      <c r="W307" s="262"/>
      <c r="X307" s="262"/>
      <c r="Y307" s="233"/>
      <c r="Z307" s="296"/>
      <c r="AB307" s="694"/>
    </row>
    <row r="308" spans="2:28" s="244" customFormat="1">
      <c r="B308" s="266" t="str">
        <f>IF('Formulario PPGR2'!$G308="","",CONCATENATE('Formulario PPGR2'!$C308,".",'Formulario PPGR2'!$D308,".",'Formulario PPGR2'!$E308,".",'Formulario PPGR2'!$F308))</f>
        <v/>
      </c>
      <c r="C308" s="266" t="str">
        <f>IF('Formulario PPGR2'!$G308="","",'Formulario PPGR1'!#REF!)</f>
        <v/>
      </c>
      <c r="D308" s="266" t="str">
        <f>IF('Formulario PPGR2'!$G308="","",'Formulario PPGR1'!#REF!)</f>
        <v/>
      </c>
      <c r="E308" s="266" t="str">
        <f>IF('Formulario PPGR2'!$G308="","",'Formulario PPGR1'!#REF!)</f>
        <v/>
      </c>
      <c r="F308" s="266" t="str">
        <f>IF('Formulario PPGR2'!$G308="","",'Formulario PPGR1'!#REF!)</f>
        <v/>
      </c>
      <c r="G308" s="233"/>
      <c r="H308" s="233"/>
      <c r="I308" s="233"/>
      <c r="J308" s="232"/>
      <c r="K308" s="232"/>
      <c r="L308" s="232"/>
      <c r="M308" s="232"/>
      <c r="N308" s="232"/>
      <c r="O308" s="232"/>
      <c r="P308" s="232"/>
      <c r="Q308" s="232"/>
      <c r="R308" s="232"/>
      <c r="S308" s="232"/>
      <c r="T308" s="232"/>
      <c r="U308" s="232"/>
      <c r="V308" s="242">
        <f>SUM('Formulario PPGR2'!$J308:$U308)</f>
        <v>0</v>
      </c>
      <c r="W308" s="262"/>
      <c r="X308" s="262"/>
      <c r="Y308" s="233"/>
      <c r="Z308" s="296"/>
      <c r="AB308" s="694"/>
    </row>
    <row r="309" spans="2:28" s="244" customFormat="1">
      <c r="B309" s="266" t="str">
        <f>IF('Formulario PPGR2'!$G309="","",CONCATENATE('Formulario PPGR2'!$C309,".",'Formulario PPGR2'!$D309,".",'Formulario PPGR2'!$E309,".",'Formulario PPGR2'!$F309))</f>
        <v/>
      </c>
      <c r="C309" s="266" t="str">
        <f>IF('Formulario PPGR2'!$G309="","",'Formulario PPGR1'!#REF!)</f>
        <v/>
      </c>
      <c r="D309" s="266" t="str">
        <f>IF('Formulario PPGR2'!$G309="","",'Formulario PPGR1'!#REF!)</f>
        <v/>
      </c>
      <c r="E309" s="266" t="str">
        <f>IF('Formulario PPGR2'!$G309="","",'Formulario PPGR1'!#REF!)</f>
        <v/>
      </c>
      <c r="F309" s="266" t="str">
        <f>IF('Formulario PPGR2'!$G309="","",'Formulario PPGR1'!#REF!)</f>
        <v/>
      </c>
      <c r="G309" s="233"/>
      <c r="H309" s="233"/>
      <c r="I309" s="233"/>
      <c r="J309" s="232"/>
      <c r="K309" s="232"/>
      <c r="L309" s="232"/>
      <c r="M309" s="232"/>
      <c r="N309" s="232"/>
      <c r="O309" s="232"/>
      <c r="P309" s="232"/>
      <c r="Q309" s="232"/>
      <c r="R309" s="232"/>
      <c r="S309" s="232"/>
      <c r="T309" s="232"/>
      <c r="U309" s="232"/>
      <c r="V309" s="242">
        <f>SUM('Formulario PPGR2'!$J309:$U309)</f>
        <v>0</v>
      </c>
      <c r="W309" s="262"/>
      <c r="X309" s="262"/>
      <c r="Y309" s="233"/>
      <c r="Z309" s="296"/>
      <c r="AB309" s="694"/>
    </row>
    <row r="310" spans="2:28" s="244" customFormat="1">
      <c r="B310" s="266" t="str">
        <f>IF('Formulario PPGR2'!$G310="","",CONCATENATE('Formulario PPGR2'!$C310,".",'Formulario PPGR2'!$D310,".",'Formulario PPGR2'!$E310,".",'Formulario PPGR2'!$F310))</f>
        <v/>
      </c>
      <c r="C310" s="266" t="str">
        <f>IF('Formulario PPGR2'!$G310="","",'Formulario PPGR1'!#REF!)</f>
        <v/>
      </c>
      <c r="D310" s="266" t="str">
        <f>IF('Formulario PPGR2'!$G310="","",'Formulario PPGR1'!#REF!)</f>
        <v/>
      </c>
      <c r="E310" s="266" t="str">
        <f>IF('Formulario PPGR2'!$G310="","",'Formulario PPGR1'!#REF!)</f>
        <v/>
      </c>
      <c r="F310" s="266" t="str">
        <f>IF('Formulario PPGR2'!$G310="","",'Formulario PPGR1'!#REF!)</f>
        <v/>
      </c>
      <c r="G310" s="233"/>
      <c r="H310" s="233"/>
      <c r="I310" s="233"/>
      <c r="J310" s="232"/>
      <c r="K310" s="232"/>
      <c r="L310" s="232"/>
      <c r="M310" s="232"/>
      <c r="N310" s="232"/>
      <c r="O310" s="232"/>
      <c r="P310" s="232"/>
      <c r="Q310" s="232"/>
      <c r="R310" s="232"/>
      <c r="S310" s="232"/>
      <c r="T310" s="232"/>
      <c r="U310" s="232"/>
      <c r="V310" s="242">
        <f>SUM('Formulario PPGR2'!$J310:$U310)</f>
        <v>0</v>
      </c>
      <c r="W310" s="262"/>
      <c r="X310" s="262"/>
      <c r="Y310" s="233"/>
      <c r="Z310" s="296"/>
      <c r="AB310" s="694"/>
    </row>
    <row r="311" spans="2:28" s="244" customFormat="1">
      <c r="B311" s="266" t="str">
        <f>IF('Formulario PPGR2'!$G311="","",CONCATENATE('Formulario PPGR2'!$C311,".",'Formulario PPGR2'!$D311,".",'Formulario PPGR2'!$E311,".",'Formulario PPGR2'!$F311))</f>
        <v/>
      </c>
      <c r="C311" s="266" t="str">
        <f>IF('Formulario PPGR2'!$G311="","",'Formulario PPGR1'!#REF!)</f>
        <v/>
      </c>
      <c r="D311" s="266" t="str">
        <f>IF('Formulario PPGR2'!$G311="","",'Formulario PPGR1'!#REF!)</f>
        <v/>
      </c>
      <c r="E311" s="266" t="str">
        <f>IF('Formulario PPGR2'!$G311="","",'Formulario PPGR1'!#REF!)</f>
        <v/>
      </c>
      <c r="F311" s="266" t="str">
        <f>IF('Formulario PPGR2'!$G311="","",'Formulario PPGR1'!#REF!)</f>
        <v/>
      </c>
      <c r="G311" s="233"/>
      <c r="H311" s="233"/>
      <c r="I311" s="233"/>
      <c r="J311" s="232"/>
      <c r="K311" s="232"/>
      <c r="L311" s="232"/>
      <c r="M311" s="232"/>
      <c r="N311" s="232"/>
      <c r="O311" s="232"/>
      <c r="P311" s="232"/>
      <c r="Q311" s="232"/>
      <c r="R311" s="232"/>
      <c r="S311" s="232"/>
      <c r="T311" s="232"/>
      <c r="U311" s="232"/>
      <c r="V311" s="242">
        <f>SUM('Formulario PPGR2'!$J311:$U311)</f>
        <v>0</v>
      </c>
      <c r="W311" s="262"/>
      <c r="X311" s="262"/>
      <c r="Y311" s="233"/>
      <c r="Z311" s="296"/>
      <c r="AB311" s="694"/>
    </row>
    <row r="312" spans="2:28" s="244" customFormat="1">
      <c r="B312" s="266" t="str">
        <f>IF('Formulario PPGR2'!$G312="","",CONCATENATE('Formulario PPGR2'!$C312,".",'Formulario PPGR2'!$D312,".",'Formulario PPGR2'!$E312,".",'Formulario PPGR2'!$F312))</f>
        <v/>
      </c>
      <c r="C312" s="266" t="str">
        <f>IF('Formulario PPGR2'!$G312="","",'Formulario PPGR1'!#REF!)</f>
        <v/>
      </c>
      <c r="D312" s="266" t="str">
        <f>IF('Formulario PPGR2'!$G312="","",'Formulario PPGR1'!#REF!)</f>
        <v/>
      </c>
      <c r="E312" s="266" t="str">
        <f>IF('Formulario PPGR2'!$G312="","",'Formulario PPGR1'!#REF!)</f>
        <v/>
      </c>
      <c r="F312" s="266" t="str">
        <f>IF('Formulario PPGR2'!$G312="","",'Formulario PPGR1'!#REF!)</f>
        <v/>
      </c>
      <c r="G312" s="233"/>
      <c r="H312" s="233"/>
      <c r="I312" s="233"/>
      <c r="J312" s="232"/>
      <c r="K312" s="232"/>
      <c r="L312" s="232"/>
      <c r="M312" s="232"/>
      <c r="N312" s="232"/>
      <c r="O312" s="232"/>
      <c r="P312" s="232"/>
      <c r="Q312" s="232"/>
      <c r="R312" s="232"/>
      <c r="S312" s="232"/>
      <c r="T312" s="232"/>
      <c r="U312" s="232"/>
      <c r="V312" s="242">
        <f>SUM('Formulario PPGR2'!$J312:$U312)</f>
        <v>0</v>
      </c>
      <c r="W312" s="262"/>
      <c r="X312" s="262"/>
      <c r="Y312" s="233"/>
      <c r="Z312" s="296"/>
      <c r="AB312" s="694"/>
    </row>
    <row r="313" spans="2:28" s="244" customFormat="1">
      <c r="B313" s="266" t="str">
        <f>IF('Formulario PPGR2'!$G313="","",CONCATENATE('Formulario PPGR2'!$C313,".",'Formulario PPGR2'!$D313,".",'Formulario PPGR2'!$E313,".",'Formulario PPGR2'!$F313))</f>
        <v/>
      </c>
      <c r="C313" s="266" t="str">
        <f>IF('Formulario PPGR2'!$G313="","",'Formulario PPGR1'!#REF!)</f>
        <v/>
      </c>
      <c r="D313" s="266" t="str">
        <f>IF('Formulario PPGR2'!$G313="","",'Formulario PPGR1'!#REF!)</f>
        <v/>
      </c>
      <c r="E313" s="266" t="str">
        <f>IF('Formulario PPGR2'!$G313="","",'Formulario PPGR1'!#REF!)</f>
        <v/>
      </c>
      <c r="F313" s="266" t="str">
        <f>IF('Formulario PPGR2'!$G313="","",'Formulario PPGR1'!#REF!)</f>
        <v/>
      </c>
      <c r="G313" s="233"/>
      <c r="H313" s="233"/>
      <c r="I313" s="233"/>
      <c r="J313" s="232"/>
      <c r="K313" s="232"/>
      <c r="L313" s="232"/>
      <c r="M313" s="232"/>
      <c r="N313" s="232"/>
      <c r="O313" s="232"/>
      <c r="P313" s="232"/>
      <c r="Q313" s="232"/>
      <c r="R313" s="232"/>
      <c r="S313" s="232"/>
      <c r="T313" s="232"/>
      <c r="U313" s="232"/>
      <c r="V313" s="242">
        <f>SUM('Formulario PPGR2'!$J313:$U313)</f>
        <v>0</v>
      </c>
      <c r="W313" s="262"/>
      <c r="X313" s="262"/>
      <c r="Y313" s="233"/>
      <c r="Z313" s="296"/>
      <c r="AB313" s="694"/>
    </row>
    <row r="314" spans="2:28" s="244" customFormat="1">
      <c r="B314" s="266" t="str">
        <f>IF('Formulario PPGR2'!$G314="","",CONCATENATE('Formulario PPGR2'!$C314,".",'Formulario PPGR2'!$D314,".",'Formulario PPGR2'!$E314,".",'Formulario PPGR2'!$F314))</f>
        <v/>
      </c>
      <c r="C314" s="266" t="str">
        <f>IF('Formulario PPGR2'!$G314="","",'Formulario PPGR1'!#REF!)</f>
        <v/>
      </c>
      <c r="D314" s="266" t="str">
        <f>IF('Formulario PPGR2'!$G314="","",'Formulario PPGR1'!#REF!)</f>
        <v/>
      </c>
      <c r="E314" s="266" t="str">
        <f>IF('Formulario PPGR2'!$G314="","",'Formulario PPGR1'!#REF!)</f>
        <v/>
      </c>
      <c r="F314" s="266" t="str">
        <f>IF('Formulario PPGR2'!$G314="","",'Formulario PPGR1'!#REF!)</f>
        <v/>
      </c>
      <c r="G314" s="233"/>
      <c r="H314" s="233"/>
      <c r="I314" s="233"/>
      <c r="J314" s="232"/>
      <c r="K314" s="232"/>
      <c r="L314" s="232"/>
      <c r="M314" s="232"/>
      <c r="N314" s="232"/>
      <c r="O314" s="232"/>
      <c r="P314" s="232"/>
      <c r="Q314" s="232"/>
      <c r="R314" s="232"/>
      <c r="S314" s="232"/>
      <c r="T314" s="232"/>
      <c r="U314" s="232"/>
      <c r="V314" s="242">
        <f>SUM('Formulario PPGR2'!$J314:$U314)</f>
        <v>0</v>
      </c>
      <c r="W314" s="262"/>
      <c r="X314" s="262"/>
      <c r="Y314" s="233"/>
      <c r="Z314" s="296"/>
      <c r="AB314" s="694"/>
    </row>
    <row r="315" spans="2:28" s="244" customFormat="1">
      <c r="B315" s="266" t="str">
        <f>IF('Formulario PPGR2'!$G315="","",CONCATENATE('Formulario PPGR2'!$C315,".",'Formulario PPGR2'!$D315,".",'Formulario PPGR2'!$E315,".",'Formulario PPGR2'!$F315))</f>
        <v/>
      </c>
      <c r="C315" s="266" t="str">
        <f>IF('Formulario PPGR2'!$G315="","",'Formulario PPGR1'!#REF!)</f>
        <v/>
      </c>
      <c r="D315" s="266" t="str">
        <f>IF('Formulario PPGR2'!$G315="","",'Formulario PPGR1'!#REF!)</f>
        <v/>
      </c>
      <c r="E315" s="266" t="str">
        <f>IF('Formulario PPGR2'!$G315="","",'Formulario PPGR1'!#REF!)</f>
        <v/>
      </c>
      <c r="F315" s="266" t="str">
        <f>IF('Formulario PPGR2'!$G315="","",'Formulario PPGR1'!#REF!)</f>
        <v/>
      </c>
      <c r="G315" s="233"/>
      <c r="H315" s="233"/>
      <c r="I315" s="233"/>
      <c r="J315" s="232"/>
      <c r="K315" s="232"/>
      <c r="L315" s="232"/>
      <c r="M315" s="232"/>
      <c r="N315" s="232"/>
      <c r="O315" s="232"/>
      <c r="P315" s="232"/>
      <c r="Q315" s="232"/>
      <c r="R315" s="232"/>
      <c r="S315" s="232"/>
      <c r="T315" s="232"/>
      <c r="U315" s="232"/>
      <c r="V315" s="242">
        <f>SUM('Formulario PPGR2'!$J315:$U315)</f>
        <v>0</v>
      </c>
      <c r="W315" s="262"/>
      <c r="X315" s="262"/>
      <c r="Y315" s="233"/>
      <c r="Z315" s="296"/>
      <c r="AB315" s="694"/>
    </row>
    <row r="316" spans="2:28" s="244" customFormat="1">
      <c r="B316" s="266" t="str">
        <f>IF('Formulario PPGR2'!$G316="","",CONCATENATE('Formulario PPGR2'!$C316,".",'Formulario PPGR2'!$D316,".",'Formulario PPGR2'!$E316,".",'Formulario PPGR2'!$F316))</f>
        <v/>
      </c>
      <c r="C316" s="266" t="str">
        <f>IF('Formulario PPGR2'!$G316="","",'Formulario PPGR1'!#REF!)</f>
        <v/>
      </c>
      <c r="D316" s="266" t="str">
        <f>IF('Formulario PPGR2'!$G316="","",'Formulario PPGR1'!#REF!)</f>
        <v/>
      </c>
      <c r="E316" s="266" t="str">
        <f>IF('Formulario PPGR2'!$G316="","",'Formulario PPGR1'!#REF!)</f>
        <v/>
      </c>
      <c r="F316" s="266" t="str">
        <f>IF('Formulario PPGR2'!$G316="","",'Formulario PPGR1'!#REF!)</f>
        <v/>
      </c>
      <c r="G316" s="233"/>
      <c r="H316" s="233"/>
      <c r="I316" s="233"/>
      <c r="J316" s="232"/>
      <c r="K316" s="232"/>
      <c r="L316" s="232"/>
      <c r="M316" s="232"/>
      <c r="N316" s="232"/>
      <c r="O316" s="232"/>
      <c r="P316" s="232"/>
      <c r="Q316" s="232"/>
      <c r="R316" s="232"/>
      <c r="S316" s="232"/>
      <c r="T316" s="232"/>
      <c r="U316" s="232"/>
      <c r="V316" s="242">
        <f>SUM('Formulario PPGR2'!$J316:$U316)</f>
        <v>0</v>
      </c>
      <c r="W316" s="262"/>
      <c r="X316" s="262"/>
      <c r="Y316" s="233"/>
      <c r="Z316" s="296"/>
      <c r="AB316" s="694"/>
    </row>
    <row r="317" spans="2:28" s="244" customFormat="1">
      <c r="B317" s="266" t="str">
        <f>IF('Formulario PPGR2'!$G317="","",CONCATENATE('Formulario PPGR2'!$C317,".",'Formulario PPGR2'!$D317,".",'Formulario PPGR2'!$E317,".",'Formulario PPGR2'!$F317))</f>
        <v/>
      </c>
      <c r="C317" s="266" t="str">
        <f>IF('Formulario PPGR2'!$G317="","",'Formulario PPGR1'!#REF!)</f>
        <v/>
      </c>
      <c r="D317" s="266" t="str">
        <f>IF('Formulario PPGR2'!$G317="","",'Formulario PPGR1'!#REF!)</f>
        <v/>
      </c>
      <c r="E317" s="266" t="str">
        <f>IF('Formulario PPGR2'!$G317="","",'Formulario PPGR1'!#REF!)</f>
        <v/>
      </c>
      <c r="F317" s="266" t="str">
        <f>IF('Formulario PPGR2'!$G317="","",'Formulario PPGR1'!#REF!)</f>
        <v/>
      </c>
      <c r="G317" s="233"/>
      <c r="H317" s="233"/>
      <c r="I317" s="233"/>
      <c r="J317" s="232"/>
      <c r="K317" s="232"/>
      <c r="L317" s="232"/>
      <c r="M317" s="232"/>
      <c r="N317" s="232"/>
      <c r="O317" s="232"/>
      <c r="P317" s="232"/>
      <c r="Q317" s="232"/>
      <c r="R317" s="232"/>
      <c r="S317" s="232"/>
      <c r="T317" s="232"/>
      <c r="U317" s="232"/>
      <c r="V317" s="242">
        <f>SUM('Formulario PPGR2'!$J317:$U317)</f>
        <v>0</v>
      </c>
      <c r="W317" s="262"/>
      <c r="X317" s="262"/>
      <c r="Y317" s="233"/>
      <c r="Z317" s="296"/>
      <c r="AB317" s="694"/>
    </row>
    <row r="318" spans="2:28" s="244" customFormat="1">
      <c r="B318" s="266" t="str">
        <f>IF('Formulario PPGR2'!$G318="","",CONCATENATE('Formulario PPGR2'!$C318,".",'Formulario PPGR2'!$D318,".",'Formulario PPGR2'!$E318,".",'Formulario PPGR2'!$F318))</f>
        <v/>
      </c>
      <c r="C318" s="266" t="str">
        <f>IF('Formulario PPGR2'!$G318="","",'Formulario PPGR1'!#REF!)</f>
        <v/>
      </c>
      <c r="D318" s="266" t="str">
        <f>IF('Formulario PPGR2'!$G318="","",'Formulario PPGR1'!#REF!)</f>
        <v/>
      </c>
      <c r="E318" s="266" t="str">
        <f>IF('Formulario PPGR2'!$G318="","",'Formulario PPGR1'!#REF!)</f>
        <v/>
      </c>
      <c r="F318" s="266" t="str">
        <f>IF('Formulario PPGR2'!$G318="","",'Formulario PPGR1'!#REF!)</f>
        <v/>
      </c>
      <c r="G318" s="233"/>
      <c r="H318" s="233"/>
      <c r="I318" s="233"/>
      <c r="J318" s="232"/>
      <c r="K318" s="232"/>
      <c r="L318" s="232"/>
      <c r="M318" s="232"/>
      <c r="N318" s="232"/>
      <c r="O318" s="232"/>
      <c r="P318" s="232"/>
      <c r="Q318" s="232"/>
      <c r="R318" s="232"/>
      <c r="S318" s="232"/>
      <c r="T318" s="232"/>
      <c r="U318" s="232"/>
      <c r="V318" s="242">
        <f>SUM('Formulario PPGR2'!$J318:$U318)</f>
        <v>0</v>
      </c>
      <c r="W318" s="262"/>
      <c r="X318" s="262"/>
      <c r="Y318" s="233"/>
      <c r="Z318" s="296"/>
      <c r="AB318" s="694"/>
    </row>
    <row r="319" spans="2:28" s="244" customFormat="1">
      <c r="B319" s="266" t="str">
        <f>IF('Formulario PPGR2'!$G319="","",CONCATENATE('Formulario PPGR2'!$C319,".",'Formulario PPGR2'!$D319,".",'Formulario PPGR2'!$E319,".",'Formulario PPGR2'!$F319))</f>
        <v/>
      </c>
      <c r="C319" s="266" t="str">
        <f>IF('Formulario PPGR2'!$G319="","",'Formulario PPGR1'!#REF!)</f>
        <v/>
      </c>
      <c r="D319" s="266" t="str">
        <f>IF('Formulario PPGR2'!$G319="","",'Formulario PPGR1'!#REF!)</f>
        <v/>
      </c>
      <c r="E319" s="266" t="str">
        <f>IF('Formulario PPGR2'!$G319="","",'Formulario PPGR1'!#REF!)</f>
        <v/>
      </c>
      <c r="F319" s="266" t="str">
        <f>IF('Formulario PPGR2'!$G319="","",'Formulario PPGR1'!#REF!)</f>
        <v/>
      </c>
      <c r="G319" s="233"/>
      <c r="H319" s="233"/>
      <c r="I319" s="233"/>
      <c r="J319" s="232"/>
      <c r="K319" s="232"/>
      <c r="L319" s="232"/>
      <c r="M319" s="232"/>
      <c r="N319" s="232"/>
      <c r="O319" s="232"/>
      <c r="P319" s="232"/>
      <c r="Q319" s="232"/>
      <c r="R319" s="232"/>
      <c r="S319" s="232"/>
      <c r="T319" s="232"/>
      <c r="U319" s="232"/>
      <c r="V319" s="242">
        <f>SUM('Formulario PPGR2'!$J319:$U319)</f>
        <v>0</v>
      </c>
      <c r="W319" s="262"/>
      <c r="X319" s="262"/>
      <c r="Y319" s="233"/>
      <c r="Z319" s="296"/>
      <c r="AB319" s="694"/>
    </row>
    <row r="320" spans="2:28" s="244" customFormat="1">
      <c r="B320" s="266" t="str">
        <f>IF('Formulario PPGR2'!$G320="","",CONCATENATE('Formulario PPGR2'!$C320,".",'Formulario PPGR2'!$D320,".",'Formulario PPGR2'!$E320,".",'Formulario PPGR2'!$F320))</f>
        <v/>
      </c>
      <c r="C320" s="266" t="str">
        <f>IF('Formulario PPGR2'!$G320="","",'Formulario PPGR1'!#REF!)</f>
        <v/>
      </c>
      <c r="D320" s="266" t="str">
        <f>IF('Formulario PPGR2'!$G320="","",'Formulario PPGR1'!#REF!)</f>
        <v/>
      </c>
      <c r="E320" s="266" t="str">
        <f>IF('Formulario PPGR2'!$G320="","",'Formulario PPGR1'!#REF!)</f>
        <v/>
      </c>
      <c r="F320" s="266" t="str">
        <f>IF('Formulario PPGR2'!$G320="","",'Formulario PPGR1'!#REF!)</f>
        <v/>
      </c>
      <c r="G320" s="233"/>
      <c r="H320" s="233"/>
      <c r="I320" s="233"/>
      <c r="J320" s="232"/>
      <c r="K320" s="232"/>
      <c r="L320" s="232"/>
      <c r="M320" s="232"/>
      <c r="N320" s="232"/>
      <c r="O320" s="232"/>
      <c r="P320" s="232"/>
      <c r="Q320" s="232"/>
      <c r="R320" s="232"/>
      <c r="S320" s="232"/>
      <c r="T320" s="232"/>
      <c r="U320" s="232"/>
      <c r="V320" s="242">
        <f>SUM('Formulario PPGR2'!$J320:$U320)</f>
        <v>0</v>
      </c>
      <c r="W320" s="262"/>
      <c r="X320" s="262"/>
      <c r="Y320" s="233"/>
      <c r="Z320" s="296"/>
      <c r="AB320" s="694"/>
    </row>
    <row r="321" spans="2:28" s="244" customFormat="1">
      <c r="B321" s="266" t="str">
        <f>IF('Formulario PPGR2'!$G321="","",CONCATENATE('Formulario PPGR2'!$C321,".",'Formulario PPGR2'!$D321,".",'Formulario PPGR2'!$E321,".",'Formulario PPGR2'!$F321))</f>
        <v/>
      </c>
      <c r="C321" s="266" t="str">
        <f>IF('Formulario PPGR2'!$G321="","",'Formulario PPGR1'!#REF!)</f>
        <v/>
      </c>
      <c r="D321" s="266" t="str">
        <f>IF('Formulario PPGR2'!$G321="","",'Formulario PPGR1'!#REF!)</f>
        <v/>
      </c>
      <c r="E321" s="266" t="str">
        <f>IF('Formulario PPGR2'!$G321="","",'Formulario PPGR1'!#REF!)</f>
        <v/>
      </c>
      <c r="F321" s="266" t="str">
        <f>IF('Formulario PPGR2'!$G321="","",'Formulario PPGR1'!#REF!)</f>
        <v/>
      </c>
      <c r="G321" s="233"/>
      <c r="H321" s="233"/>
      <c r="I321" s="233"/>
      <c r="J321" s="232"/>
      <c r="K321" s="232"/>
      <c r="L321" s="232"/>
      <c r="M321" s="232"/>
      <c r="N321" s="232"/>
      <c r="O321" s="232"/>
      <c r="P321" s="232"/>
      <c r="Q321" s="232"/>
      <c r="R321" s="232"/>
      <c r="S321" s="232"/>
      <c r="T321" s="232"/>
      <c r="U321" s="232"/>
      <c r="V321" s="242">
        <f>SUM('Formulario PPGR2'!$J321:$U321)</f>
        <v>0</v>
      </c>
      <c r="W321" s="262"/>
      <c r="X321" s="262"/>
      <c r="Y321" s="233"/>
      <c r="Z321" s="296"/>
      <c r="AB321" s="694"/>
    </row>
    <row r="322" spans="2:28" s="244" customFormat="1">
      <c r="B322" s="266" t="str">
        <f>IF('Formulario PPGR2'!$G322="","",CONCATENATE('Formulario PPGR2'!$C322,".",'Formulario PPGR2'!$D322,".",'Formulario PPGR2'!$E322,".",'Formulario PPGR2'!$F322))</f>
        <v/>
      </c>
      <c r="C322" s="266" t="str">
        <f>IF('Formulario PPGR2'!$G322="","",'Formulario PPGR1'!#REF!)</f>
        <v/>
      </c>
      <c r="D322" s="266" t="str">
        <f>IF('Formulario PPGR2'!$G322="","",'Formulario PPGR1'!#REF!)</f>
        <v/>
      </c>
      <c r="E322" s="266" t="str">
        <f>IF('Formulario PPGR2'!$G322="","",'Formulario PPGR1'!#REF!)</f>
        <v/>
      </c>
      <c r="F322" s="266" t="str">
        <f>IF('Formulario PPGR2'!$G322="","",'Formulario PPGR1'!#REF!)</f>
        <v/>
      </c>
      <c r="G322" s="233"/>
      <c r="H322" s="233"/>
      <c r="I322" s="233"/>
      <c r="J322" s="232"/>
      <c r="K322" s="232"/>
      <c r="L322" s="232"/>
      <c r="M322" s="232"/>
      <c r="N322" s="232"/>
      <c r="O322" s="232"/>
      <c r="P322" s="232"/>
      <c r="Q322" s="232"/>
      <c r="R322" s="232"/>
      <c r="S322" s="232"/>
      <c r="T322" s="232"/>
      <c r="U322" s="232"/>
      <c r="V322" s="242">
        <f>SUM('Formulario PPGR2'!$J322:$U322)</f>
        <v>0</v>
      </c>
      <c r="W322" s="262"/>
      <c r="X322" s="262"/>
      <c r="Y322" s="233"/>
      <c r="Z322" s="296"/>
      <c r="AB322" s="694"/>
    </row>
    <row r="323" spans="2:28" s="244" customFormat="1">
      <c r="B323" s="266" t="str">
        <f>IF('Formulario PPGR2'!$G323="","",CONCATENATE('Formulario PPGR2'!$C323,".",'Formulario PPGR2'!$D323,".",'Formulario PPGR2'!$E323,".",'Formulario PPGR2'!$F323))</f>
        <v/>
      </c>
      <c r="C323" s="266" t="str">
        <f>IF('Formulario PPGR2'!$G323="","",'Formulario PPGR1'!#REF!)</f>
        <v/>
      </c>
      <c r="D323" s="266" t="str">
        <f>IF('Formulario PPGR2'!$G323="","",'Formulario PPGR1'!#REF!)</f>
        <v/>
      </c>
      <c r="E323" s="266" t="str">
        <f>IF('Formulario PPGR2'!$G323="","",'Formulario PPGR1'!#REF!)</f>
        <v/>
      </c>
      <c r="F323" s="266" t="str">
        <f>IF('Formulario PPGR2'!$G323="","",'Formulario PPGR1'!#REF!)</f>
        <v/>
      </c>
      <c r="G323" s="233"/>
      <c r="H323" s="233"/>
      <c r="I323" s="233"/>
      <c r="J323" s="232"/>
      <c r="K323" s="232"/>
      <c r="L323" s="232"/>
      <c r="M323" s="232"/>
      <c r="N323" s="232"/>
      <c r="O323" s="232"/>
      <c r="P323" s="232"/>
      <c r="Q323" s="232"/>
      <c r="R323" s="232"/>
      <c r="S323" s="232"/>
      <c r="T323" s="232"/>
      <c r="U323" s="232"/>
      <c r="V323" s="242">
        <f>SUM('Formulario PPGR2'!$J323:$U323)</f>
        <v>0</v>
      </c>
      <c r="W323" s="262"/>
      <c r="X323" s="262"/>
      <c r="Y323" s="233"/>
      <c r="Z323" s="296"/>
      <c r="AB323" s="694"/>
    </row>
    <row r="324" spans="2:28" s="244" customFormat="1">
      <c r="B324" s="266" t="str">
        <f>IF('Formulario PPGR2'!$G324="","",CONCATENATE('Formulario PPGR2'!$C324,".",'Formulario PPGR2'!$D324,".",'Formulario PPGR2'!$E324,".",'Formulario PPGR2'!$F324))</f>
        <v/>
      </c>
      <c r="C324" s="266" t="str">
        <f>IF('Formulario PPGR2'!$G324="","",'Formulario PPGR1'!#REF!)</f>
        <v/>
      </c>
      <c r="D324" s="266" t="str">
        <f>IF('Formulario PPGR2'!$G324="","",'Formulario PPGR1'!#REF!)</f>
        <v/>
      </c>
      <c r="E324" s="266" t="str">
        <f>IF('Formulario PPGR2'!$G324="","",'Formulario PPGR1'!#REF!)</f>
        <v/>
      </c>
      <c r="F324" s="266" t="str">
        <f>IF('Formulario PPGR2'!$G324="","",'Formulario PPGR1'!#REF!)</f>
        <v/>
      </c>
      <c r="G324" s="233"/>
      <c r="H324" s="233"/>
      <c r="I324" s="233"/>
      <c r="J324" s="232"/>
      <c r="K324" s="232"/>
      <c r="L324" s="232"/>
      <c r="M324" s="232"/>
      <c r="N324" s="232"/>
      <c r="O324" s="232"/>
      <c r="P324" s="232"/>
      <c r="Q324" s="232"/>
      <c r="R324" s="232"/>
      <c r="S324" s="232"/>
      <c r="T324" s="232"/>
      <c r="U324" s="232"/>
      <c r="V324" s="242">
        <f>SUM('Formulario PPGR2'!$J324:$U324)</f>
        <v>0</v>
      </c>
      <c r="W324" s="262"/>
      <c r="X324" s="262"/>
      <c r="Y324" s="233"/>
      <c r="Z324" s="296"/>
      <c r="AB324" s="694"/>
    </row>
    <row r="325" spans="2:28" s="244" customFormat="1">
      <c r="B325" s="266" t="str">
        <f>IF('Formulario PPGR2'!$G325="","",CONCATENATE('Formulario PPGR2'!$C325,".",'Formulario PPGR2'!$D325,".",'Formulario PPGR2'!$E325,".",'Formulario PPGR2'!$F325))</f>
        <v/>
      </c>
      <c r="C325" s="266" t="str">
        <f>IF('Formulario PPGR2'!$G325="","",'Formulario PPGR1'!#REF!)</f>
        <v/>
      </c>
      <c r="D325" s="266" t="str">
        <f>IF('Formulario PPGR2'!$G325="","",'Formulario PPGR1'!#REF!)</f>
        <v/>
      </c>
      <c r="E325" s="266" t="str">
        <f>IF('Formulario PPGR2'!$G325="","",'Formulario PPGR1'!#REF!)</f>
        <v/>
      </c>
      <c r="F325" s="266" t="str">
        <f>IF('Formulario PPGR2'!$G325="","",'Formulario PPGR1'!#REF!)</f>
        <v/>
      </c>
      <c r="G325" s="233"/>
      <c r="H325" s="233"/>
      <c r="I325" s="233"/>
      <c r="J325" s="232"/>
      <c r="K325" s="232"/>
      <c r="L325" s="232"/>
      <c r="M325" s="232"/>
      <c r="N325" s="232"/>
      <c r="O325" s="232"/>
      <c r="P325" s="232"/>
      <c r="Q325" s="232"/>
      <c r="R325" s="232"/>
      <c r="S325" s="232"/>
      <c r="T325" s="232"/>
      <c r="U325" s="232"/>
      <c r="V325" s="242">
        <f>SUM('Formulario PPGR2'!$J325:$U325)</f>
        <v>0</v>
      </c>
      <c r="W325" s="262"/>
      <c r="X325" s="262"/>
      <c r="Y325" s="233"/>
      <c r="Z325" s="296"/>
      <c r="AB325" s="694"/>
    </row>
    <row r="326" spans="2:28" s="244" customFormat="1">
      <c r="B326" s="266" t="str">
        <f>IF('Formulario PPGR2'!$G326="","",CONCATENATE('Formulario PPGR2'!$C326,".",'Formulario PPGR2'!$D326,".",'Formulario PPGR2'!$E326,".",'Formulario PPGR2'!$F326))</f>
        <v/>
      </c>
      <c r="C326" s="266" t="str">
        <f>IF('Formulario PPGR2'!$G326="","",'Formulario PPGR1'!#REF!)</f>
        <v/>
      </c>
      <c r="D326" s="266" t="str">
        <f>IF('Formulario PPGR2'!$G326="","",'Formulario PPGR1'!#REF!)</f>
        <v/>
      </c>
      <c r="E326" s="266" t="str">
        <f>IF('Formulario PPGR2'!$G326="","",'Formulario PPGR1'!#REF!)</f>
        <v/>
      </c>
      <c r="F326" s="266" t="str">
        <f>IF('Formulario PPGR2'!$G326="","",'Formulario PPGR1'!#REF!)</f>
        <v/>
      </c>
      <c r="G326" s="233"/>
      <c r="H326" s="233"/>
      <c r="I326" s="233"/>
      <c r="J326" s="232"/>
      <c r="K326" s="232"/>
      <c r="L326" s="232"/>
      <c r="M326" s="232"/>
      <c r="N326" s="232"/>
      <c r="O326" s="232"/>
      <c r="P326" s="232"/>
      <c r="Q326" s="232"/>
      <c r="R326" s="232"/>
      <c r="S326" s="232"/>
      <c r="T326" s="232"/>
      <c r="U326" s="232"/>
      <c r="V326" s="242">
        <f>SUM('Formulario PPGR2'!$J326:$U326)</f>
        <v>0</v>
      </c>
      <c r="W326" s="262"/>
      <c r="X326" s="262"/>
      <c r="Y326" s="233"/>
      <c r="Z326" s="296"/>
      <c r="AB326" s="694"/>
    </row>
    <row r="327" spans="2:28" s="244" customFormat="1">
      <c r="B327" s="266" t="str">
        <f>IF('Formulario PPGR2'!$G327="","",CONCATENATE('Formulario PPGR2'!$C327,".",'Formulario PPGR2'!$D327,".",'Formulario PPGR2'!$E327,".",'Formulario PPGR2'!$F327))</f>
        <v/>
      </c>
      <c r="C327" s="266" t="str">
        <f>IF('Formulario PPGR2'!$G327="","",'Formulario PPGR1'!#REF!)</f>
        <v/>
      </c>
      <c r="D327" s="266" t="str">
        <f>IF('Formulario PPGR2'!$G327="","",'Formulario PPGR1'!#REF!)</f>
        <v/>
      </c>
      <c r="E327" s="266" t="str">
        <f>IF('Formulario PPGR2'!$G327="","",'Formulario PPGR1'!#REF!)</f>
        <v/>
      </c>
      <c r="F327" s="266" t="str">
        <f>IF('Formulario PPGR2'!$G327="","",'Formulario PPGR1'!#REF!)</f>
        <v/>
      </c>
      <c r="G327" s="233"/>
      <c r="H327" s="233"/>
      <c r="I327" s="233"/>
      <c r="J327" s="232"/>
      <c r="K327" s="232"/>
      <c r="L327" s="232"/>
      <c r="M327" s="232"/>
      <c r="N327" s="232"/>
      <c r="O327" s="232"/>
      <c r="P327" s="232"/>
      <c r="Q327" s="232"/>
      <c r="R327" s="232"/>
      <c r="S327" s="232"/>
      <c r="T327" s="232"/>
      <c r="U327" s="232"/>
      <c r="V327" s="242">
        <f>SUM('Formulario PPGR2'!$J327:$U327)</f>
        <v>0</v>
      </c>
      <c r="W327" s="262"/>
      <c r="X327" s="262"/>
      <c r="Y327" s="233"/>
      <c r="Z327" s="296"/>
      <c r="AB327" s="694"/>
    </row>
    <row r="328" spans="2:28" s="244" customFormat="1">
      <c r="B328" s="266" t="str">
        <f>IF('Formulario PPGR2'!$G328="","",CONCATENATE('Formulario PPGR2'!$C328,".",'Formulario PPGR2'!$D328,".",'Formulario PPGR2'!$E328,".",'Formulario PPGR2'!$F328))</f>
        <v/>
      </c>
      <c r="C328" s="266" t="str">
        <f>IF('Formulario PPGR2'!$G328="","",'Formulario PPGR1'!#REF!)</f>
        <v/>
      </c>
      <c r="D328" s="266" t="str">
        <f>IF('Formulario PPGR2'!$G328="","",'Formulario PPGR1'!#REF!)</f>
        <v/>
      </c>
      <c r="E328" s="266" t="str">
        <f>IF('Formulario PPGR2'!$G328="","",'Formulario PPGR1'!#REF!)</f>
        <v/>
      </c>
      <c r="F328" s="266" t="str">
        <f>IF('Formulario PPGR2'!$G328="","",'Formulario PPGR1'!#REF!)</f>
        <v/>
      </c>
      <c r="G328" s="233"/>
      <c r="H328" s="233"/>
      <c r="I328" s="691"/>
      <c r="J328" s="232"/>
      <c r="K328" s="232"/>
      <c r="L328" s="232"/>
      <c r="M328" s="232"/>
      <c r="N328" s="232"/>
      <c r="O328" s="232"/>
      <c r="P328" s="232"/>
      <c r="Q328" s="232"/>
      <c r="R328" s="232"/>
      <c r="S328" s="232"/>
      <c r="T328" s="232"/>
      <c r="U328" s="232"/>
      <c r="V328" s="242">
        <f>SUM('Formulario PPGR2'!$J328:$U328)</f>
        <v>0</v>
      </c>
      <c r="W328" s="262"/>
      <c r="X328" s="262"/>
      <c r="Y328" s="233"/>
      <c r="Z328" s="296"/>
      <c r="AB328" s="694"/>
    </row>
    <row r="329" spans="2:28" s="244" customFormat="1">
      <c r="B329" s="266" t="str">
        <f>IF('Formulario PPGR2'!$G329="","",CONCATENATE('Formulario PPGR2'!$C329,".",'Formulario PPGR2'!$D329,".",'Formulario PPGR2'!$E329,".",'Formulario PPGR2'!$F329))</f>
        <v/>
      </c>
      <c r="C329" s="266" t="str">
        <f>IF('Formulario PPGR2'!$G329="","",'Formulario PPGR1'!#REF!)</f>
        <v/>
      </c>
      <c r="D329" s="266" t="str">
        <f>IF('Formulario PPGR2'!$G329="","",'Formulario PPGR1'!#REF!)</f>
        <v/>
      </c>
      <c r="E329" s="266" t="str">
        <f>IF('Formulario PPGR2'!$G329="","",'Formulario PPGR1'!#REF!)</f>
        <v/>
      </c>
      <c r="F329" s="266" t="str">
        <f>IF('Formulario PPGR2'!$G329="","",'Formulario PPGR1'!#REF!)</f>
        <v/>
      </c>
      <c r="G329" s="233"/>
      <c r="H329" s="233"/>
      <c r="I329" s="691"/>
      <c r="J329" s="232"/>
      <c r="K329" s="232"/>
      <c r="L329" s="232"/>
      <c r="M329" s="232"/>
      <c r="N329" s="232"/>
      <c r="O329" s="232"/>
      <c r="P329" s="232"/>
      <c r="Q329" s="232"/>
      <c r="R329" s="232"/>
      <c r="S329" s="232"/>
      <c r="T329" s="232"/>
      <c r="U329" s="232"/>
      <c r="V329" s="242">
        <f>SUM('Formulario PPGR2'!$J329:$U329)</f>
        <v>0</v>
      </c>
      <c r="W329" s="262"/>
      <c r="X329" s="262"/>
      <c r="Y329" s="233"/>
      <c r="Z329" s="296"/>
      <c r="AB329" s="694"/>
    </row>
    <row r="330" spans="2:28" s="244" customFormat="1">
      <c r="B330" s="266" t="str">
        <f>IF('Formulario PPGR2'!$G330="","",CONCATENATE('Formulario PPGR2'!$C330,".",'Formulario PPGR2'!$D330,".",'Formulario PPGR2'!$E330,".",'Formulario PPGR2'!$F330))</f>
        <v/>
      </c>
      <c r="C330" s="266" t="str">
        <f>IF('Formulario PPGR2'!$G330="","",'Formulario PPGR1'!#REF!)</f>
        <v/>
      </c>
      <c r="D330" s="266" t="str">
        <f>IF('Formulario PPGR2'!$G330="","",'Formulario PPGR1'!#REF!)</f>
        <v/>
      </c>
      <c r="E330" s="266" t="str">
        <f>IF('Formulario PPGR2'!$G330="","",'Formulario PPGR1'!#REF!)</f>
        <v/>
      </c>
      <c r="F330" s="266" t="str">
        <f>IF('Formulario PPGR2'!$G330="","",'Formulario PPGR1'!#REF!)</f>
        <v/>
      </c>
      <c r="G330" s="233"/>
      <c r="H330" s="233"/>
      <c r="I330" s="691"/>
      <c r="J330" s="232"/>
      <c r="K330" s="232"/>
      <c r="L330" s="232"/>
      <c r="M330" s="232"/>
      <c r="N330" s="232"/>
      <c r="O330" s="232"/>
      <c r="P330" s="232"/>
      <c r="Q330" s="232"/>
      <c r="R330" s="232"/>
      <c r="S330" s="232"/>
      <c r="T330" s="232"/>
      <c r="U330" s="232"/>
      <c r="V330" s="242">
        <f>SUM('Formulario PPGR2'!$J330:$U330)</f>
        <v>0</v>
      </c>
      <c r="W330" s="262"/>
      <c r="X330" s="262"/>
      <c r="Y330" s="233"/>
      <c r="Z330" s="296"/>
      <c r="AB330" s="694"/>
    </row>
    <row r="331" spans="2:28" s="244" customFormat="1">
      <c r="B331" s="266" t="str">
        <f>IF('Formulario PPGR2'!$G331="","",CONCATENATE('Formulario PPGR2'!$C331,".",'Formulario PPGR2'!$D331,".",'Formulario PPGR2'!$E331,".",'Formulario PPGR2'!$F331))</f>
        <v/>
      </c>
      <c r="C331" s="266" t="str">
        <f>IF('Formulario PPGR2'!$G331="","",'Formulario PPGR1'!#REF!)</f>
        <v/>
      </c>
      <c r="D331" s="266" t="str">
        <f>IF('Formulario PPGR2'!$G331="","",'Formulario PPGR1'!#REF!)</f>
        <v/>
      </c>
      <c r="E331" s="266" t="str">
        <f>IF('Formulario PPGR2'!$G331="","",'Formulario PPGR1'!#REF!)</f>
        <v/>
      </c>
      <c r="F331" s="266" t="str">
        <f>IF('Formulario PPGR2'!$G331="","",'Formulario PPGR1'!#REF!)</f>
        <v/>
      </c>
      <c r="G331" s="233"/>
      <c r="H331" s="233"/>
      <c r="I331" s="233"/>
      <c r="J331" s="232"/>
      <c r="K331" s="232"/>
      <c r="L331" s="232"/>
      <c r="M331" s="232"/>
      <c r="N331" s="232"/>
      <c r="O331" s="232"/>
      <c r="P331" s="232"/>
      <c r="Q331" s="232"/>
      <c r="R331" s="232"/>
      <c r="S331" s="232"/>
      <c r="T331" s="232"/>
      <c r="U331" s="232"/>
      <c r="V331" s="242">
        <f>SUM('Formulario PPGR2'!$J331:$U331)</f>
        <v>0</v>
      </c>
      <c r="W331" s="262"/>
      <c r="X331" s="262"/>
      <c r="Y331" s="233"/>
      <c r="Z331" s="296"/>
      <c r="AB331" s="694"/>
    </row>
    <row r="332" spans="2:28" s="244" customFormat="1">
      <c r="B332" s="266" t="str">
        <f>IF('Formulario PPGR2'!$G332="","",CONCATENATE('Formulario PPGR2'!$C332,".",'Formulario PPGR2'!$D332,".",'Formulario PPGR2'!$E332,".",'Formulario PPGR2'!$F332))</f>
        <v/>
      </c>
      <c r="C332" s="266" t="str">
        <f>IF('Formulario PPGR2'!$G332="","",'Formulario PPGR1'!#REF!)</f>
        <v/>
      </c>
      <c r="D332" s="266" t="str">
        <f>IF('Formulario PPGR2'!$G332="","",'Formulario PPGR1'!#REF!)</f>
        <v/>
      </c>
      <c r="E332" s="266" t="str">
        <f>IF('Formulario PPGR2'!$G332="","",'Formulario PPGR1'!#REF!)</f>
        <v/>
      </c>
      <c r="F332" s="266" t="str">
        <f>IF('Formulario PPGR2'!$G332="","",'Formulario PPGR1'!#REF!)</f>
        <v/>
      </c>
      <c r="G332" s="233"/>
      <c r="H332" s="233"/>
      <c r="I332" s="233"/>
      <c r="J332" s="232"/>
      <c r="K332" s="232"/>
      <c r="L332" s="232"/>
      <c r="M332" s="232"/>
      <c r="N332" s="232"/>
      <c r="O332" s="232"/>
      <c r="P332" s="232"/>
      <c r="Q332" s="232"/>
      <c r="R332" s="232"/>
      <c r="S332" s="232"/>
      <c r="T332" s="232"/>
      <c r="U332" s="232"/>
      <c r="V332" s="242">
        <f>SUM('Formulario PPGR2'!$J332:$U332)</f>
        <v>0</v>
      </c>
      <c r="W332" s="262"/>
      <c r="X332" s="262"/>
      <c r="Y332" s="233"/>
      <c r="Z332" s="296"/>
      <c r="AB332" s="694"/>
    </row>
    <row r="333" spans="2:28" s="244" customFormat="1">
      <c r="B333" s="266" t="str">
        <f>IF('Formulario PPGR2'!$G333="","",CONCATENATE('Formulario PPGR2'!$C333,".",'Formulario PPGR2'!$D333,".",'Formulario PPGR2'!$E333,".",'Formulario PPGR2'!$F333))</f>
        <v/>
      </c>
      <c r="C333" s="266" t="str">
        <f>IF('Formulario PPGR2'!$G333="","",'Formulario PPGR1'!#REF!)</f>
        <v/>
      </c>
      <c r="D333" s="266" t="str">
        <f>IF('Formulario PPGR2'!$G333="","",'Formulario PPGR1'!#REF!)</f>
        <v/>
      </c>
      <c r="E333" s="266" t="str">
        <f>IF('Formulario PPGR2'!$G333="","",'Formulario PPGR1'!#REF!)</f>
        <v/>
      </c>
      <c r="F333" s="266" t="str">
        <f>IF('Formulario PPGR2'!$G333="","",'Formulario PPGR1'!#REF!)</f>
        <v/>
      </c>
      <c r="G333" s="233"/>
      <c r="H333" s="233"/>
      <c r="I333" s="233"/>
      <c r="J333" s="232"/>
      <c r="K333" s="232"/>
      <c r="L333" s="232"/>
      <c r="M333" s="232"/>
      <c r="N333" s="232"/>
      <c r="O333" s="232"/>
      <c r="P333" s="232"/>
      <c r="Q333" s="232"/>
      <c r="R333" s="232"/>
      <c r="S333" s="232"/>
      <c r="T333" s="232"/>
      <c r="U333" s="232"/>
      <c r="V333" s="242">
        <f>SUM('Formulario PPGR2'!$J333:$U333)</f>
        <v>0</v>
      </c>
      <c r="W333" s="262"/>
      <c r="X333" s="262"/>
      <c r="Y333" s="233"/>
      <c r="Z333" s="296"/>
      <c r="AB333" s="694"/>
    </row>
    <row r="334" spans="2:28" s="244" customFormat="1">
      <c r="B334" s="266" t="str">
        <f>IF('Formulario PPGR2'!$G334="","",CONCATENATE('Formulario PPGR2'!$C334,".",'Formulario PPGR2'!$D334,".",'Formulario PPGR2'!$E334,".",'Formulario PPGR2'!$F334))</f>
        <v/>
      </c>
      <c r="C334" s="266" t="str">
        <f>IF('Formulario PPGR2'!$G334="","",'Formulario PPGR1'!#REF!)</f>
        <v/>
      </c>
      <c r="D334" s="266" t="str">
        <f>IF('Formulario PPGR2'!$G334="","",'Formulario PPGR1'!#REF!)</f>
        <v/>
      </c>
      <c r="E334" s="266" t="str">
        <f>IF('Formulario PPGR2'!$G334="","",'Formulario PPGR1'!#REF!)</f>
        <v/>
      </c>
      <c r="F334" s="266" t="str">
        <f>IF('Formulario PPGR2'!$G334="","",'Formulario PPGR1'!#REF!)</f>
        <v/>
      </c>
      <c r="G334" s="233"/>
      <c r="H334" s="233"/>
      <c r="I334" s="233"/>
      <c r="J334" s="232"/>
      <c r="K334" s="232"/>
      <c r="L334" s="232"/>
      <c r="M334" s="232"/>
      <c r="N334" s="232"/>
      <c r="O334" s="232"/>
      <c r="P334" s="232"/>
      <c r="Q334" s="232"/>
      <c r="R334" s="232"/>
      <c r="S334" s="232"/>
      <c r="T334" s="232"/>
      <c r="U334" s="232"/>
      <c r="V334" s="242">
        <f>SUM('Formulario PPGR2'!$J334:$U334)</f>
        <v>0</v>
      </c>
      <c r="W334" s="262"/>
      <c r="X334" s="262"/>
      <c r="Y334" s="233"/>
      <c r="Z334" s="296"/>
      <c r="AB334" s="694"/>
    </row>
    <row r="335" spans="2:28" s="244" customFormat="1">
      <c r="B335" s="266" t="str">
        <f>IF('Formulario PPGR2'!$G335="","",CONCATENATE('Formulario PPGR2'!$C335,".",'Formulario PPGR2'!$D335,".",'Formulario PPGR2'!$E335,".",'Formulario PPGR2'!$F335))</f>
        <v/>
      </c>
      <c r="C335" s="266" t="str">
        <f>IF('Formulario PPGR2'!$G335="","",'Formulario PPGR1'!#REF!)</f>
        <v/>
      </c>
      <c r="D335" s="266" t="str">
        <f>IF('Formulario PPGR2'!$G335="","",'Formulario PPGR1'!#REF!)</f>
        <v/>
      </c>
      <c r="E335" s="266" t="str">
        <f>IF('Formulario PPGR2'!$G335="","",'Formulario PPGR1'!#REF!)</f>
        <v/>
      </c>
      <c r="F335" s="266" t="str">
        <f>IF('Formulario PPGR2'!$G335="","",'Formulario PPGR1'!#REF!)</f>
        <v/>
      </c>
      <c r="G335" s="233"/>
      <c r="H335" s="233"/>
      <c r="I335" s="233"/>
      <c r="J335" s="232"/>
      <c r="K335" s="232"/>
      <c r="L335" s="232"/>
      <c r="M335" s="232"/>
      <c r="N335" s="232"/>
      <c r="O335" s="232"/>
      <c r="P335" s="232"/>
      <c r="Q335" s="232"/>
      <c r="R335" s="232"/>
      <c r="S335" s="232"/>
      <c r="T335" s="232"/>
      <c r="U335" s="232"/>
      <c r="V335" s="242">
        <f>SUM('Formulario PPGR2'!$J335:$U335)</f>
        <v>0</v>
      </c>
      <c r="W335" s="262"/>
      <c r="X335" s="262"/>
      <c r="Y335" s="233"/>
      <c r="Z335" s="296"/>
      <c r="AB335" s="694"/>
    </row>
    <row r="336" spans="2:28" s="244" customFormat="1">
      <c r="B336" s="266" t="str">
        <f>IF('Formulario PPGR2'!$G336="","",CONCATENATE('Formulario PPGR2'!$C336,".",'Formulario PPGR2'!$D336,".",'Formulario PPGR2'!$E336,".",'Formulario PPGR2'!$F336))</f>
        <v/>
      </c>
      <c r="C336" s="266" t="str">
        <f>IF('Formulario PPGR2'!$G336="","",'Formulario PPGR1'!#REF!)</f>
        <v/>
      </c>
      <c r="D336" s="266" t="str">
        <f>IF('Formulario PPGR2'!$G336="","",'Formulario PPGR1'!#REF!)</f>
        <v/>
      </c>
      <c r="E336" s="266" t="str">
        <f>IF('Formulario PPGR2'!$G336="","",'Formulario PPGR1'!#REF!)</f>
        <v/>
      </c>
      <c r="F336" s="266" t="str">
        <f>IF('Formulario PPGR2'!$G336="","",'Formulario PPGR1'!#REF!)</f>
        <v/>
      </c>
      <c r="G336" s="233"/>
      <c r="H336" s="233"/>
      <c r="I336" s="233"/>
      <c r="J336" s="232"/>
      <c r="K336" s="232"/>
      <c r="L336" s="232"/>
      <c r="M336" s="232"/>
      <c r="N336" s="232"/>
      <c r="O336" s="232"/>
      <c r="P336" s="232"/>
      <c r="Q336" s="232"/>
      <c r="R336" s="232"/>
      <c r="S336" s="232"/>
      <c r="T336" s="232"/>
      <c r="U336" s="232"/>
      <c r="V336" s="242">
        <f>SUM('Formulario PPGR2'!$J336:$U336)</f>
        <v>0</v>
      </c>
      <c r="W336" s="262"/>
      <c r="X336" s="262"/>
      <c r="Y336" s="233"/>
      <c r="Z336" s="296"/>
      <c r="AB336" s="694"/>
    </row>
    <row r="337" spans="2:28" s="244" customFormat="1">
      <c r="B337" s="266" t="str">
        <f>IF('Formulario PPGR2'!$G337="","",CONCATENATE('Formulario PPGR2'!$C337,".",'Formulario PPGR2'!$D337,".",'Formulario PPGR2'!$E337,".",'Formulario PPGR2'!$F337))</f>
        <v/>
      </c>
      <c r="C337" s="266" t="str">
        <f>IF('Formulario PPGR2'!$G337="","",'Formulario PPGR1'!#REF!)</f>
        <v/>
      </c>
      <c r="D337" s="266" t="str">
        <f>IF('Formulario PPGR2'!$G337="","",'Formulario PPGR1'!#REF!)</f>
        <v/>
      </c>
      <c r="E337" s="266" t="str">
        <f>IF('Formulario PPGR2'!$G337="","",'Formulario PPGR1'!#REF!)</f>
        <v/>
      </c>
      <c r="F337" s="266" t="str">
        <f>IF('Formulario PPGR2'!$G337="","",'Formulario PPGR1'!#REF!)</f>
        <v/>
      </c>
      <c r="G337" s="233"/>
      <c r="H337" s="233"/>
      <c r="I337" s="233"/>
      <c r="J337" s="232"/>
      <c r="K337" s="232"/>
      <c r="L337" s="232"/>
      <c r="M337" s="232"/>
      <c r="N337" s="232"/>
      <c r="O337" s="232"/>
      <c r="P337" s="232"/>
      <c r="Q337" s="232"/>
      <c r="R337" s="232"/>
      <c r="S337" s="232"/>
      <c r="T337" s="232"/>
      <c r="U337" s="232"/>
      <c r="V337" s="242">
        <f>SUM('Formulario PPGR2'!$J337:$U337)</f>
        <v>0</v>
      </c>
      <c r="W337" s="262"/>
      <c r="X337" s="262"/>
      <c r="Y337" s="233"/>
      <c r="Z337" s="296"/>
      <c r="AB337" s="694"/>
    </row>
    <row r="338" spans="2:28" s="244" customFormat="1">
      <c r="B338" s="266" t="str">
        <f>IF('Formulario PPGR2'!$G338="","",CONCATENATE('Formulario PPGR2'!$C338,".",'Formulario PPGR2'!$D338,".",'Formulario PPGR2'!$E338,".",'Formulario PPGR2'!$F338))</f>
        <v/>
      </c>
      <c r="C338" s="266" t="str">
        <f>IF('Formulario PPGR2'!$G338="","",'Formulario PPGR1'!#REF!)</f>
        <v/>
      </c>
      <c r="D338" s="266" t="str">
        <f>IF('Formulario PPGR2'!$G338="","",'Formulario PPGR1'!#REF!)</f>
        <v/>
      </c>
      <c r="E338" s="266" t="str">
        <f>IF('Formulario PPGR2'!$G338="","",'Formulario PPGR1'!#REF!)</f>
        <v/>
      </c>
      <c r="F338" s="266" t="str">
        <f>IF('Formulario PPGR2'!$G338="","",'Formulario PPGR1'!#REF!)</f>
        <v/>
      </c>
      <c r="G338" s="233"/>
      <c r="H338" s="233"/>
      <c r="I338" s="233"/>
      <c r="J338" s="232"/>
      <c r="K338" s="232"/>
      <c r="L338" s="232"/>
      <c r="M338" s="232"/>
      <c r="N338" s="232"/>
      <c r="O338" s="232"/>
      <c r="P338" s="232"/>
      <c r="Q338" s="232"/>
      <c r="R338" s="232"/>
      <c r="S338" s="232"/>
      <c r="T338" s="232"/>
      <c r="U338" s="232"/>
      <c r="V338" s="242">
        <f>SUM('Formulario PPGR2'!$J338:$U338)</f>
        <v>0</v>
      </c>
      <c r="W338" s="262"/>
      <c r="X338" s="262"/>
      <c r="Y338" s="233"/>
      <c r="Z338" s="296"/>
      <c r="AB338" s="694"/>
    </row>
    <row r="339" spans="2:28" s="244" customFormat="1">
      <c r="B339" s="266" t="str">
        <f>IF('Formulario PPGR2'!$G339="","",CONCATENATE('Formulario PPGR2'!$C339,".",'Formulario PPGR2'!$D339,".",'Formulario PPGR2'!$E339,".",'Formulario PPGR2'!$F339))</f>
        <v/>
      </c>
      <c r="C339" s="266" t="str">
        <f>IF('Formulario PPGR2'!$G339="","",'Formulario PPGR1'!#REF!)</f>
        <v/>
      </c>
      <c r="D339" s="266" t="str">
        <f>IF('Formulario PPGR2'!$G339="","",'Formulario PPGR1'!#REF!)</f>
        <v/>
      </c>
      <c r="E339" s="266" t="str">
        <f>IF('Formulario PPGR2'!$G339="","",'Formulario PPGR1'!#REF!)</f>
        <v/>
      </c>
      <c r="F339" s="266" t="str">
        <f>IF('Formulario PPGR2'!$G339="","",'Formulario PPGR1'!#REF!)</f>
        <v/>
      </c>
      <c r="G339" s="233"/>
      <c r="H339" s="233"/>
      <c r="I339" s="233"/>
      <c r="J339" s="232"/>
      <c r="K339" s="232"/>
      <c r="L339" s="232"/>
      <c r="M339" s="232"/>
      <c r="N339" s="232"/>
      <c r="O339" s="232"/>
      <c r="P339" s="232"/>
      <c r="Q339" s="232"/>
      <c r="R339" s="232"/>
      <c r="S339" s="232"/>
      <c r="T339" s="232"/>
      <c r="U339" s="232"/>
      <c r="V339" s="242">
        <f>SUM('Formulario PPGR2'!$J339:$U339)</f>
        <v>0</v>
      </c>
      <c r="W339" s="262"/>
      <c r="X339" s="262"/>
      <c r="Y339" s="233"/>
      <c r="Z339" s="296"/>
      <c r="AB339" s="694"/>
    </row>
    <row r="340" spans="2:28" s="244" customFormat="1">
      <c r="B340" s="266" t="str">
        <f>IF('Formulario PPGR2'!$G340="","",CONCATENATE('Formulario PPGR2'!$C340,".",'Formulario PPGR2'!$D340,".",'Formulario PPGR2'!$E340,".",'Formulario PPGR2'!$F340))</f>
        <v/>
      </c>
      <c r="C340" s="266" t="str">
        <f>IF('Formulario PPGR2'!$G340="","",'Formulario PPGR1'!#REF!)</f>
        <v/>
      </c>
      <c r="D340" s="266" t="str">
        <f>IF('Formulario PPGR2'!$G340="","",'Formulario PPGR1'!#REF!)</f>
        <v/>
      </c>
      <c r="E340" s="266" t="str">
        <f>IF('Formulario PPGR2'!$G340="","",'Formulario PPGR1'!#REF!)</f>
        <v/>
      </c>
      <c r="F340" s="266" t="str">
        <f>IF('Formulario PPGR2'!$G340="","",'Formulario PPGR1'!#REF!)</f>
        <v/>
      </c>
      <c r="G340" s="233"/>
      <c r="H340" s="233"/>
      <c r="I340" s="233"/>
      <c r="J340" s="232"/>
      <c r="K340" s="232"/>
      <c r="L340" s="232"/>
      <c r="M340" s="232"/>
      <c r="N340" s="232"/>
      <c r="O340" s="232"/>
      <c r="P340" s="232"/>
      <c r="Q340" s="232"/>
      <c r="R340" s="232"/>
      <c r="S340" s="232"/>
      <c r="T340" s="232"/>
      <c r="U340" s="232"/>
      <c r="V340" s="242">
        <f>SUM('Formulario PPGR2'!$J340:$U340)</f>
        <v>0</v>
      </c>
      <c r="W340" s="262"/>
      <c r="X340" s="262"/>
      <c r="Y340" s="233"/>
      <c r="Z340" s="296"/>
      <c r="AB340" s="694"/>
    </row>
    <row r="341" spans="2:28" s="244" customFormat="1">
      <c r="B341" s="266" t="str">
        <f>IF('Formulario PPGR2'!$G341="","",CONCATENATE('Formulario PPGR2'!$C341,".",'Formulario PPGR2'!$D341,".",'Formulario PPGR2'!$E341,".",'Formulario PPGR2'!$F341))</f>
        <v/>
      </c>
      <c r="C341" s="266" t="str">
        <f>IF('Formulario PPGR2'!$G341="","",'Formulario PPGR1'!#REF!)</f>
        <v/>
      </c>
      <c r="D341" s="266" t="str">
        <f>IF('Formulario PPGR2'!$G341="","",'Formulario PPGR1'!#REF!)</f>
        <v/>
      </c>
      <c r="E341" s="266" t="str">
        <f>IF('Formulario PPGR2'!$G341="","",'Formulario PPGR1'!#REF!)</f>
        <v/>
      </c>
      <c r="F341" s="266" t="str">
        <f>IF('Formulario PPGR2'!$G341="","",'Formulario PPGR1'!#REF!)</f>
        <v/>
      </c>
      <c r="G341" s="233"/>
      <c r="H341" s="233"/>
      <c r="I341" s="233"/>
      <c r="J341" s="232"/>
      <c r="K341" s="232"/>
      <c r="L341" s="232"/>
      <c r="M341" s="232"/>
      <c r="N341" s="232"/>
      <c r="O341" s="232"/>
      <c r="P341" s="232"/>
      <c r="Q341" s="232"/>
      <c r="R341" s="232"/>
      <c r="S341" s="232"/>
      <c r="T341" s="232"/>
      <c r="U341" s="232"/>
      <c r="V341" s="242">
        <f>SUM('Formulario PPGR2'!$J341:$U341)</f>
        <v>0</v>
      </c>
      <c r="W341" s="262"/>
      <c r="X341" s="262"/>
      <c r="Y341" s="233"/>
      <c r="Z341" s="296"/>
      <c r="AB341" s="694"/>
    </row>
    <row r="342" spans="2:28" s="244" customFormat="1">
      <c r="B342" s="266" t="str">
        <f>IF('Formulario PPGR2'!$G342="","",CONCATENATE('Formulario PPGR2'!$C342,".",'Formulario PPGR2'!$D342,".",'Formulario PPGR2'!$E342,".",'Formulario PPGR2'!$F342))</f>
        <v/>
      </c>
      <c r="C342" s="266" t="str">
        <f>IF('Formulario PPGR2'!$G342="","",'Formulario PPGR1'!#REF!)</f>
        <v/>
      </c>
      <c r="D342" s="266" t="str">
        <f>IF('Formulario PPGR2'!$G342="","",'Formulario PPGR1'!#REF!)</f>
        <v/>
      </c>
      <c r="E342" s="266" t="str">
        <f>IF('Formulario PPGR2'!$G342="","",'Formulario PPGR1'!#REF!)</f>
        <v/>
      </c>
      <c r="F342" s="266" t="str">
        <f>IF('Formulario PPGR2'!$G342="","",'Formulario PPGR1'!#REF!)</f>
        <v/>
      </c>
      <c r="G342" s="233"/>
      <c r="H342" s="233"/>
      <c r="I342" s="233"/>
      <c r="J342" s="232"/>
      <c r="K342" s="232"/>
      <c r="L342" s="232"/>
      <c r="M342" s="232"/>
      <c r="N342" s="232"/>
      <c r="O342" s="232"/>
      <c r="P342" s="232"/>
      <c r="Q342" s="232"/>
      <c r="R342" s="232"/>
      <c r="S342" s="232"/>
      <c r="T342" s="232"/>
      <c r="U342" s="232"/>
      <c r="V342" s="242">
        <f>SUM('Formulario PPGR2'!$J342:$U342)</f>
        <v>0</v>
      </c>
      <c r="W342" s="262"/>
      <c r="X342" s="262"/>
      <c r="Y342" s="233"/>
      <c r="Z342" s="296"/>
      <c r="AB342" s="694"/>
    </row>
    <row r="343" spans="2:28" s="244" customFormat="1">
      <c r="B343" s="266" t="str">
        <f>IF('Formulario PPGR2'!$G343="","",CONCATENATE('Formulario PPGR2'!$C343,".",'Formulario PPGR2'!$D343,".",'Formulario PPGR2'!$E343,".",'Formulario PPGR2'!$F343))</f>
        <v/>
      </c>
      <c r="C343" s="266" t="str">
        <f>IF('Formulario PPGR2'!$G343="","",'Formulario PPGR1'!#REF!)</f>
        <v/>
      </c>
      <c r="D343" s="266" t="str">
        <f>IF('Formulario PPGR2'!$G343="","",'Formulario PPGR1'!#REF!)</f>
        <v/>
      </c>
      <c r="E343" s="266" t="str">
        <f>IF('Formulario PPGR2'!$G343="","",'Formulario PPGR1'!#REF!)</f>
        <v/>
      </c>
      <c r="F343" s="266" t="str">
        <f>IF('Formulario PPGR2'!$G343="","",'Formulario PPGR1'!#REF!)</f>
        <v/>
      </c>
      <c r="G343" s="233"/>
      <c r="H343" s="233"/>
      <c r="I343" s="233"/>
      <c r="J343" s="232"/>
      <c r="K343" s="232"/>
      <c r="L343" s="232"/>
      <c r="M343" s="232"/>
      <c r="N343" s="232"/>
      <c r="O343" s="232"/>
      <c r="P343" s="232"/>
      <c r="Q343" s="232"/>
      <c r="R343" s="232"/>
      <c r="S343" s="232"/>
      <c r="T343" s="232"/>
      <c r="U343" s="232"/>
      <c r="V343" s="242">
        <f>SUM('Formulario PPGR2'!$J343:$U343)</f>
        <v>0</v>
      </c>
      <c r="W343" s="262"/>
      <c r="X343" s="262"/>
      <c r="Y343" s="233"/>
      <c r="Z343" s="296"/>
      <c r="AB343" s="694"/>
    </row>
    <row r="344" spans="2:28" s="244" customFormat="1">
      <c r="B344" s="266" t="str">
        <f>IF('Formulario PPGR2'!$G344="","",CONCATENATE('Formulario PPGR2'!$C344,".",'Formulario PPGR2'!$D344,".",'Formulario PPGR2'!$E344,".",'Formulario PPGR2'!$F344))</f>
        <v/>
      </c>
      <c r="C344" s="266" t="str">
        <f>IF('Formulario PPGR2'!$G344="","",'Formulario PPGR1'!#REF!)</f>
        <v/>
      </c>
      <c r="D344" s="266" t="str">
        <f>IF('Formulario PPGR2'!$G344="","",'Formulario PPGR1'!#REF!)</f>
        <v/>
      </c>
      <c r="E344" s="266" t="str">
        <f>IF('Formulario PPGR2'!$G344="","",'Formulario PPGR1'!#REF!)</f>
        <v/>
      </c>
      <c r="F344" s="266" t="str">
        <f>IF('Formulario PPGR2'!$G344="","",'Formulario PPGR1'!#REF!)</f>
        <v/>
      </c>
      <c r="G344" s="233"/>
      <c r="H344" s="233"/>
      <c r="I344" s="233"/>
      <c r="J344" s="232"/>
      <c r="K344" s="232"/>
      <c r="L344" s="232"/>
      <c r="M344" s="232"/>
      <c r="N344" s="232"/>
      <c r="O344" s="232"/>
      <c r="P344" s="232"/>
      <c r="Q344" s="232"/>
      <c r="R344" s="232"/>
      <c r="S344" s="232"/>
      <c r="T344" s="232"/>
      <c r="U344" s="232"/>
      <c r="V344" s="242">
        <f>SUM('Formulario PPGR2'!$J344:$U344)</f>
        <v>0</v>
      </c>
      <c r="W344" s="262"/>
      <c r="X344" s="262"/>
      <c r="Y344" s="233"/>
      <c r="Z344" s="296"/>
      <c r="AB344" s="694"/>
    </row>
    <row r="345" spans="2:28" s="244" customFormat="1">
      <c r="B345" s="266" t="str">
        <f>IF('Formulario PPGR2'!$G345="","",CONCATENATE('Formulario PPGR2'!$C345,".",'Formulario PPGR2'!$D345,".",'Formulario PPGR2'!$E345,".",'Formulario PPGR2'!$F345))</f>
        <v/>
      </c>
      <c r="C345" s="266" t="str">
        <f>IF('Formulario PPGR2'!$G345="","",'Formulario PPGR1'!#REF!)</f>
        <v/>
      </c>
      <c r="D345" s="266" t="str">
        <f>IF('Formulario PPGR2'!$G345="","",'Formulario PPGR1'!#REF!)</f>
        <v/>
      </c>
      <c r="E345" s="266" t="str">
        <f>IF('Formulario PPGR2'!$G345="","",'Formulario PPGR1'!#REF!)</f>
        <v/>
      </c>
      <c r="F345" s="266" t="str">
        <f>IF('Formulario PPGR2'!$G345="","",'Formulario PPGR1'!#REF!)</f>
        <v/>
      </c>
      <c r="G345" s="233"/>
      <c r="H345" s="233"/>
      <c r="I345" s="233"/>
      <c r="J345" s="232"/>
      <c r="K345" s="232"/>
      <c r="L345" s="232"/>
      <c r="M345" s="232"/>
      <c r="N345" s="232"/>
      <c r="O345" s="232"/>
      <c r="P345" s="232"/>
      <c r="Q345" s="232"/>
      <c r="R345" s="232"/>
      <c r="S345" s="232"/>
      <c r="T345" s="232"/>
      <c r="U345" s="232"/>
      <c r="V345" s="242">
        <f>SUM('Formulario PPGR2'!$J345:$U345)</f>
        <v>0</v>
      </c>
      <c r="W345" s="262"/>
      <c r="X345" s="262"/>
      <c r="Y345" s="233"/>
      <c r="Z345" s="296"/>
      <c r="AB345" s="694"/>
    </row>
    <row r="346" spans="2:28" s="244" customFormat="1">
      <c r="B346" s="266" t="str">
        <f>IF('Formulario PPGR2'!$G346="","",CONCATENATE('Formulario PPGR2'!$C346,".",'Formulario PPGR2'!$D346,".",'Formulario PPGR2'!$E346,".",'Formulario PPGR2'!$F346))</f>
        <v/>
      </c>
      <c r="C346" s="266" t="str">
        <f>IF('Formulario PPGR2'!$G346="","",'Formulario PPGR1'!#REF!)</f>
        <v/>
      </c>
      <c r="D346" s="266" t="str">
        <f>IF('Formulario PPGR2'!$G346="","",'Formulario PPGR1'!#REF!)</f>
        <v/>
      </c>
      <c r="E346" s="266" t="str">
        <f>IF('Formulario PPGR2'!$G346="","",'Formulario PPGR1'!#REF!)</f>
        <v/>
      </c>
      <c r="F346" s="266" t="str">
        <f>IF('Formulario PPGR2'!$G346="","",'Formulario PPGR1'!#REF!)</f>
        <v/>
      </c>
      <c r="G346" s="233"/>
      <c r="H346" s="233"/>
      <c r="I346" s="233"/>
      <c r="J346" s="232"/>
      <c r="K346" s="232"/>
      <c r="L346" s="232"/>
      <c r="M346" s="232"/>
      <c r="N346" s="232"/>
      <c r="O346" s="232"/>
      <c r="P346" s="232"/>
      <c r="Q346" s="232"/>
      <c r="R346" s="232"/>
      <c r="S346" s="232"/>
      <c r="T346" s="232"/>
      <c r="U346" s="232"/>
      <c r="V346" s="242">
        <f>SUM('Formulario PPGR2'!$J346:$U346)</f>
        <v>0</v>
      </c>
      <c r="W346" s="262"/>
      <c r="X346" s="262"/>
      <c r="Y346" s="233"/>
      <c r="Z346" s="296"/>
      <c r="AB346" s="694"/>
    </row>
    <row r="347" spans="2:28" s="244" customFormat="1">
      <c r="B347" s="266" t="str">
        <f>IF('Formulario PPGR2'!$G347="","",CONCATENATE('Formulario PPGR2'!$C347,".",'Formulario PPGR2'!$D347,".",'Formulario PPGR2'!$E347,".",'Formulario PPGR2'!$F347))</f>
        <v/>
      </c>
      <c r="C347" s="266" t="str">
        <f>IF('Formulario PPGR2'!$G347="","",'Formulario PPGR1'!#REF!)</f>
        <v/>
      </c>
      <c r="D347" s="266" t="str">
        <f>IF('Formulario PPGR2'!$G347="","",'Formulario PPGR1'!#REF!)</f>
        <v/>
      </c>
      <c r="E347" s="266" t="str">
        <f>IF('Formulario PPGR2'!$G347="","",'Formulario PPGR1'!#REF!)</f>
        <v/>
      </c>
      <c r="F347" s="266" t="str">
        <f>IF('Formulario PPGR2'!$G347="","",'Formulario PPGR1'!#REF!)</f>
        <v/>
      </c>
      <c r="G347" s="233"/>
      <c r="H347" s="233"/>
      <c r="I347" s="233"/>
      <c r="J347" s="232"/>
      <c r="K347" s="232"/>
      <c r="L347" s="232"/>
      <c r="M347" s="232"/>
      <c r="N347" s="232"/>
      <c r="O347" s="232"/>
      <c r="P347" s="232"/>
      <c r="Q347" s="232"/>
      <c r="R347" s="232"/>
      <c r="S347" s="232"/>
      <c r="T347" s="232"/>
      <c r="U347" s="232"/>
      <c r="V347" s="242">
        <f>SUM('Formulario PPGR2'!$J347:$U347)</f>
        <v>0</v>
      </c>
      <c r="W347" s="262"/>
      <c r="X347" s="262"/>
      <c r="Y347" s="233"/>
      <c r="Z347" s="296"/>
      <c r="AB347" s="694"/>
    </row>
    <row r="348" spans="2:28" s="244" customFormat="1">
      <c r="B348" s="266" t="str">
        <f>IF('Formulario PPGR2'!$G348="","",CONCATENATE('Formulario PPGR2'!$C348,".",'Formulario PPGR2'!$D348,".",'Formulario PPGR2'!$E348,".",'Formulario PPGR2'!$F348))</f>
        <v/>
      </c>
      <c r="C348" s="266" t="str">
        <f>IF('Formulario PPGR2'!$G348="","",'Formulario PPGR1'!#REF!)</f>
        <v/>
      </c>
      <c r="D348" s="266" t="str">
        <f>IF('Formulario PPGR2'!$G348="","",'Formulario PPGR1'!#REF!)</f>
        <v/>
      </c>
      <c r="E348" s="266" t="str">
        <f>IF('Formulario PPGR2'!$G348="","",'Formulario PPGR1'!#REF!)</f>
        <v/>
      </c>
      <c r="F348" s="266" t="str">
        <f>IF('Formulario PPGR2'!$G348="","",'Formulario PPGR1'!#REF!)</f>
        <v/>
      </c>
      <c r="G348" s="233"/>
      <c r="H348" s="233"/>
      <c r="I348" s="233"/>
      <c r="J348" s="232"/>
      <c r="K348" s="232"/>
      <c r="L348" s="232"/>
      <c r="M348" s="232"/>
      <c r="N348" s="232"/>
      <c r="O348" s="232"/>
      <c r="P348" s="232"/>
      <c r="Q348" s="232"/>
      <c r="R348" s="232"/>
      <c r="S348" s="232"/>
      <c r="T348" s="232"/>
      <c r="U348" s="232"/>
      <c r="V348" s="242">
        <f>SUM('Formulario PPGR2'!$J348:$U348)</f>
        <v>0</v>
      </c>
      <c r="W348" s="262"/>
      <c r="X348" s="262"/>
      <c r="Y348" s="233"/>
      <c r="Z348" s="296"/>
      <c r="AB348" s="694"/>
    </row>
    <row r="349" spans="2:28" s="244" customFormat="1">
      <c r="B349" s="266" t="str">
        <f>IF('Formulario PPGR2'!$G349="","",CONCATENATE('Formulario PPGR2'!$C349,".",'Formulario PPGR2'!$D349,".",'Formulario PPGR2'!$E349,".",'Formulario PPGR2'!$F349))</f>
        <v/>
      </c>
      <c r="C349" s="266" t="str">
        <f>IF('Formulario PPGR2'!$G349="","",'Formulario PPGR1'!#REF!)</f>
        <v/>
      </c>
      <c r="D349" s="266" t="str">
        <f>IF('Formulario PPGR2'!$G349="","",'Formulario PPGR1'!#REF!)</f>
        <v/>
      </c>
      <c r="E349" s="266" t="str">
        <f>IF('Formulario PPGR2'!$G349="","",'Formulario PPGR1'!#REF!)</f>
        <v/>
      </c>
      <c r="F349" s="266" t="str">
        <f>IF('Formulario PPGR2'!$G349="","",'Formulario PPGR1'!#REF!)</f>
        <v/>
      </c>
      <c r="G349" s="233"/>
      <c r="H349" s="233"/>
      <c r="I349" s="233"/>
      <c r="J349" s="232"/>
      <c r="K349" s="232"/>
      <c r="L349" s="232"/>
      <c r="M349" s="232"/>
      <c r="N349" s="232"/>
      <c r="O349" s="232"/>
      <c r="P349" s="232"/>
      <c r="Q349" s="232"/>
      <c r="R349" s="232"/>
      <c r="S349" s="232"/>
      <c r="T349" s="232"/>
      <c r="U349" s="232"/>
      <c r="V349" s="242">
        <f>SUM('Formulario PPGR2'!$J349:$U349)</f>
        <v>0</v>
      </c>
      <c r="W349" s="262"/>
      <c r="X349" s="262"/>
      <c r="Y349" s="233"/>
      <c r="Z349" s="296"/>
      <c r="AB349" s="694"/>
    </row>
    <row r="350" spans="2:28" s="244" customFormat="1">
      <c r="B350" s="266" t="str">
        <f>IF('Formulario PPGR2'!$G350="","",CONCATENATE('Formulario PPGR2'!$C350,".",'Formulario PPGR2'!$D350,".",'Formulario PPGR2'!$E350,".",'Formulario PPGR2'!$F350))</f>
        <v/>
      </c>
      <c r="C350" s="266" t="str">
        <f>IF('Formulario PPGR2'!$G350="","",'Formulario PPGR1'!#REF!)</f>
        <v/>
      </c>
      <c r="D350" s="266" t="str">
        <f>IF('Formulario PPGR2'!$G350="","",'Formulario PPGR1'!#REF!)</f>
        <v/>
      </c>
      <c r="E350" s="266" t="str">
        <f>IF('Formulario PPGR2'!$G350="","",'Formulario PPGR1'!#REF!)</f>
        <v/>
      </c>
      <c r="F350" s="266" t="str">
        <f>IF('Formulario PPGR2'!$G350="","",'Formulario PPGR1'!#REF!)</f>
        <v/>
      </c>
      <c r="G350" s="233"/>
      <c r="H350" s="233"/>
      <c r="I350" s="233"/>
      <c r="J350" s="232"/>
      <c r="K350" s="232"/>
      <c r="L350" s="232"/>
      <c r="M350" s="232"/>
      <c r="N350" s="232"/>
      <c r="O350" s="232"/>
      <c r="P350" s="232"/>
      <c r="Q350" s="232"/>
      <c r="R350" s="232"/>
      <c r="S350" s="232"/>
      <c r="T350" s="232"/>
      <c r="U350" s="232"/>
      <c r="V350" s="242">
        <f>SUM('Formulario PPGR2'!$J350:$U350)</f>
        <v>0</v>
      </c>
      <c r="W350" s="262"/>
      <c r="X350" s="262"/>
      <c r="Y350" s="233"/>
      <c r="Z350" s="296"/>
      <c r="AB350" s="694"/>
    </row>
    <row r="351" spans="2:28" s="244" customFormat="1">
      <c r="B351" s="266" t="str">
        <f>IF('Formulario PPGR2'!$G351="","",CONCATENATE('Formulario PPGR2'!$C351,".",'Formulario PPGR2'!$D351,".",'Formulario PPGR2'!$E351,".",'Formulario PPGR2'!$F351))</f>
        <v/>
      </c>
      <c r="C351" s="266" t="str">
        <f>IF('Formulario PPGR2'!$G351="","",'Formulario PPGR1'!#REF!)</f>
        <v/>
      </c>
      <c r="D351" s="266" t="str">
        <f>IF('Formulario PPGR2'!$G351="","",'Formulario PPGR1'!#REF!)</f>
        <v/>
      </c>
      <c r="E351" s="266" t="str">
        <f>IF('Formulario PPGR2'!$G351="","",'Formulario PPGR1'!#REF!)</f>
        <v/>
      </c>
      <c r="F351" s="266" t="str">
        <f>IF('Formulario PPGR2'!$G351="","",'Formulario PPGR1'!#REF!)</f>
        <v/>
      </c>
      <c r="G351" s="233"/>
      <c r="H351" s="233"/>
      <c r="I351" s="233"/>
      <c r="J351" s="232"/>
      <c r="K351" s="232"/>
      <c r="L351" s="232"/>
      <c r="M351" s="232"/>
      <c r="N351" s="232"/>
      <c r="O351" s="232"/>
      <c r="P351" s="232"/>
      <c r="Q351" s="232"/>
      <c r="R351" s="232"/>
      <c r="S351" s="232"/>
      <c r="T351" s="232"/>
      <c r="U351" s="232"/>
      <c r="V351" s="242">
        <f>SUM('Formulario PPGR2'!$J351:$U351)</f>
        <v>0</v>
      </c>
      <c r="W351" s="262"/>
      <c r="X351" s="262"/>
      <c r="Y351" s="233"/>
      <c r="Z351" s="296"/>
      <c r="AB351" s="694"/>
    </row>
    <row r="352" spans="2:28" s="244" customFormat="1">
      <c r="B352" s="266" t="str">
        <f>IF('Formulario PPGR2'!$G352="","",CONCATENATE('Formulario PPGR2'!$C352,".",'Formulario PPGR2'!$D352,".",'Formulario PPGR2'!$E352,".",'Formulario PPGR2'!$F352))</f>
        <v/>
      </c>
      <c r="C352" s="266" t="str">
        <f>IF('Formulario PPGR2'!$G352="","",'Formulario PPGR1'!#REF!)</f>
        <v/>
      </c>
      <c r="D352" s="266" t="str">
        <f>IF('Formulario PPGR2'!$G352="","",'Formulario PPGR1'!#REF!)</f>
        <v/>
      </c>
      <c r="E352" s="266" t="str">
        <f>IF('Formulario PPGR2'!$G352="","",'Formulario PPGR1'!#REF!)</f>
        <v/>
      </c>
      <c r="F352" s="266" t="str">
        <f>IF('Formulario PPGR2'!$G352="","",'Formulario PPGR1'!#REF!)</f>
        <v/>
      </c>
      <c r="G352" s="233"/>
      <c r="H352" s="233"/>
      <c r="I352" s="233"/>
      <c r="J352" s="232"/>
      <c r="K352" s="232"/>
      <c r="L352" s="232"/>
      <c r="M352" s="232"/>
      <c r="N352" s="232"/>
      <c r="O352" s="232"/>
      <c r="P352" s="232"/>
      <c r="Q352" s="232"/>
      <c r="R352" s="232"/>
      <c r="S352" s="232"/>
      <c r="T352" s="232"/>
      <c r="U352" s="232"/>
      <c r="V352" s="242">
        <f>SUM('Formulario PPGR2'!$J352:$U352)</f>
        <v>0</v>
      </c>
      <c r="W352" s="262"/>
      <c r="X352" s="262"/>
      <c r="Y352" s="233"/>
      <c r="Z352" s="296"/>
      <c r="AB352" s="694"/>
    </row>
    <row r="353" spans="2:28" s="244" customFormat="1">
      <c r="B353" s="266" t="str">
        <f>IF('Formulario PPGR2'!$G353="","",CONCATENATE('Formulario PPGR2'!$C353,".",'Formulario PPGR2'!$D353,".",'Formulario PPGR2'!$E353,".",'Formulario PPGR2'!$F353))</f>
        <v/>
      </c>
      <c r="C353" s="266" t="str">
        <f>IF('Formulario PPGR2'!$G353="","",'Formulario PPGR1'!#REF!)</f>
        <v/>
      </c>
      <c r="D353" s="266" t="str">
        <f>IF('Formulario PPGR2'!$G353="","",'Formulario PPGR1'!#REF!)</f>
        <v/>
      </c>
      <c r="E353" s="266" t="str">
        <f>IF('Formulario PPGR2'!$G353="","",'Formulario PPGR1'!#REF!)</f>
        <v/>
      </c>
      <c r="F353" s="266" t="str">
        <f>IF('Formulario PPGR2'!$G353="","",'Formulario PPGR1'!#REF!)</f>
        <v/>
      </c>
      <c r="G353" s="233"/>
      <c r="H353" s="233"/>
      <c r="I353" s="233"/>
      <c r="J353" s="232"/>
      <c r="K353" s="232"/>
      <c r="L353" s="232"/>
      <c r="M353" s="232"/>
      <c r="N353" s="232"/>
      <c r="O353" s="232"/>
      <c r="P353" s="232"/>
      <c r="Q353" s="232"/>
      <c r="R353" s="232"/>
      <c r="S353" s="232"/>
      <c r="T353" s="232"/>
      <c r="U353" s="232"/>
      <c r="V353" s="242">
        <f>SUM('Formulario PPGR2'!$J353:$U353)</f>
        <v>0</v>
      </c>
      <c r="W353" s="262"/>
      <c r="X353" s="262"/>
      <c r="Y353" s="233"/>
      <c r="Z353" s="296"/>
      <c r="AB353" s="694"/>
    </row>
    <row r="354" spans="2:28" s="244" customFormat="1">
      <c r="B354" s="266" t="str">
        <f>IF('Formulario PPGR2'!$G354="","",CONCATENATE('Formulario PPGR2'!$C354,".",'Formulario PPGR2'!$D354,".",'Formulario PPGR2'!$E354,".",'Formulario PPGR2'!$F354))</f>
        <v/>
      </c>
      <c r="C354" s="266" t="str">
        <f>IF('Formulario PPGR2'!$G354="","",'Formulario PPGR1'!#REF!)</f>
        <v/>
      </c>
      <c r="D354" s="266" t="str">
        <f>IF('Formulario PPGR2'!$G354="","",'Formulario PPGR1'!#REF!)</f>
        <v/>
      </c>
      <c r="E354" s="266" t="str">
        <f>IF('Formulario PPGR2'!$G354="","",'Formulario PPGR1'!#REF!)</f>
        <v/>
      </c>
      <c r="F354" s="266" t="str">
        <f>IF('Formulario PPGR2'!$G354="","",'Formulario PPGR1'!#REF!)</f>
        <v/>
      </c>
      <c r="G354" s="233"/>
      <c r="H354" s="233"/>
      <c r="I354" s="233"/>
      <c r="J354" s="232"/>
      <c r="K354" s="232"/>
      <c r="L354" s="232"/>
      <c r="M354" s="232"/>
      <c r="N354" s="232"/>
      <c r="O354" s="232"/>
      <c r="P354" s="232"/>
      <c r="Q354" s="232"/>
      <c r="R354" s="232"/>
      <c r="S354" s="232"/>
      <c r="T354" s="232"/>
      <c r="U354" s="232"/>
      <c r="V354" s="242">
        <f>SUM('Formulario PPGR2'!$J354:$U354)</f>
        <v>0</v>
      </c>
      <c r="W354" s="262"/>
      <c r="X354" s="262"/>
      <c r="Y354" s="233"/>
      <c r="Z354" s="296"/>
      <c r="AB354" s="694"/>
    </row>
    <row r="355" spans="2:28" s="244" customFormat="1">
      <c r="B355" s="266" t="str">
        <f>IF('Formulario PPGR2'!$G355="","",CONCATENATE('Formulario PPGR2'!$C355,".",'Formulario PPGR2'!$D355,".",'Formulario PPGR2'!$E355,".",'Formulario PPGR2'!$F355))</f>
        <v/>
      </c>
      <c r="C355" s="266" t="str">
        <f>IF('Formulario PPGR2'!$G355="","",'Formulario PPGR1'!#REF!)</f>
        <v/>
      </c>
      <c r="D355" s="266" t="str">
        <f>IF('Formulario PPGR2'!$G355="","",'Formulario PPGR1'!#REF!)</f>
        <v/>
      </c>
      <c r="E355" s="266" t="str">
        <f>IF('Formulario PPGR2'!$G355="","",'Formulario PPGR1'!#REF!)</f>
        <v/>
      </c>
      <c r="F355" s="266" t="str">
        <f>IF('Formulario PPGR2'!$G355="","",'Formulario PPGR1'!#REF!)</f>
        <v/>
      </c>
      <c r="G355" s="233"/>
      <c r="H355" s="233"/>
      <c r="I355" s="233"/>
      <c r="J355" s="232"/>
      <c r="K355" s="232"/>
      <c r="L355" s="232"/>
      <c r="M355" s="232"/>
      <c r="N355" s="232"/>
      <c r="O355" s="232"/>
      <c r="P355" s="232"/>
      <c r="Q355" s="232"/>
      <c r="R355" s="232"/>
      <c r="S355" s="232"/>
      <c r="T355" s="232"/>
      <c r="U355" s="232"/>
      <c r="V355" s="242">
        <f>SUM('Formulario PPGR2'!$J355:$U355)</f>
        <v>0</v>
      </c>
      <c r="W355" s="262"/>
      <c r="X355" s="262"/>
      <c r="Y355" s="233"/>
      <c r="Z355" s="296"/>
      <c r="AB355" s="694"/>
    </row>
    <row r="356" spans="2:28" s="244" customFormat="1">
      <c r="B356" s="266" t="str">
        <f>IF('Formulario PPGR2'!$G356="","",CONCATENATE('Formulario PPGR2'!$C356,".",'Formulario PPGR2'!$D356,".",'Formulario PPGR2'!$E356,".",'Formulario PPGR2'!$F356))</f>
        <v/>
      </c>
      <c r="C356" s="266" t="str">
        <f>IF('Formulario PPGR2'!$G356="","",'Formulario PPGR1'!#REF!)</f>
        <v/>
      </c>
      <c r="D356" s="266" t="str">
        <f>IF('Formulario PPGR2'!$G356="","",'Formulario PPGR1'!#REF!)</f>
        <v/>
      </c>
      <c r="E356" s="266" t="str">
        <f>IF('Formulario PPGR2'!$G356="","",'Formulario PPGR1'!#REF!)</f>
        <v/>
      </c>
      <c r="F356" s="266" t="str">
        <f>IF('Formulario PPGR2'!$G356="","",'Formulario PPGR1'!#REF!)</f>
        <v/>
      </c>
      <c r="G356" s="233"/>
      <c r="H356" s="233"/>
      <c r="I356" s="233"/>
      <c r="J356" s="232"/>
      <c r="K356" s="232"/>
      <c r="L356" s="232"/>
      <c r="M356" s="232"/>
      <c r="N356" s="232"/>
      <c r="O356" s="232"/>
      <c r="P356" s="232"/>
      <c r="Q356" s="232"/>
      <c r="R356" s="232"/>
      <c r="S356" s="232"/>
      <c r="T356" s="232"/>
      <c r="U356" s="232"/>
      <c r="V356" s="242">
        <f>SUM('Formulario PPGR2'!$J356:$U356)</f>
        <v>0</v>
      </c>
      <c r="W356" s="262"/>
      <c r="X356" s="262"/>
      <c r="Y356" s="233"/>
      <c r="Z356" s="296"/>
      <c r="AB356" s="694"/>
    </row>
    <row r="357" spans="2:28" s="244" customFormat="1">
      <c r="B357" s="266" t="str">
        <f>IF('Formulario PPGR2'!$G357="","",CONCATENATE('Formulario PPGR2'!$C357,".",'Formulario PPGR2'!$D357,".",'Formulario PPGR2'!$E357,".",'Formulario PPGR2'!$F357))</f>
        <v/>
      </c>
      <c r="C357" s="266" t="str">
        <f>IF('Formulario PPGR2'!$G357="","",'Formulario PPGR1'!#REF!)</f>
        <v/>
      </c>
      <c r="D357" s="266" t="str">
        <f>IF('Formulario PPGR2'!$G357="","",'Formulario PPGR1'!#REF!)</f>
        <v/>
      </c>
      <c r="E357" s="266" t="str">
        <f>IF('Formulario PPGR2'!$G357="","",'Formulario PPGR1'!#REF!)</f>
        <v/>
      </c>
      <c r="F357" s="266" t="str">
        <f>IF('Formulario PPGR2'!$G357="","",'Formulario PPGR1'!#REF!)</f>
        <v/>
      </c>
      <c r="G357" s="233"/>
      <c r="H357" s="233"/>
      <c r="I357" s="233"/>
      <c r="J357" s="232"/>
      <c r="K357" s="232"/>
      <c r="L357" s="232"/>
      <c r="M357" s="232"/>
      <c r="N357" s="232"/>
      <c r="O357" s="232"/>
      <c r="P357" s="232"/>
      <c r="Q357" s="232"/>
      <c r="R357" s="232"/>
      <c r="S357" s="232"/>
      <c r="T357" s="232"/>
      <c r="U357" s="232"/>
      <c r="V357" s="242">
        <f>SUM('Formulario PPGR2'!$J357:$U357)</f>
        <v>0</v>
      </c>
      <c r="W357" s="262"/>
      <c r="X357" s="262"/>
      <c r="Y357" s="233"/>
      <c r="Z357" s="296"/>
      <c r="AB357" s="694"/>
    </row>
    <row r="358" spans="2:28" s="244" customFormat="1">
      <c r="B358" s="266" t="str">
        <f>IF('Formulario PPGR2'!$G358="","",CONCATENATE('Formulario PPGR2'!$C358,".",'Formulario PPGR2'!$D358,".",'Formulario PPGR2'!$E358,".",'Formulario PPGR2'!$F358))</f>
        <v/>
      </c>
      <c r="C358" s="266" t="str">
        <f>IF('Formulario PPGR2'!$G358="","",'Formulario PPGR1'!#REF!)</f>
        <v/>
      </c>
      <c r="D358" s="266" t="str">
        <f>IF('Formulario PPGR2'!$G358="","",'Formulario PPGR1'!#REF!)</f>
        <v/>
      </c>
      <c r="E358" s="266" t="str">
        <f>IF('Formulario PPGR2'!$G358="","",'Formulario PPGR1'!#REF!)</f>
        <v/>
      </c>
      <c r="F358" s="266" t="str">
        <f>IF('Formulario PPGR2'!$G358="","",'Formulario PPGR1'!#REF!)</f>
        <v/>
      </c>
      <c r="G358" s="233"/>
      <c r="H358" s="233"/>
      <c r="I358" s="233"/>
      <c r="J358" s="232"/>
      <c r="K358" s="232"/>
      <c r="L358" s="232"/>
      <c r="M358" s="232"/>
      <c r="N358" s="232"/>
      <c r="O358" s="232"/>
      <c r="P358" s="232"/>
      <c r="Q358" s="232"/>
      <c r="R358" s="232"/>
      <c r="S358" s="232"/>
      <c r="T358" s="232"/>
      <c r="U358" s="232"/>
      <c r="V358" s="242">
        <f>SUM('Formulario PPGR2'!$J358:$U358)</f>
        <v>0</v>
      </c>
      <c r="W358" s="262"/>
      <c r="X358" s="262"/>
      <c r="Y358" s="233"/>
      <c r="Z358" s="296"/>
      <c r="AB358" s="694"/>
    </row>
    <row r="359" spans="2:28" s="244" customFormat="1">
      <c r="B359" s="266" t="str">
        <f>IF('Formulario PPGR2'!$G359="","",CONCATENATE('Formulario PPGR2'!$C359,".",'Formulario PPGR2'!$D359,".",'Formulario PPGR2'!$E359,".",'Formulario PPGR2'!$F359))</f>
        <v/>
      </c>
      <c r="C359" s="266" t="str">
        <f>IF('Formulario PPGR2'!$G359="","",'Formulario PPGR1'!#REF!)</f>
        <v/>
      </c>
      <c r="D359" s="266" t="str">
        <f>IF('Formulario PPGR2'!$G359="","",'Formulario PPGR1'!#REF!)</f>
        <v/>
      </c>
      <c r="E359" s="266" t="str">
        <f>IF('Formulario PPGR2'!$G359="","",'Formulario PPGR1'!#REF!)</f>
        <v/>
      </c>
      <c r="F359" s="266" t="str">
        <f>IF('Formulario PPGR2'!$G359="","",'Formulario PPGR1'!#REF!)</f>
        <v/>
      </c>
      <c r="G359" s="233"/>
      <c r="H359" s="233"/>
      <c r="I359" s="233"/>
      <c r="J359" s="232"/>
      <c r="K359" s="232"/>
      <c r="L359" s="232"/>
      <c r="M359" s="232"/>
      <c r="N359" s="232"/>
      <c r="O359" s="232"/>
      <c r="P359" s="232"/>
      <c r="Q359" s="232"/>
      <c r="R359" s="232"/>
      <c r="S359" s="232"/>
      <c r="T359" s="232"/>
      <c r="U359" s="232"/>
      <c r="V359" s="242">
        <f>SUM('Formulario PPGR2'!$J359:$U359)</f>
        <v>0</v>
      </c>
      <c r="W359" s="262"/>
      <c r="X359" s="262"/>
      <c r="Y359" s="233"/>
      <c r="Z359" s="296"/>
      <c r="AB359" s="694"/>
    </row>
    <row r="360" spans="2:28" s="244" customFormat="1">
      <c r="B360" s="266" t="str">
        <f>IF('Formulario PPGR2'!$G360="","",CONCATENATE('Formulario PPGR2'!$C360,".",'Formulario PPGR2'!$D360,".",'Formulario PPGR2'!$E360,".",'Formulario PPGR2'!$F360))</f>
        <v/>
      </c>
      <c r="C360" s="266" t="str">
        <f>IF('Formulario PPGR2'!$G360="","",'Formulario PPGR1'!#REF!)</f>
        <v/>
      </c>
      <c r="D360" s="266" t="str">
        <f>IF('Formulario PPGR2'!$G360="","",'Formulario PPGR1'!#REF!)</f>
        <v/>
      </c>
      <c r="E360" s="266" t="str">
        <f>IF('Formulario PPGR2'!$G360="","",'Formulario PPGR1'!#REF!)</f>
        <v/>
      </c>
      <c r="F360" s="266" t="str">
        <f>IF('Formulario PPGR2'!$G360="","",'Formulario PPGR1'!#REF!)</f>
        <v/>
      </c>
      <c r="G360" s="233"/>
      <c r="H360" s="233"/>
      <c r="I360" s="233"/>
      <c r="J360" s="232"/>
      <c r="K360" s="232"/>
      <c r="L360" s="232"/>
      <c r="M360" s="232"/>
      <c r="N360" s="232"/>
      <c r="O360" s="232"/>
      <c r="P360" s="232"/>
      <c r="Q360" s="232"/>
      <c r="R360" s="232"/>
      <c r="S360" s="232"/>
      <c r="T360" s="232"/>
      <c r="U360" s="232"/>
      <c r="V360" s="242">
        <f>SUM('Formulario PPGR2'!$J360:$U360)</f>
        <v>0</v>
      </c>
      <c r="W360" s="262"/>
      <c r="X360" s="262"/>
      <c r="Y360" s="233"/>
      <c r="Z360" s="296"/>
      <c r="AB360" s="694"/>
    </row>
    <row r="361" spans="2:28" s="244" customFormat="1">
      <c r="B361" s="266" t="str">
        <f>IF('Formulario PPGR2'!$G361="","",CONCATENATE('Formulario PPGR2'!$C361,".",'Formulario PPGR2'!$D361,".",'Formulario PPGR2'!$E361,".",'Formulario PPGR2'!$F361))</f>
        <v/>
      </c>
      <c r="C361" s="266" t="str">
        <f>IF('Formulario PPGR2'!$G361="","",'Formulario PPGR1'!#REF!)</f>
        <v/>
      </c>
      <c r="D361" s="266" t="str">
        <f>IF('Formulario PPGR2'!$G361="","",'Formulario PPGR1'!#REF!)</f>
        <v/>
      </c>
      <c r="E361" s="266" t="str">
        <f>IF('Formulario PPGR2'!$G361="","",'Formulario PPGR1'!#REF!)</f>
        <v/>
      </c>
      <c r="F361" s="266" t="str">
        <f>IF('Formulario PPGR2'!$G361="","",'Formulario PPGR1'!#REF!)</f>
        <v/>
      </c>
      <c r="G361" s="233"/>
      <c r="H361" s="233"/>
      <c r="I361" s="233"/>
      <c r="J361" s="232"/>
      <c r="K361" s="232"/>
      <c r="L361" s="232"/>
      <c r="M361" s="232"/>
      <c r="N361" s="232"/>
      <c r="O361" s="232"/>
      <c r="P361" s="232"/>
      <c r="Q361" s="232"/>
      <c r="R361" s="232"/>
      <c r="S361" s="232"/>
      <c r="T361" s="232"/>
      <c r="U361" s="232"/>
      <c r="V361" s="242">
        <f>SUM('Formulario PPGR2'!$J361:$U361)</f>
        <v>0</v>
      </c>
      <c r="W361" s="262"/>
      <c r="X361" s="262"/>
      <c r="Y361" s="233"/>
      <c r="Z361" s="296"/>
      <c r="AB361" s="694"/>
    </row>
    <row r="362" spans="2:28" s="244" customFormat="1">
      <c r="B362" s="266" t="str">
        <f>IF('Formulario PPGR2'!$G362="","",CONCATENATE('Formulario PPGR2'!$C362,".",'Formulario PPGR2'!$D362,".",'Formulario PPGR2'!$E362,".",'Formulario PPGR2'!$F362))</f>
        <v/>
      </c>
      <c r="C362" s="266" t="str">
        <f>IF('Formulario PPGR2'!$G362="","",'Formulario PPGR1'!#REF!)</f>
        <v/>
      </c>
      <c r="D362" s="266" t="str">
        <f>IF('Formulario PPGR2'!$G362="","",'Formulario PPGR1'!#REF!)</f>
        <v/>
      </c>
      <c r="E362" s="266" t="str">
        <f>IF('Formulario PPGR2'!$G362="","",'Formulario PPGR1'!#REF!)</f>
        <v/>
      </c>
      <c r="F362" s="266" t="str">
        <f>IF('Formulario PPGR2'!$G362="","",'Formulario PPGR1'!#REF!)</f>
        <v/>
      </c>
      <c r="G362" s="233"/>
      <c r="H362" s="233"/>
      <c r="I362" s="233"/>
      <c r="J362" s="232"/>
      <c r="K362" s="232"/>
      <c r="L362" s="232"/>
      <c r="M362" s="232"/>
      <c r="N362" s="232"/>
      <c r="O362" s="232"/>
      <c r="P362" s="232"/>
      <c r="Q362" s="232"/>
      <c r="R362" s="232"/>
      <c r="S362" s="232"/>
      <c r="T362" s="232"/>
      <c r="U362" s="232"/>
      <c r="V362" s="242">
        <f>SUM('Formulario PPGR2'!$J362:$U362)</f>
        <v>0</v>
      </c>
      <c r="W362" s="262"/>
      <c r="X362" s="262"/>
      <c r="Y362" s="233"/>
      <c r="Z362" s="296"/>
      <c r="AB362" s="694"/>
    </row>
    <row r="363" spans="2:28" s="244" customFormat="1">
      <c r="B363" s="266" t="str">
        <f>IF('Formulario PPGR2'!$G363="","",CONCATENATE('Formulario PPGR2'!$C363,".",'Formulario PPGR2'!$D363,".",'Formulario PPGR2'!$E363,".",'Formulario PPGR2'!$F363))</f>
        <v/>
      </c>
      <c r="C363" s="266" t="str">
        <f>IF('Formulario PPGR2'!$G363="","",'Formulario PPGR1'!#REF!)</f>
        <v/>
      </c>
      <c r="D363" s="266" t="str">
        <f>IF('Formulario PPGR2'!$G363="","",'Formulario PPGR1'!#REF!)</f>
        <v/>
      </c>
      <c r="E363" s="266" t="str">
        <f>IF('Formulario PPGR2'!$G363="","",'Formulario PPGR1'!#REF!)</f>
        <v/>
      </c>
      <c r="F363" s="266" t="str">
        <f>IF('Formulario PPGR2'!$G363="","",'Formulario PPGR1'!#REF!)</f>
        <v/>
      </c>
      <c r="G363" s="233"/>
      <c r="H363" s="233"/>
      <c r="I363" s="233"/>
      <c r="J363" s="232"/>
      <c r="K363" s="232"/>
      <c r="L363" s="232"/>
      <c r="M363" s="232"/>
      <c r="N363" s="232"/>
      <c r="O363" s="232"/>
      <c r="P363" s="232"/>
      <c r="Q363" s="232"/>
      <c r="R363" s="232"/>
      <c r="S363" s="232"/>
      <c r="T363" s="232"/>
      <c r="U363" s="232"/>
      <c r="V363" s="242">
        <f>SUM('Formulario PPGR2'!$J363:$U363)</f>
        <v>0</v>
      </c>
      <c r="W363" s="262"/>
      <c r="X363" s="262"/>
      <c r="Y363" s="233"/>
      <c r="Z363" s="296"/>
      <c r="AB363" s="694"/>
    </row>
    <row r="364" spans="2:28" s="244" customFormat="1">
      <c r="B364" s="266" t="str">
        <f>IF('Formulario PPGR2'!$G364="","",CONCATENATE('Formulario PPGR2'!$C364,".",'Formulario PPGR2'!$D364,".",'Formulario PPGR2'!$E364,".",'Formulario PPGR2'!$F364))</f>
        <v/>
      </c>
      <c r="C364" s="266" t="str">
        <f>IF('Formulario PPGR2'!$G364="","",'Formulario PPGR1'!#REF!)</f>
        <v/>
      </c>
      <c r="D364" s="266" t="str">
        <f>IF('Formulario PPGR2'!$G364="","",'Formulario PPGR1'!#REF!)</f>
        <v/>
      </c>
      <c r="E364" s="266" t="str">
        <f>IF('Formulario PPGR2'!$G364="","",'Formulario PPGR1'!#REF!)</f>
        <v/>
      </c>
      <c r="F364" s="266" t="str">
        <f>IF('Formulario PPGR2'!$G364="","",'Formulario PPGR1'!#REF!)</f>
        <v/>
      </c>
      <c r="G364" s="233"/>
      <c r="H364" s="233"/>
      <c r="I364" s="233"/>
      <c r="J364" s="232"/>
      <c r="K364" s="232"/>
      <c r="L364" s="232"/>
      <c r="M364" s="232"/>
      <c r="N364" s="232"/>
      <c r="O364" s="232"/>
      <c r="P364" s="232"/>
      <c r="Q364" s="232"/>
      <c r="R364" s="232"/>
      <c r="S364" s="232"/>
      <c r="T364" s="232"/>
      <c r="U364" s="232"/>
      <c r="V364" s="242">
        <f>SUM('Formulario PPGR2'!$J364:$U364)</f>
        <v>0</v>
      </c>
      <c r="W364" s="262"/>
      <c r="X364" s="262"/>
      <c r="Y364" s="233"/>
      <c r="Z364" s="296"/>
      <c r="AB364" s="694"/>
    </row>
    <row r="365" spans="2:28" s="244" customFormat="1">
      <c r="B365" s="266" t="str">
        <f>IF('Formulario PPGR2'!$G365="","",CONCATENATE('Formulario PPGR2'!$C365,".",'Formulario PPGR2'!$D365,".",'Formulario PPGR2'!$E365,".",'Formulario PPGR2'!$F365))</f>
        <v/>
      </c>
      <c r="C365" s="266" t="str">
        <f>IF('Formulario PPGR2'!$G365="","",'Formulario PPGR1'!#REF!)</f>
        <v/>
      </c>
      <c r="D365" s="266" t="str">
        <f>IF('Formulario PPGR2'!$G365="","",'Formulario PPGR1'!#REF!)</f>
        <v/>
      </c>
      <c r="E365" s="266" t="str">
        <f>IF('Formulario PPGR2'!$G365="","",'Formulario PPGR1'!#REF!)</f>
        <v/>
      </c>
      <c r="F365" s="266" t="str">
        <f>IF('Formulario PPGR2'!$G365="","",'Formulario PPGR1'!#REF!)</f>
        <v/>
      </c>
      <c r="G365" s="233"/>
      <c r="H365" s="233"/>
      <c r="I365" s="233"/>
      <c r="J365" s="232"/>
      <c r="K365" s="232"/>
      <c r="L365" s="232"/>
      <c r="M365" s="232"/>
      <c r="N365" s="232"/>
      <c r="O365" s="232"/>
      <c r="P365" s="232"/>
      <c r="Q365" s="232"/>
      <c r="R365" s="232"/>
      <c r="S365" s="232"/>
      <c r="T365" s="232"/>
      <c r="U365" s="232"/>
      <c r="V365" s="242">
        <f>SUM('Formulario PPGR2'!$J365:$U365)</f>
        <v>0</v>
      </c>
      <c r="W365" s="262"/>
      <c r="X365" s="262"/>
      <c r="Y365" s="233"/>
      <c r="Z365" s="296"/>
      <c r="AB365" s="694"/>
    </row>
    <row r="366" spans="2:28" s="244" customFormat="1">
      <c r="B366" s="266" t="str">
        <f>IF('Formulario PPGR2'!$G366="","",CONCATENATE('Formulario PPGR2'!$C366,".",'Formulario PPGR2'!$D366,".",'Formulario PPGR2'!$E366,".",'Formulario PPGR2'!$F366))</f>
        <v/>
      </c>
      <c r="C366" s="266" t="str">
        <f>IF('Formulario PPGR2'!$G366="","",'Formulario PPGR1'!#REF!)</f>
        <v/>
      </c>
      <c r="D366" s="266" t="str">
        <f>IF('Formulario PPGR2'!$G366="","",'Formulario PPGR1'!#REF!)</f>
        <v/>
      </c>
      <c r="E366" s="266" t="str">
        <f>IF('Formulario PPGR2'!$G366="","",'Formulario PPGR1'!#REF!)</f>
        <v/>
      </c>
      <c r="F366" s="266" t="str">
        <f>IF('Formulario PPGR2'!$G366="","",'Formulario PPGR1'!#REF!)</f>
        <v/>
      </c>
      <c r="G366" s="233"/>
      <c r="H366" s="233"/>
      <c r="I366" s="233"/>
      <c r="J366" s="232"/>
      <c r="K366" s="232"/>
      <c r="L366" s="232"/>
      <c r="M366" s="232"/>
      <c r="N366" s="232"/>
      <c r="O366" s="232"/>
      <c r="P366" s="232"/>
      <c r="Q366" s="232"/>
      <c r="R366" s="232"/>
      <c r="S366" s="232"/>
      <c r="T366" s="232"/>
      <c r="U366" s="232"/>
      <c r="V366" s="242">
        <f>SUM('Formulario PPGR2'!$J366:$U366)</f>
        <v>0</v>
      </c>
      <c r="W366" s="262"/>
      <c r="X366" s="262"/>
      <c r="Y366" s="233"/>
      <c r="Z366" s="296"/>
      <c r="AB366" s="694"/>
    </row>
    <row r="367" spans="2:28" s="244" customFormat="1">
      <c r="B367" s="266" t="str">
        <f>IF('Formulario PPGR2'!$G367="","",CONCATENATE('Formulario PPGR2'!$C367,".",'Formulario PPGR2'!$D367,".",'Formulario PPGR2'!$E367,".",'Formulario PPGR2'!$F367))</f>
        <v/>
      </c>
      <c r="C367" s="266" t="str">
        <f>IF('Formulario PPGR2'!$G367="","",'Formulario PPGR1'!#REF!)</f>
        <v/>
      </c>
      <c r="D367" s="266" t="str">
        <f>IF('Formulario PPGR2'!$G367="","",'Formulario PPGR1'!#REF!)</f>
        <v/>
      </c>
      <c r="E367" s="266" t="str">
        <f>IF('Formulario PPGR2'!$G367="","",'Formulario PPGR1'!#REF!)</f>
        <v/>
      </c>
      <c r="F367" s="266" t="str">
        <f>IF('Formulario PPGR2'!$G367="","",'Formulario PPGR1'!#REF!)</f>
        <v/>
      </c>
      <c r="G367" s="233"/>
      <c r="H367" s="233"/>
      <c r="I367" s="233"/>
      <c r="J367" s="232"/>
      <c r="K367" s="232"/>
      <c r="L367" s="232"/>
      <c r="M367" s="232"/>
      <c r="N367" s="232"/>
      <c r="O367" s="232"/>
      <c r="P367" s="232"/>
      <c r="Q367" s="232"/>
      <c r="R367" s="232"/>
      <c r="S367" s="232"/>
      <c r="T367" s="232"/>
      <c r="U367" s="232"/>
      <c r="V367" s="242">
        <f>SUM('Formulario PPGR2'!$J367:$U367)</f>
        <v>0</v>
      </c>
      <c r="W367" s="262"/>
      <c r="X367" s="262"/>
      <c r="Y367" s="233"/>
      <c r="Z367" s="296"/>
      <c r="AB367" s="694"/>
    </row>
    <row r="368" spans="2:28" s="244" customFormat="1">
      <c r="B368" s="266" t="str">
        <f>IF('Formulario PPGR2'!$G368="","",CONCATENATE('Formulario PPGR2'!$C368,".",'Formulario PPGR2'!$D368,".",'Formulario PPGR2'!$E368,".",'Formulario PPGR2'!$F368))</f>
        <v/>
      </c>
      <c r="C368" s="266" t="str">
        <f>IF('Formulario PPGR2'!$G368="","",'Formulario PPGR1'!#REF!)</f>
        <v/>
      </c>
      <c r="D368" s="266" t="str">
        <f>IF('Formulario PPGR2'!$G368="","",'Formulario PPGR1'!#REF!)</f>
        <v/>
      </c>
      <c r="E368" s="266" t="str">
        <f>IF('Formulario PPGR2'!$G368="","",'Formulario PPGR1'!#REF!)</f>
        <v/>
      </c>
      <c r="F368" s="266" t="str">
        <f>IF('Formulario PPGR2'!$G368="","",'Formulario PPGR1'!#REF!)</f>
        <v/>
      </c>
      <c r="G368" s="233"/>
      <c r="H368" s="233"/>
      <c r="I368" s="233"/>
      <c r="J368" s="232"/>
      <c r="K368" s="232"/>
      <c r="L368" s="232"/>
      <c r="M368" s="232"/>
      <c r="N368" s="232"/>
      <c r="O368" s="232"/>
      <c r="P368" s="232"/>
      <c r="Q368" s="232"/>
      <c r="R368" s="232"/>
      <c r="S368" s="232"/>
      <c r="T368" s="232"/>
      <c r="U368" s="232"/>
      <c r="V368" s="242">
        <f>SUM('Formulario PPGR2'!$J368:$U368)</f>
        <v>0</v>
      </c>
      <c r="W368" s="262"/>
      <c r="X368" s="262"/>
      <c r="Y368" s="233"/>
      <c r="Z368" s="296"/>
      <c r="AB368" s="694"/>
    </row>
    <row r="369" spans="2:28" s="244" customFormat="1">
      <c r="B369" s="266" t="str">
        <f>IF('Formulario PPGR2'!$G369="","",CONCATENATE('Formulario PPGR2'!$C369,".",'Formulario PPGR2'!$D369,".",'Formulario PPGR2'!$E369,".",'Formulario PPGR2'!$F369))</f>
        <v/>
      </c>
      <c r="C369" s="266" t="str">
        <f>IF('Formulario PPGR2'!$G369="","",'Formulario PPGR1'!#REF!)</f>
        <v/>
      </c>
      <c r="D369" s="266" t="str">
        <f>IF('Formulario PPGR2'!$G369="","",'Formulario PPGR1'!#REF!)</f>
        <v/>
      </c>
      <c r="E369" s="266" t="str">
        <f>IF('Formulario PPGR2'!$G369="","",'Formulario PPGR1'!#REF!)</f>
        <v/>
      </c>
      <c r="F369" s="266" t="str">
        <f>IF('Formulario PPGR2'!$G369="","",'Formulario PPGR1'!#REF!)</f>
        <v/>
      </c>
      <c r="G369" s="233"/>
      <c r="H369" s="233"/>
      <c r="I369" s="233"/>
      <c r="J369" s="232"/>
      <c r="K369" s="232"/>
      <c r="L369" s="232"/>
      <c r="M369" s="232"/>
      <c r="N369" s="232"/>
      <c r="O369" s="232"/>
      <c r="P369" s="232"/>
      <c r="Q369" s="232"/>
      <c r="R369" s="232"/>
      <c r="S369" s="232"/>
      <c r="T369" s="232"/>
      <c r="U369" s="232"/>
      <c r="V369" s="242">
        <f>SUM('Formulario PPGR2'!$J369:$U369)</f>
        <v>0</v>
      </c>
      <c r="W369" s="262"/>
      <c r="X369" s="262"/>
      <c r="Y369" s="233"/>
      <c r="Z369" s="296"/>
      <c r="AB369" s="694"/>
    </row>
    <row r="370" spans="2:28" s="244" customFormat="1">
      <c r="B370" s="266" t="str">
        <f>IF('Formulario PPGR2'!$G370="","",CONCATENATE('Formulario PPGR2'!$C370,".",'Formulario PPGR2'!$D370,".",'Formulario PPGR2'!$E370,".",'Formulario PPGR2'!$F370))</f>
        <v/>
      </c>
      <c r="C370" s="266" t="str">
        <f>IF('Formulario PPGR2'!$G370="","",'Formulario PPGR1'!#REF!)</f>
        <v/>
      </c>
      <c r="D370" s="266" t="str">
        <f>IF('Formulario PPGR2'!$G370="","",'Formulario PPGR1'!#REF!)</f>
        <v/>
      </c>
      <c r="E370" s="266" t="str">
        <f>IF('Formulario PPGR2'!$G370="","",'Formulario PPGR1'!#REF!)</f>
        <v/>
      </c>
      <c r="F370" s="266" t="str">
        <f>IF('Formulario PPGR2'!$G370="","",'Formulario PPGR1'!#REF!)</f>
        <v/>
      </c>
      <c r="G370" s="233"/>
      <c r="H370" s="233"/>
      <c r="I370" s="233"/>
      <c r="J370" s="232"/>
      <c r="K370" s="232"/>
      <c r="L370" s="232"/>
      <c r="M370" s="232"/>
      <c r="N370" s="232"/>
      <c r="O370" s="232"/>
      <c r="P370" s="232"/>
      <c r="Q370" s="232"/>
      <c r="R370" s="232"/>
      <c r="S370" s="232"/>
      <c r="T370" s="232"/>
      <c r="U370" s="232"/>
      <c r="V370" s="242">
        <f>SUM('Formulario PPGR2'!$J370:$U370)</f>
        <v>0</v>
      </c>
      <c r="W370" s="262"/>
      <c r="X370" s="262"/>
      <c r="Y370" s="233"/>
      <c r="Z370" s="296"/>
      <c r="AB370" s="694"/>
    </row>
    <row r="371" spans="2:28" s="244" customFormat="1">
      <c r="B371" s="266" t="str">
        <f>IF('Formulario PPGR2'!$G371="","",CONCATENATE('Formulario PPGR2'!$C371,".",'Formulario PPGR2'!$D371,".",'Formulario PPGR2'!$E371,".",'Formulario PPGR2'!$F371))</f>
        <v/>
      </c>
      <c r="C371" s="266" t="str">
        <f>IF('Formulario PPGR2'!$G371="","",'Formulario PPGR1'!#REF!)</f>
        <v/>
      </c>
      <c r="D371" s="266" t="str">
        <f>IF('Formulario PPGR2'!$G371="","",'Formulario PPGR1'!#REF!)</f>
        <v/>
      </c>
      <c r="E371" s="266" t="str">
        <f>IF('Formulario PPGR2'!$G371="","",'Formulario PPGR1'!#REF!)</f>
        <v/>
      </c>
      <c r="F371" s="266" t="str">
        <f>IF('Formulario PPGR2'!$G371="","",'Formulario PPGR1'!#REF!)</f>
        <v/>
      </c>
      <c r="G371" s="233"/>
      <c r="H371" s="233"/>
      <c r="I371" s="233"/>
      <c r="J371" s="232"/>
      <c r="K371" s="232"/>
      <c r="L371" s="232"/>
      <c r="M371" s="232"/>
      <c r="N371" s="232"/>
      <c r="O371" s="232"/>
      <c r="P371" s="232"/>
      <c r="Q371" s="232"/>
      <c r="R371" s="232"/>
      <c r="S371" s="232"/>
      <c r="T371" s="232"/>
      <c r="U371" s="232"/>
      <c r="V371" s="242">
        <f>SUM('Formulario PPGR2'!$J371:$U371)</f>
        <v>0</v>
      </c>
      <c r="W371" s="262"/>
      <c r="X371" s="262"/>
      <c r="Y371" s="233"/>
      <c r="Z371" s="296"/>
      <c r="AB371" s="694"/>
    </row>
    <row r="372" spans="2:28" s="244" customFormat="1">
      <c r="B372" s="266" t="str">
        <f>IF('Formulario PPGR2'!$G372="","",CONCATENATE('Formulario PPGR2'!$C372,".",'Formulario PPGR2'!$D372,".",'Formulario PPGR2'!$E372,".",'Formulario PPGR2'!$F372))</f>
        <v/>
      </c>
      <c r="C372" s="266" t="str">
        <f>IF('Formulario PPGR2'!$G372="","",'Formulario PPGR1'!#REF!)</f>
        <v/>
      </c>
      <c r="D372" s="266" t="str">
        <f>IF('Formulario PPGR2'!$G372="","",'Formulario PPGR1'!#REF!)</f>
        <v/>
      </c>
      <c r="E372" s="266" t="str">
        <f>IF('Formulario PPGR2'!$G372="","",'Formulario PPGR1'!#REF!)</f>
        <v/>
      </c>
      <c r="F372" s="266" t="str">
        <f>IF('Formulario PPGR2'!$G372="","",'Formulario PPGR1'!#REF!)</f>
        <v/>
      </c>
      <c r="G372" s="233"/>
      <c r="H372" s="233"/>
      <c r="I372" s="233"/>
      <c r="J372" s="232"/>
      <c r="K372" s="232"/>
      <c r="L372" s="232"/>
      <c r="M372" s="232"/>
      <c r="N372" s="232"/>
      <c r="O372" s="232"/>
      <c r="P372" s="232"/>
      <c r="Q372" s="232"/>
      <c r="R372" s="232"/>
      <c r="S372" s="232"/>
      <c r="T372" s="232"/>
      <c r="U372" s="232"/>
      <c r="V372" s="242">
        <f>SUM('Formulario PPGR2'!$J372:$U372)</f>
        <v>0</v>
      </c>
      <c r="W372" s="262"/>
      <c r="X372" s="262"/>
      <c r="Y372" s="233"/>
      <c r="Z372" s="296"/>
      <c r="AB372" s="694"/>
    </row>
    <row r="373" spans="2:28" s="244" customFormat="1">
      <c r="B373" s="266" t="str">
        <f>IF('Formulario PPGR2'!$G373="","",CONCATENATE('Formulario PPGR2'!$C373,".",'Formulario PPGR2'!$D373,".",'Formulario PPGR2'!$E373,".",'Formulario PPGR2'!$F373))</f>
        <v/>
      </c>
      <c r="C373" s="266" t="str">
        <f>IF('Formulario PPGR2'!$G373="","",'Formulario PPGR1'!#REF!)</f>
        <v/>
      </c>
      <c r="D373" s="266" t="str">
        <f>IF('Formulario PPGR2'!$G373="","",'Formulario PPGR1'!#REF!)</f>
        <v/>
      </c>
      <c r="E373" s="266" t="str">
        <f>IF('Formulario PPGR2'!$G373="","",'Formulario PPGR1'!#REF!)</f>
        <v/>
      </c>
      <c r="F373" s="266" t="str">
        <f>IF('Formulario PPGR2'!$G373="","",'Formulario PPGR1'!#REF!)</f>
        <v/>
      </c>
      <c r="G373" s="233"/>
      <c r="H373" s="233"/>
      <c r="I373" s="233"/>
      <c r="J373" s="232"/>
      <c r="K373" s="232"/>
      <c r="L373" s="232"/>
      <c r="M373" s="232"/>
      <c r="N373" s="232"/>
      <c r="O373" s="232"/>
      <c r="P373" s="232"/>
      <c r="Q373" s="232"/>
      <c r="R373" s="232"/>
      <c r="S373" s="232"/>
      <c r="T373" s="232"/>
      <c r="U373" s="232"/>
      <c r="V373" s="242">
        <f>SUM('Formulario PPGR2'!$J373:$U373)</f>
        <v>0</v>
      </c>
      <c r="W373" s="262"/>
      <c r="X373" s="262"/>
      <c r="Y373" s="233"/>
      <c r="Z373" s="296"/>
      <c r="AB373" s="694"/>
    </row>
    <row r="374" spans="2:28" s="244" customFormat="1">
      <c r="B374" s="266" t="str">
        <f>IF('Formulario PPGR2'!$G374="","",CONCATENATE('Formulario PPGR2'!$C374,".",'Formulario PPGR2'!$D374,".",'Formulario PPGR2'!$E374,".",'Formulario PPGR2'!$F374))</f>
        <v/>
      </c>
      <c r="C374" s="266" t="str">
        <f>IF('Formulario PPGR2'!$G374="","",'Formulario PPGR1'!#REF!)</f>
        <v/>
      </c>
      <c r="D374" s="266" t="str">
        <f>IF('Formulario PPGR2'!$G374="","",'Formulario PPGR1'!#REF!)</f>
        <v/>
      </c>
      <c r="E374" s="266" t="str">
        <f>IF('Formulario PPGR2'!$G374="","",'Formulario PPGR1'!#REF!)</f>
        <v/>
      </c>
      <c r="F374" s="266" t="str">
        <f>IF('Formulario PPGR2'!$G374="","",'Formulario PPGR1'!#REF!)</f>
        <v/>
      </c>
      <c r="G374" s="233"/>
      <c r="H374" s="233"/>
      <c r="I374" s="233"/>
      <c r="J374" s="232"/>
      <c r="K374" s="232"/>
      <c r="L374" s="232"/>
      <c r="M374" s="232"/>
      <c r="N374" s="232"/>
      <c r="O374" s="232"/>
      <c r="P374" s="232"/>
      <c r="Q374" s="232"/>
      <c r="R374" s="232"/>
      <c r="S374" s="232"/>
      <c r="T374" s="232"/>
      <c r="U374" s="232"/>
      <c r="V374" s="242">
        <f>SUM('Formulario PPGR2'!$J374:$U374)</f>
        <v>0</v>
      </c>
      <c r="W374" s="262"/>
      <c r="X374" s="262"/>
      <c r="Y374" s="233"/>
      <c r="Z374" s="296"/>
      <c r="AB374" s="694"/>
    </row>
    <row r="375" spans="2:28" s="244" customFormat="1">
      <c r="B375" s="266" t="str">
        <f>IF('Formulario PPGR2'!$G375="","",CONCATENATE('Formulario PPGR2'!$C375,".",'Formulario PPGR2'!$D375,".",'Formulario PPGR2'!$E375,".",'Formulario PPGR2'!$F375))</f>
        <v/>
      </c>
      <c r="C375" s="266" t="str">
        <f>IF('Formulario PPGR2'!$G375="","",'Formulario PPGR1'!#REF!)</f>
        <v/>
      </c>
      <c r="D375" s="266" t="str">
        <f>IF('Formulario PPGR2'!$G375="","",'Formulario PPGR1'!#REF!)</f>
        <v/>
      </c>
      <c r="E375" s="266" t="str">
        <f>IF('Formulario PPGR2'!$G375="","",'Formulario PPGR1'!#REF!)</f>
        <v/>
      </c>
      <c r="F375" s="266" t="str">
        <f>IF('Formulario PPGR2'!$G375="","",'Formulario PPGR1'!#REF!)</f>
        <v/>
      </c>
      <c r="G375" s="233"/>
      <c r="H375" s="233"/>
      <c r="I375" s="233"/>
      <c r="J375" s="232"/>
      <c r="K375" s="232"/>
      <c r="L375" s="232"/>
      <c r="M375" s="232"/>
      <c r="N375" s="232"/>
      <c r="O375" s="232"/>
      <c r="P375" s="232"/>
      <c r="Q375" s="232"/>
      <c r="R375" s="232"/>
      <c r="S375" s="232"/>
      <c r="T375" s="232"/>
      <c r="U375" s="232"/>
      <c r="V375" s="242">
        <f>SUM('Formulario PPGR2'!$J375:$U375)</f>
        <v>0</v>
      </c>
      <c r="W375" s="262"/>
      <c r="X375" s="262"/>
      <c r="Y375" s="233"/>
      <c r="Z375" s="296"/>
      <c r="AB375" s="694"/>
    </row>
    <row r="376" spans="2:28" s="244" customFormat="1">
      <c r="B376" s="266" t="str">
        <f>IF('Formulario PPGR2'!$G376="","",CONCATENATE('Formulario PPGR2'!$C376,".",'Formulario PPGR2'!$D376,".",'Formulario PPGR2'!$E376,".",'Formulario PPGR2'!$F376))</f>
        <v/>
      </c>
      <c r="C376" s="266" t="str">
        <f>IF('Formulario PPGR2'!$G376="","",'Formulario PPGR1'!#REF!)</f>
        <v/>
      </c>
      <c r="D376" s="266" t="str">
        <f>IF('Formulario PPGR2'!$G376="","",'Formulario PPGR1'!#REF!)</f>
        <v/>
      </c>
      <c r="E376" s="266" t="str">
        <f>IF('Formulario PPGR2'!$G376="","",'Formulario PPGR1'!#REF!)</f>
        <v/>
      </c>
      <c r="F376" s="266" t="str">
        <f>IF('Formulario PPGR2'!$G376="","",'Formulario PPGR1'!#REF!)</f>
        <v/>
      </c>
      <c r="G376" s="233"/>
      <c r="H376" s="233"/>
      <c r="I376" s="233"/>
      <c r="J376" s="232"/>
      <c r="K376" s="232"/>
      <c r="L376" s="232"/>
      <c r="M376" s="232"/>
      <c r="N376" s="232"/>
      <c r="O376" s="232"/>
      <c r="P376" s="232"/>
      <c r="Q376" s="232"/>
      <c r="R376" s="232"/>
      <c r="S376" s="232"/>
      <c r="T376" s="232"/>
      <c r="U376" s="232"/>
      <c r="V376" s="242">
        <f>SUM('Formulario PPGR2'!$J376:$U376)</f>
        <v>0</v>
      </c>
      <c r="W376" s="262"/>
      <c r="X376" s="262"/>
      <c r="Y376" s="233"/>
      <c r="Z376" s="296"/>
      <c r="AB376" s="694"/>
    </row>
    <row r="377" spans="2:28" s="244" customFormat="1">
      <c r="B377" s="266" t="str">
        <f>IF('Formulario PPGR2'!$G377="","",CONCATENATE('Formulario PPGR2'!$C377,".",'Formulario PPGR2'!$D377,".",'Formulario PPGR2'!$E377,".",'Formulario PPGR2'!$F377))</f>
        <v/>
      </c>
      <c r="C377" s="266" t="str">
        <f>IF('Formulario PPGR2'!$G377="","",'Formulario PPGR1'!#REF!)</f>
        <v/>
      </c>
      <c r="D377" s="266" t="str">
        <f>IF('Formulario PPGR2'!$G377="","",'Formulario PPGR1'!#REF!)</f>
        <v/>
      </c>
      <c r="E377" s="266" t="str">
        <f>IF('Formulario PPGR2'!$G377="","",'Formulario PPGR1'!#REF!)</f>
        <v/>
      </c>
      <c r="F377" s="266" t="str">
        <f>IF('Formulario PPGR2'!$G377="","",'Formulario PPGR1'!#REF!)</f>
        <v/>
      </c>
      <c r="G377" s="233"/>
      <c r="H377" s="233"/>
      <c r="I377" s="233"/>
      <c r="J377" s="232"/>
      <c r="K377" s="232"/>
      <c r="L377" s="232"/>
      <c r="M377" s="232"/>
      <c r="N377" s="232"/>
      <c r="O377" s="232"/>
      <c r="P377" s="232"/>
      <c r="Q377" s="232"/>
      <c r="R377" s="232"/>
      <c r="S377" s="232"/>
      <c r="T377" s="232"/>
      <c r="U377" s="232"/>
      <c r="V377" s="242">
        <f>SUM('Formulario PPGR2'!$J377:$U377)</f>
        <v>0</v>
      </c>
      <c r="W377" s="262"/>
      <c r="X377" s="262"/>
      <c r="Y377" s="233"/>
      <c r="Z377" s="296"/>
      <c r="AB377" s="694"/>
    </row>
    <row r="378" spans="2:28" s="244" customFormat="1">
      <c r="B378" s="266" t="str">
        <f>IF('Formulario PPGR2'!$G378="","",CONCATENATE('Formulario PPGR2'!$C378,".",'Formulario PPGR2'!$D378,".",'Formulario PPGR2'!$E378,".",'Formulario PPGR2'!$F378))</f>
        <v/>
      </c>
      <c r="C378" s="266" t="str">
        <f>IF('Formulario PPGR2'!$G378="","",'Formulario PPGR1'!#REF!)</f>
        <v/>
      </c>
      <c r="D378" s="266" t="str">
        <f>IF('Formulario PPGR2'!$G378="","",'Formulario PPGR1'!#REF!)</f>
        <v/>
      </c>
      <c r="E378" s="266" t="str">
        <f>IF('Formulario PPGR2'!$G378="","",'Formulario PPGR1'!#REF!)</f>
        <v/>
      </c>
      <c r="F378" s="266" t="str">
        <f>IF('Formulario PPGR2'!$G378="","",'Formulario PPGR1'!#REF!)</f>
        <v/>
      </c>
      <c r="G378" s="233"/>
      <c r="H378" s="233"/>
      <c r="I378" s="236"/>
      <c r="J378" s="232"/>
      <c r="K378" s="232"/>
      <c r="L378" s="232"/>
      <c r="M378" s="232"/>
      <c r="N378" s="232"/>
      <c r="O378" s="232"/>
      <c r="P378" s="232"/>
      <c r="Q378" s="232"/>
      <c r="R378" s="232"/>
      <c r="S378" s="232"/>
      <c r="T378" s="232"/>
      <c r="U378" s="232"/>
      <c r="V378" s="242">
        <f>SUM('Formulario PPGR2'!$J378:$U378)</f>
        <v>0</v>
      </c>
      <c r="W378" s="262"/>
      <c r="X378" s="262"/>
      <c r="Y378" s="233"/>
      <c r="Z378" s="296"/>
      <c r="AB378" s="694"/>
    </row>
    <row r="379" spans="2:28" s="244" customFormat="1">
      <c r="B379" s="266" t="str">
        <f>IF('Formulario PPGR2'!$G379="","",CONCATENATE('Formulario PPGR2'!$C379,".",'Formulario PPGR2'!$D379,".",'Formulario PPGR2'!$E379,".",'Formulario PPGR2'!$F379))</f>
        <v/>
      </c>
      <c r="C379" s="266" t="str">
        <f>IF('Formulario PPGR2'!$G379="","",'Formulario PPGR1'!#REF!)</f>
        <v/>
      </c>
      <c r="D379" s="266" t="str">
        <f>IF('Formulario PPGR2'!$G379="","",'Formulario PPGR1'!#REF!)</f>
        <v/>
      </c>
      <c r="E379" s="266" t="str">
        <f>IF('Formulario PPGR2'!$G379="","",'Formulario PPGR1'!#REF!)</f>
        <v/>
      </c>
      <c r="F379" s="266" t="str">
        <f>IF('Formulario PPGR2'!$G379="","",'Formulario PPGR1'!#REF!)</f>
        <v/>
      </c>
      <c r="G379" s="233"/>
      <c r="H379" s="233"/>
      <c r="I379" s="236"/>
      <c r="J379" s="232"/>
      <c r="K379" s="232"/>
      <c r="L379" s="232"/>
      <c r="M379" s="232"/>
      <c r="N379" s="232"/>
      <c r="O379" s="232"/>
      <c r="P379" s="232"/>
      <c r="Q379" s="232"/>
      <c r="R379" s="232"/>
      <c r="S379" s="232"/>
      <c r="T379" s="232"/>
      <c r="U379" s="232"/>
      <c r="V379" s="242">
        <f>SUM('Formulario PPGR2'!$J379:$U379)</f>
        <v>0</v>
      </c>
      <c r="W379" s="262"/>
      <c r="X379" s="262"/>
      <c r="Y379" s="233"/>
      <c r="Z379" s="267"/>
      <c r="AB379" s="694"/>
    </row>
    <row r="380" spans="2:28" s="244" customFormat="1">
      <c r="B380" s="266" t="str">
        <f>IF('Formulario PPGR2'!$G380="","",CONCATENATE('Formulario PPGR2'!$C380,".",'Formulario PPGR2'!$D380,".",'Formulario PPGR2'!$E380,".",'Formulario PPGR2'!$F380))</f>
        <v/>
      </c>
      <c r="C380" s="266" t="str">
        <f>IF('Formulario PPGR2'!$G380="","",'Formulario PPGR1'!#REF!)</f>
        <v/>
      </c>
      <c r="D380" s="266" t="str">
        <f>IF('Formulario PPGR2'!$G380="","",'Formulario PPGR1'!#REF!)</f>
        <v/>
      </c>
      <c r="E380" s="266" t="str">
        <f>IF('Formulario PPGR2'!$G380="","",'Formulario PPGR1'!#REF!)</f>
        <v/>
      </c>
      <c r="F380" s="266" t="str">
        <f>IF('Formulario PPGR2'!$G380="","",'Formulario PPGR1'!#REF!)</f>
        <v/>
      </c>
      <c r="G380" s="233"/>
      <c r="H380" s="233"/>
      <c r="I380" s="236"/>
      <c r="J380" s="232"/>
      <c r="K380" s="232"/>
      <c r="L380" s="232"/>
      <c r="M380" s="232"/>
      <c r="N380" s="232"/>
      <c r="O380" s="232"/>
      <c r="P380" s="232"/>
      <c r="Q380" s="232"/>
      <c r="R380" s="232"/>
      <c r="S380" s="232"/>
      <c r="T380" s="232"/>
      <c r="U380" s="232"/>
      <c r="V380" s="242">
        <f>SUM('Formulario PPGR2'!$J380:$U380)</f>
        <v>0</v>
      </c>
      <c r="W380" s="262"/>
      <c r="X380" s="262"/>
      <c r="Y380" s="233"/>
      <c r="Z380" s="267"/>
      <c r="AB380" s="694"/>
    </row>
    <row r="381" spans="2:28" s="244" customFormat="1">
      <c r="B381" s="266" t="str">
        <f>IF('Formulario PPGR2'!$G381="","",CONCATENATE('Formulario PPGR2'!$C381,".",'Formulario PPGR2'!$D381,".",'Formulario PPGR2'!$E381,".",'Formulario PPGR2'!$F381))</f>
        <v/>
      </c>
      <c r="C381" s="266" t="str">
        <f>IF('Formulario PPGR2'!$G381="","",'Formulario PPGR1'!#REF!)</f>
        <v/>
      </c>
      <c r="D381" s="266" t="str">
        <f>IF('Formulario PPGR2'!$G381="","",'Formulario PPGR1'!#REF!)</f>
        <v/>
      </c>
      <c r="E381" s="266" t="str">
        <f>IF('Formulario PPGR2'!$G381="","",'Formulario PPGR1'!#REF!)</f>
        <v/>
      </c>
      <c r="F381" s="266" t="str">
        <f>IF('Formulario PPGR2'!$G381="","",'Formulario PPGR1'!#REF!)</f>
        <v/>
      </c>
      <c r="G381" s="233"/>
      <c r="H381" s="233"/>
      <c r="I381" s="236"/>
      <c r="J381" s="232"/>
      <c r="K381" s="232"/>
      <c r="L381" s="232"/>
      <c r="M381" s="232"/>
      <c r="N381" s="232"/>
      <c r="O381" s="232"/>
      <c r="P381" s="232"/>
      <c r="Q381" s="232"/>
      <c r="R381" s="232"/>
      <c r="S381" s="232"/>
      <c r="T381" s="232"/>
      <c r="U381" s="232"/>
      <c r="V381" s="242">
        <f>SUM('Formulario PPGR2'!$J381:$U381)</f>
        <v>0</v>
      </c>
      <c r="W381" s="262"/>
      <c r="X381" s="262"/>
      <c r="Y381" s="233"/>
      <c r="Z381" s="267"/>
      <c r="AB381" s="694"/>
    </row>
    <row r="382" spans="2:28" s="244" customFormat="1">
      <c r="B382" s="266" t="str">
        <f>IF('Formulario PPGR2'!$G382="","",CONCATENATE('Formulario PPGR2'!$C382,".",'Formulario PPGR2'!$D382,".",'Formulario PPGR2'!$E382,".",'Formulario PPGR2'!$F382))</f>
        <v/>
      </c>
      <c r="C382" s="266" t="str">
        <f>IF('Formulario PPGR2'!$G382="","",'Formulario PPGR1'!#REF!)</f>
        <v/>
      </c>
      <c r="D382" s="266" t="str">
        <f>IF('Formulario PPGR2'!$G382="","",'Formulario PPGR1'!#REF!)</f>
        <v/>
      </c>
      <c r="E382" s="266" t="str">
        <f>IF('Formulario PPGR2'!$G382="","",'Formulario PPGR1'!#REF!)</f>
        <v/>
      </c>
      <c r="F382" s="266" t="str">
        <f>IF('Formulario PPGR2'!$G382="","",'Formulario PPGR1'!#REF!)</f>
        <v/>
      </c>
      <c r="G382" s="233"/>
      <c r="H382" s="233"/>
      <c r="I382" s="236"/>
      <c r="J382" s="232"/>
      <c r="K382" s="232"/>
      <c r="L382" s="232"/>
      <c r="M382" s="232"/>
      <c r="N382" s="232"/>
      <c r="O382" s="232"/>
      <c r="P382" s="232"/>
      <c r="Q382" s="232"/>
      <c r="R382" s="232"/>
      <c r="S382" s="232"/>
      <c r="T382" s="232"/>
      <c r="U382" s="232"/>
      <c r="V382" s="242">
        <f>SUM('Formulario PPGR2'!$J382:$U382)</f>
        <v>0</v>
      </c>
      <c r="W382" s="262"/>
      <c r="X382" s="262"/>
      <c r="Y382" s="233"/>
      <c r="Z382" s="267"/>
      <c r="AB382" s="694"/>
    </row>
    <row r="383" spans="2:28" s="244" customFormat="1">
      <c r="B383" s="266" t="str">
        <f>IF('Formulario PPGR2'!$G383="","",CONCATENATE('Formulario PPGR2'!$C383,".",'Formulario PPGR2'!$D383,".",'Formulario PPGR2'!$E383,".",'Formulario PPGR2'!$F383))</f>
        <v/>
      </c>
      <c r="C383" s="266" t="str">
        <f>IF('Formulario PPGR2'!$G383="","",'Formulario PPGR1'!#REF!)</f>
        <v/>
      </c>
      <c r="D383" s="266" t="str">
        <f>IF('Formulario PPGR2'!$G383="","",'Formulario PPGR1'!#REF!)</f>
        <v/>
      </c>
      <c r="E383" s="266" t="str">
        <f>IF('Formulario PPGR2'!$G383="","",'Formulario PPGR1'!#REF!)</f>
        <v/>
      </c>
      <c r="F383" s="266" t="str">
        <f>IF('Formulario PPGR2'!$G383="","",'Formulario PPGR1'!#REF!)</f>
        <v/>
      </c>
      <c r="G383" s="233"/>
      <c r="H383" s="233"/>
      <c r="I383" s="236"/>
      <c r="J383" s="232"/>
      <c r="K383" s="232"/>
      <c r="L383" s="232"/>
      <c r="M383" s="232"/>
      <c r="N383" s="232"/>
      <c r="O383" s="232"/>
      <c r="P383" s="232"/>
      <c r="Q383" s="232"/>
      <c r="R383" s="232"/>
      <c r="S383" s="232"/>
      <c r="T383" s="232"/>
      <c r="U383" s="232"/>
      <c r="V383" s="242">
        <f>SUM('Formulario PPGR2'!$J383:$U383)</f>
        <v>0</v>
      </c>
      <c r="W383" s="262"/>
      <c r="X383" s="262"/>
      <c r="Y383" s="233"/>
      <c r="Z383" s="267"/>
      <c r="AB383" s="694"/>
    </row>
    <row r="384" spans="2:28" s="244" customFormat="1">
      <c r="B384" s="266" t="str">
        <f>IF('Formulario PPGR2'!$G384="","",CONCATENATE('Formulario PPGR2'!$C384,".",'Formulario PPGR2'!$D384,".",'Formulario PPGR2'!$E384,".",'Formulario PPGR2'!$F384))</f>
        <v/>
      </c>
      <c r="C384" s="266" t="str">
        <f>IF('Formulario PPGR2'!$G384="","",'Formulario PPGR1'!#REF!)</f>
        <v/>
      </c>
      <c r="D384" s="266" t="str">
        <f>IF('Formulario PPGR2'!$G384="","",'Formulario PPGR1'!#REF!)</f>
        <v/>
      </c>
      <c r="E384" s="266" t="str">
        <f>IF('Formulario PPGR2'!$G384="","",'Formulario PPGR1'!#REF!)</f>
        <v/>
      </c>
      <c r="F384" s="266" t="str">
        <f>IF('Formulario PPGR2'!$G384="","",'Formulario PPGR1'!#REF!)</f>
        <v/>
      </c>
      <c r="G384" s="233"/>
      <c r="H384" s="233"/>
      <c r="I384" s="236"/>
      <c r="J384" s="232"/>
      <c r="K384" s="232"/>
      <c r="L384" s="232"/>
      <c r="M384" s="232"/>
      <c r="N384" s="232"/>
      <c r="O384" s="232"/>
      <c r="P384" s="232"/>
      <c r="Q384" s="232"/>
      <c r="R384" s="232"/>
      <c r="S384" s="232"/>
      <c r="T384" s="232"/>
      <c r="U384" s="232"/>
      <c r="V384" s="242">
        <f>SUM('Formulario PPGR2'!$J384:$U384)</f>
        <v>0</v>
      </c>
      <c r="W384" s="262"/>
      <c r="X384" s="262"/>
      <c r="Y384" s="233"/>
      <c r="Z384" s="267"/>
      <c r="AB384" s="694"/>
    </row>
    <row r="385" spans="2:28" s="244" customFormat="1">
      <c r="B385" s="266" t="str">
        <f>IF('Formulario PPGR2'!$G385="","",CONCATENATE('Formulario PPGR2'!$C385,".",'Formulario PPGR2'!$D385,".",'Formulario PPGR2'!$E385,".",'Formulario PPGR2'!$F385))</f>
        <v/>
      </c>
      <c r="C385" s="266" t="str">
        <f>IF('Formulario PPGR2'!$G385="","",'Formulario PPGR1'!#REF!)</f>
        <v/>
      </c>
      <c r="D385" s="266" t="str">
        <f>IF('Formulario PPGR2'!$G385="","",'Formulario PPGR1'!#REF!)</f>
        <v/>
      </c>
      <c r="E385" s="266" t="str">
        <f>IF('Formulario PPGR2'!$G385="","",'Formulario PPGR1'!#REF!)</f>
        <v/>
      </c>
      <c r="F385" s="266" t="str">
        <f>IF('Formulario PPGR2'!$G385="","",'Formulario PPGR1'!#REF!)</f>
        <v/>
      </c>
      <c r="G385" s="233"/>
      <c r="H385" s="233"/>
      <c r="I385" s="236"/>
      <c r="J385" s="232"/>
      <c r="K385" s="232"/>
      <c r="L385" s="232"/>
      <c r="M385" s="232"/>
      <c r="N385" s="232"/>
      <c r="O385" s="232"/>
      <c r="P385" s="232"/>
      <c r="Q385" s="232"/>
      <c r="R385" s="232"/>
      <c r="S385" s="232"/>
      <c r="T385" s="232"/>
      <c r="U385" s="232"/>
      <c r="V385" s="242">
        <f>SUM('Formulario PPGR2'!$J385:$U385)</f>
        <v>0</v>
      </c>
      <c r="W385" s="262"/>
      <c r="X385" s="262"/>
      <c r="Y385" s="233"/>
      <c r="Z385" s="267"/>
      <c r="AB385" s="694"/>
    </row>
    <row r="386" spans="2:28" s="244" customFormat="1">
      <c r="B386" s="266" t="str">
        <f>IF('Formulario PPGR2'!$G386="","",CONCATENATE('Formulario PPGR2'!$C386,".",'Formulario PPGR2'!$D386,".",'Formulario PPGR2'!$E386,".",'Formulario PPGR2'!$F386))</f>
        <v/>
      </c>
      <c r="C386" s="266" t="str">
        <f>IF('Formulario PPGR2'!$G386="","",'Formulario PPGR1'!#REF!)</f>
        <v/>
      </c>
      <c r="D386" s="266" t="str">
        <f>IF('Formulario PPGR2'!$G386="","",'Formulario PPGR1'!#REF!)</f>
        <v/>
      </c>
      <c r="E386" s="266" t="str">
        <f>IF('Formulario PPGR2'!$G386="","",'Formulario PPGR1'!#REF!)</f>
        <v/>
      </c>
      <c r="F386" s="266" t="str">
        <f>IF('Formulario PPGR2'!$G386="","",'Formulario PPGR1'!#REF!)</f>
        <v/>
      </c>
      <c r="G386" s="233"/>
      <c r="H386" s="233"/>
      <c r="I386" s="236"/>
      <c r="J386" s="232"/>
      <c r="K386" s="232"/>
      <c r="L386" s="232"/>
      <c r="M386" s="232"/>
      <c r="N386" s="232"/>
      <c r="O386" s="232"/>
      <c r="P386" s="232"/>
      <c r="Q386" s="232"/>
      <c r="R386" s="232"/>
      <c r="S386" s="232"/>
      <c r="T386" s="232"/>
      <c r="U386" s="232"/>
      <c r="V386" s="242">
        <f>SUM('Formulario PPGR2'!$J386:$U386)</f>
        <v>0</v>
      </c>
      <c r="W386" s="262"/>
      <c r="X386" s="262"/>
      <c r="Y386" s="233"/>
      <c r="Z386" s="267"/>
      <c r="AB386" s="694"/>
    </row>
    <row r="387" spans="2:28" s="244" customFormat="1">
      <c r="B387" s="266" t="str">
        <f>IF('Formulario PPGR2'!$G387="","",CONCATENATE('Formulario PPGR2'!$C387,".",'Formulario PPGR2'!$D387,".",'Formulario PPGR2'!$E387,".",'Formulario PPGR2'!$F387))</f>
        <v/>
      </c>
      <c r="C387" s="266" t="str">
        <f>IF('Formulario PPGR2'!$G387="","",'Formulario PPGR1'!#REF!)</f>
        <v/>
      </c>
      <c r="D387" s="266" t="str">
        <f>IF('Formulario PPGR2'!$G387="","",'Formulario PPGR1'!#REF!)</f>
        <v/>
      </c>
      <c r="E387" s="266" t="str">
        <f>IF('Formulario PPGR2'!$G387="","",'Formulario PPGR1'!#REF!)</f>
        <v/>
      </c>
      <c r="F387" s="266" t="str">
        <f>IF('Formulario PPGR2'!$G387="","",'Formulario PPGR1'!#REF!)</f>
        <v/>
      </c>
      <c r="G387" s="233"/>
      <c r="H387" s="233"/>
      <c r="I387" s="236"/>
      <c r="J387" s="232"/>
      <c r="K387" s="232"/>
      <c r="L387" s="232"/>
      <c r="M387" s="232"/>
      <c r="N387" s="232"/>
      <c r="O387" s="232"/>
      <c r="P387" s="232"/>
      <c r="Q387" s="232"/>
      <c r="R387" s="232"/>
      <c r="S387" s="232"/>
      <c r="T387" s="232"/>
      <c r="U387" s="232"/>
      <c r="V387" s="242">
        <f>SUM('Formulario PPGR2'!$J387:$U387)</f>
        <v>0</v>
      </c>
      <c r="W387" s="262"/>
      <c r="X387" s="262"/>
      <c r="Y387" s="233"/>
      <c r="Z387" s="267"/>
      <c r="AB387" s="694"/>
    </row>
    <row r="388" spans="2:28" s="244" customFormat="1">
      <c r="B388" s="266" t="str">
        <f>IF('Formulario PPGR2'!$G388="","",CONCATENATE('Formulario PPGR2'!$C388,".",'Formulario PPGR2'!$D388,".",'Formulario PPGR2'!$E388,".",'Formulario PPGR2'!$F388))</f>
        <v/>
      </c>
      <c r="C388" s="266" t="str">
        <f>IF('Formulario PPGR2'!$G388="","",'Formulario PPGR1'!#REF!)</f>
        <v/>
      </c>
      <c r="D388" s="266" t="str">
        <f>IF('Formulario PPGR2'!$G388="","",'Formulario PPGR1'!#REF!)</f>
        <v/>
      </c>
      <c r="E388" s="266" t="str">
        <f>IF('Formulario PPGR2'!$G388="","",'Formulario PPGR1'!#REF!)</f>
        <v/>
      </c>
      <c r="F388" s="266" t="str">
        <f>IF('Formulario PPGR2'!$G388="","",'Formulario PPGR1'!#REF!)</f>
        <v/>
      </c>
      <c r="G388" s="233"/>
      <c r="H388" s="233"/>
      <c r="I388" s="236"/>
      <c r="J388" s="232"/>
      <c r="K388" s="232"/>
      <c r="L388" s="232"/>
      <c r="M388" s="232"/>
      <c r="N388" s="232"/>
      <c r="O388" s="232"/>
      <c r="P388" s="232"/>
      <c r="Q388" s="232"/>
      <c r="R388" s="232"/>
      <c r="S388" s="232"/>
      <c r="T388" s="232"/>
      <c r="U388" s="232"/>
      <c r="V388" s="242">
        <f>SUM('Formulario PPGR2'!$J388:$U388)</f>
        <v>0</v>
      </c>
      <c r="W388" s="262"/>
      <c r="X388" s="262"/>
      <c r="Y388" s="233"/>
      <c r="Z388" s="267"/>
      <c r="AB388" s="694"/>
    </row>
    <row r="389" spans="2:28" s="244" customFormat="1">
      <c r="B389" s="266" t="str">
        <f>IF('Formulario PPGR2'!$G389="","",CONCATENATE('Formulario PPGR2'!$C389,".",'Formulario PPGR2'!$D389,".",'Formulario PPGR2'!$E389,".",'Formulario PPGR2'!$F389))</f>
        <v/>
      </c>
      <c r="C389" s="266" t="str">
        <f>IF('Formulario PPGR2'!$G389="","",'Formulario PPGR1'!#REF!)</f>
        <v/>
      </c>
      <c r="D389" s="266" t="str">
        <f>IF('Formulario PPGR2'!$G389="","",'Formulario PPGR1'!#REF!)</f>
        <v/>
      </c>
      <c r="E389" s="266" t="str">
        <f>IF('Formulario PPGR2'!$G389="","",'Formulario PPGR1'!#REF!)</f>
        <v/>
      </c>
      <c r="F389" s="266" t="str">
        <f>IF('Formulario PPGR2'!$G389="","",'Formulario PPGR1'!#REF!)</f>
        <v/>
      </c>
      <c r="G389" s="233"/>
      <c r="H389" s="233"/>
      <c r="I389" s="236"/>
      <c r="J389" s="232"/>
      <c r="K389" s="232"/>
      <c r="L389" s="232"/>
      <c r="M389" s="232"/>
      <c r="N389" s="232"/>
      <c r="O389" s="232"/>
      <c r="P389" s="232"/>
      <c r="Q389" s="232"/>
      <c r="R389" s="232"/>
      <c r="S389" s="232"/>
      <c r="T389" s="232"/>
      <c r="U389" s="232"/>
      <c r="V389" s="242">
        <f>SUM('Formulario PPGR2'!$J389:$U389)</f>
        <v>0</v>
      </c>
      <c r="W389" s="262"/>
      <c r="X389" s="262"/>
      <c r="Y389" s="233"/>
      <c r="Z389" s="267"/>
      <c r="AB389" s="694"/>
    </row>
    <row r="390" spans="2:28" s="244" customFormat="1">
      <c r="B390" s="266" t="str">
        <f>IF('Formulario PPGR2'!$G390="","",CONCATENATE('Formulario PPGR2'!$C390,".",'Formulario PPGR2'!$D390,".",'Formulario PPGR2'!$E390,".",'Formulario PPGR2'!$F390))</f>
        <v/>
      </c>
      <c r="C390" s="266" t="str">
        <f>IF('Formulario PPGR2'!$G390="","",'Formulario PPGR1'!#REF!)</f>
        <v/>
      </c>
      <c r="D390" s="266" t="str">
        <f>IF('Formulario PPGR2'!$G390="","",'Formulario PPGR1'!#REF!)</f>
        <v/>
      </c>
      <c r="E390" s="266" t="str">
        <f>IF('Formulario PPGR2'!$G390="","",'Formulario PPGR1'!#REF!)</f>
        <v/>
      </c>
      <c r="F390" s="266" t="str">
        <f>IF('Formulario PPGR2'!$G390="","",'Formulario PPGR1'!#REF!)</f>
        <v/>
      </c>
      <c r="G390" s="233"/>
      <c r="H390" s="233"/>
      <c r="I390" s="233"/>
      <c r="J390" s="232"/>
      <c r="K390" s="232"/>
      <c r="L390" s="232"/>
      <c r="M390" s="232"/>
      <c r="N390" s="232"/>
      <c r="O390" s="232"/>
      <c r="P390" s="232"/>
      <c r="Q390" s="232"/>
      <c r="R390" s="232"/>
      <c r="S390" s="232"/>
      <c r="T390" s="232"/>
      <c r="U390" s="232"/>
      <c r="V390" s="242">
        <f>SUM('Formulario PPGR2'!$J390:$U390)</f>
        <v>0</v>
      </c>
      <c r="W390" s="262"/>
      <c r="X390" s="262"/>
      <c r="Y390" s="233"/>
      <c r="Z390" s="267"/>
      <c r="AB390" s="694"/>
    </row>
    <row r="391" spans="2:28" s="244" customFormat="1">
      <c r="B391" s="266" t="str">
        <f>IF('Formulario PPGR2'!$G391="","",CONCATENATE('Formulario PPGR2'!$C391,".",'Formulario PPGR2'!$D391,".",'Formulario PPGR2'!$E391,".",'Formulario PPGR2'!$F391))</f>
        <v/>
      </c>
      <c r="C391" s="266" t="str">
        <f>IF('Formulario PPGR2'!$G391="","",'Formulario PPGR1'!#REF!)</f>
        <v/>
      </c>
      <c r="D391" s="266" t="str">
        <f>IF('Formulario PPGR2'!$G391="","",'Formulario PPGR1'!#REF!)</f>
        <v/>
      </c>
      <c r="E391" s="266" t="str">
        <f>IF('Formulario PPGR2'!$G391="","",'Formulario PPGR1'!#REF!)</f>
        <v/>
      </c>
      <c r="F391" s="266" t="str">
        <f>IF('Formulario PPGR2'!$G391="","",'Formulario PPGR1'!#REF!)</f>
        <v/>
      </c>
      <c r="G391" s="233"/>
      <c r="H391" s="233"/>
      <c r="I391" s="233"/>
      <c r="J391" s="232"/>
      <c r="K391" s="232"/>
      <c r="L391" s="232"/>
      <c r="M391" s="232"/>
      <c r="N391" s="232"/>
      <c r="O391" s="232"/>
      <c r="P391" s="232"/>
      <c r="Q391" s="232"/>
      <c r="R391" s="232"/>
      <c r="S391" s="232"/>
      <c r="T391" s="232"/>
      <c r="U391" s="232"/>
      <c r="V391" s="242">
        <f>SUM('Formulario PPGR2'!$J391:$U391)</f>
        <v>0</v>
      </c>
      <c r="W391" s="262"/>
      <c r="X391" s="262"/>
      <c r="Y391" s="233"/>
      <c r="Z391" s="267"/>
      <c r="AB391" s="694"/>
    </row>
    <row r="392" spans="2:28" s="244" customFormat="1">
      <c r="B392" s="266" t="str">
        <f>IF('Formulario PPGR2'!$G392="","",CONCATENATE('Formulario PPGR2'!$C392,".",'Formulario PPGR2'!$D392,".",'Formulario PPGR2'!$E392,".",'Formulario PPGR2'!$F392))</f>
        <v/>
      </c>
      <c r="C392" s="266" t="str">
        <f>IF('Formulario PPGR2'!$G392="","",'Formulario PPGR1'!#REF!)</f>
        <v/>
      </c>
      <c r="D392" s="266" t="str">
        <f>IF('Formulario PPGR2'!$G392="","",'Formulario PPGR1'!#REF!)</f>
        <v/>
      </c>
      <c r="E392" s="266" t="str">
        <f>IF('Formulario PPGR2'!$G392="","",'Formulario PPGR1'!#REF!)</f>
        <v/>
      </c>
      <c r="F392" s="266" t="str">
        <f>IF('Formulario PPGR2'!$G392="","",'Formulario PPGR1'!#REF!)</f>
        <v/>
      </c>
      <c r="G392" s="233"/>
      <c r="H392" s="233"/>
      <c r="I392" s="233"/>
      <c r="J392" s="232"/>
      <c r="K392" s="232"/>
      <c r="L392" s="232"/>
      <c r="M392" s="232"/>
      <c r="N392" s="232"/>
      <c r="O392" s="232"/>
      <c r="P392" s="232"/>
      <c r="Q392" s="232"/>
      <c r="R392" s="232"/>
      <c r="S392" s="232"/>
      <c r="T392" s="232"/>
      <c r="U392" s="232"/>
      <c r="V392" s="242">
        <f>SUM('Formulario PPGR2'!$J392:$U392)</f>
        <v>0</v>
      </c>
      <c r="W392" s="262"/>
      <c r="X392" s="262"/>
      <c r="Y392" s="233"/>
      <c r="Z392" s="267"/>
      <c r="AB392" s="694"/>
    </row>
    <row r="393" spans="2:28" s="244" customFormat="1">
      <c r="B393" s="266" t="str">
        <f>IF('Formulario PPGR2'!$G393="","",CONCATENATE('Formulario PPGR2'!$C393,".",'Formulario PPGR2'!$D393,".",'Formulario PPGR2'!$E393,".",'Formulario PPGR2'!$F393))</f>
        <v/>
      </c>
      <c r="C393" s="266" t="str">
        <f>IF('Formulario PPGR2'!$G393="","",'Formulario PPGR1'!#REF!)</f>
        <v/>
      </c>
      <c r="D393" s="266" t="str">
        <f>IF('Formulario PPGR2'!$G393="","",'Formulario PPGR1'!#REF!)</f>
        <v/>
      </c>
      <c r="E393" s="266" t="str">
        <f>IF('Formulario PPGR2'!$G393="","",'Formulario PPGR1'!#REF!)</f>
        <v/>
      </c>
      <c r="F393" s="266" t="str">
        <f>IF('Formulario PPGR2'!$G393="","",'Formulario PPGR1'!#REF!)</f>
        <v/>
      </c>
      <c r="G393" s="233"/>
      <c r="H393" s="233"/>
      <c r="I393" s="233"/>
      <c r="J393" s="232"/>
      <c r="K393" s="232"/>
      <c r="L393" s="232"/>
      <c r="M393" s="232"/>
      <c r="N393" s="232"/>
      <c r="O393" s="232"/>
      <c r="P393" s="232"/>
      <c r="Q393" s="232"/>
      <c r="R393" s="232"/>
      <c r="S393" s="232"/>
      <c r="T393" s="232"/>
      <c r="U393" s="232"/>
      <c r="V393" s="242">
        <f>SUM('Formulario PPGR2'!$J393:$U393)</f>
        <v>0</v>
      </c>
      <c r="W393" s="262"/>
      <c r="X393" s="262"/>
      <c r="Y393" s="233"/>
      <c r="Z393" s="267"/>
      <c r="AB393" s="694"/>
    </row>
    <row r="394" spans="2:28" s="244" customFormat="1">
      <c r="B394" s="266" t="str">
        <f>IF('Formulario PPGR2'!$G394="","",CONCATENATE('Formulario PPGR2'!$C394,".",'Formulario PPGR2'!$D394,".",'Formulario PPGR2'!$E394,".",'Formulario PPGR2'!$F394))</f>
        <v/>
      </c>
      <c r="C394" s="266" t="str">
        <f>IF('Formulario PPGR2'!$G394="","",'Formulario PPGR1'!#REF!)</f>
        <v/>
      </c>
      <c r="D394" s="266" t="str">
        <f>IF('Formulario PPGR2'!$G394="","",'Formulario PPGR1'!#REF!)</f>
        <v/>
      </c>
      <c r="E394" s="266" t="str">
        <f>IF('Formulario PPGR2'!$G394="","",'Formulario PPGR1'!#REF!)</f>
        <v/>
      </c>
      <c r="F394" s="266" t="str">
        <f>IF('Formulario PPGR2'!$G394="","",'Formulario PPGR1'!#REF!)</f>
        <v/>
      </c>
      <c r="G394" s="233"/>
      <c r="H394" s="233"/>
      <c r="I394" s="233"/>
      <c r="J394" s="232"/>
      <c r="K394" s="232"/>
      <c r="L394" s="232"/>
      <c r="M394" s="232"/>
      <c r="N394" s="232"/>
      <c r="O394" s="232"/>
      <c r="P394" s="232"/>
      <c r="Q394" s="232"/>
      <c r="R394" s="232"/>
      <c r="S394" s="232"/>
      <c r="T394" s="232"/>
      <c r="U394" s="232"/>
      <c r="V394" s="242">
        <f>SUM('Formulario PPGR2'!$J394:$U394)</f>
        <v>0</v>
      </c>
      <c r="W394" s="262"/>
      <c r="X394" s="262"/>
      <c r="Y394" s="233"/>
      <c r="Z394" s="267"/>
      <c r="AB394" s="694"/>
    </row>
    <row r="395" spans="2:28" s="244" customFormat="1">
      <c r="B395" s="266" t="str">
        <f>IF('Formulario PPGR2'!$G395="","",CONCATENATE('Formulario PPGR2'!$C395,".",'Formulario PPGR2'!$D395,".",'Formulario PPGR2'!$E395,".",'Formulario PPGR2'!$F395))</f>
        <v/>
      </c>
      <c r="C395" s="266" t="str">
        <f>IF('Formulario PPGR2'!$G395="","",'Formulario PPGR1'!#REF!)</f>
        <v/>
      </c>
      <c r="D395" s="266" t="str">
        <f>IF('Formulario PPGR2'!$G395="","",'Formulario PPGR1'!#REF!)</f>
        <v/>
      </c>
      <c r="E395" s="266" t="str">
        <f>IF('Formulario PPGR2'!$G395="","",'Formulario PPGR1'!#REF!)</f>
        <v/>
      </c>
      <c r="F395" s="266" t="str">
        <f>IF('Formulario PPGR2'!$G395="","",'Formulario PPGR1'!#REF!)</f>
        <v/>
      </c>
      <c r="G395" s="233"/>
      <c r="H395" s="233"/>
      <c r="I395" s="233"/>
      <c r="J395" s="232"/>
      <c r="K395" s="232"/>
      <c r="L395" s="232"/>
      <c r="M395" s="232"/>
      <c r="N395" s="232"/>
      <c r="O395" s="232"/>
      <c r="P395" s="232"/>
      <c r="Q395" s="232"/>
      <c r="R395" s="232"/>
      <c r="S395" s="232"/>
      <c r="T395" s="232"/>
      <c r="U395" s="232"/>
      <c r="V395" s="242">
        <f>SUM('Formulario PPGR2'!$J395:$U395)</f>
        <v>0</v>
      </c>
      <c r="W395" s="262"/>
      <c r="X395" s="262"/>
      <c r="Y395" s="233"/>
      <c r="Z395" s="267"/>
      <c r="AB395" s="694"/>
    </row>
    <row r="396" spans="2:28" s="244" customFormat="1">
      <c r="B396" s="266" t="str">
        <f>IF('Formulario PPGR2'!$G396="","",CONCATENATE('Formulario PPGR2'!$C396,".",'Formulario PPGR2'!$D396,".",'Formulario PPGR2'!$E396,".",'Formulario PPGR2'!$F396))</f>
        <v/>
      </c>
      <c r="C396" s="266" t="str">
        <f>IF('Formulario PPGR2'!$G396="","",'Formulario PPGR1'!#REF!)</f>
        <v/>
      </c>
      <c r="D396" s="266" t="str">
        <f>IF('Formulario PPGR2'!$G396="","",'Formulario PPGR1'!#REF!)</f>
        <v/>
      </c>
      <c r="E396" s="266" t="str">
        <f>IF('Formulario PPGR2'!$G396="","",'Formulario PPGR1'!#REF!)</f>
        <v/>
      </c>
      <c r="F396" s="266" t="str">
        <f>IF('Formulario PPGR2'!$G396="","",'Formulario PPGR1'!#REF!)</f>
        <v/>
      </c>
      <c r="G396" s="233"/>
      <c r="H396" s="233"/>
      <c r="I396" s="233"/>
      <c r="J396" s="232"/>
      <c r="K396" s="232"/>
      <c r="L396" s="232"/>
      <c r="M396" s="232"/>
      <c r="N396" s="232"/>
      <c r="O396" s="232"/>
      <c r="P396" s="232"/>
      <c r="Q396" s="232"/>
      <c r="R396" s="232"/>
      <c r="S396" s="232"/>
      <c r="T396" s="232"/>
      <c r="U396" s="232"/>
      <c r="V396" s="242">
        <f>SUM('Formulario PPGR2'!$J396:$U396)</f>
        <v>0</v>
      </c>
      <c r="W396" s="262"/>
      <c r="X396" s="262"/>
      <c r="Y396" s="233"/>
      <c r="Z396" s="267"/>
      <c r="AB396" s="694"/>
    </row>
    <row r="397" spans="2:28" s="244" customFormat="1">
      <c r="B397" s="266" t="str">
        <f>IF('Formulario PPGR2'!$G397="","",CONCATENATE('Formulario PPGR2'!$C397,".",'Formulario PPGR2'!$D397,".",'Formulario PPGR2'!$E397,".",'Formulario PPGR2'!$F397))</f>
        <v/>
      </c>
      <c r="C397" s="266" t="str">
        <f>IF('Formulario PPGR2'!$G397="","",'Formulario PPGR1'!#REF!)</f>
        <v/>
      </c>
      <c r="D397" s="266" t="str">
        <f>IF('Formulario PPGR2'!$G397="","",'Formulario PPGR1'!#REF!)</f>
        <v/>
      </c>
      <c r="E397" s="266" t="str">
        <f>IF('Formulario PPGR2'!$G397="","",'Formulario PPGR1'!#REF!)</f>
        <v/>
      </c>
      <c r="F397" s="266" t="str">
        <f>IF('Formulario PPGR2'!$G397="","",'Formulario PPGR1'!#REF!)</f>
        <v/>
      </c>
      <c r="G397" s="233"/>
      <c r="H397" s="233"/>
      <c r="I397" s="233"/>
      <c r="J397" s="232"/>
      <c r="K397" s="232"/>
      <c r="L397" s="232"/>
      <c r="M397" s="232"/>
      <c r="N397" s="232"/>
      <c r="O397" s="232"/>
      <c r="P397" s="232"/>
      <c r="Q397" s="232"/>
      <c r="R397" s="232"/>
      <c r="S397" s="232"/>
      <c r="T397" s="232"/>
      <c r="U397" s="232"/>
      <c r="V397" s="242">
        <f>SUM('Formulario PPGR2'!$J397:$U397)</f>
        <v>0</v>
      </c>
      <c r="W397" s="262"/>
      <c r="X397" s="262"/>
      <c r="Y397" s="233"/>
      <c r="Z397" s="267"/>
      <c r="AB397" s="694"/>
    </row>
    <row r="398" spans="2:28" s="244" customFormat="1">
      <c r="B398" s="266" t="str">
        <f>IF('Formulario PPGR2'!$G398="","",CONCATENATE('Formulario PPGR2'!$C398,".",'Formulario PPGR2'!$D398,".",'Formulario PPGR2'!$E398,".",'Formulario PPGR2'!$F398))</f>
        <v/>
      </c>
      <c r="C398" s="266" t="str">
        <f>IF('Formulario PPGR2'!$G398="","",'Formulario PPGR1'!#REF!)</f>
        <v/>
      </c>
      <c r="D398" s="266" t="str">
        <f>IF('Formulario PPGR2'!$G398="","",'Formulario PPGR1'!#REF!)</f>
        <v/>
      </c>
      <c r="E398" s="266" t="str">
        <f>IF('Formulario PPGR2'!$G398="","",'Formulario PPGR1'!#REF!)</f>
        <v/>
      </c>
      <c r="F398" s="266" t="str">
        <f>IF('Formulario PPGR2'!$G398="","",'Formulario PPGR1'!#REF!)</f>
        <v/>
      </c>
      <c r="G398" s="233"/>
      <c r="H398" s="233"/>
      <c r="I398" s="233"/>
      <c r="J398" s="232"/>
      <c r="K398" s="232"/>
      <c r="L398" s="232"/>
      <c r="M398" s="232"/>
      <c r="N398" s="232"/>
      <c r="O398" s="232"/>
      <c r="P398" s="232"/>
      <c r="Q398" s="232"/>
      <c r="R398" s="232"/>
      <c r="S398" s="232"/>
      <c r="T398" s="232"/>
      <c r="U398" s="232"/>
      <c r="V398" s="242">
        <f>SUM('Formulario PPGR2'!$J398:$U398)</f>
        <v>0</v>
      </c>
      <c r="W398" s="262"/>
      <c r="X398" s="262"/>
      <c r="Y398" s="233"/>
      <c r="Z398" s="267"/>
      <c r="AB398" s="694"/>
    </row>
    <row r="399" spans="2:28" s="244" customFormat="1">
      <c r="B399" s="266" t="str">
        <f>IF('Formulario PPGR2'!$G399="","",CONCATENATE('Formulario PPGR2'!$C399,".",'Formulario PPGR2'!$D399,".",'Formulario PPGR2'!$E399,".",'Formulario PPGR2'!$F399))</f>
        <v/>
      </c>
      <c r="C399" s="266" t="str">
        <f>IF('Formulario PPGR2'!$G399="","",'Formulario PPGR1'!#REF!)</f>
        <v/>
      </c>
      <c r="D399" s="266" t="str">
        <f>IF('Formulario PPGR2'!$G399="","",'Formulario PPGR1'!#REF!)</f>
        <v/>
      </c>
      <c r="E399" s="266" t="str">
        <f>IF('Formulario PPGR2'!$G399="","",'Formulario PPGR1'!#REF!)</f>
        <v/>
      </c>
      <c r="F399" s="266" t="str">
        <f>IF('Formulario PPGR2'!$G399="","",'Formulario PPGR1'!#REF!)</f>
        <v/>
      </c>
      <c r="G399" s="233"/>
      <c r="H399" s="233"/>
      <c r="I399" s="233"/>
      <c r="J399" s="232"/>
      <c r="K399" s="232"/>
      <c r="L399" s="232"/>
      <c r="M399" s="232"/>
      <c r="N399" s="232"/>
      <c r="O399" s="232"/>
      <c r="P399" s="232"/>
      <c r="Q399" s="232"/>
      <c r="R399" s="232"/>
      <c r="S399" s="232"/>
      <c r="T399" s="232"/>
      <c r="U399" s="232"/>
      <c r="V399" s="242">
        <f>SUM('Formulario PPGR2'!$J399:$U399)</f>
        <v>0</v>
      </c>
      <c r="W399" s="262"/>
      <c r="X399" s="262"/>
      <c r="Y399" s="233"/>
      <c r="Z399" s="267"/>
      <c r="AB399" s="694"/>
    </row>
    <row r="400" spans="2:28" s="244" customFormat="1">
      <c r="B400" s="266" t="str">
        <f>IF('Formulario PPGR2'!$G400="","",CONCATENATE('Formulario PPGR2'!$C400,".",'Formulario PPGR2'!$D400,".",'Formulario PPGR2'!$E400,".",'Formulario PPGR2'!$F400))</f>
        <v/>
      </c>
      <c r="C400" s="266" t="str">
        <f>IF('Formulario PPGR2'!$G400="","",'Formulario PPGR1'!#REF!)</f>
        <v/>
      </c>
      <c r="D400" s="266" t="str">
        <f>IF('Formulario PPGR2'!$G400="","",'Formulario PPGR1'!#REF!)</f>
        <v/>
      </c>
      <c r="E400" s="266" t="str">
        <f>IF('Formulario PPGR2'!$G400="","",'Formulario PPGR1'!#REF!)</f>
        <v/>
      </c>
      <c r="F400" s="266" t="str">
        <f>IF('Formulario PPGR2'!$G400="","",'Formulario PPGR1'!#REF!)</f>
        <v/>
      </c>
      <c r="G400" s="233"/>
      <c r="H400" s="233"/>
      <c r="I400" s="233"/>
      <c r="J400" s="232"/>
      <c r="K400" s="232"/>
      <c r="L400" s="232"/>
      <c r="M400" s="232"/>
      <c r="N400" s="232"/>
      <c r="O400" s="232"/>
      <c r="P400" s="232"/>
      <c r="Q400" s="232"/>
      <c r="R400" s="232"/>
      <c r="S400" s="232"/>
      <c r="T400" s="232"/>
      <c r="U400" s="232"/>
      <c r="V400" s="242">
        <f>SUM('Formulario PPGR2'!$J400:$U400)</f>
        <v>0</v>
      </c>
      <c r="W400" s="262"/>
      <c r="X400" s="262"/>
      <c r="Y400" s="233"/>
      <c r="Z400" s="267"/>
      <c r="AB400" s="694"/>
    </row>
    <row r="401" spans="2:28" s="244" customFormat="1">
      <c r="B401" s="266" t="str">
        <f>IF('Formulario PPGR2'!$G401="","",CONCATENATE('Formulario PPGR2'!$C401,".",'Formulario PPGR2'!$D401,".",'Formulario PPGR2'!$E401,".",'Formulario PPGR2'!$F401))</f>
        <v/>
      </c>
      <c r="C401" s="266" t="str">
        <f>IF('Formulario PPGR2'!$G401="","",'Formulario PPGR1'!#REF!)</f>
        <v/>
      </c>
      <c r="D401" s="266" t="str">
        <f>IF('Formulario PPGR2'!$G401="","",'Formulario PPGR1'!#REF!)</f>
        <v/>
      </c>
      <c r="E401" s="266" t="str">
        <f>IF('Formulario PPGR2'!$G401="","",'Formulario PPGR1'!#REF!)</f>
        <v/>
      </c>
      <c r="F401" s="266" t="str">
        <f>IF('Formulario PPGR2'!$G401="","",'Formulario PPGR1'!#REF!)</f>
        <v/>
      </c>
      <c r="G401" s="233"/>
      <c r="H401" s="233"/>
      <c r="I401" s="233"/>
      <c r="J401" s="232"/>
      <c r="K401" s="232"/>
      <c r="L401" s="232"/>
      <c r="M401" s="232"/>
      <c r="N401" s="232"/>
      <c r="O401" s="232"/>
      <c r="P401" s="232"/>
      <c r="Q401" s="232"/>
      <c r="R401" s="232"/>
      <c r="S401" s="232"/>
      <c r="T401" s="232"/>
      <c r="U401" s="232"/>
      <c r="V401" s="242">
        <f>SUM('Formulario PPGR2'!$J401:$U401)</f>
        <v>0</v>
      </c>
      <c r="W401" s="262"/>
      <c r="X401" s="262"/>
      <c r="Y401" s="233"/>
      <c r="Z401" s="267"/>
      <c r="AB401" s="694"/>
    </row>
    <row r="402" spans="2:28" s="244" customFormat="1">
      <c r="B402" s="266" t="str">
        <f>IF('Formulario PPGR2'!$G402="","",CONCATENATE('Formulario PPGR2'!$C402,".",'Formulario PPGR2'!$D402,".",'Formulario PPGR2'!$E402,".",'Formulario PPGR2'!$F402))</f>
        <v/>
      </c>
      <c r="C402" s="266" t="str">
        <f>IF('Formulario PPGR2'!$G402="","",'Formulario PPGR1'!#REF!)</f>
        <v/>
      </c>
      <c r="D402" s="266" t="str">
        <f>IF('Formulario PPGR2'!$G402="","",'Formulario PPGR1'!#REF!)</f>
        <v/>
      </c>
      <c r="E402" s="266" t="str">
        <f>IF('Formulario PPGR2'!$G402="","",'Formulario PPGR1'!#REF!)</f>
        <v/>
      </c>
      <c r="F402" s="266" t="str">
        <f>IF('Formulario PPGR2'!$G402="","",'Formulario PPGR1'!#REF!)</f>
        <v/>
      </c>
      <c r="G402" s="233"/>
      <c r="H402" s="233"/>
      <c r="I402" s="233"/>
      <c r="J402" s="232"/>
      <c r="K402" s="232"/>
      <c r="L402" s="232"/>
      <c r="M402" s="232"/>
      <c r="N402" s="232"/>
      <c r="O402" s="232"/>
      <c r="P402" s="232"/>
      <c r="Q402" s="232"/>
      <c r="R402" s="232"/>
      <c r="S402" s="232"/>
      <c r="T402" s="232"/>
      <c r="U402" s="232"/>
      <c r="V402" s="242">
        <f>SUM('Formulario PPGR2'!$J402:$U402)</f>
        <v>0</v>
      </c>
      <c r="W402" s="262"/>
      <c r="X402" s="262"/>
      <c r="Y402" s="233"/>
      <c r="Z402" s="267"/>
      <c r="AB402" s="694"/>
    </row>
    <row r="403" spans="2:28" s="244" customFormat="1">
      <c r="B403" s="266" t="str">
        <f>IF('Formulario PPGR2'!$G403="","",CONCATENATE('Formulario PPGR2'!$C403,".",'Formulario PPGR2'!$D403,".",'Formulario PPGR2'!$E403,".",'Formulario PPGR2'!$F403))</f>
        <v/>
      </c>
      <c r="C403" s="266" t="str">
        <f>IF('Formulario PPGR2'!$G403="","",'Formulario PPGR1'!#REF!)</f>
        <v/>
      </c>
      <c r="D403" s="266" t="str">
        <f>IF('Formulario PPGR2'!$G403="","",'Formulario PPGR1'!#REF!)</f>
        <v/>
      </c>
      <c r="E403" s="266" t="str">
        <f>IF('Formulario PPGR2'!$G403="","",'Formulario PPGR1'!#REF!)</f>
        <v/>
      </c>
      <c r="F403" s="266" t="str">
        <f>IF('Formulario PPGR2'!$G403="","",'Formulario PPGR1'!#REF!)</f>
        <v/>
      </c>
      <c r="G403" s="233"/>
      <c r="H403" s="233"/>
      <c r="I403" s="233"/>
      <c r="J403" s="232"/>
      <c r="K403" s="232"/>
      <c r="L403" s="232"/>
      <c r="M403" s="232"/>
      <c r="N403" s="232"/>
      <c r="O403" s="232"/>
      <c r="P403" s="232"/>
      <c r="Q403" s="232"/>
      <c r="R403" s="232"/>
      <c r="S403" s="232"/>
      <c r="T403" s="232"/>
      <c r="U403" s="232"/>
      <c r="V403" s="242">
        <f>SUM('Formulario PPGR2'!$J403:$U403)</f>
        <v>0</v>
      </c>
      <c r="W403" s="262"/>
      <c r="X403" s="262"/>
      <c r="Y403" s="233"/>
      <c r="Z403" s="267"/>
      <c r="AB403" s="694"/>
    </row>
    <row r="404" spans="2:28" s="244" customFormat="1">
      <c r="B404" s="266" t="str">
        <f>IF('Formulario PPGR2'!$G404="","",CONCATENATE('Formulario PPGR2'!$C404,".",'Formulario PPGR2'!$D404,".",'Formulario PPGR2'!$E404,".",'Formulario PPGR2'!$F404))</f>
        <v/>
      </c>
      <c r="C404" s="266" t="str">
        <f>IF('Formulario PPGR2'!$G404="","",'Formulario PPGR1'!#REF!)</f>
        <v/>
      </c>
      <c r="D404" s="266" t="str">
        <f>IF('Formulario PPGR2'!$G404="","",'Formulario PPGR1'!#REF!)</f>
        <v/>
      </c>
      <c r="E404" s="266" t="str">
        <f>IF('Formulario PPGR2'!$G404="","",'Formulario PPGR1'!#REF!)</f>
        <v/>
      </c>
      <c r="F404" s="266" t="str">
        <f>IF('Formulario PPGR2'!$G404="","",'Formulario PPGR1'!#REF!)</f>
        <v/>
      </c>
      <c r="G404" s="233"/>
      <c r="H404" s="233"/>
      <c r="I404" s="233"/>
      <c r="J404" s="232"/>
      <c r="K404" s="232"/>
      <c r="L404" s="232"/>
      <c r="M404" s="232"/>
      <c r="N404" s="232"/>
      <c r="O404" s="232"/>
      <c r="P404" s="232"/>
      <c r="Q404" s="232"/>
      <c r="R404" s="232"/>
      <c r="S404" s="232"/>
      <c r="T404" s="232"/>
      <c r="U404" s="232"/>
      <c r="V404" s="242">
        <f>SUM('Formulario PPGR2'!$J404:$U404)</f>
        <v>0</v>
      </c>
      <c r="W404" s="262"/>
      <c r="X404" s="262"/>
      <c r="Y404" s="233"/>
      <c r="Z404" s="267"/>
      <c r="AB404" s="694"/>
    </row>
    <row r="405" spans="2:28" s="244" customFormat="1">
      <c r="B405" s="266" t="str">
        <f>IF('Formulario PPGR2'!$G405="","",CONCATENATE('Formulario PPGR2'!$C405,".",'Formulario PPGR2'!$D405,".",'Formulario PPGR2'!$E405,".",'Formulario PPGR2'!$F405))</f>
        <v/>
      </c>
      <c r="C405" s="266" t="str">
        <f>IF('Formulario PPGR2'!$G405="","",'Formulario PPGR1'!#REF!)</f>
        <v/>
      </c>
      <c r="D405" s="266" t="str">
        <f>IF('Formulario PPGR2'!$G405="","",'Formulario PPGR1'!#REF!)</f>
        <v/>
      </c>
      <c r="E405" s="266" t="str">
        <f>IF('Formulario PPGR2'!$G405="","",'Formulario PPGR1'!#REF!)</f>
        <v/>
      </c>
      <c r="F405" s="266" t="str">
        <f>IF('Formulario PPGR2'!$G405="","",'Formulario PPGR1'!#REF!)</f>
        <v/>
      </c>
      <c r="G405" s="233"/>
      <c r="H405" s="233"/>
      <c r="I405" s="233"/>
      <c r="J405" s="232"/>
      <c r="K405" s="232"/>
      <c r="L405" s="232"/>
      <c r="M405" s="232"/>
      <c r="N405" s="232"/>
      <c r="O405" s="232"/>
      <c r="P405" s="232"/>
      <c r="Q405" s="232"/>
      <c r="R405" s="232"/>
      <c r="S405" s="232"/>
      <c r="T405" s="232"/>
      <c r="U405" s="232"/>
      <c r="V405" s="242">
        <f>SUM('Formulario PPGR2'!$J405:$U405)</f>
        <v>0</v>
      </c>
      <c r="W405" s="262"/>
      <c r="X405" s="262"/>
      <c r="Y405" s="233"/>
      <c r="Z405" s="267"/>
      <c r="AB405" s="694"/>
    </row>
    <row r="406" spans="2:28" s="244" customFormat="1">
      <c r="B406" s="266" t="str">
        <f>IF('Formulario PPGR2'!$G406="","",CONCATENATE('Formulario PPGR2'!$C406,".",'Formulario PPGR2'!$D406,".",'Formulario PPGR2'!$E406,".",'Formulario PPGR2'!$F406))</f>
        <v/>
      </c>
      <c r="C406" s="266" t="str">
        <f>IF('Formulario PPGR2'!$G406="","",'Formulario PPGR1'!#REF!)</f>
        <v/>
      </c>
      <c r="D406" s="266" t="str">
        <f>IF('Formulario PPGR2'!$G406="","",'Formulario PPGR1'!#REF!)</f>
        <v/>
      </c>
      <c r="E406" s="266" t="str">
        <f>IF('Formulario PPGR2'!$G406="","",'Formulario PPGR1'!#REF!)</f>
        <v/>
      </c>
      <c r="F406" s="266" t="str">
        <f>IF('Formulario PPGR2'!$G406="","",'Formulario PPGR1'!#REF!)</f>
        <v/>
      </c>
      <c r="G406" s="233"/>
      <c r="H406" s="233"/>
      <c r="I406" s="233"/>
      <c r="J406" s="232"/>
      <c r="K406" s="232"/>
      <c r="L406" s="232"/>
      <c r="M406" s="232"/>
      <c r="N406" s="232"/>
      <c r="O406" s="232"/>
      <c r="P406" s="232"/>
      <c r="Q406" s="232"/>
      <c r="R406" s="232"/>
      <c r="S406" s="232"/>
      <c r="T406" s="232"/>
      <c r="U406" s="232"/>
      <c r="V406" s="242">
        <f>SUM('Formulario PPGR2'!$J406:$U406)</f>
        <v>0</v>
      </c>
      <c r="W406" s="262"/>
      <c r="X406" s="262"/>
      <c r="Y406" s="233"/>
      <c r="Z406" s="267"/>
      <c r="AB406" s="694"/>
    </row>
    <row r="407" spans="2:28" s="244" customFormat="1">
      <c r="B407" s="266" t="str">
        <f>IF('Formulario PPGR2'!$G407="","",CONCATENATE('Formulario PPGR2'!$C407,".",'Formulario PPGR2'!$D407,".",'Formulario PPGR2'!$E407,".",'Formulario PPGR2'!$F407))</f>
        <v/>
      </c>
      <c r="C407" s="266" t="str">
        <f>IF('Formulario PPGR2'!$G407="","",'Formulario PPGR1'!#REF!)</f>
        <v/>
      </c>
      <c r="D407" s="266" t="str">
        <f>IF('Formulario PPGR2'!$G407="","",'Formulario PPGR1'!#REF!)</f>
        <v/>
      </c>
      <c r="E407" s="266" t="str">
        <f>IF('Formulario PPGR2'!$G407="","",'Formulario PPGR1'!#REF!)</f>
        <v/>
      </c>
      <c r="F407" s="266" t="str">
        <f>IF('Formulario PPGR2'!$G407="","",'Formulario PPGR1'!#REF!)</f>
        <v/>
      </c>
      <c r="G407" s="233"/>
      <c r="H407" s="233"/>
      <c r="I407" s="233"/>
      <c r="J407" s="232"/>
      <c r="K407" s="232"/>
      <c r="L407" s="232"/>
      <c r="M407" s="232"/>
      <c r="N407" s="232"/>
      <c r="O407" s="232"/>
      <c r="P407" s="232"/>
      <c r="Q407" s="232"/>
      <c r="R407" s="232"/>
      <c r="S407" s="232"/>
      <c r="T407" s="232"/>
      <c r="U407" s="232"/>
      <c r="V407" s="242">
        <f>SUM('Formulario PPGR2'!$J407:$U407)</f>
        <v>0</v>
      </c>
      <c r="W407" s="262"/>
      <c r="X407" s="262"/>
      <c r="Y407" s="233"/>
      <c r="Z407" s="267"/>
      <c r="AB407" s="694"/>
    </row>
    <row r="408" spans="2:28" s="244" customFormat="1">
      <c r="B408" s="266" t="str">
        <f>IF('Formulario PPGR2'!$G408="","",CONCATENATE('Formulario PPGR2'!$C408,".",'Formulario PPGR2'!$D408,".",'Formulario PPGR2'!$E408,".",'Formulario PPGR2'!$F408))</f>
        <v/>
      </c>
      <c r="C408" s="266" t="str">
        <f>IF('Formulario PPGR2'!$G408="","",'Formulario PPGR1'!#REF!)</f>
        <v/>
      </c>
      <c r="D408" s="266" t="str">
        <f>IF('Formulario PPGR2'!$G408="","",'Formulario PPGR1'!#REF!)</f>
        <v/>
      </c>
      <c r="E408" s="266" t="str">
        <f>IF('Formulario PPGR2'!$G408="","",'Formulario PPGR1'!#REF!)</f>
        <v/>
      </c>
      <c r="F408" s="266" t="str">
        <f>IF('Formulario PPGR2'!$G408="","",'Formulario PPGR1'!#REF!)</f>
        <v/>
      </c>
      <c r="G408" s="233"/>
      <c r="H408" s="233"/>
      <c r="I408" s="233"/>
      <c r="J408" s="232"/>
      <c r="K408" s="232"/>
      <c r="L408" s="232"/>
      <c r="M408" s="232"/>
      <c r="N408" s="232"/>
      <c r="O408" s="232"/>
      <c r="P408" s="232"/>
      <c r="Q408" s="232"/>
      <c r="R408" s="232"/>
      <c r="S408" s="232"/>
      <c r="T408" s="232"/>
      <c r="U408" s="232"/>
      <c r="V408" s="242">
        <f>SUM('Formulario PPGR2'!$J408:$U408)</f>
        <v>0</v>
      </c>
      <c r="W408" s="262"/>
      <c r="X408" s="262"/>
      <c r="Y408" s="233"/>
      <c r="Z408" s="267"/>
      <c r="AB408" s="694"/>
    </row>
    <row r="409" spans="2:28" s="244" customFormat="1">
      <c r="B409" s="266" t="str">
        <f>IF('Formulario PPGR2'!$G409="","",CONCATENATE('Formulario PPGR2'!$C409,".",'Formulario PPGR2'!$D409,".",'Formulario PPGR2'!$E409,".",'Formulario PPGR2'!$F409))</f>
        <v/>
      </c>
      <c r="C409" s="266" t="str">
        <f>IF('Formulario PPGR2'!$G409="","",'Formulario PPGR1'!#REF!)</f>
        <v/>
      </c>
      <c r="D409" s="266" t="str">
        <f>IF('Formulario PPGR2'!$G409="","",'Formulario PPGR1'!#REF!)</f>
        <v/>
      </c>
      <c r="E409" s="266" t="str">
        <f>IF('Formulario PPGR2'!$G409="","",'Formulario PPGR1'!#REF!)</f>
        <v/>
      </c>
      <c r="F409" s="266" t="str">
        <f>IF('Formulario PPGR2'!$G409="","",'Formulario PPGR1'!#REF!)</f>
        <v/>
      </c>
      <c r="G409" s="233"/>
      <c r="H409" s="233"/>
      <c r="I409" s="233"/>
      <c r="J409" s="232"/>
      <c r="K409" s="232"/>
      <c r="L409" s="232"/>
      <c r="M409" s="232"/>
      <c r="N409" s="232"/>
      <c r="O409" s="232"/>
      <c r="P409" s="232"/>
      <c r="Q409" s="232"/>
      <c r="R409" s="232"/>
      <c r="S409" s="232"/>
      <c r="T409" s="232"/>
      <c r="U409" s="232"/>
      <c r="V409" s="242">
        <f>SUM('Formulario PPGR2'!$J409:$U409)</f>
        <v>0</v>
      </c>
      <c r="W409" s="262"/>
      <c r="X409" s="262"/>
      <c r="Y409" s="233"/>
      <c r="Z409" s="267"/>
      <c r="AB409" s="694"/>
    </row>
    <row r="410" spans="2:28" s="244" customFormat="1">
      <c r="B410" s="266" t="str">
        <f>IF('Formulario PPGR2'!$G410="","",CONCATENATE('Formulario PPGR2'!$C410,".",'Formulario PPGR2'!$D410,".",'Formulario PPGR2'!$E410,".",'Formulario PPGR2'!$F410))</f>
        <v/>
      </c>
      <c r="C410" s="266" t="str">
        <f>IF('Formulario PPGR2'!$G410="","",'Formulario PPGR1'!#REF!)</f>
        <v/>
      </c>
      <c r="D410" s="266" t="str">
        <f>IF('Formulario PPGR2'!$G410="","",'Formulario PPGR1'!#REF!)</f>
        <v/>
      </c>
      <c r="E410" s="266" t="str">
        <f>IF('Formulario PPGR2'!$G410="","",'Formulario PPGR1'!#REF!)</f>
        <v/>
      </c>
      <c r="F410" s="266" t="str">
        <f>IF('Formulario PPGR2'!$G410="","",'Formulario PPGR1'!#REF!)</f>
        <v/>
      </c>
      <c r="G410" s="233"/>
      <c r="H410" s="233"/>
      <c r="I410" s="233"/>
      <c r="J410" s="232"/>
      <c r="K410" s="232"/>
      <c r="L410" s="232"/>
      <c r="M410" s="232"/>
      <c r="N410" s="232"/>
      <c r="O410" s="232"/>
      <c r="P410" s="232"/>
      <c r="Q410" s="232"/>
      <c r="R410" s="232"/>
      <c r="S410" s="232"/>
      <c r="T410" s="232"/>
      <c r="U410" s="232"/>
      <c r="V410" s="242">
        <f>SUM('Formulario PPGR2'!$J410:$U410)</f>
        <v>0</v>
      </c>
      <c r="W410" s="262"/>
      <c r="X410" s="262"/>
      <c r="Y410" s="233"/>
      <c r="Z410" s="267"/>
      <c r="AB410" s="694"/>
    </row>
    <row r="411" spans="2:28" s="244" customFormat="1">
      <c r="B411" s="266" t="str">
        <f>IF('Formulario PPGR2'!$G411="","",CONCATENATE('Formulario PPGR2'!$C411,".",'Formulario PPGR2'!$D411,".",'Formulario PPGR2'!$E411,".",'Formulario PPGR2'!$F411))</f>
        <v/>
      </c>
      <c r="C411" s="266" t="str">
        <f>IF('Formulario PPGR2'!$G411="","",'Formulario PPGR1'!#REF!)</f>
        <v/>
      </c>
      <c r="D411" s="266" t="str">
        <f>IF('Formulario PPGR2'!$G411="","",'Formulario PPGR1'!#REF!)</f>
        <v/>
      </c>
      <c r="E411" s="266" t="str">
        <f>IF('Formulario PPGR2'!$G411="","",'Formulario PPGR1'!#REF!)</f>
        <v/>
      </c>
      <c r="F411" s="266" t="str">
        <f>IF('Formulario PPGR2'!$G411="","",'Formulario PPGR1'!#REF!)</f>
        <v/>
      </c>
      <c r="G411" s="233"/>
      <c r="H411" s="233"/>
      <c r="I411" s="233"/>
      <c r="J411" s="232"/>
      <c r="K411" s="232"/>
      <c r="L411" s="232"/>
      <c r="M411" s="232"/>
      <c r="N411" s="232"/>
      <c r="O411" s="232"/>
      <c r="P411" s="232"/>
      <c r="Q411" s="232"/>
      <c r="R411" s="232"/>
      <c r="S411" s="232"/>
      <c r="T411" s="232"/>
      <c r="U411" s="232"/>
      <c r="V411" s="242">
        <f>SUM('Formulario PPGR2'!$J411:$U411)</f>
        <v>0</v>
      </c>
      <c r="W411" s="262"/>
      <c r="X411" s="262"/>
      <c r="Y411" s="233"/>
      <c r="Z411" s="267"/>
      <c r="AB411" s="694"/>
    </row>
    <row r="412" spans="2:28" s="244" customFormat="1">
      <c r="B412" s="266" t="str">
        <f>IF('Formulario PPGR2'!$G412="","",CONCATENATE('Formulario PPGR2'!$C412,".",'Formulario PPGR2'!$D412,".",'Formulario PPGR2'!$E412,".",'Formulario PPGR2'!$F412))</f>
        <v/>
      </c>
      <c r="C412" s="266" t="str">
        <f>IF('Formulario PPGR2'!$G412="","",'Formulario PPGR1'!#REF!)</f>
        <v/>
      </c>
      <c r="D412" s="266" t="str">
        <f>IF('Formulario PPGR2'!$G412="","",'Formulario PPGR1'!#REF!)</f>
        <v/>
      </c>
      <c r="E412" s="266" t="str">
        <f>IF('Formulario PPGR2'!$G412="","",'Formulario PPGR1'!#REF!)</f>
        <v/>
      </c>
      <c r="F412" s="266" t="str">
        <f>IF('Formulario PPGR2'!$G412="","",'Formulario PPGR1'!#REF!)</f>
        <v/>
      </c>
      <c r="G412" s="233"/>
      <c r="H412" s="233"/>
      <c r="I412" s="233"/>
      <c r="J412" s="232"/>
      <c r="K412" s="232"/>
      <c r="L412" s="232"/>
      <c r="M412" s="232"/>
      <c r="N412" s="232"/>
      <c r="O412" s="232"/>
      <c r="P412" s="232"/>
      <c r="Q412" s="232"/>
      <c r="R412" s="232"/>
      <c r="S412" s="232"/>
      <c r="T412" s="232"/>
      <c r="U412" s="232"/>
      <c r="V412" s="242">
        <f>SUM('Formulario PPGR2'!$J412:$U412)</f>
        <v>0</v>
      </c>
      <c r="W412" s="262"/>
      <c r="X412" s="262"/>
      <c r="Y412" s="233"/>
      <c r="Z412" s="267"/>
      <c r="AB412" s="694"/>
    </row>
    <row r="413" spans="2:28" s="244" customFormat="1">
      <c r="B413" s="266" t="str">
        <f>IF('Formulario PPGR2'!$G413="","",CONCATENATE('Formulario PPGR2'!$C413,".",'Formulario PPGR2'!$D413,".",'Formulario PPGR2'!$E413,".",'Formulario PPGR2'!$F413))</f>
        <v/>
      </c>
      <c r="C413" s="266" t="str">
        <f>IF('Formulario PPGR2'!$G413="","",'Formulario PPGR1'!#REF!)</f>
        <v/>
      </c>
      <c r="D413" s="266" t="str">
        <f>IF('Formulario PPGR2'!$G413="","",'Formulario PPGR1'!#REF!)</f>
        <v/>
      </c>
      <c r="E413" s="266" t="str">
        <f>IF('Formulario PPGR2'!$G413="","",'Formulario PPGR1'!#REF!)</f>
        <v/>
      </c>
      <c r="F413" s="266" t="str">
        <f>IF('Formulario PPGR2'!$G413="","",'Formulario PPGR1'!#REF!)</f>
        <v/>
      </c>
      <c r="G413" s="233"/>
      <c r="H413" s="233"/>
      <c r="I413" s="233"/>
      <c r="J413" s="232"/>
      <c r="K413" s="232"/>
      <c r="L413" s="232"/>
      <c r="M413" s="232"/>
      <c r="N413" s="232"/>
      <c r="O413" s="232"/>
      <c r="P413" s="232"/>
      <c r="Q413" s="232"/>
      <c r="R413" s="232"/>
      <c r="S413" s="232"/>
      <c r="T413" s="232"/>
      <c r="U413" s="232"/>
      <c r="V413" s="242">
        <f>SUM('Formulario PPGR2'!$J413:$U413)</f>
        <v>0</v>
      </c>
      <c r="W413" s="262"/>
      <c r="X413" s="262"/>
      <c r="Y413" s="233"/>
      <c r="Z413" s="267"/>
      <c r="AB413" s="694"/>
    </row>
    <row r="414" spans="2:28" s="244" customFormat="1">
      <c r="B414" s="266" t="str">
        <f>IF('Formulario PPGR2'!$G414="","",CONCATENATE('Formulario PPGR2'!$C414,".",'Formulario PPGR2'!$D414,".",'Formulario PPGR2'!$E414,".",'Formulario PPGR2'!$F414))</f>
        <v/>
      </c>
      <c r="C414" s="266" t="str">
        <f>IF('Formulario PPGR2'!$G414="","",'Formulario PPGR1'!#REF!)</f>
        <v/>
      </c>
      <c r="D414" s="266" t="str">
        <f>IF('Formulario PPGR2'!$G414="","",'Formulario PPGR1'!#REF!)</f>
        <v/>
      </c>
      <c r="E414" s="266" t="str">
        <f>IF('Formulario PPGR2'!$G414="","",'Formulario PPGR1'!#REF!)</f>
        <v/>
      </c>
      <c r="F414" s="266" t="str">
        <f>IF('Formulario PPGR2'!$G414="","",'Formulario PPGR1'!#REF!)</f>
        <v/>
      </c>
      <c r="G414" s="233"/>
      <c r="H414" s="233"/>
      <c r="I414" s="233"/>
      <c r="J414" s="232"/>
      <c r="K414" s="232"/>
      <c r="L414" s="232"/>
      <c r="M414" s="232"/>
      <c r="N414" s="232"/>
      <c r="O414" s="232"/>
      <c r="P414" s="232"/>
      <c r="Q414" s="232"/>
      <c r="R414" s="232"/>
      <c r="S414" s="232"/>
      <c r="T414" s="232"/>
      <c r="U414" s="232"/>
      <c r="V414" s="242">
        <f>SUM('Formulario PPGR2'!$J414:$U414)</f>
        <v>0</v>
      </c>
      <c r="W414" s="262"/>
      <c r="X414" s="262"/>
      <c r="Y414" s="233"/>
      <c r="Z414" s="267"/>
      <c r="AB414" s="694"/>
    </row>
    <row r="415" spans="2:28" s="244" customFormat="1">
      <c r="B415" s="266" t="str">
        <f>IF('Formulario PPGR2'!$G415="","",CONCATENATE('Formulario PPGR2'!$C415,".",'Formulario PPGR2'!$D415,".",'Formulario PPGR2'!$E415,".",'Formulario PPGR2'!$F415))</f>
        <v/>
      </c>
      <c r="C415" s="266" t="str">
        <f>IF('Formulario PPGR2'!$G415="","",'Formulario PPGR1'!#REF!)</f>
        <v/>
      </c>
      <c r="D415" s="266" t="str">
        <f>IF('Formulario PPGR2'!$G415="","",'Formulario PPGR1'!#REF!)</f>
        <v/>
      </c>
      <c r="E415" s="266" t="str">
        <f>IF('Formulario PPGR2'!$G415="","",'Formulario PPGR1'!#REF!)</f>
        <v/>
      </c>
      <c r="F415" s="266" t="str">
        <f>IF('Formulario PPGR2'!$G415="","",'Formulario PPGR1'!#REF!)</f>
        <v/>
      </c>
      <c r="G415" s="233"/>
      <c r="H415" s="233"/>
      <c r="I415" s="233"/>
      <c r="J415" s="232"/>
      <c r="K415" s="232"/>
      <c r="L415" s="232"/>
      <c r="M415" s="232"/>
      <c r="N415" s="232"/>
      <c r="O415" s="232"/>
      <c r="P415" s="232"/>
      <c r="Q415" s="232"/>
      <c r="R415" s="232"/>
      <c r="S415" s="232"/>
      <c r="T415" s="232"/>
      <c r="U415" s="232"/>
      <c r="V415" s="242">
        <f>SUM('Formulario PPGR2'!$J415:$U415)</f>
        <v>0</v>
      </c>
      <c r="W415" s="262"/>
      <c r="X415" s="262"/>
      <c r="Y415" s="233"/>
      <c r="Z415" s="267"/>
      <c r="AB415" s="694"/>
    </row>
    <row r="416" spans="2:28" s="244" customFormat="1">
      <c r="B416" s="266" t="str">
        <f>IF('Formulario PPGR2'!$G416="","",CONCATENATE('Formulario PPGR2'!$C416,".",'Formulario PPGR2'!$D416,".",'Formulario PPGR2'!$E416,".",'Formulario PPGR2'!$F416))</f>
        <v/>
      </c>
      <c r="C416" s="266" t="str">
        <f>IF('Formulario PPGR2'!$G416="","",'Formulario PPGR1'!#REF!)</f>
        <v/>
      </c>
      <c r="D416" s="266" t="str">
        <f>IF('Formulario PPGR2'!$G416="","",'Formulario PPGR1'!#REF!)</f>
        <v/>
      </c>
      <c r="E416" s="266" t="str">
        <f>IF('Formulario PPGR2'!$G416="","",'Formulario PPGR1'!#REF!)</f>
        <v/>
      </c>
      <c r="F416" s="266" t="str">
        <f>IF('Formulario PPGR2'!$G416="","",'Formulario PPGR1'!#REF!)</f>
        <v/>
      </c>
      <c r="G416" s="233"/>
      <c r="H416" s="233"/>
      <c r="I416" s="233"/>
      <c r="J416" s="232"/>
      <c r="K416" s="232"/>
      <c r="L416" s="232"/>
      <c r="M416" s="232"/>
      <c r="N416" s="232"/>
      <c r="O416" s="232"/>
      <c r="P416" s="232"/>
      <c r="Q416" s="232"/>
      <c r="R416" s="232"/>
      <c r="S416" s="232"/>
      <c r="T416" s="232"/>
      <c r="U416" s="232"/>
      <c r="V416" s="242">
        <f>SUM('Formulario PPGR2'!$J416:$U416)</f>
        <v>0</v>
      </c>
      <c r="W416" s="262"/>
      <c r="X416" s="262"/>
      <c r="Y416" s="233"/>
      <c r="Z416" s="267"/>
      <c r="AB416" s="694"/>
    </row>
    <row r="417" spans="2:28" s="244" customFormat="1">
      <c r="B417" s="266" t="str">
        <f>IF('Formulario PPGR2'!$G417="","",CONCATENATE('Formulario PPGR2'!$C417,".",'Formulario PPGR2'!$D417,".",'Formulario PPGR2'!$E417,".",'Formulario PPGR2'!$F417))</f>
        <v/>
      </c>
      <c r="C417" s="266" t="str">
        <f>IF('Formulario PPGR2'!$G417="","",'Formulario PPGR1'!#REF!)</f>
        <v/>
      </c>
      <c r="D417" s="266" t="str">
        <f>IF('Formulario PPGR2'!$G417="","",'Formulario PPGR1'!#REF!)</f>
        <v/>
      </c>
      <c r="E417" s="266" t="str">
        <f>IF('Formulario PPGR2'!$G417="","",'Formulario PPGR1'!#REF!)</f>
        <v/>
      </c>
      <c r="F417" s="266" t="str">
        <f>IF('Formulario PPGR2'!$G417="","",'Formulario PPGR1'!#REF!)</f>
        <v/>
      </c>
      <c r="G417" s="233"/>
      <c r="H417" s="233"/>
      <c r="I417" s="233"/>
      <c r="J417" s="232"/>
      <c r="K417" s="232"/>
      <c r="L417" s="232"/>
      <c r="M417" s="232"/>
      <c r="N417" s="232"/>
      <c r="O417" s="232"/>
      <c r="P417" s="232"/>
      <c r="Q417" s="232"/>
      <c r="R417" s="232"/>
      <c r="S417" s="232"/>
      <c r="T417" s="232"/>
      <c r="U417" s="232"/>
      <c r="V417" s="242">
        <f>SUM('Formulario PPGR2'!$J417:$U417)</f>
        <v>0</v>
      </c>
      <c r="W417" s="262"/>
      <c r="X417" s="262"/>
      <c r="Y417" s="233"/>
      <c r="Z417" s="267"/>
      <c r="AB417" s="694"/>
    </row>
    <row r="418" spans="2:28" s="244" customFormat="1">
      <c r="B418" s="266" t="str">
        <f>IF('Formulario PPGR2'!$G418="","",CONCATENATE('Formulario PPGR2'!$C418,".",'Formulario PPGR2'!$D418,".",'Formulario PPGR2'!$E418,".",'Formulario PPGR2'!$F418))</f>
        <v/>
      </c>
      <c r="C418" s="266" t="str">
        <f>IF('Formulario PPGR2'!$G418="","",'Formulario PPGR1'!#REF!)</f>
        <v/>
      </c>
      <c r="D418" s="266" t="str">
        <f>IF('Formulario PPGR2'!$G418="","",'Formulario PPGR1'!#REF!)</f>
        <v/>
      </c>
      <c r="E418" s="266" t="str">
        <f>IF('Formulario PPGR2'!$G418="","",'Formulario PPGR1'!#REF!)</f>
        <v/>
      </c>
      <c r="F418" s="266" t="str">
        <f>IF('Formulario PPGR2'!$G418="","",'Formulario PPGR1'!#REF!)</f>
        <v/>
      </c>
      <c r="G418" s="233"/>
      <c r="H418" s="233"/>
      <c r="I418" s="233"/>
      <c r="J418" s="232"/>
      <c r="K418" s="232"/>
      <c r="L418" s="232"/>
      <c r="M418" s="232"/>
      <c r="N418" s="232"/>
      <c r="O418" s="232"/>
      <c r="P418" s="232"/>
      <c r="Q418" s="232"/>
      <c r="R418" s="232"/>
      <c r="S418" s="232"/>
      <c r="T418" s="232"/>
      <c r="U418" s="232"/>
      <c r="V418" s="242">
        <f>SUM('Formulario PPGR2'!$J418:$U418)</f>
        <v>0</v>
      </c>
      <c r="W418" s="262"/>
      <c r="X418" s="262"/>
      <c r="Y418" s="233"/>
      <c r="Z418" s="267"/>
      <c r="AB418" s="694"/>
    </row>
    <row r="419" spans="2:28" s="244" customFormat="1">
      <c r="B419" s="266" t="str">
        <f>IF('Formulario PPGR2'!$G419="","",CONCATENATE('Formulario PPGR2'!$C419,".",'Formulario PPGR2'!$D419,".",'Formulario PPGR2'!$E419,".",'Formulario PPGR2'!$F419))</f>
        <v/>
      </c>
      <c r="C419" s="266" t="str">
        <f>IF('Formulario PPGR2'!$G419="","",'Formulario PPGR1'!#REF!)</f>
        <v/>
      </c>
      <c r="D419" s="266" t="str">
        <f>IF('Formulario PPGR2'!$G419="","",'Formulario PPGR1'!#REF!)</f>
        <v/>
      </c>
      <c r="E419" s="266" t="str">
        <f>IF('Formulario PPGR2'!$G419="","",'Formulario PPGR1'!#REF!)</f>
        <v/>
      </c>
      <c r="F419" s="266" t="str">
        <f>IF('Formulario PPGR2'!$G419="","",'Formulario PPGR1'!#REF!)</f>
        <v/>
      </c>
      <c r="G419" s="233"/>
      <c r="H419" s="233"/>
      <c r="I419" s="233"/>
      <c r="J419" s="232"/>
      <c r="K419" s="232"/>
      <c r="L419" s="232"/>
      <c r="M419" s="232"/>
      <c r="N419" s="232"/>
      <c r="O419" s="232"/>
      <c r="P419" s="232"/>
      <c r="Q419" s="232"/>
      <c r="R419" s="232"/>
      <c r="S419" s="232"/>
      <c r="T419" s="232"/>
      <c r="U419" s="232"/>
      <c r="V419" s="242">
        <f>SUM('Formulario PPGR2'!$J419:$U419)</f>
        <v>0</v>
      </c>
      <c r="W419" s="262"/>
      <c r="X419" s="262"/>
      <c r="Y419" s="233"/>
      <c r="Z419" s="267"/>
      <c r="AB419" s="694"/>
    </row>
    <row r="420" spans="2:28" s="244" customFormat="1">
      <c r="B420" s="266" t="str">
        <f>IF('Formulario PPGR2'!$G420="","",CONCATENATE('Formulario PPGR2'!$C420,".",'Formulario PPGR2'!$D420,".",'Formulario PPGR2'!$E420,".",'Formulario PPGR2'!$F420))</f>
        <v/>
      </c>
      <c r="C420" s="266" t="str">
        <f>IF('Formulario PPGR2'!$G420="","",'Formulario PPGR1'!#REF!)</f>
        <v/>
      </c>
      <c r="D420" s="266" t="str">
        <f>IF('Formulario PPGR2'!$G420="","",'Formulario PPGR1'!#REF!)</f>
        <v/>
      </c>
      <c r="E420" s="266" t="str">
        <f>IF('Formulario PPGR2'!$G420="","",'Formulario PPGR1'!#REF!)</f>
        <v/>
      </c>
      <c r="F420" s="266" t="str">
        <f>IF('Formulario PPGR2'!$G420="","",'Formulario PPGR1'!#REF!)</f>
        <v/>
      </c>
      <c r="G420" s="233"/>
      <c r="H420" s="233"/>
      <c r="I420" s="233"/>
      <c r="J420" s="232"/>
      <c r="K420" s="232"/>
      <c r="L420" s="232"/>
      <c r="M420" s="232"/>
      <c r="N420" s="232"/>
      <c r="O420" s="232"/>
      <c r="P420" s="232"/>
      <c r="Q420" s="232"/>
      <c r="R420" s="232"/>
      <c r="S420" s="232"/>
      <c r="T420" s="232"/>
      <c r="U420" s="232"/>
      <c r="V420" s="242">
        <f>SUM('Formulario PPGR2'!$J420:$U420)</f>
        <v>0</v>
      </c>
      <c r="W420" s="262"/>
      <c r="X420" s="262"/>
      <c r="Y420" s="233"/>
      <c r="Z420" s="267"/>
      <c r="AB420" s="694"/>
    </row>
    <row r="421" spans="2:28" s="244" customFormat="1">
      <c r="B421" s="266" t="str">
        <f>IF('Formulario PPGR2'!$G421="","",CONCATENATE('Formulario PPGR2'!$C421,".",'Formulario PPGR2'!$D421,".",'Formulario PPGR2'!$E421,".",'Formulario PPGR2'!$F421))</f>
        <v/>
      </c>
      <c r="C421" s="266" t="str">
        <f>IF('Formulario PPGR2'!$G421="","",'Formulario PPGR1'!#REF!)</f>
        <v/>
      </c>
      <c r="D421" s="266" t="str">
        <f>IF('Formulario PPGR2'!$G421="","",'Formulario PPGR1'!#REF!)</f>
        <v/>
      </c>
      <c r="E421" s="266" t="str">
        <f>IF('Formulario PPGR2'!$G421="","",'Formulario PPGR1'!#REF!)</f>
        <v/>
      </c>
      <c r="F421" s="266" t="str">
        <f>IF('Formulario PPGR2'!$G421="","",'Formulario PPGR1'!#REF!)</f>
        <v/>
      </c>
      <c r="G421" s="233"/>
      <c r="H421" s="233"/>
      <c r="I421" s="233"/>
      <c r="J421" s="232"/>
      <c r="K421" s="232"/>
      <c r="L421" s="232"/>
      <c r="M421" s="232"/>
      <c r="N421" s="232"/>
      <c r="O421" s="232"/>
      <c r="P421" s="232"/>
      <c r="Q421" s="232"/>
      <c r="R421" s="232"/>
      <c r="S421" s="232"/>
      <c r="T421" s="232"/>
      <c r="U421" s="232"/>
      <c r="V421" s="242">
        <f>SUM('Formulario PPGR2'!$J421:$U421)</f>
        <v>0</v>
      </c>
      <c r="W421" s="262"/>
      <c r="X421" s="262"/>
      <c r="Y421" s="233"/>
      <c r="Z421" s="267"/>
      <c r="AB421" s="694"/>
    </row>
    <row r="422" spans="2:28" s="244" customFormat="1">
      <c r="B422" s="266" t="str">
        <f>IF('Formulario PPGR2'!$G422="","",CONCATENATE('Formulario PPGR2'!$C422,".",'Formulario PPGR2'!$D422,".",'Formulario PPGR2'!$E422,".",'Formulario PPGR2'!$F422))</f>
        <v/>
      </c>
      <c r="C422" s="266" t="str">
        <f>IF('Formulario PPGR2'!$G422="","",'Formulario PPGR1'!#REF!)</f>
        <v/>
      </c>
      <c r="D422" s="266" t="str">
        <f>IF('Formulario PPGR2'!$G422="","",'Formulario PPGR1'!#REF!)</f>
        <v/>
      </c>
      <c r="E422" s="266" t="str">
        <f>IF('Formulario PPGR2'!$G422="","",'Formulario PPGR1'!#REF!)</f>
        <v/>
      </c>
      <c r="F422" s="266" t="str">
        <f>IF('Formulario PPGR2'!$G422="","",'Formulario PPGR1'!#REF!)</f>
        <v/>
      </c>
      <c r="G422" s="233"/>
      <c r="H422" s="233"/>
      <c r="I422" s="233"/>
      <c r="J422" s="232"/>
      <c r="K422" s="232"/>
      <c r="L422" s="232"/>
      <c r="M422" s="232"/>
      <c r="N422" s="232"/>
      <c r="O422" s="232"/>
      <c r="P422" s="232"/>
      <c r="Q422" s="232"/>
      <c r="R422" s="232"/>
      <c r="S422" s="232"/>
      <c r="T422" s="232"/>
      <c r="U422" s="232"/>
      <c r="V422" s="242">
        <f>SUM('Formulario PPGR2'!$J422:$U422)</f>
        <v>0</v>
      </c>
      <c r="W422" s="262"/>
      <c r="X422" s="262"/>
      <c r="Y422" s="233"/>
      <c r="Z422" s="267"/>
      <c r="AB422" s="694"/>
    </row>
    <row r="423" spans="2:28" s="244" customFormat="1">
      <c r="B423" s="266" t="str">
        <f>IF('Formulario PPGR2'!$G423="","",CONCATENATE('Formulario PPGR2'!$C423,".",'Formulario PPGR2'!$D423,".",'Formulario PPGR2'!$E423,".",'Formulario PPGR2'!$F423))</f>
        <v/>
      </c>
      <c r="C423" s="266" t="str">
        <f>IF('Formulario PPGR2'!$G423="","",'Formulario PPGR1'!#REF!)</f>
        <v/>
      </c>
      <c r="D423" s="266" t="str">
        <f>IF('Formulario PPGR2'!$G423="","",'Formulario PPGR1'!#REF!)</f>
        <v/>
      </c>
      <c r="E423" s="266" t="str">
        <f>IF('Formulario PPGR2'!$G423="","",'Formulario PPGR1'!#REF!)</f>
        <v/>
      </c>
      <c r="F423" s="266" t="str">
        <f>IF('Formulario PPGR2'!$G423="","",'Formulario PPGR1'!#REF!)</f>
        <v/>
      </c>
      <c r="G423" s="233"/>
      <c r="H423" s="233"/>
      <c r="I423" s="233"/>
      <c r="J423" s="232"/>
      <c r="K423" s="232"/>
      <c r="L423" s="232"/>
      <c r="M423" s="232"/>
      <c r="N423" s="232"/>
      <c r="O423" s="232"/>
      <c r="P423" s="232"/>
      <c r="Q423" s="232"/>
      <c r="R423" s="232"/>
      <c r="S423" s="232"/>
      <c r="T423" s="232"/>
      <c r="U423" s="232"/>
      <c r="V423" s="242">
        <f>SUM('Formulario PPGR2'!$J423:$U423)</f>
        <v>0</v>
      </c>
      <c r="W423" s="262"/>
      <c r="X423" s="262"/>
      <c r="Y423" s="233"/>
      <c r="Z423" s="267"/>
      <c r="AB423" s="694"/>
    </row>
    <row r="424" spans="2:28" s="244" customFormat="1">
      <c r="B424" s="266" t="str">
        <f>IF('Formulario PPGR2'!$G424="","",CONCATENATE('Formulario PPGR2'!$C424,".",'Formulario PPGR2'!$D424,".",'Formulario PPGR2'!$E424,".",'Formulario PPGR2'!$F424))</f>
        <v/>
      </c>
      <c r="C424" s="266" t="str">
        <f>IF('Formulario PPGR2'!$G424="","",'Formulario PPGR1'!#REF!)</f>
        <v/>
      </c>
      <c r="D424" s="266" t="str">
        <f>IF('Formulario PPGR2'!$G424="","",'Formulario PPGR1'!#REF!)</f>
        <v/>
      </c>
      <c r="E424" s="266" t="str">
        <f>IF('Formulario PPGR2'!$G424="","",'Formulario PPGR1'!#REF!)</f>
        <v/>
      </c>
      <c r="F424" s="266" t="str">
        <f>IF('Formulario PPGR2'!$G424="","",'Formulario PPGR1'!#REF!)</f>
        <v/>
      </c>
      <c r="G424" s="233"/>
      <c r="H424" s="233"/>
      <c r="I424" s="233"/>
      <c r="J424" s="232"/>
      <c r="K424" s="232"/>
      <c r="L424" s="232"/>
      <c r="M424" s="232"/>
      <c r="N424" s="232"/>
      <c r="O424" s="232"/>
      <c r="P424" s="232"/>
      <c r="Q424" s="232"/>
      <c r="R424" s="232"/>
      <c r="S424" s="232"/>
      <c r="T424" s="232"/>
      <c r="U424" s="232"/>
      <c r="V424" s="242">
        <f>SUM('Formulario PPGR2'!$J424:$U424)</f>
        <v>0</v>
      </c>
      <c r="W424" s="262"/>
      <c r="X424" s="262"/>
      <c r="Y424" s="233"/>
      <c r="Z424" s="267"/>
      <c r="AB424" s="694"/>
    </row>
    <row r="425" spans="2:28" s="244" customFormat="1">
      <c r="B425" s="266" t="str">
        <f>IF('Formulario PPGR2'!$G425="","",CONCATENATE('Formulario PPGR2'!$C425,".",'Formulario PPGR2'!$D425,".",'Formulario PPGR2'!$E425,".",'Formulario PPGR2'!$F425))</f>
        <v/>
      </c>
      <c r="C425" s="266" t="str">
        <f>IF('Formulario PPGR2'!$G425="","",'Formulario PPGR1'!#REF!)</f>
        <v/>
      </c>
      <c r="D425" s="266" t="str">
        <f>IF('Formulario PPGR2'!$G425="","",'Formulario PPGR1'!#REF!)</f>
        <v/>
      </c>
      <c r="E425" s="266" t="str">
        <f>IF('Formulario PPGR2'!$G425="","",'Formulario PPGR1'!#REF!)</f>
        <v/>
      </c>
      <c r="F425" s="266" t="str">
        <f>IF('Formulario PPGR2'!$G425="","",'Formulario PPGR1'!#REF!)</f>
        <v/>
      </c>
      <c r="G425" s="233"/>
      <c r="H425" s="233"/>
      <c r="I425" s="233"/>
      <c r="J425" s="232"/>
      <c r="K425" s="232"/>
      <c r="L425" s="232"/>
      <c r="M425" s="232"/>
      <c r="N425" s="232"/>
      <c r="O425" s="232"/>
      <c r="P425" s="232"/>
      <c r="Q425" s="232"/>
      <c r="R425" s="232"/>
      <c r="S425" s="232"/>
      <c r="T425" s="232"/>
      <c r="U425" s="232"/>
      <c r="V425" s="242">
        <f>SUM('Formulario PPGR2'!$J425:$U425)</f>
        <v>0</v>
      </c>
      <c r="W425" s="262"/>
      <c r="X425" s="262"/>
      <c r="Y425" s="233"/>
      <c r="Z425" s="267"/>
      <c r="AB425" s="694"/>
    </row>
    <row r="426" spans="2:28" s="244" customFormat="1">
      <c r="B426" s="266" t="str">
        <f>IF('Formulario PPGR2'!$G426="","",CONCATENATE('Formulario PPGR2'!$C426,".",'Formulario PPGR2'!$D426,".",'Formulario PPGR2'!$E426,".",'Formulario PPGR2'!$F426))</f>
        <v/>
      </c>
      <c r="C426" s="266" t="str">
        <f>IF('Formulario PPGR2'!$G426="","",'Formulario PPGR1'!#REF!)</f>
        <v/>
      </c>
      <c r="D426" s="266" t="str">
        <f>IF('Formulario PPGR2'!$G426="","",'Formulario PPGR1'!#REF!)</f>
        <v/>
      </c>
      <c r="E426" s="266" t="str">
        <f>IF('Formulario PPGR2'!$G426="","",'Formulario PPGR1'!#REF!)</f>
        <v/>
      </c>
      <c r="F426" s="266" t="str">
        <f>IF('Formulario PPGR2'!$G426="","",'Formulario PPGR1'!#REF!)</f>
        <v/>
      </c>
      <c r="G426" s="233"/>
      <c r="H426" s="233"/>
      <c r="I426" s="233"/>
      <c r="J426" s="232"/>
      <c r="K426" s="232"/>
      <c r="L426" s="232"/>
      <c r="M426" s="232"/>
      <c r="N426" s="232"/>
      <c r="O426" s="232"/>
      <c r="P426" s="232"/>
      <c r="Q426" s="232"/>
      <c r="R426" s="232"/>
      <c r="S426" s="232"/>
      <c r="T426" s="232"/>
      <c r="U426" s="232"/>
      <c r="V426" s="242">
        <f>SUM('Formulario PPGR2'!$J426:$U426)</f>
        <v>0</v>
      </c>
      <c r="W426" s="262"/>
      <c r="X426" s="262"/>
      <c r="Y426" s="233"/>
      <c r="Z426" s="267"/>
      <c r="AB426" s="694"/>
    </row>
    <row r="427" spans="2:28" s="244" customFormat="1">
      <c r="B427" s="266" t="str">
        <f>IF('Formulario PPGR2'!$G427="","",CONCATENATE('Formulario PPGR2'!$C427,".",'Formulario PPGR2'!$D427,".",'Formulario PPGR2'!$E427,".",'Formulario PPGR2'!$F427))</f>
        <v/>
      </c>
      <c r="C427" s="266" t="str">
        <f>IF('Formulario PPGR2'!$G427="","",'Formulario PPGR1'!#REF!)</f>
        <v/>
      </c>
      <c r="D427" s="266" t="str">
        <f>IF('Formulario PPGR2'!$G427="","",'Formulario PPGR1'!#REF!)</f>
        <v/>
      </c>
      <c r="E427" s="266" t="str">
        <f>IF('Formulario PPGR2'!$G427="","",'Formulario PPGR1'!#REF!)</f>
        <v/>
      </c>
      <c r="F427" s="266" t="str">
        <f>IF('Formulario PPGR2'!$G427="","",'Formulario PPGR1'!#REF!)</f>
        <v/>
      </c>
      <c r="G427" s="233"/>
      <c r="H427" s="233"/>
      <c r="I427" s="233"/>
      <c r="J427" s="232"/>
      <c r="K427" s="232"/>
      <c r="L427" s="232"/>
      <c r="M427" s="232"/>
      <c r="N427" s="232"/>
      <c r="O427" s="232"/>
      <c r="P427" s="232"/>
      <c r="Q427" s="232"/>
      <c r="R427" s="232"/>
      <c r="S427" s="232"/>
      <c r="T427" s="232"/>
      <c r="U427" s="232"/>
      <c r="V427" s="242">
        <f>SUM('Formulario PPGR2'!$J427:$U427)</f>
        <v>0</v>
      </c>
      <c r="W427" s="262"/>
      <c r="X427" s="262"/>
      <c r="Y427" s="233"/>
      <c r="Z427" s="267"/>
      <c r="AB427" s="694"/>
    </row>
    <row r="428" spans="2:28" s="244" customFormat="1">
      <c r="B428" s="266" t="str">
        <f>IF('Formulario PPGR2'!$G428="","",CONCATENATE('Formulario PPGR2'!$C428,".",'Formulario PPGR2'!$D428,".",'Formulario PPGR2'!$E428,".",'Formulario PPGR2'!$F428))</f>
        <v/>
      </c>
      <c r="C428" s="266" t="str">
        <f>IF('Formulario PPGR2'!$G428="","",'Formulario PPGR1'!#REF!)</f>
        <v/>
      </c>
      <c r="D428" s="266" t="str">
        <f>IF('Formulario PPGR2'!$G428="","",'Formulario PPGR1'!#REF!)</f>
        <v/>
      </c>
      <c r="E428" s="266" t="str">
        <f>IF('Formulario PPGR2'!$G428="","",'Formulario PPGR1'!#REF!)</f>
        <v/>
      </c>
      <c r="F428" s="266" t="str">
        <f>IF('Formulario PPGR2'!$G428="","",'Formulario PPGR1'!#REF!)</f>
        <v/>
      </c>
      <c r="G428" s="233"/>
      <c r="H428" s="233"/>
      <c r="I428" s="233"/>
      <c r="J428" s="232"/>
      <c r="K428" s="232"/>
      <c r="L428" s="232"/>
      <c r="M428" s="232"/>
      <c r="N428" s="232"/>
      <c r="O428" s="232"/>
      <c r="P428" s="232"/>
      <c r="Q428" s="232"/>
      <c r="R428" s="232"/>
      <c r="S428" s="232"/>
      <c r="T428" s="232"/>
      <c r="U428" s="232"/>
      <c r="V428" s="242">
        <f>SUM('Formulario PPGR2'!$J428:$U428)</f>
        <v>0</v>
      </c>
      <c r="W428" s="262"/>
      <c r="X428" s="262"/>
      <c r="Y428" s="233"/>
      <c r="Z428" s="267"/>
      <c r="AB428" s="694"/>
    </row>
    <row r="429" spans="2:28" s="244" customFormat="1">
      <c r="B429" s="266" t="str">
        <f>IF('Formulario PPGR2'!$G429="","",CONCATENATE('Formulario PPGR2'!$C429,".",'Formulario PPGR2'!$D429,".",'Formulario PPGR2'!$E429,".",'Formulario PPGR2'!$F429))</f>
        <v/>
      </c>
      <c r="C429" s="266" t="str">
        <f>IF('Formulario PPGR2'!$G429="","",'Formulario PPGR1'!#REF!)</f>
        <v/>
      </c>
      <c r="D429" s="266" t="str">
        <f>IF('Formulario PPGR2'!$G429="","",'Formulario PPGR1'!#REF!)</f>
        <v/>
      </c>
      <c r="E429" s="266" t="str">
        <f>IF('Formulario PPGR2'!$G429="","",'Formulario PPGR1'!#REF!)</f>
        <v/>
      </c>
      <c r="F429" s="266" t="str">
        <f>IF('Formulario PPGR2'!$G429="","",'Formulario PPGR1'!#REF!)</f>
        <v/>
      </c>
      <c r="G429" s="233"/>
      <c r="H429" s="233"/>
      <c r="I429" s="233"/>
      <c r="J429" s="232"/>
      <c r="K429" s="232"/>
      <c r="L429" s="232"/>
      <c r="M429" s="232"/>
      <c r="N429" s="232"/>
      <c r="O429" s="232"/>
      <c r="P429" s="232"/>
      <c r="Q429" s="232"/>
      <c r="R429" s="232"/>
      <c r="S429" s="232"/>
      <c r="T429" s="232"/>
      <c r="U429" s="232"/>
      <c r="V429" s="242">
        <f>SUM('Formulario PPGR2'!$J429:$U429)</f>
        <v>0</v>
      </c>
      <c r="W429" s="262"/>
      <c r="X429" s="262"/>
      <c r="Y429" s="233"/>
      <c r="Z429" s="267"/>
      <c r="AB429" s="694"/>
    </row>
    <row r="430" spans="2:28" s="244" customFormat="1">
      <c r="B430" s="266" t="str">
        <f>IF('Formulario PPGR2'!$G430="","",CONCATENATE('Formulario PPGR2'!$C430,".",'Formulario PPGR2'!$D430,".",'Formulario PPGR2'!$E430,".",'Formulario PPGR2'!$F430))</f>
        <v/>
      </c>
      <c r="C430" s="266" t="str">
        <f>IF('Formulario PPGR2'!$G430="","",'Formulario PPGR1'!#REF!)</f>
        <v/>
      </c>
      <c r="D430" s="266" t="str">
        <f>IF('Formulario PPGR2'!$G430="","",'Formulario PPGR1'!#REF!)</f>
        <v/>
      </c>
      <c r="E430" s="266" t="str">
        <f>IF('Formulario PPGR2'!$G430="","",'Formulario PPGR1'!#REF!)</f>
        <v/>
      </c>
      <c r="F430" s="266" t="str">
        <f>IF('Formulario PPGR2'!$G430="","",'Formulario PPGR1'!#REF!)</f>
        <v/>
      </c>
      <c r="G430" s="233"/>
      <c r="H430" s="233"/>
      <c r="I430" s="233"/>
      <c r="J430" s="232"/>
      <c r="K430" s="232"/>
      <c r="L430" s="232"/>
      <c r="M430" s="232"/>
      <c r="N430" s="232"/>
      <c r="O430" s="232"/>
      <c r="P430" s="232"/>
      <c r="Q430" s="232"/>
      <c r="R430" s="232"/>
      <c r="S430" s="232"/>
      <c r="T430" s="232"/>
      <c r="U430" s="232"/>
      <c r="V430" s="242">
        <f>SUM('Formulario PPGR2'!$J430:$U430)</f>
        <v>0</v>
      </c>
      <c r="W430" s="262"/>
      <c r="X430" s="262"/>
      <c r="Y430" s="233"/>
      <c r="Z430" s="267"/>
      <c r="AB430" s="694"/>
    </row>
    <row r="431" spans="2:28" s="244" customFormat="1">
      <c r="B431" s="266" t="str">
        <f>IF('Formulario PPGR2'!$G431="","",CONCATENATE('Formulario PPGR2'!$C431,".",'Formulario PPGR2'!$D431,".",'Formulario PPGR2'!$E431,".",'Formulario PPGR2'!$F431))</f>
        <v/>
      </c>
      <c r="C431" s="266" t="str">
        <f>IF('Formulario PPGR2'!$G431="","",'Formulario PPGR1'!#REF!)</f>
        <v/>
      </c>
      <c r="D431" s="266" t="str">
        <f>IF('Formulario PPGR2'!$G431="","",'Formulario PPGR1'!#REF!)</f>
        <v/>
      </c>
      <c r="E431" s="266" t="str">
        <f>IF('Formulario PPGR2'!$G431="","",'Formulario PPGR1'!#REF!)</f>
        <v/>
      </c>
      <c r="F431" s="266" t="str">
        <f>IF('Formulario PPGR2'!$G431="","",'Formulario PPGR1'!#REF!)</f>
        <v/>
      </c>
      <c r="G431" s="233"/>
      <c r="H431" s="233"/>
      <c r="I431" s="233"/>
      <c r="J431" s="232"/>
      <c r="K431" s="232"/>
      <c r="L431" s="232"/>
      <c r="M431" s="232"/>
      <c r="N431" s="232"/>
      <c r="O431" s="232"/>
      <c r="P431" s="232"/>
      <c r="Q431" s="232"/>
      <c r="R431" s="232"/>
      <c r="S431" s="232"/>
      <c r="T431" s="232"/>
      <c r="U431" s="232"/>
      <c r="V431" s="242">
        <f>SUM('Formulario PPGR2'!$J431:$U431)</f>
        <v>0</v>
      </c>
      <c r="W431" s="262"/>
      <c r="X431" s="262"/>
      <c r="Y431" s="233"/>
      <c r="Z431" s="267"/>
      <c r="AB431" s="694"/>
    </row>
    <row r="432" spans="2:28" s="244" customFormat="1">
      <c r="B432" s="266" t="str">
        <f>IF('Formulario PPGR2'!$G432="","",CONCATENATE('Formulario PPGR2'!$C432,".",'Formulario PPGR2'!$D432,".",'Formulario PPGR2'!$E432,".",'Formulario PPGR2'!$F432))</f>
        <v/>
      </c>
      <c r="C432" s="266" t="str">
        <f>IF('Formulario PPGR2'!$G432="","",'Formulario PPGR1'!#REF!)</f>
        <v/>
      </c>
      <c r="D432" s="266" t="str">
        <f>IF('Formulario PPGR2'!$G432="","",'Formulario PPGR1'!#REF!)</f>
        <v/>
      </c>
      <c r="E432" s="266" t="str">
        <f>IF('Formulario PPGR2'!$G432="","",'Formulario PPGR1'!#REF!)</f>
        <v/>
      </c>
      <c r="F432" s="266" t="str">
        <f>IF('Formulario PPGR2'!$G432="","",'Formulario PPGR1'!#REF!)</f>
        <v/>
      </c>
      <c r="G432" s="233"/>
      <c r="H432" s="233"/>
      <c r="I432" s="233"/>
      <c r="J432" s="232"/>
      <c r="K432" s="232"/>
      <c r="L432" s="232"/>
      <c r="M432" s="232"/>
      <c r="N432" s="232"/>
      <c r="O432" s="232"/>
      <c r="P432" s="232"/>
      <c r="Q432" s="232"/>
      <c r="R432" s="232"/>
      <c r="S432" s="232"/>
      <c r="T432" s="232"/>
      <c r="U432" s="232"/>
      <c r="V432" s="242">
        <f>SUM('Formulario PPGR2'!$J432:$U432)</f>
        <v>0</v>
      </c>
      <c r="W432" s="262"/>
      <c r="X432" s="262"/>
      <c r="Y432" s="233"/>
      <c r="Z432" s="267"/>
      <c r="AB432" s="694"/>
    </row>
    <row r="433" spans="2:28" s="244" customFormat="1">
      <c r="B433" s="266" t="str">
        <f>IF('Formulario PPGR2'!$G433="","",CONCATENATE('Formulario PPGR2'!$C433,".",'Formulario PPGR2'!$D433,".",'Formulario PPGR2'!$E433,".",'Formulario PPGR2'!$F433))</f>
        <v/>
      </c>
      <c r="C433" s="266" t="str">
        <f>IF('Formulario PPGR2'!$G433="","",'Formulario PPGR1'!#REF!)</f>
        <v/>
      </c>
      <c r="D433" s="266" t="str">
        <f>IF('Formulario PPGR2'!$G433="","",'Formulario PPGR1'!#REF!)</f>
        <v/>
      </c>
      <c r="E433" s="266" t="str">
        <f>IF('Formulario PPGR2'!$G433="","",'Formulario PPGR1'!#REF!)</f>
        <v/>
      </c>
      <c r="F433" s="266" t="str">
        <f>IF('Formulario PPGR2'!$G433="","",'Formulario PPGR1'!#REF!)</f>
        <v/>
      </c>
      <c r="G433" s="233"/>
      <c r="H433" s="233"/>
      <c r="I433" s="233"/>
      <c r="J433" s="232"/>
      <c r="K433" s="232"/>
      <c r="L433" s="232"/>
      <c r="M433" s="232"/>
      <c r="N433" s="232"/>
      <c r="O433" s="232"/>
      <c r="P433" s="232"/>
      <c r="Q433" s="232"/>
      <c r="R433" s="232"/>
      <c r="S433" s="232"/>
      <c r="T433" s="232"/>
      <c r="U433" s="232"/>
      <c r="V433" s="242">
        <f>SUM('Formulario PPGR2'!$J433:$U433)</f>
        <v>0</v>
      </c>
      <c r="W433" s="262"/>
      <c r="X433" s="262"/>
      <c r="Y433" s="233"/>
      <c r="Z433" s="267"/>
      <c r="AB433" s="694"/>
    </row>
    <row r="434" spans="2:28" s="244" customFormat="1">
      <c r="B434" s="266" t="str">
        <f>IF('Formulario PPGR2'!$G434="","",CONCATENATE('Formulario PPGR2'!$C434,".",'Formulario PPGR2'!$D434,".",'Formulario PPGR2'!$E434,".",'Formulario PPGR2'!$F434))</f>
        <v/>
      </c>
      <c r="C434" s="266" t="str">
        <f>IF('Formulario PPGR2'!$G434="","",'Formulario PPGR1'!#REF!)</f>
        <v/>
      </c>
      <c r="D434" s="266" t="str">
        <f>IF('Formulario PPGR2'!$G434="","",'Formulario PPGR1'!#REF!)</f>
        <v/>
      </c>
      <c r="E434" s="266" t="str">
        <f>IF('Formulario PPGR2'!$G434="","",'Formulario PPGR1'!#REF!)</f>
        <v/>
      </c>
      <c r="F434" s="266" t="str">
        <f>IF('Formulario PPGR2'!$G434="","",'Formulario PPGR1'!#REF!)</f>
        <v/>
      </c>
      <c r="G434" s="233"/>
      <c r="H434" s="233"/>
      <c r="I434" s="233"/>
      <c r="J434" s="232"/>
      <c r="K434" s="232"/>
      <c r="L434" s="232"/>
      <c r="M434" s="232"/>
      <c r="N434" s="232"/>
      <c r="O434" s="232"/>
      <c r="P434" s="232"/>
      <c r="Q434" s="232"/>
      <c r="R434" s="232"/>
      <c r="S434" s="232"/>
      <c r="T434" s="232"/>
      <c r="U434" s="232"/>
      <c r="V434" s="242">
        <f>SUM('Formulario PPGR2'!$J434:$U434)</f>
        <v>0</v>
      </c>
      <c r="W434" s="262"/>
      <c r="X434" s="262"/>
      <c r="Y434" s="233"/>
      <c r="Z434" s="267"/>
      <c r="AB434" s="694"/>
    </row>
    <row r="435" spans="2:28" s="244" customFormat="1">
      <c r="B435" s="266" t="str">
        <f>IF('Formulario PPGR2'!$G435="","",CONCATENATE('Formulario PPGR2'!$C435,".",'Formulario PPGR2'!$D435,".",'Formulario PPGR2'!$E435,".",'Formulario PPGR2'!$F435))</f>
        <v/>
      </c>
      <c r="C435" s="266" t="str">
        <f>IF('Formulario PPGR2'!$G435="","",'Formulario PPGR1'!#REF!)</f>
        <v/>
      </c>
      <c r="D435" s="266" t="str">
        <f>IF('Formulario PPGR2'!$G435="","",'Formulario PPGR1'!#REF!)</f>
        <v/>
      </c>
      <c r="E435" s="266" t="str">
        <f>IF('Formulario PPGR2'!$G435="","",'Formulario PPGR1'!#REF!)</f>
        <v/>
      </c>
      <c r="F435" s="266" t="str">
        <f>IF('Formulario PPGR2'!$G435="","",'Formulario PPGR1'!#REF!)</f>
        <v/>
      </c>
      <c r="G435" s="233"/>
      <c r="H435" s="233"/>
      <c r="I435" s="233"/>
      <c r="J435" s="232"/>
      <c r="K435" s="232"/>
      <c r="L435" s="232"/>
      <c r="M435" s="232"/>
      <c r="N435" s="232"/>
      <c r="O435" s="232"/>
      <c r="P435" s="232"/>
      <c r="Q435" s="232"/>
      <c r="R435" s="232"/>
      <c r="S435" s="232"/>
      <c r="T435" s="232"/>
      <c r="U435" s="232"/>
      <c r="V435" s="242">
        <f>SUM('Formulario PPGR2'!$J435:$U435)</f>
        <v>0</v>
      </c>
      <c r="W435" s="262"/>
      <c r="X435" s="262"/>
      <c r="Y435" s="233"/>
      <c r="Z435" s="267"/>
      <c r="AB435" s="694"/>
    </row>
    <row r="436" spans="2:28" s="244" customFormat="1">
      <c r="B436" s="266" t="str">
        <f>IF('Formulario PPGR2'!$G436="","",CONCATENATE('Formulario PPGR2'!$C436,".",'Formulario PPGR2'!$D436,".",'Formulario PPGR2'!$E436,".",'Formulario PPGR2'!$F436))</f>
        <v/>
      </c>
      <c r="C436" s="266" t="str">
        <f>IF('Formulario PPGR2'!$G436="","",'Formulario PPGR1'!#REF!)</f>
        <v/>
      </c>
      <c r="D436" s="266" t="str">
        <f>IF('Formulario PPGR2'!$G436="","",'Formulario PPGR1'!#REF!)</f>
        <v/>
      </c>
      <c r="E436" s="266" t="str">
        <f>IF('Formulario PPGR2'!$G436="","",'Formulario PPGR1'!#REF!)</f>
        <v/>
      </c>
      <c r="F436" s="266" t="str">
        <f>IF('Formulario PPGR2'!$G436="","",'Formulario PPGR1'!#REF!)</f>
        <v/>
      </c>
      <c r="G436" s="233"/>
      <c r="H436" s="233"/>
      <c r="I436" s="233"/>
      <c r="J436" s="232"/>
      <c r="K436" s="232"/>
      <c r="L436" s="232"/>
      <c r="M436" s="232"/>
      <c r="N436" s="232"/>
      <c r="O436" s="232"/>
      <c r="P436" s="232"/>
      <c r="Q436" s="232"/>
      <c r="R436" s="232"/>
      <c r="S436" s="232"/>
      <c r="T436" s="232"/>
      <c r="U436" s="232"/>
      <c r="V436" s="242">
        <f>SUM('Formulario PPGR2'!$J436:$U436)</f>
        <v>0</v>
      </c>
      <c r="W436" s="262"/>
      <c r="X436" s="262"/>
      <c r="Y436" s="233"/>
      <c r="Z436" s="267"/>
      <c r="AB436" s="694"/>
    </row>
    <row r="437" spans="2:28" s="244" customFormat="1">
      <c r="B437" s="266" t="str">
        <f>IF('Formulario PPGR2'!$G437="","",CONCATENATE('Formulario PPGR2'!$C437,".",'Formulario PPGR2'!$D437,".",'Formulario PPGR2'!$E437,".",'Formulario PPGR2'!$F437))</f>
        <v/>
      </c>
      <c r="C437" s="266" t="str">
        <f>IF('Formulario PPGR2'!$G437="","",'Formulario PPGR1'!#REF!)</f>
        <v/>
      </c>
      <c r="D437" s="266" t="str">
        <f>IF('Formulario PPGR2'!$G437="","",'Formulario PPGR1'!#REF!)</f>
        <v/>
      </c>
      <c r="E437" s="266" t="str">
        <f>IF('Formulario PPGR2'!$G437="","",'Formulario PPGR1'!#REF!)</f>
        <v/>
      </c>
      <c r="F437" s="266" t="str">
        <f>IF('Formulario PPGR2'!$G437="","",'Formulario PPGR1'!#REF!)</f>
        <v/>
      </c>
      <c r="G437" s="233"/>
      <c r="H437" s="233"/>
      <c r="I437" s="233"/>
      <c r="J437" s="232"/>
      <c r="K437" s="232"/>
      <c r="L437" s="232"/>
      <c r="M437" s="232"/>
      <c r="N437" s="232"/>
      <c r="O437" s="232"/>
      <c r="P437" s="232"/>
      <c r="Q437" s="232"/>
      <c r="R437" s="232"/>
      <c r="S437" s="232"/>
      <c r="T437" s="232"/>
      <c r="U437" s="232"/>
      <c r="V437" s="242">
        <f>SUM('Formulario PPGR2'!$J437:$U437)</f>
        <v>0</v>
      </c>
      <c r="W437" s="262"/>
      <c r="X437" s="262"/>
      <c r="Y437" s="233"/>
      <c r="Z437" s="267"/>
      <c r="AB437" s="694"/>
    </row>
    <row r="438" spans="2:28" s="244" customFormat="1">
      <c r="B438" s="266" t="str">
        <f>IF('Formulario PPGR2'!$G438="","",CONCATENATE('Formulario PPGR2'!$C438,".",'Formulario PPGR2'!$D438,".",'Formulario PPGR2'!$E438,".",'Formulario PPGR2'!$F438))</f>
        <v/>
      </c>
      <c r="C438" s="266" t="str">
        <f>IF('Formulario PPGR2'!$G438="","",'Formulario PPGR1'!#REF!)</f>
        <v/>
      </c>
      <c r="D438" s="266" t="str">
        <f>IF('Formulario PPGR2'!$G438="","",'Formulario PPGR1'!#REF!)</f>
        <v/>
      </c>
      <c r="E438" s="266" t="str">
        <f>IF('Formulario PPGR2'!$G438="","",'Formulario PPGR1'!#REF!)</f>
        <v/>
      </c>
      <c r="F438" s="266" t="str">
        <f>IF('Formulario PPGR2'!$G438="","",'Formulario PPGR1'!#REF!)</f>
        <v/>
      </c>
      <c r="G438" s="233"/>
      <c r="H438" s="233"/>
      <c r="I438" s="233"/>
      <c r="J438" s="232"/>
      <c r="K438" s="232"/>
      <c r="L438" s="232"/>
      <c r="M438" s="232"/>
      <c r="N438" s="232"/>
      <c r="O438" s="232"/>
      <c r="P438" s="232"/>
      <c r="Q438" s="232"/>
      <c r="R438" s="232"/>
      <c r="S438" s="232"/>
      <c r="T438" s="232"/>
      <c r="U438" s="232"/>
      <c r="V438" s="242">
        <f>SUM('Formulario PPGR2'!$J438:$U438)</f>
        <v>0</v>
      </c>
      <c r="W438" s="262"/>
      <c r="X438" s="262"/>
      <c r="Y438" s="233"/>
      <c r="Z438" s="267"/>
      <c r="AB438" s="694"/>
    </row>
    <row r="439" spans="2:28" s="244" customFormat="1">
      <c r="B439" s="266" t="str">
        <f>IF('Formulario PPGR2'!$G439="","",CONCATENATE('Formulario PPGR2'!$C439,".",'Formulario PPGR2'!$D439,".",'Formulario PPGR2'!$E439,".",'Formulario PPGR2'!$F439))</f>
        <v/>
      </c>
      <c r="C439" s="266" t="str">
        <f>IF('Formulario PPGR2'!$G439="","",'Formulario PPGR1'!#REF!)</f>
        <v/>
      </c>
      <c r="D439" s="266" t="str">
        <f>IF('Formulario PPGR2'!$G439="","",'Formulario PPGR1'!#REF!)</f>
        <v/>
      </c>
      <c r="E439" s="266" t="str">
        <f>IF('Formulario PPGR2'!$G439="","",'Formulario PPGR1'!#REF!)</f>
        <v/>
      </c>
      <c r="F439" s="266" t="str">
        <f>IF('Formulario PPGR2'!$G439="","",'Formulario PPGR1'!#REF!)</f>
        <v/>
      </c>
      <c r="G439" s="233"/>
      <c r="H439" s="233"/>
      <c r="I439" s="233"/>
      <c r="J439" s="232"/>
      <c r="K439" s="232"/>
      <c r="L439" s="232"/>
      <c r="M439" s="232"/>
      <c r="N439" s="232"/>
      <c r="O439" s="232"/>
      <c r="P439" s="232"/>
      <c r="Q439" s="232"/>
      <c r="R439" s="232"/>
      <c r="S439" s="232"/>
      <c r="T439" s="232"/>
      <c r="U439" s="232"/>
      <c r="V439" s="242">
        <f>SUM('Formulario PPGR2'!$J439:$U439)</f>
        <v>0</v>
      </c>
      <c r="W439" s="262"/>
      <c r="X439" s="262"/>
      <c r="Y439" s="233"/>
      <c r="Z439" s="267"/>
      <c r="AB439" s="694"/>
    </row>
    <row r="440" spans="2:28" s="244" customFormat="1">
      <c r="B440" s="266" t="str">
        <f>IF('Formulario PPGR2'!$G440="","",CONCATENATE('Formulario PPGR2'!$C440,".",'Formulario PPGR2'!$D440,".",'Formulario PPGR2'!$E440,".",'Formulario PPGR2'!$F440))</f>
        <v/>
      </c>
      <c r="C440" s="266" t="str">
        <f>IF('Formulario PPGR2'!$G440="","",'Formulario PPGR1'!#REF!)</f>
        <v/>
      </c>
      <c r="D440" s="266" t="str">
        <f>IF('Formulario PPGR2'!$G440="","",'Formulario PPGR1'!#REF!)</f>
        <v/>
      </c>
      <c r="E440" s="266" t="str">
        <f>IF('Formulario PPGR2'!$G440="","",'Formulario PPGR1'!#REF!)</f>
        <v/>
      </c>
      <c r="F440" s="266" t="str">
        <f>IF('Formulario PPGR2'!$G440="","",'Formulario PPGR1'!#REF!)</f>
        <v/>
      </c>
      <c r="G440" s="233"/>
      <c r="H440" s="233"/>
      <c r="I440" s="233"/>
      <c r="J440" s="232"/>
      <c r="K440" s="232"/>
      <c r="L440" s="232"/>
      <c r="M440" s="232"/>
      <c r="N440" s="232"/>
      <c r="O440" s="232"/>
      <c r="P440" s="232"/>
      <c r="Q440" s="232"/>
      <c r="R440" s="232"/>
      <c r="S440" s="232"/>
      <c r="T440" s="232"/>
      <c r="U440" s="232"/>
      <c r="V440" s="242">
        <f>SUM('Formulario PPGR2'!$J440:$U440)</f>
        <v>0</v>
      </c>
      <c r="W440" s="262"/>
      <c r="X440" s="262"/>
      <c r="Y440" s="233"/>
      <c r="Z440" s="267"/>
      <c r="AB440" s="694"/>
    </row>
    <row r="441" spans="2:28" s="244" customFormat="1">
      <c r="B441" s="266" t="str">
        <f>IF('Formulario PPGR2'!$G441="","",CONCATENATE('Formulario PPGR2'!$C441,".",'Formulario PPGR2'!$D441,".",'Formulario PPGR2'!$E441,".",'Formulario PPGR2'!$F441))</f>
        <v/>
      </c>
      <c r="C441" s="266" t="str">
        <f>IF('Formulario PPGR2'!$G441="","",'Formulario PPGR1'!#REF!)</f>
        <v/>
      </c>
      <c r="D441" s="266" t="str">
        <f>IF('Formulario PPGR2'!$G441="","",'Formulario PPGR1'!#REF!)</f>
        <v/>
      </c>
      <c r="E441" s="266" t="str">
        <f>IF('Formulario PPGR2'!$G441="","",'Formulario PPGR1'!#REF!)</f>
        <v/>
      </c>
      <c r="F441" s="266" t="str">
        <f>IF('Formulario PPGR2'!$G441="","",'Formulario PPGR1'!#REF!)</f>
        <v/>
      </c>
      <c r="G441" s="233"/>
      <c r="H441" s="233"/>
      <c r="I441" s="233"/>
      <c r="J441" s="232"/>
      <c r="K441" s="232"/>
      <c r="L441" s="232"/>
      <c r="M441" s="232"/>
      <c r="N441" s="232"/>
      <c r="O441" s="232"/>
      <c r="P441" s="232"/>
      <c r="Q441" s="232"/>
      <c r="R441" s="232"/>
      <c r="S441" s="232"/>
      <c r="T441" s="232"/>
      <c r="U441" s="232"/>
      <c r="V441" s="242">
        <f>SUM('Formulario PPGR2'!$J441:$U441)</f>
        <v>0</v>
      </c>
      <c r="W441" s="262"/>
      <c r="X441" s="262"/>
      <c r="Y441" s="233"/>
      <c r="Z441" s="267"/>
      <c r="AB441" s="694"/>
    </row>
    <row r="442" spans="2:28" s="244" customFormat="1">
      <c r="B442" s="266" t="str">
        <f>IF('Formulario PPGR2'!$G442="","",CONCATENATE('Formulario PPGR2'!$C442,".",'Formulario PPGR2'!$D442,".",'Formulario PPGR2'!$E442,".",'Formulario PPGR2'!$F442))</f>
        <v/>
      </c>
      <c r="C442" s="266" t="str">
        <f>IF('Formulario PPGR2'!$G442="","",'Formulario PPGR1'!#REF!)</f>
        <v/>
      </c>
      <c r="D442" s="266" t="str">
        <f>IF('Formulario PPGR2'!$G442="","",'Formulario PPGR1'!#REF!)</f>
        <v/>
      </c>
      <c r="E442" s="266" t="str">
        <f>IF('Formulario PPGR2'!$G442="","",'Formulario PPGR1'!#REF!)</f>
        <v/>
      </c>
      <c r="F442" s="266" t="str">
        <f>IF('Formulario PPGR2'!$G442="","",'Formulario PPGR1'!#REF!)</f>
        <v/>
      </c>
      <c r="G442" s="233"/>
      <c r="H442" s="233"/>
      <c r="I442" s="233"/>
      <c r="J442" s="232"/>
      <c r="K442" s="232"/>
      <c r="L442" s="232"/>
      <c r="M442" s="232"/>
      <c r="N442" s="232"/>
      <c r="O442" s="232"/>
      <c r="P442" s="232"/>
      <c r="Q442" s="232"/>
      <c r="R442" s="232"/>
      <c r="S442" s="232"/>
      <c r="T442" s="232"/>
      <c r="U442" s="232"/>
      <c r="V442" s="242">
        <f>SUM('Formulario PPGR2'!$J442:$U442)</f>
        <v>0</v>
      </c>
      <c r="W442" s="262"/>
      <c r="X442" s="262"/>
      <c r="Y442" s="233"/>
      <c r="Z442" s="267"/>
      <c r="AB442" s="694"/>
    </row>
    <row r="443" spans="2:28" s="244" customFormat="1">
      <c r="B443" s="266" t="str">
        <f>IF('Formulario PPGR2'!$G443="","",CONCATENATE('Formulario PPGR2'!$C443,".",'Formulario PPGR2'!$D443,".",'Formulario PPGR2'!$E443,".",'Formulario PPGR2'!$F443))</f>
        <v/>
      </c>
      <c r="C443" s="266" t="str">
        <f>IF('Formulario PPGR2'!$G443="","",'Formulario PPGR1'!#REF!)</f>
        <v/>
      </c>
      <c r="D443" s="266" t="str">
        <f>IF('Formulario PPGR2'!$G443="","",'Formulario PPGR1'!#REF!)</f>
        <v/>
      </c>
      <c r="E443" s="266" t="str">
        <f>IF('Formulario PPGR2'!$G443="","",'Formulario PPGR1'!#REF!)</f>
        <v/>
      </c>
      <c r="F443" s="266" t="str">
        <f>IF('Formulario PPGR2'!$G443="","",'Formulario PPGR1'!#REF!)</f>
        <v/>
      </c>
      <c r="G443" s="233"/>
      <c r="H443" s="233"/>
      <c r="I443" s="233"/>
      <c r="J443" s="232"/>
      <c r="K443" s="232"/>
      <c r="L443" s="232"/>
      <c r="M443" s="232"/>
      <c r="N443" s="232"/>
      <c r="O443" s="232"/>
      <c r="P443" s="232"/>
      <c r="Q443" s="232"/>
      <c r="R443" s="232"/>
      <c r="S443" s="232"/>
      <c r="T443" s="232"/>
      <c r="U443" s="232"/>
      <c r="V443" s="242">
        <f>SUM('Formulario PPGR2'!$J443:$U443)</f>
        <v>0</v>
      </c>
      <c r="W443" s="262"/>
      <c r="X443" s="262"/>
      <c r="Y443" s="233"/>
      <c r="Z443" s="267"/>
      <c r="AB443" s="694"/>
    </row>
    <row r="444" spans="2:28" s="244" customFormat="1">
      <c r="B444" s="266" t="str">
        <f>IF('Formulario PPGR2'!$G444="","",CONCATENATE('Formulario PPGR2'!$C444,".",'Formulario PPGR2'!$D444,".",'Formulario PPGR2'!$E444,".",'Formulario PPGR2'!$F444))</f>
        <v/>
      </c>
      <c r="C444" s="266" t="str">
        <f>IF('Formulario PPGR2'!$G444="","",'Formulario PPGR1'!#REF!)</f>
        <v/>
      </c>
      <c r="D444" s="266" t="str">
        <f>IF('Formulario PPGR2'!$G444="","",'Formulario PPGR1'!#REF!)</f>
        <v/>
      </c>
      <c r="E444" s="266" t="str">
        <f>IF('Formulario PPGR2'!$G444="","",'Formulario PPGR1'!#REF!)</f>
        <v/>
      </c>
      <c r="F444" s="266" t="str">
        <f>IF('Formulario PPGR2'!$G444="","",'Formulario PPGR1'!#REF!)</f>
        <v/>
      </c>
      <c r="G444" s="233"/>
      <c r="H444" s="233"/>
      <c r="I444" s="233"/>
      <c r="J444" s="232"/>
      <c r="K444" s="232"/>
      <c r="L444" s="232"/>
      <c r="M444" s="232"/>
      <c r="N444" s="232"/>
      <c r="O444" s="232"/>
      <c r="P444" s="232"/>
      <c r="Q444" s="232"/>
      <c r="R444" s="232"/>
      <c r="S444" s="232"/>
      <c r="T444" s="232"/>
      <c r="U444" s="232"/>
      <c r="V444" s="242">
        <f>SUM('Formulario PPGR2'!$J444:$U444)</f>
        <v>0</v>
      </c>
      <c r="W444" s="262"/>
      <c r="X444" s="262"/>
      <c r="Y444" s="233"/>
      <c r="Z444" s="267"/>
      <c r="AB444" s="694"/>
    </row>
    <row r="445" spans="2:28" s="244" customFormat="1">
      <c r="B445" s="266" t="str">
        <f>IF('Formulario PPGR2'!$G445="","",CONCATENATE('Formulario PPGR2'!$C445,".",'Formulario PPGR2'!$D445,".",'Formulario PPGR2'!$E445,".",'Formulario PPGR2'!$F445))</f>
        <v/>
      </c>
      <c r="C445" s="266" t="str">
        <f>IF('Formulario PPGR2'!$G445="","",'Formulario PPGR1'!#REF!)</f>
        <v/>
      </c>
      <c r="D445" s="266" t="str">
        <f>IF('Formulario PPGR2'!$G445="","",'Formulario PPGR1'!#REF!)</f>
        <v/>
      </c>
      <c r="E445" s="266" t="str">
        <f>IF('Formulario PPGR2'!$G445="","",'Formulario PPGR1'!#REF!)</f>
        <v/>
      </c>
      <c r="F445" s="266" t="str">
        <f>IF('Formulario PPGR2'!$G445="","",'Formulario PPGR1'!#REF!)</f>
        <v/>
      </c>
      <c r="G445" s="233"/>
      <c r="H445" s="233"/>
      <c r="I445" s="233"/>
      <c r="J445" s="232"/>
      <c r="K445" s="232"/>
      <c r="L445" s="232"/>
      <c r="M445" s="232"/>
      <c r="N445" s="232"/>
      <c r="O445" s="232"/>
      <c r="P445" s="232"/>
      <c r="Q445" s="232"/>
      <c r="R445" s="232"/>
      <c r="S445" s="232"/>
      <c r="T445" s="232"/>
      <c r="U445" s="232"/>
      <c r="V445" s="242">
        <f>SUM('Formulario PPGR2'!$J445:$U445)</f>
        <v>0</v>
      </c>
      <c r="W445" s="262"/>
      <c r="X445" s="262"/>
      <c r="Y445" s="233"/>
      <c r="Z445" s="267"/>
      <c r="AB445" s="694"/>
    </row>
    <row r="446" spans="2:28" s="244" customFormat="1">
      <c r="B446" s="266" t="str">
        <f>IF('Formulario PPGR2'!$G446="","",CONCATENATE('Formulario PPGR2'!$C446,".",'Formulario PPGR2'!$D446,".",'Formulario PPGR2'!$E446,".",'Formulario PPGR2'!$F446))</f>
        <v/>
      </c>
      <c r="C446" s="266" t="str">
        <f>IF('Formulario PPGR2'!$G446="","",'Formulario PPGR1'!#REF!)</f>
        <v/>
      </c>
      <c r="D446" s="266" t="str">
        <f>IF('Formulario PPGR2'!$G446="","",'Formulario PPGR1'!#REF!)</f>
        <v/>
      </c>
      <c r="E446" s="266" t="str">
        <f>IF('Formulario PPGR2'!$G446="","",'Formulario PPGR1'!#REF!)</f>
        <v/>
      </c>
      <c r="F446" s="266" t="str">
        <f>IF('Formulario PPGR2'!$G446="","",'Formulario PPGR1'!#REF!)</f>
        <v/>
      </c>
      <c r="G446" s="233"/>
      <c r="H446" s="233"/>
      <c r="I446" s="233"/>
      <c r="J446" s="232"/>
      <c r="K446" s="232"/>
      <c r="L446" s="232"/>
      <c r="M446" s="232"/>
      <c r="N446" s="232"/>
      <c r="O446" s="232"/>
      <c r="P446" s="232"/>
      <c r="Q446" s="232"/>
      <c r="R446" s="232"/>
      <c r="S446" s="232"/>
      <c r="T446" s="232"/>
      <c r="U446" s="232"/>
      <c r="V446" s="242">
        <f>SUM('Formulario PPGR2'!$J446:$U446)</f>
        <v>0</v>
      </c>
      <c r="W446" s="262"/>
      <c r="X446" s="262"/>
      <c r="Y446" s="233"/>
      <c r="Z446" s="267"/>
      <c r="AB446" s="694"/>
    </row>
    <row r="447" spans="2:28" s="244" customFormat="1">
      <c r="B447" s="266" t="str">
        <f>IF('Formulario PPGR2'!$G447="","",CONCATENATE('Formulario PPGR2'!$C447,".",'Formulario PPGR2'!$D447,".",'Formulario PPGR2'!$E447,".",'Formulario PPGR2'!$F447))</f>
        <v/>
      </c>
      <c r="C447" s="266" t="str">
        <f>IF('Formulario PPGR2'!$G447="","",'Formulario PPGR1'!#REF!)</f>
        <v/>
      </c>
      <c r="D447" s="266" t="str">
        <f>IF('Formulario PPGR2'!$G447="","",'Formulario PPGR1'!#REF!)</f>
        <v/>
      </c>
      <c r="E447" s="266" t="str">
        <f>IF('Formulario PPGR2'!$G447="","",'Formulario PPGR1'!#REF!)</f>
        <v/>
      </c>
      <c r="F447" s="266" t="str">
        <f>IF('Formulario PPGR2'!$G447="","",'Formulario PPGR1'!#REF!)</f>
        <v/>
      </c>
      <c r="G447" s="233"/>
      <c r="H447" s="233"/>
      <c r="I447" s="233"/>
      <c r="J447" s="232"/>
      <c r="K447" s="232"/>
      <c r="L447" s="232"/>
      <c r="M447" s="232"/>
      <c r="N447" s="232"/>
      <c r="O447" s="232"/>
      <c r="P447" s="232"/>
      <c r="Q447" s="232"/>
      <c r="R447" s="232"/>
      <c r="S447" s="232"/>
      <c r="T447" s="232"/>
      <c r="U447" s="232"/>
      <c r="V447" s="242">
        <f>SUM('Formulario PPGR2'!$J447:$U447)</f>
        <v>0</v>
      </c>
      <c r="W447" s="262"/>
      <c r="X447" s="262"/>
      <c r="Y447" s="233"/>
      <c r="Z447" s="267"/>
      <c r="AB447" s="694"/>
    </row>
    <row r="448" spans="2:28" s="244" customFormat="1">
      <c r="B448" s="266" t="str">
        <f>IF('Formulario PPGR2'!$G448="","",CONCATENATE('Formulario PPGR2'!$C448,".",'Formulario PPGR2'!$D448,".",'Formulario PPGR2'!$E448,".",'Formulario PPGR2'!$F448))</f>
        <v/>
      </c>
      <c r="C448" s="266" t="str">
        <f>IF('Formulario PPGR2'!$G448="","",'Formulario PPGR1'!#REF!)</f>
        <v/>
      </c>
      <c r="D448" s="266" t="str">
        <f>IF('Formulario PPGR2'!$G448="","",'Formulario PPGR1'!#REF!)</f>
        <v/>
      </c>
      <c r="E448" s="266" t="str">
        <f>IF('Formulario PPGR2'!$G448="","",'Formulario PPGR1'!#REF!)</f>
        <v/>
      </c>
      <c r="F448" s="266" t="str">
        <f>IF('Formulario PPGR2'!$G448="","",'Formulario PPGR1'!#REF!)</f>
        <v/>
      </c>
      <c r="G448" s="233"/>
      <c r="H448" s="233"/>
      <c r="I448" s="233"/>
      <c r="J448" s="232"/>
      <c r="K448" s="232"/>
      <c r="L448" s="232"/>
      <c r="M448" s="232"/>
      <c r="N448" s="232"/>
      <c r="O448" s="232"/>
      <c r="P448" s="232"/>
      <c r="Q448" s="232"/>
      <c r="R448" s="232"/>
      <c r="S448" s="232"/>
      <c r="T448" s="232"/>
      <c r="U448" s="232"/>
      <c r="V448" s="242">
        <f>SUM('Formulario PPGR2'!$J448:$U448)</f>
        <v>0</v>
      </c>
      <c r="W448" s="262"/>
      <c r="X448" s="262"/>
      <c r="Y448" s="233"/>
      <c r="Z448" s="267"/>
      <c r="AB448" s="694"/>
    </row>
    <row r="449" spans="2:28" s="244" customFormat="1">
      <c r="B449" s="266" t="str">
        <f>IF('Formulario PPGR2'!$G449="","",CONCATENATE('Formulario PPGR2'!$C449,".",'Formulario PPGR2'!$D449,".",'Formulario PPGR2'!$E449,".",'Formulario PPGR2'!$F449))</f>
        <v/>
      </c>
      <c r="C449" s="266" t="str">
        <f>IF('Formulario PPGR2'!$G449="","",'Formulario PPGR1'!#REF!)</f>
        <v/>
      </c>
      <c r="D449" s="266" t="str">
        <f>IF('Formulario PPGR2'!$G449="","",'Formulario PPGR1'!#REF!)</f>
        <v/>
      </c>
      <c r="E449" s="266" t="str">
        <f>IF('Formulario PPGR2'!$G449="","",'Formulario PPGR1'!#REF!)</f>
        <v/>
      </c>
      <c r="F449" s="266" t="str">
        <f>IF('Formulario PPGR2'!$G449="","",'Formulario PPGR1'!#REF!)</f>
        <v/>
      </c>
      <c r="G449" s="233"/>
      <c r="H449" s="233"/>
      <c r="I449" s="233"/>
      <c r="J449" s="232"/>
      <c r="K449" s="232"/>
      <c r="L449" s="232"/>
      <c r="M449" s="232"/>
      <c r="N449" s="232"/>
      <c r="O449" s="232"/>
      <c r="P449" s="232"/>
      <c r="Q449" s="232"/>
      <c r="R449" s="232"/>
      <c r="S449" s="232"/>
      <c r="T449" s="232"/>
      <c r="U449" s="232"/>
      <c r="V449" s="242">
        <f>SUM('Formulario PPGR2'!$J449:$U449)</f>
        <v>0</v>
      </c>
      <c r="W449" s="262"/>
      <c r="X449" s="262"/>
      <c r="Y449" s="233"/>
      <c r="Z449" s="267"/>
      <c r="AB449" s="694"/>
    </row>
    <row r="450" spans="2:28" s="244" customFormat="1">
      <c r="B450" s="266" t="str">
        <f>IF('Formulario PPGR2'!$G450="","",CONCATENATE('Formulario PPGR2'!$C450,".",'Formulario PPGR2'!$D450,".",'Formulario PPGR2'!$E450,".",'Formulario PPGR2'!$F450))</f>
        <v/>
      </c>
      <c r="C450" s="266" t="str">
        <f>IF('Formulario PPGR2'!$G450="","",'Formulario PPGR1'!#REF!)</f>
        <v/>
      </c>
      <c r="D450" s="266" t="str">
        <f>IF('Formulario PPGR2'!$G450="","",'Formulario PPGR1'!#REF!)</f>
        <v/>
      </c>
      <c r="E450" s="266" t="str">
        <f>IF('Formulario PPGR2'!$G450="","",'Formulario PPGR1'!#REF!)</f>
        <v/>
      </c>
      <c r="F450" s="266" t="str">
        <f>IF('Formulario PPGR2'!$G450="","",'Formulario PPGR1'!#REF!)</f>
        <v/>
      </c>
      <c r="G450" s="233"/>
      <c r="H450" s="233"/>
      <c r="I450" s="233"/>
      <c r="J450" s="232"/>
      <c r="K450" s="232"/>
      <c r="L450" s="232"/>
      <c r="M450" s="232"/>
      <c r="N450" s="232"/>
      <c r="O450" s="232"/>
      <c r="P450" s="232"/>
      <c r="Q450" s="232"/>
      <c r="R450" s="232"/>
      <c r="S450" s="232"/>
      <c r="T450" s="232"/>
      <c r="U450" s="232"/>
      <c r="V450" s="242">
        <f>SUM('Formulario PPGR2'!$J450:$U450)</f>
        <v>0</v>
      </c>
      <c r="W450" s="262"/>
      <c r="X450" s="262"/>
      <c r="Y450" s="233"/>
      <c r="Z450" s="267"/>
      <c r="AB450" s="694"/>
    </row>
    <row r="451" spans="2:28" s="244" customFormat="1">
      <c r="B451" s="266" t="str">
        <f>IF('Formulario PPGR2'!$G451="","",CONCATENATE('Formulario PPGR2'!$C451,".",'Formulario PPGR2'!$D451,".",'Formulario PPGR2'!$E451,".",'Formulario PPGR2'!$F451))</f>
        <v/>
      </c>
      <c r="C451" s="266" t="str">
        <f>IF('Formulario PPGR2'!$G451="","",'Formulario PPGR1'!#REF!)</f>
        <v/>
      </c>
      <c r="D451" s="266" t="str">
        <f>IF('Formulario PPGR2'!$G451="","",'Formulario PPGR1'!#REF!)</f>
        <v/>
      </c>
      <c r="E451" s="266" t="str">
        <f>IF('Formulario PPGR2'!$G451="","",'Formulario PPGR1'!#REF!)</f>
        <v/>
      </c>
      <c r="F451" s="266" t="str">
        <f>IF('Formulario PPGR2'!$G451="","",'Formulario PPGR1'!#REF!)</f>
        <v/>
      </c>
      <c r="G451" s="233"/>
      <c r="H451" s="233"/>
      <c r="I451" s="233"/>
      <c r="J451" s="232"/>
      <c r="K451" s="232"/>
      <c r="L451" s="232"/>
      <c r="M451" s="232"/>
      <c r="N451" s="232"/>
      <c r="O451" s="232"/>
      <c r="P451" s="232"/>
      <c r="Q451" s="232"/>
      <c r="R451" s="232"/>
      <c r="S451" s="232"/>
      <c r="T451" s="232"/>
      <c r="U451" s="232"/>
      <c r="V451" s="242">
        <f>SUM('Formulario PPGR2'!$J451:$U451)</f>
        <v>0</v>
      </c>
      <c r="W451" s="262"/>
      <c r="X451" s="262"/>
      <c r="Y451" s="233"/>
      <c r="Z451" s="267"/>
      <c r="AB451" s="694"/>
    </row>
    <row r="452" spans="2:28" s="244" customFormat="1">
      <c r="B452" s="266" t="str">
        <f>IF('Formulario PPGR2'!$G452="","",CONCATENATE('Formulario PPGR2'!$C452,".",'Formulario PPGR2'!$D452,".",'Formulario PPGR2'!$E452,".",'Formulario PPGR2'!$F452))</f>
        <v/>
      </c>
      <c r="C452" s="266" t="str">
        <f>IF('Formulario PPGR2'!$G452="","",'Formulario PPGR1'!#REF!)</f>
        <v/>
      </c>
      <c r="D452" s="266" t="str">
        <f>IF('Formulario PPGR2'!$G452="","",'Formulario PPGR1'!#REF!)</f>
        <v/>
      </c>
      <c r="E452" s="266" t="str">
        <f>IF('Formulario PPGR2'!$G452="","",'Formulario PPGR1'!#REF!)</f>
        <v/>
      </c>
      <c r="F452" s="266" t="str">
        <f>IF('Formulario PPGR2'!$G452="","",'Formulario PPGR1'!#REF!)</f>
        <v/>
      </c>
      <c r="G452" s="233"/>
      <c r="H452" s="233"/>
      <c r="I452" s="233"/>
      <c r="J452" s="232"/>
      <c r="K452" s="232"/>
      <c r="L452" s="232"/>
      <c r="M452" s="232"/>
      <c r="N452" s="232"/>
      <c r="O452" s="232"/>
      <c r="P452" s="232"/>
      <c r="Q452" s="232"/>
      <c r="R452" s="232"/>
      <c r="S452" s="232"/>
      <c r="T452" s="232"/>
      <c r="U452" s="232"/>
      <c r="V452" s="242">
        <f>SUM('Formulario PPGR2'!$J452:$U452)</f>
        <v>0</v>
      </c>
      <c r="W452" s="262"/>
      <c r="X452" s="262"/>
      <c r="Y452" s="233"/>
      <c r="Z452" s="267"/>
      <c r="AB452" s="694"/>
    </row>
    <row r="453" spans="2:28" s="244" customFormat="1">
      <c r="B453" s="266" t="str">
        <f>IF('Formulario PPGR2'!$G453="","",CONCATENATE('Formulario PPGR2'!$C453,".",'Formulario PPGR2'!$D453,".",'Formulario PPGR2'!$E453,".",'Formulario PPGR2'!$F453))</f>
        <v/>
      </c>
      <c r="C453" s="266" t="str">
        <f>IF('Formulario PPGR2'!$G453="","",'Formulario PPGR1'!#REF!)</f>
        <v/>
      </c>
      <c r="D453" s="266" t="str">
        <f>IF('Formulario PPGR2'!$G453="","",'Formulario PPGR1'!#REF!)</f>
        <v/>
      </c>
      <c r="E453" s="266" t="str">
        <f>IF('Formulario PPGR2'!$G453="","",'Formulario PPGR1'!#REF!)</f>
        <v/>
      </c>
      <c r="F453" s="266" t="str">
        <f>IF('Formulario PPGR2'!$G453="","",'Formulario PPGR1'!#REF!)</f>
        <v/>
      </c>
      <c r="G453" s="233"/>
      <c r="H453" s="233"/>
      <c r="I453" s="233"/>
      <c r="J453" s="232"/>
      <c r="K453" s="232"/>
      <c r="L453" s="232"/>
      <c r="M453" s="232"/>
      <c r="N453" s="232"/>
      <c r="O453" s="232"/>
      <c r="P453" s="232"/>
      <c r="Q453" s="232"/>
      <c r="R453" s="232"/>
      <c r="S453" s="232"/>
      <c r="T453" s="232"/>
      <c r="U453" s="232"/>
      <c r="V453" s="242">
        <f>SUM('Formulario PPGR2'!$J453:$U453)</f>
        <v>0</v>
      </c>
      <c r="W453" s="262"/>
      <c r="X453" s="262"/>
      <c r="Y453" s="233"/>
      <c r="Z453" s="267"/>
      <c r="AB453" s="694"/>
    </row>
    <row r="454" spans="2:28" s="244" customFormat="1">
      <c r="B454" s="266" t="str">
        <f>IF('Formulario PPGR2'!$G454="","",CONCATENATE('Formulario PPGR2'!$C454,".",'Formulario PPGR2'!$D454,".",'Formulario PPGR2'!$E454,".",'Formulario PPGR2'!$F454))</f>
        <v/>
      </c>
      <c r="C454" s="266" t="str">
        <f>IF('Formulario PPGR2'!$G454="","",'Formulario PPGR1'!#REF!)</f>
        <v/>
      </c>
      <c r="D454" s="266" t="str">
        <f>IF('Formulario PPGR2'!$G454="","",'Formulario PPGR1'!#REF!)</f>
        <v/>
      </c>
      <c r="E454" s="266" t="str">
        <f>IF('Formulario PPGR2'!$G454="","",'Formulario PPGR1'!#REF!)</f>
        <v/>
      </c>
      <c r="F454" s="266" t="str">
        <f>IF('Formulario PPGR2'!$G454="","",'Formulario PPGR1'!#REF!)</f>
        <v/>
      </c>
      <c r="G454" s="233"/>
      <c r="H454" s="233"/>
      <c r="I454" s="233"/>
      <c r="J454" s="232"/>
      <c r="K454" s="232"/>
      <c r="L454" s="232"/>
      <c r="M454" s="232"/>
      <c r="N454" s="232"/>
      <c r="O454" s="232"/>
      <c r="P454" s="232"/>
      <c r="Q454" s="232"/>
      <c r="R454" s="232"/>
      <c r="S454" s="232"/>
      <c r="T454" s="232"/>
      <c r="U454" s="232"/>
      <c r="V454" s="242">
        <f>SUM('Formulario PPGR2'!$J454:$U454)</f>
        <v>0</v>
      </c>
      <c r="W454" s="262"/>
      <c r="X454" s="262"/>
      <c r="Y454" s="233"/>
      <c r="Z454" s="267"/>
      <c r="AB454" s="694"/>
    </row>
    <row r="455" spans="2:28" s="244" customFormat="1">
      <c r="B455" s="266" t="str">
        <f>IF('Formulario PPGR2'!$G455="","",CONCATENATE('Formulario PPGR2'!$C455,".",'Formulario PPGR2'!$D455,".",'Formulario PPGR2'!$E455,".",'Formulario PPGR2'!$F455))</f>
        <v/>
      </c>
      <c r="C455" s="266" t="str">
        <f>IF('Formulario PPGR2'!$G455="","",'Formulario PPGR1'!#REF!)</f>
        <v/>
      </c>
      <c r="D455" s="266" t="str">
        <f>IF('Formulario PPGR2'!$G455="","",'Formulario PPGR1'!#REF!)</f>
        <v/>
      </c>
      <c r="E455" s="266" t="str">
        <f>IF('Formulario PPGR2'!$G455="","",'Formulario PPGR1'!#REF!)</f>
        <v/>
      </c>
      <c r="F455" s="266" t="str">
        <f>IF('Formulario PPGR2'!$G455="","",'Formulario PPGR1'!#REF!)</f>
        <v/>
      </c>
      <c r="G455" s="233"/>
      <c r="H455" s="233"/>
      <c r="I455" s="236"/>
      <c r="J455" s="232"/>
      <c r="K455" s="232"/>
      <c r="L455" s="232"/>
      <c r="M455" s="232"/>
      <c r="N455" s="232"/>
      <c r="O455" s="232"/>
      <c r="P455" s="232"/>
      <c r="Q455" s="232"/>
      <c r="R455" s="232"/>
      <c r="S455" s="232"/>
      <c r="T455" s="232"/>
      <c r="U455" s="232"/>
      <c r="V455" s="242">
        <f>SUM('Formulario PPGR2'!$J455:$U455)</f>
        <v>0</v>
      </c>
      <c r="W455" s="262"/>
      <c r="X455" s="262"/>
      <c r="Y455" s="233"/>
      <c r="Z455" s="267"/>
      <c r="AB455" s="694"/>
    </row>
    <row r="456" spans="2:28" s="244" customFormat="1">
      <c r="B456" s="266" t="str">
        <f>IF('Formulario PPGR2'!$G456="","",CONCATENATE('Formulario PPGR2'!$C456,".",'Formulario PPGR2'!$D456,".",'Formulario PPGR2'!$E456,".",'Formulario PPGR2'!$F456))</f>
        <v/>
      </c>
      <c r="C456" s="266" t="str">
        <f>IF('Formulario PPGR2'!$G456="","",'Formulario PPGR1'!#REF!)</f>
        <v/>
      </c>
      <c r="D456" s="266" t="str">
        <f>IF('Formulario PPGR2'!$G456="","",'Formulario PPGR1'!#REF!)</f>
        <v/>
      </c>
      <c r="E456" s="266" t="str">
        <f>IF('Formulario PPGR2'!$G456="","",'Formulario PPGR1'!#REF!)</f>
        <v/>
      </c>
      <c r="F456" s="266" t="str">
        <f>IF('Formulario PPGR2'!$G456="","",'Formulario PPGR1'!#REF!)</f>
        <v/>
      </c>
      <c r="G456" s="233"/>
      <c r="H456" s="233"/>
      <c r="I456" s="236"/>
      <c r="J456" s="232"/>
      <c r="K456" s="232"/>
      <c r="L456" s="232"/>
      <c r="M456" s="232"/>
      <c r="N456" s="232"/>
      <c r="O456" s="232"/>
      <c r="P456" s="232"/>
      <c r="Q456" s="232"/>
      <c r="R456" s="232"/>
      <c r="S456" s="232"/>
      <c r="T456" s="232"/>
      <c r="U456" s="232"/>
      <c r="V456" s="242">
        <f>SUM('Formulario PPGR2'!$J456:$U456)</f>
        <v>0</v>
      </c>
      <c r="W456" s="262"/>
      <c r="X456" s="262"/>
      <c r="Y456" s="233"/>
      <c r="Z456" s="267"/>
      <c r="AB456" s="694"/>
    </row>
    <row r="457" spans="2:28" s="244" customFormat="1">
      <c r="B457" s="266" t="str">
        <f>IF('Formulario PPGR2'!$G457="","",CONCATENATE('Formulario PPGR2'!$C457,".",'Formulario PPGR2'!$D457,".",'Formulario PPGR2'!$E457,".",'Formulario PPGR2'!$F457))</f>
        <v/>
      </c>
      <c r="C457" s="266" t="str">
        <f>IF('Formulario PPGR2'!$G457="","",'Formulario PPGR1'!#REF!)</f>
        <v/>
      </c>
      <c r="D457" s="266" t="str">
        <f>IF('Formulario PPGR2'!$G457="","",'Formulario PPGR1'!#REF!)</f>
        <v/>
      </c>
      <c r="E457" s="266" t="str">
        <f>IF('Formulario PPGR2'!$G457="","",'Formulario PPGR1'!#REF!)</f>
        <v/>
      </c>
      <c r="F457" s="266" t="str">
        <f>IF('Formulario PPGR2'!$G457="","",'Formulario PPGR1'!#REF!)</f>
        <v/>
      </c>
      <c r="G457" s="233"/>
      <c r="H457" s="233"/>
      <c r="I457" s="236"/>
      <c r="J457" s="232"/>
      <c r="K457" s="232"/>
      <c r="L457" s="232"/>
      <c r="M457" s="232"/>
      <c r="N457" s="232"/>
      <c r="O457" s="232"/>
      <c r="P457" s="232"/>
      <c r="Q457" s="232"/>
      <c r="R457" s="232"/>
      <c r="S457" s="232"/>
      <c r="T457" s="232"/>
      <c r="U457" s="232"/>
      <c r="V457" s="242">
        <f>SUM('Formulario PPGR2'!$J457:$U457)</f>
        <v>0</v>
      </c>
      <c r="W457" s="262"/>
      <c r="X457" s="262"/>
      <c r="Y457" s="233"/>
      <c r="Z457" s="267"/>
      <c r="AB457" s="694"/>
    </row>
    <row r="458" spans="2:28" s="244" customFormat="1">
      <c r="B458" s="266" t="str">
        <f>IF('Formulario PPGR2'!$G458="","",CONCATENATE('Formulario PPGR2'!$C458,".",'Formulario PPGR2'!$D458,".",'Formulario PPGR2'!$E458,".",'Formulario PPGR2'!$F458))</f>
        <v/>
      </c>
      <c r="C458" s="266" t="str">
        <f>IF('Formulario PPGR2'!$G458="","",'Formulario PPGR1'!#REF!)</f>
        <v/>
      </c>
      <c r="D458" s="266" t="str">
        <f>IF('Formulario PPGR2'!$G458="","",'Formulario PPGR1'!#REF!)</f>
        <v/>
      </c>
      <c r="E458" s="266" t="str">
        <f>IF('Formulario PPGR2'!$G458="","",'Formulario PPGR1'!#REF!)</f>
        <v/>
      </c>
      <c r="F458" s="266" t="str">
        <f>IF('Formulario PPGR2'!$G458="","",'Formulario PPGR1'!#REF!)</f>
        <v/>
      </c>
      <c r="G458" s="233"/>
      <c r="H458" s="233"/>
      <c r="I458" s="236"/>
      <c r="J458" s="232"/>
      <c r="K458" s="232"/>
      <c r="L458" s="232"/>
      <c r="M458" s="232"/>
      <c r="N458" s="232"/>
      <c r="O458" s="232"/>
      <c r="P458" s="232"/>
      <c r="Q458" s="232"/>
      <c r="R458" s="232"/>
      <c r="S458" s="232"/>
      <c r="T458" s="232"/>
      <c r="U458" s="232"/>
      <c r="V458" s="242">
        <f>SUM('Formulario PPGR2'!$J458:$U458)</f>
        <v>0</v>
      </c>
      <c r="W458" s="262"/>
      <c r="X458" s="262"/>
      <c r="Y458" s="233"/>
      <c r="Z458" s="267"/>
      <c r="AB458" s="694"/>
    </row>
    <row r="459" spans="2:28" s="244" customFormat="1">
      <c r="B459" s="266" t="str">
        <f>IF('Formulario PPGR2'!$G459="","",CONCATENATE('Formulario PPGR2'!$C459,".",'Formulario PPGR2'!$D459,".",'Formulario PPGR2'!$E459,".",'Formulario PPGR2'!$F459))</f>
        <v/>
      </c>
      <c r="C459" s="266" t="str">
        <f>IF('Formulario PPGR2'!$G459="","",'Formulario PPGR1'!#REF!)</f>
        <v/>
      </c>
      <c r="D459" s="266" t="str">
        <f>IF('Formulario PPGR2'!$G459="","",'Formulario PPGR1'!#REF!)</f>
        <v/>
      </c>
      <c r="E459" s="266" t="str">
        <f>IF('Formulario PPGR2'!$G459="","",'Formulario PPGR1'!#REF!)</f>
        <v/>
      </c>
      <c r="F459" s="266" t="str">
        <f>IF('Formulario PPGR2'!$G459="","",'Formulario PPGR1'!#REF!)</f>
        <v/>
      </c>
      <c r="G459" s="233"/>
      <c r="H459" s="233"/>
      <c r="I459" s="236"/>
      <c r="J459" s="232"/>
      <c r="K459" s="232"/>
      <c r="L459" s="232"/>
      <c r="M459" s="232"/>
      <c r="N459" s="232"/>
      <c r="O459" s="232"/>
      <c r="P459" s="232"/>
      <c r="Q459" s="232"/>
      <c r="R459" s="232"/>
      <c r="S459" s="232"/>
      <c r="T459" s="232"/>
      <c r="U459" s="232"/>
      <c r="V459" s="242">
        <f>SUM('Formulario PPGR2'!$J459:$U459)</f>
        <v>0</v>
      </c>
      <c r="W459" s="262"/>
      <c r="X459" s="262"/>
      <c r="Y459" s="233"/>
      <c r="Z459" s="267"/>
      <c r="AB459" s="694"/>
    </row>
    <row r="460" spans="2:28" s="244" customFormat="1">
      <c r="B460" s="266" t="str">
        <f>IF('Formulario PPGR2'!$G460="","",CONCATENATE('Formulario PPGR2'!$C460,".",'Formulario PPGR2'!$D460,".",'Formulario PPGR2'!$E460,".",'Formulario PPGR2'!$F460))</f>
        <v/>
      </c>
      <c r="C460" s="266" t="str">
        <f>IF('Formulario PPGR2'!$G460="","",'Formulario PPGR1'!#REF!)</f>
        <v/>
      </c>
      <c r="D460" s="266" t="str">
        <f>IF('Formulario PPGR2'!$G460="","",'Formulario PPGR1'!#REF!)</f>
        <v/>
      </c>
      <c r="E460" s="266" t="str">
        <f>IF('Formulario PPGR2'!$G460="","",'Formulario PPGR1'!#REF!)</f>
        <v/>
      </c>
      <c r="F460" s="266" t="str">
        <f>IF('Formulario PPGR2'!$G460="","",'Formulario PPGR1'!#REF!)</f>
        <v/>
      </c>
      <c r="G460" s="233"/>
      <c r="H460" s="233"/>
      <c r="I460" s="233"/>
      <c r="J460" s="232"/>
      <c r="K460" s="232"/>
      <c r="L460" s="232"/>
      <c r="M460" s="232"/>
      <c r="N460" s="232"/>
      <c r="O460" s="232"/>
      <c r="P460" s="232"/>
      <c r="Q460" s="232"/>
      <c r="R460" s="232"/>
      <c r="S460" s="232"/>
      <c r="T460" s="232"/>
      <c r="U460" s="232"/>
      <c r="V460" s="242">
        <f>SUM('Formulario PPGR2'!$J460:$U460)</f>
        <v>0</v>
      </c>
      <c r="W460" s="262"/>
      <c r="X460" s="262"/>
      <c r="Y460" s="233"/>
      <c r="Z460" s="267"/>
      <c r="AB460" s="694"/>
    </row>
    <row r="461" spans="2:28" s="244" customFormat="1">
      <c r="B461" s="266" t="str">
        <f>IF('Formulario PPGR2'!$G461="","",CONCATENATE('Formulario PPGR2'!$C461,".",'Formulario PPGR2'!$D461,".",'Formulario PPGR2'!$E461,".",'Formulario PPGR2'!$F461))</f>
        <v/>
      </c>
      <c r="C461" s="266" t="str">
        <f>IF('Formulario PPGR2'!$G461="","",'Formulario PPGR1'!#REF!)</f>
        <v/>
      </c>
      <c r="D461" s="266" t="str">
        <f>IF('Formulario PPGR2'!$G461="","",'Formulario PPGR1'!#REF!)</f>
        <v/>
      </c>
      <c r="E461" s="266" t="str">
        <f>IF('Formulario PPGR2'!$G461="","",'Formulario PPGR1'!#REF!)</f>
        <v/>
      </c>
      <c r="F461" s="266" t="str">
        <f>IF('Formulario PPGR2'!$G461="","",'Formulario PPGR1'!#REF!)</f>
        <v/>
      </c>
      <c r="G461" s="233"/>
      <c r="H461" s="233"/>
      <c r="I461" s="233"/>
      <c r="J461" s="232"/>
      <c r="K461" s="232"/>
      <c r="L461" s="232"/>
      <c r="M461" s="232"/>
      <c r="N461" s="232"/>
      <c r="O461" s="232"/>
      <c r="P461" s="232"/>
      <c r="Q461" s="232"/>
      <c r="R461" s="232"/>
      <c r="S461" s="232"/>
      <c r="T461" s="232"/>
      <c r="U461" s="232"/>
      <c r="V461" s="242">
        <f>SUM('Formulario PPGR2'!$J461:$U461)</f>
        <v>0</v>
      </c>
      <c r="W461" s="262"/>
      <c r="X461" s="262"/>
      <c r="Y461" s="233"/>
      <c r="Z461" s="267"/>
      <c r="AB461" s="694"/>
    </row>
    <row r="462" spans="2:28" s="244" customFormat="1">
      <c r="B462" s="266" t="str">
        <f>IF('Formulario PPGR2'!$G462="","",CONCATENATE('Formulario PPGR2'!$C462,".",'Formulario PPGR2'!$D462,".",'Formulario PPGR2'!$E462,".",'Formulario PPGR2'!$F462))</f>
        <v/>
      </c>
      <c r="C462" s="266" t="str">
        <f>IF('Formulario PPGR2'!$G462="","",'Formulario PPGR1'!#REF!)</f>
        <v/>
      </c>
      <c r="D462" s="266" t="str">
        <f>IF('Formulario PPGR2'!$G462="","",'Formulario PPGR1'!#REF!)</f>
        <v/>
      </c>
      <c r="E462" s="266" t="str">
        <f>IF('Formulario PPGR2'!$G462="","",'Formulario PPGR1'!#REF!)</f>
        <v/>
      </c>
      <c r="F462" s="266" t="str">
        <f>IF('Formulario PPGR2'!$G462="","",'Formulario PPGR1'!#REF!)</f>
        <v/>
      </c>
      <c r="G462" s="233"/>
      <c r="H462" s="233"/>
      <c r="I462" s="233"/>
      <c r="J462" s="232"/>
      <c r="K462" s="232"/>
      <c r="L462" s="232"/>
      <c r="M462" s="232"/>
      <c r="N462" s="232"/>
      <c r="O462" s="232"/>
      <c r="P462" s="232"/>
      <c r="Q462" s="232"/>
      <c r="R462" s="232"/>
      <c r="S462" s="232"/>
      <c r="T462" s="232"/>
      <c r="U462" s="232"/>
      <c r="V462" s="242">
        <f>SUM('Formulario PPGR2'!$J462:$U462)</f>
        <v>0</v>
      </c>
      <c r="W462" s="262"/>
      <c r="X462" s="262"/>
      <c r="Y462" s="233"/>
      <c r="Z462" s="267"/>
      <c r="AB462" s="694"/>
    </row>
    <row r="463" spans="2:28" s="244" customFormat="1">
      <c r="B463" s="266" t="str">
        <f>IF('Formulario PPGR2'!$G463="","",CONCATENATE('Formulario PPGR2'!$C463,".",'Formulario PPGR2'!$D463,".",'Formulario PPGR2'!$E463,".",'Formulario PPGR2'!$F463))</f>
        <v/>
      </c>
      <c r="C463" s="266" t="str">
        <f>IF('Formulario PPGR2'!$G463="","",'Formulario PPGR1'!#REF!)</f>
        <v/>
      </c>
      <c r="D463" s="266" t="str">
        <f>IF('Formulario PPGR2'!$G463="","",'Formulario PPGR1'!#REF!)</f>
        <v/>
      </c>
      <c r="E463" s="266" t="str">
        <f>IF('Formulario PPGR2'!$G463="","",'Formulario PPGR1'!#REF!)</f>
        <v/>
      </c>
      <c r="F463" s="266" t="str">
        <f>IF('Formulario PPGR2'!$G463="","",'Formulario PPGR1'!#REF!)</f>
        <v/>
      </c>
      <c r="G463" s="233"/>
      <c r="H463" s="233"/>
      <c r="I463" s="233"/>
      <c r="J463" s="232"/>
      <c r="K463" s="232"/>
      <c r="L463" s="232"/>
      <c r="M463" s="232"/>
      <c r="N463" s="232"/>
      <c r="O463" s="232"/>
      <c r="P463" s="232"/>
      <c r="Q463" s="232"/>
      <c r="R463" s="232"/>
      <c r="S463" s="232"/>
      <c r="T463" s="232"/>
      <c r="U463" s="232"/>
      <c r="V463" s="242">
        <f>SUM('Formulario PPGR2'!$J463:$U463)</f>
        <v>0</v>
      </c>
      <c r="W463" s="262"/>
      <c r="X463" s="262"/>
      <c r="Y463" s="233"/>
      <c r="Z463" s="267"/>
      <c r="AB463" s="694"/>
    </row>
    <row r="464" spans="2:28" s="244" customFormat="1">
      <c r="B464" s="266" t="str">
        <f>IF('Formulario PPGR2'!$G464="","",CONCATENATE('Formulario PPGR2'!$C464,".",'Formulario PPGR2'!$D464,".",'Formulario PPGR2'!$E464,".",'Formulario PPGR2'!$F464))</f>
        <v/>
      </c>
      <c r="C464" s="266" t="str">
        <f>IF('Formulario PPGR2'!$G464="","",'Formulario PPGR1'!#REF!)</f>
        <v/>
      </c>
      <c r="D464" s="266" t="str">
        <f>IF('Formulario PPGR2'!$G464="","",'Formulario PPGR1'!#REF!)</f>
        <v/>
      </c>
      <c r="E464" s="266" t="str">
        <f>IF('Formulario PPGR2'!$G464="","",'Formulario PPGR1'!#REF!)</f>
        <v/>
      </c>
      <c r="F464" s="266" t="str">
        <f>IF('Formulario PPGR2'!$G464="","",'Formulario PPGR1'!#REF!)</f>
        <v/>
      </c>
      <c r="G464" s="233"/>
      <c r="H464" s="233"/>
      <c r="I464" s="233"/>
      <c r="J464" s="232"/>
      <c r="K464" s="232"/>
      <c r="L464" s="232"/>
      <c r="M464" s="232"/>
      <c r="N464" s="232"/>
      <c r="O464" s="232"/>
      <c r="P464" s="232"/>
      <c r="Q464" s="232"/>
      <c r="R464" s="232"/>
      <c r="S464" s="232"/>
      <c r="T464" s="232"/>
      <c r="U464" s="232"/>
      <c r="V464" s="242">
        <f>SUM('Formulario PPGR2'!$J464:$U464)</f>
        <v>0</v>
      </c>
      <c r="W464" s="262"/>
      <c r="X464" s="262"/>
      <c r="Y464" s="233"/>
      <c r="Z464" s="267"/>
      <c r="AB464" s="694"/>
    </row>
    <row r="465" spans="2:28" s="244" customFormat="1">
      <c r="B465" s="266" t="str">
        <f>IF('Formulario PPGR2'!$G465="","",CONCATENATE('Formulario PPGR2'!$C465,".",'Formulario PPGR2'!$D465,".",'Formulario PPGR2'!$E465,".",'Formulario PPGR2'!$F465))</f>
        <v/>
      </c>
      <c r="C465" s="266" t="str">
        <f>IF('Formulario PPGR2'!$G465="","",'Formulario PPGR1'!#REF!)</f>
        <v/>
      </c>
      <c r="D465" s="266" t="str">
        <f>IF('Formulario PPGR2'!$G465="","",'Formulario PPGR1'!#REF!)</f>
        <v/>
      </c>
      <c r="E465" s="266" t="str">
        <f>IF('Formulario PPGR2'!$G465="","",'Formulario PPGR1'!#REF!)</f>
        <v/>
      </c>
      <c r="F465" s="266" t="str">
        <f>IF('Formulario PPGR2'!$G465="","",'Formulario PPGR1'!#REF!)</f>
        <v/>
      </c>
      <c r="G465" s="233"/>
      <c r="H465" s="233"/>
      <c r="I465" s="233"/>
      <c r="J465" s="232"/>
      <c r="K465" s="232"/>
      <c r="L465" s="232"/>
      <c r="M465" s="232"/>
      <c r="N465" s="232"/>
      <c r="O465" s="232"/>
      <c r="P465" s="232"/>
      <c r="Q465" s="232"/>
      <c r="R465" s="232"/>
      <c r="S465" s="232"/>
      <c r="T465" s="232"/>
      <c r="U465" s="232"/>
      <c r="V465" s="242">
        <f>SUM('Formulario PPGR2'!$J465:$U465)</f>
        <v>0</v>
      </c>
      <c r="W465" s="262"/>
      <c r="X465" s="262"/>
      <c r="Y465" s="233"/>
      <c r="Z465" s="267"/>
      <c r="AB465" s="694"/>
    </row>
    <row r="466" spans="2:28" s="244" customFormat="1">
      <c r="B466" s="266" t="str">
        <f>IF('Formulario PPGR2'!$G466="","",CONCATENATE('Formulario PPGR2'!$C466,".",'Formulario PPGR2'!$D466,".",'Formulario PPGR2'!$E466,".",'Formulario PPGR2'!$F466))</f>
        <v/>
      </c>
      <c r="C466" s="266" t="str">
        <f>IF('Formulario PPGR2'!$G466="","",'Formulario PPGR1'!#REF!)</f>
        <v/>
      </c>
      <c r="D466" s="266" t="str">
        <f>IF('Formulario PPGR2'!$G466="","",'Formulario PPGR1'!#REF!)</f>
        <v/>
      </c>
      <c r="E466" s="266" t="str">
        <f>IF('Formulario PPGR2'!$G466="","",'Formulario PPGR1'!#REF!)</f>
        <v/>
      </c>
      <c r="F466" s="266" t="str">
        <f>IF('Formulario PPGR2'!$G466="","",'Formulario PPGR1'!#REF!)</f>
        <v/>
      </c>
      <c r="G466" s="233"/>
      <c r="H466" s="233"/>
      <c r="I466" s="233"/>
      <c r="J466" s="232"/>
      <c r="K466" s="232"/>
      <c r="L466" s="232"/>
      <c r="M466" s="232"/>
      <c r="N466" s="232"/>
      <c r="O466" s="232"/>
      <c r="P466" s="232"/>
      <c r="Q466" s="232"/>
      <c r="R466" s="232"/>
      <c r="S466" s="232"/>
      <c r="T466" s="232"/>
      <c r="U466" s="232"/>
      <c r="V466" s="242">
        <f>SUM('Formulario PPGR2'!$J466:$U466)</f>
        <v>0</v>
      </c>
      <c r="W466" s="262"/>
      <c r="X466" s="262"/>
      <c r="Y466" s="233"/>
      <c r="Z466" s="267"/>
      <c r="AB466" s="694"/>
    </row>
    <row r="467" spans="2:28" s="244" customFormat="1">
      <c r="B467" s="266" t="str">
        <f>IF('Formulario PPGR2'!$G467="","",CONCATENATE('Formulario PPGR2'!$C467,".",'Formulario PPGR2'!$D467,".",'Formulario PPGR2'!$E467,".",'Formulario PPGR2'!$F467))</f>
        <v/>
      </c>
      <c r="C467" s="266" t="str">
        <f>IF('Formulario PPGR2'!$G467="","",'Formulario PPGR1'!#REF!)</f>
        <v/>
      </c>
      <c r="D467" s="266" t="str">
        <f>IF('Formulario PPGR2'!$G467="","",'Formulario PPGR1'!#REF!)</f>
        <v/>
      </c>
      <c r="E467" s="266" t="str">
        <f>IF('Formulario PPGR2'!$G467="","",'Formulario PPGR1'!#REF!)</f>
        <v/>
      </c>
      <c r="F467" s="266" t="str">
        <f>IF('Formulario PPGR2'!$G467="","",'Formulario PPGR1'!#REF!)</f>
        <v/>
      </c>
      <c r="G467" s="233"/>
      <c r="H467" s="233"/>
      <c r="I467" s="233"/>
      <c r="J467" s="232"/>
      <c r="K467" s="232"/>
      <c r="L467" s="232"/>
      <c r="M467" s="232"/>
      <c r="N467" s="232"/>
      <c r="O467" s="232"/>
      <c r="P467" s="232"/>
      <c r="Q467" s="232"/>
      <c r="R467" s="232"/>
      <c r="S467" s="232"/>
      <c r="T467" s="232"/>
      <c r="U467" s="232"/>
      <c r="V467" s="242">
        <f>SUM('Formulario PPGR2'!$J467:$U467)</f>
        <v>0</v>
      </c>
      <c r="W467" s="262"/>
      <c r="X467" s="262"/>
      <c r="Y467" s="233"/>
      <c r="Z467" s="267"/>
      <c r="AB467" s="694"/>
    </row>
    <row r="468" spans="2:28" s="244" customFormat="1">
      <c r="B468" s="266" t="str">
        <f>IF('Formulario PPGR2'!$G468="","",CONCATENATE('Formulario PPGR2'!$C468,".",'Formulario PPGR2'!$D468,".",'Formulario PPGR2'!$E468,".",'Formulario PPGR2'!$F468))</f>
        <v/>
      </c>
      <c r="C468" s="266" t="str">
        <f>IF('Formulario PPGR2'!$G468="","",'Formulario PPGR1'!#REF!)</f>
        <v/>
      </c>
      <c r="D468" s="266" t="str">
        <f>IF('Formulario PPGR2'!$G468="","",'Formulario PPGR1'!#REF!)</f>
        <v/>
      </c>
      <c r="E468" s="266" t="str">
        <f>IF('Formulario PPGR2'!$G468="","",'Formulario PPGR1'!#REF!)</f>
        <v/>
      </c>
      <c r="F468" s="266" t="str">
        <f>IF('Formulario PPGR2'!$G468="","",'Formulario PPGR1'!#REF!)</f>
        <v/>
      </c>
      <c r="G468" s="233"/>
      <c r="H468" s="233"/>
      <c r="I468" s="233"/>
      <c r="J468" s="232"/>
      <c r="K468" s="232"/>
      <c r="L468" s="232"/>
      <c r="M468" s="232"/>
      <c r="N468" s="232"/>
      <c r="O468" s="232"/>
      <c r="P468" s="232"/>
      <c r="Q468" s="232"/>
      <c r="R468" s="232"/>
      <c r="S468" s="232"/>
      <c r="T468" s="232"/>
      <c r="U468" s="232"/>
      <c r="V468" s="242">
        <f>SUM('Formulario PPGR2'!$J468:$U468)</f>
        <v>0</v>
      </c>
      <c r="W468" s="262"/>
      <c r="X468" s="262"/>
      <c r="Y468" s="233"/>
      <c r="Z468" s="267"/>
      <c r="AB468" s="694"/>
    </row>
    <row r="469" spans="2:28" s="244" customFormat="1">
      <c r="B469" s="266" t="str">
        <f>IF('Formulario PPGR2'!$G469="","",CONCATENATE('Formulario PPGR2'!$C469,".",'Formulario PPGR2'!$D469,".",'Formulario PPGR2'!$E469,".",'Formulario PPGR2'!$F469))</f>
        <v/>
      </c>
      <c r="C469" s="266" t="str">
        <f>IF('Formulario PPGR2'!$G469="","",'Formulario PPGR1'!#REF!)</f>
        <v/>
      </c>
      <c r="D469" s="266" t="str">
        <f>IF('Formulario PPGR2'!$G469="","",'Formulario PPGR1'!#REF!)</f>
        <v/>
      </c>
      <c r="E469" s="266" t="str">
        <f>IF('Formulario PPGR2'!$G469="","",'Formulario PPGR1'!#REF!)</f>
        <v/>
      </c>
      <c r="F469" s="266" t="str">
        <f>IF('Formulario PPGR2'!$G469="","",'Formulario PPGR1'!#REF!)</f>
        <v/>
      </c>
      <c r="G469" s="233"/>
      <c r="H469" s="233"/>
      <c r="I469" s="233"/>
      <c r="J469" s="232"/>
      <c r="K469" s="232"/>
      <c r="L469" s="232"/>
      <c r="M469" s="232"/>
      <c r="N469" s="232"/>
      <c r="O469" s="232"/>
      <c r="P469" s="232"/>
      <c r="Q469" s="232"/>
      <c r="R469" s="232"/>
      <c r="S469" s="232"/>
      <c r="T469" s="232"/>
      <c r="U469" s="232"/>
      <c r="V469" s="242">
        <f>SUM('Formulario PPGR2'!$J469:$U469)</f>
        <v>0</v>
      </c>
      <c r="W469" s="262"/>
      <c r="X469" s="262"/>
      <c r="Y469" s="233"/>
      <c r="Z469" s="267"/>
      <c r="AB469" s="694"/>
    </row>
    <row r="470" spans="2:28" s="244" customFormat="1">
      <c r="B470" s="266" t="str">
        <f>IF('Formulario PPGR2'!$G470="","",CONCATENATE('Formulario PPGR2'!$C470,".",'Formulario PPGR2'!$D470,".",'Formulario PPGR2'!$E470,".",'Formulario PPGR2'!$F470))</f>
        <v/>
      </c>
      <c r="C470" s="266" t="str">
        <f>IF('Formulario PPGR2'!$G470="","",'Formulario PPGR1'!#REF!)</f>
        <v/>
      </c>
      <c r="D470" s="266" t="str">
        <f>IF('Formulario PPGR2'!$G470="","",'Formulario PPGR1'!#REF!)</f>
        <v/>
      </c>
      <c r="E470" s="266" t="str">
        <f>IF('Formulario PPGR2'!$G470="","",'Formulario PPGR1'!#REF!)</f>
        <v/>
      </c>
      <c r="F470" s="266" t="str">
        <f>IF('Formulario PPGR2'!$G470="","",'Formulario PPGR1'!#REF!)</f>
        <v/>
      </c>
      <c r="G470" s="233"/>
      <c r="H470" s="233"/>
      <c r="I470" s="233"/>
      <c r="J470" s="232"/>
      <c r="K470" s="232"/>
      <c r="L470" s="232"/>
      <c r="M470" s="232"/>
      <c r="N470" s="232"/>
      <c r="O470" s="232"/>
      <c r="P470" s="232"/>
      <c r="Q470" s="232"/>
      <c r="R470" s="232"/>
      <c r="S470" s="232"/>
      <c r="T470" s="232"/>
      <c r="U470" s="232"/>
      <c r="V470" s="242">
        <f>SUM('Formulario PPGR2'!$J470:$U470)</f>
        <v>0</v>
      </c>
      <c r="W470" s="262"/>
      <c r="X470" s="262"/>
      <c r="Y470" s="233"/>
      <c r="Z470" s="267"/>
      <c r="AB470" s="694"/>
    </row>
    <row r="471" spans="2:28" s="244" customFormat="1">
      <c r="B471" s="266" t="str">
        <f>IF('Formulario PPGR2'!$G471="","",CONCATENATE('Formulario PPGR2'!$C471,".",'Formulario PPGR2'!$D471,".",'Formulario PPGR2'!$E471,".",'Formulario PPGR2'!$F471))</f>
        <v/>
      </c>
      <c r="C471" s="266" t="str">
        <f>IF('Formulario PPGR2'!$G471="","",'Formulario PPGR1'!#REF!)</f>
        <v/>
      </c>
      <c r="D471" s="266" t="str">
        <f>IF('Formulario PPGR2'!$G471="","",'Formulario PPGR1'!#REF!)</f>
        <v/>
      </c>
      <c r="E471" s="266" t="str">
        <f>IF('Formulario PPGR2'!$G471="","",'Formulario PPGR1'!#REF!)</f>
        <v/>
      </c>
      <c r="F471" s="266" t="str">
        <f>IF('Formulario PPGR2'!$G471="","",'Formulario PPGR1'!#REF!)</f>
        <v/>
      </c>
      <c r="G471" s="233"/>
      <c r="H471" s="233"/>
      <c r="I471" s="233"/>
      <c r="J471" s="232"/>
      <c r="K471" s="232"/>
      <c r="L471" s="232"/>
      <c r="M471" s="232"/>
      <c r="N471" s="232"/>
      <c r="O471" s="232"/>
      <c r="P471" s="232"/>
      <c r="Q471" s="232"/>
      <c r="R471" s="232"/>
      <c r="S471" s="232"/>
      <c r="T471" s="232"/>
      <c r="U471" s="232"/>
      <c r="V471" s="242">
        <f>SUM('Formulario PPGR2'!$J471:$U471)</f>
        <v>0</v>
      </c>
      <c r="W471" s="262"/>
      <c r="X471" s="262"/>
      <c r="Y471" s="233"/>
      <c r="Z471" s="267"/>
      <c r="AB471" s="694"/>
    </row>
    <row r="472" spans="2:28" s="244" customFormat="1">
      <c r="B472" s="266" t="str">
        <f>IF('Formulario PPGR2'!$G472="","",CONCATENATE('Formulario PPGR2'!$C472,".",'Formulario PPGR2'!$D472,".",'Formulario PPGR2'!$E472,".",'Formulario PPGR2'!$F472))</f>
        <v/>
      </c>
      <c r="C472" s="266" t="str">
        <f>IF('Formulario PPGR2'!$G472="","",'Formulario PPGR1'!#REF!)</f>
        <v/>
      </c>
      <c r="D472" s="266" t="str">
        <f>IF('Formulario PPGR2'!$G472="","",'Formulario PPGR1'!#REF!)</f>
        <v/>
      </c>
      <c r="E472" s="266" t="str">
        <f>IF('Formulario PPGR2'!$G472="","",'Formulario PPGR1'!#REF!)</f>
        <v/>
      </c>
      <c r="F472" s="266" t="str">
        <f>IF('Formulario PPGR2'!$G472="","",'Formulario PPGR1'!#REF!)</f>
        <v/>
      </c>
      <c r="G472" s="233"/>
      <c r="H472" s="233"/>
      <c r="I472" s="233"/>
      <c r="J472" s="232"/>
      <c r="K472" s="232"/>
      <c r="L472" s="232"/>
      <c r="M472" s="232"/>
      <c r="N472" s="232"/>
      <c r="O472" s="232"/>
      <c r="P472" s="232"/>
      <c r="Q472" s="232"/>
      <c r="R472" s="232"/>
      <c r="S472" s="232"/>
      <c r="T472" s="232"/>
      <c r="U472" s="232"/>
      <c r="V472" s="242">
        <f>SUM('Formulario PPGR2'!$J472:$U472)</f>
        <v>0</v>
      </c>
      <c r="W472" s="262"/>
      <c r="X472" s="262"/>
      <c r="Y472" s="233"/>
      <c r="Z472" s="267"/>
      <c r="AB472" s="694"/>
    </row>
    <row r="473" spans="2:28" s="244" customFormat="1">
      <c r="B473" s="266" t="str">
        <f>IF('Formulario PPGR2'!$G473="","",CONCATENATE('Formulario PPGR2'!$C473,".",'Formulario PPGR2'!$D473,".",'Formulario PPGR2'!$E473,".",'Formulario PPGR2'!$F473))</f>
        <v/>
      </c>
      <c r="C473" s="266" t="str">
        <f>IF('Formulario PPGR2'!$G473="","",'Formulario PPGR1'!#REF!)</f>
        <v/>
      </c>
      <c r="D473" s="266" t="str">
        <f>IF('Formulario PPGR2'!$G473="","",'Formulario PPGR1'!#REF!)</f>
        <v/>
      </c>
      <c r="E473" s="266" t="str">
        <f>IF('Formulario PPGR2'!$G473="","",'Formulario PPGR1'!#REF!)</f>
        <v/>
      </c>
      <c r="F473" s="266" t="str">
        <f>IF('Formulario PPGR2'!$G473="","",'Formulario PPGR1'!#REF!)</f>
        <v/>
      </c>
      <c r="G473" s="233"/>
      <c r="H473" s="233"/>
      <c r="I473" s="233"/>
      <c r="J473" s="232"/>
      <c r="K473" s="232"/>
      <c r="L473" s="232"/>
      <c r="M473" s="232"/>
      <c r="N473" s="232"/>
      <c r="O473" s="232"/>
      <c r="P473" s="232"/>
      <c r="Q473" s="232"/>
      <c r="R473" s="232"/>
      <c r="S473" s="232"/>
      <c r="T473" s="232"/>
      <c r="U473" s="232"/>
      <c r="V473" s="242">
        <f>SUM('Formulario PPGR2'!$J473:$U473)</f>
        <v>0</v>
      </c>
      <c r="W473" s="262"/>
      <c r="X473" s="262"/>
      <c r="Y473" s="233"/>
      <c r="Z473" s="267"/>
      <c r="AB473" s="694"/>
    </row>
    <row r="474" spans="2:28" s="244" customFormat="1">
      <c r="B474" s="266" t="str">
        <f>IF('Formulario PPGR2'!$G474="","",CONCATENATE('Formulario PPGR2'!$C474,".",'Formulario PPGR2'!$D474,".",'Formulario PPGR2'!$E474,".",'Formulario PPGR2'!$F474))</f>
        <v/>
      </c>
      <c r="C474" s="266" t="str">
        <f>IF('Formulario PPGR2'!$G474="","",'Formulario PPGR1'!#REF!)</f>
        <v/>
      </c>
      <c r="D474" s="266" t="str">
        <f>IF('Formulario PPGR2'!$G474="","",'Formulario PPGR1'!#REF!)</f>
        <v/>
      </c>
      <c r="E474" s="266" t="str">
        <f>IF('Formulario PPGR2'!$G474="","",'Formulario PPGR1'!#REF!)</f>
        <v/>
      </c>
      <c r="F474" s="266" t="str">
        <f>IF('Formulario PPGR2'!$G474="","",'Formulario PPGR1'!#REF!)</f>
        <v/>
      </c>
      <c r="G474" s="233"/>
      <c r="H474" s="233"/>
      <c r="I474" s="233"/>
      <c r="J474" s="232"/>
      <c r="K474" s="232"/>
      <c r="L474" s="232"/>
      <c r="M474" s="232"/>
      <c r="N474" s="232"/>
      <c r="O474" s="232"/>
      <c r="P474" s="232"/>
      <c r="Q474" s="232"/>
      <c r="R474" s="232"/>
      <c r="S474" s="232"/>
      <c r="T474" s="232"/>
      <c r="U474" s="232"/>
      <c r="V474" s="242">
        <f>SUM('Formulario PPGR2'!$J474:$U474)</f>
        <v>0</v>
      </c>
      <c r="W474" s="262"/>
      <c r="X474" s="262"/>
      <c r="Y474" s="233"/>
      <c r="Z474" s="267"/>
      <c r="AB474" s="694"/>
    </row>
    <row r="475" spans="2:28" s="244" customFormat="1">
      <c r="B475" s="266" t="str">
        <f>IF('Formulario PPGR2'!$G475="","",CONCATENATE('Formulario PPGR2'!$C475,".",'Formulario PPGR2'!$D475,".",'Formulario PPGR2'!$E475,".",'Formulario PPGR2'!$F475))</f>
        <v/>
      </c>
      <c r="C475" s="266" t="str">
        <f>IF('Formulario PPGR2'!$G475="","",'Formulario PPGR1'!#REF!)</f>
        <v/>
      </c>
      <c r="D475" s="266" t="str">
        <f>IF('Formulario PPGR2'!$G475="","",'Formulario PPGR1'!#REF!)</f>
        <v/>
      </c>
      <c r="E475" s="266" t="str">
        <f>IF('Formulario PPGR2'!$G475="","",'Formulario PPGR1'!#REF!)</f>
        <v/>
      </c>
      <c r="F475" s="266" t="str">
        <f>IF('Formulario PPGR2'!$G475="","",'Formulario PPGR1'!#REF!)</f>
        <v/>
      </c>
      <c r="G475" s="233"/>
      <c r="H475" s="233"/>
      <c r="I475" s="233"/>
      <c r="J475" s="232"/>
      <c r="K475" s="232"/>
      <c r="L475" s="232"/>
      <c r="M475" s="232"/>
      <c r="N475" s="232"/>
      <c r="O475" s="232"/>
      <c r="P475" s="232"/>
      <c r="Q475" s="232"/>
      <c r="R475" s="232"/>
      <c r="S475" s="232"/>
      <c r="T475" s="232"/>
      <c r="U475" s="232"/>
      <c r="V475" s="242">
        <f>SUM('Formulario PPGR2'!$J475:$U475)</f>
        <v>0</v>
      </c>
      <c r="W475" s="262"/>
      <c r="X475" s="262"/>
      <c r="Y475" s="233"/>
      <c r="Z475" s="267"/>
      <c r="AB475" s="694"/>
    </row>
    <row r="476" spans="2:28" s="244" customFormat="1">
      <c r="B476" s="266" t="str">
        <f>IF('Formulario PPGR2'!$G476="","",CONCATENATE('Formulario PPGR2'!$C476,".",'Formulario PPGR2'!$D476,".",'Formulario PPGR2'!$E476,".",'Formulario PPGR2'!$F476))</f>
        <v/>
      </c>
      <c r="C476" s="266" t="str">
        <f>IF('Formulario PPGR2'!$G476="","",'Formulario PPGR1'!#REF!)</f>
        <v/>
      </c>
      <c r="D476" s="266" t="str">
        <f>IF('Formulario PPGR2'!$G476="","",'Formulario PPGR1'!#REF!)</f>
        <v/>
      </c>
      <c r="E476" s="266" t="str">
        <f>IF('Formulario PPGR2'!$G476="","",'Formulario PPGR1'!#REF!)</f>
        <v/>
      </c>
      <c r="F476" s="266" t="str">
        <f>IF('Formulario PPGR2'!$G476="","",'Formulario PPGR1'!#REF!)</f>
        <v/>
      </c>
      <c r="G476" s="233"/>
      <c r="H476" s="233"/>
      <c r="I476" s="688"/>
      <c r="J476" s="687"/>
      <c r="K476" s="687"/>
      <c r="L476" s="687"/>
      <c r="M476" s="687"/>
      <c r="N476" s="687"/>
      <c r="O476" s="687"/>
      <c r="P476" s="687"/>
      <c r="Q476" s="687"/>
      <c r="R476" s="687"/>
      <c r="S476" s="687"/>
      <c r="T476" s="687"/>
      <c r="U476" s="687"/>
      <c r="V476" s="242">
        <f>SUM('Formulario PPGR2'!$J476:$U476)</f>
        <v>0</v>
      </c>
      <c r="W476" s="262"/>
      <c r="X476" s="262"/>
      <c r="Y476" s="233"/>
      <c r="Z476" s="267"/>
      <c r="AB476" s="694"/>
    </row>
    <row r="477" spans="2:28" s="244" customFormat="1">
      <c r="B477" s="266" t="str">
        <f>IF('Formulario PPGR2'!$G477="","",CONCATENATE('Formulario PPGR2'!$C477,".",'Formulario PPGR2'!$D477,".",'Formulario PPGR2'!$E477,".",'Formulario PPGR2'!$F477))</f>
        <v/>
      </c>
      <c r="C477" s="266" t="str">
        <f>IF('Formulario PPGR2'!$G477="","",'Formulario PPGR1'!#REF!)</f>
        <v/>
      </c>
      <c r="D477" s="266" t="str">
        <f>IF('Formulario PPGR2'!$G477="","",'Formulario PPGR1'!#REF!)</f>
        <v/>
      </c>
      <c r="E477" s="266" t="str">
        <f>IF('Formulario PPGR2'!$G477="","",'Formulario PPGR1'!#REF!)</f>
        <v/>
      </c>
      <c r="F477" s="266" t="str">
        <f>IF('Formulario PPGR2'!$G477="","",'Formulario PPGR1'!#REF!)</f>
        <v/>
      </c>
      <c r="G477" s="233"/>
      <c r="H477" s="233"/>
      <c r="I477" s="233"/>
      <c r="J477" s="232"/>
      <c r="K477" s="232"/>
      <c r="L477" s="232"/>
      <c r="M477" s="232"/>
      <c r="N477" s="232"/>
      <c r="O477" s="232"/>
      <c r="P477" s="232"/>
      <c r="Q477" s="232"/>
      <c r="R477" s="232"/>
      <c r="S477" s="232"/>
      <c r="T477" s="232"/>
      <c r="U477" s="232"/>
      <c r="V477" s="242">
        <f>SUM('Formulario PPGR2'!$J477:$U477)</f>
        <v>0</v>
      </c>
      <c r="W477" s="262"/>
      <c r="X477" s="262"/>
      <c r="Y477" s="233"/>
      <c r="Z477" s="267"/>
      <c r="AB477" s="694"/>
    </row>
    <row r="478" spans="2:28" s="244" customFormat="1">
      <c r="B478" s="266" t="str">
        <f>IF('Formulario PPGR2'!$G478="","",CONCATENATE('Formulario PPGR2'!$C478,".",'Formulario PPGR2'!$D478,".",'Formulario PPGR2'!$E478,".",'Formulario PPGR2'!$F478))</f>
        <v/>
      </c>
      <c r="C478" s="266" t="str">
        <f>IF('Formulario PPGR2'!$G478="","",'Formulario PPGR1'!#REF!)</f>
        <v/>
      </c>
      <c r="D478" s="266" t="str">
        <f>IF('Formulario PPGR2'!$G478="","",'Formulario PPGR1'!#REF!)</f>
        <v/>
      </c>
      <c r="E478" s="266" t="str">
        <f>IF('Formulario PPGR2'!$G478="","",'Formulario PPGR1'!#REF!)</f>
        <v/>
      </c>
      <c r="F478" s="266" t="str">
        <f>IF('Formulario PPGR2'!$G478="","",'Formulario PPGR1'!#REF!)</f>
        <v/>
      </c>
      <c r="G478" s="233"/>
      <c r="H478" s="233"/>
      <c r="I478" s="233"/>
      <c r="J478" s="232"/>
      <c r="K478" s="232"/>
      <c r="L478" s="232"/>
      <c r="M478" s="232"/>
      <c r="N478" s="232"/>
      <c r="O478" s="232"/>
      <c r="P478" s="232"/>
      <c r="Q478" s="232"/>
      <c r="R478" s="232"/>
      <c r="S478" s="232"/>
      <c r="T478" s="232"/>
      <c r="U478" s="232"/>
      <c r="V478" s="242">
        <f>SUM('Formulario PPGR2'!$J478:$U478)</f>
        <v>0</v>
      </c>
      <c r="W478" s="262"/>
      <c r="X478" s="262"/>
      <c r="Y478" s="233"/>
      <c r="Z478" s="267"/>
      <c r="AB478" s="694"/>
    </row>
    <row r="479" spans="2:28" s="244" customFormat="1">
      <c r="B479" s="266" t="str">
        <f>IF('Formulario PPGR2'!$G479="","",CONCATENATE('Formulario PPGR2'!$C479,".",'Formulario PPGR2'!$D479,".",'Formulario PPGR2'!$E479,".",'Formulario PPGR2'!$F479))</f>
        <v/>
      </c>
      <c r="C479" s="266" t="str">
        <f>IF('Formulario PPGR2'!$G479="","",'Formulario PPGR1'!#REF!)</f>
        <v/>
      </c>
      <c r="D479" s="266" t="str">
        <f>IF('Formulario PPGR2'!$G479="","",'Formulario PPGR1'!#REF!)</f>
        <v/>
      </c>
      <c r="E479" s="266" t="str">
        <f>IF('Formulario PPGR2'!$G479="","",'Formulario PPGR1'!#REF!)</f>
        <v/>
      </c>
      <c r="F479" s="266" t="str">
        <f>IF('Formulario PPGR2'!$G479="","",'Formulario PPGR1'!#REF!)</f>
        <v/>
      </c>
      <c r="G479" s="233"/>
      <c r="H479" s="233"/>
      <c r="I479" s="236"/>
      <c r="J479" s="232"/>
      <c r="K479" s="232"/>
      <c r="L479" s="232"/>
      <c r="M479" s="232"/>
      <c r="N479" s="232"/>
      <c r="O479" s="232"/>
      <c r="P479" s="232"/>
      <c r="Q479" s="232"/>
      <c r="R479" s="232"/>
      <c r="S479" s="232"/>
      <c r="T479" s="232"/>
      <c r="U479" s="232"/>
      <c r="V479" s="242">
        <f>SUM('Formulario PPGR2'!$J479:$U479)</f>
        <v>0</v>
      </c>
      <c r="W479" s="262"/>
      <c r="X479" s="262"/>
      <c r="Y479" s="233"/>
      <c r="Z479" s="267"/>
      <c r="AB479" s="694"/>
    </row>
    <row r="480" spans="2:28" s="244" customFormat="1">
      <c r="B480" s="266" t="str">
        <f>IF('Formulario PPGR2'!$G480="","",CONCATENATE('Formulario PPGR2'!$C480,".",'Formulario PPGR2'!$D480,".",'Formulario PPGR2'!$E480,".",'Formulario PPGR2'!$F480))</f>
        <v/>
      </c>
      <c r="C480" s="266" t="str">
        <f>IF('Formulario PPGR2'!$G480="","",'Formulario PPGR1'!#REF!)</f>
        <v/>
      </c>
      <c r="D480" s="266" t="str">
        <f>IF('Formulario PPGR2'!$G480="","",'Formulario PPGR1'!#REF!)</f>
        <v/>
      </c>
      <c r="E480" s="266" t="str">
        <f>IF('Formulario PPGR2'!$G480="","",'Formulario PPGR1'!#REF!)</f>
        <v/>
      </c>
      <c r="F480" s="266" t="str">
        <f>IF('Formulario PPGR2'!$G480="","",'Formulario PPGR1'!#REF!)</f>
        <v/>
      </c>
      <c r="G480" s="233"/>
      <c r="H480" s="233"/>
      <c r="I480" s="233"/>
      <c r="J480" s="232"/>
      <c r="K480" s="232"/>
      <c r="L480" s="232"/>
      <c r="M480" s="232"/>
      <c r="N480" s="232"/>
      <c r="O480" s="232"/>
      <c r="P480" s="232"/>
      <c r="Q480" s="232"/>
      <c r="R480" s="232"/>
      <c r="S480" s="232"/>
      <c r="T480" s="232"/>
      <c r="U480" s="232"/>
      <c r="V480" s="242">
        <f>SUM('Formulario PPGR2'!$J480:$U480)</f>
        <v>0</v>
      </c>
      <c r="W480" s="262"/>
      <c r="X480" s="262"/>
      <c r="Y480" s="233"/>
      <c r="Z480" s="267"/>
      <c r="AB480" s="694"/>
    </row>
    <row r="481" spans="2:28" s="244" customFormat="1">
      <c r="B481" s="266" t="str">
        <f>IF('Formulario PPGR2'!$G481="","",CONCATENATE('Formulario PPGR2'!$C481,".",'Formulario PPGR2'!$D481,".",'Formulario PPGR2'!$E481,".",'Formulario PPGR2'!$F481))</f>
        <v/>
      </c>
      <c r="C481" s="266" t="str">
        <f>IF('Formulario PPGR2'!$G481="","",'Formulario PPGR1'!#REF!)</f>
        <v/>
      </c>
      <c r="D481" s="266" t="str">
        <f>IF('Formulario PPGR2'!$G481="","",'Formulario PPGR1'!#REF!)</f>
        <v/>
      </c>
      <c r="E481" s="266" t="str">
        <f>IF('Formulario PPGR2'!$G481="","",'Formulario PPGR1'!#REF!)</f>
        <v/>
      </c>
      <c r="F481" s="266" t="str">
        <f>IF('Formulario PPGR2'!$G481="","",'Formulario PPGR1'!#REF!)</f>
        <v/>
      </c>
      <c r="G481" s="233"/>
      <c r="H481" s="233"/>
      <c r="I481" s="233"/>
      <c r="J481" s="232"/>
      <c r="K481" s="232"/>
      <c r="L481" s="232"/>
      <c r="M481" s="232"/>
      <c r="N481" s="232"/>
      <c r="O481" s="232"/>
      <c r="P481" s="232"/>
      <c r="Q481" s="232"/>
      <c r="R481" s="232"/>
      <c r="S481" s="232"/>
      <c r="T481" s="232"/>
      <c r="U481" s="232"/>
      <c r="V481" s="242">
        <f>SUM('Formulario PPGR2'!$J481:$U481)</f>
        <v>0</v>
      </c>
      <c r="W481" s="262"/>
      <c r="X481" s="262"/>
      <c r="Y481" s="233"/>
      <c r="Z481" s="267"/>
      <c r="AB481" s="694"/>
    </row>
    <row r="482" spans="2:28" s="244" customFormat="1">
      <c r="B482" s="266" t="str">
        <f>IF('Formulario PPGR2'!$G482="","",CONCATENATE('Formulario PPGR2'!$C482,".",'Formulario PPGR2'!$D482,".",'Formulario PPGR2'!$E482,".",'Formulario PPGR2'!$F482))</f>
        <v/>
      </c>
      <c r="C482" s="266" t="str">
        <f>IF('Formulario PPGR2'!$G482="","",'Formulario PPGR1'!#REF!)</f>
        <v/>
      </c>
      <c r="D482" s="266" t="str">
        <f>IF('Formulario PPGR2'!$G482="","",'Formulario PPGR1'!#REF!)</f>
        <v/>
      </c>
      <c r="E482" s="266" t="str">
        <f>IF('Formulario PPGR2'!$G482="","",'Formulario PPGR1'!#REF!)</f>
        <v/>
      </c>
      <c r="F482" s="266" t="str">
        <f>IF('Formulario PPGR2'!$G482="","",'Formulario PPGR1'!#REF!)</f>
        <v/>
      </c>
      <c r="G482" s="233"/>
      <c r="H482" s="233"/>
      <c r="I482" s="233"/>
      <c r="J482" s="232"/>
      <c r="K482" s="232"/>
      <c r="L482" s="232"/>
      <c r="M482" s="232"/>
      <c r="N482" s="232"/>
      <c r="O482" s="232"/>
      <c r="P482" s="232"/>
      <c r="Q482" s="232"/>
      <c r="R482" s="232"/>
      <c r="S482" s="232"/>
      <c r="T482" s="232"/>
      <c r="U482" s="232"/>
      <c r="V482" s="242">
        <f>SUM('Formulario PPGR2'!$J482:$U482)</f>
        <v>0</v>
      </c>
      <c r="W482" s="262"/>
      <c r="X482" s="262"/>
      <c r="Y482" s="233"/>
      <c r="Z482" s="267"/>
      <c r="AB482" s="694"/>
    </row>
    <row r="483" spans="2:28" s="244" customFormat="1">
      <c r="B483" s="266" t="str">
        <f>IF('Formulario PPGR2'!$G483="","",CONCATENATE('Formulario PPGR2'!$C483,".",'Formulario PPGR2'!$D483,".",'Formulario PPGR2'!$E483,".",'Formulario PPGR2'!$F483))</f>
        <v/>
      </c>
      <c r="C483" s="266" t="str">
        <f>IF('Formulario PPGR2'!$G483="","",'Formulario PPGR1'!#REF!)</f>
        <v/>
      </c>
      <c r="D483" s="266" t="str">
        <f>IF('Formulario PPGR2'!$G483="","",'Formulario PPGR1'!#REF!)</f>
        <v/>
      </c>
      <c r="E483" s="266" t="str">
        <f>IF('Formulario PPGR2'!$G483="","",'Formulario PPGR1'!#REF!)</f>
        <v/>
      </c>
      <c r="F483" s="266" t="str">
        <f>IF('Formulario PPGR2'!$G483="","",'Formulario PPGR1'!#REF!)</f>
        <v/>
      </c>
      <c r="G483" s="233"/>
      <c r="H483" s="233"/>
      <c r="I483" s="233"/>
      <c r="J483" s="232"/>
      <c r="K483" s="232"/>
      <c r="L483" s="232"/>
      <c r="M483" s="232"/>
      <c r="N483" s="232"/>
      <c r="O483" s="232"/>
      <c r="P483" s="232"/>
      <c r="Q483" s="232"/>
      <c r="R483" s="232"/>
      <c r="S483" s="232"/>
      <c r="T483" s="232"/>
      <c r="U483" s="232"/>
      <c r="V483" s="242">
        <f>SUM('Formulario PPGR2'!$J483:$U483)</f>
        <v>0</v>
      </c>
      <c r="W483" s="262"/>
      <c r="X483" s="262"/>
      <c r="Y483" s="233"/>
      <c r="Z483" s="267"/>
      <c r="AB483" s="694"/>
    </row>
    <row r="484" spans="2:28" s="244" customFormat="1">
      <c r="B484" s="266" t="str">
        <f>IF('Formulario PPGR2'!$G484="","",CONCATENATE('Formulario PPGR2'!$C484,".",'Formulario PPGR2'!$D484,".",'Formulario PPGR2'!$E484,".",'Formulario PPGR2'!$F484))</f>
        <v/>
      </c>
      <c r="C484" s="266" t="str">
        <f>IF('Formulario PPGR2'!$G484="","",'Formulario PPGR1'!#REF!)</f>
        <v/>
      </c>
      <c r="D484" s="266" t="str">
        <f>IF('Formulario PPGR2'!$G484="","",'Formulario PPGR1'!#REF!)</f>
        <v/>
      </c>
      <c r="E484" s="266" t="str">
        <f>IF('Formulario PPGR2'!$G484="","",'Formulario PPGR1'!#REF!)</f>
        <v/>
      </c>
      <c r="F484" s="266" t="str">
        <f>IF('Formulario PPGR2'!$G484="","",'Formulario PPGR1'!#REF!)</f>
        <v/>
      </c>
      <c r="G484" s="233"/>
      <c r="H484" s="233"/>
      <c r="I484" s="233"/>
      <c r="J484" s="232"/>
      <c r="K484" s="232"/>
      <c r="L484" s="232"/>
      <c r="M484" s="232"/>
      <c r="N484" s="232"/>
      <c r="O484" s="232"/>
      <c r="P484" s="232"/>
      <c r="Q484" s="232"/>
      <c r="R484" s="232"/>
      <c r="S484" s="232"/>
      <c r="T484" s="232"/>
      <c r="U484" s="232"/>
      <c r="V484" s="242">
        <f>SUM('Formulario PPGR2'!$J484:$U484)</f>
        <v>0</v>
      </c>
      <c r="W484" s="262"/>
      <c r="X484" s="262"/>
      <c r="Y484" s="233"/>
      <c r="Z484" s="267"/>
      <c r="AB484" s="694"/>
    </row>
    <row r="485" spans="2:28" s="244" customFormat="1">
      <c r="B485" s="266" t="str">
        <f>IF('Formulario PPGR2'!$G485="","",CONCATENATE('Formulario PPGR2'!$C485,".",'Formulario PPGR2'!$D485,".",'Formulario PPGR2'!$E485,".",'Formulario PPGR2'!$F485))</f>
        <v/>
      </c>
      <c r="C485" s="266" t="str">
        <f>IF('Formulario PPGR2'!$G485="","",'Formulario PPGR1'!#REF!)</f>
        <v/>
      </c>
      <c r="D485" s="266" t="str">
        <f>IF('Formulario PPGR2'!$G485="","",'Formulario PPGR1'!#REF!)</f>
        <v/>
      </c>
      <c r="E485" s="266" t="str">
        <f>IF('Formulario PPGR2'!$G485="","",'Formulario PPGR1'!#REF!)</f>
        <v/>
      </c>
      <c r="F485" s="266" t="str">
        <f>IF('Formulario PPGR2'!$G485="","",'Formulario PPGR1'!#REF!)</f>
        <v/>
      </c>
      <c r="G485" s="233"/>
      <c r="H485" s="233"/>
      <c r="I485" s="233"/>
      <c r="J485" s="232"/>
      <c r="K485" s="232"/>
      <c r="L485" s="232"/>
      <c r="M485" s="232"/>
      <c r="N485" s="232"/>
      <c r="O485" s="232"/>
      <c r="P485" s="232"/>
      <c r="Q485" s="232"/>
      <c r="R485" s="232"/>
      <c r="S485" s="232"/>
      <c r="T485" s="232"/>
      <c r="U485" s="232"/>
      <c r="V485" s="242">
        <f>SUM('Formulario PPGR2'!$J485:$U485)</f>
        <v>0</v>
      </c>
      <c r="W485" s="262"/>
      <c r="X485" s="262"/>
      <c r="Y485" s="233"/>
      <c r="Z485" s="267"/>
      <c r="AB485" s="694"/>
    </row>
    <row r="486" spans="2:28" s="244" customFormat="1">
      <c r="B486" s="266" t="str">
        <f>IF('Formulario PPGR2'!$G486="","",CONCATENATE('Formulario PPGR2'!$C486,".",'Formulario PPGR2'!$D486,".",'Formulario PPGR2'!$E486,".",'Formulario PPGR2'!$F486))</f>
        <v/>
      </c>
      <c r="C486" s="266" t="str">
        <f>IF('Formulario PPGR2'!$G486="","",'Formulario PPGR1'!#REF!)</f>
        <v/>
      </c>
      <c r="D486" s="266" t="str">
        <f>IF('Formulario PPGR2'!$G486="","",'Formulario PPGR1'!#REF!)</f>
        <v/>
      </c>
      <c r="E486" s="266" t="str">
        <f>IF('Formulario PPGR2'!$G486="","",'Formulario PPGR1'!#REF!)</f>
        <v/>
      </c>
      <c r="F486" s="266" t="str">
        <f>IF('Formulario PPGR2'!$G486="","",'Formulario PPGR1'!#REF!)</f>
        <v/>
      </c>
      <c r="G486" s="233"/>
      <c r="H486" s="233"/>
      <c r="I486" s="233"/>
      <c r="J486" s="232"/>
      <c r="K486" s="232"/>
      <c r="L486" s="232"/>
      <c r="M486" s="232"/>
      <c r="N486" s="232"/>
      <c r="O486" s="232"/>
      <c r="P486" s="232"/>
      <c r="Q486" s="232"/>
      <c r="R486" s="232"/>
      <c r="S486" s="232"/>
      <c r="T486" s="232"/>
      <c r="U486" s="232"/>
      <c r="V486" s="242">
        <f>SUM('Formulario PPGR2'!$J486:$U486)</f>
        <v>0</v>
      </c>
      <c r="W486" s="262"/>
      <c r="X486" s="262"/>
      <c r="Y486" s="233"/>
      <c r="Z486" s="267"/>
      <c r="AB486" s="694"/>
    </row>
    <row r="487" spans="2:28" s="244" customFormat="1">
      <c r="B487" s="266" t="str">
        <f>IF('Formulario PPGR2'!$G487="","",CONCATENATE('Formulario PPGR2'!$C487,".",'Formulario PPGR2'!$D487,".",'Formulario PPGR2'!$E487,".",'Formulario PPGR2'!$F487))</f>
        <v/>
      </c>
      <c r="C487" s="266" t="str">
        <f>IF('Formulario PPGR2'!$G487="","",'Formulario PPGR1'!#REF!)</f>
        <v/>
      </c>
      <c r="D487" s="266" t="str">
        <f>IF('Formulario PPGR2'!$G487="","",'Formulario PPGR1'!#REF!)</f>
        <v/>
      </c>
      <c r="E487" s="266" t="str">
        <f>IF('Formulario PPGR2'!$G487="","",'Formulario PPGR1'!#REF!)</f>
        <v/>
      </c>
      <c r="F487" s="266" t="str">
        <f>IF('Formulario PPGR2'!$G487="","",'Formulario PPGR1'!#REF!)</f>
        <v/>
      </c>
      <c r="G487" s="233"/>
      <c r="H487" s="233"/>
      <c r="I487" s="233"/>
      <c r="J487" s="232"/>
      <c r="K487" s="232"/>
      <c r="L487" s="232"/>
      <c r="M487" s="232"/>
      <c r="N487" s="232"/>
      <c r="O487" s="232"/>
      <c r="P487" s="232"/>
      <c r="Q487" s="232"/>
      <c r="R487" s="232"/>
      <c r="S487" s="232"/>
      <c r="T487" s="232"/>
      <c r="U487" s="232"/>
      <c r="V487" s="242">
        <f>SUM('Formulario PPGR2'!$J487:$U487)</f>
        <v>0</v>
      </c>
      <c r="W487" s="262"/>
      <c r="X487" s="262"/>
      <c r="Y487" s="233"/>
      <c r="Z487" s="267"/>
      <c r="AB487" s="694"/>
    </row>
    <row r="488" spans="2:28" s="244" customFormat="1">
      <c r="B488" s="266" t="str">
        <f>IF('Formulario PPGR2'!$G488="","",CONCATENATE('Formulario PPGR2'!$C488,".",'Formulario PPGR2'!$D488,".",'Formulario PPGR2'!$E488,".",'Formulario PPGR2'!$F488))</f>
        <v/>
      </c>
      <c r="C488" s="266" t="str">
        <f>IF('Formulario PPGR2'!$G488="","",'Formulario PPGR1'!#REF!)</f>
        <v/>
      </c>
      <c r="D488" s="266" t="str">
        <f>IF('Formulario PPGR2'!$G488="","",'Formulario PPGR1'!#REF!)</f>
        <v/>
      </c>
      <c r="E488" s="266" t="str">
        <f>IF('Formulario PPGR2'!$G488="","",'Formulario PPGR1'!#REF!)</f>
        <v/>
      </c>
      <c r="F488" s="266" t="str">
        <f>IF('Formulario PPGR2'!$G488="","",'Formulario PPGR1'!#REF!)</f>
        <v/>
      </c>
      <c r="G488" s="233"/>
      <c r="H488" s="233"/>
      <c r="I488" s="233"/>
      <c r="J488" s="232"/>
      <c r="K488" s="232"/>
      <c r="L488" s="232"/>
      <c r="M488" s="232"/>
      <c r="N488" s="232"/>
      <c r="O488" s="232"/>
      <c r="P488" s="232"/>
      <c r="Q488" s="232"/>
      <c r="R488" s="232"/>
      <c r="S488" s="232"/>
      <c r="T488" s="232"/>
      <c r="U488" s="232"/>
      <c r="V488" s="242">
        <f>SUM('Formulario PPGR2'!$J488:$U488)</f>
        <v>0</v>
      </c>
      <c r="W488" s="262"/>
      <c r="X488" s="262"/>
      <c r="Y488" s="233"/>
      <c r="Z488" s="267"/>
      <c r="AB488" s="694"/>
    </row>
    <row r="489" spans="2:28" s="244" customFormat="1">
      <c r="B489" s="266" t="str">
        <f>IF('Formulario PPGR2'!$G489="","",CONCATENATE('Formulario PPGR2'!$C489,".",'Formulario PPGR2'!$D489,".",'Formulario PPGR2'!$E489,".",'Formulario PPGR2'!$F489))</f>
        <v/>
      </c>
      <c r="C489" s="266" t="str">
        <f>IF('Formulario PPGR2'!$G489="","",'Formulario PPGR1'!#REF!)</f>
        <v/>
      </c>
      <c r="D489" s="266" t="str">
        <f>IF('Formulario PPGR2'!$G489="","",'Formulario PPGR1'!#REF!)</f>
        <v/>
      </c>
      <c r="E489" s="266" t="str">
        <f>IF('Formulario PPGR2'!$G489="","",'Formulario PPGR1'!#REF!)</f>
        <v/>
      </c>
      <c r="F489" s="266" t="str">
        <f>IF('Formulario PPGR2'!$G489="","",'Formulario PPGR1'!#REF!)</f>
        <v/>
      </c>
      <c r="G489" s="233"/>
      <c r="H489" s="233"/>
      <c r="I489" s="233"/>
      <c r="J489" s="232"/>
      <c r="K489" s="232"/>
      <c r="L489" s="232"/>
      <c r="M489" s="232"/>
      <c r="N489" s="232"/>
      <c r="O489" s="232"/>
      <c r="P489" s="232"/>
      <c r="Q489" s="232"/>
      <c r="R489" s="232"/>
      <c r="S489" s="232"/>
      <c r="T489" s="232"/>
      <c r="U489" s="232"/>
      <c r="V489" s="242">
        <f>SUM('Formulario PPGR2'!$J489:$U489)</f>
        <v>0</v>
      </c>
      <c r="W489" s="262"/>
      <c r="X489" s="262"/>
      <c r="Y489" s="233"/>
      <c r="Z489" s="267"/>
      <c r="AB489" s="694"/>
    </row>
    <row r="490" spans="2:28" s="244" customFormat="1">
      <c r="B490" s="266" t="str">
        <f>IF('Formulario PPGR2'!$G490="","",CONCATENATE('Formulario PPGR2'!$C490,".",'Formulario PPGR2'!$D490,".",'Formulario PPGR2'!$E490,".",'Formulario PPGR2'!$F490))</f>
        <v/>
      </c>
      <c r="C490" s="266" t="str">
        <f>IF('Formulario PPGR2'!$G490="","",'Formulario PPGR1'!#REF!)</f>
        <v/>
      </c>
      <c r="D490" s="266" t="str">
        <f>IF('Formulario PPGR2'!$G490="","",'Formulario PPGR1'!#REF!)</f>
        <v/>
      </c>
      <c r="E490" s="266" t="str">
        <f>IF('Formulario PPGR2'!$G490="","",'Formulario PPGR1'!#REF!)</f>
        <v/>
      </c>
      <c r="F490" s="266" t="str">
        <f>IF('Formulario PPGR2'!$G490="","",'Formulario PPGR1'!#REF!)</f>
        <v/>
      </c>
      <c r="G490" s="233"/>
      <c r="H490" s="233"/>
      <c r="I490" s="233"/>
      <c r="J490" s="232"/>
      <c r="K490" s="232"/>
      <c r="L490" s="232"/>
      <c r="M490" s="232"/>
      <c r="N490" s="232"/>
      <c r="O490" s="232"/>
      <c r="P490" s="232"/>
      <c r="Q490" s="232"/>
      <c r="R490" s="232"/>
      <c r="S490" s="232"/>
      <c r="T490" s="232"/>
      <c r="U490" s="232"/>
      <c r="V490" s="242">
        <f>SUM('Formulario PPGR2'!$J490:$U490)</f>
        <v>0</v>
      </c>
      <c r="W490" s="262"/>
      <c r="X490" s="262"/>
      <c r="Y490" s="233"/>
      <c r="Z490" s="267"/>
      <c r="AB490" s="694"/>
    </row>
    <row r="491" spans="2:28" s="244" customFormat="1">
      <c r="B491" s="266" t="str">
        <f>IF('Formulario PPGR2'!$G491="","",CONCATENATE('Formulario PPGR2'!$C491,".",'Formulario PPGR2'!$D491,".",'Formulario PPGR2'!$E491,".",'Formulario PPGR2'!$F491))</f>
        <v/>
      </c>
      <c r="C491" s="266" t="str">
        <f>IF('Formulario PPGR2'!$G491="","",'Formulario PPGR1'!#REF!)</f>
        <v/>
      </c>
      <c r="D491" s="266" t="str">
        <f>IF('Formulario PPGR2'!$G491="","",'Formulario PPGR1'!#REF!)</f>
        <v/>
      </c>
      <c r="E491" s="266" t="str">
        <f>IF('Formulario PPGR2'!$G491="","",'Formulario PPGR1'!#REF!)</f>
        <v/>
      </c>
      <c r="F491" s="266" t="str">
        <f>IF('Formulario PPGR2'!$G491="","",'Formulario PPGR1'!#REF!)</f>
        <v/>
      </c>
      <c r="G491" s="233"/>
      <c r="H491" s="233"/>
      <c r="I491" s="233"/>
      <c r="J491" s="232"/>
      <c r="K491" s="232"/>
      <c r="L491" s="232"/>
      <c r="M491" s="232"/>
      <c r="N491" s="232"/>
      <c r="O491" s="232"/>
      <c r="P491" s="232"/>
      <c r="Q491" s="232"/>
      <c r="R491" s="232"/>
      <c r="S491" s="232"/>
      <c r="T491" s="232"/>
      <c r="U491" s="232"/>
      <c r="V491" s="242">
        <f>SUM('Formulario PPGR2'!$J491:$U491)</f>
        <v>0</v>
      </c>
      <c r="W491" s="262"/>
      <c r="X491" s="262"/>
      <c r="Y491" s="233"/>
      <c r="Z491" s="267"/>
      <c r="AB491" s="694"/>
    </row>
    <row r="492" spans="2:28" s="244" customFormat="1">
      <c r="B492" s="266" t="str">
        <f>IF('Formulario PPGR2'!$G492="","",CONCATENATE('Formulario PPGR2'!$C492,".",'Formulario PPGR2'!$D492,".",'Formulario PPGR2'!$E492,".",'Formulario PPGR2'!$F492))</f>
        <v/>
      </c>
      <c r="C492" s="266" t="str">
        <f>IF('Formulario PPGR2'!$G492="","",'Formulario PPGR1'!#REF!)</f>
        <v/>
      </c>
      <c r="D492" s="266" t="str">
        <f>IF('Formulario PPGR2'!$G492="","",'Formulario PPGR1'!#REF!)</f>
        <v/>
      </c>
      <c r="E492" s="266" t="str">
        <f>IF('Formulario PPGR2'!$G492="","",'Formulario PPGR1'!#REF!)</f>
        <v/>
      </c>
      <c r="F492" s="266" t="str">
        <f>IF('Formulario PPGR2'!$G492="","",'Formulario PPGR1'!#REF!)</f>
        <v/>
      </c>
      <c r="G492" s="233"/>
      <c r="H492" s="233"/>
      <c r="I492" s="233"/>
      <c r="J492" s="232"/>
      <c r="K492" s="232"/>
      <c r="L492" s="232"/>
      <c r="M492" s="232"/>
      <c r="N492" s="232"/>
      <c r="O492" s="232"/>
      <c r="P492" s="232"/>
      <c r="Q492" s="232"/>
      <c r="R492" s="232"/>
      <c r="S492" s="232"/>
      <c r="T492" s="232"/>
      <c r="U492" s="232"/>
      <c r="V492" s="242">
        <f>SUM('Formulario PPGR2'!$J492:$U492)</f>
        <v>0</v>
      </c>
      <c r="W492" s="262"/>
      <c r="X492" s="262"/>
      <c r="Y492" s="233"/>
      <c r="Z492" s="267"/>
      <c r="AB492" s="694"/>
    </row>
    <row r="493" spans="2:28" s="244" customFormat="1">
      <c r="B493" s="266" t="str">
        <f>IF('Formulario PPGR2'!$G493="","",CONCATENATE('Formulario PPGR2'!$C493,".",'Formulario PPGR2'!$D493,".",'Formulario PPGR2'!$E493,".",'Formulario PPGR2'!$F493))</f>
        <v/>
      </c>
      <c r="C493" s="266" t="str">
        <f>IF('Formulario PPGR2'!$G493="","",'Formulario PPGR1'!#REF!)</f>
        <v/>
      </c>
      <c r="D493" s="266" t="str">
        <f>IF('Formulario PPGR2'!$G493="","",'Formulario PPGR1'!#REF!)</f>
        <v/>
      </c>
      <c r="E493" s="266" t="str">
        <f>IF('Formulario PPGR2'!$G493="","",'Formulario PPGR1'!#REF!)</f>
        <v/>
      </c>
      <c r="F493" s="266" t="str">
        <f>IF('Formulario PPGR2'!$G493="","",'Formulario PPGR1'!#REF!)</f>
        <v/>
      </c>
      <c r="G493" s="233"/>
      <c r="H493" s="233"/>
      <c r="I493" s="233"/>
      <c r="J493" s="232"/>
      <c r="K493" s="232"/>
      <c r="L493" s="232"/>
      <c r="M493" s="232"/>
      <c r="N493" s="232"/>
      <c r="O493" s="232"/>
      <c r="P493" s="232"/>
      <c r="Q493" s="232"/>
      <c r="R493" s="232"/>
      <c r="S493" s="232"/>
      <c r="T493" s="232"/>
      <c r="U493" s="232"/>
      <c r="V493" s="242">
        <f>SUM('Formulario PPGR2'!$J493:$U493)</f>
        <v>0</v>
      </c>
      <c r="W493" s="262"/>
      <c r="X493" s="262"/>
      <c r="Y493" s="233"/>
      <c r="Z493" s="267"/>
      <c r="AB493" s="694"/>
    </row>
    <row r="494" spans="2:28" s="244" customFormat="1">
      <c r="B494" s="266" t="str">
        <f>IF('Formulario PPGR2'!$G494="","",CONCATENATE('Formulario PPGR2'!$C494,".",'Formulario PPGR2'!$D494,".",'Formulario PPGR2'!$E494,".",'Formulario PPGR2'!$F494))</f>
        <v/>
      </c>
      <c r="C494" s="266" t="str">
        <f>IF('Formulario PPGR2'!$G494="","",'Formulario PPGR1'!#REF!)</f>
        <v/>
      </c>
      <c r="D494" s="266" t="str">
        <f>IF('Formulario PPGR2'!$G494="","",'Formulario PPGR1'!#REF!)</f>
        <v/>
      </c>
      <c r="E494" s="266" t="str">
        <f>IF('Formulario PPGR2'!$G494="","",'Formulario PPGR1'!#REF!)</f>
        <v/>
      </c>
      <c r="F494" s="266" t="str">
        <f>IF('Formulario PPGR2'!$G494="","",'Formulario PPGR1'!#REF!)</f>
        <v/>
      </c>
      <c r="G494" s="233"/>
      <c r="H494" s="233"/>
      <c r="I494" s="233"/>
      <c r="J494" s="232"/>
      <c r="K494" s="232"/>
      <c r="L494" s="232"/>
      <c r="M494" s="232"/>
      <c r="N494" s="232"/>
      <c r="O494" s="232"/>
      <c r="P494" s="232"/>
      <c r="Q494" s="232"/>
      <c r="R494" s="232"/>
      <c r="S494" s="232"/>
      <c r="T494" s="232"/>
      <c r="U494" s="232"/>
      <c r="V494" s="242">
        <f>SUM('Formulario PPGR2'!$J494:$U494)</f>
        <v>0</v>
      </c>
      <c r="W494" s="262"/>
      <c r="X494" s="262"/>
      <c r="Y494" s="233"/>
      <c r="Z494" s="267"/>
      <c r="AB494" s="694"/>
    </row>
    <row r="495" spans="2:28" s="244" customFormat="1">
      <c r="B495" s="266" t="str">
        <f>IF('Formulario PPGR2'!$G495="","",CONCATENATE('Formulario PPGR2'!$C495,".",'Formulario PPGR2'!$D495,".",'Formulario PPGR2'!$E495,".",'Formulario PPGR2'!$F495))</f>
        <v/>
      </c>
      <c r="C495" s="266" t="str">
        <f>IF('Formulario PPGR2'!$G495="","",'Formulario PPGR1'!#REF!)</f>
        <v/>
      </c>
      <c r="D495" s="266" t="str">
        <f>IF('Formulario PPGR2'!$G495="","",'Formulario PPGR1'!#REF!)</f>
        <v/>
      </c>
      <c r="E495" s="266" t="str">
        <f>IF('Formulario PPGR2'!$G495="","",'Formulario PPGR1'!#REF!)</f>
        <v/>
      </c>
      <c r="F495" s="266" t="str">
        <f>IF('Formulario PPGR2'!$G495="","",'Formulario PPGR1'!#REF!)</f>
        <v/>
      </c>
      <c r="G495" s="233"/>
      <c r="H495" s="233"/>
      <c r="I495" s="233"/>
      <c r="J495" s="232"/>
      <c r="K495" s="232"/>
      <c r="L495" s="232"/>
      <c r="M495" s="232"/>
      <c r="N495" s="232"/>
      <c r="O495" s="232"/>
      <c r="P495" s="232"/>
      <c r="Q495" s="232"/>
      <c r="R495" s="232"/>
      <c r="S495" s="232"/>
      <c r="T495" s="232"/>
      <c r="U495" s="232"/>
      <c r="V495" s="242">
        <f>SUM('Formulario PPGR2'!$J495:$U495)</f>
        <v>0</v>
      </c>
      <c r="W495" s="262"/>
      <c r="X495" s="262"/>
      <c r="Y495" s="233"/>
      <c r="Z495" s="267"/>
      <c r="AB495" s="694"/>
    </row>
    <row r="496" spans="2:28" s="244" customFormat="1">
      <c r="B496" s="266" t="str">
        <f>IF('Formulario PPGR2'!$G496="","",CONCATENATE('Formulario PPGR2'!$C496,".",'Formulario PPGR2'!$D496,".",'Formulario PPGR2'!$E496,".",'Formulario PPGR2'!$F496))</f>
        <v/>
      </c>
      <c r="C496" s="266" t="str">
        <f>IF('Formulario PPGR2'!$G496="","",'Formulario PPGR1'!#REF!)</f>
        <v/>
      </c>
      <c r="D496" s="266" t="str">
        <f>IF('Formulario PPGR2'!$G496="","",'Formulario PPGR1'!#REF!)</f>
        <v/>
      </c>
      <c r="E496" s="266" t="str">
        <f>IF('Formulario PPGR2'!$G496="","",'Formulario PPGR1'!#REF!)</f>
        <v/>
      </c>
      <c r="F496" s="266" t="str">
        <f>IF('Formulario PPGR2'!$G496="","",'Formulario PPGR1'!#REF!)</f>
        <v/>
      </c>
      <c r="G496" s="233"/>
      <c r="H496" s="233"/>
      <c r="I496" s="233"/>
      <c r="J496" s="232"/>
      <c r="K496" s="232"/>
      <c r="L496" s="232"/>
      <c r="M496" s="232"/>
      <c r="N496" s="232"/>
      <c r="O496" s="232"/>
      <c r="P496" s="232"/>
      <c r="Q496" s="232"/>
      <c r="R496" s="232"/>
      <c r="S496" s="232"/>
      <c r="T496" s="232"/>
      <c r="U496" s="232"/>
      <c r="V496" s="242">
        <f>SUM('Formulario PPGR2'!$J496:$U496)</f>
        <v>0</v>
      </c>
      <c r="W496" s="262"/>
      <c r="X496" s="262"/>
      <c r="Y496" s="233"/>
      <c r="Z496" s="267"/>
      <c r="AB496" s="694"/>
    </row>
    <row r="497" spans="2:28" s="244" customFormat="1">
      <c r="B497" s="266" t="str">
        <f>IF('Formulario PPGR2'!$G497="","",CONCATENATE('Formulario PPGR2'!$C497,".",'Formulario PPGR2'!$D497,".",'Formulario PPGR2'!$E497,".",'Formulario PPGR2'!$F497))</f>
        <v/>
      </c>
      <c r="C497" s="266" t="str">
        <f>IF('Formulario PPGR2'!$G497="","",'Formulario PPGR1'!#REF!)</f>
        <v/>
      </c>
      <c r="D497" s="266" t="str">
        <f>IF('Formulario PPGR2'!$G497="","",'Formulario PPGR1'!#REF!)</f>
        <v/>
      </c>
      <c r="E497" s="266" t="str">
        <f>IF('Formulario PPGR2'!$G497="","",'Formulario PPGR1'!#REF!)</f>
        <v/>
      </c>
      <c r="F497" s="266" t="str">
        <f>IF('Formulario PPGR2'!$G497="","",'Formulario PPGR1'!#REF!)</f>
        <v/>
      </c>
      <c r="G497" s="233"/>
      <c r="H497" s="233"/>
      <c r="I497" s="233"/>
      <c r="J497" s="232"/>
      <c r="K497" s="232"/>
      <c r="L497" s="232"/>
      <c r="M497" s="232"/>
      <c r="N497" s="232"/>
      <c r="O497" s="232"/>
      <c r="P497" s="232"/>
      <c r="Q497" s="232"/>
      <c r="R497" s="232"/>
      <c r="S497" s="232"/>
      <c r="T497" s="232"/>
      <c r="U497" s="232"/>
      <c r="V497" s="242">
        <f>SUM('Formulario PPGR2'!$J497:$U497)</f>
        <v>0</v>
      </c>
      <c r="W497" s="262"/>
      <c r="X497" s="262"/>
      <c r="Y497" s="233"/>
      <c r="Z497" s="267"/>
      <c r="AB497" s="694"/>
    </row>
    <row r="498" spans="2:28" s="244" customFormat="1">
      <c r="B498" s="266" t="str">
        <f>IF('Formulario PPGR2'!$G498="","",CONCATENATE('Formulario PPGR2'!$C498,".",'Formulario PPGR2'!$D498,".",'Formulario PPGR2'!$E498,".",'Formulario PPGR2'!$F498))</f>
        <v/>
      </c>
      <c r="C498" s="266" t="str">
        <f>IF('Formulario PPGR2'!$G498="","",'Formulario PPGR1'!#REF!)</f>
        <v/>
      </c>
      <c r="D498" s="266" t="str">
        <f>IF('Formulario PPGR2'!$G498="","",'Formulario PPGR1'!#REF!)</f>
        <v/>
      </c>
      <c r="E498" s="266" t="str">
        <f>IF('Formulario PPGR2'!$G498="","",'Formulario PPGR1'!#REF!)</f>
        <v/>
      </c>
      <c r="F498" s="266" t="str">
        <f>IF('Formulario PPGR2'!$G498="","",'Formulario PPGR1'!#REF!)</f>
        <v/>
      </c>
      <c r="G498" s="233"/>
      <c r="H498" s="233"/>
      <c r="I498" s="233"/>
      <c r="J498" s="232"/>
      <c r="K498" s="232"/>
      <c r="L498" s="232"/>
      <c r="M498" s="232"/>
      <c r="N498" s="232"/>
      <c r="O498" s="232"/>
      <c r="P498" s="232"/>
      <c r="Q498" s="232"/>
      <c r="R498" s="232"/>
      <c r="S498" s="232"/>
      <c r="T498" s="232"/>
      <c r="U498" s="232"/>
      <c r="V498" s="242">
        <f>SUM('Formulario PPGR2'!$J498:$U498)</f>
        <v>0</v>
      </c>
      <c r="W498" s="262"/>
      <c r="X498" s="262"/>
      <c r="Y498" s="233"/>
      <c r="Z498" s="267"/>
      <c r="AB498" s="694"/>
    </row>
    <row r="499" spans="2:28" s="244" customFormat="1">
      <c r="B499" s="266" t="str">
        <f>IF('Formulario PPGR2'!$G499="","",CONCATENATE('Formulario PPGR2'!$C499,".",'Formulario PPGR2'!$D499,".",'Formulario PPGR2'!$E499,".",'Formulario PPGR2'!$F499))</f>
        <v/>
      </c>
      <c r="C499" s="266" t="str">
        <f>IF('Formulario PPGR2'!$G499="","",'Formulario PPGR1'!#REF!)</f>
        <v/>
      </c>
      <c r="D499" s="266" t="str">
        <f>IF('Formulario PPGR2'!$G499="","",'Formulario PPGR1'!#REF!)</f>
        <v/>
      </c>
      <c r="E499" s="266" t="str">
        <f>IF('Formulario PPGR2'!$G499="","",'Formulario PPGR1'!#REF!)</f>
        <v/>
      </c>
      <c r="F499" s="266" t="str">
        <f>IF('Formulario PPGR2'!$G499="","",'Formulario PPGR1'!#REF!)</f>
        <v/>
      </c>
      <c r="G499" s="233"/>
      <c r="H499" s="233"/>
      <c r="I499" s="233"/>
      <c r="J499" s="232"/>
      <c r="K499" s="232"/>
      <c r="L499" s="232"/>
      <c r="M499" s="232"/>
      <c r="N499" s="232"/>
      <c r="O499" s="232"/>
      <c r="P499" s="232"/>
      <c r="Q499" s="232"/>
      <c r="R499" s="232"/>
      <c r="S499" s="232"/>
      <c r="T499" s="232"/>
      <c r="U499" s="232"/>
      <c r="V499" s="242">
        <f>SUM('Formulario PPGR2'!$J499:$U499)</f>
        <v>0</v>
      </c>
      <c r="W499" s="262"/>
      <c r="X499" s="262"/>
      <c r="Y499" s="233"/>
      <c r="Z499" s="267"/>
      <c r="AB499" s="694"/>
    </row>
    <row r="500" spans="2:28" s="244" customFormat="1">
      <c r="B500" s="266" t="str">
        <f>IF('Formulario PPGR2'!$G500="","",CONCATENATE('Formulario PPGR2'!$C500,".",'Formulario PPGR2'!$D500,".",'Formulario PPGR2'!$E500,".",'Formulario PPGR2'!$F500))</f>
        <v/>
      </c>
      <c r="C500" s="266" t="str">
        <f>IF('Formulario PPGR2'!$G500="","",'Formulario PPGR1'!#REF!)</f>
        <v/>
      </c>
      <c r="D500" s="266" t="str">
        <f>IF('Formulario PPGR2'!$G500="","",'Formulario PPGR1'!#REF!)</f>
        <v/>
      </c>
      <c r="E500" s="266" t="str">
        <f>IF('Formulario PPGR2'!$G500="","",'Formulario PPGR1'!#REF!)</f>
        <v/>
      </c>
      <c r="F500" s="266" t="str">
        <f>IF('Formulario PPGR2'!$G500="","",'Formulario PPGR1'!#REF!)</f>
        <v/>
      </c>
      <c r="G500" s="233"/>
      <c r="H500" s="233"/>
      <c r="I500" s="233"/>
      <c r="J500" s="232"/>
      <c r="K500" s="232"/>
      <c r="L500" s="232"/>
      <c r="M500" s="232"/>
      <c r="N500" s="232"/>
      <c r="O500" s="232"/>
      <c r="P500" s="232"/>
      <c r="Q500" s="232"/>
      <c r="R500" s="232"/>
      <c r="S500" s="232"/>
      <c r="T500" s="232"/>
      <c r="U500" s="232"/>
      <c r="V500" s="242">
        <f>SUM('Formulario PPGR2'!$J500:$U500)</f>
        <v>0</v>
      </c>
      <c r="W500" s="262"/>
      <c r="X500" s="262"/>
      <c r="Y500" s="233"/>
      <c r="Z500" s="267"/>
      <c r="AB500" s="694"/>
    </row>
    <row r="501" spans="2:28" s="244" customFormat="1">
      <c r="B501" s="266" t="str">
        <f>IF('Formulario PPGR2'!$G501="","",CONCATENATE('Formulario PPGR2'!$C501,".",'Formulario PPGR2'!$D501,".",'Formulario PPGR2'!$E501,".",'Formulario PPGR2'!$F501))</f>
        <v/>
      </c>
      <c r="C501" s="266" t="str">
        <f>IF('Formulario PPGR2'!$G501="","",'Formulario PPGR1'!#REF!)</f>
        <v/>
      </c>
      <c r="D501" s="266" t="str">
        <f>IF('Formulario PPGR2'!$G501="","",'Formulario PPGR1'!#REF!)</f>
        <v/>
      </c>
      <c r="E501" s="266" t="str">
        <f>IF('Formulario PPGR2'!$G501="","",'Formulario PPGR1'!#REF!)</f>
        <v/>
      </c>
      <c r="F501" s="266" t="str">
        <f>IF('Formulario PPGR2'!$G501="","",'Formulario PPGR1'!#REF!)</f>
        <v/>
      </c>
      <c r="G501" s="233"/>
      <c r="H501" s="233"/>
      <c r="I501" s="233"/>
      <c r="J501" s="232"/>
      <c r="K501" s="232"/>
      <c r="L501" s="232"/>
      <c r="M501" s="232"/>
      <c r="N501" s="232"/>
      <c r="O501" s="232"/>
      <c r="P501" s="232"/>
      <c r="Q501" s="232"/>
      <c r="R501" s="232"/>
      <c r="S501" s="232"/>
      <c r="T501" s="232"/>
      <c r="U501" s="232"/>
      <c r="V501" s="242">
        <f>SUM('Formulario PPGR2'!$J501:$U501)</f>
        <v>0</v>
      </c>
      <c r="W501" s="262"/>
      <c r="X501" s="262"/>
      <c r="Y501" s="233"/>
      <c r="Z501" s="267"/>
      <c r="AB501" s="694"/>
    </row>
    <row r="502" spans="2:28" s="244" customFormat="1">
      <c r="B502" s="266" t="str">
        <f>IF('Formulario PPGR2'!$G502="","",CONCATENATE('Formulario PPGR2'!$C502,".",'Formulario PPGR2'!$D502,".",'Formulario PPGR2'!$E502,".",'Formulario PPGR2'!$F502))</f>
        <v/>
      </c>
      <c r="C502" s="266" t="str">
        <f>IF('Formulario PPGR2'!$G502="","",'Formulario PPGR1'!#REF!)</f>
        <v/>
      </c>
      <c r="D502" s="266" t="str">
        <f>IF('Formulario PPGR2'!$G502="","",'Formulario PPGR1'!#REF!)</f>
        <v/>
      </c>
      <c r="E502" s="266" t="str">
        <f>IF('Formulario PPGR2'!$G502="","",'Formulario PPGR1'!#REF!)</f>
        <v/>
      </c>
      <c r="F502" s="266" t="str">
        <f>IF('Formulario PPGR2'!$G502="","",'Formulario PPGR1'!#REF!)</f>
        <v/>
      </c>
      <c r="G502" s="233"/>
      <c r="H502" s="233"/>
      <c r="I502" s="233"/>
      <c r="J502" s="232"/>
      <c r="K502" s="232"/>
      <c r="L502" s="232"/>
      <c r="M502" s="232"/>
      <c r="N502" s="232"/>
      <c r="O502" s="232"/>
      <c r="P502" s="232"/>
      <c r="Q502" s="232"/>
      <c r="R502" s="232"/>
      <c r="S502" s="232"/>
      <c r="T502" s="232"/>
      <c r="U502" s="232"/>
      <c r="V502" s="242">
        <f>SUM('Formulario PPGR2'!$J502:$U502)</f>
        <v>0</v>
      </c>
      <c r="W502" s="262"/>
      <c r="X502" s="262"/>
      <c r="Y502" s="233"/>
      <c r="Z502" s="267"/>
      <c r="AB502" s="694"/>
    </row>
    <row r="503" spans="2:28" s="244" customFormat="1">
      <c r="B503" s="266" t="str">
        <f>IF('Formulario PPGR2'!$G503="","",CONCATENATE('Formulario PPGR2'!$C503,".",'Formulario PPGR2'!$D503,".",'Formulario PPGR2'!$E503,".",'Formulario PPGR2'!$F503))</f>
        <v/>
      </c>
      <c r="C503" s="266" t="str">
        <f>IF('Formulario PPGR2'!$G503="","",'Formulario PPGR1'!#REF!)</f>
        <v/>
      </c>
      <c r="D503" s="266" t="str">
        <f>IF('Formulario PPGR2'!$G503="","",'Formulario PPGR1'!#REF!)</f>
        <v/>
      </c>
      <c r="E503" s="266" t="str">
        <f>IF('Formulario PPGR2'!$G503="","",'Formulario PPGR1'!#REF!)</f>
        <v/>
      </c>
      <c r="F503" s="266" t="str">
        <f>IF('Formulario PPGR2'!$G503="","",'Formulario PPGR1'!#REF!)</f>
        <v/>
      </c>
      <c r="G503" s="233"/>
      <c r="H503" s="233"/>
      <c r="I503" s="233"/>
      <c r="J503" s="232"/>
      <c r="K503" s="232"/>
      <c r="L503" s="232"/>
      <c r="M503" s="232"/>
      <c r="N503" s="232"/>
      <c r="O503" s="232"/>
      <c r="P503" s="232"/>
      <c r="Q503" s="232"/>
      <c r="R503" s="232"/>
      <c r="S503" s="232"/>
      <c r="T503" s="232"/>
      <c r="U503" s="232"/>
      <c r="V503" s="242">
        <f>SUM('Formulario PPGR2'!$J503:$U503)</f>
        <v>0</v>
      </c>
      <c r="W503" s="262"/>
      <c r="X503" s="262"/>
      <c r="Y503" s="233"/>
      <c r="Z503" s="267"/>
      <c r="AB503" s="694"/>
    </row>
    <row r="504" spans="2:28" s="244" customFormat="1">
      <c r="B504" s="266" t="str">
        <f>IF('Formulario PPGR2'!$G504="","",CONCATENATE('Formulario PPGR2'!$C504,".",'Formulario PPGR2'!$D504,".",'Formulario PPGR2'!$E504,".",'Formulario PPGR2'!$F504))</f>
        <v/>
      </c>
      <c r="C504" s="266" t="str">
        <f>IF('Formulario PPGR2'!$G504="","",'Formulario PPGR1'!#REF!)</f>
        <v/>
      </c>
      <c r="D504" s="266" t="str">
        <f>IF('Formulario PPGR2'!$G504="","",'Formulario PPGR1'!#REF!)</f>
        <v/>
      </c>
      <c r="E504" s="266" t="str">
        <f>IF('Formulario PPGR2'!$G504="","",'Formulario PPGR1'!#REF!)</f>
        <v/>
      </c>
      <c r="F504" s="266" t="str">
        <f>IF('Formulario PPGR2'!$G504="","",'Formulario PPGR1'!#REF!)</f>
        <v/>
      </c>
      <c r="G504" s="233"/>
      <c r="H504" s="233"/>
      <c r="I504" s="233"/>
      <c r="J504" s="232"/>
      <c r="K504" s="232"/>
      <c r="L504" s="232"/>
      <c r="M504" s="232"/>
      <c r="N504" s="232"/>
      <c r="O504" s="232"/>
      <c r="P504" s="232"/>
      <c r="Q504" s="232"/>
      <c r="R504" s="232"/>
      <c r="S504" s="232"/>
      <c r="T504" s="232"/>
      <c r="U504" s="232"/>
      <c r="V504" s="242">
        <f>SUM('Formulario PPGR2'!$J504:$U504)</f>
        <v>0</v>
      </c>
      <c r="W504" s="262"/>
      <c r="X504" s="262"/>
      <c r="Y504" s="233"/>
      <c r="Z504" s="267"/>
      <c r="AB504" s="694"/>
    </row>
    <row r="505" spans="2:28" s="244" customFormat="1">
      <c r="B505" s="266" t="str">
        <f>IF('Formulario PPGR2'!$G505="","",CONCATENATE('Formulario PPGR2'!$C505,".",'Formulario PPGR2'!$D505,".",'Formulario PPGR2'!$E505,".",'Formulario PPGR2'!$F505))</f>
        <v/>
      </c>
      <c r="C505" s="266" t="str">
        <f>IF('Formulario PPGR2'!$G505="","",'Formulario PPGR1'!#REF!)</f>
        <v/>
      </c>
      <c r="D505" s="266" t="str">
        <f>IF('Formulario PPGR2'!$G505="","",'Formulario PPGR1'!#REF!)</f>
        <v/>
      </c>
      <c r="E505" s="266" t="str">
        <f>IF('Formulario PPGR2'!$G505="","",'Formulario PPGR1'!#REF!)</f>
        <v/>
      </c>
      <c r="F505" s="266" t="str">
        <f>IF('Formulario PPGR2'!$G505="","",'Formulario PPGR1'!#REF!)</f>
        <v/>
      </c>
      <c r="G505" s="233"/>
      <c r="H505" s="233"/>
      <c r="I505" s="233"/>
      <c r="J505" s="232"/>
      <c r="K505" s="232"/>
      <c r="L505" s="232"/>
      <c r="M505" s="232"/>
      <c r="N505" s="232"/>
      <c r="O505" s="232"/>
      <c r="P505" s="232"/>
      <c r="Q505" s="232"/>
      <c r="R505" s="232"/>
      <c r="S505" s="232"/>
      <c r="T505" s="232"/>
      <c r="U505" s="232"/>
      <c r="V505" s="242">
        <f>SUM('Formulario PPGR2'!$J505:$U505)</f>
        <v>0</v>
      </c>
      <c r="W505" s="262"/>
      <c r="X505" s="262"/>
      <c r="Y505" s="233"/>
      <c r="Z505" s="267"/>
      <c r="AB505" s="694"/>
    </row>
    <row r="506" spans="2:28" s="244" customFormat="1">
      <c r="B506" s="266" t="str">
        <f>IF('Formulario PPGR2'!$G506="","",CONCATENATE('Formulario PPGR2'!$C506,".",'Formulario PPGR2'!$D506,".",'Formulario PPGR2'!$E506,".",'Formulario PPGR2'!$F506))</f>
        <v/>
      </c>
      <c r="C506" s="266" t="str">
        <f>IF('Formulario PPGR2'!$G506="","",'Formulario PPGR1'!#REF!)</f>
        <v/>
      </c>
      <c r="D506" s="266" t="str">
        <f>IF('Formulario PPGR2'!$G506="","",'Formulario PPGR1'!#REF!)</f>
        <v/>
      </c>
      <c r="E506" s="266" t="str">
        <f>IF('Formulario PPGR2'!$G506="","",'Formulario PPGR1'!#REF!)</f>
        <v/>
      </c>
      <c r="F506" s="266" t="str">
        <f>IF('Formulario PPGR2'!$G506="","",'Formulario PPGR1'!#REF!)</f>
        <v/>
      </c>
      <c r="G506" s="233"/>
      <c r="H506" s="233"/>
      <c r="I506" s="692"/>
      <c r="J506" s="232"/>
      <c r="K506" s="232"/>
      <c r="L506" s="232"/>
      <c r="M506" s="232"/>
      <c r="N506" s="232"/>
      <c r="O506" s="232"/>
      <c r="P506" s="232"/>
      <c r="Q506" s="232"/>
      <c r="R506" s="232"/>
      <c r="S506" s="232"/>
      <c r="T506" s="232"/>
      <c r="U506" s="232"/>
      <c r="V506" s="242">
        <f>SUM('Formulario PPGR2'!$J506:$U506)</f>
        <v>0</v>
      </c>
      <c r="W506" s="262"/>
      <c r="X506" s="262"/>
      <c r="Y506" s="233"/>
      <c r="Z506" s="267"/>
      <c r="AB506" s="694"/>
    </row>
    <row r="507" spans="2:28" s="244" customFormat="1">
      <c r="B507" s="266" t="str">
        <f>IF('Formulario PPGR2'!$G507="","",CONCATENATE('Formulario PPGR2'!$C507,".",'Formulario PPGR2'!$D507,".",'Formulario PPGR2'!$E507,".",'Formulario PPGR2'!$F507))</f>
        <v/>
      </c>
      <c r="C507" s="266" t="str">
        <f>IF('Formulario PPGR2'!$G507="","",'Formulario PPGR1'!#REF!)</f>
        <v/>
      </c>
      <c r="D507" s="266" t="str">
        <f>IF('Formulario PPGR2'!$G507="","",'Formulario PPGR1'!#REF!)</f>
        <v/>
      </c>
      <c r="E507" s="266" t="str">
        <f>IF('Formulario PPGR2'!$G507="","",'Formulario PPGR1'!#REF!)</f>
        <v/>
      </c>
      <c r="F507" s="266" t="str">
        <f>IF('Formulario PPGR2'!$G507="","",'Formulario PPGR1'!#REF!)</f>
        <v/>
      </c>
      <c r="G507" s="233"/>
      <c r="H507" s="233"/>
      <c r="I507" s="233"/>
      <c r="J507" s="232"/>
      <c r="K507" s="232"/>
      <c r="L507" s="232"/>
      <c r="M507" s="232"/>
      <c r="N507" s="232"/>
      <c r="O507" s="232"/>
      <c r="P507" s="232"/>
      <c r="Q507" s="232"/>
      <c r="R507" s="232"/>
      <c r="S507" s="232"/>
      <c r="T507" s="232"/>
      <c r="U507" s="232"/>
      <c r="V507" s="242">
        <f>SUM('Formulario PPGR2'!$J507:$U507)</f>
        <v>0</v>
      </c>
      <c r="W507" s="262"/>
      <c r="X507" s="262"/>
      <c r="Y507" s="233"/>
      <c r="Z507" s="267"/>
      <c r="AB507" s="694"/>
    </row>
    <row r="508" spans="2:28" s="244" customFormat="1">
      <c r="B508" s="266" t="str">
        <f>IF('Formulario PPGR2'!$G508="","",CONCATENATE('Formulario PPGR2'!$C508,".",'Formulario PPGR2'!$D508,".",'Formulario PPGR2'!$E508,".",'Formulario PPGR2'!$F508))</f>
        <v/>
      </c>
      <c r="C508" s="266" t="str">
        <f>IF('Formulario PPGR2'!$G508="","",'Formulario PPGR1'!#REF!)</f>
        <v/>
      </c>
      <c r="D508" s="266" t="str">
        <f>IF('Formulario PPGR2'!$G508="","",'Formulario PPGR1'!#REF!)</f>
        <v/>
      </c>
      <c r="E508" s="266" t="str">
        <f>IF('Formulario PPGR2'!$G508="","",'Formulario PPGR1'!#REF!)</f>
        <v/>
      </c>
      <c r="F508" s="266" t="str">
        <f>IF('Formulario PPGR2'!$G508="","",'Formulario PPGR1'!#REF!)</f>
        <v/>
      </c>
      <c r="G508" s="233"/>
      <c r="H508" s="233"/>
      <c r="I508" s="233"/>
      <c r="J508" s="232"/>
      <c r="K508" s="232"/>
      <c r="L508" s="232"/>
      <c r="M508" s="232"/>
      <c r="N508" s="232"/>
      <c r="O508" s="232"/>
      <c r="P508" s="232"/>
      <c r="Q508" s="232"/>
      <c r="R508" s="232"/>
      <c r="S508" s="232"/>
      <c r="T508" s="232"/>
      <c r="U508" s="232"/>
      <c r="V508" s="242">
        <f>SUM('Formulario PPGR2'!$J508:$U508)</f>
        <v>0</v>
      </c>
      <c r="W508" s="262"/>
      <c r="X508" s="262"/>
      <c r="Y508" s="233"/>
      <c r="Z508" s="267"/>
      <c r="AB508" s="694"/>
    </row>
    <row r="509" spans="2:28" s="244" customFormat="1">
      <c r="B509" s="266" t="str">
        <f>IF('Formulario PPGR2'!$G509="","",CONCATENATE('Formulario PPGR2'!$C509,".",'Formulario PPGR2'!$D509,".",'Formulario PPGR2'!$E509,".",'Formulario PPGR2'!$F509))</f>
        <v/>
      </c>
      <c r="C509" s="266" t="str">
        <f>IF('Formulario PPGR2'!$G509="","",'Formulario PPGR1'!#REF!)</f>
        <v/>
      </c>
      <c r="D509" s="266" t="str">
        <f>IF('Formulario PPGR2'!$G509="","",'Formulario PPGR1'!#REF!)</f>
        <v/>
      </c>
      <c r="E509" s="266" t="str">
        <f>IF('Formulario PPGR2'!$G509="","",'Formulario PPGR1'!#REF!)</f>
        <v/>
      </c>
      <c r="F509" s="266" t="str">
        <f>IF('Formulario PPGR2'!$G509="","",'Formulario PPGR1'!#REF!)</f>
        <v/>
      </c>
      <c r="G509" s="233"/>
      <c r="H509" s="233"/>
      <c r="I509" s="233"/>
      <c r="J509" s="232"/>
      <c r="K509" s="232"/>
      <c r="L509" s="232"/>
      <c r="M509" s="232"/>
      <c r="N509" s="232"/>
      <c r="O509" s="232"/>
      <c r="P509" s="232"/>
      <c r="Q509" s="232"/>
      <c r="R509" s="232"/>
      <c r="S509" s="232"/>
      <c r="T509" s="232"/>
      <c r="U509" s="232"/>
      <c r="V509" s="242">
        <f>SUM('Formulario PPGR2'!$J509:$U509)</f>
        <v>0</v>
      </c>
      <c r="W509" s="262"/>
      <c r="X509" s="262"/>
      <c r="Y509" s="233"/>
      <c r="Z509" s="267"/>
      <c r="AB509" s="694"/>
    </row>
    <row r="510" spans="2:28" s="244" customFormat="1">
      <c r="B510" s="266" t="str">
        <f>IF('Formulario PPGR2'!$G510="","",CONCATENATE('Formulario PPGR2'!$C510,".",'Formulario PPGR2'!$D510,".",'Formulario PPGR2'!$E510,".",'Formulario PPGR2'!$F510))</f>
        <v/>
      </c>
      <c r="C510" s="266" t="str">
        <f>IF('Formulario PPGR2'!$G510="","",'Formulario PPGR1'!#REF!)</f>
        <v/>
      </c>
      <c r="D510" s="266" t="str">
        <f>IF('Formulario PPGR2'!$G510="","",'Formulario PPGR1'!#REF!)</f>
        <v/>
      </c>
      <c r="E510" s="266" t="str">
        <f>IF('Formulario PPGR2'!$G510="","",'Formulario PPGR1'!#REF!)</f>
        <v/>
      </c>
      <c r="F510" s="266" t="str">
        <f>IF('Formulario PPGR2'!$G510="","",'Formulario PPGR1'!#REF!)</f>
        <v/>
      </c>
      <c r="G510" s="233"/>
      <c r="H510" s="233"/>
      <c r="I510" s="692"/>
      <c r="J510" s="232"/>
      <c r="K510" s="232"/>
      <c r="L510" s="232"/>
      <c r="M510" s="232"/>
      <c r="N510" s="232"/>
      <c r="O510" s="232"/>
      <c r="P510" s="232"/>
      <c r="Q510" s="232"/>
      <c r="R510" s="232"/>
      <c r="S510" s="232"/>
      <c r="T510" s="232"/>
      <c r="U510" s="232"/>
      <c r="V510" s="242">
        <f>SUM('Formulario PPGR2'!$J510:$U510)</f>
        <v>0</v>
      </c>
      <c r="W510" s="262"/>
      <c r="X510" s="262"/>
      <c r="Y510" s="233"/>
      <c r="Z510" s="267"/>
      <c r="AB510" s="694"/>
    </row>
    <row r="511" spans="2:28" s="244" customFormat="1">
      <c r="B511" s="266" t="str">
        <f>IF('Formulario PPGR2'!$G511="","",CONCATENATE('Formulario PPGR2'!$C511,".",'Formulario PPGR2'!$D511,".",'Formulario PPGR2'!$E511,".",'Formulario PPGR2'!$F511))</f>
        <v/>
      </c>
      <c r="C511" s="266" t="str">
        <f>IF('Formulario PPGR2'!$G511="","",'Formulario PPGR1'!#REF!)</f>
        <v/>
      </c>
      <c r="D511" s="266" t="str">
        <f>IF('Formulario PPGR2'!$G511="","",'Formulario PPGR1'!#REF!)</f>
        <v/>
      </c>
      <c r="E511" s="266" t="str">
        <f>IF('Formulario PPGR2'!$G511="","",'Formulario PPGR1'!#REF!)</f>
        <v/>
      </c>
      <c r="F511" s="266" t="str">
        <f>IF('Formulario PPGR2'!$G511="","",'Formulario PPGR1'!#REF!)</f>
        <v/>
      </c>
      <c r="G511" s="233"/>
      <c r="H511" s="233"/>
      <c r="I511" s="233"/>
      <c r="J511" s="232"/>
      <c r="K511" s="232"/>
      <c r="L511" s="232"/>
      <c r="M511" s="232"/>
      <c r="N511" s="232"/>
      <c r="O511" s="232"/>
      <c r="P511" s="232"/>
      <c r="Q511" s="232"/>
      <c r="R511" s="232"/>
      <c r="S511" s="232"/>
      <c r="T511" s="232"/>
      <c r="U511" s="232"/>
      <c r="V511" s="242">
        <f>SUM('Formulario PPGR2'!$J511:$U511)</f>
        <v>0</v>
      </c>
      <c r="W511" s="262"/>
      <c r="X511" s="262"/>
      <c r="Y511" s="233"/>
      <c r="Z511" s="267"/>
      <c r="AB511" s="694"/>
    </row>
    <row r="512" spans="2:28" s="244" customFormat="1">
      <c r="B512" s="266" t="str">
        <f>IF('Formulario PPGR2'!$G512="","",CONCATENATE('Formulario PPGR2'!$C512,".",'Formulario PPGR2'!$D512,".",'Formulario PPGR2'!$E512,".",'Formulario PPGR2'!$F512))</f>
        <v/>
      </c>
      <c r="C512" s="266" t="str">
        <f>IF('Formulario PPGR2'!$G512="","",'Formulario PPGR1'!#REF!)</f>
        <v/>
      </c>
      <c r="D512" s="266" t="str">
        <f>IF('Formulario PPGR2'!$G512="","",'Formulario PPGR1'!#REF!)</f>
        <v/>
      </c>
      <c r="E512" s="266" t="str">
        <f>IF('Formulario PPGR2'!$G512="","",'Formulario PPGR1'!#REF!)</f>
        <v/>
      </c>
      <c r="F512" s="266" t="str">
        <f>IF('Formulario PPGR2'!$G512="","",'Formulario PPGR1'!#REF!)</f>
        <v/>
      </c>
      <c r="G512" s="233"/>
      <c r="H512" s="233"/>
      <c r="I512" s="233"/>
      <c r="J512" s="232"/>
      <c r="K512" s="232"/>
      <c r="L512" s="232"/>
      <c r="M512" s="232"/>
      <c r="N512" s="232"/>
      <c r="O512" s="232"/>
      <c r="P512" s="232"/>
      <c r="Q512" s="232"/>
      <c r="R512" s="232"/>
      <c r="S512" s="232"/>
      <c r="T512" s="232"/>
      <c r="U512" s="232"/>
      <c r="V512" s="242">
        <f>SUM('Formulario PPGR2'!$J512:$U512)</f>
        <v>0</v>
      </c>
      <c r="W512" s="262"/>
      <c r="X512" s="262"/>
      <c r="Y512" s="233"/>
      <c r="Z512" s="267"/>
      <c r="AB512" s="694"/>
    </row>
    <row r="513" spans="2:28" s="244" customFormat="1">
      <c r="B513" s="266" t="str">
        <f>IF('Formulario PPGR2'!$G513="","",CONCATENATE('Formulario PPGR2'!$C513,".",'Formulario PPGR2'!$D513,".",'Formulario PPGR2'!$E513,".",'Formulario PPGR2'!$F513))</f>
        <v/>
      </c>
      <c r="C513" s="266" t="str">
        <f>IF('Formulario PPGR2'!$G513="","",'Formulario PPGR1'!#REF!)</f>
        <v/>
      </c>
      <c r="D513" s="266" t="str">
        <f>IF('Formulario PPGR2'!$G513="","",'Formulario PPGR1'!#REF!)</f>
        <v/>
      </c>
      <c r="E513" s="266" t="str">
        <f>IF('Formulario PPGR2'!$G513="","",'Formulario PPGR1'!#REF!)</f>
        <v/>
      </c>
      <c r="F513" s="266" t="str">
        <f>IF('Formulario PPGR2'!$G513="","",'Formulario PPGR1'!#REF!)</f>
        <v/>
      </c>
      <c r="G513" s="233"/>
      <c r="H513" s="233"/>
      <c r="I513" s="233"/>
      <c r="J513" s="232"/>
      <c r="K513" s="232"/>
      <c r="L513" s="232"/>
      <c r="M513" s="232"/>
      <c r="N513" s="232"/>
      <c r="O513" s="232"/>
      <c r="P513" s="232"/>
      <c r="Q513" s="232"/>
      <c r="R513" s="232"/>
      <c r="S513" s="232"/>
      <c r="T513" s="232"/>
      <c r="U513" s="232"/>
      <c r="V513" s="242">
        <f>SUM('Formulario PPGR2'!$J513:$U513)</f>
        <v>0</v>
      </c>
      <c r="W513" s="262"/>
      <c r="X513" s="262"/>
      <c r="Y513" s="233"/>
      <c r="Z513" s="267"/>
      <c r="AB513" s="694"/>
    </row>
    <row r="514" spans="2:28" s="244" customFormat="1">
      <c r="B514" s="266" t="str">
        <f>IF('Formulario PPGR2'!$G514="","",CONCATENATE('Formulario PPGR2'!$C514,".",'Formulario PPGR2'!$D514,".",'Formulario PPGR2'!$E514,".",'Formulario PPGR2'!$F514))</f>
        <v/>
      </c>
      <c r="C514" s="266" t="str">
        <f>IF('Formulario PPGR2'!$G514="","",'Formulario PPGR1'!#REF!)</f>
        <v/>
      </c>
      <c r="D514" s="266" t="str">
        <f>IF('Formulario PPGR2'!$G514="","",'Formulario PPGR1'!#REF!)</f>
        <v/>
      </c>
      <c r="E514" s="266" t="str">
        <f>IF('Formulario PPGR2'!$G514="","",'Formulario PPGR1'!#REF!)</f>
        <v/>
      </c>
      <c r="F514" s="266" t="str">
        <f>IF('Formulario PPGR2'!$G514="","",'Formulario PPGR1'!#REF!)</f>
        <v/>
      </c>
      <c r="G514" s="233"/>
      <c r="H514" s="233"/>
      <c r="I514" s="233"/>
      <c r="J514" s="232"/>
      <c r="K514" s="232"/>
      <c r="L514" s="232"/>
      <c r="M514" s="232"/>
      <c r="N514" s="232"/>
      <c r="O514" s="232"/>
      <c r="P514" s="232"/>
      <c r="Q514" s="232"/>
      <c r="R514" s="232"/>
      <c r="S514" s="232"/>
      <c r="T514" s="232"/>
      <c r="U514" s="232"/>
      <c r="V514" s="242">
        <f>SUM('Formulario PPGR2'!$J514:$U514)</f>
        <v>0</v>
      </c>
      <c r="W514" s="262"/>
      <c r="X514" s="262"/>
      <c r="Y514" s="233"/>
      <c r="Z514" s="267"/>
      <c r="AB514" s="694"/>
    </row>
    <row r="515" spans="2:28" s="244" customFormat="1">
      <c r="B515" s="266" t="str">
        <f>IF('Formulario PPGR2'!$G515="","",CONCATENATE('Formulario PPGR2'!$C515,".",'Formulario PPGR2'!$D515,".",'Formulario PPGR2'!$E515,".",'Formulario PPGR2'!$F515))</f>
        <v/>
      </c>
      <c r="C515" s="266" t="str">
        <f>IF('Formulario PPGR2'!$G515="","",'Formulario PPGR1'!#REF!)</f>
        <v/>
      </c>
      <c r="D515" s="266" t="str">
        <f>IF('Formulario PPGR2'!$G515="","",'Formulario PPGR1'!#REF!)</f>
        <v/>
      </c>
      <c r="E515" s="266" t="str">
        <f>IF('Formulario PPGR2'!$G515="","",'Formulario PPGR1'!#REF!)</f>
        <v/>
      </c>
      <c r="F515" s="266" t="str">
        <f>IF('Formulario PPGR2'!$G515="","",'Formulario PPGR1'!#REF!)</f>
        <v/>
      </c>
      <c r="G515" s="233"/>
      <c r="H515" s="233"/>
      <c r="I515" s="233"/>
      <c r="J515" s="232"/>
      <c r="K515" s="232"/>
      <c r="L515" s="232"/>
      <c r="M515" s="232"/>
      <c r="N515" s="232"/>
      <c r="O515" s="232"/>
      <c r="P515" s="232"/>
      <c r="Q515" s="232"/>
      <c r="R515" s="232"/>
      <c r="S515" s="232"/>
      <c r="T515" s="232"/>
      <c r="U515" s="232"/>
      <c r="V515" s="242">
        <f>SUM('Formulario PPGR2'!$J515:$U515)</f>
        <v>0</v>
      </c>
      <c r="W515" s="262"/>
      <c r="X515" s="262"/>
      <c r="Y515" s="233"/>
      <c r="Z515" s="267"/>
      <c r="AB515" s="694"/>
    </row>
    <row r="516" spans="2:28" s="244" customFormat="1">
      <c r="B516" s="266" t="str">
        <f>IF('Formulario PPGR2'!$G516="","",CONCATENATE('Formulario PPGR2'!$C516,".",'Formulario PPGR2'!$D516,".",'Formulario PPGR2'!$E516,".",'Formulario PPGR2'!$F516))</f>
        <v/>
      </c>
      <c r="C516" s="266" t="str">
        <f>IF('Formulario PPGR2'!$G516="","",'Formulario PPGR1'!#REF!)</f>
        <v/>
      </c>
      <c r="D516" s="266" t="str">
        <f>IF('Formulario PPGR2'!$G516="","",'Formulario PPGR1'!#REF!)</f>
        <v/>
      </c>
      <c r="E516" s="266" t="str">
        <f>IF('Formulario PPGR2'!$G516="","",'Formulario PPGR1'!#REF!)</f>
        <v/>
      </c>
      <c r="F516" s="266" t="str">
        <f>IF('Formulario PPGR2'!$G516="","",'Formulario PPGR1'!#REF!)</f>
        <v/>
      </c>
      <c r="G516" s="233"/>
      <c r="H516" s="233"/>
      <c r="I516" s="692"/>
      <c r="J516" s="232"/>
      <c r="K516" s="232"/>
      <c r="L516" s="232"/>
      <c r="M516" s="232"/>
      <c r="N516" s="232"/>
      <c r="O516" s="232"/>
      <c r="P516" s="232"/>
      <c r="Q516" s="232"/>
      <c r="R516" s="232"/>
      <c r="S516" s="232"/>
      <c r="T516" s="232"/>
      <c r="U516" s="232"/>
      <c r="V516" s="242">
        <f>SUM('Formulario PPGR2'!$J516:$U516)</f>
        <v>0</v>
      </c>
      <c r="W516" s="262"/>
      <c r="X516" s="262"/>
      <c r="Y516" s="233"/>
      <c r="Z516" s="267"/>
      <c r="AB516" s="694"/>
    </row>
    <row r="517" spans="2:28" s="244" customFormat="1">
      <c r="B517" s="266" t="str">
        <f>IF('Formulario PPGR2'!$G517="","",CONCATENATE('Formulario PPGR2'!$C517,".",'Formulario PPGR2'!$D517,".",'Formulario PPGR2'!$E517,".",'Formulario PPGR2'!$F517))</f>
        <v/>
      </c>
      <c r="C517" s="266" t="str">
        <f>IF('Formulario PPGR2'!$G517="","",'Formulario PPGR1'!#REF!)</f>
        <v/>
      </c>
      <c r="D517" s="266" t="str">
        <f>IF('Formulario PPGR2'!$G517="","",'Formulario PPGR1'!#REF!)</f>
        <v/>
      </c>
      <c r="E517" s="266" t="str">
        <f>IF('Formulario PPGR2'!$G517="","",'Formulario PPGR1'!#REF!)</f>
        <v/>
      </c>
      <c r="F517" s="266" t="str">
        <f>IF('Formulario PPGR2'!$G517="","",'Formulario PPGR1'!#REF!)</f>
        <v/>
      </c>
      <c r="G517" s="233"/>
      <c r="H517" s="233"/>
      <c r="I517" s="233"/>
      <c r="J517" s="232"/>
      <c r="K517" s="232"/>
      <c r="L517" s="232"/>
      <c r="M517" s="232"/>
      <c r="N517" s="232"/>
      <c r="O517" s="232"/>
      <c r="P517" s="232"/>
      <c r="Q517" s="232"/>
      <c r="R517" s="232"/>
      <c r="S517" s="232"/>
      <c r="T517" s="232"/>
      <c r="U517" s="232"/>
      <c r="V517" s="242">
        <f>SUM('Formulario PPGR2'!$J517:$U517)</f>
        <v>0</v>
      </c>
      <c r="W517" s="262"/>
      <c r="X517" s="262"/>
      <c r="Y517" s="233"/>
      <c r="Z517" s="267"/>
      <c r="AB517" s="694"/>
    </row>
    <row r="518" spans="2:28" s="244" customFormat="1">
      <c r="B518" s="266" t="str">
        <f>IF('Formulario PPGR2'!$G518="","",CONCATENATE('Formulario PPGR2'!$C518,".",'Formulario PPGR2'!$D518,".",'Formulario PPGR2'!$E518,".",'Formulario PPGR2'!$F518))</f>
        <v/>
      </c>
      <c r="C518" s="266" t="str">
        <f>IF('Formulario PPGR2'!$G518="","",'Formulario PPGR1'!#REF!)</f>
        <v/>
      </c>
      <c r="D518" s="266" t="str">
        <f>IF('Formulario PPGR2'!$G518="","",'Formulario PPGR1'!#REF!)</f>
        <v/>
      </c>
      <c r="E518" s="266" t="str">
        <f>IF('Formulario PPGR2'!$G518="","",'Formulario PPGR1'!#REF!)</f>
        <v/>
      </c>
      <c r="F518" s="266" t="str">
        <f>IF('Formulario PPGR2'!$G518="","",'Formulario PPGR1'!#REF!)</f>
        <v/>
      </c>
      <c r="G518" s="233"/>
      <c r="H518" s="233"/>
      <c r="I518" s="692"/>
      <c r="J518" s="232"/>
      <c r="K518" s="232"/>
      <c r="L518" s="232"/>
      <c r="M518" s="232"/>
      <c r="N518" s="232"/>
      <c r="O518" s="232"/>
      <c r="P518" s="232"/>
      <c r="Q518" s="232"/>
      <c r="R518" s="232"/>
      <c r="S518" s="232"/>
      <c r="T518" s="232"/>
      <c r="U518" s="232"/>
      <c r="V518" s="242">
        <f>SUM('Formulario PPGR2'!$J518:$U518)</f>
        <v>0</v>
      </c>
      <c r="W518" s="262"/>
      <c r="X518" s="262"/>
      <c r="Y518" s="233"/>
      <c r="Z518" s="267"/>
      <c r="AB518" s="694"/>
    </row>
    <row r="519" spans="2:28" s="244" customFormat="1">
      <c r="B519" s="266" t="str">
        <f>IF('Formulario PPGR2'!$G519="","",CONCATENATE('Formulario PPGR2'!$C519,".",'Formulario PPGR2'!$D519,".",'Formulario PPGR2'!$E519,".",'Formulario PPGR2'!$F519))</f>
        <v/>
      </c>
      <c r="C519" s="266" t="str">
        <f>IF('Formulario PPGR2'!$G519="","",'Formulario PPGR1'!#REF!)</f>
        <v/>
      </c>
      <c r="D519" s="266" t="str">
        <f>IF('Formulario PPGR2'!$G519="","",'Formulario PPGR1'!#REF!)</f>
        <v/>
      </c>
      <c r="E519" s="266" t="str">
        <f>IF('Formulario PPGR2'!$G519="","",'Formulario PPGR1'!#REF!)</f>
        <v/>
      </c>
      <c r="F519" s="266" t="str">
        <f>IF('Formulario PPGR2'!$G519="","",'Formulario PPGR1'!#REF!)</f>
        <v/>
      </c>
      <c r="G519" s="233"/>
      <c r="H519" s="233"/>
      <c r="I519" s="692"/>
      <c r="J519" s="232"/>
      <c r="K519" s="232"/>
      <c r="L519" s="232"/>
      <c r="M519" s="232"/>
      <c r="N519" s="232"/>
      <c r="O519" s="232"/>
      <c r="P519" s="232"/>
      <c r="Q519" s="232"/>
      <c r="R519" s="232"/>
      <c r="S519" s="232"/>
      <c r="T519" s="232"/>
      <c r="U519" s="232"/>
      <c r="V519" s="242">
        <f>SUM('Formulario PPGR2'!$J519:$U519)</f>
        <v>0</v>
      </c>
      <c r="W519" s="262"/>
      <c r="X519" s="262"/>
      <c r="Y519" s="233"/>
      <c r="Z519" s="267"/>
      <c r="AB519" s="694"/>
    </row>
    <row r="520" spans="2:28" s="244" customFormat="1">
      <c r="B520" s="266" t="str">
        <f>IF('Formulario PPGR2'!$G520="","",CONCATENATE('Formulario PPGR2'!$C520,".",'Formulario PPGR2'!$D520,".",'Formulario PPGR2'!$E520,".",'Formulario PPGR2'!$F520))</f>
        <v/>
      </c>
      <c r="C520" s="266" t="str">
        <f>IF('Formulario PPGR2'!$G520="","",'Formulario PPGR1'!#REF!)</f>
        <v/>
      </c>
      <c r="D520" s="266" t="str">
        <f>IF('Formulario PPGR2'!$G520="","",'Formulario PPGR1'!#REF!)</f>
        <v/>
      </c>
      <c r="E520" s="266" t="str">
        <f>IF('Formulario PPGR2'!$G520="","",'Formulario PPGR1'!#REF!)</f>
        <v/>
      </c>
      <c r="F520" s="266" t="str">
        <f>IF('Formulario PPGR2'!$G520="","",'Formulario PPGR1'!#REF!)</f>
        <v/>
      </c>
      <c r="G520" s="233"/>
      <c r="H520" s="233"/>
      <c r="I520" s="692"/>
      <c r="J520" s="232"/>
      <c r="K520" s="232"/>
      <c r="L520" s="232"/>
      <c r="M520" s="232"/>
      <c r="N520" s="232"/>
      <c r="O520" s="232"/>
      <c r="P520" s="232"/>
      <c r="Q520" s="232"/>
      <c r="R520" s="232"/>
      <c r="S520" s="232"/>
      <c r="T520" s="232"/>
      <c r="U520" s="232"/>
      <c r="V520" s="242">
        <f>SUM('Formulario PPGR2'!$J520:$U520)</f>
        <v>0</v>
      </c>
      <c r="W520" s="262"/>
      <c r="X520" s="262"/>
      <c r="Y520" s="233"/>
      <c r="Z520" s="267"/>
      <c r="AB520" s="694"/>
    </row>
    <row r="521" spans="2:28" s="244" customFormat="1">
      <c r="B521" s="266" t="str">
        <f>IF('Formulario PPGR2'!$G521="","",CONCATENATE('Formulario PPGR2'!$C521,".",'Formulario PPGR2'!$D521,".",'Formulario PPGR2'!$E521,".",'Formulario PPGR2'!$F521))</f>
        <v/>
      </c>
      <c r="C521" s="266" t="str">
        <f>IF('Formulario PPGR2'!$G521="","",'Formulario PPGR1'!#REF!)</f>
        <v/>
      </c>
      <c r="D521" s="266" t="str">
        <f>IF('Formulario PPGR2'!$G521="","",'Formulario PPGR1'!#REF!)</f>
        <v/>
      </c>
      <c r="E521" s="266" t="str">
        <f>IF('Formulario PPGR2'!$G521="","",'Formulario PPGR1'!#REF!)</f>
        <v/>
      </c>
      <c r="F521" s="266" t="str">
        <f>IF('Formulario PPGR2'!$G521="","",'Formulario PPGR1'!#REF!)</f>
        <v/>
      </c>
      <c r="G521" s="233"/>
      <c r="H521" s="233"/>
      <c r="I521" s="233"/>
      <c r="J521" s="232"/>
      <c r="K521" s="232"/>
      <c r="L521" s="232"/>
      <c r="M521" s="232"/>
      <c r="N521" s="232"/>
      <c r="O521" s="232"/>
      <c r="P521" s="232"/>
      <c r="Q521" s="232"/>
      <c r="R521" s="232"/>
      <c r="S521" s="232"/>
      <c r="T521" s="232"/>
      <c r="U521" s="232"/>
      <c r="V521" s="242">
        <f>SUM('Formulario PPGR2'!$J521:$U521)</f>
        <v>0</v>
      </c>
      <c r="W521" s="262"/>
      <c r="X521" s="262"/>
      <c r="Y521" s="233"/>
      <c r="Z521" s="267"/>
      <c r="AB521" s="694"/>
    </row>
    <row r="522" spans="2:28" s="244" customFormat="1">
      <c r="B522" s="266" t="str">
        <f>IF('Formulario PPGR2'!$G522="","",CONCATENATE('Formulario PPGR2'!$C522,".",'Formulario PPGR2'!$D522,".",'Formulario PPGR2'!$E522,".",'Formulario PPGR2'!$F522))</f>
        <v/>
      </c>
      <c r="C522" s="266" t="str">
        <f>IF('Formulario PPGR2'!$G522="","",'Formulario PPGR1'!#REF!)</f>
        <v/>
      </c>
      <c r="D522" s="266" t="str">
        <f>IF('Formulario PPGR2'!$G522="","",'Formulario PPGR1'!#REF!)</f>
        <v/>
      </c>
      <c r="E522" s="266" t="str">
        <f>IF('Formulario PPGR2'!$G522="","",'Formulario PPGR1'!#REF!)</f>
        <v/>
      </c>
      <c r="F522" s="266" t="str">
        <f>IF('Formulario PPGR2'!$G522="","",'Formulario PPGR1'!#REF!)</f>
        <v/>
      </c>
      <c r="G522" s="233"/>
      <c r="H522" s="233"/>
      <c r="I522" s="233"/>
      <c r="J522" s="232"/>
      <c r="K522" s="232"/>
      <c r="L522" s="232"/>
      <c r="M522" s="232"/>
      <c r="N522" s="232"/>
      <c r="O522" s="232"/>
      <c r="P522" s="232"/>
      <c r="Q522" s="232"/>
      <c r="R522" s="232"/>
      <c r="S522" s="232"/>
      <c r="T522" s="232"/>
      <c r="U522" s="232"/>
      <c r="V522" s="242">
        <f>SUM('Formulario PPGR2'!$J522:$U522)</f>
        <v>0</v>
      </c>
      <c r="W522" s="262"/>
      <c r="X522" s="262"/>
      <c r="Y522" s="233"/>
      <c r="Z522" s="267"/>
      <c r="AB522" s="694"/>
    </row>
    <row r="523" spans="2:28" s="244" customFormat="1">
      <c r="B523" s="266" t="str">
        <f>IF('Formulario PPGR2'!$G523="","",CONCATENATE('Formulario PPGR2'!$C523,".",'Formulario PPGR2'!$D523,".",'Formulario PPGR2'!$E523,".",'Formulario PPGR2'!$F523))</f>
        <v/>
      </c>
      <c r="C523" s="266" t="str">
        <f>IF('Formulario PPGR2'!$G523="","",'Formulario PPGR1'!#REF!)</f>
        <v/>
      </c>
      <c r="D523" s="266" t="str">
        <f>IF('Formulario PPGR2'!$G523="","",'Formulario PPGR1'!#REF!)</f>
        <v/>
      </c>
      <c r="E523" s="266" t="str">
        <f>IF('Formulario PPGR2'!$G523="","",'Formulario PPGR1'!#REF!)</f>
        <v/>
      </c>
      <c r="F523" s="266" t="str">
        <f>IF('Formulario PPGR2'!$G523="","",'Formulario PPGR1'!#REF!)</f>
        <v/>
      </c>
      <c r="G523" s="233"/>
      <c r="H523" s="233"/>
      <c r="I523" s="233"/>
      <c r="J523" s="232"/>
      <c r="K523" s="232"/>
      <c r="L523" s="232"/>
      <c r="M523" s="232"/>
      <c r="N523" s="232"/>
      <c r="O523" s="232"/>
      <c r="P523" s="232"/>
      <c r="Q523" s="232"/>
      <c r="R523" s="232"/>
      <c r="S523" s="232"/>
      <c r="T523" s="232"/>
      <c r="U523" s="232"/>
      <c r="V523" s="242">
        <f>SUM('Formulario PPGR2'!$J523:$U523)</f>
        <v>0</v>
      </c>
      <c r="W523" s="262"/>
      <c r="X523" s="262"/>
      <c r="Y523" s="233"/>
      <c r="Z523" s="267"/>
      <c r="AB523" s="694"/>
    </row>
    <row r="524" spans="2:28" s="244" customFormat="1">
      <c r="B524" s="266" t="str">
        <f>IF('Formulario PPGR2'!$G524="","",CONCATENATE('Formulario PPGR2'!$C524,".",'Formulario PPGR2'!$D524,".",'Formulario PPGR2'!$E524,".",'Formulario PPGR2'!$F524))</f>
        <v/>
      </c>
      <c r="C524" s="266" t="str">
        <f>IF('Formulario PPGR2'!$G524="","",'Formulario PPGR1'!#REF!)</f>
        <v/>
      </c>
      <c r="D524" s="266" t="str">
        <f>IF('Formulario PPGR2'!$G524="","",'Formulario PPGR1'!#REF!)</f>
        <v/>
      </c>
      <c r="E524" s="266" t="str">
        <f>IF('Formulario PPGR2'!$G524="","",'Formulario PPGR1'!#REF!)</f>
        <v/>
      </c>
      <c r="F524" s="266" t="str">
        <f>IF('Formulario PPGR2'!$G524="","",'Formulario PPGR1'!#REF!)</f>
        <v/>
      </c>
      <c r="G524" s="233"/>
      <c r="H524" s="233"/>
      <c r="I524" s="233"/>
      <c r="J524" s="232"/>
      <c r="K524" s="232"/>
      <c r="L524" s="232"/>
      <c r="M524" s="232"/>
      <c r="N524" s="232"/>
      <c r="O524" s="232"/>
      <c r="P524" s="232"/>
      <c r="Q524" s="232"/>
      <c r="R524" s="232"/>
      <c r="S524" s="232"/>
      <c r="T524" s="232"/>
      <c r="U524" s="232"/>
      <c r="V524" s="242">
        <f>SUM('Formulario PPGR2'!$J524:$U524)</f>
        <v>0</v>
      </c>
      <c r="W524" s="262"/>
      <c r="X524" s="262"/>
      <c r="Y524" s="233"/>
      <c r="Z524" s="267"/>
      <c r="AB524" s="694"/>
    </row>
    <row r="525" spans="2:28" s="244" customFormat="1">
      <c r="B525" s="266" t="str">
        <f>IF('Formulario PPGR2'!$G525="","",CONCATENATE('Formulario PPGR2'!$C525,".",'Formulario PPGR2'!$D525,".",'Formulario PPGR2'!$E525,".",'Formulario PPGR2'!$F525))</f>
        <v/>
      </c>
      <c r="C525" s="266" t="str">
        <f>IF('Formulario PPGR2'!$G525="","",'Formulario PPGR1'!#REF!)</f>
        <v/>
      </c>
      <c r="D525" s="266" t="str">
        <f>IF('Formulario PPGR2'!$G525="","",'Formulario PPGR1'!#REF!)</f>
        <v/>
      </c>
      <c r="E525" s="266" t="str">
        <f>IF('Formulario PPGR2'!$G525="","",'Formulario PPGR1'!#REF!)</f>
        <v/>
      </c>
      <c r="F525" s="266" t="str">
        <f>IF('Formulario PPGR2'!$G525="","",'Formulario PPGR1'!#REF!)</f>
        <v/>
      </c>
      <c r="G525" s="233"/>
      <c r="H525" s="233"/>
      <c r="I525" s="233"/>
      <c r="J525" s="232"/>
      <c r="K525" s="232"/>
      <c r="L525" s="232"/>
      <c r="M525" s="232"/>
      <c r="N525" s="232"/>
      <c r="O525" s="232"/>
      <c r="P525" s="232"/>
      <c r="Q525" s="232"/>
      <c r="R525" s="232"/>
      <c r="S525" s="232"/>
      <c r="T525" s="232"/>
      <c r="U525" s="232"/>
      <c r="V525" s="242">
        <f>SUM('Formulario PPGR2'!$J525:$U525)</f>
        <v>0</v>
      </c>
      <c r="W525" s="262"/>
      <c r="X525" s="262"/>
      <c r="Y525" s="233"/>
      <c r="Z525" s="267"/>
      <c r="AB525" s="694"/>
    </row>
    <row r="526" spans="2:28" s="244" customFormat="1">
      <c r="B526" s="266" t="str">
        <f>IF('Formulario PPGR2'!$G526="","",CONCATENATE('Formulario PPGR2'!$C526,".",'Formulario PPGR2'!$D526,".",'Formulario PPGR2'!$E526,".",'Formulario PPGR2'!$F526))</f>
        <v/>
      </c>
      <c r="C526" s="266" t="str">
        <f>IF('Formulario PPGR2'!$G526="","",'Formulario PPGR1'!#REF!)</f>
        <v/>
      </c>
      <c r="D526" s="266" t="str">
        <f>IF('Formulario PPGR2'!$G526="","",'Formulario PPGR1'!#REF!)</f>
        <v/>
      </c>
      <c r="E526" s="266" t="str">
        <f>IF('Formulario PPGR2'!$G526="","",'Formulario PPGR1'!#REF!)</f>
        <v/>
      </c>
      <c r="F526" s="266" t="str">
        <f>IF('Formulario PPGR2'!$G526="","",'Formulario PPGR1'!#REF!)</f>
        <v/>
      </c>
      <c r="G526" s="233"/>
      <c r="H526" s="233"/>
      <c r="I526" s="233"/>
      <c r="J526" s="232"/>
      <c r="K526" s="232"/>
      <c r="L526" s="232"/>
      <c r="M526" s="232"/>
      <c r="N526" s="232"/>
      <c r="O526" s="232"/>
      <c r="P526" s="232"/>
      <c r="Q526" s="232"/>
      <c r="R526" s="232"/>
      <c r="S526" s="232"/>
      <c r="T526" s="232"/>
      <c r="U526" s="232"/>
      <c r="V526" s="242">
        <f>SUM('Formulario PPGR2'!$J526:$U526)</f>
        <v>0</v>
      </c>
      <c r="W526" s="262"/>
      <c r="X526" s="262"/>
      <c r="Y526" s="233"/>
      <c r="Z526" s="267"/>
      <c r="AB526" s="694"/>
    </row>
    <row r="527" spans="2:28" s="244" customFormat="1">
      <c r="B527" s="266" t="str">
        <f>IF('Formulario PPGR2'!$G527="","",CONCATENATE('Formulario PPGR2'!$C527,".",'Formulario PPGR2'!$D527,".",'Formulario PPGR2'!$E527,".",'Formulario PPGR2'!$F527))</f>
        <v/>
      </c>
      <c r="C527" s="266" t="str">
        <f>IF('Formulario PPGR2'!$G527="","",'Formulario PPGR1'!#REF!)</f>
        <v/>
      </c>
      <c r="D527" s="266" t="str">
        <f>IF('Formulario PPGR2'!$G527="","",'Formulario PPGR1'!#REF!)</f>
        <v/>
      </c>
      <c r="E527" s="266" t="str">
        <f>IF('Formulario PPGR2'!$G527="","",'Formulario PPGR1'!#REF!)</f>
        <v/>
      </c>
      <c r="F527" s="266" t="str">
        <f>IF('Formulario PPGR2'!$G527="","",'Formulario PPGR1'!#REF!)</f>
        <v/>
      </c>
      <c r="G527" s="233"/>
      <c r="H527" s="233"/>
      <c r="I527" s="233"/>
      <c r="J527" s="232"/>
      <c r="K527" s="232"/>
      <c r="L527" s="232"/>
      <c r="M527" s="232"/>
      <c r="N527" s="232"/>
      <c r="O527" s="232"/>
      <c r="P527" s="232"/>
      <c r="Q527" s="232"/>
      <c r="R527" s="232"/>
      <c r="S527" s="232"/>
      <c r="T527" s="232"/>
      <c r="U527" s="232"/>
      <c r="V527" s="242">
        <f>SUM('Formulario PPGR2'!$J527:$U527)</f>
        <v>0</v>
      </c>
      <c r="W527" s="262"/>
      <c r="X527" s="262"/>
      <c r="Y527" s="233"/>
      <c r="Z527" s="267"/>
      <c r="AB527" s="694"/>
    </row>
    <row r="528" spans="2:28" s="244" customFormat="1">
      <c r="B528" s="266" t="str">
        <f>IF('Formulario PPGR2'!$G528="","",CONCATENATE('Formulario PPGR2'!$C528,".",'Formulario PPGR2'!$D528,".",'Formulario PPGR2'!$E528,".",'Formulario PPGR2'!$F528))</f>
        <v/>
      </c>
      <c r="C528" s="266" t="str">
        <f>IF('Formulario PPGR2'!$G528="","",'Formulario PPGR1'!#REF!)</f>
        <v/>
      </c>
      <c r="D528" s="266" t="str">
        <f>IF('Formulario PPGR2'!$G528="","",'Formulario PPGR1'!#REF!)</f>
        <v/>
      </c>
      <c r="E528" s="266" t="str">
        <f>IF('Formulario PPGR2'!$G528="","",'Formulario PPGR1'!#REF!)</f>
        <v/>
      </c>
      <c r="F528" s="266" t="str">
        <f>IF('Formulario PPGR2'!$G528="","",'Formulario PPGR1'!#REF!)</f>
        <v/>
      </c>
      <c r="G528" s="233"/>
      <c r="H528" s="233"/>
      <c r="I528" s="233"/>
      <c r="J528" s="232"/>
      <c r="K528" s="232"/>
      <c r="L528" s="232"/>
      <c r="M528" s="232"/>
      <c r="N528" s="232"/>
      <c r="O528" s="232"/>
      <c r="P528" s="232"/>
      <c r="Q528" s="232"/>
      <c r="R528" s="232"/>
      <c r="S528" s="232"/>
      <c r="T528" s="232"/>
      <c r="U528" s="232"/>
      <c r="V528" s="242">
        <f>SUM('Formulario PPGR2'!$J528:$U528)</f>
        <v>0</v>
      </c>
      <c r="W528" s="262"/>
      <c r="X528" s="262"/>
      <c r="Y528" s="233"/>
      <c r="Z528" s="267"/>
      <c r="AB528" s="694"/>
    </row>
    <row r="529" spans="2:54" s="244" customFormat="1">
      <c r="B529" s="266" t="str">
        <f>IF('Formulario PPGR2'!$G529="","",CONCATENATE('Formulario PPGR2'!$C529,".",'Formulario PPGR2'!$D529,".",'Formulario PPGR2'!$E529,".",'Formulario PPGR2'!$F529))</f>
        <v/>
      </c>
      <c r="C529" s="266" t="str">
        <f>IF('Formulario PPGR2'!$G529="","",'Formulario PPGR1'!#REF!)</f>
        <v/>
      </c>
      <c r="D529" s="266" t="str">
        <f>IF('Formulario PPGR2'!$G529="","",'Formulario PPGR1'!#REF!)</f>
        <v/>
      </c>
      <c r="E529" s="266" t="str">
        <f>IF('Formulario PPGR2'!$G529="","",'Formulario PPGR1'!#REF!)</f>
        <v/>
      </c>
      <c r="F529" s="266" t="str">
        <f>IF('Formulario PPGR2'!$G529="","",'Formulario PPGR1'!#REF!)</f>
        <v/>
      </c>
      <c r="G529" s="233"/>
      <c r="H529" s="233"/>
      <c r="I529" s="233"/>
      <c r="J529" s="232"/>
      <c r="K529" s="232"/>
      <c r="L529" s="232"/>
      <c r="M529" s="232"/>
      <c r="N529" s="232"/>
      <c r="O529" s="232"/>
      <c r="P529" s="232"/>
      <c r="Q529" s="232"/>
      <c r="R529" s="232"/>
      <c r="S529" s="232"/>
      <c r="T529" s="232"/>
      <c r="U529" s="232"/>
      <c r="V529" s="242">
        <f>SUM('Formulario PPGR2'!$J529:$U529)</f>
        <v>0</v>
      </c>
      <c r="W529" s="262"/>
      <c r="X529" s="262"/>
      <c r="Y529" s="233"/>
      <c r="Z529" s="267"/>
      <c r="AB529" s="694"/>
    </row>
    <row r="530" spans="2:54" s="244" customFormat="1">
      <c r="B530" s="266" t="str">
        <f>IF('Formulario PPGR2'!$G530="","",CONCATENATE('Formulario PPGR2'!$C530,".",'Formulario PPGR2'!$D530,".",'Formulario PPGR2'!$E530,".",'Formulario PPGR2'!$F530))</f>
        <v/>
      </c>
      <c r="C530" s="266" t="str">
        <f>IF('Formulario PPGR2'!$G530="","",'Formulario PPGR1'!#REF!)</f>
        <v/>
      </c>
      <c r="D530" s="266" t="str">
        <f>IF('Formulario PPGR2'!$G530="","",'Formulario PPGR1'!#REF!)</f>
        <v/>
      </c>
      <c r="E530" s="266" t="str">
        <f>IF('Formulario PPGR2'!$G530="","",'Formulario PPGR1'!#REF!)</f>
        <v/>
      </c>
      <c r="F530" s="266" t="str">
        <f>IF('Formulario PPGR2'!$G530="","",'Formulario PPGR1'!#REF!)</f>
        <v/>
      </c>
      <c r="G530" s="233"/>
      <c r="H530" s="233"/>
      <c r="I530" s="233"/>
      <c r="J530" s="232"/>
      <c r="K530" s="232"/>
      <c r="L530" s="232"/>
      <c r="M530" s="232"/>
      <c r="N530" s="232"/>
      <c r="O530" s="232"/>
      <c r="P530" s="232"/>
      <c r="Q530" s="232"/>
      <c r="R530" s="232"/>
      <c r="S530" s="232"/>
      <c r="T530" s="232"/>
      <c r="U530" s="232"/>
      <c r="V530" s="242">
        <f>SUM('Formulario PPGR2'!$J530:$U530)</f>
        <v>0</v>
      </c>
      <c r="W530" s="262"/>
      <c r="X530" s="262"/>
      <c r="Y530" s="233"/>
      <c r="Z530" s="267"/>
      <c r="AB530" s="694"/>
    </row>
    <row r="531" spans="2:54" s="244" customFormat="1">
      <c r="B531" s="266" t="str">
        <f>IF('Formulario PPGR2'!$G531="","",CONCATENATE('Formulario PPGR2'!$C531,".",'Formulario PPGR2'!$D531,".",'Formulario PPGR2'!$E531,".",'Formulario PPGR2'!$F531))</f>
        <v/>
      </c>
      <c r="C531" s="266" t="str">
        <f>IF('Formulario PPGR2'!$G531="","",'Formulario PPGR1'!#REF!)</f>
        <v/>
      </c>
      <c r="D531" s="266" t="str">
        <f>IF('Formulario PPGR2'!$G531="","",'Formulario PPGR1'!#REF!)</f>
        <v/>
      </c>
      <c r="E531" s="266" t="str">
        <f>IF('Formulario PPGR2'!$G531="","",'Formulario PPGR1'!#REF!)</f>
        <v/>
      </c>
      <c r="F531" s="266" t="str">
        <f>IF('Formulario PPGR2'!$G531="","",'Formulario PPGR1'!#REF!)</f>
        <v/>
      </c>
      <c r="G531" s="233"/>
      <c r="H531" s="233"/>
      <c r="I531" s="233"/>
      <c r="J531" s="232"/>
      <c r="K531" s="232"/>
      <c r="L531" s="232"/>
      <c r="M531" s="232"/>
      <c r="N531" s="232"/>
      <c r="O531" s="232"/>
      <c r="P531" s="232"/>
      <c r="Q531" s="232"/>
      <c r="R531" s="232"/>
      <c r="S531" s="232"/>
      <c r="T531" s="232"/>
      <c r="U531" s="232"/>
      <c r="V531" s="242">
        <f>SUM('Formulario PPGR2'!$J531:$U531)</f>
        <v>0</v>
      </c>
      <c r="W531" s="262"/>
      <c r="X531" s="262"/>
      <c r="Y531" s="233"/>
      <c r="Z531" s="267"/>
      <c r="AB531" s="694"/>
    </row>
    <row r="532" spans="2:54" s="244" customFormat="1">
      <c r="B532" s="266" t="str">
        <f>IF('Formulario PPGR2'!$G532="","",CONCATENATE('Formulario PPGR2'!$C532,".",'Formulario PPGR2'!$D532,".",'Formulario PPGR2'!$E532,".",'Formulario PPGR2'!$F532))</f>
        <v/>
      </c>
      <c r="C532" s="266" t="str">
        <f>IF('Formulario PPGR2'!$G532="","",'Formulario PPGR1'!#REF!)</f>
        <v/>
      </c>
      <c r="D532" s="266" t="str">
        <f>IF('Formulario PPGR2'!$G532="","",'Formulario PPGR1'!#REF!)</f>
        <v/>
      </c>
      <c r="E532" s="266" t="str">
        <f>IF('Formulario PPGR2'!$G532="","",'Formulario PPGR1'!#REF!)</f>
        <v/>
      </c>
      <c r="F532" s="266" t="str">
        <f>IF('Formulario PPGR2'!$G532="","",'Formulario PPGR1'!#REF!)</f>
        <v/>
      </c>
      <c r="G532" s="233"/>
      <c r="H532" s="233"/>
      <c r="I532" s="233"/>
      <c r="J532" s="232"/>
      <c r="K532" s="232"/>
      <c r="L532" s="232"/>
      <c r="M532" s="232"/>
      <c r="N532" s="232"/>
      <c r="O532" s="232"/>
      <c r="P532" s="232"/>
      <c r="Q532" s="232"/>
      <c r="R532" s="232"/>
      <c r="S532" s="232"/>
      <c r="T532" s="232"/>
      <c r="U532" s="232"/>
      <c r="V532" s="242">
        <f>SUM('Formulario PPGR2'!$J532:$U532)</f>
        <v>0</v>
      </c>
      <c r="W532" s="262"/>
      <c r="X532" s="262"/>
      <c r="Y532" s="233"/>
      <c r="Z532" s="267"/>
      <c r="AB532" s="694"/>
    </row>
    <row r="533" spans="2:54">
      <c r="B533" s="261"/>
      <c r="C533" s="261"/>
      <c r="D533" s="261"/>
      <c r="E533" s="261"/>
      <c r="F533" s="261"/>
      <c r="H533" s="243"/>
      <c r="J533" s="260">
        <f>SUBTOTAL(109,Tabla2[Ene])</f>
        <v>51</v>
      </c>
      <c r="K533" s="260">
        <f>SUBTOTAL(109,Tabla2[Feb])</f>
        <v>68</v>
      </c>
      <c r="L533" s="260">
        <f>SUBTOTAL(109,Tabla2[Mar])</f>
        <v>138</v>
      </c>
      <c r="M533" s="260">
        <f>SUBTOTAL(109,Tabla2[Abr])</f>
        <v>95</v>
      </c>
      <c r="N533" s="260">
        <f>SUBTOTAL(109,Tabla2[May])</f>
        <v>87</v>
      </c>
      <c r="O533" s="260">
        <f>SUBTOTAL(109,Tabla2[Jun])</f>
        <v>151</v>
      </c>
      <c r="P533" s="260">
        <f>SUBTOTAL(109,Tabla2[Jul])</f>
        <v>83</v>
      </c>
      <c r="Q533" s="260">
        <f>SUBTOTAL(109,Tabla2[Ago])</f>
        <v>79</v>
      </c>
      <c r="R533" s="260">
        <f>SUBTOTAL(109,Tabla2[Sep])</f>
        <v>144</v>
      </c>
      <c r="S533" s="260">
        <f>SUBTOTAL(109,Tabla2[Oct])</f>
        <v>93</v>
      </c>
      <c r="T533" s="260">
        <f>SUBTOTAL(109,Tabla2[Nov])</f>
        <v>82</v>
      </c>
      <c r="U533" s="260">
        <f>SUBTOTAL(109,Tabla2[Dic])</f>
        <v>115</v>
      </c>
      <c r="V533" s="260">
        <f>SUBTOTAL(109,Tabla2[[Total de Acciones ]])</f>
        <v>1186</v>
      </c>
      <c r="Y533" s="261"/>
      <c r="Z533" s="243"/>
      <c r="BB533" s="257"/>
    </row>
    <row r="535" spans="2:54">
      <c r="H535" s="269"/>
    </row>
  </sheetData>
  <protectedRanges>
    <protectedRange sqref="I36" name="Rango1_1_3"/>
    <protectedRange sqref="I13:I16" name="Rango1_2"/>
    <protectedRange sqref="I90:I91" name="Rango1_6"/>
    <protectedRange sqref="I92:I94" name="Rango1_8"/>
  </protectedRanges>
  <phoneticPr fontId="6" type="noConversion"/>
  <dataValidations count="3">
    <dataValidation type="whole" allowBlank="1" showInputMessage="1" showErrorMessage="1" sqref="K217:O222 M213 P217:U221 N208:N213 Q222:U222 M208:M211 O208:O212 J208:L213 P208:U213 J215:J222 K215:U216 J258:U258 L266:U266 J268:U268 U311 J270:U301 J303:U307 J168:U207 L59:U62 J225:U252 J223:U223 J166:N167 L253:U256 J310:T310 J314:U315 J311:S311 J309:U309 J312:U312 O257:U257 J322:U324 M325:U331 J326:J328 K325 L325:L328 K327:K328 J329:L331 J59:J62 J332:U532 J9:U57 J63:U165" xr:uid="{00000000-0002-0000-0200-000000000000}">
      <formula1>0</formula1>
      <formula2>100</formula2>
    </dataValidation>
    <dataValidation type="list" allowBlank="1" showInputMessage="1" showErrorMessage="1" sqref="W397:W404 X397:X405 W303:W311 W357:X396 W406:X508 W319:W356 Y257 W510:X532 W216:W301 W9:W214 X9:X216 X218:X356" xr:uid="{00000000-0002-0000-0200-000001000000}">
      <formula1>Ls_Medio_Verificacion</formula1>
    </dataValidation>
    <dataValidation type="list" allowBlank="1" showInputMessage="1" showErrorMessage="1" sqref="I151:I152 I156:I157 I159 I165:I167 I162:I163 G9:G532" xr:uid="{00000000-0002-0000-0200-000002000000}">
      <formula1>Productos</formula1>
    </dataValidation>
  </dataValidations>
  <pageMargins left="0.65354330699999996" right="0" top="0.69488189" bottom="0.49803149600000002" header="0.31496062992126" footer="0.31496062992126"/>
  <pageSetup paperSize="5" scale="55" orientation="landscape" r:id="rId1"/>
  <ignoredErrors>
    <ignoredError sqref="V101 V244 V13:V16" unlockedFormula="1"/>
  </ignoredErrors>
  <drawing r:id="rId2"/>
  <legacyDrawing r:id="rId3"/>
  <controls>
    <mc:AlternateContent xmlns:mc="http://schemas.openxmlformats.org/markup-compatibility/2006">
      <mc:Choice Requires="x14">
        <control shapeId="41219" r:id="rId4" name="CommandButton1">
          <controlPr defaultSize="0" autoLine="0" r:id="rId5">
            <anchor moveWithCells="1">
              <from>
                <xdr:col>6</xdr:col>
                <xdr:colOff>95250</xdr:colOff>
                <xdr:row>5</xdr:row>
                <xdr:rowOff>57150</xdr:rowOff>
              </from>
              <to>
                <xdr:col>6</xdr:col>
                <xdr:colOff>1552575</xdr:colOff>
                <xdr:row>7</xdr:row>
                <xdr:rowOff>19050</xdr:rowOff>
              </to>
            </anchor>
          </controlPr>
        </control>
      </mc:Choice>
      <mc:Fallback>
        <control shapeId="41219" r:id="rId4" name="CommandButton1"/>
      </mc:Fallback>
    </mc:AlternateContent>
  </controls>
  <tableParts count="1">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B1:AT1825"/>
  <sheetViews>
    <sheetView showGridLines="0" zoomScaleNormal="100" zoomScaleSheetLayoutView="100" workbookViewId="0">
      <selection activeCell="P105" sqref="P105"/>
    </sheetView>
  </sheetViews>
  <sheetFormatPr defaultColWidth="9.140625" defaultRowHeight="12.75"/>
  <cols>
    <col min="1" max="1" width="2.5703125" style="270" customWidth="1"/>
    <col min="2" max="6" width="4.28515625" style="270" hidden="1" customWidth="1"/>
    <col min="7" max="7" width="16" style="272" customWidth="1"/>
    <col min="8" max="8" width="43.42578125" style="272" customWidth="1"/>
    <col min="9" max="9" width="19.7109375" style="272" customWidth="1"/>
    <col min="10" max="10" width="33.140625" style="272" customWidth="1"/>
    <col min="11" max="11" width="36.7109375" style="272" customWidth="1"/>
    <col min="12" max="12" width="16.42578125" style="272" customWidth="1"/>
    <col min="13" max="13" width="13.7109375" style="272" customWidth="1"/>
    <col min="14" max="14" width="15.5703125" style="277" customWidth="1"/>
    <col min="15" max="15" width="15.42578125" style="272" customWidth="1"/>
    <col min="16" max="16" width="13.7109375" style="272" customWidth="1"/>
    <col min="17" max="17" width="22.42578125" style="272" customWidth="1"/>
    <col min="18" max="18" width="9.140625" style="276" hidden="1" customWidth="1"/>
    <col min="19" max="19" width="38.5703125" style="276" customWidth="1"/>
    <col min="20" max="46" width="9.140625" style="276" customWidth="1"/>
    <col min="47" max="16384" width="9.140625" style="270"/>
  </cols>
  <sheetData>
    <row r="1" spans="2:46">
      <c r="G1" s="171"/>
      <c r="H1" s="239"/>
      <c r="I1" s="239"/>
      <c r="J1" s="239"/>
      <c r="K1" s="239"/>
      <c r="L1" s="239"/>
      <c r="M1" s="239"/>
      <c r="N1" s="240"/>
      <c r="O1" s="239"/>
      <c r="P1" s="239"/>
      <c r="Q1" s="239"/>
      <c r="R1" s="271" t="s">
        <v>930</v>
      </c>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row>
    <row r="2" spans="2:46">
      <c r="G2" s="270"/>
      <c r="I2" s="237" t="str">
        <f>'Formulario PPGR1'!I2</f>
        <v>Servicio Nacional de Salud</v>
      </c>
      <c r="N2" s="272"/>
      <c r="R2" s="272"/>
      <c r="S2" s="272"/>
      <c r="T2" s="273"/>
      <c r="U2" s="274"/>
      <c r="V2" s="274"/>
      <c r="W2" s="274"/>
      <c r="X2" s="275"/>
      <c r="Y2" s="270"/>
      <c r="Z2" s="270"/>
      <c r="AA2" s="270"/>
      <c r="AB2" s="270"/>
      <c r="AC2" s="270"/>
      <c r="AD2" s="270"/>
      <c r="AE2" s="270"/>
      <c r="AF2" s="270"/>
      <c r="AG2" s="270"/>
      <c r="AH2" s="270"/>
      <c r="AI2" s="270"/>
      <c r="AJ2" s="270"/>
      <c r="AK2" s="270"/>
      <c r="AL2" s="270"/>
      <c r="AM2" s="270"/>
      <c r="AN2" s="270"/>
      <c r="AO2" s="270"/>
      <c r="AP2" s="270"/>
      <c r="AQ2" s="270"/>
      <c r="AR2" s="270"/>
      <c r="AS2" s="270"/>
      <c r="AT2" s="270"/>
    </row>
    <row r="3" spans="2:46">
      <c r="G3" s="270"/>
      <c r="I3" s="237" t="str">
        <f>'Formulario PPGR1'!I3</f>
        <v>Dirección de Planificación y Desarrollo</v>
      </c>
      <c r="N3" s="272"/>
      <c r="R3" s="272"/>
      <c r="S3" s="272"/>
      <c r="T3" s="273"/>
      <c r="U3" s="274"/>
      <c r="V3" s="274"/>
      <c r="W3" s="274"/>
      <c r="X3" s="275"/>
      <c r="Y3" s="270"/>
      <c r="Z3" s="270"/>
      <c r="AA3" s="270"/>
      <c r="AB3" s="270"/>
      <c r="AC3" s="270"/>
      <c r="AD3" s="270"/>
      <c r="AE3" s="270"/>
      <c r="AF3" s="270"/>
      <c r="AG3" s="270"/>
      <c r="AH3" s="270"/>
      <c r="AI3" s="270"/>
      <c r="AJ3" s="270"/>
      <c r="AK3" s="270"/>
      <c r="AL3" s="270"/>
      <c r="AM3" s="270"/>
      <c r="AN3" s="270"/>
      <c r="AO3" s="270"/>
      <c r="AP3" s="270"/>
      <c r="AQ3" s="270"/>
      <c r="AR3" s="270"/>
      <c r="AS3" s="270"/>
      <c r="AT3" s="270"/>
    </row>
    <row r="4" spans="2:46">
      <c r="G4" s="270"/>
      <c r="I4" s="237" t="str">
        <f>'Formulario PPGR1'!I4</f>
        <v xml:space="preserve">Plan Operativo Anual </v>
      </c>
      <c r="N4" s="272"/>
      <c r="R4" s="272"/>
      <c r="S4" s="272"/>
      <c r="T4" s="273"/>
      <c r="U4" s="274"/>
      <c r="V4" s="274"/>
      <c r="W4" s="274"/>
      <c r="X4" s="275"/>
      <c r="Y4" s="270"/>
      <c r="Z4" s="270"/>
      <c r="AA4" s="270"/>
      <c r="AB4" s="270"/>
      <c r="AC4" s="270"/>
      <c r="AD4" s="270"/>
      <c r="AE4" s="270"/>
      <c r="AF4" s="270"/>
      <c r="AG4" s="270"/>
      <c r="AH4" s="270"/>
      <c r="AI4" s="270"/>
      <c r="AJ4" s="270"/>
      <c r="AK4" s="270"/>
      <c r="AL4" s="270"/>
      <c r="AM4" s="270"/>
      <c r="AN4" s="270"/>
      <c r="AO4" s="270"/>
      <c r="AP4" s="270"/>
      <c r="AQ4" s="270"/>
      <c r="AR4" s="270"/>
      <c r="AS4" s="270"/>
      <c r="AT4" s="270"/>
    </row>
    <row r="5" spans="2:46">
      <c r="G5" s="270"/>
      <c r="I5" s="237" t="s">
        <v>931</v>
      </c>
      <c r="N5" s="272"/>
      <c r="R5" s="272"/>
      <c r="S5" s="272"/>
      <c r="T5" s="273"/>
      <c r="U5" s="274"/>
      <c r="V5" s="274"/>
      <c r="W5" s="274"/>
      <c r="X5" s="275"/>
      <c r="Y5" s="270"/>
      <c r="Z5" s="270"/>
      <c r="AA5" s="270"/>
      <c r="AB5" s="270"/>
      <c r="AC5" s="270"/>
      <c r="AD5" s="270"/>
      <c r="AE5" s="270"/>
      <c r="AF5" s="270"/>
      <c r="AG5" s="270"/>
      <c r="AH5" s="270"/>
      <c r="AI5" s="270"/>
      <c r="AJ5" s="270"/>
      <c r="AK5" s="270"/>
      <c r="AL5" s="270"/>
      <c r="AM5" s="270"/>
      <c r="AN5" s="270"/>
      <c r="AO5" s="270"/>
      <c r="AP5" s="270"/>
      <c r="AQ5" s="270"/>
      <c r="AR5" s="270"/>
      <c r="AS5" s="270"/>
      <c r="AT5" s="270"/>
    </row>
    <row r="6" spans="2:46">
      <c r="G6" s="171"/>
      <c r="H6" s="239"/>
      <c r="I6" s="238" t="str">
        <f>'Formulario PPGR1'!$L$3</f>
        <v>R10 - SRS Ozama</v>
      </c>
      <c r="J6" s="239"/>
      <c r="K6" s="239"/>
      <c r="L6" s="239"/>
      <c r="M6" s="239"/>
      <c r="N6" s="240"/>
      <c r="O6" s="239"/>
      <c r="P6" s="239"/>
      <c r="Q6" s="239"/>
      <c r="R6" s="271"/>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row>
    <row r="7" spans="2:46">
      <c r="G7" s="171"/>
      <c r="H7" s="239"/>
      <c r="I7" s="239"/>
      <c r="J7" s="239"/>
      <c r="K7" s="239"/>
      <c r="L7" s="239"/>
      <c r="M7" s="239"/>
      <c r="N7" s="240"/>
      <c r="O7" s="239"/>
      <c r="P7" s="239"/>
      <c r="Q7" s="239"/>
      <c r="R7" s="271"/>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row>
    <row r="8" spans="2:46" s="364" customFormat="1" ht="33" customHeight="1">
      <c r="B8" s="359" t="s">
        <v>118</v>
      </c>
      <c r="C8" s="360" t="s">
        <v>119</v>
      </c>
      <c r="D8" s="360" t="s">
        <v>120</v>
      </c>
      <c r="E8" s="360" t="s">
        <v>121</v>
      </c>
      <c r="F8" s="361" t="s">
        <v>230</v>
      </c>
      <c r="G8" s="149" t="s">
        <v>932</v>
      </c>
      <c r="H8" s="149" t="s">
        <v>933</v>
      </c>
      <c r="I8" s="149" t="s">
        <v>934</v>
      </c>
      <c r="J8" s="189" t="s">
        <v>935</v>
      </c>
      <c r="K8" s="189" t="s">
        <v>936</v>
      </c>
      <c r="L8" s="189" t="s">
        <v>937</v>
      </c>
      <c r="M8" s="189" t="s">
        <v>938</v>
      </c>
      <c r="N8" s="362" t="s">
        <v>939</v>
      </c>
      <c r="O8" s="189" t="s">
        <v>940</v>
      </c>
      <c r="P8" s="189" t="s">
        <v>941</v>
      </c>
      <c r="Q8" s="189" t="s">
        <v>942</v>
      </c>
      <c r="R8" s="547" t="s">
        <v>943</v>
      </c>
      <c r="S8" s="547" t="s">
        <v>944</v>
      </c>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row>
    <row r="9" spans="2:46" ht="38.25" customHeight="1">
      <c r="B9" s="191" t="e">
        <f>IF('Formulario PPGR3'!$G9="","",CONCATENATE('Formulario PPGR3'!$C9,".",'Formulario PPGR3'!$D9,".",'Formulario PPGR3'!$E9,".",'Formulario PPGR3'!$F9))</f>
        <v>#REF!</v>
      </c>
      <c r="C9" s="191" t="e">
        <f>IF('Formulario PPGR3'!$G9="","",'Formulario PPGR1'!#REF!)</f>
        <v>#REF!</v>
      </c>
      <c r="D9" s="191" t="e">
        <f>IF('Formulario PPGR3'!$G9="","",'Formulario PPGR1'!#REF!)</f>
        <v>#REF!</v>
      </c>
      <c r="E9" s="191" t="e">
        <f>IF('Formulario PPGR3'!$G9="","",'Formulario PPGR1'!#REF!)</f>
        <v>#REF!</v>
      </c>
      <c r="F9" s="191" t="e">
        <f>IF('Formulario PPGR3'!$G9="","",'Formulario PPGR1'!#REF!)</f>
        <v>#REF!</v>
      </c>
      <c r="G9" s="241" t="s">
        <v>662</v>
      </c>
      <c r="H9" s="528" t="e" cm="1" vm="1">
        <f t="array" ref="H9">IF([2]!Tabla1[[#This Row],[Código_Actividad]]="","",_xlfn.XLOOKUP([2]!Tabla1[[#This Row],[Código_Actividad]],CodigoActividad,[2]!Tabla2[Actividades Programables Presupuestables],"",0))</f>
        <v>#REF!</v>
      </c>
      <c r="I9" s="529">
        <f>IFERROR(VLOOKUP('[2]Formulario PPGR3'!$G9,'[2]Formulario PPGR2'!$H$9:$V$534,15,FALSE),"")</f>
        <v>1</v>
      </c>
      <c r="J9" s="532" t="s">
        <v>945</v>
      </c>
      <c r="K9" s="533" t="s">
        <v>946</v>
      </c>
      <c r="L9" s="530" t="str">
        <f>IF([2]!Tabla1[[#This Row],[Descripción]]="","",_xlfn.XLOOKUP([2]!Tabla1[[#This Row],[Descripción]],[2]!Tabla10[Descripción],[2]!Tabla10[Unidad de Medida],"",0))</f>
        <v>unidad</v>
      </c>
      <c r="M9" s="321">
        <v>1</v>
      </c>
      <c r="N9" s="546">
        <f>IF([2]!Tabla1[[#This Row],[Descripción]]="","",_xlfn.XLOOKUP([2]!Tabla1[[#This Row],[Descripción]],[2]!Tabla10[Descripción],[2]!Tabla10[Precio Unitario],0))</f>
        <v>50380.1</v>
      </c>
      <c r="O9" s="546">
        <f>IF([2]!Tabla1[[#This Row],[Cantidad de Insumos]]="","",[2]!Tabla1[[#This Row],[Precio Unitario]]*[2]!Tabla1[[#This Row],[Cantidad de Insumos]])</f>
        <v>50380.1</v>
      </c>
      <c r="P9" s="531" t="str">
        <f>IF([2]!Tabla1[[#This Row],[Descripción]]="","",_xlfn.XLOOKUP([2]!Tabla1[[#This Row],[Descripción]],[2]!Tabla10[Descripción],[2]!Tabla10[CODIGO PRESUPUESTARIO],0))</f>
        <v>2.3.1.1.01</v>
      </c>
      <c r="Q9" s="532" t="s">
        <v>947</v>
      </c>
      <c r="R9" s="532" t="str">
        <f>IF([2]!Tabla1[[#This Row],[Insumos]]="","",_xlfn.XLOOKUP([2]!Tabla1[[#This Row],[Insumos]],[2]!Tabla10[Insumo],[2]!Tabla10[InsumoAbrev],"",0))</f>
        <v>lsAlimentosyBebidas</v>
      </c>
      <c r="S9" s="191" t="s">
        <v>948</v>
      </c>
    </row>
    <row r="10" spans="2:46" ht="38.25" customHeight="1">
      <c r="B10" s="191" t="e">
        <f>IF('Formulario PPGR3'!$G10="","",CONCATENATE('Formulario PPGR3'!$C10,".",'Formulario PPGR3'!$D10,".",'Formulario PPGR3'!$E10,".",'Formulario PPGR3'!$F10))</f>
        <v>#REF!</v>
      </c>
      <c r="C10" s="191" t="e">
        <f>IF('Formulario PPGR3'!$G10="","",'Formulario PPGR1'!#REF!)</f>
        <v>#REF!</v>
      </c>
      <c r="D10" s="191" t="e">
        <f>IF('Formulario PPGR3'!$G10="","",'Formulario PPGR1'!#REF!)</f>
        <v>#REF!</v>
      </c>
      <c r="E10" s="191" t="e">
        <f>IF('Formulario PPGR3'!$G10="","",'Formulario PPGR1'!#REF!)</f>
        <v>#REF!</v>
      </c>
      <c r="F10" s="191" t="e">
        <f>IF('Formulario PPGR3'!$G10="","",'Formulario PPGR1'!#REF!)</f>
        <v>#REF!</v>
      </c>
      <c r="G10" s="241" t="s">
        <v>662</v>
      </c>
      <c r="H10" s="528" t="e" cm="1" vm="1">
        <f t="array" ref="H10">IF([2]!Tabla1[[#This Row],[Código_Actividad]]="","",_xlfn.XLOOKUP([2]!Tabla1[[#This Row],[Código_Actividad]],CodigoActividad,[2]!Tabla2[Actividades Programables Presupuestables],"",0))</f>
        <v>#REF!</v>
      </c>
      <c r="I10" s="529">
        <f>IFERROR(VLOOKUP('[2]Formulario PPGR3'!$G10,'[2]Formulario PPGR2'!$H$9:$V$534,15,FALSE),"")</f>
        <v>1</v>
      </c>
      <c r="J10" s="534" t="s">
        <v>945</v>
      </c>
      <c r="K10" s="533" t="s">
        <v>949</v>
      </c>
      <c r="L10" s="530" t="str">
        <f>IF([2]!Tabla1[[#This Row],[Descripción]]="","",_xlfn.XLOOKUP([2]!Tabla1[[#This Row],[Descripción]],[2]!Tabla10[Descripción],[2]!Tabla10[Unidad de Medida],"",0))</f>
        <v>unidad</v>
      </c>
      <c r="M10" s="321">
        <v>1</v>
      </c>
      <c r="N10" s="546">
        <f>IF([2]!Tabla1[[#This Row],[Descripción]]="","",_xlfn.XLOOKUP([2]!Tabla1[[#This Row],[Descripción]],[2]!Tabla10[Descripción],[2]!Tabla10[Precio Unitario],0))</f>
        <v>15251.5</v>
      </c>
      <c r="O10" s="546">
        <f>IF([2]!Tabla1[[#This Row],[Cantidad de Insumos]]="","",[2]!Tabla1[[#This Row],[Precio Unitario]]*[2]!Tabla1[[#This Row],[Cantidad de Insumos]])</f>
        <v>15251.5</v>
      </c>
      <c r="P10" s="531" t="str">
        <f>IF([2]!Tabla1[[#This Row],[Descripción]]="","",_xlfn.XLOOKUP([2]!Tabla1[[#This Row],[Descripción]],[2]!Tabla10[Descripción],[2]!Tabla10[CODIGO PRESUPUESTARIO],0))</f>
        <v>2.3.1.1.01</v>
      </c>
      <c r="Q10" s="532" t="s">
        <v>947</v>
      </c>
      <c r="R10" s="532" t="str">
        <f>IF([2]!Tabla1[[#This Row],[Insumos]]="","",_xlfn.XLOOKUP([2]!Tabla1[[#This Row],[Insumos]],[2]!Tabla10[Insumo],[2]!Tabla10[InsumoAbrev],"",0))</f>
        <v>lsAlimentosyBebidas</v>
      </c>
      <c r="S10" s="191" t="s">
        <v>948</v>
      </c>
    </row>
    <row r="11" spans="2:46" ht="45.75" customHeight="1">
      <c r="B11" s="191" t="e">
        <f>IF('Formulario PPGR3'!$G11="","",CONCATENATE('Formulario PPGR3'!$C11,".",'Formulario PPGR3'!$D11,".",'Formulario PPGR3'!$E11,".",'Formulario PPGR3'!$F11))</f>
        <v>#REF!</v>
      </c>
      <c r="C11" s="191" t="e">
        <f>IF('Formulario PPGR3'!$G11="","",'Formulario PPGR1'!#REF!)</f>
        <v>#REF!</v>
      </c>
      <c r="D11" s="191" t="e">
        <f>IF('Formulario PPGR3'!$G11="","",'Formulario PPGR1'!#REF!)</f>
        <v>#REF!</v>
      </c>
      <c r="E11" s="191" t="e">
        <f>IF('Formulario PPGR3'!$G11="","",'Formulario PPGR1'!#REF!)</f>
        <v>#REF!</v>
      </c>
      <c r="F11" s="191" t="e">
        <f>IF('Formulario PPGR3'!$G11="","",'Formulario PPGR1'!#REF!)</f>
        <v>#REF!</v>
      </c>
      <c r="G11" s="241" t="s">
        <v>662</v>
      </c>
      <c r="H11" s="528" t="e" cm="1" vm="1">
        <f t="array" ref="H11">IF([2]!Tabla1[[#This Row],[Código_Actividad]]="","",_xlfn.XLOOKUP([2]!Tabla1[[#This Row],[Código_Actividad]],CodigoActividad,[2]!Tabla2[Actividades Programables Presupuestables],"",0))</f>
        <v>#REF!</v>
      </c>
      <c r="I11" s="529">
        <f>IFERROR(VLOOKUP('[2]Formulario PPGR3'!$G11,'[2]Formulario PPGR2'!$H$9:$V$534,15,FALSE),"")</f>
        <v>1</v>
      </c>
      <c r="J11" s="534" t="s">
        <v>945</v>
      </c>
      <c r="K11" s="533" t="s">
        <v>949</v>
      </c>
      <c r="L11" s="530" t="str">
        <f>IF([2]!Tabla1[[#This Row],[Descripción]]="","",_xlfn.XLOOKUP([2]!Tabla1[[#This Row],[Descripción]],[2]!Tabla10[Descripción],[2]!Tabla10[Unidad de Medida],"",0))</f>
        <v>unidad</v>
      </c>
      <c r="M11" s="321">
        <v>1</v>
      </c>
      <c r="N11" s="546">
        <f>IF([2]!Tabla1[[#This Row],[Descripción]]="","",_xlfn.XLOOKUP([2]!Tabla1[[#This Row],[Descripción]],[2]!Tabla10[Descripción],[2]!Tabla10[Precio Unitario],0))</f>
        <v>15251.5</v>
      </c>
      <c r="O11" s="546">
        <f>IF([2]!Tabla1[[#This Row],[Cantidad de Insumos]]="","",[2]!Tabla1[[#This Row],[Precio Unitario]]*[2]!Tabla1[[#This Row],[Cantidad de Insumos]])</f>
        <v>15251.5</v>
      </c>
      <c r="P11" s="531" t="str">
        <f>IF([2]!Tabla1[[#This Row],[Descripción]]="","",_xlfn.XLOOKUP([2]!Tabla1[[#This Row],[Descripción]],[2]!Tabla10[Descripción],[2]!Tabla10[CODIGO PRESUPUESTARIO],0))</f>
        <v>2.3.1.1.01</v>
      </c>
      <c r="Q11" s="532" t="s">
        <v>947</v>
      </c>
      <c r="R11" s="532" t="str">
        <f>IF([2]!Tabla1[[#This Row],[Insumos]]="","",_xlfn.XLOOKUP([2]!Tabla1[[#This Row],[Insumos]],[2]!Tabla10[Insumo],[2]!Tabla10[InsumoAbrev],"",0))</f>
        <v>lsAlimentosyBebidas</v>
      </c>
      <c r="S11" s="191" t="s">
        <v>948</v>
      </c>
    </row>
    <row r="12" spans="2:46" ht="38.25" customHeight="1">
      <c r="B12" s="191" t="e">
        <f>IF('Formulario PPGR3'!$G12="","",CONCATENATE('Formulario PPGR3'!$C12,".",'Formulario PPGR3'!$D12,".",'Formulario PPGR3'!$E12,".",'Formulario PPGR3'!$F12))</f>
        <v>#REF!</v>
      </c>
      <c r="C12" s="191" t="e">
        <f>IF('Formulario PPGR3'!$G12="","",'Formulario PPGR1'!#REF!)</f>
        <v>#REF!</v>
      </c>
      <c r="D12" s="191" t="e">
        <f>IF('Formulario PPGR3'!$G12="","",'Formulario PPGR1'!#REF!)</f>
        <v>#REF!</v>
      </c>
      <c r="E12" s="191" t="e">
        <f>IF('Formulario PPGR3'!$G12="","",'Formulario PPGR1'!#REF!)</f>
        <v>#REF!</v>
      </c>
      <c r="F12" s="191" t="e">
        <f>IF('Formulario PPGR3'!$G12="","",'Formulario PPGR1'!#REF!)</f>
        <v>#REF!</v>
      </c>
      <c r="G12" s="241" t="s">
        <v>662</v>
      </c>
      <c r="H12" s="528" t="e" cm="1" vm="1">
        <f t="array" ref="H12">IF([2]!Tabla1[[#This Row],[Código_Actividad]]="","",_xlfn.XLOOKUP([2]!Tabla1[[#This Row],[Código_Actividad]],CodigoActividad,[2]!Tabla2[Actividades Programables Presupuestables],"",0))</f>
        <v>#REF!</v>
      </c>
      <c r="I12" s="529">
        <f>IFERROR(VLOOKUP('[2]Formulario PPGR3'!$G12,'[2]Formulario PPGR2'!$H$9:$V$534,15,FALSE),"")</f>
        <v>1</v>
      </c>
      <c r="J12" s="534" t="s">
        <v>945</v>
      </c>
      <c r="K12" s="533" t="s">
        <v>949</v>
      </c>
      <c r="L12" s="530" t="str">
        <f>IF([2]!Tabla1[[#This Row],[Descripción]]="","",_xlfn.XLOOKUP([2]!Tabla1[[#This Row],[Descripción]],[2]!Tabla10[Descripción],[2]!Tabla10[Unidad de Medida],"",0))</f>
        <v>unidad</v>
      </c>
      <c r="M12" s="321">
        <v>1</v>
      </c>
      <c r="N12" s="546">
        <f>IF([2]!Tabla1[[#This Row],[Descripción]]="","",_xlfn.XLOOKUP([2]!Tabla1[[#This Row],[Descripción]],[2]!Tabla10[Descripción],[2]!Tabla10[Precio Unitario],0))</f>
        <v>15251.5</v>
      </c>
      <c r="O12" s="546">
        <f>IF([2]!Tabla1[[#This Row],[Cantidad de Insumos]]="","",[2]!Tabla1[[#This Row],[Precio Unitario]]*[2]!Tabla1[[#This Row],[Cantidad de Insumos]])</f>
        <v>15251.5</v>
      </c>
      <c r="P12" s="531" t="str">
        <f>IF([2]!Tabla1[[#This Row],[Descripción]]="","",_xlfn.XLOOKUP([2]!Tabla1[[#This Row],[Descripción]],[2]!Tabla10[Descripción],[2]!Tabla10[CODIGO PRESUPUESTARIO],0))</f>
        <v>2.3.1.1.01</v>
      </c>
      <c r="Q12" s="532" t="s">
        <v>947</v>
      </c>
      <c r="R12" s="532" t="str">
        <f>IF([2]!Tabla1[[#This Row],[Insumos]]="","",_xlfn.XLOOKUP([2]!Tabla1[[#This Row],[Insumos]],[2]!Tabla10[Insumo],[2]!Tabla10[InsumoAbrev],"",0))</f>
        <v>lsAlimentosyBebidas</v>
      </c>
      <c r="S12" s="191" t="s">
        <v>948</v>
      </c>
    </row>
    <row r="13" spans="2:46" ht="47.25" customHeight="1">
      <c r="B13" s="191" t="e">
        <f>IF('Formulario PPGR3'!$G13="","",CONCATENATE('Formulario PPGR3'!$C13,".",'Formulario PPGR3'!$D13,".",'Formulario PPGR3'!$E13,".",'Formulario PPGR3'!$F13))</f>
        <v>#REF!</v>
      </c>
      <c r="C13" s="191" t="e">
        <f>IF('Formulario PPGR3'!$G13="","",'Formulario PPGR1'!#REF!)</f>
        <v>#REF!</v>
      </c>
      <c r="D13" s="191" t="e">
        <f>IF('Formulario PPGR3'!$G13="","",'Formulario PPGR1'!#REF!)</f>
        <v>#REF!</v>
      </c>
      <c r="E13" s="191" t="e">
        <f>IF('Formulario PPGR3'!$G13="","",'Formulario PPGR1'!#REF!)</f>
        <v>#REF!</v>
      </c>
      <c r="F13" s="191" t="e">
        <f>IF('Formulario PPGR3'!$G13="","",'Formulario PPGR1'!#REF!)</f>
        <v>#REF!</v>
      </c>
      <c r="G13" s="241" t="s">
        <v>714</v>
      </c>
      <c r="H13" s="528" t="e" cm="1" vm="1">
        <f t="array" ref="H13">IF([2]!Tabla1[[#This Row],[Código_Actividad]]="","",_xlfn.XLOOKUP([2]!Tabla1[[#This Row],[Código_Actividad]],CodigoActividad,[2]!Tabla2[Actividades Programables Presupuestables],"",0))</f>
        <v>#REF!</v>
      </c>
      <c r="I13" s="529">
        <f>IFERROR(VLOOKUP('[2]Formulario PPGR3'!$G13,'[2]Formulario PPGR2'!$H$9:$V$534,15,FALSE),"")</f>
        <v>2</v>
      </c>
      <c r="J13" s="534" t="s">
        <v>950</v>
      </c>
      <c r="K13" s="533" t="s">
        <v>951</v>
      </c>
      <c r="L13" s="530" t="str">
        <f>IF([2]!Tabla1[[#This Row],[Descripción]]="","",_xlfn.XLOOKUP([2]!Tabla1[[#This Row],[Descripción]],[2]!Tabla10[Descripción],[2]!Tabla10[Unidad de Medida],"",0))</f>
        <v>unidad</v>
      </c>
      <c r="M13" s="321">
        <v>2</v>
      </c>
      <c r="N13" s="546">
        <f>IF([2]!Tabla1[[#This Row],[Descripción]]="","",_xlfn.XLOOKUP([2]!Tabla1[[#This Row],[Descripción]],[2]!Tabla10[Descripción],[2]!Tabla10[Precio Unitario],0))</f>
        <v>5</v>
      </c>
      <c r="O13" s="546">
        <f>IF([2]!Tabla1[[#This Row],[Cantidad de Insumos]]="","",[2]!Tabla1[[#This Row],[Precio Unitario]]*[2]!Tabla1[[#This Row],[Cantidad de Insumos]])</f>
        <v>10</v>
      </c>
      <c r="P13" s="531" t="str">
        <f>IF([2]!Tabla1[[#This Row],[Descripción]]="","",_xlfn.XLOOKUP([2]!Tabla1[[#This Row],[Descripción]],[2]!Tabla10[Descripción],[2]!Tabla10[CODIGO PRESUPUESTARIO],0))</f>
        <v xml:space="preserve">2.2.2.2.01 </v>
      </c>
      <c r="Q13" s="532" t="s">
        <v>947</v>
      </c>
      <c r="R13" s="532" t="str">
        <f>IF([2]!Tabla1[[#This Row],[Insumos]]="","",_xlfn.XLOOKUP([2]!Tabla1[[#This Row],[Insumos]],[2]!Tabla10[Insumo],[2]!Tabla10[InsumoAbrev],"",0))</f>
        <v>lsImpresionyEncuadernacion</v>
      </c>
      <c r="S13" s="191" t="s">
        <v>48</v>
      </c>
    </row>
    <row r="14" spans="2:46" ht="38.25" customHeight="1">
      <c r="B14" s="191" t="e">
        <f>IF('Formulario PPGR3'!$G14="","",CONCATENATE('Formulario PPGR3'!$C14,".",'Formulario PPGR3'!$D14,".",'Formulario PPGR3'!$E14,".",'Formulario PPGR3'!$F14))</f>
        <v>#REF!</v>
      </c>
      <c r="C14" s="191" t="e">
        <f>IF('Formulario PPGR3'!$G14="","",'Formulario PPGR1'!#REF!)</f>
        <v>#REF!</v>
      </c>
      <c r="D14" s="191" t="e">
        <f>IF('Formulario PPGR3'!$G14="","",'Formulario PPGR1'!#REF!)</f>
        <v>#REF!</v>
      </c>
      <c r="E14" s="191" t="e">
        <f>IF('Formulario PPGR3'!$G14="","",'Formulario PPGR1'!#REF!)</f>
        <v>#REF!</v>
      </c>
      <c r="F14" s="191" t="e">
        <f>IF('Formulario PPGR3'!$G14="","",'Formulario PPGR1'!#REF!)</f>
        <v>#REF!</v>
      </c>
      <c r="G14" s="241" t="s">
        <v>716</v>
      </c>
      <c r="H14" s="528" t="e" cm="1" vm="1">
        <f t="array" ref="H14">IF([2]!Tabla1[[#This Row],[Código_Actividad]]="","",_xlfn.XLOOKUP([2]!Tabla1[[#This Row],[Código_Actividad]],CodigoActividad,[2]!Tabla2[Actividades Programables Presupuestables],"",0))</f>
        <v>#REF!</v>
      </c>
      <c r="I14" s="529">
        <f>IFERROR(VLOOKUP('[2]Formulario PPGR3'!$G14,'[2]Formulario PPGR2'!$H$9:$V$534,15,FALSE),"")</f>
        <v>1</v>
      </c>
      <c r="J14" s="534" t="s">
        <v>945</v>
      </c>
      <c r="K14" s="533" t="s">
        <v>952</v>
      </c>
      <c r="L14" s="530" t="str">
        <f>IF([2]!Tabla1[[#This Row],[Descripción]]="","",_xlfn.XLOOKUP([2]!Tabla1[[#This Row],[Descripción]],[2]!Tabla10[Descripción],[2]!Tabla10[Unidad de Medida],"",0))</f>
        <v>unidad</v>
      </c>
      <c r="M14" s="321">
        <v>1</v>
      </c>
      <c r="N14" s="546">
        <f>IF([2]!Tabla1[[#This Row],[Descripción]]="","",_xlfn.XLOOKUP([2]!Tabla1[[#This Row],[Descripción]],[2]!Tabla10[Descripción],[2]!Tabla10[Precio Unitario],0))</f>
        <v>19706</v>
      </c>
      <c r="O14" s="546">
        <f>IF([2]!Tabla1[[#This Row],[Cantidad de Insumos]]="","",[2]!Tabla1[[#This Row],[Precio Unitario]]*[2]!Tabla1[[#This Row],[Cantidad de Insumos]])</f>
        <v>19706</v>
      </c>
      <c r="P14" s="531" t="str">
        <f>IF([2]!Tabla1[[#This Row],[Descripción]]="","",_xlfn.XLOOKUP([2]!Tabla1[[#This Row],[Descripción]],[2]!Tabla10[Descripción],[2]!Tabla10[CODIGO PRESUPUESTARIO],0))</f>
        <v>2.3.1.1.01</v>
      </c>
      <c r="Q14" s="532" t="s">
        <v>947</v>
      </c>
      <c r="R14" s="532" t="str">
        <f>IF([2]!Tabla1[[#This Row],[Insumos]]="","",_xlfn.XLOOKUP([2]!Tabla1[[#This Row],[Insumos]],[2]!Tabla10[Insumo],[2]!Tabla10[InsumoAbrev],"",0))</f>
        <v>lsAlimentosyBebidas</v>
      </c>
      <c r="S14" s="191" t="s">
        <v>48</v>
      </c>
    </row>
    <row r="15" spans="2:46" ht="35.25" customHeight="1">
      <c r="B15" s="191" t="e">
        <f>IF('Formulario PPGR3'!$G15="","",CONCATENATE('Formulario PPGR3'!$C15,".",'Formulario PPGR3'!$D15,".",'Formulario PPGR3'!$E15,".",'Formulario PPGR3'!$F15))</f>
        <v>#REF!</v>
      </c>
      <c r="C15" s="191" t="e">
        <f>IF('Formulario PPGR3'!$G15="","",'Formulario PPGR1'!#REF!)</f>
        <v>#REF!</v>
      </c>
      <c r="D15" s="191" t="e">
        <f>IF('Formulario PPGR3'!$G15="","",'Formulario PPGR1'!#REF!)</f>
        <v>#REF!</v>
      </c>
      <c r="E15" s="191" t="e">
        <f>IF('Formulario PPGR3'!$G15="","",'Formulario PPGR1'!#REF!)</f>
        <v>#REF!</v>
      </c>
      <c r="F15" s="191" t="e">
        <f>IF('Formulario PPGR3'!$G15="","",'Formulario PPGR1'!#REF!)</f>
        <v>#REF!</v>
      </c>
      <c r="G15" s="241" t="s">
        <v>716</v>
      </c>
      <c r="H15" s="528" t="e" cm="1" vm="1">
        <f t="array" ref="H15">IF([2]!Tabla1[[#This Row],[Código_Actividad]]="","",_xlfn.XLOOKUP([2]!Tabla1[[#This Row],[Código_Actividad]],CodigoActividad,[2]!Tabla2[Actividades Programables Presupuestables],"",0))</f>
        <v>#REF!</v>
      </c>
      <c r="I15" s="529">
        <f>IFERROR(VLOOKUP('[2]Formulario PPGR3'!$G15,'[2]Formulario PPGR2'!$H$9:$V$534,15,FALSE),"")</f>
        <v>1</v>
      </c>
      <c r="J15" s="534" t="s">
        <v>950</v>
      </c>
      <c r="K15" s="533" t="s">
        <v>951</v>
      </c>
      <c r="L15" s="530" t="str">
        <f>IF([2]!Tabla1[[#This Row],[Descripción]]="","",_xlfn.XLOOKUP([2]!Tabla1[[#This Row],[Descripción]],[2]!Tabla10[Descripción],[2]!Tabla10[Unidad de Medida],"",0))</f>
        <v>unidad</v>
      </c>
      <c r="M15" s="321">
        <v>300</v>
      </c>
      <c r="N15" s="546">
        <f>IF([2]!Tabla1[[#This Row],[Descripción]]="","",_xlfn.XLOOKUP([2]!Tabla1[[#This Row],[Descripción]],[2]!Tabla10[Descripción],[2]!Tabla10[Precio Unitario],0))</f>
        <v>5</v>
      </c>
      <c r="O15" s="546">
        <f>IF([2]!Tabla1[[#This Row],[Cantidad de Insumos]]="","",[2]!Tabla1[[#This Row],[Precio Unitario]]*[2]!Tabla1[[#This Row],[Cantidad de Insumos]])</f>
        <v>1500</v>
      </c>
      <c r="P15" s="531" t="str">
        <f>IF([2]!Tabla1[[#This Row],[Descripción]]="","",_xlfn.XLOOKUP([2]!Tabla1[[#This Row],[Descripción]],[2]!Tabla10[Descripción],[2]!Tabla10[CODIGO PRESUPUESTARIO],0))</f>
        <v xml:space="preserve">2.2.2.2.01 </v>
      </c>
      <c r="Q15" s="532" t="s">
        <v>947</v>
      </c>
      <c r="R15" s="532" t="str">
        <f>IF([2]!Tabla1[[#This Row],[Insumos]]="","",_xlfn.XLOOKUP([2]!Tabla1[[#This Row],[Insumos]],[2]!Tabla10[Insumo],[2]!Tabla10[InsumoAbrev],"",0))</f>
        <v>lsImpresionyEncuadernacion</v>
      </c>
      <c r="S15" s="191" t="s">
        <v>48</v>
      </c>
    </row>
    <row r="16" spans="2:46" ht="39.75" customHeight="1">
      <c r="B16" s="191" t="e">
        <f>IF('Formulario PPGR3'!$G16="","",CONCATENATE('Formulario PPGR3'!$C16,".",'Formulario PPGR3'!$D16,".",'Formulario PPGR3'!$E16,".",'Formulario PPGR3'!$F16))</f>
        <v>#REF!</v>
      </c>
      <c r="C16" s="191" t="e">
        <f>IF('Formulario PPGR3'!$G16="","",'Formulario PPGR1'!#REF!)</f>
        <v>#REF!</v>
      </c>
      <c r="D16" s="191" t="e">
        <f>IF('Formulario PPGR3'!$G16="","",'Formulario PPGR1'!#REF!)</f>
        <v>#REF!</v>
      </c>
      <c r="E16" s="191" t="e">
        <f>IF('Formulario PPGR3'!$G16="","",'Formulario PPGR1'!#REF!)</f>
        <v>#REF!</v>
      </c>
      <c r="F16" s="191" t="e">
        <f>IF('Formulario PPGR3'!$G16="","",'Formulario PPGR1'!#REF!)</f>
        <v>#REF!</v>
      </c>
      <c r="G16" s="241" t="s">
        <v>720</v>
      </c>
      <c r="H16" s="528" t="e" cm="1" vm="1">
        <f t="array" ref="H16">IF([2]!Tabla1[[#This Row],[Código_Actividad]]="","",_xlfn.XLOOKUP([2]!Tabla1[[#This Row],[Código_Actividad]],CodigoActividad,[2]!Tabla2[Actividades Programables Presupuestables],"",0))</f>
        <v>#REF!</v>
      </c>
      <c r="I16" s="529">
        <f>IFERROR(VLOOKUP('[2]Formulario PPGR3'!$G16,'[2]Formulario PPGR2'!$H$9:$V$534,15,FALSE),"")</f>
        <v>5</v>
      </c>
      <c r="J16" s="534" t="s">
        <v>945</v>
      </c>
      <c r="K16" s="533" t="s">
        <v>952</v>
      </c>
      <c r="L16" s="530" t="str">
        <f>IF([2]!Tabla1[[#This Row],[Descripción]]="","",_xlfn.XLOOKUP([2]!Tabla1[[#This Row],[Descripción]],[2]!Tabla10[Descripción],[2]!Tabla10[Unidad de Medida],"",0))</f>
        <v>unidad</v>
      </c>
      <c r="M16" s="321">
        <v>5</v>
      </c>
      <c r="N16" s="546">
        <f>IF([2]!Tabla1[[#This Row],[Descripción]]="","",_xlfn.XLOOKUP([2]!Tabla1[[#This Row],[Descripción]],[2]!Tabla10[Descripción],[2]!Tabla10[Precio Unitario],0))</f>
        <v>19706</v>
      </c>
      <c r="O16" s="546">
        <f>IF([2]!Tabla1[[#This Row],[Cantidad de Insumos]]="","",[2]!Tabla1[[#This Row],[Precio Unitario]]*[2]!Tabla1[[#This Row],[Cantidad de Insumos]])</f>
        <v>98530</v>
      </c>
      <c r="P16" s="531" t="str">
        <f>IF([2]!Tabla1[[#This Row],[Descripción]]="","",_xlfn.XLOOKUP([2]!Tabla1[[#This Row],[Descripción]],[2]!Tabla10[Descripción],[2]!Tabla10[CODIGO PRESUPUESTARIO],0))</f>
        <v>2.3.1.1.01</v>
      </c>
      <c r="Q16" s="532" t="s">
        <v>947</v>
      </c>
      <c r="R16" s="532" t="str">
        <f>IF([2]!Tabla1[[#This Row],[Insumos]]="","",_xlfn.XLOOKUP([2]!Tabla1[[#This Row],[Insumos]],[2]!Tabla10[Insumo],[2]!Tabla10[InsumoAbrev],"",0))</f>
        <v>lsAlimentosyBebidas</v>
      </c>
      <c r="S16" s="191" t="s">
        <v>48</v>
      </c>
    </row>
    <row r="17" spans="2:19" ht="38.25" customHeight="1">
      <c r="B17" s="191" t="e">
        <f>IF('Formulario PPGR3'!$G17="","",CONCATENATE('Formulario PPGR3'!$C17,".",'Formulario PPGR3'!$D17,".",'Formulario PPGR3'!$E17,".",'Formulario PPGR3'!$F17))</f>
        <v>#REF!</v>
      </c>
      <c r="C17" s="191" t="e">
        <f>IF('Formulario PPGR3'!$G17="","",'Formulario PPGR1'!#REF!)</f>
        <v>#REF!</v>
      </c>
      <c r="D17" s="191" t="e">
        <f>IF('Formulario PPGR3'!$G17="","",'Formulario PPGR1'!#REF!)</f>
        <v>#REF!</v>
      </c>
      <c r="E17" s="191" t="e">
        <f>IF('Formulario PPGR3'!$G17="","",'Formulario PPGR1'!#REF!)</f>
        <v>#REF!</v>
      </c>
      <c r="F17" s="191" t="e">
        <f>IF('Formulario PPGR3'!$G17="","",'Formulario PPGR1'!#REF!)</f>
        <v>#REF!</v>
      </c>
      <c r="G17" s="241" t="s">
        <v>720</v>
      </c>
      <c r="H17" s="528" t="e" cm="1" vm="1">
        <f t="array" ref="H17">IF([2]!Tabla1[[#This Row],[Código_Actividad]]="","",_xlfn.XLOOKUP([2]!Tabla1[[#This Row],[Código_Actividad]],CodigoActividad,[2]!Tabla2[Actividades Programables Presupuestables],"",0))</f>
        <v>#REF!</v>
      </c>
      <c r="I17" s="529">
        <f>IFERROR(VLOOKUP('[2]Formulario PPGR3'!$G17,'[2]Formulario PPGR2'!$H$9:$V$534,15,FALSE),"")</f>
        <v>5</v>
      </c>
      <c r="J17" s="534" t="s">
        <v>945</v>
      </c>
      <c r="K17" s="533" t="s">
        <v>949</v>
      </c>
      <c r="L17" s="530" t="str">
        <f>IF([2]!Tabla1[[#This Row],[Descripción]]="","",_xlfn.XLOOKUP([2]!Tabla1[[#This Row],[Descripción]],[2]!Tabla10[Descripción],[2]!Tabla10[Unidad de Medida],"",0))</f>
        <v>unidad</v>
      </c>
      <c r="M17" s="321">
        <v>5</v>
      </c>
      <c r="N17" s="546">
        <f>IF([2]!Tabla1[[#This Row],[Descripción]]="","",_xlfn.XLOOKUP([2]!Tabla1[[#This Row],[Descripción]],[2]!Tabla10[Descripción],[2]!Tabla10[Precio Unitario],0))</f>
        <v>15251.5</v>
      </c>
      <c r="O17" s="546">
        <f>IF([2]!Tabla1[[#This Row],[Cantidad de Insumos]]="","",[2]!Tabla1[[#This Row],[Precio Unitario]]*[2]!Tabla1[[#This Row],[Cantidad de Insumos]])</f>
        <v>76257.5</v>
      </c>
      <c r="P17" s="531" t="str">
        <f>IF([2]!Tabla1[[#This Row],[Descripción]]="","",_xlfn.XLOOKUP([2]!Tabla1[[#This Row],[Descripción]],[2]!Tabla10[Descripción],[2]!Tabla10[CODIGO PRESUPUESTARIO],0))</f>
        <v>2.3.1.1.01</v>
      </c>
      <c r="Q17" s="532" t="s">
        <v>953</v>
      </c>
      <c r="R17" s="532" t="str">
        <f>IF([2]!Tabla1[[#This Row],[Insumos]]="","",_xlfn.XLOOKUP([2]!Tabla1[[#This Row],[Insumos]],[2]!Tabla10[Insumo],[2]!Tabla10[InsumoAbrev],"",0))</f>
        <v>lsAlimentosyBebidas</v>
      </c>
      <c r="S17" s="191" t="s">
        <v>48</v>
      </c>
    </row>
    <row r="18" spans="2:19" ht="41.25" customHeight="1">
      <c r="B18" s="191" t="e">
        <f>IF('Formulario PPGR3'!$G18="","",CONCATENATE('Formulario PPGR3'!$C18,".",'Formulario PPGR3'!$D18,".",'Formulario PPGR3'!$E18,".",'Formulario PPGR3'!$F18))</f>
        <v>#REF!</v>
      </c>
      <c r="C18" s="191" t="e">
        <f>IF('Formulario PPGR3'!$G18="","",'Formulario PPGR1'!#REF!)</f>
        <v>#REF!</v>
      </c>
      <c r="D18" s="191" t="e">
        <f>IF('Formulario PPGR3'!$G18="","",'Formulario PPGR1'!#REF!)</f>
        <v>#REF!</v>
      </c>
      <c r="E18" s="191" t="e">
        <f>IF('Formulario PPGR3'!$G18="","",'Formulario PPGR1'!#REF!)</f>
        <v>#REF!</v>
      </c>
      <c r="F18" s="191" t="e">
        <f>IF('Formulario PPGR3'!$G18="","",'Formulario PPGR1'!#REF!)</f>
        <v>#REF!</v>
      </c>
      <c r="G18" s="241" t="s">
        <v>720</v>
      </c>
      <c r="H18" s="528" t="e" cm="1" vm="1">
        <f t="array" ref="H18">IF([2]!Tabla1[[#This Row],[Código_Actividad]]="","",_xlfn.XLOOKUP([2]!Tabla1[[#This Row],[Código_Actividad]],CodigoActividad,[2]!Tabla2[Actividades Programables Presupuestables],"",0))</f>
        <v>#REF!</v>
      </c>
      <c r="I18" s="529">
        <f>IFERROR(VLOOKUP('[2]Formulario PPGR3'!$G18,'[2]Formulario PPGR2'!$H$9:$V$534,15,FALSE),"")</f>
        <v>5</v>
      </c>
      <c r="J18" s="534" t="s">
        <v>945</v>
      </c>
      <c r="K18" s="533" t="s">
        <v>949</v>
      </c>
      <c r="L18" s="530" t="str">
        <f>IF([2]!Tabla1[[#This Row],[Descripción]]="","",_xlfn.XLOOKUP([2]!Tabla1[[#This Row],[Descripción]],[2]!Tabla10[Descripción],[2]!Tabla10[Unidad de Medida],"",0))</f>
        <v>unidad</v>
      </c>
      <c r="M18" s="321">
        <v>5</v>
      </c>
      <c r="N18" s="546">
        <f>IF([2]!Tabla1[[#This Row],[Descripción]]="","",_xlfn.XLOOKUP([2]!Tabla1[[#This Row],[Descripción]],[2]!Tabla10[Descripción],[2]!Tabla10[Precio Unitario],0))</f>
        <v>15251.5</v>
      </c>
      <c r="O18" s="546">
        <f>IF([2]!Tabla1[[#This Row],[Cantidad de Insumos]]="","",[2]!Tabla1[[#This Row],[Precio Unitario]]*[2]!Tabla1[[#This Row],[Cantidad de Insumos]])</f>
        <v>76257.5</v>
      </c>
      <c r="P18" s="531" t="str">
        <f>IF([2]!Tabla1[[#This Row],[Descripción]]="","",_xlfn.XLOOKUP([2]!Tabla1[[#This Row],[Descripción]],[2]!Tabla10[Descripción],[2]!Tabla10[CODIGO PRESUPUESTARIO],0))</f>
        <v>2.3.1.1.01</v>
      </c>
      <c r="Q18" s="532" t="s">
        <v>953</v>
      </c>
      <c r="R18" s="532" t="str">
        <f>IF([2]!Tabla1[[#This Row],[Insumos]]="","",_xlfn.XLOOKUP([2]!Tabla1[[#This Row],[Insumos]],[2]!Tabla10[Insumo],[2]!Tabla10[InsumoAbrev],"",0))</f>
        <v>lsAlimentosyBebidas</v>
      </c>
      <c r="S18" s="191" t="s">
        <v>48</v>
      </c>
    </row>
    <row r="19" spans="2:19" ht="33.75" customHeight="1">
      <c r="B19" s="191" t="e">
        <f>IF('Formulario PPGR3'!$G19="","",CONCATENATE('Formulario PPGR3'!$C19,".",'Formulario PPGR3'!$D19,".",'Formulario PPGR3'!$E19,".",'Formulario PPGR3'!$F19))</f>
        <v>#REF!</v>
      </c>
      <c r="C19" s="191" t="e">
        <f>IF('Formulario PPGR3'!$G19="","",'Formulario PPGR1'!#REF!)</f>
        <v>#REF!</v>
      </c>
      <c r="D19" s="191" t="e">
        <f>IF('Formulario PPGR3'!$G19="","",'Formulario PPGR1'!#REF!)</f>
        <v>#REF!</v>
      </c>
      <c r="E19" s="191" t="e">
        <f>IF('Formulario PPGR3'!$G19="","",'Formulario PPGR1'!#REF!)</f>
        <v>#REF!</v>
      </c>
      <c r="F19" s="191" t="e">
        <f>IF('Formulario PPGR3'!$G19="","",'Formulario PPGR1'!#REF!)</f>
        <v>#REF!</v>
      </c>
      <c r="G19" s="241" t="s">
        <v>665</v>
      </c>
      <c r="H19" s="528" t="e" cm="1" vm="1">
        <f t="array" ref="H19">IF([2]!Tabla1[[#This Row],[Código_Actividad]]="","",_xlfn.XLOOKUP([2]!Tabla1[[#This Row],[Código_Actividad]],CodigoActividad,[2]!Tabla2[Actividades Programables Presupuestables],"",0))</f>
        <v>#REF!</v>
      </c>
      <c r="I19" s="529">
        <f>IFERROR(VLOOKUP('[2]Formulario PPGR3'!$G19,'[2]Formulario PPGR2'!$H$9:$V$534,15,FALSE),"")</f>
        <v>4</v>
      </c>
      <c r="J19" s="534" t="s">
        <v>945</v>
      </c>
      <c r="K19" s="533" t="s">
        <v>949</v>
      </c>
      <c r="L19" s="530" t="str">
        <f>IF([2]!Tabla1[[#This Row],[Descripción]]="","",_xlfn.XLOOKUP([2]!Tabla1[[#This Row],[Descripción]],[2]!Tabla10[Descripción],[2]!Tabla10[Unidad de Medida],"",0))</f>
        <v>unidad</v>
      </c>
      <c r="M19" s="321">
        <v>4</v>
      </c>
      <c r="N19" s="546">
        <f>IF([2]!Tabla1[[#This Row],[Descripción]]="","",_xlfn.XLOOKUP([2]!Tabla1[[#This Row],[Descripción]],[2]!Tabla10[Descripción],[2]!Tabla10[Precio Unitario],0))</f>
        <v>15251.5</v>
      </c>
      <c r="O19" s="546">
        <f>IF([2]!Tabla1[[#This Row],[Cantidad de Insumos]]="","",[2]!Tabla1[[#This Row],[Precio Unitario]]*[2]!Tabla1[[#This Row],[Cantidad de Insumos]])</f>
        <v>61006</v>
      </c>
      <c r="P19" s="531" t="str">
        <f>IF([2]!Tabla1[[#This Row],[Descripción]]="","",_xlfn.XLOOKUP([2]!Tabla1[[#This Row],[Descripción]],[2]!Tabla10[Descripción],[2]!Tabla10[CODIGO PRESUPUESTARIO],0))</f>
        <v>2.3.1.1.01</v>
      </c>
      <c r="Q19" s="532" t="s">
        <v>953</v>
      </c>
      <c r="R19" s="532" t="str">
        <f>IF([2]!Tabla1[[#This Row],[Insumos]]="","",_xlfn.XLOOKUP([2]!Tabla1[[#This Row],[Insumos]],[2]!Tabla10[Insumo],[2]!Tabla10[InsumoAbrev],"",0))</f>
        <v>lsAlimentosyBebidas</v>
      </c>
      <c r="S19" s="191" t="s">
        <v>193</v>
      </c>
    </row>
    <row r="20" spans="2:19" ht="42.75" customHeight="1">
      <c r="B20" s="191" t="e">
        <f>IF('Formulario PPGR3'!$G20="","",CONCATENATE('Formulario PPGR3'!$C20,".",'Formulario PPGR3'!$D20,".",'Formulario PPGR3'!$E20,".",'Formulario PPGR3'!$F20))</f>
        <v>#REF!</v>
      </c>
      <c r="C20" s="191" t="e">
        <f>IF('Formulario PPGR3'!$G20="","",'Formulario PPGR1'!#REF!)</f>
        <v>#REF!</v>
      </c>
      <c r="D20" s="191" t="e">
        <f>IF('Formulario PPGR3'!$G20="","",'Formulario PPGR1'!#REF!)</f>
        <v>#REF!</v>
      </c>
      <c r="E20" s="191" t="e">
        <f>IF('Formulario PPGR3'!$G20="","",'Formulario PPGR1'!#REF!)</f>
        <v>#REF!</v>
      </c>
      <c r="F20" s="191" t="e">
        <f>IF('Formulario PPGR3'!$G20="","",'Formulario PPGR1'!#REF!)</f>
        <v>#REF!</v>
      </c>
      <c r="G20" s="241" t="s">
        <v>665</v>
      </c>
      <c r="H20" s="528" t="e" cm="1" vm="1">
        <f t="array" ref="H20">IF([2]!Tabla1[[#This Row],[Código_Actividad]]="","",_xlfn.XLOOKUP([2]!Tabla1[[#This Row],[Código_Actividad]],CodigoActividad,[2]!Tabla2[Actividades Programables Presupuestables],"",0))</f>
        <v>#REF!</v>
      </c>
      <c r="I20" s="529">
        <f>IFERROR(VLOOKUP('[2]Formulario PPGR3'!$G20,'[2]Formulario PPGR2'!$H$9:$V$534,15,FALSE),"")</f>
        <v>4</v>
      </c>
      <c r="J20" s="534" t="s">
        <v>945</v>
      </c>
      <c r="K20" s="533" t="s">
        <v>954</v>
      </c>
      <c r="L20" s="530" t="str">
        <f>IF([2]!Tabla1[[#This Row],[Descripción]]="","",_xlfn.XLOOKUP([2]!Tabla1[[#This Row],[Descripción]],[2]!Tabla10[Descripción],[2]!Tabla10[Unidad de Medida],"",0))</f>
        <v>unidad</v>
      </c>
      <c r="M20" s="321">
        <v>4</v>
      </c>
      <c r="N20" s="546">
        <f>IF([2]!Tabla1[[#This Row],[Descripción]]="","",_xlfn.XLOOKUP([2]!Tabla1[[#This Row],[Descripción]],[2]!Tabla10[Descripción],[2]!Tabla10[Precio Unitario],0))</f>
        <v>12626</v>
      </c>
      <c r="O20" s="546">
        <f>IF([2]!Tabla1[[#This Row],[Cantidad de Insumos]]="","",[2]!Tabla1[[#This Row],[Precio Unitario]]*[2]!Tabla1[[#This Row],[Cantidad de Insumos]])</f>
        <v>50504</v>
      </c>
      <c r="P20" s="531" t="str">
        <f>IF([2]!Tabla1[[#This Row],[Descripción]]="","",_xlfn.XLOOKUP([2]!Tabla1[[#This Row],[Descripción]],[2]!Tabla10[Descripción],[2]!Tabla10[CODIGO PRESUPUESTARIO],0))</f>
        <v>2.3.1.1.01</v>
      </c>
      <c r="Q20" s="532" t="s">
        <v>953</v>
      </c>
      <c r="R20" s="532" t="str">
        <f>IF([2]!Tabla1[[#This Row],[Insumos]]="","",_xlfn.XLOOKUP([2]!Tabla1[[#This Row],[Insumos]],[2]!Tabla10[Insumo],[2]!Tabla10[InsumoAbrev],"",0))</f>
        <v>lsAlimentosyBebidas</v>
      </c>
      <c r="S20" s="191" t="s">
        <v>948</v>
      </c>
    </row>
    <row r="21" spans="2:19" ht="42" customHeight="1">
      <c r="B21" s="191" t="e">
        <f>IF('Formulario PPGR3'!$G21="","",CONCATENATE('Formulario PPGR3'!$C21,".",'Formulario PPGR3'!$D21,".",'Formulario PPGR3'!$E21,".",'Formulario PPGR3'!$F21))</f>
        <v>#REF!</v>
      </c>
      <c r="C21" s="191" t="e">
        <f>IF('Formulario PPGR3'!$G21="","",'Formulario PPGR1'!#REF!)</f>
        <v>#REF!</v>
      </c>
      <c r="D21" s="191" t="e">
        <f>IF('Formulario PPGR3'!$G21="","",'Formulario PPGR1'!#REF!)</f>
        <v>#REF!</v>
      </c>
      <c r="E21" s="191" t="e">
        <f>IF('Formulario PPGR3'!$G21="","",'Formulario PPGR1'!#REF!)</f>
        <v>#REF!</v>
      </c>
      <c r="F21" s="191" t="e">
        <f>IF('Formulario PPGR3'!$G21="","",'Formulario PPGR1'!#REF!)</f>
        <v>#REF!</v>
      </c>
      <c r="G21" s="241" t="s">
        <v>669</v>
      </c>
      <c r="H21" s="528" t="e" cm="1" vm="1">
        <f t="array" ref="H21">IF([2]!Tabla1[[#This Row],[Código_Actividad]]="","",_xlfn.XLOOKUP([2]!Tabla1[[#This Row],[Código_Actividad]],CodigoActividad,[2]!Tabla2[Actividades Programables Presupuestables],"",0))</f>
        <v>#REF!</v>
      </c>
      <c r="I21" s="529">
        <f>IFERROR(VLOOKUP('[2]Formulario PPGR3'!$G21,'[2]Formulario PPGR2'!$H$9:$V$534,15,FALSE),"")</f>
        <v>4</v>
      </c>
      <c r="J21" s="534" t="s">
        <v>945</v>
      </c>
      <c r="K21" s="533" t="s">
        <v>952</v>
      </c>
      <c r="L21" s="530" t="str">
        <f>IF([2]!Tabla1[[#This Row],[Descripción]]="","",_xlfn.XLOOKUP([2]!Tabla1[[#This Row],[Descripción]],[2]!Tabla10[Descripción],[2]!Tabla10[Unidad de Medida],"",0))</f>
        <v>unidad</v>
      </c>
      <c r="M21" s="321">
        <v>2</v>
      </c>
      <c r="N21" s="546">
        <f>IF([2]!Tabla1[[#This Row],[Descripción]]="","",_xlfn.XLOOKUP([2]!Tabla1[[#This Row],[Descripción]],[2]!Tabla10[Descripción],[2]!Tabla10[Precio Unitario],0))</f>
        <v>19706</v>
      </c>
      <c r="O21" s="546">
        <f>IF([2]!Tabla1[[#This Row],[Cantidad de Insumos]]="","",[2]!Tabla1[[#This Row],[Precio Unitario]]*[2]!Tabla1[[#This Row],[Cantidad de Insumos]])</f>
        <v>39412</v>
      </c>
      <c r="P21" s="531" t="str">
        <f>IF([2]!Tabla1[[#This Row],[Descripción]]="","",_xlfn.XLOOKUP([2]!Tabla1[[#This Row],[Descripción]],[2]!Tabla10[Descripción],[2]!Tabla10[CODIGO PRESUPUESTARIO],0))</f>
        <v>2.3.1.1.01</v>
      </c>
      <c r="Q21" s="532" t="s">
        <v>953</v>
      </c>
      <c r="R21" s="532" t="str">
        <f>IF([2]!Tabla1[[#This Row],[Insumos]]="","",_xlfn.XLOOKUP([2]!Tabla1[[#This Row],[Insumos]],[2]!Tabla10[Insumo],[2]!Tabla10[InsumoAbrev],"",0))</f>
        <v>lsAlimentosyBebidas</v>
      </c>
      <c r="S21" s="191" t="s">
        <v>948</v>
      </c>
    </row>
    <row r="22" spans="2:19" ht="43.5" customHeight="1">
      <c r="B22" s="191" t="e">
        <f>IF('Formulario PPGR3'!$G22="","",CONCATENATE('Formulario PPGR3'!$C22,".",'Formulario PPGR3'!$D22,".",'Formulario PPGR3'!$E22,".",'Formulario PPGR3'!$F22))</f>
        <v>#REF!</v>
      </c>
      <c r="C22" s="191" t="e">
        <f>IF('Formulario PPGR3'!$G22="","",'Formulario PPGR1'!#REF!)</f>
        <v>#REF!</v>
      </c>
      <c r="D22" s="191" t="e">
        <f>IF('Formulario PPGR3'!$G22="","",'Formulario PPGR1'!#REF!)</f>
        <v>#REF!</v>
      </c>
      <c r="E22" s="191" t="e">
        <f>IF('Formulario PPGR3'!$G22="","",'Formulario PPGR1'!#REF!)</f>
        <v>#REF!</v>
      </c>
      <c r="F22" s="191" t="e">
        <f>IF('Formulario PPGR3'!$G22="","",'Formulario PPGR1'!#REF!)</f>
        <v>#REF!</v>
      </c>
      <c r="G22" s="241" t="s">
        <v>685</v>
      </c>
      <c r="H22" s="528" t="e" cm="1" vm="1">
        <f t="array" ref="H22">IF([2]!Tabla1[[#This Row],[Código_Actividad]]="","",_xlfn.XLOOKUP([2]!Tabla1[[#This Row],[Código_Actividad]],CodigoActividad,[2]!Tabla2[Actividades Programables Presupuestables],"",0))</f>
        <v>#REF!</v>
      </c>
      <c r="I22" s="529">
        <f>IFERROR(VLOOKUP('[2]Formulario PPGR3'!$G22,'[2]Formulario PPGR2'!$H$9:$V$534,15,FALSE),"")</f>
        <v>1</v>
      </c>
      <c r="J22" s="534" t="s">
        <v>945</v>
      </c>
      <c r="K22" s="533" t="s">
        <v>952</v>
      </c>
      <c r="L22" s="530" t="str">
        <f>IF([2]!Tabla1[[#This Row],[Descripción]]="","",_xlfn.XLOOKUP([2]!Tabla1[[#This Row],[Descripción]],[2]!Tabla10[Descripción],[2]!Tabla10[Unidad de Medida],"",0))</f>
        <v>unidad</v>
      </c>
      <c r="M22" s="321">
        <v>1</v>
      </c>
      <c r="N22" s="546">
        <f>IF([2]!Tabla1[[#This Row],[Descripción]]="","",_xlfn.XLOOKUP([2]!Tabla1[[#This Row],[Descripción]],[2]!Tabla10[Descripción],[2]!Tabla10[Precio Unitario],0))</f>
        <v>19706</v>
      </c>
      <c r="O22" s="546">
        <f>IF([2]!Tabla1[[#This Row],[Cantidad de Insumos]]="","",[2]!Tabla1[[#This Row],[Precio Unitario]]*[2]!Tabla1[[#This Row],[Cantidad de Insumos]])</f>
        <v>19706</v>
      </c>
      <c r="P22" s="531" t="str">
        <f>IF([2]!Tabla1[[#This Row],[Descripción]]="","",_xlfn.XLOOKUP([2]!Tabla1[[#This Row],[Descripción]],[2]!Tabla10[Descripción],[2]!Tabla10[CODIGO PRESUPUESTARIO],0))</f>
        <v>2.3.1.1.01</v>
      </c>
      <c r="Q22" s="532" t="s">
        <v>953</v>
      </c>
      <c r="R22" s="532" t="str">
        <f>IF([2]!Tabla1[[#This Row],[Insumos]]="","",_xlfn.XLOOKUP([2]!Tabla1[[#This Row],[Insumos]],[2]!Tabla10[Insumo],[2]!Tabla10[InsumoAbrev],"",0))</f>
        <v>lsAlimentosyBebidas</v>
      </c>
      <c r="S22" s="191" t="s">
        <v>948</v>
      </c>
    </row>
    <row r="23" spans="2:19" ht="43.5" customHeight="1">
      <c r="B23" s="191" t="e">
        <f>IF('Formulario PPGR3'!$G23="","",CONCATENATE('Formulario PPGR3'!$C23,".",'Formulario PPGR3'!$D23,".",'Formulario PPGR3'!$E23,".",'Formulario PPGR3'!$F23))</f>
        <v>#REF!</v>
      </c>
      <c r="C23" s="191" t="e">
        <f>IF('Formulario PPGR3'!$G23="","",'Formulario PPGR1'!#REF!)</f>
        <v>#REF!</v>
      </c>
      <c r="D23" s="191" t="e">
        <f>IF('Formulario PPGR3'!$G23="","",'Formulario PPGR1'!#REF!)</f>
        <v>#REF!</v>
      </c>
      <c r="E23" s="191" t="e">
        <f>IF('Formulario PPGR3'!$G23="","",'Formulario PPGR1'!#REF!)</f>
        <v>#REF!</v>
      </c>
      <c r="F23" s="191" t="e">
        <f>IF('Formulario PPGR3'!$G23="","",'Formulario PPGR1'!#REF!)</f>
        <v>#REF!</v>
      </c>
      <c r="G23" s="241" t="s">
        <v>689</v>
      </c>
      <c r="H23" s="528" t="e" cm="1" vm="1">
        <f t="array" ref="H23">IF([2]!Tabla1[[#This Row],[Código_Actividad]]="","",_xlfn.XLOOKUP([2]!Tabla1[[#This Row],[Código_Actividad]],CodigoActividad,[2]!Tabla2[Actividades Programables Presupuestables],"",0))</f>
        <v>#REF!</v>
      </c>
      <c r="I23" s="529">
        <f>IFERROR(VLOOKUP('[2]Formulario PPGR3'!$G23,'[2]Formulario PPGR2'!$H$9:$V$534,15,FALSE),"")</f>
        <v>1</v>
      </c>
      <c r="J23" s="534" t="s">
        <v>945</v>
      </c>
      <c r="K23" s="533" t="s">
        <v>952</v>
      </c>
      <c r="L23" s="530" t="str">
        <f>IF([2]!Tabla1[[#This Row],[Descripción]]="","",_xlfn.XLOOKUP([2]!Tabla1[[#This Row],[Descripción]],[2]!Tabla10[Descripción],[2]!Tabla10[Unidad de Medida],"",0))</f>
        <v>unidad</v>
      </c>
      <c r="M23" s="321">
        <v>1</v>
      </c>
      <c r="N23" s="546">
        <f>IF([2]!Tabla1[[#This Row],[Descripción]]="","",_xlfn.XLOOKUP([2]!Tabla1[[#This Row],[Descripción]],[2]!Tabla10[Descripción],[2]!Tabla10[Precio Unitario],0))</f>
        <v>19706</v>
      </c>
      <c r="O23" s="546">
        <f>IF([2]!Tabla1[[#This Row],[Cantidad de Insumos]]="","",[2]!Tabla1[[#This Row],[Precio Unitario]]*[2]!Tabla1[[#This Row],[Cantidad de Insumos]])</f>
        <v>19706</v>
      </c>
      <c r="P23" s="531" t="str">
        <f>IF([2]!Tabla1[[#This Row],[Descripción]]="","",_xlfn.XLOOKUP([2]!Tabla1[[#This Row],[Descripción]],[2]!Tabla10[Descripción],[2]!Tabla10[CODIGO PRESUPUESTARIO],0))</f>
        <v>2.3.1.1.01</v>
      </c>
      <c r="Q23" s="532" t="s">
        <v>953</v>
      </c>
      <c r="R23" s="532" t="str">
        <f>IF([2]!Tabla1[[#This Row],[Insumos]]="","",_xlfn.XLOOKUP([2]!Tabla1[[#This Row],[Insumos]],[2]!Tabla10[Insumo],[2]!Tabla10[InsumoAbrev],"",0))</f>
        <v>lsAlimentosyBebidas</v>
      </c>
      <c r="S23" s="191" t="s">
        <v>948</v>
      </c>
    </row>
    <row r="24" spans="2:19" ht="44.25" customHeight="1">
      <c r="B24" s="191" t="e">
        <f>IF('Formulario PPGR3'!$G24="","",CONCATENATE('Formulario PPGR3'!$C24,".",'Formulario PPGR3'!$D24,".",'Formulario PPGR3'!$E24,".",'Formulario PPGR3'!$F24))</f>
        <v>#REF!</v>
      </c>
      <c r="C24" s="191" t="e">
        <f>IF('Formulario PPGR3'!$G24="","",'Formulario PPGR1'!#REF!)</f>
        <v>#REF!</v>
      </c>
      <c r="D24" s="191" t="e">
        <f>IF('Formulario PPGR3'!$G24="","",'Formulario PPGR1'!#REF!)</f>
        <v>#REF!</v>
      </c>
      <c r="E24" s="191" t="e">
        <f>IF('Formulario PPGR3'!$G24="","",'Formulario PPGR1'!#REF!)</f>
        <v>#REF!</v>
      </c>
      <c r="F24" s="191" t="e">
        <f>IF('Formulario PPGR3'!$G24="","",'Formulario PPGR1'!#REF!)</f>
        <v>#REF!</v>
      </c>
      <c r="G24" s="241" t="s">
        <v>637</v>
      </c>
      <c r="H24" s="528" t="e" cm="1" vm="1">
        <f t="array" ref="H24">IF([2]!Tabla1[[#This Row],[Código_Actividad]]="","",_xlfn.XLOOKUP([2]!Tabla1[[#This Row],[Código_Actividad]],CodigoActividad,[2]!Tabla2[Actividades Programables Presupuestables],"",0))</f>
        <v>#REF!</v>
      </c>
      <c r="I24" s="529">
        <f>IFERROR(VLOOKUP('[2]Formulario PPGR3'!$G24,'[2]Formulario PPGR2'!$H$9:$V$534,15,FALSE),"")</f>
        <v>2</v>
      </c>
      <c r="J24" s="534" t="s">
        <v>945</v>
      </c>
      <c r="K24" s="533" t="s">
        <v>952</v>
      </c>
      <c r="L24" s="530" t="str">
        <f>IF([2]!Tabla1[[#This Row],[Descripción]]="","",_xlfn.XLOOKUP([2]!Tabla1[[#This Row],[Descripción]],[2]!Tabla10[Descripción],[2]!Tabla10[Unidad de Medida],"",0))</f>
        <v>unidad</v>
      </c>
      <c r="M24" s="321">
        <v>2</v>
      </c>
      <c r="N24" s="546">
        <f>IF([2]!Tabla1[[#This Row],[Descripción]]="","",_xlfn.XLOOKUP([2]!Tabla1[[#This Row],[Descripción]],[2]!Tabla10[Descripción],[2]!Tabla10[Precio Unitario],0))</f>
        <v>19706</v>
      </c>
      <c r="O24" s="546">
        <f>IF([2]!Tabla1[[#This Row],[Cantidad de Insumos]]="","",[2]!Tabla1[[#This Row],[Precio Unitario]]*[2]!Tabla1[[#This Row],[Cantidad de Insumos]])</f>
        <v>39412</v>
      </c>
      <c r="P24" s="531" t="str">
        <f>IF([2]!Tabla1[[#This Row],[Descripción]]="","",_xlfn.XLOOKUP([2]!Tabla1[[#This Row],[Descripción]],[2]!Tabla10[Descripción],[2]!Tabla10[CODIGO PRESUPUESTARIO],0))</f>
        <v>2.3.1.1.01</v>
      </c>
      <c r="Q24" s="532" t="s">
        <v>953</v>
      </c>
      <c r="R24" s="532" t="str">
        <f>IF([2]!Tabla1[[#This Row],[Insumos]]="","",_xlfn.XLOOKUP([2]!Tabla1[[#This Row],[Insumos]],[2]!Tabla10[Insumo],[2]!Tabla10[InsumoAbrev],"",0))</f>
        <v>lsAlimentosyBebidas</v>
      </c>
      <c r="S24" s="191" t="s">
        <v>44</v>
      </c>
    </row>
    <row r="25" spans="2:19" ht="47.25" customHeight="1">
      <c r="B25" s="191" t="e">
        <f>IF('Formulario PPGR3'!$G25="","",CONCATENATE('Formulario PPGR3'!$C25,".",'Formulario PPGR3'!$D25,".",'Formulario PPGR3'!$E25,".",'Formulario PPGR3'!$F25))</f>
        <v>#REF!</v>
      </c>
      <c r="C25" s="191" t="e">
        <f>IF('Formulario PPGR3'!$G25="","",'Formulario PPGR1'!#REF!)</f>
        <v>#REF!</v>
      </c>
      <c r="D25" s="191" t="e">
        <f>IF('Formulario PPGR3'!$G25="","",'Formulario PPGR1'!#REF!)</f>
        <v>#REF!</v>
      </c>
      <c r="E25" s="191" t="e">
        <f>IF('Formulario PPGR3'!$G25="","",'Formulario PPGR1'!#REF!)</f>
        <v>#REF!</v>
      </c>
      <c r="F25" s="191" t="e">
        <f>IF('Formulario PPGR3'!$G25="","",'Formulario PPGR1'!#REF!)</f>
        <v>#REF!</v>
      </c>
      <c r="G25" s="241" t="s">
        <v>641</v>
      </c>
      <c r="H25" s="528" t="e" cm="1" vm="1">
        <f t="array" ref="H25">IF([2]!Tabla1[[#This Row],[Código_Actividad]]="","",_xlfn.XLOOKUP([2]!Tabla1[[#This Row],[Código_Actividad]],CodigoActividad,[2]!Tabla2[Actividades Programables Presupuestables],"",0))</f>
        <v>#REF!</v>
      </c>
      <c r="I25" s="529">
        <f>IFERROR(VLOOKUP('[2]Formulario PPGR3'!$G25,'[2]Formulario PPGR2'!$H$9:$V$534,15,FALSE),"")</f>
        <v>2</v>
      </c>
      <c r="J25" s="534" t="s">
        <v>945</v>
      </c>
      <c r="K25" s="533" t="s">
        <v>952</v>
      </c>
      <c r="L25" s="530" t="str">
        <f>IF([2]!Tabla1[[#This Row],[Descripción]]="","",_xlfn.XLOOKUP([2]!Tabla1[[#This Row],[Descripción]],[2]!Tabla10[Descripción],[2]!Tabla10[Unidad de Medida],"",0))</f>
        <v>unidad</v>
      </c>
      <c r="M25" s="321">
        <v>2</v>
      </c>
      <c r="N25" s="546">
        <f>IF([2]!Tabla1[[#This Row],[Descripción]]="","",_xlfn.XLOOKUP([2]!Tabla1[[#This Row],[Descripción]],[2]!Tabla10[Descripción],[2]!Tabla10[Precio Unitario],0))</f>
        <v>19706</v>
      </c>
      <c r="O25" s="546">
        <f>IF([2]!Tabla1[[#This Row],[Cantidad de Insumos]]="","",[2]!Tabla1[[#This Row],[Precio Unitario]]*[2]!Tabla1[[#This Row],[Cantidad de Insumos]])</f>
        <v>39412</v>
      </c>
      <c r="P25" s="531" t="str">
        <f>IF([2]!Tabla1[[#This Row],[Descripción]]="","",_xlfn.XLOOKUP([2]!Tabla1[[#This Row],[Descripción]],[2]!Tabla10[Descripción],[2]!Tabla10[CODIGO PRESUPUESTARIO],0))</f>
        <v>2.3.1.1.01</v>
      </c>
      <c r="Q25" s="532" t="s">
        <v>955</v>
      </c>
      <c r="R25" s="532" t="str">
        <f>IF([2]!Tabla1[[#This Row],[Insumos]]="","",_xlfn.XLOOKUP([2]!Tabla1[[#This Row],[Insumos]],[2]!Tabla10[Insumo],[2]!Tabla10[InsumoAbrev],"",0))</f>
        <v>lsAlimentosyBebidas</v>
      </c>
      <c r="S25" s="191" t="s">
        <v>44</v>
      </c>
    </row>
    <row r="26" spans="2:19" ht="72" customHeight="1">
      <c r="B26" s="191" t="e">
        <f>IF('Formulario PPGR3'!$G26="","",CONCATENATE('Formulario PPGR3'!$C26,".",'Formulario PPGR3'!$D26,".",'Formulario PPGR3'!$E26,".",'Formulario PPGR3'!$F26))</f>
        <v>#REF!</v>
      </c>
      <c r="C26" s="191" t="e">
        <f>IF('Formulario PPGR3'!$G26="","",'Formulario PPGR1'!#REF!)</f>
        <v>#REF!</v>
      </c>
      <c r="D26" s="191" t="e">
        <f>IF('Formulario PPGR3'!$G26="","",'Formulario PPGR1'!#REF!)</f>
        <v>#REF!</v>
      </c>
      <c r="E26" s="191" t="e">
        <f>IF('Formulario PPGR3'!$G26="","",'Formulario PPGR1'!#REF!)</f>
        <v>#REF!</v>
      </c>
      <c r="F26" s="191" t="e">
        <f>IF('Formulario PPGR3'!$G26="","",'Formulario PPGR1'!#REF!)</f>
        <v>#REF!</v>
      </c>
      <c r="G26" s="241" t="s">
        <v>780</v>
      </c>
      <c r="H26" s="528" t="e" cm="1" vm="1">
        <f t="array" ref="H26">IF([2]!Tabla1[[#This Row],[Código_Actividad]]="","",_xlfn.XLOOKUP([2]!Tabla1[[#This Row],[Código_Actividad]],CodigoActividad,[2]!Tabla2[Actividades Programables Presupuestables],"",0))</f>
        <v>#REF!</v>
      </c>
      <c r="I26" s="529">
        <f>IFERROR(VLOOKUP('[2]Formulario PPGR3'!$G26,'[2]Formulario PPGR2'!$H$9:$V$534,15,FALSE),"")</f>
        <v>1</v>
      </c>
      <c r="J26" s="534" t="s">
        <v>945</v>
      </c>
      <c r="K26" s="533" t="s">
        <v>952</v>
      </c>
      <c r="L26" s="530" t="str">
        <f>IF([2]!Tabla1[[#This Row],[Descripción]]="","",_xlfn.XLOOKUP([2]!Tabla1[[#This Row],[Descripción]],[2]!Tabla10[Descripción],[2]!Tabla10[Unidad de Medida],"",0))</f>
        <v>unidad</v>
      </c>
      <c r="M26" s="321">
        <v>1</v>
      </c>
      <c r="N26" s="546">
        <f>IF([2]!Tabla1[[#This Row],[Descripción]]="","",_xlfn.XLOOKUP([2]!Tabla1[[#This Row],[Descripción]],[2]!Tabla10[Descripción],[2]!Tabla10[Precio Unitario],0))</f>
        <v>19706</v>
      </c>
      <c r="O26" s="546">
        <f>IF([2]!Tabla1[[#This Row],[Cantidad de Insumos]]="","",[2]!Tabla1[[#This Row],[Precio Unitario]]*[2]!Tabla1[[#This Row],[Cantidad de Insumos]])</f>
        <v>19706</v>
      </c>
      <c r="P26" s="531" t="str">
        <f>IF([2]!Tabla1[[#This Row],[Descripción]]="","",_xlfn.XLOOKUP([2]!Tabla1[[#This Row],[Descripción]],[2]!Tabla10[Descripción],[2]!Tabla10[CODIGO PRESUPUESTARIO],0))</f>
        <v>2.3.1.1.01</v>
      </c>
      <c r="Q26" s="532" t="s">
        <v>955</v>
      </c>
      <c r="R26" s="532" t="str">
        <f>IF([2]!Tabla1[[#This Row],[Insumos]]="","",_xlfn.XLOOKUP([2]!Tabla1[[#This Row],[Insumos]],[2]!Tabla10[Insumo],[2]!Tabla10[InsumoAbrev],"",0))</f>
        <v>lsAlimentosyBebidas</v>
      </c>
      <c r="S26" s="528" t="s">
        <v>956</v>
      </c>
    </row>
    <row r="27" spans="2:19" ht="74.25" customHeight="1">
      <c r="B27" s="191" t="e">
        <f>IF('Formulario PPGR3'!$G27="","",CONCATENATE('Formulario PPGR3'!$C27,".",'Formulario PPGR3'!$D27,".",'Formulario PPGR3'!$E27,".",'Formulario PPGR3'!$F27))</f>
        <v>#REF!</v>
      </c>
      <c r="C27" s="191" t="e">
        <f>IF('Formulario PPGR3'!$G27="","",'Formulario PPGR1'!#REF!)</f>
        <v>#REF!</v>
      </c>
      <c r="D27" s="191" t="e">
        <f>IF('Formulario PPGR3'!$G27="","",'Formulario PPGR1'!#REF!)</f>
        <v>#REF!</v>
      </c>
      <c r="E27" s="191" t="e">
        <f>IF('Formulario PPGR3'!$G27="","",'Formulario PPGR1'!#REF!)</f>
        <v>#REF!</v>
      </c>
      <c r="F27" s="191" t="e">
        <f>IF('Formulario PPGR3'!$G27="","",'Formulario PPGR1'!#REF!)</f>
        <v>#REF!</v>
      </c>
      <c r="G27" s="241" t="s">
        <v>780</v>
      </c>
      <c r="H27" s="528" t="e" cm="1" vm="1">
        <f t="array" ref="H27">IF([2]!Tabla1[[#This Row],[Código_Actividad]]="","",_xlfn.XLOOKUP([2]!Tabla1[[#This Row],[Código_Actividad]],CodigoActividad,[2]!Tabla2[Actividades Programables Presupuestables],"",0))</f>
        <v>#REF!</v>
      </c>
      <c r="I27" s="529">
        <f>IFERROR(VLOOKUP('[2]Formulario PPGR3'!$G27,'[2]Formulario PPGR2'!$H$9:$V$534,15,FALSE),"")</f>
        <v>1</v>
      </c>
      <c r="J27" s="534" t="s">
        <v>945</v>
      </c>
      <c r="K27" s="533" t="s">
        <v>957</v>
      </c>
      <c r="L27" s="530" t="str">
        <f>IF([2]!Tabla1[[#This Row],[Descripción]]="","",_xlfn.XLOOKUP([2]!Tabla1[[#This Row],[Descripción]],[2]!Tabla10[Descripción],[2]!Tabla10[Unidad de Medida],"",0))</f>
        <v>unidad</v>
      </c>
      <c r="M27" s="321">
        <v>1</v>
      </c>
      <c r="N27" s="546">
        <f>IF([2]!Tabla1[[#This Row],[Descripción]]="","",_xlfn.XLOOKUP([2]!Tabla1[[#This Row],[Descripción]],[2]!Tabla10[Descripción],[2]!Tabla10[Precio Unitario],0))</f>
        <v>25488</v>
      </c>
      <c r="O27" s="546">
        <f>IF([2]!Tabla1[[#This Row],[Cantidad de Insumos]]="","",[2]!Tabla1[[#This Row],[Precio Unitario]]*[2]!Tabla1[[#This Row],[Cantidad de Insumos]])</f>
        <v>25488</v>
      </c>
      <c r="P27" s="531" t="str">
        <f>IF([2]!Tabla1[[#This Row],[Descripción]]="","",_xlfn.XLOOKUP([2]!Tabla1[[#This Row],[Descripción]],[2]!Tabla10[Descripción],[2]!Tabla10[CODIGO PRESUPUESTARIO],0))</f>
        <v>2.3.1.1.01</v>
      </c>
      <c r="Q27" s="532" t="s">
        <v>955</v>
      </c>
      <c r="R27" s="532" t="str">
        <f>IF([2]!Tabla1[[#This Row],[Insumos]]="","",_xlfn.XLOOKUP([2]!Tabla1[[#This Row],[Insumos]],[2]!Tabla10[Insumo],[2]!Tabla10[InsumoAbrev],"",0))</f>
        <v>lsAlimentosyBebidas</v>
      </c>
      <c r="S27" s="528" t="s">
        <v>956</v>
      </c>
    </row>
    <row r="28" spans="2:19" ht="69" customHeight="1">
      <c r="B28" s="191" t="e">
        <f>IF('Formulario PPGR3'!$G28="","",CONCATENATE('Formulario PPGR3'!$C28,".",'Formulario PPGR3'!$D28,".",'Formulario PPGR3'!$E28,".",'Formulario PPGR3'!$F28))</f>
        <v>#REF!</v>
      </c>
      <c r="C28" s="191" t="e">
        <f>IF('Formulario PPGR3'!$G28="","",'Formulario PPGR1'!#REF!)</f>
        <v>#REF!</v>
      </c>
      <c r="D28" s="191" t="e">
        <f>IF('Formulario PPGR3'!$G28="","",'Formulario PPGR1'!#REF!)</f>
        <v>#REF!</v>
      </c>
      <c r="E28" s="191" t="e">
        <f>IF('Formulario PPGR3'!$G28="","",'Formulario PPGR1'!#REF!)</f>
        <v>#REF!</v>
      </c>
      <c r="F28" s="191" t="e">
        <f>IF('Formulario PPGR3'!$G28="","",'Formulario PPGR1'!#REF!)</f>
        <v>#REF!</v>
      </c>
      <c r="G28" s="241" t="s">
        <v>780</v>
      </c>
      <c r="H28" s="528" t="e" cm="1" vm="1">
        <f t="array" ref="H28">IF([2]!Tabla1[[#This Row],[Código_Actividad]]="","",_xlfn.XLOOKUP([2]!Tabla1[[#This Row],[Código_Actividad]],CodigoActividad,[2]!Tabla2[Actividades Programables Presupuestables],"",0))</f>
        <v>#REF!</v>
      </c>
      <c r="I28" s="529">
        <f>IFERROR(VLOOKUP('[2]Formulario PPGR3'!$G28,'[2]Formulario PPGR2'!$H$9:$V$534,15,FALSE),"")</f>
        <v>1</v>
      </c>
      <c r="J28" s="534" t="s">
        <v>945</v>
      </c>
      <c r="K28" s="533" t="s">
        <v>957</v>
      </c>
      <c r="L28" s="530" t="str">
        <f>IF([2]!Tabla1[[#This Row],[Descripción]]="","",_xlfn.XLOOKUP([2]!Tabla1[[#This Row],[Descripción]],[2]!Tabla10[Descripción],[2]!Tabla10[Unidad de Medida],"",0))</f>
        <v>unidad</v>
      </c>
      <c r="M28" s="321">
        <v>1</v>
      </c>
      <c r="N28" s="546">
        <f>IF([2]!Tabla1[[#This Row],[Descripción]]="","",_xlfn.XLOOKUP([2]!Tabla1[[#This Row],[Descripción]],[2]!Tabla10[Descripción],[2]!Tabla10[Precio Unitario],0))</f>
        <v>25488</v>
      </c>
      <c r="O28" s="546">
        <f>IF([2]!Tabla1[[#This Row],[Cantidad de Insumos]]="","",[2]!Tabla1[[#This Row],[Precio Unitario]]*[2]!Tabla1[[#This Row],[Cantidad de Insumos]])</f>
        <v>25488</v>
      </c>
      <c r="P28" s="531" t="str">
        <f>IF([2]!Tabla1[[#This Row],[Descripción]]="","",_xlfn.XLOOKUP([2]!Tabla1[[#This Row],[Descripción]],[2]!Tabla10[Descripción],[2]!Tabla10[CODIGO PRESUPUESTARIO],0))</f>
        <v>2.3.1.1.01</v>
      </c>
      <c r="Q28" s="532" t="s">
        <v>955</v>
      </c>
      <c r="R28" s="532" t="str">
        <f>IF([2]!Tabla1[[#This Row],[Insumos]]="","",_xlfn.XLOOKUP([2]!Tabla1[[#This Row],[Insumos]],[2]!Tabla10[Insumo],[2]!Tabla10[InsumoAbrev],"",0))</f>
        <v>lsAlimentosyBebidas</v>
      </c>
      <c r="S28" s="528" t="s">
        <v>956</v>
      </c>
    </row>
    <row r="29" spans="2:19" ht="43.5" customHeight="1">
      <c r="B29" s="191" t="e">
        <f>IF('Formulario PPGR3'!$G29="","",CONCATENATE('Formulario PPGR3'!$C29,".",'Formulario PPGR3'!$D29,".",'Formulario PPGR3'!$E29,".",'Formulario PPGR3'!$F29))</f>
        <v>#REF!</v>
      </c>
      <c r="C29" s="191" t="e">
        <f>IF('Formulario PPGR3'!$G29="","",'Formulario PPGR1'!#REF!)</f>
        <v>#REF!</v>
      </c>
      <c r="D29" s="191" t="e">
        <f>IF('Formulario PPGR3'!$G29="","",'Formulario PPGR1'!#REF!)</f>
        <v>#REF!</v>
      </c>
      <c r="E29" s="191" t="e">
        <f>IF('Formulario PPGR3'!$G29="","",'Formulario PPGR1'!#REF!)</f>
        <v>#REF!</v>
      </c>
      <c r="F29" s="191" t="e">
        <f>IF('Formulario PPGR3'!$G29="","",'Formulario PPGR1'!#REF!)</f>
        <v>#REF!</v>
      </c>
      <c r="G29" s="241" t="s">
        <v>793</v>
      </c>
      <c r="H29" s="528" t="e" cm="1" vm="1">
        <f t="array" ref="H29">IF([2]!Tabla1[[#This Row],[Código_Actividad]]="","",_xlfn.XLOOKUP([2]!Tabla1[[#This Row],[Código_Actividad]],CodigoActividad,[2]!Tabla2[Actividades Programables Presupuestables],"",0))</f>
        <v>#REF!</v>
      </c>
      <c r="I29" s="529">
        <f>IFERROR(VLOOKUP('[2]Formulario PPGR3'!$G29,'[2]Formulario PPGR2'!$H$9:$V$534,15,FALSE),"")</f>
        <v>2</v>
      </c>
      <c r="J29" s="534" t="s">
        <v>945</v>
      </c>
      <c r="K29" s="533" t="s">
        <v>957</v>
      </c>
      <c r="L29" s="530" t="str">
        <f>IF([2]!Tabla1[[#This Row],[Descripción]]="","",_xlfn.XLOOKUP([2]!Tabla1[[#This Row],[Descripción]],[2]!Tabla10[Descripción],[2]!Tabla10[Unidad de Medida],"",0))</f>
        <v>unidad</v>
      </c>
      <c r="M29" s="321">
        <v>2</v>
      </c>
      <c r="N29" s="546">
        <f>IF([2]!Tabla1[[#This Row],[Descripción]]="","",_xlfn.XLOOKUP([2]!Tabla1[[#This Row],[Descripción]],[2]!Tabla10[Descripción],[2]!Tabla10[Precio Unitario],0))</f>
        <v>25488</v>
      </c>
      <c r="O29" s="546">
        <f>IF([2]!Tabla1[[#This Row],[Cantidad de Insumos]]="","",[2]!Tabla1[[#This Row],[Precio Unitario]]*[2]!Tabla1[[#This Row],[Cantidad de Insumos]])</f>
        <v>50976</v>
      </c>
      <c r="P29" s="531" t="str">
        <f>IF([2]!Tabla1[[#This Row],[Descripción]]="","",_xlfn.XLOOKUP([2]!Tabla1[[#This Row],[Descripción]],[2]!Tabla10[Descripción],[2]!Tabla10[CODIGO PRESUPUESTARIO],0))</f>
        <v>2.3.1.1.01</v>
      </c>
      <c r="Q29" s="532" t="s">
        <v>955</v>
      </c>
      <c r="R29" s="532" t="str">
        <f>IF([2]!Tabla1[[#This Row],[Insumos]]="","",_xlfn.XLOOKUP([2]!Tabla1[[#This Row],[Insumos]],[2]!Tabla10[Insumo],[2]!Tabla10[InsumoAbrev],"",0))</f>
        <v>lsAlimentosyBebidas</v>
      </c>
      <c r="S29" s="528" t="s">
        <v>956</v>
      </c>
    </row>
    <row r="30" spans="2:19" ht="44.25" customHeight="1">
      <c r="B30" s="191" t="e">
        <f>IF('Formulario PPGR3'!$G30="","",CONCATENATE('Formulario PPGR3'!$C30,".",'Formulario PPGR3'!$D30,".",'Formulario PPGR3'!$E30,".",'Formulario PPGR3'!$F30))</f>
        <v>#REF!</v>
      </c>
      <c r="C30" s="191" t="e">
        <f>IF('Formulario PPGR3'!$G30="","",'Formulario PPGR1'!#REF!)</f>
        <v>#REF!</v>
      </c>
      <c r="D30" s="191" t="e">
        <f>IF('Formulario PPGR3'!$G30="","",'Formulario PPGR1'!#REF!)</f>
        <v>#REF!</v>
      </c>
      <c r="E30" s="191" t="e">
        <f>IF('Formulario PPGR3'!$G30="","",'Formulario PPGR1'!#REF!)</f>
        <v>#REF!</v>
      </c>
      <c r="F30" s="191" t="e">
        <f>IF('Formulario PPGR3'!$G30="","",'Formulario PPGR1'!#REF!)</f>
        <v>#REF!</v>
      </c>
      <c r="G30" s="241" t="s">
        <v>793</v>
      </c>
      <c r="H30" s="528" t="e" cm="1" vm="1">
        <f t="array" ref="H30">IF([2]!Tabla1[[#This Row],[Código_Actividad]]="","",_xlfn.XLOOKUP([2]!Tabla1[[#This Row],[Código_Actividad]],CodigoActividad,[2]!Tabla2[Actividades Programables Presupuestables],"",0))</f>
        <v>#REF!</v>
      </c>
      <c r="I30" s="529">
        <f>IFERROR(VLOOKUP('[2]Formulario PPGR3'!$G30,'[2]Formulario PPGR2'!$H$9:$V$534,15,FALSE),"")</f>
        <v>2</v>
      </c>
      <c r="J30" s="534" t="s">
        <v>945</v>
      </c>
      <c r="K30" s="533" t="s">
        <v>957</v>
      </c>
      <c r="L30" s="530" t="str">
        <f>IF([2]!Tabla1[[#This Row],[Descripción]]="","",_xlfn.XLOOKUP([2]!Tabla1[[#This Row],[Descripción]],[2]!Tabla10[Descripción],[2]!Tabla10[Unidad de Medida],"",0))</f>
        <v>unidad</v>
      </c>
      <c r="M30" s="321">
        <v>2</v>
      </c>
      <c r="N30" s="546">
        <f>IF([2]!Tabla1[[#This Row],[Descripción]]="","",_xlfn.XLOOKUP([2]!Tabla1[[#This Row],[Descripción]],[2]!Tabla10[Descripción],[2]!Tabla10[Precio Unitario],0))</f>
        <v>25488</v>
      </c>
      <c r="O30" s="546">
        <f>IF([2]!Tabla1[[#This Row],[Cantidad de Insumos]]="","",[2]!Tabla1[[#This Row],[Precio Unitario]]*[2]!Tabla1[[#This Row],[Cantidad de Insumos]])</f>
        <v>50976</v>
      </c>
      <c r="P30" s="531" t="str">
        <f>IF([2]!Tabla1[[#This Row],[Descripción]]="","",_xlfn.XLOOKUP([2]!Tabla1[[#This Row],[Descripción]],[2]!Tabla10[Descripción],[2]!Tabla10[CODIGO PRESUPUESTARIO],0))</f>
        <v>2.3.1.1.01</v>
      </c>
      <c r="Q30" s="532" t="s">
        <v>955</v>
      </c>
      <c r="R30" s="532" t="str">
        <f>IF([2]!Tabla1[[#This Row],[Insumos]]="","",_xlfn.XLOOKUP([2]!Tabla1[[#This Row],[Insumos]],[2]!Tabla10[Insumo],[2]!Tabla10[InsumoAbrev],"",0))</f>
        <v>lsAlimentosyBebidas</v>
      </c>
      <c r="S30" s="528" t="s">
        <v>956</v>
      </c>
    </row>
    <row r="31" spans="2:19" ht="50.25" customHeight="1">
      <c r="B31" s="191" t="e">
        <f>IF('Formulario PPGR3'!$G31="","",CONCATENATE('Formulario PPGR3'!$C31,".",'Formulario PPGR3'!$D31,".",'Formulario PPGR3'!$E31,".",'Formulario PPGR3'!$F31))</f>
        <v>#REF!</v>
      </c>
      <c r="C31" s="191" t="e">
        <f>IF('Formulario PPGR3'!$G31="","",'Formulario PPGR1'!#REF!)</f>
        <v>#REF!</v>
      </c>
      <c r="D31" s="191" t="e">
        <f>IF('Formulario PPGR3'!$G31="","",'Formulario PPGR1'!#REF!)</f>
        <v>#REF!</v>
      </c>
      <c r="E31" s="191" t="e">
        <f>IF('Formulario PPGR3'!$G31="","",'Formulario PPGR1'!#REF!)</f>
        <v>#REF!</v>
      </c>
      <c r="F31" s="191" t="e">
        <f>IF('Formulario PPGR3'!$G31="","",'Formulario PPGR1'!#REF!)</f>
        <v>#REF!</v>
      </c>
      <c r="G31" s="241" t="s">
        <v>801</v>
      </c>
      <c r="H31" s="528" t="e" cm="1" vm="1">
        <f t="array" ref="H31">IF([2]!Tabla1[[#This Row],[Código_Actividad]]="","",_xlfn.XLOOKUP([2]!Tabla1[[#This Row],[Código_Actividad]],CodigoActividad,[2]!Tabla2[Actividades Programables Presupuestables],"",0))</f>
        <v>#REF!</v>
      </c>
      <c r="I31" s="529">
        <f>IFERROR(VLOOKUP('[2]Formulario PPGR3'!$G31,'[2]Formulario PPGR2'!$H$9:$V$534,15,FALSE),"")</f>
        <v>1</v>
      </c>
      <c r="J31" s="534" t="s">
        <v>945</v>
      </c>
      <c r="K31" s="533" t="s">
        <v>958</v>
      </c>
      <c r="L31" s="530" t="str">
        <f>IF([2]!Tabla1[[#This Row],[Descripción]]="","",_xlfn.XLOOKUP([2]!Tabla1[[#This Row],[Descripción]],[2]!Tabla10[Descripción],[2]!Tabla10[Unidad de Medida],"",0))</f>
        <v>unidad</v>
      </c>
      <c r="M31" s="321">
        <v>1</v>
      </c>
      <c r="N31" s="546">
        <f>IF([2]!Tabla1[[#This Row],[Descripción]]="","",_xlfn.XLOOKUP([2]!Tabla1[[#This Row],[Descripción]],[2]!Tabla10[Descripción],[2]!Tabla10[Precio Unitario],0))</f>
        <v>95892.7</v>
      </c>
      <c r="O31" s="546">
        <f>IF([2]!Tabla1[[#This Row],[Cantidad de Insumos]]="","",[2]!Tabla1[[#This Row],[Precio Unitario]]*[2]!Tabla1[[#This Row],[Cantidad de Insumos]])</f>
        <v>95892.7</v>
      </c>
      <c r="P31" s="531" t="str">
        <f>IF([2]!Tabla1[[#This Row],[Descripción]]="","",_xlfn.XLOOKUP([2]!Tabla1[[#This Row],[Descripción]],[2]!Tabla10[Descripción],[2]!Tabla10[CODIGO PRESUPUESTARIO],0))</f>
        <v>2.3.1.1.01</v>
      </c>
      <c r="Q31" s="532" t="s">
        <v>955</v>
      </c>
      <c r="R31" s="532" t="str">
        <f>IF([2]!Tabla1[[#This Row],[Insumos]]="","",_xlfn.XLOOKUP([2]!Tabla1[[#This Row],[Insumos]],[2]!Tabla10[Insumo],[2]!Tabla10[InsumoAbrev],"",0))</f>
        <v>lsAlimentosyBebidas</v>
      </c>
      <c r="S31" s="528" t="s">
        <v>956</v>
      </c>
    </row>
    <row r="32" spans="2:19" ht="39" customHeight="1">
      <c r="B32" s="191" t="e">
        <f>IF('Formulario PPGR3'!$G32="","",CONCATENATE('Formulario PPGR3'!$C32,".",'Formulario PPGR3'!$D32,".",'Formulario PPGR3'!$E32,".",'Formulario PPGR3'!$F32))</f>
        <v>#REF!</v>
      </c>
      <c r="C32" s="191" t="e">
        <f>IF('Formulario PPGR3'!$G32="","",'Formulario PPGR1'!#REF!)</f>
        <v>#REF!</v>
      </c>
      <c r="D32" s="191" t="e">
        <f>IF('Formulario PPGR3'!$G32="","",'Formulario PPGR1'!#REF!)</f>
        <v>#REF!</v>
      </c>
      <c r="E32" s="191" t="e">
        <f>IF('Formulario PPGR3'!$G32="","",'Formulario PPGR1'!#REF!)</f>
        <v>#REF!</v>
      </c>
      <c r="F32" s="191" t="e">
        <f>IF('Formulario PPGR3'!$G32="","",'Formulario PPGR1'!#REF!)</f>
        <v>#REF!</v>
      </c>
      <c r="G32" s="241" t="s">
        <v>801</v>
      </c>
      <c r="H32" s="528" t="e" cm="1" vm="1">
        <f t="array" ref="H32">IF([2]!Tabla1[[#This Row],[Código_Actividad]]="","",_xlfn.XLOOKUP([2]!Tabla1[[#This Row],[Código_Actividad]],CodigoActividad,[2]!Tabla2[Actividades Programables Presupuestables],"",0))</f>
        <v>#REF!</v>
      </c>
      <c r="I32" s="529">
        <f>IFERROR(VLOOKUP('[2]Formulario PPGR3'!$G32,'[2]Formulario PPGR2'!$H$9:$V$534,15,FALSE),"")</f>
        <v>1</v>
      </c>
      <c r="J32" s="534" t="s">
        <v>945</v>
      </c>
      <c r="K32" s="533" t="s">
        <v>957</v>
      </c>
      <c r="L32" s="530" t="str">
        <f>IF([2]!Tabla1[[#This Row],[Descripción]]="","",_xlfn.XLOOKUP([2]!Tabla1[[#This Row],[Descripción]],[2]!Tabla10[Descripción],[2]!Tabla10[Unidad de Medida],"",0))</f>
        <v>unidad</v>
      </c>
      <c r="M32" s="321">
        <v>1</v>
      </c>
      <c r="N32" s="546">
        <f>IF([2]!Tabla1[[#This Row],[Descripción]]="","",_xlfn.XLOOKUP([2]!Tabla1[[#This Row],[Descripción]],[2]!Tabla10[Descripción],[2]!Tabla10[Precio Unitario],0))</f>
        <v>25488</v>
      </c>
      <c r="O32" s="546">
        <f>IF([2]!Tabla1[[#This Row],[Cantidad de Insumos]]="","",[2]!Tabla1[[#This Row],[Precio Unitario]]*[2]!Tabla1[[#This Row],[Cantidad de Insumos]])</f>
        <v>25488</v>
      </c>
      <c r="P32" s="531" t="str">
        <f>IF([2]!Tabla1[[#This Row],[Descripción]]="","",_xlfn.XLOOKUP([2]!Tabla1[[#This Row],[Descripción]],[2]!Tabla10[Descripción],[2]!Tabla10[CODIGO PRESUPUESTARIO],0))</f>
        <v>2.3.1.1.01</v>
      </c>
      <c r="Q32" s="532" t="s">
        <v>955</v>
      </c>
      <c r="R32" s="532" t="str">
        <f>IF([2]!Tabla1[[#This Row],[Insumos]]="","",_xlfn.XLOOKUP([2]!Tabla1[[#This Row],[Insumos]],[2]!Tabla10[Insumo],[2]!Tabla10[InsumoAbrev],"",0))</f>
        <v>lsAlimentosyBebidas</v>
      </c>
      <c r="S32" s="528" t="s">
        <v>956</v>
      </c>
    </row>
    <row r="33" spans="2:19" ht="43.5" customHeight="1">
      <c r="B33" s="191" t="e">
        <f>IF('Formulario PPGR3'!$G33="","",CONCATENATE('Formulario PPGR3'!$C33,".",'Formulario PPGR3'!$D33,".",'Formulario PPGR3'!$E33,".",'Formulario PPGR3'!$F33))</f>
        <v>#REF!</v>
      </c>
      <c r="C33" s="191" t="e">
        <f>IF('Formulario PPGR3'!$G33="","",'Formulario PPGR1'!#REF!)</f>
        <v>#REF!</v>
      </c>
      <c r="D33" s="191" t="e">
        <f>IF('Formulario PPGR3'!$G33="","",'Formulario PPGR1'!#REF!)</f>
        <v>#REF!</v>
      </c>
      <c r="E33" s="191" t="e">
        <f>IF('Formulario PPGR3'!$G33="","",'Formulario PPGR1'!#REF!)</f>
        <v>#REF!</v>
      </c>
      <c r="F33" s="191" t="e">
        <f>IF('Formulario PPGR3'!$G33="","",'Formulario PPGR1'!#REF!)</f>
        <v>#REF!</v>
      </c>
      <c r="G33" s="241" t="s">
        <v>801</v>
      </c>
      <c r="H33" s="528" t="e" cm="1" vm="1">
        <f t="array" ref="H33">IF([2]!Tabla1[[#This Row],[Código_Actividad]]="","",_xlfn.XLOOKUP([2]!Tabla1[[#This Row],[Código_Actividad]],CodigoActividad,[2]!Tabla2[Actividades Programables Presupuestables],"",0))</f>
        <v>#REF!</v>
      </c>
      <c r="I33" s="529">
        <f>IFERROR(VLOOKUP('[2]Formulario PPGR3'!$G33,'[2]Formulario PPGR2'!$H$9:$V$534,15,FALSE),"")</f>
        <v>1</v>
      </c>
      <c r="J33" s="534" t="s">
        <v>945</v>
      </c>
      <c r="K33" s="533" t="s">
        <v>957</v>
      </c>
      <c r="L33" s="530" t="str">
        <f>IF([2]!Tabla1[[#This Row],[Descripción]]="","",_xlfn.XLOOKUP([2]!Tabla1[[#This Row],[Descripción]],[2]!Tabla10[Descripción],[2]!Tabla10[Unidad de Medida],"",0))</f>
        <v>unidad</v>
      </c>
      <c r="M33" s="321">
        <v>1</v>
      </c>
      <c r="N33" s="546">
        <f>IF([2]!Tabla1[[#This Row],[Descripción]]="","",_xlfn.XLOOKUP([2]!Tabla1[[#This Row],[Descripción]],[2]!Tabla10[Descripción],[2]!Tabla10[Precio Unitario],0))</f>
        <v>25488</v>
      </c>
      <c r="O33" s="546">
        <f>IF([2]!Tabla1[[#This Row],[Cantidad de Insumos]]="","",[2]!Tabla1[[#This Row],[Precio Unitario]]*[2]!Tabla1[[#This Row],[Cantidad de Insumos]])</f>
        <v>25488</v>
      </c>
      <c r="P33" s="531" t="str">
        <f>IF([2]!Tabla1[[#This Row],[Descripción]]="","",_xlfn.XLOOKUP([2]!Tabla1[[#This Row],[Descripción]],[2]!Tabla10[Descripción],[2]!Tabla10[CODIGO PRESUPUESTARIO],0))</f>
        <v>2.3.1.1.01</v>
      </c>
      <c r="Q33" s="532" t="s">
        <v>955</v>
      </c>
      <c r="R33" s="532" t="str">
        <f>IF([2]!Tabla1[[#This Row],[Insumos]]="","",_xlfn.XLOOKUP([2]!Tabla1[[#This Row],[Insumos]],[2]!Tabla10[Insumo],[2]!Tabla10[InsumoAbrev],"",0))</f>
        <v>lsAlimentosyBebidas</v>
      </c>
      <c r="S33" s="528" t="s">
        <v>956</v>
      </c>
    </row>
    <row r="34" spans="2:19" ht="46.5" customHeight="1">
      <c r="B34" s="191" t="e">
        <f>IF('Formulario PPGR3'!$G34="","",CONCATENATE('Formulario PPGR3'!$C34,".",'Formulario PPGR3'!$D34,".",'Formulario PPGR3'!$E34,".",'Formulario PPGR3'!$F34))</f>
        <v>#REF!</v>
      </c>
      <c r="C34" s="191" t="e">
        <f>IF('Formulario PPGR3'!$G34="","",'Formulario PPGR1'!#REF!)</f>
        <v>#REF!</v>
      </c>
      <c r="D34" s="191" t="e">
        <f>IF('Formulario PPGR3'!$G34="","",'Formulario PPGR1'!#REF!)</f>
        <v>#REF!</v>
      </c>
      <c r="E34" s="191" t="e">
        <f>IF('Formulario PPGR3'!$G34="","",'Formulario PPGR1'!#REF!)</f>
        <v>#REF!</v>
      </c>
      <c r="F34" s="191" t="e">
        <f>IF('Formulario PPGR3'!$G34="","",'Formulario PPGR1'!#REF!)</f>
        <v>#REF!</v>
      </c>
      <c r="G34" s="241" t="s">
        <v>821</v>
      </c>
      <c r="H34" s="528" t="e" cm="1" vm="1">
        <f t="array" ref="H34">IF([2]!Tabla1[[#This Row],[Código_Actividad]]="","",_xlfn.XLOOKUP([2]!Tabla1[[#This Row],[Código_Actividad]],CodigoActividad,[2]!Tabla2[Actividades Programables Presupuestables],"",0))</f>
        <v>#REF!</v>
      </c>
      <c r="I34" s="529">
        <f>IFERROR(VLOOKUP('[2]Formulario PPGR3'!$G34,'[2]Formulario PPGR2'!$H$9:$V$534,15,FALSE),"")</f>
        <v>1</v>
      </c>
      <c r="J34" s="534" t="s">
        <v>945</v>
      </c>
      <c r="K34" s="533" t="s">
        <v>957</v>
      </c>
      <c r="L34" s="530" t="str">
        <f>IF([2]!Tabla1[[#This Row],[Descripción]]="","",_xlfn.XLOOKUP([2]!Tabla1[[#This Row],[Descripción]],[2]!Tabla10[Descripción],[2]!Tabla10[Unidad de Medida],"",0))</f>
        <v>unidad</v>
      </c>
      <c r="M34" s="321">
        <v>1</v>
      </c>
      <c r="N34" s="546">
        <f>IF([2]!Tabla1[[#This Row],[Descripción]]="","",_xlfn.XLOOKUP([2]!Tabla1[[#This Row],[Descripción]],[2]!Tabla10[Descripción],[2]!Tabla10[Precio Unitario],0))</f>
        <v>25488</v>
      </c>
      <c r="O34" s="546">
        <f>IF([2]!Tabla1[[#This Row],[Cantidad de Insumos]]="","",[2]!Tabla1[[#This Row],[Precio Unitario]]*[2]!Tabla1[[#This Row],[Cantidad de Insumos]])</f>
        <v>25488</v>
      </c>
      <c r="P34" s="531" t="str">
        <f>IF([2]!Tabla1[[#This Row],[Descripción]]="","",_xlfn.XLOOKUP([2]!Tabla1[[#This Row],[Descripción]],[2]!Tabla10[Descripción],[2]!Tabla10[CODIGO PRESUPUESTARIO],0))</f>
        <v>2.3.1.1.01</v>
      </c>
      <c r="Q34" s="532" t="s">
        <v>955</v>
      </c>
      <c r="R34" s="532" t="str">
        <f>IF([2]!Tabla1[[#This Row],[Insumos]]="","",_xlfn.XLOOKUP([2]!Tabla1[[#This Row],[Insumos]],[2]!Tabla10[Insumo],[2]!Tabla10[InsumoAbrev],"",0))</f>
        <v>lsAlimentosyBebidas</v>
      </c>
      <c r="S34" s="528" t="s">
        <v>956</v>
      </c>
    </row>
    <row r="35" spans="2:19" ht="43.5" customHeight="1">
      <c r="B35" s="191" t="e">
        <f>IF('Formulario PPGR3'!$G35="","",CONCATENATE('Formulario PPGR3'!$C35,".",'Formulario PPGR3'!$D35,".",'Formulario PPGR3'!$E35,".",'Formulario PPGR3'!$F35))</f>
        <v>#REF!</v>
      </c>
      <c r="C35" s="191" t="e">
        <f>IF('Formulario PPGR3'!$G35="","",'Formulario PPGR1'!#REF!)</f>
        <v>#REF!</v>
      </c>
      <c r="D35" s="191" t="e">
        <f>IF('Formulario PPGR3'!$G35="","",'Formulario PPGR1'!#REF!)</f>
        <v>#REF!</v>
      </c>
      <c r="E35" s="191" t="e">
        <f>IF('Formulario PPGR3'!$G35="","",'Formulario PPGR1'!#REF!)</f>
        <v>#REF!</v>
      </c>
      <c r="F35" s="191" t="e">
        <f>IF('Formulario PPGR3'!$G35="","",'Formulario PPGR1'!#REF!)</f>
        <v>#REF!</v>
      </c>
      <c r="G35" s="241" t="s">
        <v>821</v>
      </c>
      <c r="H35" s="528" t="e" cm="1" vm="1">
        <f t="array" ref="H35">IF([2]!Tabla1[[#This Row],[Código_Actividad]]="","",_xlfn.XLOOKUP([2]!Tabla1[[#This Row],[Código_Actividad]],CodigoActividad,[2]!Tabla2[Actividades Programables Presupuestables],"",0))</f>
        <v>#REF!</v>
      </c>
      <c r="I35" s="529">
        <f>IFERROR(VLOOKUP('[2]Formulario PPGR3'!$G35,'[2]Formulario PPGR2'!$H$9:$V$534,15,FALSE),"")</f>
        <v>1</v>
      </c>
      <c r="J35" s="534" t="s">
        <v>945</v>
      </c>
      <c r="K35" s="533" t="s">
        <v>957</v>
      </c>
      <c r="L35" s="530" t="str">
        <f>IF([2]!Tabla1[[#This Row],[Descripción]]="","",_xlfn.XLOOKUP([2]!Tabla1[[#This Row],[Descripción]],[2]!Tabla10[Descripción],[2]!Tabla10[Unidad de Medida],"",0))</f>
        <v>unidad</v>
      </c>
      <c r="M35" s="321">
        <v>1</v>
      </c>
      <c r="N35" s="546">
        <f>IF([2]!Tabla1[[#This Row],[Descripción]]="","",_xlfn.XLOOKUP([2]!Tabla1[[#This Row],[Descripción]],[2]!Tabla10[Descripción],[2]!Tabla10[Precio Unitario],0))</f>
        <v>25488</v>
      </c>
      <c r="O35" s="546">
        <f>IF([2]!Tabla1[[#This Row],[Cantidad de Insumos]]="","",[2]!Tabla1[[#This Row],[Precio Unitario]]*[2]!Tabla1[[#This Row],[Cantidad de Insumos]])</f>
        <v>25488</v>
      </c>
      <c r="P35" s="531" t="str">
        <f>IF([2]!Tabla1[[#This Row],[Descripción]]="","",_xlfn.XLOOKUP([2]!Tabla1[[#This Row],[Descripción]],[2]!Tabla10[Descripción],[2]!Tabla10[CODIGO PRESUPUESTARIO],0))</f>
        <v>2.3.1.1.01</v>
      </c>
      <c r="Q35" s="532" t="s">
        <v>955</v>
      </c>
      <c r="R35" s="532" t="str">
        <f>IF([2]!Tabla1[[#This Row],[Insumos]]="","",_xlfn.XLOOKUP([2]!Tabla1[[#This Row],[Insumos]],[2]!Tabla10[Insumo],[2]!Tabla10[InsumoAbrev],"",0))</f>
        <v>lsAlimentosyBebidas</v>
      </c>
      <c r="S35" s="528" t="s">
        <v>956</v>
      </c>
    </row>
    <row r="36" spans="2:19" ht="43.5" customHeight="1">
      <c r="B36" s="191" t="e">
        <f>IF('Formulario PPGR3'!$G36="","",CONCATENATE('Formulario PPGR3'!$C36,".",'Formulario PPGR3'!$D36,".",'Formulario PPGR3'!$E36,".",'Formulario PPGR3'!$F36))</f>
        <v>#REF!</v>
      </c>
      <c r="C36" s="191"/>
      <c r="D36" s="191"/>
      <c r="E36" s="191" t="e">
        <f>IF('Formulario PPGR3'!$G36="","",'Formulario PPGR1'!#REF!)</f>
        <v>#REF!</v>
      </c>
      <c r="F36" s="191" t="e">
        <f>IF('Formulario PPGR3'!$G36="","",'Formulario PPGR1'!#REF!)</f>
        <v>#REF!</v>
      </c>
      <c r="G36" s="241" t="s">
        <v>842</v>
      </c>
      <c r="H36" s="528" t="e" cm="1" vm="1">
        <f t="array" ref="H36">IF([2]!Tabla1[[#This Row],[Código_Actividad]]="","",_xlfn.XLOOKUP([2]!Tabla1[[#This Row],[Código_Actividad]],CodigoActividad,[2]!Tabla2[Actividades Programables Presupuestables],"",0))</f>
        <v>#REF!</v>
      </c>
      <c r="I36" s="529">
        <f>IFERROR(VLOOKUP('[2]Formulario PPGR3'!$G36,'[2]Formulario PPGR2'!$H$9:$V$534,15,FALSE),"")</f>
        <v>1</v>
      </c>
      <c r="J36" s="534" t="s">
        <v>945</v>
      </c>
      <c r="K36" s="533" t="s">
        <v>954</v>
      </c>
      <c r="L36" s="530" t="str">
        <f>IF([2]!Tabla1[[#This Row],[Descripción]]="","",_xlfn.XLOOKUP([2]!Tabla1[[#This Row],[Descripción]],[2]!Tabla10[Descripción],[2]!Tabla10[Unidad de Medida],"",0))</f>
        <v>unidad</v>
      </c>
      <c r="M36" s="321">
        <v>1</v>
      </c>
      <c r="N36" s="546">
        <f>IF([2]!Tabla1[[#This Row],[Descripción]]="","",_xlfn.XLOOKUP([2]!Tabla1[[#This Row],[Descripción]],[2]!Tabla10[Descripción],[2]!Tabla10[Precio Unitario],0))</f>
        <v>12626</v>
      </c>
      <c r="O36" s="546">
        <f>IF([2]!Tabla1[[#This Row],[Cantidad de Insumos]]="","",[2]!Tabla1[[#This Row],[Precio Unitario]]*[2]!Tabla1[[#This Row],[Cantidad de Insumos]])</f>
        <v>12626</v>
      </c>
      <c r="P36" s="531" t="str">
        <f>IF([2]!Tabla1[[#This Row],[Descripción]]="","",_xlfn.XLOOKUP([2]!Tabla1[[#This Row],[Descripción]],[2]!Tabla10[Descripción],[2]!Tabla10[CODIGO PRESUPUESTARIO],0))</f>
        <v>2.3.1.1.01</v>
      </c>
      <c r="Q36" s="532" t="s">
        <v>955</v>
      </c>
      <c r="R36" s="532" t="str">
        <f>IF([2]!Tabla1[[#This Row],[Insumos]]="","",_xlfn.XLOOKUP([2]!Tabla1[[#This Row],[Insumos]],[2]!Tabla10[Insumo],[2]!Tabla10[InsumoAbrev],"",0))</f>
        <v>lsAlimentosyBebidas</v>
      </c>
      <c r="S36" s="191" t="s">
        <v>959</v>
      </c>
    </row>
    <row r="37" spans="2:19" ht="66.75" customHeight="1">
      <c r="B37" s="191" t="e">
        <f>IF('Formulario PPGR3'!$G37="","",CONCATENATE('Formulario PPGR3'!$C37,".",'Formulario PPGR3'!$D37,".",'Formulario PPGR3'!$E37,".",'Formulario PPGR3'!$F37))</f>
        <v>#REF!</v>
      </c>
      <c r="C37" s="191"/>
      <c r="D37" s="191"/>
      <c r="E37" s="191" t="e">
        <f>IF('Formulario PPGR3'!$G37="","",'Formulario PPGR1'!#REF!)</f>
        <v>#REF!</v>
      </c>
      <c r="F37" s="191" t="e">
        <f>IF('Formulario PPGR3'!$G37="","",'Formulario PPGR1'!#REF!)</f>
        <v>#REF!</v>
      </c>
      <c r="G37" s="241" t="s">
        <v>842</v>
      </c>
      <c r="H37" s="528" t="e" cm="1" vm="1">
        <f t="array" ref="H37">IF([2]!Tabla1[[#This Row],[Código_Actividad]]="","",_xlfn.XLOOKUP([2]!Tabla1[[#This Row],[Código_Actividad]],CodigoActividad,[2]!Tabla2[Actividades Programables Presupuestables],"",0))</f>
        <v>#REF!</v>
      </c>
      <c r="I37" s="529">
        <f>IFERROR(VLOOKUP('[2]Formulario PPGR3'!$G37,'[2]Formulario PPGR2'!$H$9:$V$534,15,FALSE),"")</f>
        <v>1</v>
      </c>
      <c r="J37" s="534" t="s">
        <v>945</v>
      </c>
      <c r="K37" s="533" t="s">
        <v>954</v>
      </c>
      <c r="L37" s="530" t="str">
        <f>IF([2]!Tabla1[[#This Row],[Descripción]]="","",_xlfn.XLOOKUP([2]!Tabla1[[#This Row],[Descripción]],[2]!Tabla10[Descripción],[2]!Tabla10[Unidad de Medida],"",0))</f>
        <v>unidad</v>
      </c>
      <c r="M37" s="321">
        <v>1</v>
      </c>
      <c r="N37" s="546">
        <f>IF([2]!Tabla1[[#This Row],[Descripción]]="","",_xlfn.XLOOKUP([2]!Tabla1[[#This Row],[Descripción]],[2]!Tabla10[Descripción],[2]!Tabla10[Precio Unitario],0))</f>
        <v>12626</v>
      </c>
      <c r="O37" s="546">
        <f>IF([2]!Tabla1[[#This Row],[Cantidad de Insumos]]="","",[2]!Tabla1[[#This Row],[Precio Unitario]]*[2]!Tabla1[[#This Row],[Cantidad de Insumos]])</f>
        <v>12626</v>
      </c>
      <c r="P37" s="531" t="str">
        <f>IF([2]!Tabla1[[#This Row],[Descripción]]="","",_xlfn.XLOOKUP([2]!Tabla1[[#This Row],[Descripción]],[2]!Tabla10[Descripción],[2]!Tabla10[CODIGO PRESUPUESTARIO],0))</f>
        <v>2.3.1.1.01</v>
      </c>
      <c r="Q37" s="532" t="s">
        <v>955</v>
      </c>
      <c r="R37" s="532" t="str">
        <f>IF([2]!Tabla1[[#This Row],[Insumos]]="","",_xlfn.XLOOKUP([2]!Tabla1[[#This Row],[Insumos]],[2]!Tabla10[Insumo],[2]!Tabla10[InsumoAbrev],"",0))</f>
        <v>lsAlimentosyBebidas</v>
      </c>
      <c r="S37" s="191" t="s">
        <v>959</v>
      </c>
    </row>
    <row r="38" spans="2:19" ht="55.5" customHeight="1">
      <c r="B38" s="191" t="e">
        <f>IF('Formulario PPGR3'!$G38="","",CONCATENATE('Formulario PPGR3'!$C38,".",'Formulario PPGR3'!$D38,".",'Formulario PPGR3'!$E38,".",'Formulario PPGR3'!$F38))</f>
        <v>#REF!</v>
      </c>
      <c r="C38" s="191"/>
      <c r="D38" s="191"/>
      <c r="E38" s="191" t="e">
        <f>IF('Formulario PPGR3'!$G38="","",'Formulario PPGR1'!#REF!)</f>
        <v>#REF!</v>
      </c>
      <c r="F38" s="191" t="e">
        <f>IF('Formulario PPGR3'!$G38="","",'Formulario PPGR1'!#REF!)</f>
        <v>#REF!</v>
      </c>
      <c r="G38" s="241" t="s">
        <v>845</v>
      </c>
      <c r="H38" s="706" t="e" cm="1" vm="1">
        <f t="array" ref="H38">IF([2]!Tabla1[[#This Row],[Código_Actividad]]="","",_xlfn.XLOOKUP([2]!Tabla1[[#This Row],[Código_Actividad]],CodigoActividad,[2]!Tabla2[Actividades Programables Presupuestables],"",0))</f>
        <v>#REF!</v>
      </c>
      <c r="I38" s="529">
        <f>IFERROR(VLOOKUP('[2]Formulario PPGR3'!$G38,'[2]Formulario PPGR2'!$H$9:$V$534,15,FALSE),"")</f>
        <v>1</v>
      </c>
      <c r="J38" s="534"/>
      <c r="K38" s="533"/>
      <c r="L38" s="530" t="str">
        <f>IF([2]!Tabla1[[#This Row],[Descripción]]="","",_xlfn.XLOOKUP([2]!Tabla1[[#This Row],[Descripción]],[2]!Tabla10[Descripción],[2]!Tabla10[Unidad de Medida],"",0))</f>
        <v/>
      </c>
      <c r="M38" s="321"/>
      <c r="N38" s="546" t="str">
        <f>IF([2]!Tabla1[[#This Row],[Descripción]]="","",_xlfn.XLOOKUP([2]!Tabla1[[#This Row],[Descripción]],[2]!Tabla10[Descripción],[2]!Tabla10[Precio Unitario],0))</f>
        <v/>
      </c>
      <c r="O38" s="546" t="str">
        <f>IF([2]!Tabla1[[#This Row],[Cantidad de Insumos]]="","",[2]!Tabla1[[#This Row],[Precio Unitario]]*[2]!Tabla1[[#This Row],[Cantidad de Insumos]])</f>
        <v/>
      </c>
      <c r="P38" s="531" t="str">
        <f>IF([2]!Tabla1[[#This Row],[Descripción]]="","",_xlfn.XLOOKUP([2]!Tabla1[[#This Row],[Descripción]],[2]!Tabla10[Descripción],[2]!Tabla10[CODIGO PRESUPUESTARIO],0))</f>
        <v/>
      </c>
      <c r="Q38" s="532" t="s">
        <v>955</v>
      </c>
      <c r="R38" s="532" t="str">
        <f>IF([2]!Tabla1[[#This Row],[Insumos]]="","",_xlfn.XLOOKUP([2]!Tabla1[[#This Row],[Insumos]],[2]!Tabla10[Insumo],[2]!Tabla10[InsumoAbrev],"",0))</f>
        <v/>
      </c>
      <c r="S38" s="191"/>
    </row>
    <row r="39" spans="2:19" ht="48.75" customHeight="1">
      <c r="B39" s="191" t="e">
        <f>IF('Formulario PPGR3'!$G39="","",CONCATENATE('Formulario PPGR3'!$C39,".",'Formulario PPGR3'!$D39,".",'Formulario PPGR3'!$E39,".",'Formulario PPGR3'!$F39))</f>
        <v>#REF!</v>
      </c>
      <c r="C39" s="191" t="e">
        <f>IF('Formulario PPGR3'!$G39="","",'Formulario PPGR1'!#REF!)</f>
        <v>#REF!</v>
      </c>
      <c r="D39" s="191" t="e">
        <f>IF('Formulario PPGR3'!$G39="","",'Formulario PPGR1'!#REF!)</f>
        <v>#REF!</v>
      </c>
      <c r="E39" s="191" t="e">
        <f>IF('Formulario PPGR3'!$G39="","",'Formulario PPGR1'!#REF!)</f>
        <v>#REF!</v>
      </c>
      <c r="F39" s="191" t="e">
        <f>IF('Formulario PPGR3'!$G39="","",'Formulario PPGR1'!#REF!)</f>
        <v>#REF!</v>
      </c>
      <c r="G39" s="241" t="s">
        <v>851</v>
      </c>
      <c r="H39" s="528" t="e" cm="1" vm="1">
        <f t="array" ref="H39">IF([2]!Tabla1[[#This Row],[Código_Actividad]]="","",_xlfn.XLOOKUP([2]!Tabla1[[#This Row],[Código_Actividad]],CodigoActividad,[2]!Tabla2[Actividades Programables Presupuestables],"",0))</f>
        <v>#REF!</v>
      </c>
      <c r="I39" s="529">
        <f>IFERROR(VLOOKUP('[2]Formulario PPGR3'!$G39,'[2]Formulario PPGR2'!$H$9:$V$534,15,FALSE),"")</f>
        <v>1</v>
      </c>
      <c r="J39" s="534" t="s">
        <v>945</v>
      </c>
      <c r="K39" s="533" t="s">
        <v>954</v>
      </c>
      <c r="L39" s="530" t="str">
        <f>IF([2]!Tabla1[[#This Row],[Descripción]]="","",_xlfn.XLOOKUP([2]!Tabla1[[#This Row],[Descripción]],[2]!Tabla10[Descripción],[2]!Tabla10[Unidad de Medida],"",0))</f>
        <v>unidad</v>
      </c>
      <c r="M39" s="321">
        <v>1</v>
      </c>
      <c r="N39" s="546">
        <f>IF([2]!Tabla1[[#This Row],[Descripción]]="","",_xlfn.XLOOKUP([2]!Tabla1[[#This Row],[Descripción]],[2]!Tabla10[Descripción],[2]!Tabla10[Precio Unitario],0))</f>
        <v>12626</v>
      </c>
      <c r="O39" s="546">
        <f>IF([2]!Tabla1[[#This Row],[Cantidad de Insumos]]="","",[2]!Tabla1[[#This Row],[Precio Unitario]]*[2]!Tabla1[[#This Row],[Cantidad de Insumos]])</f>
        <v>12626</v>
      </c>
      <c r="P39" s="531" t="str">
        <f>IF([2]!Tabla1[[#This Row],[Descripción]]="","",_xlfn.XLOOKUP([2]!Tabla1[[#This Row],[Descripción]],[2]!Tabla10[Descripción],[2]!Tabla10[CODIGO PRESUPUESTARIO],0))</f>
        <v>2.3.1.1.01</v>
      </c>
      <c r="Q39" s="532" t="s">
        <v>955</v>
      </c>
      <c r="R39" s="532" t="str">
        <f>IF([2]!Tabla1[[#This Row],[Insumos]]="","",_xlfn.XLOOKUP([2]!Tabla1[[#This Row],[Insumos]],[2]!Tabla10[Insumo],[2]!Tabla10[InsumoAbrev],"",0))</f>
        <v>lsAlimentosyBebidas</v>
      </c>
      <c r="S39" s="191" t="s">
        <v>959</v>
      </c>
    </row>
    <row r="40" spans="2:19" ht="42.75" customHeight="1">
      <c r="B40" s="191" t="e">
        <f>IF('Formulario PPGR3'!$G40="","",CONCATENATE('Formulario PPGR3'!$C40,".",'Formulario PPGR3'!$D40,".",'Formulario PPGR3'!$E40,".",'Formulario PPGR3'!$F40))</f>
        <v>#REF!</v>
      </c>
      <c r="C40" s="191" t="e">
        <f>IF('Formulario PPGR3'!$G40="","",'Formulario PPGR1'!#REF!)</f>
        <v>#REF!</v>
      </c>
      <c r="D40" s="191" t="e">
        <f>IF('Formulario PPGR3'!$G40="","",'Formulario PPGR1'!#REF!)</f>
        <v>#REF!</v>
      </c>
      <c r="E40" s="191" t="e">
        <f>IF('Formulario PPGR3'!$G40="","",'Formulario PPGR1'!#REF!)</f>
        <v>#REF!</v>
      </c>
      <c r="F40" s="191" t="e">
        <f>IF('Formulario PPGR3'!$G40="","",'Formulario PPGR1'!#REF!)</f>
        <v>#REF!</v>
      </c>
      <c r="G40" s="241" t="s">
        <v>851</v>
      </c>
      <c r="H40" s="528" t="e" cm="1" vm="1">
        <f t="array" ref="H40">IF([2]!Tabla1[[#This Row],[Código_Actividad]]="","",_xlfn.XLOOKUP([2]!Tabla1[[#This Row],[Código_Actividad]],CodigoActividad,[2]!Tabla2[Actividades Programables Presupuestables],"",0))</f>
        <v>#REF!</v>
      </c>
      <c r="I40" s="529">
        <f>IFERROR(VLOOKUP('[2]Formulario PPGR3'!$G40,'[2]Formulario PPGR2'!$H$9:$V$534,15,FALSE),"")</f>
        <v>1</v>
      </c>
      <c r="J40" s="534" t="s">
        <v>945</v>
      </c>
      <c r="K40" s="533" t="s">
        <v>954</v>
      </c>
      <c r="L40" s="530" t="str">
        <f>IF([2]!Tabla1[[#This Row],[Descripción]]="","",_xlfn.XLOOKUP([2]!Tabla1[[#This Row],[Descripción]],[2]!Tabla10[Descripción],[2]!Tabla10[Unidad de Medida],"",0))</f>
        <v>unidad</v>
      </c>
      <c r="M40" s="321">
        <v>1</v>
      </c>
      <c r="N40" s="546">
        <f>IF([2]!Tabla1[[#This Row],[Descripción]]="","",_xlfn.XLOOKUP([2]!Tabla1[[#This Row],[Descripción]],[2]!Tabla10[Descripción],[2]!Tabla10[Precio Unitario],0))</f>
        <v>12626</v>
      </c>
      <c r="O40" s="546">
        <f>IF([2]!Tabla1[[#This Row],[Cantidad de Insumos]]="","",[2]!Tabla1[[#This Row],[Precio Unitario]]*[2]!Tabla1[[#This Row],[Cantidad de Insumos]])</f>
        <v>12626</v>
      </c>
      <c r="P40" s="531" t="str">
        <f>IF([2]!Tabla1[[#This Row],[Descripción]]="","",_xlfn.XLOOKUP([2]!Tabla1[[#This Row],[Descripción]],[2]!Tabla10[Descripción],[2]!Tabla10[CODIGO PRESUPUESTARIO],0))</f>
        <v>2.3.1.1.01</v>
      </c>
      <c r="Q40" s="532" t="s">
        <v>955</v>
      </c>
      <c r="R40" s="532" t="str">
        <f>IF([2]!Tabla1[[#This Row],[Insumos]]="","",_xlfn.XLOOKUP([2]!Tabla1[[#This Row],[Insumos]],[2]!Tabla10[Insumo],[2]!Tabla10[InsumoAbrev],"",0))</f>
        <v>lsAlimentosyBebidas</v>
      </c>
      <c r="S40" s="191" t="s">
        <v>959</v>
      </c>
    </row>
    <row r="41" spans="2:19" ht="44.25" customHeight="1">
      <c r="B41" s="191" t="e">
        <f>IF('Formulario PPGR3'!$G41="","",CONCATENATE('Formulario PPGR3'!$C41,".",'Formulario PPGR3'!$D41,".",'Formulario PPGR3'!$E41,".",'Formulario PPGR3'!$F41))</f>
        <v>#REF!</v>
      </c>
      <c r="C41" s="191" t="e">
        <f>IF('Formulario PPGR3'!$G41="","",'Formulario PPGR1'!#REF!)</f>
        <v>#REF!</v>
      </c>
      <c r="D41" s="191" t="e">
        <f>IF('Formulario PPGR3'!$G41="","",'Formulario PPGR1'!#REF!)</f>
        <v>#REF!</v>
      </c>
      <c r="E41" s="191" t="e">
        <f>IF('Formulario PPGR3'!$G41="","",'Formulario PPGR1'!#REF!)</f>
        <v>#REF!</v>
      </c>
      <c r="F41" s="191" t="e">
        <f>IF('Formulario PPGR3'!$G41="","",'Formulario PPGR1'!#REF!)</f>
        <v>#REF!</v>
      </c>
      <c r="G41" s="241" t="s">
        <v>354</v>
      </c>
      <c r="H41" s="528" t="e" cm="1" vm="1">
        <f t="array" ref="H41">IF([2]!Tabla1[[#This Row],[Código_Actividad]]="","",_xlfn.XLOOKUP([2]!Tabla1[[#This Row],[Código_Actividad]],CodigoActividad,[2]!Tabla2[Actividades Programables Presupuestables],"",0))</f>
        <v>#REF!</v>
      </c>
      <c r="I41" s="529">
        <f>IFERROR(VLOOKUP('[2]Formulario PPGR3'!$G41,'[2]Formulario PPGR2'!$H$9:$V$534,15,FALSE),"")</f>
        <v>3</v>
      </c>
      <c r="J41" s="534" t="s">
        <v>945</v>
      </c>
      <c r="K41" s="533" t="s">
        <v>960</v>
      </c>
      <c r="L41" s="530" t="str">
        <f>IF([2]!Tabla1[[#This Row],[Descripción]]="","",_xlfn.XLOOKUP([2]!Tabla1[[#This Row],[Descripción]],[2]!Tabla10[Descripción],[2]!Tabla10[Unidad de Medida],"",0))</f>
        <v>unidad</v>
      </c>
      <c r="M41" s="321">
        <v>3</v>
      </c>
      <c r="N41" s="546">
        <f>IF([2]!Tabla1[[#This Row],[Descripción]]="","",_xlfn.XLOOKUP([2]!Tabla1[[#This Row],[Descripción]],[2]!Tabla10[Descripción],[2]!Tabla10[Precio Unitario],0))</f>
        <v>32833.5</v>
      </c>
      <c r="O41" s="546">
        <f>IF([2]!Tabla1[[#This Row],[Cantidad de Insumos]]="","",[2]!Tabla1[[#This Row],[Precio Unitario]]*[2]!Tabla1[[#This Row],[Cantidad de Insumos]])</f>
        <v>98500.5</v>
      </c>
      <c r="P41" s="531" t="str">
        <f>IF([2]!Tabla1[[#This Row],[Descripción]]="","",_xlfn.XLOOKUP([2]!Tabla1[[#This Row],[Descripción]],[2]!Tabla10[Descripción],[2]!Tabla10[CODIGO PRESUPUESTARIO],0))</f>
        <v>2.3.1.1.01</v>
      </c>
      <c r="Q41" s="532" t="s">
        <v>955</v>
      </c>
      <c r="R41" s="532" t="str">
        <f>IF([2]!Tabla1[[#This Row],[Insumos]]="","",_xlfn.XLOOKUP([2]!Tabla1[[#This Row],[Insumos]],[2]!Tabla10[Insumo],[2]!Tabla10[InsumoAbrev],"",0))</f>
        <v>lsAlimentosyBebidas</v>
      </c>
      <c r="S41" s="191" t="s">
        <v>70</v>
      </c>
    </row>
    <row r="42" spans="2:19" ht="48.75" customHeight="1">
      <c r="B42" s="191" t="e">
        <f>IF('Formulario PPGR3'!$G42="","",CONCATENATE('Formulario PPGR3'!$C42,".",'Formulario PPGR3'!$D42,".",'Formulario PPGR3'!$E42,".",'Formulario PPGR3'!$F42))</f>
        <v>#REF!</v>
      </c>
      <c r="C42" s="191" t="e">
        <f>IF('Formulario PPGR3'!$G42="","",'Formulario PPGR1'!#REF!)</f>
        <v>#REF!</v>
      </c>
      <c r="D42" s="191" t="e">
        <f>IF('Formulario PPGR3'!$G42="","",'Formulario PPGR1'!#REF!)</f>
        <v>#REF!</v>
      </c>
      <c r="E42" s="191" t="e">
        <f>IF('Formulario PPGR3'!$G42="","",'Formulario PPGR1'!#REF!)</f>
        <v>#REF!</v>
      </c>
      <c r="F42" s="191" t="e">
        <f>IF('Formulario PPGR3'!$G42="","",'Formulario PPGR1'!#REF!)</f>
        <v>#REF!</v>
      </c>
      <c r="G42" s="241" t="s">
        <v>323</v>
      </c>
      <c r="H42" s="528" t="e" cm="1" vm="1">
        <f t="array" ref="H42">IF([2]!Tabla1[[#This Row],[Código_Actividad]]="","",_xlfn.XLOOKUP([2]!Tabla1[[#This Row],[Código_Actividad]],CodigoActividad,[2]!Tabla2[Actividades Programables Presupuestables],"",0))</f>
        <v>#REF!</v>
      </c>
      <c r="I42" s="529">
        <f>IFERROR(VLOOKUP('[2]Formulario PPGR3'!$G42,'[2]Formulario PPGR2'!$H$9:$V$534,15,FALSE),"")</f>
        <v>2</v>
      </c>
      <c r="J42" s="534" t="s">
        <v>945</v>
      </c>
      <c r="K42" s="533" t="s">
        <v>946</v>
      </c>
      <c r="L42" s="530" t="str">
        <f>IF([2]!Tabla1[[#This Row],[Descripción]]="","",_xlfn.XLOOKUP([2]!Tabla1[[#This Row],[Descripción]],[2]!Tabla10[Descripción],[2]!Tabla10[Unidad de Medida],"",0))</f>
        <v>unidad</v>
      </c>
      <c r="M42" s="321">
        <v>2</v>
      </c>
      <c r="N42" s="546">
        <f>IF([2]!Tabla1[[#This Row],[Descripción]]="","",_xlfn.XLOOKUP([2]!Tabla1[[#This Row],[Descripción]],[2]!Tabla10[Descripción],[2]!Tabla10[Precio Unitario],0))</f>
        <v>50380.1</v>
      </c>
      <c r="O42" s="546">
        <f>IF([2]!Tabla1[[#This Row],[Cantidad de Insumos]]="","",[2]!Tabla1[[#This Row],[Precio Unitario]]*[2]!Tabla1[[#This Row],[Cantidad de Insumos]])</f>
        <v>100760.2</v>
      </c>
      <c r="P42" s="531" t="str">
        <f>IF([2]!Tabla1[[#This Row],[Descripción]]="","",_xlfn.XLOOKUP([2]!Tabla1[[#This Row],[Descripción]],[2]!Tabla10[Descripción],[2]!Tabla10[CODIGO PRESUPUESTARIO],0))</f>
        <v>2.3.1.1.01</v>
      </c>
      <c r="Q42" s="532" t="s">
        <v>955</v>
      </c>
      <c r="R42" s="532" t="str">
        <f>IF([2]!Tabla1[[#This Row],[Insumos]]="","",_xlfn.XLOOKUP([2]!Tabla1[[#This Row],[Insumos]],[2]!Tabla10[Insumo],[2]!Tabla10[InsumoAbrev],"",0))</f>
        <v>lsAlimentosyBebidas</v>
      </c>
      <c r="S42" s="191" t="s">
        <v>74</v>
      </c>
    </row>
    <row r="43" spans="2:19" ht="45.75" customHeight="1">
      <c r="B43" s="191" t="e">
        <f>IF('Formulario PPGR3'!$G43="","",CONCATENATE('Formulario PPGR3'!$C43,".",'Formulario PPGR3'!$D43,".",'Formulario PPGR3'!$E43,".",'Formulario PPGR3'!$F43))</f>
        <v>#REF!</v>
      </c>
      <c r="C43" s="191" t="e">
        <f>IF('Formulario PPGR3'!$G43="","",'Formulario PPGR1'!#REF!)</f>
        <v>#REF!</v>
      </c>
      <c r="D43" s="191" t="e">
        <f>IF('Formulario PPGR3'!$G43="","",'Formulario PPGR1'!#REF!)</f>
        <v>#REF!</v>
      </c>
      <c r="E43" s="191" t="e">
        <f>IF('Formulario PPGR3'!$G43="","",'Formulario PPGR1'!#REF!)</f>
        <v>#REF!</v>
      </c>
      <c r="F43" s="191" t="e">
        <f>IF('Formulario PPGR3'!$G43="","",'Formulario PPGR1'!#REF!)</f>
        <v>#REF!</v>
      </c>
      <c r="G43" s="241" t="s">
        <v>325</v>
      </c>
      <c r="H43" s="528" t="e" cm="1" vm="1">
        <f t="array" ref="H43">IF([2]!Tabla1[[#This Row],[Código_Actividad]]="","",_xlfn.XLOOKUP([2]!Tabla1[[#This Row],[Código_Actividad]],CodigoActividad,[2]!Tabla2[Actividades Programables Presupuestables],"",0))</f>
        <v>#REF!</v>
      </c>
      <c r="I43" s="529">
        <f>IFERROR(VLOOKUP('[2]Formulario PPGR3'!$G43,'[2]Formulario PPGR2'!$H$9:$V$534,15,FALSE),"")</f>
        <v>2</v>
      </c>
      <c r="J43" s="534" t="s">
        <v>945</v>
      </c>
      <c r="K43" s="533" t="s">
        <v>946</v>
      </c>
      <c r="L43" s="530" t="str">
        <f>IF([2]!Tabla1[[#This Row],[Descripción]]="","",_xlfn.XLOOKUP([2]!Tabla1[[#This Row],[Descripción]],[2]!Tabla10[Descripción],[2]!Tabla10[Unidad de Medida],"",0))</f>
        <v>unidad</v>
      </c>
      <c r="M43" s="321">
        <v>2</v>
      </c>
      <c r="N43" s="546">
        <f>IF([2]!Tabla1[[#This Row],[Descripción]]="","",_xlfn.XLOOKUP([2]!Tabla1[[#This Row],[Descripción]],[2]!Tabla10[Descripción],[2]!Tabla10[Precio Unitario],0))</f>
        <v>50380.1</v>
      </c>
      <c r="O43" s="546">
        <f>IF([2]!Tabla1[[#This Row],[Cantidad de Insumos]]="","",[2]!Tabla1[[#This Row],[Precio Unitario]]*[2]!Tabla1[[#This Row],[Cantidad de Insumos]])</f>
        <v>100760.2</v>
      </c>
      <c r="P43" s="531" t="str">
        <f>IF([2]!Tabla1[[#This Row],[Descripción]]="","",_xlfn.XLOOKUP([2]!Tabla1[[#This Row],[Descripción]],[2]!Tabla10[Descripción],[2]!Tabla10[CODIGO PRESUPUESTARIO],0))</f>
        <v>2.3.1.1.01</v>
      </c>
      <c r="Q43" s="532" t="s">
        <v>955</v>
      </c>
      <c r="R43" s="532" t="str">
        <f>IF([2]!Tabla1[[#This Row],[Insumos]]="","",_xlfn.XLOOKUP([2]!Tabla1[[#This Row],[Insumos]],[2]!Tabla10[Insumo],[2]!Tabla10[InsumoAbrev],"",0))</f>
        <v>lsAlimentosyBebidas</v>
      </c>
      <c r="S43" s="191" t="s">
        <v>74</v>
      </c>
    </row>
    <row r="44" spans="2:19" ht="40.5" customHeight="1">
      <c r="B44" s="191" t="e">
        <f>IF('Formulario PPGR3'!$G44="","",CONCATENATE('Formulario PPGR3'!$C44,".",'Formulario PPGR3'!$D44,".",'Formulario PPGR3'!$E44,".",'Formulario PPGR3'!$F44))</f>
        <v>#REF!</v>
      </c>
      <c r="C44" s="191" t="e">
        <f>IF('Formulario PPGR3'!$G44="","",'Formulario PPGR1'!#REF!)</f>
        <v>#REF!</v>
      </c>
      <c r="D44" s="191" t="e">
        <f>IF('Formulario PPGR3'!$G44="","",'Formulario PPGR1'!#REF!)</f>
        <v>#REF!</v>
      </c>
      <c r="E44" s="191" t="e">
        <f>IF('Formulario PPGR3'!$G44="","",'Formulario PPGR1'!#REF!)</f>
        <v>#REF!</v>
      </c>
      <c r="F44" s="191" t="e">
        <f>IF('Formulario PPGR3'!$G44="","",'Formulario PPGR1'!#REF!)</f>
        <v>#REF!</v>
      </c>
      <c r="G44" s="241" t="s">
        <v>545</v>
      </c>
      <c r="H44" s="528" t="e" cm="1" vm="1">
        <f t="array" ref="H44">IF([2]!Tabla1[[#This Row],[Código_Actividad]]="","",_xlfn.XLOOKUP([2]!Tabla1[[#This Row],[Código_Actividad]],CodigoActividad,[2]!Tabla2[Actividades Programables Presupuestables],"",0))</f>
        <v>#REF!</v>
      </c>
      <c r="I44" s="529">
        <f>IFERROR(VLOOKUP('[2]Formulario PPGR3'!$G44,'[2]Formulario PPGR2'!$H$9:$V$534,15,FALSE),"")</f>
        <v>4</v>
      </c>
      <c r="J44" s="534" t="s">
        <v>945</v>
      </c>
      <c r="K44" s="533" t="s">
        <v>949</v>
      </c>
      <c r="L44" s="530" t="str">
        <f>IF([2]!Tabla1[[#This Row],[Descripción]]="","",_xlfn.XLOOKUP([2]!Tabla1[[#This Row],[Descripción]],[2]!Tabla10[Descripción],[2]!Tabla10[Unidad de Medida],"",0))</f>
        <v>unidad</v>
      </c>
      <c r="M44" s="321">
        <v>4</v>
      </c>
      <c r="N44" s="546">
        <f>IF([2]!Tabla1[[#This Row],[Descripción]]="","",_xlfn.XLOOKUP([2]!Tabla1[[#This Row],[Descripción]],[2]!Tabla10[Descripción],[2]!Tabla10[Precio Unitario],0))</f>
        <v>15251.5</v>
      </c>
      <c r="O44" s="546">
        <f>IF([2]!Tabla1[[#This Row],[Cantidad de Insumos]]="","",[2]!Tabla1[[#This Row],[Precio Unitario]]*[2]!Tabla1[[#This Row],[Cantidad de Insumos]])</f>
        <v>61006</v>
      </c>
      <c r="P44" s="531" t="str">
        <f>IF([2]!Tabla1[[#This Row],[Descripción]]="","",_xlfn.XLOOKUP([2]!Tabla1[[#This Row],[Descripción]],[2]!Tabla10[Descripción],[2]!Tabla10[CODIGO PRESUPUESTARIO],0))</f>
        <v>2.3.1.1.01</v>
      </c>
      <c r="Q44" s="532" t="s">
        <v>955</v>
      </c>
      <c r="R44" s="532" t="str">
        <f>IF([2]!Tabla1[[#This Row],[Insumos]]="","",_xlfn.XLOOKUP([2]!Tabla1[[#This Row],[Insumos]],[2]!Tabla10[Insumo],[2]!Tabla10[InsumoAbrev],"",0))</f>
        <v>lsAlimentosyBebidas</v>
      </c>
      <c r="S44" s="191" t="s">
        <v>74</v>
      </c>
    </row>
    <row r="45" spans="2:19" ht="44.25" customHeight="1">
      <c r="B45" s="191" t="e">
        <f>IF('Formulario PPGR3'!$G45="","",CONCATENATE('Formulario PPGR3'!$C45,".",'Formulario PPGR3'!$D45,".",'Formulario PPGR3'!$E45,".",'Formulario PPGR3'!$F45))</f>
        <v>#REF!</v>
      </c>
      <c r="C45" s="191" t="e">
        <f>IF('Formulario PPGR3'!$G45="","",'Formulario PPGR1'!#REF!)</f>
        <v>#REF!</v>
      </c>
      <c r="D45" s="191" t="e">
        <f>IF('Formulario PPGR3'!$G45="","",'Formulario PPGR1'!#REF!)</f>
        <v>#REF!</v>
      </c>
      <c r="E45" s="191" t="e">
        <f>IF('Formulario PPGR3'!$G45="","",'Formulario PPGR1'!#REF!)</f>
        <v>#REF!</v>
      </c>
      <c r="F45" s="191" t="e">
        <f>IF('Formulario PPGR3'!$G45="","",'Formulario PPGR1'!#REF!)</f>
        <v>#REF!</v>
      </c>
      <c r="G45" s="241" t="s">
        <v>548</v>
      </c>
      <c r="H45" s="528" t="e" cm="1" vm="1">
        <f t="array" ref="H45">IF([2]!Tabla1[[#This Row],[Código_Actividad]]="","",_xlfn.XLOOKUP([2]!Tabla1[[#This Row],[Código_Actividad]],CodigoActividad,[2]!Tabla2[Actividades Programables Presupuestables],"",0))</f>
        <v>#REF!</v>
      </c>
      <c r="I45" s="529">
        <f>IFERROR(VLOOKUP('[2]Formulario PPGR3'!$G45,'[2]Formulario PPGR2'!$H$9:$V$534,15,FALSE),"")</f>
        <v>2</v>
      </c>
      <c r="J45" s="534" t="s">
        <v>945</v>
      </c>
      <c r="K45" s="533" t="s">
        <v>954</v>
      </c>
      <c r="L45" s="530" t="str">
        <f>IF([2]!Tabla1[[#This Row],[Descripción]]="","",_xlfn.XLOOKUP([2]!Tabla1[[#This Row],[Descripción]],[2]!Tabla10[Descripción],[2]!Tabla10[Unidad de Medida],"",0))</f>
        <v>unidad</v>
      </c>
      <c r="M45" s="321">
        <v>2</v>
      </c>
      <c r="N45" s="546">
        <f>IF([2]!Tabla1[[#This Row],[Descripción]]="","",_xlfn.XLOOKUP([2]!Tabla1[[#This Row],[Descripción]],[2]!Tabla10[Descripción],[2]!Tabla10[Precio Unitario],0))</f>
        <v>12626</v>
      </c>
      <c r="O45" s="546">
        <f>IF([2]!Tabla1[[#This Row],[Cantidad de Insumos]]="","",[2]!Tabla1[[#This Row],[Precio Unitario]]*[2]!Tabla1[[#This Row],[Cantidad de Insumos]])</f>
        <v>25252</v>
      </c>
      <c r="P45" s="531" t="str">
        <f>IF([2]!Tabla1[[#This Row],[Descripción]]="","",_xlfn.XLOOKUP([2]!Tabla1[[#This Row],[Descripción]],[2]!Tabla10[Descripción],[2]!Tabla10[CODIGO PRESUPUESTARIO],0))</f>
        <v>2.3.1.1.01</v>
      </c>
      <c r="Q45" s="532" t="s">
        <v>955</v>
      </c>
      <c r="R45" s="532" t="str">
        <f>IF([2]!Tabla1[[#This Row],[Insumos]]="","",_xlfn.XLOOKUP([2]!Tabla1[[#This Row],[Insumos]],[2]!Tabla10[Insumo],[2]!Tabla10[InsumoAbrev],"",0))</f>
        <v>lsAlimentosyBebidas</v>
      </c>
      <c r="S45" s="191" t="s">
        <v>74</v>
      </c>
    </row>
    <row r="46" spans="2:19" ht="63" customHeight="1">
      <c r="B46" s="191" t="e">
        <f>IF('Formulario PPGR3'!$G46="","",CONCATENATE('Formulario PPGR3'!$C46,".",'Formulario PPGR3'!$D46,".",'Formulario PPGR3'!$E46,".",'Formulario PPGR3'!$F46))</f>
        <v>#REF!</v>
      </c>
      <c r="C46" s="191" t="e">
        <f>IF('Formulario PPGR3'!$G46="","",'Formulario PPGR1'!#REF!)</f>
        <v>#REF!</v>
      </c>
      <c r="D46" s="191" t="e">
        <f>IF('Formulario PPGR3'!$G46="","",'Formulario PPGR1'!#REF!)</f>
        <v>#REF!</v>
      </c>
      <c r="E46" s="191" t="e">
        <f>IF('Formulario PPGR3'!$G46="","",'Formulario PPGR1'!#REF!)</f>
        <v>#REF!</v>
      </c>
      <c r="F46" s="191" t="e">
        <f>IF('Formulario PPGR3'!$G46="","",'Formulario PPGR1'!#REF!)</f>
        <v>#REF!</v>
      </c>
      <c r="G46" s="241" t="s">
        <v>551</v>
      </c>
      <c r="H46" s="528" t="e" cm="1" vm="1">
        <f t="array" ref="H46">IF([2]!Tabla1[[#This Row],[Código_Actividad]]="","",_xlfn.XLOOKUP([2]!Tabla1[[#This Row],[Código_Actividad]],CodigoActividad,[2]!Tabla2[Actividades Programables Presupuestables],"",0))</f>
        <v>#REF!</v>
      </c>
      <c r="I46" s="529">
        <f>IFERROR(VLOOKUP('[2]Formulario PPGR3'!$G46,'[2]Formulario PPGR2'!$H$9:$V$534,15,FALSE),"")</f>
        <v>1</v>
      </c>
      <c r="J46" s="534" t="s">
        <v>945</v>
      </c>
      <c r="K46" s="533" t="s">
        <v>954</v>
      </c>
      <c r="L46" s="530" t="str">
        <f>IF([2]!Tabla1[[#This Row],[Descripción]]="","",_xlfn.XLOOKUP([2]!Tabla1[[#This Row],[Descripción]],[2]!Tabla10[Descripción],[2]!Tabla10[Unidad de Medida],"",0))</f>
        <v>unidad</v>
      </c>
      <c r="M46" s="321">
        <v>1</v>
      </c>
      <c r="N46" s="546">
        <f>IF([2]!Tabla1[[#This Row],[Descripción]]="","",_xlfn.XLOOKUP([2]!Tabla1[[#This Row],[Descripción]],[2]!Tabla10[Descripción],[2]!Tabla10[Precio Unitario],0))</f>
        <v>12626</v>
      </c>
      <c r="O46" s="546">
        <f>IF([2]!Tabla1[[#This Row],[Cantidad de Insumos]]="","",[2]!Tabla1[[#This Row],[Precio Unitario]]*[2]!Tabla1[[#This Row],[Cantidad de Insumos]])</f>
        <v>12626</v>
      </c>
      <c r="P46" s="531" t="str">
        <f>IF([2]!Tabla1[[#This Row],[Descripción]]="","",_xlfn.XLOOKUP([2]!Tabla1[[#This Row],[Descripción]],[2]!Tabla10[Descripción],[2]!Tabla10[CODIGO PRESUPUESTARIO],0))</f>
        <v>2.3.1.1.01</v>
      </c>
      <c r="Q46" s="532" t="s">
        <v>955</v>
      </c>
      <c r="R46" s="532" t="str">
        <f>IF([2]!Tabla1[[#This Row],[Insumos]]="","",_xlfn.XLOOKUP([2]!Tabla1[[#This Row],[Insumos]],[2]!Tabla10[Insumo],[2]!Tabla10[InsumoAbrev],"",0))</f>
        <v>lsAlimentosyBebidas</v>
      </c>
      <c r="S46" s="191" t="s">
        <v>74</v>
      </c>
    </row>
    <row r="47" spans="2:19" ht="46.5" customHeight="1">
      <c r="B47" s="191" t="e">
        <f>IF('Formulario PPGR3'!$G47="","",CONCATENATE('Formulario PPGR3'!$C47,".",'Formulario PPGR3'!$D47,".",'Formulario PPGR3'!$E47,".",'Formulario PPGR3'!$F47))</f>
        <v>#REF!</v>
      </c>
      <c r="C47" s="191" t="e">
        <f>IF('Formulario PPGR3'!$G47="","",'Formulario PPGR1'!#REF!)</f>
        <v>#REF!</v>
      </c>
      <c r="D47" s="191" t="e">
        <f>IF('Formulario PPGR3'!$G47="","",'Formulario PPGR1'!#REF!)</f>
        <v>#REF!</v>
      </c>
      <c r="E47" s="191" t="e">
        <f>IF('Formulario PPGR3'!$G47="","",'Formulario PPGR1'!#REF!)</f>
        <v>#REF!</v>
      </c>
      <c r="F47" s="191" t="e">
        <f>IF('Formulario PPGR3'!$G47="","",'Formulario PPGR1'!#REF!)</f>
        <v>#REF!</v>
      </c>
      <c r="G47" s="241" t="s">
        <v>907</v>
      </c>
      <c r="H47" s="528" t="e" cm="1" vm="1">
        <f t="array" ref="H47">IF([2]!Tabla1[[#This Row],[Código_Actividad]]="","",_xlfn.XLOOKUP([2]!Tabla1[[#This Row],[Código_Actividad]],CodigoActividad,[2]!Tabla2[Actividades Programables Presupuestables],"",0))</f>
        <v>#REF!</v>
      </c>
      <c r="I47" s="529">
        <f>IFERROR(VLOOKUP('[2]Formulario PPGR3'!$G47,'[2]Formulario PPGR2'!$H$9:$V$534,15,FALSE),"")</f>
        <v>2</v>
      </c>
      <c r="J47" s="534" t="s">
        <v>945</v>
      </c>
      <c r="K47" s="533" t="s">
        <v>961</v>
      </c>
      <c r="L47" s="530" t="str">
        <f>IF([2]!Tabla1[[#This Row],[Descripción]]="","",_xlfn.XLOOKUP([2]!Tabla1[[#This Row],[Descripción]],[2]!Tabla10[Descripción],[2]!Tabla10[Unidad de Medida],"",0))</f>
        <v>unidad</v>
      </c>
      <c r="M47" s="321">
        <v>2</v>
      </c>
      <c r="N47" s="546">
        <f>IF([2]!Tabla1[[#This Row],[Descripción]]="","",_xlfn.XLOOKUP([2]!Tabla1[[#This Row],[Descripción]],[2]!Tabla10[Descripción],[2]!Tabla10[Precio Unitario],0))</f>
        <v>29323</v>
      </c>
      <c r="O47" s="546">
        <f>IF([2]!Tabla1[[#This Row],[Cantidad de Insumos]]="","",[2]!Tabla1[[#This Row],[Precio Unitario]]*[2]!Tabla1[[#This Row],[Cantidad de Insumos]])</f>
        <v>58646</v>
      </c>
      <c r="P47" s="531" t="str">
        <f>IF([2]!Tabla1[[#This Row],[Descripción]]="","",_xlfn.XLOOKUP([2]!Tabla1[[#This Row],[Descripción]],[2]!Tabla10[Descripción],[2]!Tabla10[CODIGO PRESUPUESTARIO],0))</f>
        <v>2.3.1.1.01</v>
      </c>
      <c r="Q47" s="532" t="s">
        <v>955</v>
      </c>
      <c r="R47" s="532" t="str">
        <f>IF([2]!Tabla1[[#This Row],[Insumos]]="","",_xlfn.XLOOKUP([2]!Tabla1[[#This Row],[Insumos]],[2]!Tabla10[Insumo],[2]!Tabla10[InsumoAbrev],"",0))</f>
        <v>lsAlimentosyBebidas</v>
      </c>
      <c r="S47" s="191" t="s">
        <v>74</v>
      </c>
    </row>
    <row r="48" spans="2:19" ht="48.75" customHeight="1">
      <c r="B48" s="191" t="e">
        <f>IF('Formulario PPGR3'!$G48="","",CONCATENATE('Formulario PPGR3'!$C48,".",'Formulario PPGR3'!$D48,".",'Formulario PPGR3'!$E48,".",'Formulario PPGR3'!$F48))</f>
        <v>#REF!</v>
      </c>
      <c r="C48" s="191" t="e">
        <f>IF('Formulario PPGR3'!$G48="","",'Formulario PPGR1'!#REF!)</f>
        <v>#REF!</v>
      </c>
      <c r="D48" s="191" t="e">
        <f>IF('Formulario PPGR3'!$G48="","",'Formulario PPGR1'!#REF!)</f>
        <v>#REF!</v>
      </c>
      <c r="E48" s="191" t="e">
        <f>IF('Formulario PPGR3'!$G48="","",'Formulario PPGR1'!#REF!)</f>
        <v>#REF!</v>
      </c>
      <c r="F48" s="191" t="e">
        <f>IF('Formulario PPGR3'!$G48="","",'Formulario PPGR1'!#REF!)</f>
        <v>#REF!</v>
      </c>
      <c r="G48" s="241" t="s">
        <v>827</v>
      </c>
      <c r="H48" s="528" t="e" cm="1" vm="1">
        <f t="array" ref="H48">IF([2]!Tabla1[[#This Row],[Código_Actividad]]="","",_xlfn.XLOOKUP([2]!Tabla1[[#This Row],[Código_Actividad]],CodigoActividad,[2]!Tabla2[Actividades Programables Presupuestables],"",0))</f>
        <v>#REF!</v>
      </c>
      <c r="I48" s="529">
        <f>IFERROR(VLOOKUP('[2]Formulario PPGR3'!$G48,'[2]Formulario PPGR2'!$H$9:$V$534,15,FALSE),"")</f>
        <v>4</v>
      </c>
      <c r="J48" s="534" t="s">
        <v>945</v>
      </c>
      <c r="K48" s="533" t="s">
        <v>952</v>
      </c>
      <c r="L48" s="530" t="str">
        <f>IF([2]!Tabla1[[#This Row],[Descripción]]="","",_xlfn.XLOOKUP([2]!Tabla1[[#This Row],[Descripción]],[2]!Tabla10[Descripción],[2]!Tabla10[Unidad de Medida],"",0))</f>
        <v>unidad</v>
      </c>
      <c r="M48" s="321">
        <v>4</v>
      </c>
      <c r="N48" s="546">
        <f>IF([2]!Tabla1[[#This Row],[Descripción]]="","",_xlfn.XLOOKUP([2]!Tabla1[[#This Row],[Descripción]],[2]!Tabla10[Descripción],[2]!Tabla10[Precio Unitario],0))</f>
        <v>19706</v>
      </c>
      <c r="O48" s="546">
        <f>IF([2]!Tabla1[[#This Row],[Cantidad de Insumos]]="","",[2]!Tabla1[[#This Row],[Precio Unitario]]*[2]!Tabla1[[#This Row],[Cantidad de Insumos]])</f>
        <v>78824</v>
      </c>
      <c r="P48" s="531" t="str">
        <f>IF([2]!Tabla1[[#This Row],[Descripción]]="","",_xlfn.XLOOKUP([2]!Tabla1[[#This Row],[Descripción]],[2]!Tabla10[Descripción],[2]!Tabla10[CODIGO PRESUPUESTARIO],0))</f>
        <v>2.3.1.1.01</v>
      </c>
      <c r="Q48" s="532" t="s">
        <v>955</v>
      </c>
      <c r="R48" s="532" t="str">
        <f>IF([2]!Tabla1[[#This Row],[Insumos]]="","",_xlfn.XLOOKUP([2]!Tabla1[[#This Row],[Insumos]],[2]!Tabla10[Insumo],[2]!Tabla10[InsumoAbrev],"",0))</f>
        <v>lsAlimentosyBebidas</v>
      </c>
      <c r="S48" s="528" t="s">
        <v>962</v>
      </c>
    </row>
    <row r="49" spans="2:19" ht="42.75" customHeight="1">
      <c r="B49" s="191" t="e">
        <f>IF('Formulario PPGR3'!$G49="","",CONCATENATE('Formulario PPGR3'!$C49,".",'Formulario PPGR3'!$D49,".",'Formulario PPGR3'!$E49,".",'Formulario PPGR3'!$F49))</f>
        <v>#REF!</v>
      </c>
      <c r="C49" s="191" t="e">
        <f>IF('Formulario PPGR3'!$G49="","",'Formulario PPGR1'!#REF!)</f>
        <v>#REF!</v>
      </c>
      <c r="D49" s="191" t="e">
        <f>IF('Formulario PPGR3'!$G49="","",'Formulario PPGR1'!#REF!)</f>
        <v>#REF!</v>
      </c>
      <c r="E49" s="191" t="e">
        <f>IF('Formulario PPGR3'!$G49="","",'Formulario PPGR1'!#REF!)</f>
        <v>#REF!</v>
      </c>
      <c r="F49" s="191" t="e">
        <f>IF('Formulario PPGR3'!$G49="","",'Formulario PPGR1'!#REF!)</f>
        <v>#REF!</v>
      </c>
      <c r="G49" s="241" t="s">
        <v>475</v>
      </c>
      <c r="H49" s="528" t="e" cm="1" vm="1">
        <f t="array" ref="H49">IF([2]!Tabla1[[#This Row],[Código_Actividad]]="","",_xlfn.XLOOKUP([2]!Tabla1[[#This Row],[Código_Actividad]],CodigoActividad,[2]!Tabla2[Actividades Programables Presupuestables],"",0))</f>
        <v>#REF!</v>
      </c>
      <c r="I49" s="529">
        <f>IFERROR(VLOOKUP('[2]Formulario PPGR3'!$G49,'[2]Formulario PPGR2'!$H$9:$V$534,15,FALSE),"")</f>
        <v>1</v>
      </c>
      <c r="J49" s="534" t="s">
        <v>945</v>
      </c>
      <c r="K49" s="533" t="s">
        <v>952</v>
      </c>
      <c r="L49" s="530" t="str">
        <f>IF([2]!Tabla1[[#This Row],[Descripción]]="","",_xlfn.XLOOKUP([2]!Tabla1[[#This Row],[Descripción]],[2]!Tabla10[Descripción],[2]!Tabla10[Unidad de Medida],"",0))</f>
        <v>unidad</v>
      </c>
      <c r="M49" s="321">
        <v>1</v>
      </c>
      <c r="N49" s="546">
        <f>IF([2]!Tabla1[[#This Row],[Descripción]]="","",_xlfn.XLOOKUP([2]!Tabla1[[#This Row],[Descripción]],[2]!Tabla10[Descripción],[2]!Tabla10[Precio Unitario],0))</f>
        <v>19706</v>
      </c>
      <c r="O49" s="546">
        <f>IF([2]!Tabla1[[#This Row],[Cantidad de Insumos]]="","",[2]!Tabla1[[#This Row],[Precio Unitario]]*[2]!Tabla1[[#This Row],[Cantidad de Insumos]])</f>
        <v>19706</v>
      </c>
      <c r="P49" s="531" t="str">
        <f>IF([2]!Tabla1[[#This Row],[Descripción]]="","",_xlfn.XLOOKUP([2]!Tabla1[[#This Row],[Descripción]],[2]!Tabla10[Descripción],[2]!Tabla10[CODIGO PRESUPUESTARIO],0))</f>
        <v>2.3.1.1.01</v>
      </c>
      <c r="Q49" s="532" t="s">
        <v>955</v>
      </c>
      <c r="R49" s="532" t="str">
        <f>IF([2]!Tabla1[[#This Row],[Insumos]]="","",_xlfn.XLOOKUP([2]!Tabla1[[#This Row],[Insumos]],[2]!Tabla10[Insumo],[2]!Tabla10[InsumoAbrev],"",0))</f>
        <v>lsAlimentosyBebidas</v>
      </c>
      <c r="S49" s="191" t="s">
        <v>963</v>
      </c>
    </row>
    <row r="50" spans="2:19" ht="39" customHeight="1">
      <c r="B50" s="191" t="e">
        <f>IF('Formulario PPGR3'!$G50="","",CONCATENATE('Formulario PPGR3'!$C50,".",'Formulario PPGR3'!$D50,".",'Formulario PPGR3'!$E50,".",'Formulario PPGR3'!$F50))</f>
        <v>#REF!</v>
      </c>
      <c r="C50" s="191" t="e">
        <f>IF('Formulario PPGR3'!$G50="","",'Formulario PPGR1'!#REF!)</f>
        <v>#REF!</v>
      </c>
      <c r="D50" s="191" t="e">
        <f>IF('Formulario PPGR3'!$G50="","",'Formulario PPGR1'!#REF!)</f>
        <v>#REF!</v>
      </c>
      <c r="E50" s="191" t="e">
        <f>IF('Formulario PPGR3'!$G50="","",'Formulario PPGR1'!#REF!)</f>
        <v>#REF!</v>
      </c>
      <c r="F50" s="191" t="e">
        <f>IF('Formulario PPGR3'!$G50="","",'Formulario PPGR1'!#REF!)</f>
        <v>#REF!</v>
      </c>
      <c r="G50" s="241" t="s">
        <v>481</v>
      </c>
      <c r="H50" s="528" t="e" cm="1" vm="1">
        <f t="array" ref="H50">IF([2]!Tabla1[[#This Row],[Código_Actividad]]="","",_xlfn.XLOOKUP([2]!Tabla1[[#This Row],[Código_Actividad]],CodigoActividad,[2]!Tabla2[Actividades Programables Presupuestables],"",0))</f>
        <v>#REF!</v>
      </c>
      <c r="I50" s="529">
        <f>IFERROR(VLOOKUP('[2]Formulario PPGR3'!$G50,'[2]Formulario PPGR2'!$H$9:$V$534,15,FALSE),"")</f>
        <v>1</v>
      </c>
      <c r="J50" s="534" t="s">
        <v>945</v>
      </c>
      <c r="K50" s="533" t="s">
        <v>946</v>
      </c>
      <c r="L50" s="530" t="str">
        <f>IF([2]!Tabla1[[#This Row],[Descripción]]="","",_xlfn.XLOOKUP([2]!Tabla1[[#This Row],[Descripción]],[2]!Tabla10[Descripción],[2]!Tabla10[Unidad de Medida],"",0))</f>
        <v>unidad</v>
      </c>
      <c r="M50" s="321">
        <v>1</v>
      </c>
      <c r="N50" s="546">
        <f>IF([2]!Tabla1[[#This Row],[Descripción]]="","",_xlfn.XLOOKUP([2]!Tabla1[[#This Row],[Descripción]],[2]!Tabla10[Descripción],[2]!Tabla10[Precio Unitario],0))</f>
        <v>50380.1</v>
      </c>
      <c r="O50" s="546">
        <f>IF([2]!Tabla1[[#This Row],[Cantidad de Insumos]]="","",[2]!Tabla1[[#This Row],[Precio Unitario]]*[2]!Tabla1[[#This Row],[Cantidad de Insumos]])</f>
        <v>50380.1</v>
      </c>
      <c r="P50" s="531" t="str">
        <f>IF([2]!Tabla1[[#This Row],[Descripción]]="","",_xlfn.XLOOKUP([2]!Tabla1[[#This Row],[Descripción]],[2]!Tabla10[Descripción],[2]!Tabla10[CODIGO PRESUPUESTARIO],0))</f>
        <v>2.3.1.1.01</v>
      </c>
      <c r="Q50" s="532" t="s">
        <v>955</v>
      </c>
      <c r="R50" s="532" t="str">
        <f>IF([2]!Tabla1[[#This Row],[Insumos]]="","",_xlfn.XLOOKUP([2]!Tabla1[[#This Row],[Insumos]],[2]!Tabla10[Insumo],[2]!Tabla10[InsumoAbrev],"",0))</f>
        <v>lsAlimentosyBebidas</v>
      </c>
      <c r="S50" s="191" t="s">
        <v>963</v>
      </c>
    </row>
    <row r="51" spans="2:19" ht="41.25" customHeight="1">
      <c r="B51" s="191" t="e">
        <f>IF('Formulario PPGR3'!$G51="","",CONCATENATE('Formulario PPGR3'!$C51,".",'Formulario PPGR3'!$D51,".",'Formulario PPGR3'!$E51,".",'Formulario PPGR3'!$F51))</f>
        <v>#REF!</v>
      </c>
      <c r="C51" s="191" t="e">
        <f>IF('Formulario PPGR3'!$G51="","",'Formulario PPGR1'!#REF!)</f>
        <v>#REF!</v>
      </c>
      <c r="D51" s="191" t="e">
        <f>IF('Formulario PPGR3'!$G51="","",'Formulario PPGR1'!#REF!)</f>
        <v>#REF!</v>
      </c>
      <c r="E51" s="191" t="e">
        <f>IF('Formulario PPGR3'!$G51="","",'Formulario PPGR1'!#REF!)</f>
        <v>#REF!</v>
      </c>
      <c r="F51" s="191" t="e">
        <f>IF('Formulario PPGR3'!$G51="","",'Formulario PPGR1'!#REF!)</f>
        <v>#REF!</v>
      </c>
      <c r="G51" s="241" t="s">
        <v>483</v>
      </c>
      <c r="H51" s="528" t="e" cm="1" vm="1">
        <f t="array" ref="H51">IF([2]!Tabla1[[#This Row],[Código_Actividad]]="","",_xlfn.XLOOKUP([2]!Tabla1[[#This Row],[Código_Actividad]],CodigoActividad,[2]!Tabla2[Actividades Programables Presupuestables],"",0))</f>
        <v>#REF!</v>
      </c>
      <c r="I51" s="529">
        <f>IFERROR(VLOOKUP('[2]Formulario PPGR3'!$G51,'[2]Formulario PPGR2'!$H$9:$V$534,15,FALSE),"")</f>
        <v>1</v>
      </c>
      <c r="J51" s="534" t="s">
        <v>945</v>
      </c>
      <c r="K51" s="533" t="s">
        <v>946</v>
      </c>
      <c r="L51" s="530" t="str">
        <f>IF([2]!Tabla1[[#This Row],[Descripción]]="","",_xlfn.XLOOKUP([2]!Tabla1[[#This Row],[Descripción]],[2]!Tabla10[Descripción],[2]!Tabla10[Unidad de Medida],"",0))</f>
        <v>unidad</v>
      </c>
      <c r="M51" s="321">
        <v>1</v>
      </c>
      <c r="N51" s="546">
        <f>IF([2]!Tabla1[[#This Row],[Descripción]]="","",_xlfn.XLOOKUP([2]!Tabla1[[#This Row],[Descripción]],[2]!Tabla10[Descripción],[2]!Tabla10[Precio Unitario],0))</f>
        <v>50380.1</v>
      </c>
      <c r="O51" s="546">
        <f>IF([2]!Tabla1[[#This Row],[Cantidad de Insumos]]="","",[2]!Tabla1[[#This Row],[Precio Unitario]]*[2]!Tabla1[[#This Row],[Cantidad de Insumos]])</f>
        <v>50380.1</v>
      </c>
      <c r="P51" s="531" t="str">
        <f>IF([2]!Tabla1[[#This Row],[Descripción]]="","",_xlfn.XLOOKUP([2]!Tabla1[[#This Row],[Descripción]],[2]!Tabla10[Descripción],[2]!Tabla10[CODIGO PRESUPUESTARIO],0))</f>
        <v>2.3.1.1.01</v>
      </c>
      <c r="Q51" s="532" t="s">
        <v>955</v>
      </c>
      <c r="R51" s="532" t="str">
        <f>IF([2]!Tabla1[[#This Row],[Insumos]]="","",_xlfn.XLOOKUP([2]!Tabla1[[#This Row],[Insumos]],[2]!Tabla10[Insumo],[2]!Tabla10[InsumoAbrev],"",0))</f>
        <v>lsAlimentosyBebidas</v>
      </c>
      <c r="S51" s="191" t="s">
        <v>963</v>
      </c>
    </row>
    <row r="52" spans="2:19" ht="38.25" customHeight="1">
      <c r="B52" s="191" t="e">
        <f>IF('Formulario PPGR3'!$G52="","",CONCATENATE('Formulario PPGR3'!$C52,".",'Formulario PPGR3'!$D52,".",'Formulario PPGR3'!$E52,".",'Formulario PPGR3'!$F52))</f>
        <v>#REF!</v>
      </c>
      <c r="C52" s="191" t="e">
        <f>IF('Formulario PPGR3'!$G52="","",'Formulario PPGR1'!#REF!)</f>
        <v>#REF!</v>
      </c>
      <c r="D52" s="191" t="e">
        <f>IF('Formulario PPGR3'!$G52="","",'Formulario PPGR1'!#REF!)</f>
        <v>#REF!</v>
      </c>
      <c r="E52" s="191" t="e">
        <f>IF('Formulario PPGR3'!$G52="","",'Formulario PPGR1'!#REF!)</f>
        <v>#REF!</v>
      </c>
      <c r="F52" s="191" t="e">
        <f>IF('Formulario PPGR3'!$G52="","",'Formulario PPGR1'!#REF!)</f>
        <v>#REF!</v>
      </c>
      <c r="G52" s="241" t="s">
        <v>485</v>
      </c>
      <c r="H52" s="528" t="e" cm="1" vm="1">
        <f t="array" ref="H52">IF([2]!Tabla1[[#This Row],[Código_Actividad]]="","",_xlfn.XLOOKUP([2]!Tabla1[[#This Row],[Código_Actividad]],CodigoActividad,[2]!Tabla2[Actividades Programables Presupuestables],"",0))</f>
        <v>#REF!</v>
      </c>
      <c r="I52" s="529">
        <f>IFERROR(VLOOKUP('[2]Formulario PPGR3'!$G52,'[2]Formulario PPGR2'!$H$9:$V$534,15,FALSE),"")</f>
        <v>1</v>
      </c>
      <c r="J52" s="534" t="s">
        <v>945</v>
      </c>
      <c r="K52" s="533" t="s">
        <v>946</v>
      </c>
      <c r="L52" s="530" t="str">
        <f>IF([2]!Tabla1[[#This Row],[Descripción]]="","",_xlfn.XLOOKUP([2]!Tabla1[[#This Row],[Descripción]],[2]!Tabla10[Descripción],[2]!Tabla10[Unidad de Medida],"",0))</f>
        <v>unidad</v>
      </c>
      <c r="M52" s="321">
        <v>1</v>
      </c>
      <c r="N52" s="546">
        <f>IF([2]!Tabla1[[#This Row],[Descripción]]="","",_xlfn.XLOOKUP([2]!Tabla1[[#This Row],[Descripción]],[2]!Tabla10[Descripción],[2]!Tabla10[Precio Unitario],0))</f>
        <v>50380.1</v>
      </c>
      <c r="O52" s="546">
        <f>IF([2]!Tabla1[[#This Row],[Cantidad de Insumos]]="","",[2]!Tabla1[[#This Row],[Precio Unitario]]*[2]!Tabla1[[#This Row],[Cantidad de Insumos]])</f>
        <v>50380.1</v>
      </c>
      <c r="P52" s="531" t="str">
        <f>IF([2]!Tabla1[[#This Row],[Descripción]]="","",_xlfn.XLOOKUP([2]!Tabla1[[#This Row],[Descripción]],[2]!Tabla10[Descripción],[2]!Tabla10[CODIGO PRESUPUESTARIO],0))</f>
        <v>2.3.1.1.01</v>
      </c>
      <c r="Q52" s="532" t="s">
        <v>955</v>
      </c>
      <c r="R52" s="532" t="str">
        <f>IF([2]!Tabla1[[#This Row],[Insumos]]="","",_xlfn.XLOOKUP([2]!Tabla1[[#This Row],[Insumos]],[2]!Tabla10[Insumo],[2]!Tabla10[InsumoAbrev],"",0))</f>
        <v>lsAlimentosyBebidas</v>
      </c>
      <c r="S52" s="191" t="s">
        <v>963</v>
      </c>
    </row>
    <row r="53" spans="2:19" ht="40.5" customHeight="1">
      <c r="B53" s="191" t="e">
        <f>IF('Formulario PPGR3'!$G53="","",CONCATENATE('Formulario PPGR3'!$C53,".",'Formulario PPGR3'!$D53,".",'Formulario PPGR3'!$E53,".",'Formulario PPGR3'!$F53))</f>
        <v>#REF!</v>
      </c>
      <c r="C53" s="191" t="e">
        <f>IF('Formulario PPGR3'!$G53="","",'Formulario PPGR1'!#REF!)</f>
        <v>#REF!</v>
      </c>
      <c r="D53" s="191" t="e">
        <f>IF('Formulario PPGR3'!$G53="","",'Formulario PPGR1'!#REF!)</f>
        <v>#REF!</v>
      </c>
      <c r="E53" s="191" t="e">
        <f>IF('Formulario PPGR3'!$G53="","",'Formulario PPGR1'!#REF!)</f>
        <v>#REF!</v>
      </c>
      <c r="F53" s="191" t="e">
        <f>IF('Formulario PPGR3'!$G53="","",'Formulario PPGR1'!#REF!)</f>
        <v>#REF!</v>
      </c>
      <c r="G53" s="241" t="s">
        <v>341</v>
      </c>
      <c r="H53" s="528" t="e" cm="1" vm="1">
        <f t="array" ref="H53">IF([2]!Tabla1[[#This Row],[Código_Actividad]]="","",_xlfn.XLOOKUP([2]!Tabla1[[#This Row],[Código_Actividad]],CodigoActividad,[2]!Tabla2[Actividades Programables Presupuestables],"",0))</f>
        <v>#REF!</v>
      </c>
      <c r="I53" s="529">
        <f>IFERROR(VLOOKUP('[2]Formulario PPGR3'!$G53,'[2]Formulario PPGR2'!$H$9:$V$534,15,FALSE),"")</f>
        <v>2</v>
      </c>
      <c r="J53" s="534" t="s">
        <v>945</v>
      </c>
      <c r="K53" s="533" t="s">
        <v>952</v>
      </c>
      <c r="L53" s="530" t="str">
        <f>IF([2]!Tabla1[[#This Row],[Descripción]]="","",_xlfn.XLOOKUP([2]!Tabla1[[#This Row],[Descripción]],[2]!Tabla10[Descripción],[2]!Tabla10[Unidad de Medida],"",0))</f>
        <v>unidad</v>
      </c>
      <c r="M53" s="321">
        <v>2</v>
      </c>
      <c r="N53" s="546">
        <f>IF([2]!Tabla1[[#This Row],[Descripción]]="","",_xlfn.XLOOKUP([2]!Tabla1[[#This Row],[Descripción]],[2]!Tabla10[Descripción],[2]!Tabla10[Precio Unitario],0))</f>
        <v>19706</v>
      </c>
      <c r="O53" s="546">
        <f>IF([2]!Tabla1[[#This Row],[Cantidad de Insumos]]="","",[2]!Tabla1[[#This Row],[Precio Unitario]]*[2]!Tabla1[[#This Row],[Cantidad de Insumos]])</f>
        <v>39412</v>
      </c>
      <c r="P53" s="531" t="str">
        <f>IF([2]!Tabla1[[#This Row],[Descripción]]="","",_xlfn.XLOOKUP([2]!Tabla1[[#This Row],[Descripción]],[2]!Tabla10[Descripción],[2]!Tabla10[CODIGO PRESUPUESTARIO],0))</f>
        <v>2.3.1.1.01</v>
      </c>
      <c r="Q53" s="532" t="s">
        <v>955</v>
      </c>
      <c r="R53" s="532" t="str">
        <f>IF([2]!Tabla1[[#This Row],[Insumos]]="","",_xlfn.XLOOKUP([2]!Tabla1[[#This Row],[Insumos]],[2]!Tabla10[Insumo],[2]!Tabla10[InsumoAbrev],"",0))</f>
        <v>lsAlimentosyBebidas</v>
      </c>
      <c r="S53" s="191" t="s">
        <v>964</v>
      </c>
    </row>
    <row r="54" spans="2:19" ht="48" customHeight="1">
      <c r="B54" s="191" t="e">
        <f>IF('Formulario PPGR3'!$G54="","",CONCATENATE('Formulario PPGR3'!$C54,".",'Formulario PPGR3'!$D54,".",'Formulario PPGR3'!$E54,".",'Formulario PPGR3'!$F54))</f>
        <v>#REF!</v>
      </c>
      <c r="C54" s="191" t="e">
        <f>IF('Formulario PPGR3'!$G54="","",'Formulario PPGR1'!#REF!)</f>
        <v>#REF!</v>
      </c>
      <c r="D54" s="191" t="e">
        <f>IF('Formulario PPGR3'!$G54="","",'Formulario PPGR1'!#REF!)</f>
        <v>#REF!</v>
      </c>
      <c r="E54" s="191" t="e">
        <f>IF('Formulario PPGR3'!$G54="","",'Formulario PPGR1'!#REF!)</f>
        <v>#REF!</v>
      </c>
      <c r="F54" s="191" t="e">
        <f>IF('Formulario PPGR3'!$G54="","",'Formulario PPGR1'!#REF!)</f>
        <v>#REF!</v>
      </c>
      <c r="G54" s="241" t="s">
        <v>343</v>
      </c>
      <c r="H54" s="528" t="e" cm="1" vm="1">
        <f t="array" ref="H54">IF([2]!Tabla1[[#This Row],[Código_Actividad]]="","",_xlfn.XLOOKUP([2]!Tabla1[[#This Row],[Código_Actividad]],CodigoActividad,[2]!Tabla2[Actividades Programables Presupuestables],"",0))</f>
        <v>#REF!</v>
      </c>
      <c r="I54" s="529">
        <f>IFERROR(VLOOKUP('[2]Formulario PPGR3'!$G54,'[2]Formulario PPGR2'!$H$9:$V$534,15,FALSE),"")</f>
        <v>1</v>
      </c>
      <c r="J54" s="534" t="s">
        <v>945</v>
      </c>
      <c r="K54" s="533" t="s">
        <v>952</v>
      </c>
      <c r="L54" s="530" t="str">
        <f>IF([2]!Tabla1[[#This Row],[Descripción]]="","",_xlfn.XLOOKUP([2]!Tabla1[[#This Row],[Descripción]],[2]!Tabla10[Descripción],[2]!Tabla10[Unidad de Medida],"",0))</f>
        <v>unidad</v>
      </c>
      <c r="M54" s="321">
        <v>1</v>
      </c>
      <c r="N54" s="546">
        <f>IF([2]!Tabla1[[#This Row],[Descripción]]="","",_xlfn.XLOOKUP([2]!Tabla1[[#This Row],[Descripción]],[2]!Tabla10[Descripción],[2]!Tabla10[Precio Unitario],0))</f>
        <v>19706</v>
      </c>
      <c r="O54" s="546">
        <f>IF([2]!Tabla1[[#This Row],[Cantidad de Insumos]]="","",[2]!Tabla1[[#This Row],[Precio Unitario]]*[2]!Tabla1[[#This Row],[Cantidad de Insumos]])</f>
        <v>19706</v>
      </c>
      <c r="P54" s="531" t="str">
        <f>IF([2]!Tabla1[[#This Row],[Descripción]]="","",_xlfn.XLOOKUP([2]!Tabla1[[#This Row],[Descripción]],[2]!Tabla10[Descripción],[2]!Tabla10[CODIGO PRESUPUESTARIO],0))</f>
        <v>2.3.1.1.01</v>
      </c>
      <c r="Q54" s="532" t="s">
        <v>955</v>
      </c>
      <c r="R54" s="532" t="str">
        <f>IF([2]!Tabla1[[#This Row],[Insumos]]="","",_xlfn.XLOOKUP([2]!Tabla1[[#This Row],[Insumos]],[2]!Tabla10[Insumo],[2]!Tabla10[InsumoAbrev],"",0))</f>
        <v>lsAlimentosyBebidas</v>
      </c>
      <c r="S54" s="191" t="s">
        <v>964</v>
      </c>
    </row>
    <row r="55" spans="2:19" ht="40.5" customHeight="1">
      <c r="B55" s="191" t="e">
        <f>IF('Formulario PPGR3'!$G55="","",CONCATENATE('Formulario PPGR3'!$C55,".",'Formulario PPGR3'!$D55,".",'Formulario PPGR3'!$E55,".",'Formulario PPGR3'!$F55))</f>
        <v>#REF!</v>
      </c>
      <c r="C55" s="191" t="e">
        <f>IF('Formulario PPGR3'!$G55="","",'Formulario PPGR1'!#REF!)</f>
        <v>#REF!</v>
      </c>
      <c r="D55" s="191" t="e">
        <f>IF('Formulario PPGR3'!$G55="","",'Formulario PPGR1'!#REF!)</f>
        <v>#REF!</v>
      </c>
      <c r="E55" s="191" t="e">
        <f>IF('Formulario PPGR3'!$G55="","",'Formulario PPGR1'!#REF!)</f>
        <v>#REF!</v>
      </c>
      <c r="F55" s="191" t="e">
        <f>IF('Formulario PPGR3'!$G55="","",'Formulario PPGR1'!#REF!)</f>
        <v>#REF!</v>
      </c>
      <c r="G55" s="241" t="s">
        <v>343</v>
      </c>
      <c r="H55" s="528" t="e" cm="1" vm="1">
        <f t="array" ref="H55">IF([2]!Tabla1[[#This Row],[Código_Actividad]]="","",_xlfn.XLOOKUP([2]!Tabla1[[#This Row],[Código_Actividad]],CodigoActividad,[2]!Tabla2[Actividades Programables Presupuestables],"",0))</f>
        <v>#REF!</v>
      </c>
      <c r="I55" s="529">
        <f>IFERROR(VLOOKUP('[2]Formulario PPGR3'!$G55,'[2]Formulario PPGR2'!$H$9:$V$534,15,FALSE),"")</f>
        <v>1</v>
      </c>
      <c r="J55" s="534" t="s">
        <v>945</v>
      </c>
      <c r="K55" s="533" t="s">
        <v>949</v>
      </c>
      <c r="L55" s="530" t="str">
        <f>IF([2]!Tabla1[[#This Row],[Descripción]]="","",_xlfn.XLOOKUP([2]!Tabla1[[#This Row],[Descripción]],[2]!Tabla10[Descripción],[2]!Tabla10[Unidad de Medida],"",0))</f>
        <v>unidad</v>
      </c>
      <c r="M55" s="321">
        <v>1</v>
      </c>
      <c r="N55" s="546">
        <f>IF([2]!Tabla1[[#This Row],[Descripción]]="","",_xlfn.XLOOKUP([2]!Tabla1[[#This Row],[Descripción]],[2]!Tabla10[Descripción],[2]!Tabla10[Precio Unitario],0))</f>
        <v>15251.5</v>
      </c>
      <c r="O55" s="546">
        <f>IF([2]!Tabla1[[#This Row],[Cantidad de Insumos]]="","",[2]!Tabla1[[#This Row],[Precio Unitario]]*[2]!Tabla1[[#This Row],[Cantidad de Insumos]])</f>
        <v>15251.5</v>
      </c>
      <c r="P55" s="531" t="str">
        <f>IF([2]!Tabla1[[#This Row],[Descripción]]="","",_xlfn.XLOOKUP([2]!Tabla1[[#This Row],[Descripción]],[2]!Tabla10[Descripción],[2]!Tabla10[CODIGO PRESUPUESTARIO],0))</f>
        <v>2.3.1.1.01</v>
      </c>
      <c r="Q55" s="532" t="s">
        <v>955</v>
      </c>
      <c r="R55" s="532" t="str">
        <f>IF([2]!Tabla1[[#This Row],[Insumos]]="","",_xlfn.XLOOKUP([2]!Tabla1[[#This Row],[Insumos]],[2]!Tabla10[Insumo],[2]!Tabla10[InsumoAbrev],"",0))</f>
        <v>lsAlimentosyBebidas</v>
      </c>
      <c r="S55" s="191" t="s">
        <v>964</v>
      </c>
    </row>
    <row r="56" spans="2:19" ht="45" customHeight="1">
      <c r="B56" s="191" t="e">
        <f>IF('Formulario PPGR3'!$G56="","",CONCATENATE('Formulario PPGR3'!$C56,".",'Formulario PPGR3'!$D56,".",'Formulario PPGR3'!$E56,".",'Formulario PPGR3'!$F56))</f>
        <v>#REF!</v>
      </c>
      <c r="C56" s="191" t="e">
        <f>IF('Formulario PPGR3'!$G56="","",'Formulario PPGR1'!#REF!)</f>
        <v>#REF!</v>
      </c>
      <c r="D56" s="191" t="e">
        <f>IF('Formulario PPGR3'!$G56="","",'Formulario PPGR1'!#REF!)</f>
        <v>#REF!</v>
      </c>
      <c r="E56" s="191" t="e">
        <f>IF('Formulario PPGR3'!$G56="","",'Formulario PPGR1'!#REF!)</f>
        <v>#REF!</v>
      </c>
      <c r="F56" s="191" t="e">
        <f>IF('Formulario PPGR3'!$G56="","",'Formulario PPGR1'!#REF!)</f>
        <v>#REF!</v>
      </c>
      <c r="G56" s="241" t="s">
        <v>343</v>
      </c>
      <c r="H56" s="528" t="e" cm="1" vm="1">
        <f t="array" ref="H56">IF([2]!Tabla1[[#This Row],[Código_Actividad]]="","",_xlfn.XLOOKUP([2]!Tabla1[[#This Row],[Código_Actividad]],CodigoActividad,[2]!Tabla2[Actividades Programables Presupuestables],"",0))</f>
        <v>#REF!</v>
      </c>
      <c r="I56" s="529">
        <f>IFERROR(VLOOKUP('[2]Formulario PPGR3'!$G56,'[2]Formulario PPGR2'!$H$9:$V$534,15,FALSE),"")</f>
        <v>1</v>
      </c>
      <c r="J56" s="534" t="s">
        <v>945</v>
      </c>
      <c r="K56" s="533" t="s">
        <v>949</v>
      </c>
      <c r="L56" s="530" t="str">
        <f>IF([2]!Tabla1[[#This Row],[Descripción]]="","",_xlfn.XLOOKUP([2]!Tabla1[[#This Row],[Descripción]],[2]!Tabla10[Descripción],[2]!Tabla10[Unidad de Medida],"",0))</f>
        <v>unidad</v>
      </c>
      <c r="M56" s="321">
        <v>1</v>
      </c>
      <c r="N56" s="546">
        <f>IF([2]!Tabla1[[#This Row],[Descripción]]="","",_xlfn.XLOOKUP([2]!Tabla1[[#This Row],[Descripción]],[2]!Tabla10[Descripción],[2]!Tabla10[Precio Unitario],0))</f>
        <v>15251.5</v>
      </c>
      <c r="O56" s="546">
        <f>IF([2]!Tabla1[[#This Row],[Cantidad de Insumos]]="","",[2]!Tabla1[[#This Row],[Precio Unitario]]*[2]!Tabla1[[#This Row],[Cantidad de Insumos]])</f>
        <v>15251.5</v>
      </c>
      <c r="P56" s="531" t="str">
        <f>IF([2]!Tabla1[[#This Row],[Descripción]]="","",_xlfn.XLOOKUP([2]!Tabla1[[#This Row],[Descripción]],[2]!Tabla10[Descripción],[2]!Tabla10[CODIGO PRESUPUESTARIO],0))</f>
        <v>2.3.1.1.01</v>
      </c>
      <c r="Q56" s="532" t="s">
        <v>955</v>
      </c>
      <c r="R56" s="532" t="str">
        <f>IF([2]!Tabla1[[#This Row],[Insumos]]="","",_xlfn.XLOOKUP([2]!Tabla1[[#This Row],[Insumos]],[2]!Tabla10[Insumo],[2]!Tabla10[InsumoAbrev],"",0))</f>
        <v>lsAlimentosyBebidas</v>
      </c>
      <c r="S56" s="191" t="s">
        <v>964</v>
      </c>
    </row>
    <row r="57" spans="2:19" ht="44.25" customHeight="1">
      <c r="B57" s="191" t="e">
        <f>IF('Formulario PPGR3'!$G57="","",CONCATENATE('Formulario PPGR3'!$C57,".",'Formulario PPGR3'!$D57,".",'Formulario PPGR3'!$E57,".",'Formulario PPGR3'!$F57))</f>
        <v>#REF!</v>
      </c>
      <c r="C57" s="191" t="e">
        <f>IF('Formulario PPGR3'!$G57="","",'Formulario PPGR1'!#REF!)</f>
        <v>#REF!</v>
      </c>
      <c r="D57" s="191" t="e">
        <f>IF('Formulario PPGR3'!$G57="","",'Formulario PPGR1'!#REF!)</f>
        <v>#REF!</v>
      </c>
      <c r="E57" s="191" t="e">
        <f>IF('Formulario PPGR3'!$G57="","",'Formulario PPGR1'!#REF!)</f>
        <v>#REF!</v>
      </c>
      <c r="F57" s="191" t="e">
        <f>IF('Formulario PPGR3'!$G57="","",'Formulario PPGR1'!#REF!)</f>
        <v>#REF!</v>
      </c>
      <c r="G57" s="241" t="s">
        <v>343</v>
      </c>
      <c r="H57" s="528" t="e" cm="1" vm="1">
        <f t="array" ref="H57">IF([2]!Tabla1[[#This Row],[Código_Actividad]]="","",_xlfn.XLOOKUP([2]!Tabla1[[#This Row],[Código_Actividad]],CodigoActividad,[2]!Tabla2[Actividades Programables Presupuestables],"",0))</f>
        <v>#REF!</v>
      </c>
      <c r="I57" s="529">
        <f>IFERROR(VLOOKUP('[2]Formulario PPGR3'!$G57,'[2]Formulario PPGR2'!$H$9:$V$534,15,FALSE),"")</f>
        <v>1</v>
      </c>
      <c r="J57" s="534" t="s">
        <v>950</v>
      </c>
      <c r="K57" s="533" t="s">
        <v>951</v>
      </c>
      <c r="L57" s="530" t="str">
        <f>IF([2]!Tabla1[[#This Row],[Descripción]]="","",_xlfn.XLOOKUP([2]!Tabla1[[#This Row],[Descripción]],[2]!Tabla10[Descripción],[2]!Tabla10[Unidad de Medida],"",0))</f>
        <v>unidad</v>
      </c>
      <c r="M57" s="321">
        <v>4920</v>
      </c>
      <c r="N57" s="546">
        <f>IF([2]!Tabla1[[#This Row],[Descripción]]="","",_xlfn.XLOOKUP([2]!Tabla1[[#This Row],[Descripción]],[2]!Tabla10[Descripción],[2]!Tabla10[Precio Unitario],0))</f>
        <v>5</v>
      </c>
      <c r="O57" s="546">
        <f>IF([2]!Tabla1[[#This Row],[Cantidad de Insumos]]="","",[2]!Tabla1[[#This Row],[Precio Unitario]]*[2]!Tabla1[[#This Row],[Cantidad de Insumos]])</f>
        <v>24600</v>
      </c>
      <c r="P57" s="531" t="str">
        <f>IF([2]!Tabla1[[#This Row],[Descripción]]="","",_xlfn.XLOOKUP([2]!Tabla1[[#This Row],[Descripción]],[2]!Tabla10[Descripción],[2]!Tabla10[CODIGO PRESUPUESTARIO],0))</f>
        <v xml:space="preserve">2.2.2.2.01 </v>
      </c>
      <c r="Q57" s="532" t="s">
        <v>955</v>
      </c>
      <c r="R57" s="532" t="str">
        <f>IF([2]!Tabla1[[#This Row],[Insumos]]="","",_xlfn.XLOOKUP([2]!Tabla1[[#This Row],[Insumos]],[2]!Tabla10[Insumo],[2]!Tabla10[InsumoAbrev],"",0))</f>
        <v>lsImpresionyEncuadernacion</v>
      </c>
      <c r="S57" s="191" t="s">
        <v>964</v>
      </c>
    </row>
    <row r="58" spans="2:19" ht="54" customHeight="1">
      <c r="B58" s="191" t="e">
        <f>IF('Formulario PPGR3'!$G58="","",CONCATENATE('Formulario PPGR3'!$C58,".",'Formulario PPGR3'!$D58,".",'Formulario PPGR3'!$E58,".",'Formulario PPGR3'!$F58))</f>
        <v>#REF!</v>
      </c>
      <c r="C58" s="191" t="e">
        <f>IF('Formulario PPGR3'!$G58="","",'Formulario PPGR1'!#REF!)</f>
        <v>#REF!</v>
      </c>
      <c r="D58" s="191" t="e">
        <f>IF('Formulario PPGR3'!$G58="","",'Formulario PPGR1'!#REF!)</f>
        <v>#REF!</v>
      </c>
      <c r="E58" s="191" t="e">
        <f>IF('Formulario PPGR3'!$G58="","",'Formulario PPGR1'!#REF!)</f>
        <v>#REF!</v>
      </c>
      <c r="F58" s="191" t="e">
        <f>IF('Formulario PPGR3'!$G58="","",'Formulario PPGR1'!#REF!)</f>
        <v>#REF!</v>
      </c>
      <c r="G58" s="241" t="s">
        <v>372</v>
      </c>
      <c r="H58" s="528" t="e" cm="1" vm="1">
        <f t="array" ref="H58">IF([2]!Tabla1[[#This Row],[Código_Actividad]]="","",_xlfn.XLOOKUP([2]!Tabla1[[#This Row],[Código_Actividad]],CodigoActividad,[2]!Tabla2[Actividades Programables Presupuestables],"",0))</f>
        <v>#REF!</v>
      </c>
      <c r="I58" s="529">
        <f>IFERROR(VLOOKUP('[2]Formulario PPGR3'!$G58,'[2]Formulario PPGR2'!$H$9:$V$534,15,FALSE),"")</f>
        <v>12</v>
      </c>
      <c r="J58" s="534" t="s">
        <v>945</v>
      </c>
      <c r="K58" s="533" t="s">
        <v>952</v>
      </c>
      <c r="L58" s="530" t="str">
        <f>IF([2]!Tabla1[[#This Row],[Descripción]]="","",_xlfn.XLOOKUP([2]!Tabla1[[#This Row],[Descripción]],[2]!Tabla10[Descripción],[2]!Tabla10[Unidad de Medida],"",0))</f>
        <v>unidad</v>
      </c>
      <c r="M58" s="321">
        <v>12</v>
      </c>
      <c r="N58" s="546">
        <f>IF([2]!Tabla1[[#This Row],[Descripción]]="","",_xlfn.XLOOKUP([2]!Tabla1[[#This Row],[Descripción]],[2]!Tabla10[Descripción],[2]!Tabla10[Precio Unitario],0))</f>
        <v>19706</v>
      </c>
      <c r="O58" s="546">
        <f>IF([2]!Tabla1[[#This Row],[Cantidad de Insumos]]="","",[2]!Tabla1[[#This Row],[Precio Unitario]]*[2]!Tabla1[[#This Row],[Cantidad de Insumos]])</f>
        <v>236472</v>
      </c>
      <c r="P58" s="531" t="str">
        <f>IF([2]!Tabla1[[#This Row],[Descripción]]="","",_xlfn.XLOOKUP([2]!Tabla1[[#This Row],[Descripción]],[2]!Tabla10[Descripción],[2]!Tabla10[CODIGO PRESUPUESTARIO],0))</f>
        <v>2.3.1.1.01</v>
      </c>
      <c r="Q58" s="532" t="s">
        <v>955</v>
      </c>
      <c r="R58" s="532" t="str">
        <f>IF([2]!Tabla1[[#This Row],[Insumos]]="","",_xlfn.XLOOKUP([2]!Tabla1[[#This Row],[Insumos]],[2]!Tabla10[Insumo],[2]!Tabla10[InsumoAbrev],"",0))</f>
        <v>lsAlimentosyBebidas</v>
      </c>
      <c r="S58" s="191" t="s">
        <v>964</v>
      </c>
    </row>
    <row r="59" spans="2:19" ht="39" customHeight="1">
      <c r="B59" s="191" t="e">
        <f>IF('Formulario PPGR3'!$G59="","",CONCATENATE('Formulario PPGR3'!$C59,".",'Formulario PPGR3'!$D59,".",'Formulario PPGR3'!$E59,".",'Formulario PPGR3'!$F59))</f>
        <v>#REF!</v>
      </c>
      <c r="C59" s="191" t="e">
        <f>IF('Formulario PPGR3'!$G59="","",'Formulario PPGR1'!#REF!)</f>
        <v>#REF!</v>
      </c>
      <c r="D59" s="191" t="e">
        <f>IF('Formulario PPGR3'!$G59="","",'Formulario PPGR1'!#REF!)</f>
        <v>#REF!</v>
      </c>
      <c r="E59" s="191" t="e">
        <f>IF('Formulario PPGR3'!$G59="","",'Formulario PPGR1'!#REF!)</f>
        <v>#REF!</v>
      </c>
      <c r="F59" s="191" t="e">
        <f>IF('Formulario PPGR3'!$G59="","",'Formulario PPGR1'!#REF!)</f>
        <v>#REF!</v>
      </c>
      <c r="G59" s="241" t="s">
        <v>374</v>
      </c>
      <c r="H59" s="528" t="e" cm="1" vm="1">
        <f t="array" ref="H59">IF([2]!Tabla1[[#This Row],[Código_Actividad]]="","",_xlfn.XLOOKUP([2]!Tabla1[[#This Row],[Código_Actividad]],CodigoActividad,[2]!Tabla2[Actividades Programables Presupuestables],"",0))</f>
        <v>#REF!</v>
      </c>
      <c r="I59" s="529">
        <f>IFERROR(VLOOKUP('[2]Formulario PPGR3'!$G59,'[2]Formulario PPGR2'!$H$9:$V$534,15,FALSE),"")</f>
        <v>4</v>
      </c>
      <c r="J59" s="534" t="s">
        <v>945</v>
      </c>
      <c r="K59" s="533" t="s">
        <v>952</v>
      </c>
      <c r="L59" s="530" t="str">
        <f>IF([2]!Tabla1[[#This Row],[Descripción]]="","",_xlfn.XLOOKUP([2]!Tabla1[[#This Row],[Descripción]],[2]!Tabla10[Descripción],[2]!Tabla10[Unidad de Medida],"",0))</f>
        <v>unidad</v>
      </c>
      <c r="M59" s="321">
        <v>4</v>
      </c>
      <c r="N59" s="546">
        <f>IF([2]!Tabla1[[#This Row],[Descripción]]="","",_xlfn.XLOOKUP([2]!Tabla1[[#This Row],[Descripción]],[2]!Tabla10[Descripción],[2]!Tabla10[Precio Unitario],0))</f>
        <v>19706</v>
      </c>
      <c r="O59" s="546">
        <f>IF([2]!Tabla1[[#This Row],[Cantidad de Insumos]]="","",[2]!Tabla1[[#This Row],[Precio Unitario]]*[2]!Tabla1[[#This Row],[Cantidad de Insumos]])</f>
        <v>78824</v>
      </c>
      <c r="P59" s="531" t="str">
        <f>IF([2]!Tabla1[[#This Row],[Descripción]]="","",_xlfn.XLOOKUP([2]!Tabla1[[#This Row],[Descripción]],[2]!Tabla10[Descripción],[2]!Tabla10[CODIGO PRESUPUESTARIO],0))</f>
        <v>2.3.1.1.01</v>
      </c>
      <c r="Q59" s="532" t="s">
        <v>955</v>
      </c>
      <c r="R59" s="532" t="str">
        <f>IF([2]!Tabla1[[#This Row],[Insumos]]="","",_xlfn.XLOOKUP([2]!Tabla1[[#This Row],[Insumos]],[2]!Tabla10[Insumo],[2]!Tabla10[InsumoAbrev],"",0))</f>
        <v>lsAlimentosyBebidas</v>
      </c>
      <c r="S59" s="191" t="s">
        <v>964</v>
      </c>
    </row>
    <row r="60" spans="2:19" ht="57" customHeight="1">
      <c r="B60" s="191" t="e">
        <f>IF('Formulario PPGR3'!$G60="","",CONCATENATE('Formulario PPGR3'!$C60,".",'Formulario PPGR3'!$D60,".",'Formulario PPGR3'!$E60,".",'Formulario PPGR3'!$F60))</f>
        <v>#REF!</v>
      </c>
      <c r="C60" s="191" t="e">
        <f>IF('Formulario PPGR3'!$G60="","",'Formulario PPGR1'!#REF!)</f>
        <v>#REF!</v>
      </c>
      <c r="D60" s="191" t="e">
        <f>IF('Formulario PPGR3'!$G60="","",'Formulario PPGR1'!#REF!)</f>
        <v>#REF!</v>
      </c>
      <c r="E60" s="191" t="e">
        <f>IF('Formulario PPGR3'!$G60="","",'Formulario PPGR1'!#REF!)</f>
        <v>#REF!</v>
      </c>
      <c r="F60" s="191" t="e">
        <f>IF('Formulario PPGR3'!$G60="","",'Formulario PPGR1'!#REF!)</f>
        <v>#REF!</v>
      </c>
      <c r="G60" s="241" t="s">
        <v>378</v>
      </c>
      <c r="H60" s="528" t="e" cm="1" vm="1">
        <f t="array" ref="H60">IF([2]!Tabla1[[#This Row],[Código_Actividad]]="","",_xlfn.XLOOKUP([2]!Tabla1[[#This Row],[Código_Actividad]],CodigoActividad,[2]!Tabla2[Actividades Programables Presupuestables],"",0))</f>
        <v>#REF!</v>
      </c>
      <c r="I60" s="529">
        <f>IFERROR(VLOOKUP('[2]Formulario PPGR3'!$G60,'[2]Formulario PPGR2'!$H$9:$V$534,15,FALSE),"")</f>
        <v>4</v>
      </c>
      <c r="J60" s="534" t="s">
        <v>945</v>
      </c>
      <c r="K60" s="533" t="s">
        <v>952</v>
      </c>
      <c r="L60" s="530" t="str">
        <f>IF([2]!Tabla1[[#This Row],[Descripción]]="","",_xlfn.XLOOKUP([2]!Tabla1[[#This Row],[Descripción]],[2]!Tabla10[Descripción],[2]!Tabla10[Unidad de Medida],"",0))</f>
        <v>unidad</v>
      </c>
      <c r="M60" s="321">
        <v>4</v>
      </c>
      <c r="N60" s="546">
        <f>IF([2]!Tabla1[[#This Row],[Descripción]]="","",_xlfn.XLOOKUP([2]!Tabla1[[#This Row],[Descripción]],[2]!Tabla10[Descripción],[2]!Tabla10[Precio Unitario],0))</f>
        <v>19706</v>
      </c>
      <c r="O60" s="546">
        <f>IF([2]!Tabla1[[#This Row],[Cantidad de Insumos]]="","",[2]!Tabla1[[#This Row],[Precio Unitario]]*[2]!Tabla1[[#This Row],[Cantidad de Insumos]])</f>
        <v>78824</v>
      </c>
      <c r="P60" s="531" t="str">
        <f>IF([2]!Tabla1[[#This Row],[Descripción]]="","",_xlfn.XLOOKUP([2]!Tabla1[[#This Row],[Descripción]],[2]!Tabla10[Descripción],[2]!Tabla10[CODIGO PRESUPUESTARIO],0))</f>
        <v>2.3.1.1.01</v>
      </c>
      <c r="Q60" s="532" t="s">
        <v>955</v>
      </c>
      <c r="R60" s="532" t="str">
        <f>IF([2]!Tabla1[[#This Row],[Insumos]]="","",_xlfn.XLOOKUP([2]!Tabla1[[#This Row],[Insumos]],[2]!Tabla10[Insumo],[2]!Tabla10[InsumoAbrev],"",0))</f>
        <v>lsAlimentosyBebidas</v>
      </c>
      <c r="S60" s="191" t="s">
        <v>964</v>
      </c>
    </row>
    <row r="61" spans="2:19" ht="52.5" customHeight="1">
      <c r="B61" s="191" t="e">
        <f>IF('Formulario PPGR3'!$G61="","",CONCATENATE('Formulario PPGR3'!$C61,".",'Formulario PPGR3'!$D61,".",'Formulario PPGR3'!$E61,".",'Formulario PPGR3'!$F61))</f>
        <v>#REF!</v>
      </c>
      <c r="C61" s="191" t="e">
        <f>IF('Formulario PPGR3'!$G61="","",'Formulario PPGR1'!#REF!)</f>
        <v>#REF!</v>
      </c>
      <c r="D61" s="191" t="e">
        <f>IF('Formulario PPGR3'!$G61="","",'Formulario PPGR1'!#REF!)</f>
        <v>#REF!</v>
      </c>
      <c r="E61" s="191" t="e">
        <f>IF('Formulario PPGR3'!$G61="","",'Formulario PPGR1'!#REF!)</f>
        <v>#REF!</v>
      </c>
      <c r="F61" s="191" t="e">
        <f>IF('Formulario PPGR3'!$G61="","",'Formulario PPGR1'!#REF!)</f>
        <v>#REF!</v>
      </c>
      <c r="G61" s="241" t="s">
        <v>380</v>
      </c>
      <c r="H61" s="528" t="e" cm="1" vm="1">
        <f t="array" ref="H61">IF([2]!Tabla1[[#This Row],[Código_Actividad]]="","",_xlfn.XLOOKUP([2]!Tabla1[[#This Row],[Código_Actividad]],CodigoActividad,[2]!Tabla2[Actividades Programables Presupuestables],"",0))</f>
        <v>#REF!</v>
      </c>
      <c r="I61" s="529">
        <f>IFERROR(VLOOKUP('[2]Formulario PPGR3'!$G61,'[2]Formulario PPGR2'!$H$9:$V$534,15,FALSE),"")</f>
        <v>6</v>
      </c>
      <c r="J61" s="534" t="s">
        <v>945</v>
      </c>
      <c r="K61" s="533" t="s">
        <v>952</v>
      </c>
      <c r="L61" s="530" t="str">
        <f>IF([2]!Tabla1[[#This Row],[Descripción]]="","",_xlfn.XLOOKUP([2]!Tabla1[[#This Row],[Descripción]],[2]!Tabla10[Descripción],[2]!Tabla10[Unidad de Medida],"",0))</f>
        <v>unidad</v>
      </c>
      <c r="M61" s="321">
        <v>4</v>
      </c>
      <c r="N61" s="546">
        <f>IF([2]!Tabla1[[#This Row],[Descripción]]="","",_xlfn.XLOOKUP([2]!Tabla1[[#This Row],[Descripción]],[2]!Tabla10[Descripción],[2]!Tabla10[Precio Unitario],0))</f>
        <v>19706</v>
      </c>
      <c r="O61" s="546">
        <f>IF([2]!Tabla1[[#This Row],[Cantidad de Insumos]]="","",[2]!Tabla1[[#This Row],[Precio Unitario]]*[2]!Tabla1[[#This Row],[Cantidad de Insumos]])</f>
        <v>78824</v>
      </c>
      <c r="P61" s="531" t="str">
        <f>IF([2]!Tabla1[[#This Row],[Descripción]]="","",_xlfn.XLOOKUP([2]!Tabla1[[#This Row],[Descripción]],[2]!Tabla10[Descripción],[2]!Tabla10[CODIGO PRESUPUESTARIO],0))</f>
        <v>2.3.1.1.01</v>
      </c>
      <c r="Q61" s="532" t="s">
        <v>955</v>
      </c>
      <c r="R61" s="532" t="str">
        <f>IF([2]!Tabla1[[#This Row],[Insumos]]="","",_xlfn.XLOOKUP([2]!Tabla1[[#This Row],[Insumos]],[2]!Tabla10[Insumo],[2]!Tabla10[InsumoAbrev],"",0))</f>
        <v>lsAlimentosyBebidas</v>
      </c>
      <c r="S61" s="191" t="s">
        <v>964</v>
      </c>
    </row>
    <row r="62" spans="2:19" ht="45" customHeight="1">
      <c r="B62" s="191" t="e">
        <f>IF('Formulario PPGR3'!$G62="","",CONCATENATE('Formulario PPGR3'!$C62,".",'Formulario PPGR3'!$D62,".",'Formulario PPGR3'!$E62,".",'Formulario PPGR3'!$F62))</f>
        <v>#REF!</v>
      </c>
      <c r="C62" s="191" t="e">
        <f>IF('Formulario PPGR3'!$G62="","",'Formulario PPGR1'!#REF!)</f>
        <v>#REF!</v>
      </c>
      <c r="D62" s="191" t="e">
        <f>IF('Formulario PPGR3'!$G62="","",'Formulario PPGR1'!#REF!)</f>
        <v>#REF!</v>
      </c>
      <c r="E62" s="191" t="e">
        <f>IF('Formulario PPGR3'!$G62="","",'Formulario PPGR1'!#REF!)</f>
        <v>#REF!</v>
      </c>
      <c r="F62" s="191" t="e">
        <f>IF('Formulario PPGR3'!$G62="","",'Formulario PPGR1'!#REF!)</f>
        <v>#REF!</v>
      </c>
      <c r="G62" s="241" t="s">
        <v>386</v>
      </c>
      <c r="H62" s="528" t="e" cm="1" vm="1">
        <f t="array" ref="H62">IF([2]!Tabla1[[#This Row],[Código_Actividad]]="","",_xlfn.XLOOKUP([2]!Tabla1[[#This Row],[Código_Actividad]],CodigoActividad,[2]!Tabla2[Actividades Programables Presupuestables],"",0))</f>
        <v>#REF!</v>
      </c>
      <c r="I62" s="529">
        <f>IFERROR(VLOOKUP('[2]Formulario PPGR3'!$G62,'[2]Formulario PPGR2'!$H$9:$V$534,15,FALSE),"")</f>
        <v>2</v>
      </c>
      <c r="J62" s="534" t="s">
        <v>945</v>
      </c>
      <c r="K62" s="533" t="s">
        <v>960</v>
      </c>
      <c r="L62" s="530" t="str">
        <f>IF([2]!Tabla1[[#This Row],[Descripción]]="","",_xlfn.XLOOKUP([2]!Tabla1[[#This Row],[Descripción]],[2]!Tabla10[Descripción],[2]!Tabla10[Unidad de Medida],"",0))</f>
        <v>unidad</v>
      </c>
      <c r="M62" s="321">
        <v>2</v>
      </c>
      <c r="N62" s="546">
        <f>IF([2]!Tabla1[[#This Row],[Descripción]]="","",_xlfn.XLOOKUP([2]!Tabla1[[#This Row],[Descripción]],[2]!Tabla10[Descripción],[2]!Tabla10[Precio Unitario],0))</f>
        <v>32833.5</v>
      </c>
      <c r="O62" s="546">
        <f>IF([2]!Tabla1[[#This Row],[Cantidad de Insumos]]="","",[2]!Tabla1[[#This Row],[Precio Unitario]]*[2]!Tabla1[[#This Row],[Cantidad de Insumos]])</f>
        <v>65667</v>
      </c>
      <c r="P62" s="531" t="str">
        <f>IF([2]!Tabla1[[#This Row],[Descripción]]="","",_xlfn.XLOOKUP([2]!Tabla1[[#This Row],[Descripción]],[2]!Tabla10[Descripción],[2]!Tabla10[CODIGO PRESUPUESTARIO],0))</f>
        <v>2.3.1.1.01</v>
      </c>
      <c r="Q62" s="532" t="s">
        <v>955</v>
      </c>
      <c r="R62" s="532" t="str">
        <f>IF([2]!Tabla1[[#This Row],[Insumos]]="","",_xlfn.XLOOKUP([2]!Tabla1[[#This Row],[Insumos]],[2]!Tabla10[Insumo],[2]!Tabla10[InsumoAbrev],"",0))</f>
        <v>lsAlimentosyBebidas</v>
      </c>
      <c r="S62" s="191" t="s">
        <v>964</v>
      </c>
    </row>
    <row r="63" spans="2:19" ht="51.75" customHeight="1">
      <c r="B63" s="191" t="e">
        <f>IF('Formulario PPGR3'!$G63="","",CONCATENATE('Formulario PPGR3'!$C63,".",'Formulario PPGR3'!$D63,".",'Formulario PPGR3'!$E63,".",'Formulario PPGR3'!$F63))</f>
        <v>#REF!</v>
      </c>
      <c r="C63" s="191" t="e">
        <f>IF('Formulario PPGR3'!$G63="","",'Formulario PPGR1'!#REF!)</f>
        <v>#REF!</v>
      </c>
      <c r="D63" s="191" t="e">
        <f>IF('Formulario PPGR3'!$G63="","",'Formulario PPGR1'!#REF!)</f>
        <v>#REF!</v>
      </c>
      <c r="E63" s="191" t="e">
        <f>IF('Formulario PPGR3'!$G63="","",'Formulario PPGR1'!#REF!)</f>
        <v>#REF!</v>
      </c>
      <c r="F63" s="191" t="e">
        <f>IF('Formulario PPGR3'!$G63="","",'Formulario PPGR1'!#REF!)</f>
        <v>#REF!</v>
      </c>
      <c r="G63" s="241" t="s">
        <v>388</v>
      </c>
      <c r="H63" s="528" t="e" cm="1" vm="1">
        <f t="array" ref="H63">IF([2]!Tabla1[[#This Row],[Código_Actividad]]="","",_xlfn.XLOOKUP([2]!Tabla1[[#This Row],[Código_Actividad]],CodigoActividad,[2]!Tabla2[Actividades Programables Presupuestables],"",0))</f>
        <v>#REF!</v>
      </c>
      <c r="I63" s="529">
        <f>IFERROR(VLOOKUP('[2]Formulario PPGR3'!$G63,'[2]Formulario PPGR2'!$H$9:$V$534,15,FALSE),"")</f>
        <v>4</v>
      </c>
      <c r="J63" s="534" t="s">
        <v>945</v>
      </c>
      <c r="K63" s="533" t="s">
        <v>954</v>
      </c>
      <c r="L63" s="530" t="str">
        <f>IF([2]!Tabla1[[#This Row],[Descripción]]="","",_xlfn.XLOOKUP([2]!Tabla1[[#This Row],[Descripción]],[2]!Tabla10[Descripción],[2]!Tabla10[Unidad de Medida],"",0))</f>
        <v>unidad</v>
      </c>
      <c r="M63" s="321">
        <v>4</v>
      </c>
      <c r="N63" s="546">
        <f>IF([2]!Tabla1[[#This Row],[Descripción]]="","",_xlfn.XLOOKUP([2]!Tabla1[[#This Row],[Descripción]],[2]!Tabla10[Descripción],[2]!Tabla10[Precio Unitario],0))</f>
        <v>12626</v>
      </c>
      <c r="O63" s="546">
        <f>IF([2]!Tabla1[[#This Row],[Cantidad de Insumos]]="","",[2]!Tabla1[[#This Row],[Precio Unitario]]*[2]!Tabla1[[#This Row],[Cantidad de Insumos]])</f>
        <v>50504</v>
      </c>
      <c r="P63" s="531" t="str">
        <f>IF([2]!Tabla1[[#This Row],[Descripción]]="","",_xlfn.XLOOKUP([2]!Tabla1[[#This Row],[Descripción]],[2]!Tabla10[Descripción],[2]!Tabla10[CODIGO PRESUPUESTARIO],0))</f>
        <v>2.3.1.1.01</v>
      </c>
      <c r="Q63" s="532" t="s">
        <v>955</v>
      </c>
      <c r="R63" s="532" t="str">
        <f>IF([2]!Tabla1[[#This Row],[Insumos]]="","",_xlfn.XLOOKUP([2]!Tabla1[[#This Row],[Insumos]],[2]!Tabla10[Insumo],[2]!Tabla10[InsumoAbrev],"",0))</f>
        <v>lsAlimentosyBebidas</v>
      </c>
      <c r="S63" s="191" t="s">
        <v>964</v>
      </c>
    </row>
    <row r="64" spans="2:19" ht="42.75" customHeight="1">
      <c r="B64" s="191" t="e">
        <f>IF('Formulario PPGR3'!$G64="","",CONCATENATE('Formulario PPGR3'!$C64,".",'Formulario PPGR3'!$D64,".",'Formulario PPGR3'!$E64,".",'Formulario PPGR3'!$F64))</f>
        <v>#REF!</v>
      </c>
      <c r="C64" s="191" t="e">
        <f>IF('Formulario PPGR3'!$G64="","",'Formulario PPGR1'!#REF!)</f>
        <v>#REF!</v>
      </c>
      <c r="D64" s="191" t="e">
        <f>IF('Formulario PPGR3'!$G64="","",'Formulario PPGR1'!#REF!)</f>
        <v>#REF!</v>
      </c>
      <c r="E64" s="191" t="e">
        <f>IF('Formulario PPGR3'!$G64="","",'Formulario PPGR1'!#REF!)</f>
        <v>#REF!</v>
      </c>
      <c r="F64" s="191" t="e">
        <f>IF('Formulario PPGR3'!$G64="","",'Formulario PPGR1'!#REF!)</f>
        <v>#REF!</v>
      </c>
      <c r="G64" s="241" t="s">
        <v>392</v>
      </c>
      <c r="H64" s="528" t="e" cm="1" vm="1">
        <f t="array" ref="H64">IF([2]!Tabla1[[#This Row],[Código_Actividad]]="","",_xlfn.XLOOKUP([2]!Tabla1[[#This Row],[Código_Actividad]],CodigoActividad,[2]!Tabla2[Actividades Programables Presupuestables],"",0))</f>
        <v>#REF!</v>
      </c>
      <c r="I64" s="529">
        <f>IFERROR(VLOOKUP('[2]Formulario PPGR3'!$G64,'[2]Formulario PPGR2'!$H$9:$V$534,15,FALSE),"")</f>
        <v>1</v>
      </c>
      <c r="J64" s="534" t="s">
        <v>945</v>
      </c>
      <c r="K64" s="533" t="s">
        <v>952</v>
      </c>
      <c r="L64" s="530" t="str">
        <f>IF([2]!Tabla1[[#This Row],[Descripción]]="","",_xlfn.XLOOKUP([2]!Tabla1[[#This Row],[Descripción]],[2]!Tabla10[Descripción],[2]!Tabla10[Unidad de Medida],"",0))</f>
        <v>unidad</v>
      </c>
      <c r="M64" s="321">
        <v>1</v>
      </c>
      <c r="N64" s="546">
        <f>IF([2]!Tabla1[[#This Row],[Descripción]]="","",_xlfn.XLOOKUP([2]!Tabla1[[#This Row],[Descripción]],[2]!Tabla10[Descripción],[2]!Tabla10[Precio Unitario],0))</f>
        <v>19706</v>
      </c>
      <c r="O64" s="546">
        <f>IF([2]!Tabla1[[#This Row],[Cantidad de Insumos]]="","",[2]!Tabla1[[#This Row],[Precio Unitario]]*[2]!Tabla1[[#This Row],[Cantidad de Insumos]])</f>
        <v>19706</v>
      </c>
      <c r="P64" s="531" t="str">
        <f>IF([2]!Tabla1[[#This Row],[Descripción]]="","",_xlfn.XLOOKUP([2]!Tabla1[[#This Row],[Descripción]],[2]!Tabla10[Descripción],[2]!Tabla10[CODIGO PRESUPUESTARIO],0))</f>
        <v>2.3.1.1.01</v>
      </c>
      <c r="Q64" s="532" t="s">
        <v>955</v>
      </c>
      <c r="R64" s="532" t="str">
        <f>IF([2]!Tabla1[[#This Row],[Insumos]]="","",_xlfn.XLOOKUP([2]!Tabla1[[#This Row],[Insumos]],[2]!Tabla10[Insumo],[2]!Tabla10[InsumoAbrev],"",0))</f>
        <v>lsAlimentosyBebidas</v>
      </c>
      <c r="S64" s="191" t="s">
        <v>964</v>
      </c>
    </row>
    <row r="65" spans="2:19" ht="39.75" customHeight="1">
      <c r="B65" s="191" t="e">
        <f>IF('Formulario PPGR3'!$G65="","",CONCATENATE('Formulario PPGR3'!$C65,".",'Formulario PPGR3'!$D65,".",'Formulario PPGR3'!$E65,".",'Formulario PPGR3'!$F65))</f>
        <v>#REF!</v>
      </c>
      <c r="C65" s="191" t="e">
        <f>IF('Formulario PPGR3'!$G65="","",'Formulario PPGR1'!#REF!)</f>
        <v>#REF!</v>
      </c>
      <c r="D65" s="191" t="e">
        <f>IF('Formulario PPGR3'!$G65="","",'Formulario PPGR1'!#REF!)</f>
        <v>#REF!</v>
      </c>
      <c r="E65" s="191" t="e">
        <f>IF('Formulario PPGR3'!$G65="","",'Formulario PPGR1'!#REF!)</f>
        <v>#REF!</v>
      </c>
      <c r="F65" s="191" t="e">
        <f>IF('Formulario PPGR3'!$G65="","",'Formulario PPGR1'!#REF!)</f>
        <v>#REF!</v>
      </c>
      <c r="G65" s="241" t="s">
        <v>394</v>
      </c>
      <c r="H65" s="528" t="e" cm="1" vm="1">
        <f t="array" ref="H65">IF([2]!Tabla1[[#This Row],[Código_Actividad]]="","",_xlfn.XLOOKUP([2]!Tabla1[[#This Row],[Código_Actividad]],CodigoActividad,[2]!Tabla2[Actividades Programables Presupuestables],"",0))</f>
        <v>#REF!</v>
      </c>
      <c r="I65" s="529">
        <f>IFERROR(VLOOKUP('[2]Formulario PPGR3'!$G65,'[2]Formulario PPGR2'!$H$9:$V$534,15,FALSE),"")</f>
        <v>4</v>
      </c>
      <c r="J65" s="534" t="s">
        <v>945</v>
      </c>
      <c r="K65" s="533" t="s">
        <v>952</v>
      </c>
      <c r="L65" s="530" t="str">
        <f>IF([2]!Tabla1[[#This Row],[Descripción]]="","",_xlfn.XLOOKUP([2]!Tabla1[[#This Row],[Descripción]],[2]!Tabla10[Descripción],[2]!Tabla10[Unidad de Medida],"",0))</f>
        <v>unidad</v>
      </c>
      <c r="M65" s="321">
        <v>4</v>
      </c>
      <c r="N65" s="546">
        <f>IF([2]!Tabla1[[#This Row],[Descripción]]="","",_xlfn.XLOOKUP([2]!Tabla1[[#This Row],[Descripción]],[2]!Tabla10[Descripción],[2]!Tabla10[Precio Unitario],0))</f>
        <v>19706</v>
      </c>
      <c r="O65" s="546">
        <f>IF([2]!Tabla1[[#This Row],[Cantidad de Insumos]]="","",[2]!Tabla1[[#This Row],[Precio Unitario]]*[2]!Tabla1[[#This Row],[Cantidad de Insumos]])</f>
        <v>78824</v>
      </c>
      <c r="P65" s="531" t="str">
        <f>IF([2]!Tabla1[[#This Row],[Descripción]]="","",_xlfn.XLOOKUP([2]!Tabla1[[#This Row],[Descripción]],[2]!Tabla10[Descripción],[2]!Tabla10[CODIGO PRESUPUESTARIO],0))</f>
        <v>2.3.1.1.01</v>
      </c>
      <c r="Q65" s="532" t="s">
        <v>955</v>
      </c>
      <c r="R65" s="532" t="str">
        <f>IF([2]!Tabla1[[#This Row],[Insumos]]="","",_xlfn.XLOOKUP([2]!Tabla1[[#This Row],[Insumos]],[2]!Tabla10[Insumo],[2]!Tabla10[InsumoAbrev],"",0))</f>
        <v>lsAlimentosyBebidas</v>
      </c>
      <c r="S65" s="191" t="s">
        <v>964</v>
      </c>
    </row>
    <row r="66" spans="2:19" ht="42.75" customHeight="1">
      <c r="B66" s="191" t="e">
        <f>IF('Formulario PPGR3'!$G66="","",CONCATENATE('Formulario PPGR3'!$C66,".",'Formulario PPGR3'!$D66,".",'Formulario PPGR3'!$E66,".",'Formulario PPGR3'!$F66))</f>
        <v>#REF!</v>
      </c>
      <c r="C66" s="191" t="e">
        <f>IF('Formulario PPGR3'!$G66="","",'Formulario PPGR1'!#REF!)</f>
        <v>#REF!</v>
      </c>
      <c r="D66" s="191" t="e">
        <f>IF('Formulario PPGR3'!$G66="","",'Formulario PPGR1'!#REF!)</f>
        <v>#REF!</v>
      </c>
      <c r="E66" s="191" t="e">
        <f>IF('Formulario PPGR3'!$G66="","",'Formulario PPGR1'!#REF!)</f>
        <v>#REF!</v>
      </c>
      <c r="F66" s="191" t="e">
        <f>IF('Formulario PPGR3'!$G66="","",'Formulario PPGR1'!#REF!)</f>
        <v>#REF!</v>
      </c>
      <c r="G66" s="241" t="s">
        <v>405</v>
      </c>
      <c r="H66" s="528" t="e" cm="1" vm="1">
        <f t="array" ref="H66">IF([2]!Tabla1[[#This Row],[Código_Actividad]]="","",_xlfn.XLOOKUP([2]!Tabla1[[#This Row],[Código_Actividad]],CodigoActividad,[2]!Tabla2[Actividades Programables Presupuestables],"",0))</f>
        <v>#REF!</v>
      </c>
      <c r="I66" s="529">
        <f>IFERROR(VLOOKUP('[2]Formulario PPGR3'!$G66,'[2]Formulario PPGR2'!$H$9:$V$534,15,FALSE),"")</f>
        <v>1</v>
      </c>
      <c r="J66" s="534" t="s">
        <v>945</v>
      </c>
      <c r="K66" s="533" t="s">
        <v>952</v>
      </c>
      <c r="L66" s="530" t="str">
        <f>IF([2]!Tabla1[[#This Row],[Descripción]]="","",_xlfn.XLOOKUP([2]!Tabla1[[#This Row],[Descripción]],[2]!Tabla10[Descripción],[2]!Tabla10[Unidad de Medida],"",0))</f>
        <v>unidad</v>
      </c>
      <c r="M66" s="321">
        <v>1</v>
      </c>
      <c r="N66" s="546">
        <f>IF([2]!Tabla1[[#This Row],[Descripción]]="","",_xlfn.XLOOKUP([2]!Tabla1[[#This Row],[Descripción]],[2]!Tabla10[Descripción],[2]!Tabla10[Precio Unitario],0))</f>
        <v>19706</v>
      </c>
      <c r="O66" s="546">
        <f>IF([2]!Tabla1[[#This Row],[Cantidad de Insumos]]="","",[2]!Tabla1[[#This Row],[Precio Unitario]]*[2]!Tabla1[[#This Row],[Cantidad de Insumos]])</f>
        <v>19706</v>
      </c>
      <c r="P66" s="531" t="str">
        <f>IF([2]!Tabla1[[#This Row],[Descripción]]="","",_xlfn.XLOOKUP([2]!Tabla1[[#This Row],[Descripción]],[2]!Tabla10[Descripción],[2]!Tabla10[CODIGO PRESUPUESTARIO],0))</f>
        <v>2.3.1.1.01</v>
      </c>
      <c r="Q66" s="532" t="s">
        <v>955</v>
      </c>
      <c r="R66" s="532" t="str">
        <f>IF([2]!Tabla1[[#This Row],[Insumos]]="","",_xlfn.XLOOKUP([2]!Tabla1[[#This Row],[Insumos]],[2]!Tabla10[Insumo],[2]!Tabla10[InsumoAbrev],"",0))</f>
        <v>lsAlimentosyBebidas</v>
      </c>
      <c r="S66" s="191" t="s">
        <v>964</v>
      </c>
    </row>
    <row r="67" spans="2:19" ht="38.25" customHeight="1">
      <c r="B67" s="191" t="e">
        <f>IF('Formulario PPGR3'!$G67="","",CONCATENATE('Formulario PPGR3'!$C67,".",'Formulario PPGR3'!$D67,".",'Formulario PPGR3'!$E67,".",'Formulario PPGR3'!$F67))</f>
        <v>#REF!</v>
      </c>
      <c r="C67" s="191" t="e">
        <f>IF('Formulario PPGR3'!$G67="","",'Formulario PPGR1'!#REF!)</f>
        <v>#REF!</v>
      </c>
      <c r="D67" s="191" t="e">
        <f>IF('Formulario PPGR3'!$G67="","",'Formulario PPGR1'!#REF!)</f>
        <v>#REF!</v>
      </c>
      <c r="E67" s="191" t="e">
        <f>IF('Formulario PPGR3'!$G67="","",'Formulario PPGR1'!#REF!)</f>
        <v>#REF!</v>
      </c>
      <c r="F67" s="191" t="e">
        <f>IF('Formulario PPGR3'!$G67="","",'Formulario PPGR1'!#REF!)</f>
        <v>#REF!</v>
      </c>
      <c r="G67" s="241" t="s">
        <v>571</v>
      </c>
      <c r="H67" s="528" t="e" cm="1" vm="1">
        <f t="array" ref="H67">IF([2]!Tabla1[[#This Row],[Código_Actividad]]="","",_xlfn.XLOOKUP([2]!Tabla1[[#This Row],[Código_Actividad]],CodigoActividad,[2]!Tabla2[Actividades Programables Presupuestables],"",0))</f>
        <v>#REF!</v>
      </c>
      <c r="I67" s="529">
        <f>IFERROR(VLOOKUP('[2]Formulario PPGR3'!$G67,'[2]Formulario PPGR2'!$H$9:$V$534,15,FALSE),"")</f>
        <v>2</v>
      </c>
      <c r="J67" s="534" t="s">
        <v>945</v>
      </c>
      <c r="K67" s="533" t="s">
        <v>952</v>
      </c>
      <c r="L67" s="530" t="str">
        <f>IF([2]!Tabla1[[#This Row],[Descripción]]="","",_xlfn.XLOOKUP([2]!Tabla1[[#This Row],[Descripción]],[2]!Tabla10[Descripción],[2]!Tabla10[Unidad de Medida],"",0))</f>
        <v>unidad</v>
      </c>
      <c r="M67" s="321">
        <v>2</v>
      </c>
      <c r="N67" s="546">
        <f>IF([2]!Tabla1[[#This Row],[Descripción]]="","",_xlfn.XLOOKUP([2]!Tabla1[[#This Row],[Descripción]],[2]!Tabla10[Descripción],[2]!Tabla10[Precio Unitario],0))</f>
        <v>19706</v>
      </c>
      <c r="O67" s="546">
        <f>IF([2]!Tabla1[[#This Row],[Cantidad de Insumos]]="","",[2]!Tabla1[[#This Row],[Precio Unitario]]*[2]!Tabla1[[#This Row],[Cantidad de Insumos]])</f>
        <v>39412</v>
      </c>
      <c r="P67" s="531" t="str">
        <f>IF([2]!Tabla1[[#This Row],[Descripción]]="","",_xlfn.XLOOKUP([2]!Tabla1[[#This Row],[Descripción]],[2]!Tabla10[Descripción],[2]!Tabla10[CODIGO PRESUPUESTARIO],0))</f>
        <v>2.3.1.1.01</v>
      </c>
      <c r="Q67" s="532" t="s">
        <v>955</v>
      </c>
      <c r="R67" s="532" t="str">
        <f>IF([2]!Tabla1[[#This Row],[Insumos]]="","",_xlfn.XLOOKUP([2]!Tabla1[[#This Row],[Insumos]],[2]!Tabla10[Insumo],[2]!Tabla10[InsumoAbrev],"",0))</f>
        <v>lsAlimentosyBebidas</v>
      </c>
      <c r="S67" s="191" t="s">
        <v>964</v>
      </c>
    </row>
    <row r="68" spans="2:19" ht="38.25" customHeight="1">
      <c r="B68" s="191" t="e">
        <f>IF('Formulario PPGR3'!$G68="","",CONCATENATE('Formulario PPGR3'!$C68,".",'Formulario PPGR3'!$D68,".",'Formulario PPGR3'!$E68,".",'Formulario PPGR3'!$F68))</f>
        <v>#REF!</v>
      </c>
      <c r="C68" s="191"/>
      <c r="D68" s="191"/>
      <c r="E68" s="191" t="e">
        <f>IF('Formulario PPGR3'!$G68="","",'Formulario PPGR1'!#REF!)</f>
        <v>#REF!</v>
      </c>
      <c r="F68" s="191" t="e">
        <f>IF('Formulario PPGR3'!$G68="","",'Formulario PPGR1'!#REF!)</f>
        <v>#REF!</v>
      </c>
      <c r="G68" s="241" t="s">
        <v>420</v>
      </c>
      <c r="H68" s="528" t="e" cm="1" vm="1">
        <f t="array" ref="H68">IF([2]!Tabla1[[#This Row],[Código_Actividad]]="","",_xlfn.XLOOKUP([2]!Tabla1[[#This Row],[Código_Actividad]],CodigoActividad,[2]!Tabla2[Actividades Programables Presupuestables],"",0))</f>
        <v>#REF!</v>
      </c>
      <c r="I68" s="529">
        <f>IFERROR(VLOOKUP('[2]Formulario PPGR3'!$G68,'[2]Formulario PPGR2'!$H$9:$V$534,15,FALSE),"")</f>
        <v>1</v>
      </c>
      <c r="J68" s="534" t="s">
        <v>945</v>
      </c>
      <c r="K68" s="533" t="s">
        <v>946</v>
      </c>
      <c r="L68" s="530" t="str">
        <f>IF([2]!Tabla1[[#This Row],[Descripción]]="","",_xlfn.XLOOKUP([2]!Tabla1[[#This Row],[Descripción]],[2]!Tabla10[Descripción],[2]!Tabla10[Unidad de Medida],"",0))</f>
        <v>unidad</v>
      </c>
      <c r="M68" s="321">
        <v>1</v>
      </c>
      <c r="N68" s="546">
        <f>IF([2]!Tabla1[[#This Row],[Descripción]]="","",_xlfn.XLOOKUP([2]!Tabla1[[#This Row],[Descripción]],[2]!Tabla10[Descripción],[2]!Tabla10[Precio Unitario],0))</f>
        <v>50380.1</v>
      </c>
      <c r="O68" s="546">
        <f>IF([2]!Tabla1[[#This Row],[Cantidad de Insumos]]="","",[2]!Tabla1[[#This Row],[Precio Unitario]]*[2]!Tabla1[[#This Row],[Cantidad de Insumos]])</f>
        <v>50380.1</v>
      </c>
      <c r="P68" s="531" t="str">
        <f>IF([2]!Tabla1[[#This Row],[Descripción]]="","",_xlfn.XLOOKUP([2]!Tabla1[[#This Row],[Descripción]],[2]!Tabla10[Descripción],[2]!Tabla10[CODIGO PRESUPUESTARIO],0))</f>
        <v>2.3.1.1.01</v>
      </c>
      <c r="Q68" s="532" t="s">
        <v>955</v>
      </c>
      <c r="R68" s="532" t="str">
        <f>IF([2]!Tabla1[[#This Row],[Insumos]]="","",_xlfn.XLOOKUP([2]!Tabla1[[#This Row],[Insumos]],[2]!Tabla10[Insumo],[2]!Tabla10[InsumoAbrev],"",0))</f>
        <v>lsAlimentosyBebidas</v>
      </c>
      <c r="S68" s="528" t="s">
        <v>66</v>
      </c>
    </row>
    <row r="69" spans="2:19" ht="38.25" customHeight="1">
      <c r="B69" s="191" t="e">
        <f>IF('Formulario PPGR3'!$G69="","",CONCATENATE('Formulario PPGR3'!$C69,".",'Formulario PPGR3'!$D69,".",'Formulario PPGR3'!$E69,".",'Formulario PPGR3'!$F69))</f>
        <v>#REF!</v>
      </c>
      <c r="C69" s="191"/>
      <c r="D69" s="191"/>
      <c r="E69" s="191" t="e">
        <f>IF('Formulario PPGR3'!$G69="","",'Formulario PPGR1'!#REF!)</f>
        <v>#REF!</v>
      </c>
      <c r="F69" s="191" t="e">
        <f>IF('Formulario PPGR3'!$G69="","",'Formulario PPGR1'!#REF!)</f>
        <v>#REF!</v>
      </c>
      <c r="G69" s="241" t="s">
        <v>420</v>
      </c>
      <c r="H69" s="528" t="e" cm="1" vm="1">
        <f t="array" ref="H69">IF([2]!Tabla1[[#This Row],[Código_Actividad]]="","",_xlfn.XLOOKUP([2]!Tabla1[[#This Row],[Código_Actividad]],CodigoActividad,[2]!Tabla2[Actividades Programables Presupuestables],"",0))</f>
        <v>#REF!</v>
      </c>
      <c r="I69" s="529">
        <f>IFERROR(VLOOKUP('[2]Formulario PPGR3'!$G69,'[2]Formulario PPGR2'!$H$9:$V$534,15,FALSE),"")</f>
        <v>1</v>
      </c>
      <c r="J69" s="534" t="s">
        <v>945</v>
      </c>
      <c r="K69" s="533" t="s">
        <v>965</v>
      </c>
      <c r="L69" s="530" t="str">
        <f>IF([2]!Tabla1[[#This Row],[Descripción]]="","",_xlfn.XLOOKUP([2]!Tabla1[[#This Row],[Descripción]],[2]!Tabla10[Descripción],[2]!Tabla10[Unidad de Medida],"",0))</f>
        <v>unidad</v>
      </c>
      <c r="M69" s="321">
        <v>1</v>
      </c>
      <c r="N69" s="546">
        <f>IF([2]!Tabla1[[#This Row],[Descripción]]="","",_xlfn.XLOOKUP([2]!Tabla1[[#This Row],[Descripción]],[2]!Tabla10[Descripción],[2]!Tabla10[Precio Unitario],0))</f>
        <v>24225.4</v>
      </c>
      <c r="O69" s="546">
        <f>IF([2]!Tabla1[[#This Row],[Cantidad de Insumos]]="","",[2]!Tabla1[[#This Row],[Precio Unitario]]*[2]!Tabla1[[#This Row],[Cantidad de Insumos]])</f>
        <v>24225.4</v>
      </c>
      <c r="P69" s="531" t="str">
        <f>IF([2]!Tabla1[[#This Row],[Descripción]]="","",_xlfn.XLOOKUP([2]!Tabla1[[#This Row],[Descripción]],[2]!Tabla10[Descripción],[2]!Tabla10[CODIGO PRESUPUESTARIO],0))</f>
        <v>2.3.1.1.01</v>
      </c>
      <c r="Q69" s="532" t="s">
        <v>955</v>
      </c>
      <c r="R69" s="532" t="str">
        <f>IF([2]!Tabla1[[#This Row],[Insumos]]="","",_xlfn.XLOOKUP([2]!Tabla1[[#This Row],[Insumos]],[2]!Tabla10[Insumo],[2]!Tabla10[InsumoAbrev],"",0))</f>
        <v>lsAlimentosyBebidas</v>
      </c>
      <c r="S69" s="528" t="s">
        <v>66</v>
      </c>
    </row>
    <row r="70" spans="2:19" ht="38.25" customHeight="1">
      <c r="B70" s="191" t="e">
        <f>IF('Formulario PPGR3'!$G70="","",CONCATENATE('Formulario PPGR3'!$C70,".",'Formulario PPGR3'!$D70,".",'Formulario PPGR3'!$E70,".",'Formulario PPGR3'!$F70))</f>
        <v>#REF!</v>
      </c>
      <c r="C70" s="191"/>
      <c r="D70" s="191"/>
      <c r="E70" s="191" t="e">
        <f>IF('Formulario PPGR3'!$G70="","",'Formulario PPGR1'!#REF!)</f>
        <v>#REF!</v>
      </c>
      <c r="F70" s="191" t="e">
        <f>IF('Formulario PPGR3'!$G70="","",'Formulario PPGR1'!#REF!)</f>
        <v>#REF!</v>
      </c>
      <c r="G70" s="241" t="s">
        <v>420</v>
      </c>
      <c r="H70" s="528" t="e" cm="1" vm="1">
        <f t="array" ref="H70">IF([2]!Tabla1[[#This Row],[Código_Actividad]]="","",_xlfn.XLOOKUP([2]!Tabla1[[#This Row],[Código_Actividad]],CodigoActividad,[2]!Tabla2[Actividades Programables Presupuestables],"",0))</f>
        <v>#REF!</v>
      </c>
      <c r="I70" s="529">
        <f>IFERROR(VLOOKUP('[2]Formulario PPGR3'!$G70,'[2]Formulario PPGR2'!$H$9:$V$534,15,FALSE),"")</f>
        <v>1</v>
      </c>
      <c r="J70" s="534" t="s">
        <v>945</v>
      </c>
      <c r="K70" s="533" t="s">
        <v>965</v>
      </c>
      <c r="L70" s="530" t="str">
        <f>IF([2]!Tabla1[[#This Row],[Descripción]]="","",_xlfn.XLOOKUP([2]!Tabla1[[#This Row],[Descripción]],[2]!Tabla10[Descripción],[2]!Tabla10[Unidad de Medida],"",0))</f>
        <v>unidad</v>
      </c>
      <c r="M70" s="321">
        <v>1</v>
      </c>
      <c r="N70" s="546">
        <f>IF([2]!Tabla1[[#This Row],[Descripción]]="","",_xlfn.XLOOKUP([2]!Tabla1[[#This Row],[Descripción]],[2]!Tabla10[Descripción],[2]!Tabla10[Precio Unitario],0))</f>
        <v>24225.4</v>
      </c>
      <c r="O70" s="546">
        <f>IF([2]!Tabla1[[#This Row],[Cantidad de Insumos]]="","",[2]!Tabla1[[#This Row],[Precio Unitario]]*[2]!Tabla1[[#This Row],[Cantidad de Insumos]])</f>
        <v>24225.4</v>
      </c>
      <c r="P70" s="531" t="str">
        <f>IF([2]!Tabla1[[#This Row],[Descripción]]="","",_xlfn.XLOOKUP([2]!Tabla1[[#This Row],[Descripción]],[2]!Tabla10[Descripción],[2]!Tabla10[CODIGO PRESUPUESTARIO],0))</f>
        <v>2.3.1.1.01</v>
      </c>
      <c r="Q70" s="532" t="s">
        <v>955</v>
      </c>
      <c r="R70" s="532" t="str">
        <f>IF([2]!Tabla1[[#This Row],[Insumos]]="","",_xlfn.XLOOKUP([2]!Tabla1[[#This Row],[Insumos]],[2]!Tabla10[Insumo],[2]!Tabla10[InsumoAbrev],"",0))</f>
        <v>lsAlimentosyBebidas</v>
      </c>
      <c r="S70" s="528" t="s">
        <v>66</v>
      </c>
    </row>
    <row r="71" spans="2:19" ht="38.25" customHeight="1">
      <c r="B71" s="191" t="e">
        <f>IF('Formulario PPGR3'!$G71="","",CONCATENATE('Formulario PPGR3'!$C71,".",'Formulario PPGR3'!$D71,".",'Formulario PPGR3'!$E71,".",'Formulario PPGR3'!$F71))</f>
        <v>#REF!</v>
      </c>
      <c r="C71" s="191"/>
      <c r="D71" s="191"/>
      <c r="E71" s="191" t="e">
        <f>IF('Formulario PPGR3'!$G71="","",'Formulario PPGR1'!#REF!)</f>
        <v>#REF!</v>
      </c>
      <c r="F71" s="191" t="e">
        <f>IF('Formulario PPGR3'!$G71="","",'Formulario PPGR1'!#REF!)</f>
        <v>#REF!</v>
      </c>
      <c r="G71" s="241" t="s">
        <v>420</v>
      </c>
      <c r="H71" s="528" t="e" cm="1" vm="1">
        <f t="array" ref="H71">IF([2]!Tabla1[[#This Row],[Código_Actividad]]="","",_xlfn.XLOOKUP([2]!Tabla1[[#This Row],[Código_Actividad]],CodigoActividad,[2]!Tabla2[Actividades Programables Presupuestables],"",0))</f>
        <v>#REF!</v>
      </c>
      <c r="I71" s="529">
        <f>IFERROR(VLOOKUP('[2]Formulario PPGR3'!$G71,'[2]Formulario PPGR2'!$H$9:$V$534,15,FALSE),"")</f>
        <v>1</v>
      </c>
      <c r="J71" s="534" t="s">
        <v>945</v>
      </c>
      <c r="K71" s="533" t="s">
        <v>965</v>
      </c>
      <c r="L71" s="530" t="str">
        <f>IF([2]!Tabla1[[#This Row],[Descripción]]="","",_xlfn.XLOOKUP([2]!Tabla1[[#This Row],[Descripción]],[2]!Tabla10[Descripción],[2]!Tabla10[Unidad de Medida],"",0))</f>
        <v>unidad</v>
      </c>
      <c r="M71" s="321">
        <v>1</v>
      </c>
      <c r="N71" s="546">
        <f>IF([2]!Tabla1[[#This Row],[Descripción]]="","",_xlfn.XLOOKUP([2]!Tabla1[[#This Row],[Descripción]],[2]!Tabla10[Descripción],[2]!Tabla10[Precio Unitario],0))</f>
        <v>24225.4</v>
      </c>
      <c r="O71" s="546">
        <f>IF([2]!Tabla1[[#This Row],[Cantidad de Insumos]]="","",[2]!Tabla1[[#This Row],[Precio Unitario]]*[2]!Tabla1[[#This Row],[Cantidad de Insumos]])</f>
        <v>24225.4</v>
      </c>
      <c r="P71" s="531" t="str">
        <f>IF([2]!Tabla1[[#This Row],[Descripción]]="","",_xlfn.XLOOKUP([2]!Tabla1[[#This Row],[Descripción]],[2]!Tabla10[Descripción],[2]!Tabla10[CODIGO PRESUPUESTARIO],0))</f>
        <v>2.3.1.1.01</v>
      </c>
      <c r="Q71" s="532" t="s">
        <v>955</v>
      </c>
      <c r="R71" s="532" t="str">
        <f>IF([2]!Tabla1[[#This Row],[Insumos]]="","",_xlfn.XLOOKUP([2]!Tabla1[[#This Row],[Insumos]],[2]!Tabla10[Insumo],[2]!Tabla10[InsumoAbrev],"",0))</f>
        <v>lsAlimentosyBebidas</v>
      </c>
      <c r="S71" s="528" t="s">
        <v>66</v>
      </c>
    </row>
    <row r="72" spans="2:19" ht="38.25" customHeight="1">
      <c r="B72" s="191" t="e">
        <f>IF('Formulario PPGR3'!$G72="","",CONCATENATE('Formulario PPGR3'!$C72,".",'Formulario PPGR3'!$D72,".",'Formulario PPGR3'!$E72,".",'Formulario PPGR3'!$F72))</f>
        <v>#REF!</v>
      </c>
      <c r="C72" s="191"/>
      <c r="D72" s="191"/>
      <c r="E72" s="191" t="e">
        <f>IF('Formulario PPGR3'!$G72="","",'Formulario PPGR1'!#REF!)</f>
        <v>#REF!</v>
      </c>
      <c r="F72" s="191" t="e">
        <f>IF('Formulario PPGR3'!$G72="","",'Formulario PPGR1'!#REF!)</f>
        <v>#REF!</v>
      </c>
      <c r="G72" s="241" t="s">
        <v>420</v>
      </c>
      <c r="H72" s="528" t="e" cm="1" vm="1">
        <f t="array" ref="H72">IF([2]!Tabla1[[#This Row],[Código_Actividad]]="","",_xlfn.XLOOKUP([2]!Tabla1[[#This Row],[Código_Actividad]],CodigoActividad,[2]!Tabla2[Actividades Programables Presupuestables],"",0))</f>
        <v>#REF!</v>
      </c>
      <c r="I72" s="529">
        <f>IFERROR(VLOOKUP('[2]Formulario PPGR3'!$G72,'[2]Formulario PPGR2'!$H$9:$V$534,15,FALSE),"")</f>
        <v>1</v>
      </c>
      <c r="J72" s="534" t="s">
        <v>945</v>
      </c>
      <c r="K72" s="533" t="s">
        <v>965</v>
      </c>
      <c r="L72" s="530" t="str">
        <f>IF([2]!Tabla1[[#This Row],[Descripción]]="","",_xlfn.XLOOKUP([2]!Tabla1[[#This Row],[Descripción]],[2]!Tabla10[Descripción],[2]!Tabla10[Unidad de Medida],"",0))</f>
        <v>unidad</v>
      </c>
      <c r="M72" s="321">
        <v>1</v>
      </c>
      <c r="N72" s="546">
        <f>IF([2]!Tabla1[[#This Row],[Descripción]]="","",_xlfn.XLOOKUP([2]!Tabla1[[#This Row],[Descripción]],[2]!Tabla10[Descripción],[2]!Tabla10[Precio Unitario],0))</f>
        <v>24225.4</v>
      </c>
      <c r="O72" s="546">
        <f>IF([2]!Tabla1[[#This Row],[Cantidad de Insumos]]="","",[2]!Tabla1[[#This Row],[Precio Unitario]]*[2]!Tabla1[[#This Row],[Cantidad de Insumos]])</f>
        <v>24225.4</v>
      </c>
      <c r="P72" s="531" t="str">
        <f>IF([2]!Tabla1[[#This Row],[Descripción]]="","",_xlfn.XLOOKUP([2]!Tabla1[[#This Row],[Descripción]],[2]!Tabla10[Descripción],[2]!Tabla10[CODIGO PRESUPUESTARIO],0))</f>
        <v>2.3.1.1.01</v>
      </c>
      <c r="Q72" s="532" t="s">
        <v>955</v>
      </c>
      <c r="R72" s="532" t="str">
        <f>IF([2]!Tabla1[[#This Row],[Insumos]]="","",_xlfn.XLOOKUP([2]!Tabla1[[#This Row],[Insumos]],[2]!Tabla10[Insumo],[2]!Tabla10[InsumoAbrev],"",0))</f>
        <v>lsAlimentosyBebidas</v>
      </c>
      <c r="S72" s="528" t="s">
        <v>66</v>
      </c>
    </row>
    <row r="73" spans="2:19" ht="43.5" customHeight="1">
      <c r="B73" s="191" t="e">
        <f>IF('Formulario PPGR3'!$G73="","",CONCATENATE('Formulario PPGR3'!$C73,".",'Formulario PPGR3'!$D73,".",'Formulario PPGR3'!$E73,".",'Formulario PPGR3'!$F73))</f>
        <v>#REF!</v>
      </c>
      <c r="C73" s="191" t="e">
        <f>IF('Formulario PPGR3'!$G73="","",'Formulario PPGR1'!#REF!)</f>
        <v>#REF!</v>
      </c>
      <c r="D73" s="191" t="e">
        <f>IF('Formulario PPGR3'!$G73="","",'Formulario PPGR1'!#REF!)</f>
        <v>#REF!</v>
      </c>
      <c r="E73" s="191" t="e">
        <f>IF('Formulario PPGR3'!$G73="","",'Formulario PPGR1'!#REF!)</f>
        <v>#REF!</v>
      </c>
      <c r="F73" s="191" t="e">
        <f>IF('Formulario PPGR3'!$G73="","",'Formulario PPGR1'!#REF!)</f>
        <v>#REF!</v>
      </c>
      <c r="G73" s="241" t="s">
        <v>423</v>
      </c>
      <c r="H73" s="528" t="e" cm="1" vm="1">
        <f t="array" ref="H73">IF([2]!Tabla1[[#This Row],[Código_Actividad]]="","",_xlfn.XLOOKUP([2]!Tabla1[[#This Row],[Código_Actividad]],CodigoActividad,[2]!Tabla2[Actividades Programables Presupuestables],"",0))</f>
        <v>#REF!</v>
      </c>
      <c r="I73" s="529">
        <f>IFERROR(VLOOKUP('[2]Formulario PPGR3'!$G73,'[2]Formulario PPGR2'!$H$9:$V$534,15,FALSE),"")</f>
        <v>1</v>
      </c>
      <c r="J73" s="534" t="s">
        <v>945</v>
      </c>
      <c r="K73" s="533" t="s">
        <v>946</v>
      </c>
      <c r="L73" s="530" t="str">
        <f>IF([2]!Tabla1[[#This Row],[Descripción]]="","",_xlfn.XLOOKUP([2]!Tabla1[[#This Row],[Descripción]],[2]!Tabla10[Descripción],[2]!Tabla10[Unidad de Medida],"",0))</f>
        <v>unidad</v>
      </c>
      <c r="M73" s="321">
        <v>3</v>
      </c>
      <c r="N73" s="546">
        <f>IF([2]!Tabla1[[#This Row],[Descripción]]="","",_xlfn.XLOOKUP([2]!Tabla1[[#This Row],[Descripción]],[2]!Tabla10[Descripción],[2]!Tabla10[Precio Unitario],0))</f>
        <v>50380.1</v>
      </c>
      <c r="O73" s="546">
        <f>IF([2]!Tabla1[[#This Row],[Cantidad de Insumos]]="","",[2]!Tabla1[[#This Row],[Precio Unitario]]*[2]!Tabla1[[#This Row],[Cantidad de Insumos]])</f>
        <v>151140.29999999999</v>
      </c>
      <c r="P73" s="531" t="str">
        <f>IF([2]!Tabla1[[#This Row],[Descripción]]="","",_xlfn.XLOOKUP([2]!Tabla1[[#This Row],[Descripción]],[2]!Tabla10[Descripción],[2]!Tabla10[CODIGO PRESUPUESTARIO],0))</f>
        <v>2.3.1.1.01</v>
      </c>
      <c r="Q73" s="532" t="s">
        <v>955</v>
      </c>
      <c r="R73" s="532" t="str">
        <f>IF([2]!Tabla1[[#This Row],[Insumos]]="","",_xlfn.XLOOKUP([2]!Tabla1[[#This Row],[Insumos]],[2]!Tabla10[Insumo],[2]!Tabla10[InsumoAbrev],"",0))</f>
        <v>lsAlimentosyBebidas</v>
      </c>
      <c r="S73" s="528" t="s">
        <v>66</v>
      </c>
    </row>
    <row r="74" spans="2:19" ht="36.75" customHeight="1">
      <c r="B74" s="191" t="e">
        <f>IF('Formulario PPGR3'!$G74="","",CONCATENATE('Formulario PPGR3'!$C74,".",'Formulario PPGR3'!$D74,".",'Formulario PPGR3'!$E74,".",'Formulario PPGR3'!$F74))</f>
        <v>#REF!</v>
      </c>
      <c r="C74" s="191" t="e">
        <f>IF('Formulario PPGR3'!$G74="","",'Formulario PPGR1'!#REF!)</f>
        <v>#REF!</v>
      </c>
      <c r="D74" s="191" t="e">
        <f>IF('Formulario PPGR3'!$G74="","",'Formulario PPGR1'!#REF!)</f>
        <v>#REF!</v>
      </c>
      <c r="E74" s="191" t="e">
        <f>IF('Formulario PPGR3'!$G74="","",'Formulario PPGR1'!#REF!)</f>
        <v>#REF!</v>
      </c>
      <c r="F74" s="191" t="e">
        <f>IF('Formulario PPGR3'!$G74="","",'Formulario PPGR1'!#REF!)</f>
        <v>#REF!</v>
      </c>
      <c r="G74" s="241" t="s">
        <v>423</v>
      </c>
      <c r="H74" s="528" t="e" cm="1" vm="1">
        <f t="array" ref="H74">IF([2]!Tabla1[[#This Row],[Código_Actividad]]="","",_xlfn.XLOOKUP([2]!Tabla1[[#This Row],[Código_Actividad]],CodigoActividad,[2]!Tabla2[Actividades Programables Presupuestables],"",0))</f>
        <v>#REF!</v>
      </c>
      <c r="I74" s="529">
        <f>IFERROR(VLOOKUP('[2]Formulario PPGR3'!$G74,'[2]Formulario PPGR2'!$H$9:$V$534,15,FALSE),"")</f>
        <v>1</v>
      </c>
      <c r="J74" s="534" t="s">
        <v>945</v>
      </c>
      <c r="K74" s="533" t="s">
        <v>965</v>
      </c>
      <c r="L74" s="530" t="str">
        <f>IF([2]!Tabla1[[#This Row],[Descripción]]="","",_xlfn.XLOOKUP([2]!Tabla1[[#This Row],[Descripción]],[2]!Tabla10[Descripción],[2]!Tabla10[Unidad de Medida],"",0))</f>
        <v>unidad</v>
      </c>
      <c r="M74" s="321">
        <v>3</v>
      </c>
      <c r="N74" s="546">
        <f>IF([2]!Tabla1[[#This Row],[Descripción]]="","",_xlfn.XLOOKUP([2]!Tabla1[[#This Row],[Descripción]],[2]!Tabla10[Descripción],[2]!Tabla10[Precio Unitario],0))</f>
        <v>24225.4</v>
      </c>
      <c r="O74" s="546">
        <f>IF([2]!Tabla1[[#This Row],[Cantidad de Insumos]]="","",[2]!Tabla1[[#This Row],[Precio Unitario]]*[2]!Tabla1[[#This Row],[Cantidad de Insumos]])</f>
        <v>72676.200000000012</v>
      </c>
      <c r="P74" s="531" t="str">
        <f>IF([2]!Tabla1[[#This Row],[Descripción]]="","",_xlfn.XLOOKUP([2]!Tabla1[[#This Row],[Descripción]],[2]!Tabla10[Descripción],[2]!Tabla10[CODIGO PRESUPUESTARIO],0))</f>
        <v>2.3.1.1.01</v>
      </c>
      <c r="Q74" s="532" t="s">
        <v>955</v>
      </c>
      <c r="R74" s="532" t="str">
        <f>IF([2]!Tabla1[[#This Row],[Insumos]]="","",_xlfn.XLOOKUP([2]!Tabla1[[#This Row],[Insumos]],[2]!Tabla10[Insumo],[2]!Tabla10[InsumoAbrev],"",0))</f>
        <v>lsAlimentosyBebidas</v>
      </c>
      <c r="S74" s="528" t="s">
        <v>66</v>
      </c>
    </row>
    <row r="75" spans="2:19" ht="43.5" customHeight="1">
      <c r="B75" s="191" t="e">
        <f>IF('Formulario PPGR3'!$G75="","",CONCATENATE('Formulario PPGR3'!$C75,".",'Formulario PPGR3'!$D75,".",'Formulario PPGR3'!$E75,".",'Formulario PPGR3'!$F75))</f>
        <v>#REF!</v>
      </c>
      <c r="C75" s="191" t="e">
        <f>IF('Formulario PPGR3'!$G75="","",'Formulario PPGR1'!#REF!)</f>
        <v>#REF!</v>
      </c>
      <c r="D75" s="191" t="e">
        <f>IF('Formulario PPGR3'!$G75="","",'Formulario PPGR1'!#REF!)</f>
        <v>#REF!</v>
      </c>
      <c r="E75" s="191" t="e">
        <f>IF('Formulario PPGR3'!$G75="","",'Formulario PPGR1'!#REF!)</f>
        <v>#REF!</v>
      </c>
      <c r="F75" s="191" t="e">
        <f>IF('Formulario PPGR3'!$G75="","",'Formulario PPGR1'!#REF!)</f>
        <v>#REF!</v>
      </c>
      <c r="G75" s="241" t="s">
        <v>423</v>
      </c>
      <c r="H75" s="528" t="e" cm="1" vm="1">
        <f t="array" ref="H75">IF([2]!Tabla1[[#This Row],[Código_Actividad]]="","",_xlfn.XLOOKUP([2]!Tabla1[[#This Row],[Código_Actividad]],CodigoActividad,[2]!Tabla2[Actividades Programables Presupuestables],"",0))</f>
        <v>#REF!</v>
      </c>
      <c r="I75" s="529">
        <f>IFERROR(VLOOKUP('[2]Formulario PPGR3'!$G75,'[2]Formulario PPGR2'!$H$9:$V$534,15,FALSE),"")</f>
        <v>1</v>
      </c>
      <c r="J75" s="534" t="s">
        <v>945</v>
      </c>
      <c r="K75" s="533" t="s">
        <v>965</v>
      </c>
      <c r="L75" s="530" t="str">
        <f>IF([2]!Tabla1[[#This Row],[Descripción]]="","",_xlfn.XLOOKUP([2]!Tabla1[[#This Row],[Descripción]],[2]!Tabla10[Descripción],[2]!Tabla10[Unidad de Medida],"",0))</f>
        <v>unidad</v>
      </c>
      <c r="M75" s="321">
        <v>3</v>
      </c>
      <c r="N75" s="546">
        <f>IF([2]!Tabla1[[#This Row],[Descripción]]="","",_xlfn.XLOOKUP([2]!Tabla1[[#This Row],[Descripción]],[2]!Tabla10[Descripción],[2]!Tabla10[Precio Unitario],0))</f>
        <v>24225.4</v>
      </c>
      <c r="O75" s="546">
        <f>IF([2]!Tabla1[[#This Row],[Cantidad de Insumos]]="","",[2]!Tabla1[[#This Row],[Precio Unitario]]*[2]!Tabla1[[#This Row],[Cantidad de Insumos]])</f>
        <v>72676.200000000012</v>
      </c>
      <c r="P75" s="531" t="str">
        <f>IF([2]!Tabla1[[#This Row],[Descripción]]="","",_xlfn.XLOOKUP([2]!Tabla1[[#This Row],[Descripción]],[2]!Tabla10[Descripción],[2]!Tabla10[CODIGO PRESUPUESTARIO],0))</f>
        <v>2.3.1.1.01</v>
      </c>
      <c r="Q75" s="532" t="s">
        <v>955</v>
      </c>
      <c r="R75" s="532" t="str">
        <f>IF([2]!Tabla1[[#This Row],[Insumos]]="","",_xlfn.XLOOKUP([2]!Tabla1[[#This Row],[Insumos]],[2]!Tabla10[Insumo],[2]!Tabla10[InsumoAbrev],"",0))</f>
        <v>lsAlimentosyBebidas</v>
      </c>
      <c r="S75" s="528" t="s">
        <v>66</v>
      </c>
    </row>
    <row r="76" spans="2:19" ht="41.25" customHeight="1">
      <c r="B76" s="191" t="e">
        <f>IF('Formulario PPGR3'!$G76="","",CONCATENATE('Formulario PPGR3'!$C76,".",'Formulario PPGR3'!$D76,".",'Formulario PPGR3'!$E76,".",'Formulario PPGR3'!$F76))</f>
        <v>#REF!</v>
      </c>
      <c r="C76" s="191" t="e">
        <f>IF('Formulario PPGR3'!$G76="","",'Formulario PPGR1'!#REF!)</f>
        <v>#REF!</v>
      </c>
      <c r="D76" s="191" t="e">
        <f>IF('Formulario PPGR3'!$G76="","",'Formulario PPGR1'!#REF!)</f>
        <v>#REF!</v>
      </c>
      <c r="E76" s="191" t="e">
        <f>IF('Formulario PPGR3'!$G76="","",'Formulario PPGR1'!#REF!)</f>
        <v>#REF!</v>
      </c>
      <c r="F76" s="191" t="e">
        <f>IF('Formulario PPGR3'!$G76="","",'Formulario PPGR1'!#REF!)</f>
        <v>#REF!</v>
      </c>
      <c r="G76" s="241" t="s">
        <v>423</v>
      </c>
      <c r="H76" s="528" t="e" cm="1" vm="1">
        <f t="array" ref="H76">IF([2]!Tabla1[[#This Row],[Código_Actividad]]="","",_xlfn.XLOOKUP([2]!Tabla1[[#This Row],[Código_Actividad]],CodigoActividad,[2]!Tabla2[Actividades Programables Presupuestables],"",0))</f>
        <v>#REF!</v>
      </c>
      <c r="I76" s="529">
        <f>IFERROR(VLOOKUP('[2]Formulario PPGR3'!$G76,'[2]Formulario PPGR2'!$H$9:$V$534,15,FALSE),"")</f>
        <v>1</v>
      </c>
      <c r="J76" s="534" t="s">
        <v>945</v>
      </c>
      <c r="K76" s="533" t="s">
        <v>965</v>
      </c>
      <c r="L76" s="530" t="str">
        <f>IF([2]!Tabla1[[#This Row],[Descripción]]="","",_xlfn.XLOOKUP([2]!Tabla1[[#This Row],[Descripción]],[2]!Tabla10[Descripción],[2]!Tabla10[Unidad de Medida],"",0))</f>
        <v>unidad</v>
      </c>
      <c r="M76" s="321">
        <v>3</v>
      </c>
      <c r="N76" s="546">
        <f>IF([2]!Tabla1[[#This Row],[Descripción]]="","",_xlfn.XLOOKUP([2]!Tabla1[[#This Row],[Descripción]],[2]!Tabla10[Descripción],[2]!Tabla10[Precio Unitario],0))</f>
        <v>24225.4</v>
      </c>
      <c r="O76" s="546">
        <f>IF([2]!Tabla1[[#This Row],[Cantidad de Insumos]]="","",[2]!Tabla1[[#This Row],[Precio Unitario]]*[2]!Tabla1[[#This Row],[Cantidad de Insumos]])</f>
        <v>72676.200000000012</v>
      </c>
      <c r="P76" s="531" t="str">
        <f>IF([2]!Tabla1[[#This Row],[Descripción]]="","",_xlfn.XLOOKUP([2]!Tabla1[[#This Row],[Descripción]],[2]!Tabla10[Descripción],[2]!Tabla10[CODIGO PRESUPUESTARIO],0))</f>
        <v>2.3.1.1.01</v>
      </c>
      <c r="Q76" s="532" t="s">
        <v>955</v>
      </c>
      <c r="R76" s="532" t="str">
        <f>IF([2]!Tabla1[[#This Row],[Insumos]]="","",_xlfn.XLOOKUP([2]!Tabla1[[#This Row],[Insumos]],[2]!Tabla10[Insumo],[2]!Tabla10[InsumoAbrev],"",0))</f>
        <v>lsAlimentosyBebidas</v>
      </c>
      <c r="S76" s="528" t="s">
        <v>66</v>
      </c>
    </row>
    <row r="77" spans="2:19" ht="42.75" customHeight="1">
      <c r="B77" s="191" t="e">
        <f>IF('Formulario PPGR3'!$G77="","",CONCATENATE('Formulario PPGR3'!$C77,".",'Formulario PPGR3'!$D77,".",'Formulario PPGR3'!$E77,".",'Formulario PPGR3'!$F77))</f>
        <v>#REF!</v>
      </c>
      <c r="C77" s="191" t="e">
        <f>IF('Formulario PPGR3'!$G77="","",'Formulario PPGR1'!#REF!)</f>
        <v>#REF!</v>
      </c>
      <c r="D77" s="191" t="e">
        <f>IF('Formulario PPGR3'!$G77="","",'Formulario PPGR1'!#REF!)</f>
        <v>#REF!</v>
      </c>
      <c r="E77" s="191" t="e">
        <f>IF('Formulario PPGR3'!$G77="","",'Formulario PPGR1'!#REF!)</f>
        <v>#REF!</v>
      </c>
      <c r="F77" s="191" t="e">
        <f>IF('Formulario PPGR3'!$G77="","",'Formulario PPGR1'!#REF!)</f>
        <v>#REF!</v>
      </c>
      <c r="G77" s="241" t="s">
        <v>423</v>
      </c>
      <c r="H77" s="528" t="e" cm="1" vm="1">
        <f t="array" ref="H77">IF([2]!Tabla1[[#This Row],[Código_Actividad]]="","",_xlfn.XLOOKUP([2]!Tabla1[[#This Row],[Código_Actividad]],CodigoActividad,[2]!Tabla2[Actividades Programables Presupuestables],"",0))</f>
        <v>#REF!</v>
      </c>
      <c r="I77" s="529">
        <f>IFERROR(VLOOKUP('[2]Formulario PPGR3'!$G77,'[2]Formulario PPGR2'!$H$9:$V$534,15,FALSE),"")</f>
        <v>1</v>
      </c>
      <c r="J77" s="534" t="s">
        <v>945</v>
      </c>
      <c r="K77" s="533" t="s">
        <v>965</v>
      </c>
      <c r="L77" s="530" t="str">
        <f>IF([2]!Tabla1[[#This Row],[Descripción]]="","",_xlfn.XLOOKUP([2]!Tabla1[[#This Row],[Descripción]],[2]!Tabla10[Descripción],[2]!Tabla10[Unidad de Medida],"",0))</f>
        <v>unidad</v>
      </c>
      <c r="M77" s="321">
        <v>3</v>
      </c>
      <c r="N77" s="546">
        <f>IF([2]!Tabla1[[#This Row],[Descripción]]="","",_xlfn.XLOOKUP([2]!Tabla1[[#This Row],[Descripción]],[2]!Tabla10[Descripción],[2]!Tabla10[Precio Unitario],0))</f>
        <v>24225.4</v>
      </c>
      <c r="O77" s="546">
        <f>IF([2]!Tabla1[[#This Row],[Cantidad de Insumos]]="","",[2]!Tabla1[[#This Row],[Precio Unitario]]*[2]!Tabla1[[#This Row],[Cantidad de Insumos]])</f>
        <v>72676.200000000012</v>
      </c>
      <c r="P77" s="531" t="str">
        <f>IF([2]!Tabla1[[#This Row],[Descripción]]="","",_xlfn.XLOOKUP([2]!Tabla1[[#This Row],[Descripción]],[2]!Tabla10[Descripción],[2]!Tabla10[CODIGO PRESUPUESTARIO],0))</f>
        <v>2.3.1.1.01</v>
      </c>
      <c r="Q77" s="532" t="s">
        <v>955</v>
      </c>
      <c r="R77" s="532" t="str">
        <f>IF([2]!Tabla1[[#This Row],[Insumos]]="","",_xlfn.XLOOKUP([2]!Tabla1[[#This Row],[Insumos]],[2]!Tabla10[Insumo],[2]!Tabla10[InsumoAbrev],"",0))</f>
        <v>lsAlimentosyBebidas</v>
      </c>
      <c r="S77" s="528" t="s">
        <v>66</v>
      </c>
    </row>
    <row r="78" spans="2:19" ht="42.75" customHeight="1">
      <c r="B78" s="191" t="e">
        <f>IF('Formulario PPGR3'!$G78="","",CONCATENATE('Formulario PPGR3'!$C78,".",'Formulario PPGR3'!$D78,".",'Formulario PPGR3'!$E78,".",'Formulario PPGR3'!$F78))</f>
        <v>#REF!</v>
      </c>
      <c r="C78" s="191" t="e">
        <f>IF('Formulario PPGR3'!$G78="","",'Formulario PPGR1'!#REF!)</f>
        <v>#REF!</v>
      </c>
      <c r="D78" s="191" t="e">
        <f>IF('Formulario PPGR3'!$G78="","",'Formulario PPGR1'!#REF!)</f>
        <v>#REF!</v>
      </c>
      <c r="E78" s="191" t="e">
        <f>IF('Formulario PPGR3'!$G78="","",'Formulario PPGR1'!#REF!)</f>
        <v>#REF!</v>
      </c>
      <c r="F78" s="191" t="e">
        <f>IF('Formulario PPGR3'!$G78="","",'Formulario PPGR1'!#REF!)</f>
        <v>#REF!</v>
      </c>
      <c r="G78" s="241" t="s">
        <v>423</v>
      </c>
      <c r="H78" s="528" t="e" cm="1" vm="1">
        <f t="array" ref="H78">IF([2]!Tabla1[[#This Row],[Código_Actividad]]="","",_xlfn.XLOOKUP([2]!Tabla1[[#This Row],[Código_Actividad]],CodigoActividad,[2]!Tabla2[Actividades Programables Presupuestables],"",0))</f>
        <v>#REF!</v>
      </c>
      <c r="I78" s="529">
        <f>IFERROR(VLOOKUP('[2]Formulario PPGR3'!$G78,'[2]Formulario PPGR2'!$H$9:$V$534,15,FALSE),"")</f>
        <v>1</v>
      </c>
      <c r="J78" s="534" t="s">
        <v>945</v>
      </c>
      <c r="K78" s="533" t="s">
        <v>946</v>
      </c>
      <c r="L78" s="530" t="str">
        <f>IF([2]!Tabla1[[#This Row],[Descripción]]="","",_xlfn.XLOOKUP([2]!Tabla1[[#This Row],[Descripción]],[2]!Tabla10[Descripción],[2]!Tabla10[Unidad de Medida],"",0))</f>
        <v>unidad</v>
      </c>
      <c r="M78" s="321">
        <v>3</v>
      </c>
      <c r="N78" s="546">
        <f>IF([2]!Tabla1[[#This Row],[Descripción]]="","",_xlfn.XLOOKUP([2]!Tabla1[[#This Row],[Descripción]],[2]!Tabla10[Descripción],[2]!Tabla10[Precio Unitario],0))</f>
        <v>50380.1</v>
      </c>
      <c r="O78" s="546">
        <f>IF([2]!Tabla1[[#This Row],[Cantidad de Insumos]]="","",[2]!Tabla1[[#This Row],[Precio Unitario]]*[2]!Tabla1[[#This Row],[Cantidad de Insumos]])</f>
        <v>151140.29999999999</v>
      </c>
      <c r="P78" s="531" t="str">
        <f>IF([2]!Tabla1[[#This Row],[Descripción]]="","",_xlfn.XLOOKUP([2]!Tabla1[[#This Row],[Descripción]],[2]!Tabla10[Descripción],[2]!Tabla10[CODIGO PRESUPUESTARIO],0))</f>
        <v>2.3.1.1.01</v>
      </c>
      <c r="Q78" s="532" t="s">
        <v>955</v>
      </c>
      <c r="R78" s="532" t="str">
        <f>IF([2]!Tabla1[[#This Row],[Insumos]]="","",_xlfn.XLOOKUP([2]!Tabla1[[#This Row],[Insumos]],[2]!Tabla10[Insumo],[2]!Tabla10[InsumoAbrev],"",0))</f>
        <v>lsAlimentosyBebidas</v>
      </c>
      <c r="S78" s="528" t="s">
        <v>66</v>
      </c>
    </row>
    <row r="79" spans="2:19" ht="39.75" customHeight="1">
      <c r="B79" s="191" t="e">
        <f>IF('Formulario PPGR3'!$G79="","",CONCATENATE('Formulario PPGR3'!$C79,".",'Formulario PPGR3'!$D79,".",'Formulario PPGR3'!$E79,".",'Formulario PPGR3'!$F79))</f>
        <v>#REF!</v>
      </c>
      <c r="C79" s="191" t="e">
        <f>IF('Formulario PPGR3'!$G79="","",'Formulario PPGR1'!#REF!)</f>
        <v>#REF!</v>
      </c>
      <c r="D79" s="191" t="e">
        <f>IF('Formulario PPGR3'!$G79="","",'Formulario PPGR1'!#REF!)</f>
        <v>#REF!</v>
      </c>
      <c r="E79" s="191" t="e">
        <f>IF('Formulario PPGR3'!$G79="","",'Formulario PPGR1'!#REF!)</f>
        <v>#REF!</v>
      </c>
      <c r="F79" s="191" t="e">
        <f>IF('Formulario PPGR3'!$G79="","",'Formulario PPGR1'!#REF!)</f>
        <v>#REF!</v>
      </c>
      <c r="G79" s="241" t="s">
        <v>444</v>
      </c>
      <c r="H79" s="528" t="e" cm="1" vm="1">
        <f t="array" ref="H79">IF([2]!Tabla1[[#This Row],[Código_Actividad]]="","",_xlfn.XLOOKUP([2]!Tabla1[[#This Row],[Código_Actividad]],CodigoActividad,[2]!Tabla2[Actividades Programables Presupuestables],"",0))</f>
        <v>#REF!</v>
      </c>
      <c r="I79" s="529">
        <f>IFERROR(VLOOKUP('[2]Formulario PPGR3'!$G79,'[2]Formulario PPGR2'!$H$9:$V$534,15,FALSE),"")</f>
        <v>2</v>
      </c>
      <c r="J79" s="534" t="s">
        <v>945</v>
      </c>
      <c r="K79" s="533" t="s">
        <v>952</v>
      </c>
      <c r="L79" s="530" t="str">
        <f>IF([2]!Tabla1[[#This Row],[Descripción]]="","",_xlfn.XLOOKUP([2]!Tabla1[[#This Row],[Descripción]],[2]!Tabla10[Descripción],[2]!Tabla10[Unidad de Medida],"",0))</f>
        <v>unidad</v>
      </c>
      <c r="M79" s="321">
        <v>2</v>
      </c>
      <c r="N79" s="546">
        <f>IF([2]!Tabla1[[#This Row],[Descripción]]="","",_xlfn.XLOOKUP([2]!Tabla1[[#This Row],[Descripción]],[2]!Tabla10[Descripción],[2]!Tabla10[Precio Unitario],0))</f>
        <v>19706</v>
      </c>
      <c r="O79" s="546">
        <f>IF([2]!Tabla1[[#This Row],[Cantidad de Insumos]]="","",[2]!Tabla1[[#This Row],[Precio Unitario]]*[2]!Tabla1[[#This Row],[Cantidad de Insumos]])</f>
        <v>39412</v>
      </c>
      <c r="P79" s="531" t="str">
        <f>IF([2]!Tabla1[[#This Row],[Descripción]]="","",_xlfn.XLOOKUP([2]!Tabla1[[#This Row],[Descripción]],[2]!Tabla10[Descripción],[2]!Tabla10[CODIGO PRESUPUESTARIO],0))</f>
        <v>2.3.1.1.01</v>
      </c>
      <c r="Q79" s="532" t="s">
        <v>955</v>
      </c>
      <c r="R79" s="532" t="str">
        <f>IF([2]!Tabla1[[#This Row],[Insumos]]="","",_xlfn.XLOOKUP([2]!Tabla1[[#This Row],[Insumos]],[2]!Tabla10[Insumo],[2]!Tabla10[InsumoAbrev],"",0))</f>
        <v>lsAlimentosyBebidas</v>
      </c>
      <c r="S79" s="528" t="s">
        <v>66</v>
      </c>
    </row>
    <row r="80" spans="2:19" ht="42.75" customHeight="1">
      <c r="B80" s="191" t="e">
        <f>IF('Formulario PPGR3'!$G80="","",CONCATENATE('Formulario PPGR3'!$C80,".",'Formulario PPGR3'!$D80,".",'Formulario PPGR3'!$E80,".",'Formulario PPGR3'!$F80))</f>
        <v>#REF!</v>
      </c>
      <c r="C80" s="191"/>
      <c r="D80" s="191"/>
      <c r="E80" s="191" t="e">
        <f>IF('Formulario PPGR3'!$G80="","",'Formulario PPGR1'!#REF!)</f>
        <v>#REF!</v>
      </c>
      <c r="F80" s="191" t="e">
        <f>IF('Formulario PPGR3'!$G80="","",'Formulario PPGR1'!#REF!)</f>
        <v>#REF!</v>
      </c>
      <c r="G80" s="241" t="s">
        <v>526</v>
      </c>
      <c r="H80" s="528" t="e" cm="1" vm="1">
        <f t="array" ref="H80">IF([2]!Tabla1[[#This Row],[Código_Actividad]]="","",_xlfn.XLOOKUP([2]!Tabla1[[#This Row],[Código_Actividad]],CodigoActividad,[2]!Tabla2[Actividades Programables Presupuestables],"",0))</f>
        <v>#REF!</v>
      </c>
      <c r="I80" s="529">
        <f>IFERROR(VLOOKUP('[2]Formulario PPGR3'!$G80,'[2]Formulario PPGR2'!$H$9:$V$534,15,FALSE),"")</f>
        <v>4</v>
      </c>
      <c r="J80" s="534" t="s">
        <v>945</v>
      </c>
      <c r="K80" s="533" t="s">
        <v>946</v>
      </c>
      <c r="L80" s="530" t="str">
        <f>IF([2]!Tabla1[[#This Row],[Descripción]]="","",_xlfn.XLOOKUP([2]!Tabla1[[#This Row],[Descripción]],[2]!Tabla10[Descripción],[2]!Tabla10[Unidad de Medida],"",0))</f>
        <v>unidad</v>
      </c>
      <c r="M80" s="321">
        <v>4</v>
      </c>
      <c r="N80" s="546">
        <f>IF([2]!Tabla1[[#This Row],[Descripción]]="","",_xlfn.XLOOKUP([2]!Tabla1[[#This Row],[Descripción]],[2]!Tabla10[Descripción],[2]!Tabla10[Precio Unitario],0))</f>
        <v>50380.1</v>
      </c>
      <c r="O80" s="546">
        <f>IF([2]!Tabla1[[#This Row],[Cantidad de Insumos]]="","",[2]!Tabla1[[#This Row],[Precio Unitario]]*[2]!Tabla1[[#This Row],[Cantidad de Insumos]])</f>
        <v>201520.4</v>
      </c>
      <c r="P80" s="531" t="str">
        <f>IF([2]!Tabla1[[#This Row],[Descripción]]="","",_xlfn.XLOOKUP([2]!Tabla1[[#This Row],[Descripción]],[2]!Tabla10[Descripción],[2]!Tabla10[CODIGO PRESUPUESTARIO],0))</f>
        <v>2.3.1.1.01</v>
      </c>
      <c r="Q80" s="532" t="s">
        <v>955</v>
      </c>
      <c r="R80" s="532" t="str">
        <f>IF([2]!Tabla1[[#This Row],[Insumos]]="","",_xlfn.XLOOKUP([2]!Tabla1[[#This Row],[Insumos]],[2]!Tabla10[Insumo],[2]!Tabla10[InsumoAbrev],"",0))</f>
        <v>lsAlimentosyBebidas</v>
      </c>
      <c r="S80" s="191" t="s">
        <v>42</v>
      </c>
    </row>
    <row r="81" spans="2:19" ht="54" customHeight="1">
      <c r="B81" s="191" t="e">
        <f>IF('Formulario PPGR3'!$G81="","",CONCATENATE('Formulario PPGR3'!$C81,".",'Formulario PPGR3'!$D81,".",'Formulario PPGR3'!$E81,".",'Formulario PPGR3'!$F81))</f>
        <v>#REF!</v>
      </c>
      <c r="C81" s="191" t="e">
        <f>IF('Formulario PPGR3'!$G81="","",'Formulario PPGR1'!#REF!)</f>
        <v>#REF!</v>
      </c>
      <c r="D81" s="191" t="e">
        <f>IF('Formulario PPGR3'!$G81="","",'Formulario PPGR1'!#REF!)</f>
        <v>#REF!</v>
      </c>
      <c r="E81" s="191" t="e">
        <f>IF('Formulario PPGR3'!$G81="","",'Formulario PPGR1'!#REF!)</f>
        <v>#REF!</v>
      </c>
      <c r="F81" s="191" t="e">
        <f>IF('Formulario PPGR3'!$G81="","",'Formulario PPGR1'!#REF!)</f>
        <v>#REF!</v>
      </c>
      <c r="G81" s="241" t="s">
        <v>537</v>
      </c>
      <c r="H81" s="528" t="e" cm="1" vm="1">
        <f t="array" ref="H81">IF([2]!Tabla1[[#This Row],[Código_Actividad]]="","",_xlfn.XLOOKUP([2]!Tabla1[[#This Row],[Código_Actividad]],CodigoActividad,[2]!Tabla2[Actividades Programables Presupuestables],"",0))</f>
        <v>#REF!</v>
      </c>
      <c r="I81" s="529">
        <f>IFERROR(VLOOKUP('[2]Formulario PPGR3'!$G81,'[2]Formulario PPGR2'!$H$9:$V$534,15,FALSE),"")</f>
        <v>4</v>
      </c>
      <c r="J81" s="534" t="s">
        <v>945</v>
      </c>
      <c r="K81" s="533" t="s">
        <v>946</v>
      </c>
      <c r="L81" s="530" t="str">
        <f>IF([2]!Tabla1[[#This Row],[Descripción]]="","",_xlfn.XLOOKUP([2]!Tabla1[[#This Row],[Descripción]],[2]!Tabla10[Descripción],[2]!Tabla10[Unidad de Medida],"",0))</f>
        <v>unidad</v>
      </c>
      <c r="M81" s="321">
        <v>4</v>
      </c>
      <c r="N81" s="546">
        <f>IF([2]!Tabla1[[#This Row],[Descripción]]="","",_xlfn.XLOOKUP([2]!Tabla1[[#This Row],[Descripción]],[2]!Tabla10[Descripción],[2]!Tabla10[Precio Unitario],0))</f>
        <v>50380.1</v>
      </c>
      <c r="O81" s="546">
        <f>IF([2]!Tabla1[[#This Row],[Cantidad de Insumos]]="","",[2]!Tabla1[[#This Row],[Precio Unitario]]*[2]!Tabla1[[#This Row],[Cantidad de Insumos]])</f>
        <v>201520.4</v>
      </c>
      <c r="P81" s="531" t="str">
        <f>IF([2]!Tabla1[[#This Row],[Descripción]]="","",_xlfn.XLOOKUP([2]!Tabla1[[#This Row],[Descripción]],[2]!Tabla10[Descripción],[2]!Tabla10[CODIGO PRESUPUESTARIO],0))</f>
        <v>2.3.1.1.01</v>
      </c>
      <c r="Q81" s="532" t="s">
        <v>955</v>
      </c>
      <c r="R81" s="532" t="str">
        <f>IF([2]!Tabla1[[#This Row],[Insumos]]="","",_xlfn.XLOOKUP([2]!Tabla1[[#This Row],[Insumos]],[2]!Tabla10[Insumo],[2]!Tabla10[InsumoAbrev],"",0))</f>
        <v>lsAlimentosyBebidas</v>
      </c>
      <c r="S81" s="191" t="s">
        <v>42</v>
      </c>
    </row>
    <row r="82" spans="2:19" ht="41.25" customHeight="1">
      <c r="B82" s="191" t="e">
        <f>IF('Formulario PPGR3'!$G82="","",CONCATENATE('Formulario PPGR3'!$C82,".",'Formulario PPGR3'!$D82,".",'Formulario PPGR3'!$E82,".",'Formulario PPGR3'!$F82))</f>
        <v>#REF!</v>
      </c>
      <c r="C82" s="191" t="e">
        <f>IF('Formulario PPGR3'!$G82="","",'Formulario PPGR1'!#REF!)</f>
        <v>#REF!</v>
      </c>
      <c r="D82" s="191" t="e">
        <f>IF('Formulario PPGR3'!$G82="","",'Formulario PPGR1'!#REF!)</f>
        <v>#REF!</v>
      </c>
      <c r="E82" s="191" t="e">
        <f>IF('Formulario PPGR3'!$G82="","",'Formulario PPGR1'!#REF!)</f>
        <v>#REF!</v>
      </c>
      <c r="F82" s="191" t="e">
        <f>IF('Formulario PPGR3'!$G82="","",'Formulario PPGR1'!#REF!)</f>
        <v>#REF!</v>
      </c>
      <c r="G82" s="241" t="s">
        <v>706</v>
      </c>
      <c r="H82" s="528" t="e" cm="1" vm="1">
        <f t="array" ref="H82">IF([2]!Tabla1[[#This Row],[Código_Actividad]]="","",_xlfn.XLOOKUP([2]!Tabla1[[#This Row],[Código_Actividad]],CodigoActividad,[2]!Tabla2[Actividades Programables Presupuestables],"",0))</f>
        <v>#REF!</v>
      </c>
      <c r="I82" s="529">
        <f>IFERROR(VLOOKUP('[2]Formulario PPGR3'!$G82,'[2]Formulario PPGR2'!$H$9:$V$534,15,FALSE),"")</f>
        <v>4</v>
      </c>
      <c r="J82" s="534" t="s">
        <v>966</v>
      </c>
      <c r="K82" s="533" t="s">
        <v>967</v>
      </c>
      <c r="L82" s="530" t="str">
        <f>IF([2]!Tabla1[[#This Row],[Descripción]]="","",_xlfn.XLOOKUP([2]!Tabla1[[#This Row],[Descripción]],[2]!Tabla10[Descripción],[2]!Tabla10[Unidad de Medida],"",0))</f>
        <v>Depósito</v>
      </c>
      <c r="M82" s="321">
        <v>18</v>
      </c>
      <c r="N82" s="546">
        <f>IF([2]!Tabla1[[#This Row],[Descripción]]="","",_xlfn.XLOOKUP([2]!Tabla1[[#This Row],[Descripción]],[2]!Tabla10[Descripción],[2]!Tabla10[Precio Unitario],0))</f>
        <v>2150</v>
      </c>
      <c r="O82" s="546">
        <f>IF([2]!Tabla1[[#This Row],[Cantidad de Insumos]]="","",[2]!Tabla1[[#This Row],[Precio Unitario]]*[2]!Tabla1[[#This Row],[Cantidad de Insumos]])</f>
        <v>38700</v>
      </c>
      <c r="P82" s="531" t="str">
        <f>IF([2]!Tabla1[[#This Row],[Descripción]]="","",_xlfn.XLOOKUP([2]!Tabla1[[#This Row],[Descripción]],[2]!Tabla10[Descripción],[2]!Tabla10[CODIGO PRESUPUESTARIO],0))</f>
        <v>2.2.3.1.01</v>
      </c>
      <c r="Q82" s="532" t="s">
        <v>953</v>
      </c>
      <c r="R82" s="532" t="str">
        <f>IF([2]!Tabla1[[#This Row],[Insumos]]="","",_xlfn.XLOOKUP([2]!Tabla1[[#This Row],[Insumos]],[2]!Tabla10[Insumo],[2]!Tabla10[InsumoAbrev],"",0))</f>
        <v>lsViaticosDP</v>
      </c>
      <c r="S82" s="191" t="s">
        <v>34</v>
      </c>
    </row>
    <row r="83" spans="2:19" ht="39" customHeight="1">
      <c r="B83" s="191" t="e">
        <f>IF('Formulario PPGR3'!$G83="","",CONCATENATE('Formulario PPGR3'!$C83,".",'Formulario PPGR3'!$D83,".",'Formulario PPGR3'!$E83,".",'Formulario PPGR3'!$F83))</f>
        <v>#REF!</v>
      </c>
      <c r="C83" s="191" t="e">
        <f>IF('Formulario PPGR3'!$G83="","",'Formulario PPGR1'!#REF!)</f>
        <v>#REF!</v>
      </c>
      <c r="D83" s="191" t="e">
        <f>IF('Formulario PPGR3'!$G83="","",'Formulario PPGR1'!#REF!)</f>
        <v>#REF!</v>
      </c>
      <c r="E83" s="191" t="e">
        <f>IF('Formulario PPGR3'!$G83="","",'Formulario PPGR1'!#REF!)</f>
        <v>#REF!</v>
      </c>
      <c r="F83" s="191" t="e">
        <f>IF('Formulario PPGR3'!$G83="","",'Formulario PPGR1'!#REF!)</f>
        <v>#REF!</v>
      </c>
      <c r="G83" s="241" t="s">
        <v>708</v>
      </c>
      <c r="H83" s="528" t="e" cm="1" vm="1">
        <f t="array" ref="H83">IF([2]!Tabla1[[#This Row],[Código_Actividad]]="","",_xlfn.XLOOKUP([2]!Tabla1[[#This Row],[Código_Actividad]],CodigoActividad,[2]!Tabla2[Actividades Programables Presupuestables],"",0))</f>
        <v>#REF!</v>
      </c>
      <c r="I83" s="529">
        <f>IFERROR(VLOOKUP('[2]Formulario PPGR3'!$G83,'[2]Formulario PPGR2'!$H$9:$V$534,15,FALSE),"")</f>
        <v>2</v>
      </c>
      <c r="J83" s="534" t="s">
        <v>966</v>
      </c>
      <c r="K83" s="533" t="s">
        <v>968</v>
      </c>
      <c r="L83" s="530" t="str">
        <f>IF([2]!Tabla1[[#This Row],[Descripción]]="","",_xlfn.XLOOKUP([2]!Tabla1[[#This Row],[Descripción]],[2]!Tabla10[Descripción],[2]!Tabla10[Unidad de Medida],"",0))</f>
        <v>Depósito</v>
      </c>
      <c r="M83" s="321">
        <v>10</v>
      </c>
      <c r="N83" s="546">
        <f>IF([2]!Tabla1[[#This Row],[Descripción]]="","",_xlfn.XLOOKUP([2]!Tabla1[[#This Row],[Descripción]],[2]!Tabla10[Descripción],[2]!Tabla10[Precio Unitario],0))</f>
        <v>4750</v>
      </c>
      <c r="O83" s="546">
        <f>IF([2]!Tabla1[[#This Row],[Cantidad de Insumos]]="","",[2]!Tabla1[[#This Row],[Precio Unitario]]*[2]!Tabla1[[#This Row],[Cantidad de Insumos]])</f>
        <v>47500</v>
      </c>
      <c r="P83" s="531" t="str">
        <f>IF([2]!Tabla1[[#This Row],[Descripción]]="","",_xlfn.XLOOKUP([2]!Tabla1[[#This Row],[Descripción]],[2]!Tabla10[Descripción],[2]!Tabla10[CODIGO PRESUPUESTARIO],0))</f>
        <v>2.2.3.1.01</v>
      </c>
      <c r="Q83" s="532" t="s">
        <v>953</v>
      </c>
      <c r="R83" s="532" t="str">
        <f>IF([2]!Tabla1[[#This Row],[Insumos]]="","",_xlfn.XLOOKUP([2]!Tabla1[[#This Row],[Insumos]],[2]!Tabla10[Insumo],[2]!Tabla10[InsumoAbrev],"",0))</f>
        <v>lsViaticosDP</v>
      </c>
      <c r="S83" s="191" t="s">
        <v>34</v>
      </c>
    </row>
    <row r="84" spans="2:19" ht="38.25">
      <c r="B84" s="191" t="e">
        <f>IF('Formulario PPGR3'!$G84="","",CONCATENATE('Formulario PPGR3'!$C84,".",'Formulario PPGR3'!$D84,".",'Formulario PPGR3'!$E84,".",'Formulario PPGR3'!$F84))</f>
        <v>#REF!</v>
      </c>
      <c r="C84" s="191" t="e">
        <f>IF('Formulario PPGR3'!$G84="","",'Formulario PPGR1'!#REF!)</f>
        <v>#REF!</v>
      </c>
      <c r="D84" s="191" t="e">
        <f>IF('Formulario PPGR3'!$G84="","",'Formulario PPGR1'!#REF!)</f>
        <v>#REF!</v>
      </c>
      <c r="E84" s="191" t="e">
        <f>IF('Formulario PPGR3'!$G84="","",'Formulario PPGR1'!#REF!)</f>
        <v>#REF!</v>
      </c>
      <c r="F84" s="191" t="e">
        <f>IF('Formulario PPGR3'!$G84="","",'Formulario PPGR1'!#REF!)</f>
        <v>#REF!</v>
      </c>
      <c r="G84" s="241" t="s">
        <v>710</v>
      </c>
      <c r="H84" s="528" t="e" cm="1" vm="1">
        <f t="array" ref="H84">IF([2]!Tabla1[[#This Row],[Código_Actividad]]="","",_xlfn.XLOOKUP([2]!Tabla1[[#This Row],[Código_Actividad]],CodigoActividad,[2]!Tabla2[Actividades Programables Presupuestables],"",0))</f>
        <v>#REF!</v>
      </c>
      <c r="I84" s="529">
        <f>IFERROR(VLOOKUP('[2]Formulario PPGR3'!$G84,'[2]Formulario PPGR2'!$H$9:$V$534,15,FALSE),"")</f>
        <v>4</v>
      </c>
      <c r="J84" s="534" t="s">
        <v>945</v>
      </c>
      <c r="K84" s="533" t="s">
        <v>946</v>
      </c>
      <c r="L84" s="530" t="str">
        <f>IF([2]!Tabla1[[#This Row],[Descripción]]="","",_xlfn.XLOOKUP([2]!Tabla1[[#This Row],[Descripción]],[2]!Tabla10[Descripción],[2]!Tabla10[Unidad de Medida],"",0))</f>
        <v>unidad</v>
      </c>
      <c r="M84" s="321">
        <v>4</v>
      </c>
      <c r="N84" s="546">
        <f>IF([2]!Tabla1[[#This Row],[Descripción]]="","",_xlfn.XLOOKUP([2]!Tabla1[[#This Row],[Descripción]],[2]!Tabla10[Descripción],[2]!Tabla10[Precio Unitario],0))</f>
        <v>50380.1</v>
      </c>
      <c r="O84" s="546">
        <f>IF([2]!Tabla1[[#This Row],[Cantidad de Insumos]]="","",[2]!Tabla1[[#This Row],[Precio Unitario]]*[2]!Tabla1[[#This Row],[Cantidad de Insumos]])</f>
        <v>201520.4</v>
      </c>
      <c r="P84" s="531" t="str">
        <f>IF([2]!Tabla1[[#This Row],[Descripción]]="","",_xlfn.XLOOKUP([2]!Tabla1[[#This Row],[Descripción]],[2]!Tabla10[Descripción],[2]!Tabla10[CODIGO PRESUPUESTARIO],0))</f>
        <v>2.3.1.1.01</v>
      </c>
      <c r="Q84" s="532" t="s">
        <v>953</v>
      </c>
      <c r="R84" s="532" t="str">
        <f>IF([2]!Tabla1[[#This Row],[Insumos]]="","",_xlfn.XLOOKUP([2]!Tabla1[[#This Row],[Insumos]],[2]!Tabla10[Insumo],[2]!Tabla10[InsumoAbrev],"",0))</f>
        <v>lsAlimentosyBebidas</v>
      </c>
      <c r="S84" s="191" t="s">
        <v>34</v>
      </c>
    </row>
    <row r="85" spans="2:19" ht="38.25">
      <c r="B85" s="191" t="e">
        <f>IF('Formulario PPGR3'!$G85="","",CONCATENATE('Formulario PPGR3'!$C85,".",'Formulario PPGR3'!$D85,".",'Formulario PPGR3'!$E85,".",'Formulario PPGR3'!$F85))</f>
        <v>#REF!</v>
      </c>
      <c r="C85" s="191" t="e">
        <f>IF('Formulario PPGR3'!$G85="","",'Formulario PPGR1'!#REF!)</f>
        <v>#REF!</v>
      </c>
      <c r="D85" s="191" t="e">
        <f>IF('Formulario PPGR3'!$G85="","",'Formulario PPGR1'!#REF!)</f>
        <v>#REF!</v>
      </c>
      <c r="E85" s="191" t="e">
        <f>IF('Formulario PPGR3'!$G85="","",'Formulario PPGR1'!#REF!)</f>
        <v>#REF!</v>
      </c>
      <c r="F85" s="191" t="e">
        <f>IF('Formulario PPGR3'!$G85="","",'Formulario PPGR1'!#REF!)</f>
        <v>#REF!</v>
      </c>
      <c r="G85" s="241" t="s">
        <v>870</v>
      </c>
      <c r="H85" s="528" t="e" cm="1" vm="1">
        <f t="array" ref="H85">IF([2]!Tabla1[[#This Row],[Código_Actividad]]="","",_xlfn.XLOOKUP([2]!Tabla1[[#This Row],[Código_Actividad]],CodigoActividad,[2]!Tabla2[Actividades Programables Presupuestables],"",0))</f>
        <v>#REF!</v>
      </c>
      <c r="I85" s="529">
        <f>IFERROR(VLOOKUP('[2]Formulario PPGR3'!$G85,'[2]Formulario PPGR2'!$H$9:$V$534,15,FALSE),"")</f>
        <v>4</v>
      </c>
      <c r="J85" s="534" t="s">
        <v>966</v>
      </c>
      <c r="K85" s="533" t="s">
        <v>967</v>
      </c>
      <c r="L85" s="530" t="str">
        <f>IF([2]!Tabla1[[#This Row],[Descripción]]="","",_xlfn.XLOOKUP([2]!Tabla1[[#This Row],[Descripción]],[2]!Tabla10[Descripción],[2]!Tabla10[Unidad de Medida],"",0))</f>
        <v>Depósito</v>
      </c>
      <c r="M85" s="321">
        <v>4</v>
      </c>
      <c r="N85" s="546">
        <f>IF([2]!Tabla1[[#This Row],[Descripción]]="","",_xlfn.XLOOKUP([2]!Tabla1[[#This Row],[Descripción]],[2]!Tabla10[Descripción],[2]!Tabla10[Precio Unitario],0))</f>
        <v>2150</v>
      </c>
      <c r="O85" s="546">
        <f>IF([2]!Tabla1[[#This Row],[Cantidad de Insumos]]="","",[2]!Tabla1[[#This Row],[Precio Unitario]]*[2]!Tabla1[[#This Row],[Cantidad de Insumos]])</f>
        <v>8600</v>
      </c>
      <c r="P85" s="531" t="str">
        <f>IF([2]!Tabla1[[#This Row],[Descripción]]="","",_xlfn.XLOOKUP([2]!Tabla1[[#This Row],[Descripción]],[2]!Tabla10[Descripción],[2]!Tabla10[CODIGO PRESUPUESTARIO],0))</f>
        <v>2.2.3.1.01</v>
      </c>
      <c r="Q85" s="532" t="s">
        <v>947</v>
      </c>
      <c r="R85" s="532" t="str">
        <f>IF([2]!Tabla1[[#This Row],[Insumos]]="","",_xlfn.XLOOKUP([2]!Tabla1[[#This Row],[Insumos]],[2]!Tabla10[Insumo],[2]!Tabla10[InsumoAbrev],"",0))</f>
        <v>lsViaticosDP</v>
      </c>
      <c r="S85" s="191" t="s">
        <v>34</v>
      </c>
    </row>
    <row r="86" spans="2:19" ht="38.25">
      <c r="B86" s="191" t="e">
        <f>IF('Formulario PPGR3'!$G86="","",CONCATENATE('Formulario PPGR3'!$C86,".",'Formulario PPGR3'!$D86,".",'Formulario PPGR3'!$E86,".",'Formulario PPGR3'!$F86))</f>
        <v>#REF!</v>
      </c>
      <c r="C86" s="191" t="e">
        <f>IF('Formulario PPGR3'!$G86="","",'Formulario PPGR1'!#REF!)</f>
        <v>#REF!</v>
      </c>
      <c r="D86" s="191" t="e">
        <f>IF('Formulario PPGR3'!$G86="","",'Formulario PPGR1'!#REF!)</f>
        <v>#REF!</v>
      </c>
      <c r="E86" s="191" t="e">
        <f>IF('Formulario PPGR3'!$G86="","",'Formulario PPGR1'!#REF!)</f>
        <v>#REF!</v>
      </c>
      <c r="F86" s="191" t="e">
        <f>IF('Formulario PPGR3'!$G86="","",'Formulario PPGR1'!#REF!)</f>
        <v>#REF!</v>
      </c>
      <c r="G86" s="241" t="s">
        <v>870</v>
      </c>
      <c r="H86" s="528" t="e" cm="1" vm="1">
        <f t="array" ref="H86">IF([2]!Tabla1[[#This Row],[Código_Actividad]]="","",_xlfn.XLOOKUP([2]!Tabla1[[#This Row],[Código_Actividad]],CodigoActividad,[2]!Tabla2[Actividades Programables Presupuestables],"",0))</f>
        <v>#REF!</v>
      </c>
      <c r="I86" s="529">
        <f>IFERROR(VLOOKUP('[2]Formulario PPGR3'!$G86,'[2]Formulario PPGR2'!$H$9:$V$534,15,FALSE),"")</f>
        <v>4</v>
      </c>
      <c r="J86" s="534" t="s">
        <v>969</v>
      </c>
      <c r="K86" s="533" t="s">
        <v>970</v>
      </c>
      <c r="L86" s="530" t="str">
        <f>IF([2]!Tabla1[[#This Row],[Descripción]]="","",_xlfn.XLOOKUP([2]!Tabla1[[#This Row],[Descripción]],[2]!Tabla10[Descripción],[2]!Tabla10[Unidad de Medida],"",0))</f>
        <v xml:space="preserve">Cheque </v>
      </c>
      <c r="M86" s="321">
        <v>4</v>
      </c>
      <c r="N86" s="546">
        <f>IF([2]!Tabla1[[#This Row],[Descripción]]="","",_xlfn.XLOOKUP([2]!Tabla1[[#This Row],[Descripción]],[2]!Tabla10[Descripción],[2]!Tabla10[Precio Unitario],0))</f>
        <v>3000</v>
      </c>
      <c r="O86" s="546">
        <f>IF([2]!Tabla1[[#This Row],[Cantidad de Insumos]]="","",[2]!Tabla1[[#This Row],[Precio Unitario]]*[2]!Tabla1[[#This Row],[Cantidad de Insumos]])</f>
        <v>12000</v>
      </c>
      <c r="P86" s="531" t="str">
        <f>IF([2]!Tabla1[[#This Row],[Descripción]]="","",_xlfn.XLOOKUP([2]!Tabla1[[#This Row],[Descripción]],[2]!Tabla10[Descripción],[2]!Tabla10[CODIGO PRESUPUESTARIO],0))</f>
        <v>2.2.8.7.06</v>
      </c>
      <c r="Q86" s="532" t="s">
        <v>947</v>
      </c>
      <c r="R86" s="532" t="str">
        <f>IF([2]!Tabla1[[#This Row],[Insumos]]="","",_xlfn.XLOOKUP([2]!Tabla1[[#This Row],[Insumos]],[2]!Tabla10[Insumo],[2]!Tabla10[InsumoAbrev],"",0))</f>
        <v>lsServiciosTecnicosProfesionales</v>
      </c>
      <c r="S86" s="191" t="s">
        <v>34</v>
      </c>
    </row>
    <row r="87" spans="2:19" ht="38.25">
      <c r="B87" s="191" t="e">
        <f>IF('Formulario PPGR3'!$G87="","",CONCATENATE('Formulario PPGR3'!$C87,".",'Formulario PPGR3'!$D87,".",'Formulario PPGR3'!$E87,".",'Formulario PPGR3'!$F87))</f>
        <v>#REF!</v>
      </c>
      <c r="C87" s="191" t="e">
        <f>IF('Formulario PPGR3'!$G87="","",'Formulario PPGR1'!#REF!)</f>
        <v>#REF!</v>
      </c>
      <c r="D87" s="191" t="e">
        <f>IF('Formulario PPGR3'!$G87="","",'Formulario PPGR1'!#REF!)</f>
        <v>#REF!</v>
      </c>
      <c r="E87" s="191" t="e">
        <f>IF('Formulario PPGR3'!$G87="","",'Formulario PPGR1'!#REF!)</f>
        <v>#REF!</v>
      </c>
      <c r="F87" s="191" t="e">
        <f>IF('Formulario PPGR3'!$G87="","",'Formulario PPGR1'!#REF!)</f>
        <v>#REF!</v>
      </c>
      <c r="G87" s="241" t="s">
        <v>878</v>
      </c>
      <c r="H87" s="528" t="e" cm="1" vm="1">
        <f t="array" ref="H87">IF([2]!Tabla1[[#This Row],[Código_Actividad]]="","",_xlfn.XLOOKUP([2]!Tabla1[[#This Row],[Código_Actividad]],CodigoActividad,[2]!Tabla2[Actividades Programables Presupuestables],"",0))</f>
        <v>#REF!</v>
      </c>
      <c r="I87" s="529">
        <f>IFERROR(VLOOKUP('[2]Formulario PPGR3'!$G87,'[2]Formulario PPGR2'!$H$9:$V$534,15,FALSE),"")</f>
        <v>4</v>
      </c>
      <c r="J87" s="534" t="s">
        <v>945</v>
      </c>
      <c r="K87" s="533" t="s">
        <v>971</v>
      </c>
      <c r="L87" s="530" t="str">
        <f>IF([2]!Tabla1[[#This Row],[Descripción]]="","",_xlfn.XLOOKUP([2]!Tabla1[[#This Row],[Descripción]],[2]!Tabla10[Descripción],[2]!Tabla10[Unidad de Medida],"",0))</f>
        <v>unidad</v>
      </c>
      <c r="M87" s="321">
        <v>4</v>
      </c>
      <c r="N87" s="546">
        <f>IF([2]!Tabla1[[#This Row],[Descripción]]="","",_xlfn.XLOOKUP([2]!Tabla1[[#This Row],[Descripción]],[2]!Tabla10[Descripción],[2]!Tabla10[Precio Unitario],0))</f>
        <v>5929.5</v>
      </c>
      <c r="O87" s="546">
        <f>IF([2]!Tabla1[[#This Row],[Cantidad de Insumos]]="","",[2]!Tabla1[[#This Row],[Precio Unitario]]*[2]!Tabla1[[#This Row],[Cantidad de Insumos]])</f>
        <v>23718</v>
      </c>
      <c r="P87" s="531" t="str">
        <f>IF([2]!Tabla1[[#This Row],[Descripción]]="","",_xlfn.XLOOKUP([2]!Tabla1[[#This Row],[Descripción]],[2]!Tabla10[Descripción],[2]!Tabla10[CODIGO PRESUPUESTARIO],0))</f>
        <v>2.3.1.1.01</v>
      </c>
      <c r="Q87" s="532" t="s">
        <v>953</v>
      </c>
      <c r="R87" s="532" t="str">
        <f>IF([2]!Tabla1[[#This Row],[Insumos]]="","",_xlfn.XLOOKUP([2]!Tabla1[[#This Row],[Insumos]],[2]!Tabla10[Insumo],[2]!Tabla10[InsumoAbrev],"",0))</f>
        <v>lsAlimentosyBebidas</v>
      </c>
      <c r="S87" s="191" t="s">
        <v>52</v>
      </c>
    </row>
    <row r="88" spans="2:19" ht="51">
      <c r="B88" s="191" t="e">
        <f>IF('Formulario PPGR3'!$G88="","",CONCATENATE('Formulario PPGR3'!$C88,".",'Formulario PPGR3'!$D88,".",'Formulario PPGR3'!$E88,".",'Formulario PPGR3'!$F88))</f>
        <v>#REF!</v>
      </c>
      <c r="C88" s="191" t="e">
        <f>IF('Formulario PPGR3'!$G88="","",'Formulario PPGR1'!#REF!)</f>
        <v>#REF!</v>
      </c>
      <c r="D88" s="191" t="e">
        <f>IF('Formulario PPGR3'!$G88="","",'Formulario PPGR1'!#REF!)</f>
        <v>#REF!</v>
      </c>
      <c r="E88" s="191" t="e">
        <f>IF('Formulario PPGR3'!$G88="","",'Formulario PPGR1'!#REF!)</f>
        <v>#REF!</v>
      </c>
      <c r="F88" s="191" t="e">
        <f>IF('Formulario PPGR3'!$G88="","",'Formulario PPGR1'!#REF!)</f>
        <v>#REF!</v>
      </c>
      <c r="G88" s="241" t="s">
        <v>881</v>
      </c>
      <c r="H88" s="528" t="e" cm="1" vm="1">
        <f t="array" ref="H88">IF([2]!Tabla1[[#This Row],[Código_Actividad]]="","",_xlfn.XLOOKUP([2]!Tabla1[[#This Row],[Código_Actividad]],CodigoActividad,[2]!Tabla2[Actividades Programables Presupuestables],"",0))</f>
        <v>#REF!</v>
      </c>
      <c r="I88" s="529">
        <f>IFERROR(VLOOKUP('[2]Formulario PPGR3'!$G88,'[2]Formulario PPGR2'!$H$9:$V$534,15,FALSE),"")</f>
        <v>6</v>
      </c>
      <c r="J88" s="534" t="s">
        <v>945</v>
      </c>
      <c r="K88" s="533" t="s">
        <v>971</v>
      </c>
      <c r="L88" s="530" t="str">
        <f>IF([2]!Tabla1[[#This Row],[Descripción]]="","",_xlfn.XLOOKUP([2]!Tabla1[[#This Row],[Descripción]],[2]!Tabla10[Descripción],[2]!Tabla10[Unidad de Medida],"",0))</f>
        <v>unidad</v>
      </c>
      <c r="M88" s="321">
        <v>32</v>
      </c>
      <c r="N88" s="546">
        <f>IF([2]!Tabla1[[#This Row],[Descripción]]="","",_xlfn.XLOOKUP([2]!Tabla1[[#This Row],[Descripción]],[2]!Tabla10[Descripción],[2]!Tabla10[Precio Unitario],0))</f>
        <v>5929.5</v>
      </c>
      <c r="O88" s="546">
        <f>IF([2]!Tabla1[[#This Row],[Cantidad de Insumos]]="","",[2]!Tabla1[[#This Row],[Precio Unitario]]*[2]!Tabla1[[#This Row],[Cantidad de Insumos]])</f>
        <v>189744</v>
      </c>
      <c r="P88" s="531" t="str">
        <f>IF([2]!Tabla1[[#This Row],[Descripción]]="","",_xlfn.XLOOKUP([2]!Tabla1[[#This Row],[Descripción]],[2]!Tabla10[Descripción],[2]!Tabla10[CODIGO PRESUPUESTARIO],0))</f>
        <v>2.3.1.1.01</v>
      </c>
      <c r="Q88" s="532" t="s">
        <v>953</v>
      </c>
      <c r="R88" s="532" t="str">
        <f>IF([2]!Tabla1[[#This Row],[Insumos]]="","",_xlfn.XLOOKUP([2]!Tabla1[[#This Row],[Insumos]],[2]!Tabla10[Insumo],[2]!Tabla10[InsumoAbrev],"",0))</f>
        <v>lsAlimentosyBebidas</v>
      </c>
      <c r="S88" s="191" t="s">
        <v>52</v>
      </c>
    </row>
    <row r="89" spans="2:19" ht="65.25" customHeight="1">
      <c r="B89" s="191" t="e">
        <f>IF('Formulario PPGR3'!$G89="","",CONCATENATE('Formulario PPGR3'!$C89,".",'Formulario PPGR3'!$D89,".",'Formulario PPGR3'!$E89,".",'Formulario PPGR3'!$F89))</f>
        <v>#REF!</v>
      </c>
      <c r="C89" s="191" t="e">
        <f>IF('Formulario PPGR3'!$G89="","",'Formulario PPGR1'!#REF!)</f>
        <v>#REF!</v>
      </c>
      <c r="D89" s="191" t="e">
        <f>IF('Formulario PPGR3'!$G89="","",'Formulario PPGR1'!#REF!)</f>
        <v>#REF!</v>
      </c>
      <c r="E89" s="191" t="e">
        <f>IF('Formulario PPGR3'!$G89="","",'Formulario PPGR1'!#REF!)</f>
        <v>#REF!</v>
      </c>
      <c r="F89" s="191" t="e">
        <f>IF('Formulario PPGR3'!$G89="","",'Formulario PPGR1'!#REF!)</f>
        <v>#REF!</v>
      </c>
      <c r="G89" s="241" t="s">
        <v>769</v>
      </c>
      <c r="H89" s="528" t="s">
        <v>972</v>
      </c>
      <c r="I89" s="529">
        <v>1</v>
      </c>
      <c r="J89" s="534" t="s">
        <v>945</v>
      </c>
      <c r="K89" s="533" t="s">
        <v>952</v>
      </c>
      <c r="L89" s="530" t="s">
        <v>973</v>
      </c>
      <c r="M89" s="321">
        <v>1</v>
      </c>
      <c r="N89" s="546">
        <v>19706</v>
      </c>
      <c r="O89" s="546">
        <v>19706</v>
      </c>
      <c r="P89" s="531" t="s">
        <v>974</v>
      </c>
      <c r="Q89" s="532" t="s">
        <v>947</v>
      </c>
      <c r="R89" s="532" t="s">
        <v>975</v>
      </c>
      <c r="S89" s="191" t="s">
        <v>976</v>
      </c>
    </row>
    <row r="90" spans="2:19" ht="58.5" customHeight="1">
      <c r="B90" s="191" t="e">
        <f>IF('Formulario PPGR3'!$G90="","",CONCATENATE('Formulario PPGR3'!$C90,".",'Formulario PPGR3'!$D90,".",'Formulario PPGR3'!$E90,".",'Formulario PPGR3'!$F90))</f>
        <v>#REF!</v>
      </c>
      <c r="C90" s="191" t="e">
        <f>IF('Formulario PPGR3'!$G90="","",'Formulario PPGR1'!#REF!)</f>
        <v>#REF!</v>
      </c>
      <c r="D90" s="191" t="e">
        <f>IF('Formulario PPGR3'!$G90="","",'Formulario PPGR1'!#REF!)</f>
        <v>#REF!</v>
      </c>
      <c r="E90" s="191" t="e">
        <f>IF('Formulario PPGR3'!$G90="","",'Formulario PPGR1'!#REF!)</f>
        <v>#REF!</v>
      </c>
      <c r="F90" s="191" t="e">
        <f>IF('Formulario PPGR3'!$G90="","",'Formulario PPGR1'!#REF!)</f>
        <v>#REF!</v>
      </c>
      <c r="G90" s="241" t="s">
        <v>769</v>
      </c>
      <c r="H90" s="528" t="s">
        <v>972</v>
      </c>
      <c r="I90" s="529">
        <v>1</v>
      </c>
      <c r="J90" s="534" t="s">
        <v>945</v>
      </c>
      <c r="K90" s="533" t="s">
        <v>977</v>
      </c>
      <c r="L90" s="530" t="s">
        <v>973</v>
      </c>
      <c r="M90" s="321">
        <v>1</v>
      </c>
      <c r="N90" s="546">
        <v>10133.5</v>
      </c>
      <c r="O90" s="546">
        <v>10133.5</v>
      </c>
      <c r="P90" s="531" t="s">
        <v>974</v>
      </c>
      <c r="Q90" s="532" t="s">
        <v>947</v>
      </c>
      <c r="R90" s="532" t="s">
        <v>975</v>
      </c>
      <c r="S90" s="191" t="s">
        <v>978</v>
      </c>
    </row>
    <row r="91" spans="2:19" ht="48" customHeight="1">
      <c r="B91" s="191" t="e">
        <f>IF('Formulario PPGR3'!$G91="","",CONCATENATE('Formulario PPGR3'!$C91,".",'Formulario PPGR3'!$D91,".",'Formulario PPGR3'!$E91,".",'Formulario PPGR3'!$F91))</f>
        <v>#REF!</v>
      </c>
      <c r="C91" s="191" t="e">
        <f>IF('Formulario PPGR3'!$G91="","",'Formulario PPGR1'!#REF!)</f>
        <v>#REF!</v>
      </c>
      <c r="D91" s="191" t="e">
        <f>IF('Formulario PPGR3'!$G91="","",'Formulario PPGR1'!#REF!)</f>
        <v>#REF!</v>
      </c>
      <c r="E91" s="191" t="e">
        <f>IF('Formulario PPGR3'!$G91="","",'Formulario PPGR1'!#REF!)</f>
        <v>#REF!</v>
      </c>
      <c r="F91" s="191" t="e">
        <f>IF('Formulario PPGR3'!$G91="","",'Formulario PPGR1'!#REF!)</f>
        <v>#REF!</v>
      </c>
      <c r="G91" s="241" t="s">
        <v>769</v>
      </c>
      <c r="H91" s="528" t="s">
        <v>972</v>
      </c>
      <c r="I91" s="529">
        <v>1</v>
      </c>
      <c r="J91" s="534" t="s">
        <v>945</v>
      </c>
      <c r="K91" s="533" t="s">
        <v>957</v>
      </c>
      <c r="L91" s="530" t="s">
        <v>973</v>
      </c>
      <c r="M91" s="321">
        <v>1</v>
      </c>
      <c r="N91" s="546">
        <v>25488</v>
      </c>
      <c r="O91" s="546">
        <v>25488</v>
      </c>
      <c r="P91" s="531" t="s">
        <v>974</v>
      </c>
      <c r="Q91" s="532" t="s">
        <v>947</v>
      </c>
      <c r="R91" s="532" t="s">
        <v>975</v>
      </c>
      <c r="S91" s="191" t="s">
        <v>979</v>
      </c>
    </row>
    <row r="92" spans="2:19" ht="45.75" customHeight="1">
      <c r="B92" s="191" t="e">
        <f>IF('Formulario PPGR3'!$G92="","",CONCATENATE('Formulario PPGR3'!$C92,".",'Formulario PPGR3'!$D92,".",'Formulario PPGR3'!$E92,".",'Formulario PPGR3'!$F92))</f>
        <v>#REF!</v>
      </c>
      <c r="C92" s="191" t="e">
        <f>IF('Formulario PPGR3'!$G92="","",'Formulario PPGR1'!#REF!)</f>
        <v>#REF!</v>
      </c>
      <c r="D92" s="191" t="e">
        <f>IF('Formulario PPGR3'!$G92="","",'Formulario PPGR1'!#REF!)</f>
        <v>#REF!</v>
      </c>
      <c r="E92" s="191" t="e">
        <f>IF('Formulario PPGR3'!$G92="","",'Formulario PPGR1'!#REF!)</f>
        <v>#REF!</v>
      </c>
      <c r="F92" s="191" t="e">
        <f>IF('Formulario PPGR3'!$G92="","",'Formulario PPGR1'!#REF!)</f>
        <v>#REF!</v>
      </c>
      <c r="G92" s="241" t="s">
        <v>769</v>
      </c>
      <c r="H92" s="528" t="s">
        <v>972</v>
      </c>
      <c r="I92" s="529">
        <v>1</v>
      </c>
      <c r="J92" s="534" t="s">
        <v>945</v>
      </c>
      <c r="K92" s="533" t="s">
        <v>952</v>
      </c>
      <c r="L92" s="530" t="s">
        <v>973</v>
      </c>
      <c r="M92" s="321">
        <v>1</v>
      </c>
      <c r="N92" s="546">
        <v>19706</v>
      </c>
      <c r="O92" s="546">
        <v>19706</v>
      </c>
      <c r="P92" s="531" t="s">
        <v>974</v>
      </c>
      <c r="Q92" s="532" t="s">
        <v>947</v>
      </c>
      <c r="R92" s="532" t="s">
        <v>975</v>
      </c>
      <c r="S92" s="191" t="s">
        <v>980</v>
      </c>
    </row>
    <row r="93" spans="2:19" ht="56.25" customHeight="1">
      <c r="B93" s="191" t="e">
        <f>IF('Formulario PPGR3'!$G93="","",CONCATENATE('Formulario PPGR3'!$C93,".",'Formulario PPGR3'!$D93,".",'Formulario PPGR3'!$E93,".",'Formulario PPGR3'!$F93))</f>
        <v>#REF!</v>
      </c>
      <c r="C93" s="191" t="e">
        <f>IF('Formulario PPGR3'!$G93="","",'Formulario PPGR1'!#REF!)</f>
        <v>#REF!</v>
      </c>
      <c r="D93" s="191" t="e">
        <f>IF('Formulario PPGR3'!$G93="","",'Formulario PPGR1'!#REF!)</f>
        <v>#REF!</v>
      </c>
      <c r="E93" s="191" t="e">
        <f>IF('Formulario PPGR3'!$G93="","",'Formulario PPGR1'!#REF!)</f>
        <v>#REF!</v>
      </c>
      <c r="F93" s="191" t="e">
        <f>IF('Formulario PPGR3'!$G93="","",'Formulario PPGR1'!#REF!)</f>
        <v>#REF!</v>
      </c>
      <c r="G93" s="241" t="s">
        <v>769</v>
      </c>
      <c r="H93" s="528" t="s">
        <v>972</v>
      </c>
      <c r="I93" s="529">
        <v>1</v>
      </c>
      <c r="J93" s="534" t="s">
        <v>945</v>
      </c>
      <c r="K93" s="533" t="s">
        <v>977</v>
      </c>
      <c r="L93" s="530" t="s">
        <v>973</v>
      </c>
      <c r="M93" s="321">
        <v>1</v>
      </c>
      <c r="N93" s="546">
        <v>10133.5</v>
      </c>
      <c r="O93" s="546">
        <v>10133.5</v>
      </c>
      <c r="P93" s="531" t="s">
        <v>974</v>
      </c>
      <c r="Q93" s="532" t="s">
        <v>947</v>
      </c>
      <c r="R93" s="532" t="s">
        <v>975</v>
      </c>
      <c r="S93" s="191" t="s">
        <v>980</v>
      </c>
    </row>
    <row r="94" spans="2:19" ht="63.75" customHeight="1">
      <c r="B94" s="191" t="e">
        <f>IF('Formulario PPGR3'!$G94="","",CONCATENATE('Formulario PPGR3'!$C94,".",'Formulario PPGR3'!$D94,".",'Formulario PPGR3'!$E94,".",'Formulario PPGR3'!$F94))</f>
        <v>#REF!</v>
      </c>
      <c r="C94" s="191" t="e">
        <f>IF('Formulario PPGR3'!$G94="","",'Formulario PPGR1'!#REF!)</f>
        <v>#REF!</v>
      </c>
      <c r="D94" s="191" t="e">
        <f>IF('Formulario PPGR3'!$G94="","",'Formulario PPGR1'!#REF!)</f>
        <v>#REF!</v>
      </c>
      <c r="E94" s="191" t="e">
        <f>IF('Formulario PPGR3'!$G94="","",'Formulario PPGR1'!#REF!)</f>
        <v>#REF!</v>
      </c>
      <c r="F94" s="191" t="e">
        <f>IF('Formulario PPGR3'!$G94="","",'Formulario PPGR1'!#REF!)</f>
        <v>#REF!</v>
      </c>
      <c r="G94" s="241" t="s">
        <v>769</v>
      </c>
      <c r="H94" s="528" t="s">
        <v>972</v>
      </c>
      <c r="I94" s="529">
        <v>1</v>
      </c>
      <c r="J94" s="534" t="s">
        <v>945</v>
      </c>
      <c r="K94" s="533" t="s">
        <v>957</v>
      </c>
      <c r="L94" s="530" t="s">
        <v>973</v>
      </c>
      <c r="M94" s="321">
        <v>1</v>
      </c>
      <c r="N94" s="546">
        <v>25488</v>
      </c>
      <c r="O94" s="546">
        <v>25488</v>
      </c>
      <c r="P94" s="531" t="s">
        <v>974</v>
      </c>
      <c r="Q94" s="532" t="s">
        <v>947</v>
      </c>
      <c r="R94" s="532" t="s">
        <v>975</v>
      </c>
      <c r="S94" s="191" t="s">
        <v>980</v>
      </c>
    </row>
    <row r="95" spans="2:19">
      <c r="B95" s="191" t="str">
        <f>IF('Formulario PPGR3'!$G95="","",CONCATENATE('Formulario PPGR3'!$C95,".",'Formulario PPGR3'!$D95,".",'Formulario PPGR3'!$E95,".",'Formulario PPGR3'!$F95))</f>
        <v/>
      </c>
      <c r="C95" s="191" t="str">
        <f>IF('Formulario PPGR3'!$G95="","",'Formulario PPGR1'!#REF!)</f>
        <v/>
      </c>
      <c r="D95" s="191" t="str">
        <f>IF('Formulario PPGR3'!$G95="","",'Formulario PPGR1'!#REF!)</f>
        <v/>
      </c>
      <c r="E95" s="191" t="str">
        <f>IF('Formulario PPGR3'!$G95="","",'Formulario PPGR1'!#REF!)</f>
        <v/>
      </c>
      <c r="F95" s="191" t="str">
        <f>IF('Formulario PPGR3'!$G95="","",'Formulario PPGR1'!#REF!)</f>
        <v/>
      </c>
      <c r="G95" s="241"/>
      <c r="H95" s="528" t="e" cm="1" vm="1">
        <f t="array" ref="H95">IF([2]!Tabla1[[#This Row],[Código_Actividad]]="","",_xlfn.XLOOKUP([2]!Tabla1[[#This Row],[Código_Actividad]],CodigoActividad,[2]!Tabla2[Actividades Programables Presupuestables],"",0))</f>
        <v>#REF!</v>
      </c>
      <c r="I95" s="529" t="str">
        <f>IFERROR(VLOOKUP('[2]Formulario PPGR3'!$G95,'[2]Formulario PPGR2'!$H$9:$V$534,15,FALSE),"")</f>
        <v/>
      </c>
      <c r="J95" s="534"/>
      <c r="K95" s="533"/>
      <c r="L95" s="530" t="str">
        <f>IF([2]!Tabla1[[#This Row],[Descripción]]="","",_xlfn.XLOOKUP([2]!Tabla1[[#This Row],[Descripción]],[2]!Tabla10[Descripción],[2]!Tabla10[Unidad de Medida],"",0))</f>
        <v/>
      </c>
      <c r="M95" s="321"/>
      <c r="N95" s="546" t="str">
        <f>IF([2]!Tabla1[[#This Row],[Descripción]]="","",_xlfn.XLOOKUP([2]!Tabla1[[#This Row],[Descripción]],[2]!Tabla10[Descripción],[2]!Tabla10[Precio Unitario],0))</f>
        <v/>
      </c>
      <c r="O95" s="546">
        <v>4441898.8</v>
      </c>
      <c r="P95" s="531" t="str">
        <f>IF([2]!Tabla1[[#This Row],[Descripción]]="","",_xlfn.XLOOKUP([2]!Tabla1[[#This Row],[Descripción]],[2]!Tabla10[Descripción],[2]!Tabla10[CODIGO PRESUPUESTARIO],0))</f>
        <v/>
      </c>
      <c r="Q95" s="532"/>
      <c r="R95" s="532" t="str">
        <f>IF([2]!Tabla1[[#This Row],[Insumos]]="","",_xlfn.XLOOKUP([2]!Tabla1[[#This Row],[Insumos]],[2]!Tabla10[Insumo],[2]!Tabla10[InsumoAbrev],"",0))</f>
        <v/>
      </c>
      <c r="S95" s="191"/>
    </row>
    <row r="96" spans="2:19">
      <c r="B96" s="191" t="str">
        <f>IF('Formulario PPGR3'!$G96="","",CONCATENATE('Formulario PPGR3'!$C96,".",'Formulario PPGR3'!$D96,".",'Formulario PPGR3'!$E96,".",'Formulario PPGR3'!$F96))</f>
        <v/>
      </c>
      <c r="C96" s="191" t="str">
        <f>IF('Formulario PPGR3'!$G96="","",'Formulario PPGR1'!#REF!)</f>
        <v/>
      </c>
      <c r="D96" s="191" t="str">
        <f>IF('Formulario PPGR3'!$G96="","",'Formulario PPGR1'!#REF!)</f>
        <v/>
      </c>
      <c r="E96" s="191" t="str">
        <f>IF('Formulario PPGR3'!$G96="","",'Formulario PPGR1'!#REF!)</f>
        <v/>
      </c>
      <c r="F96" s="191" t="str">
        <f>IF('Formulario PPGR3'!$G96="","",'Formulario PPGR1'!#REF!)</f>
        <v/>
      </c>
      <c r="G96" s="241"/>
      <c r="H96" s="528" t="e" cm="1" vm="1">
        <f t="array" ref="H96">IF([2]!Tabla1[[#This Row],[Código_Actividad]]="","",_xlfn.XLOOKUP([2]!Tabla1[[#This Row],[Código_Actividad]],CodigoActividad,[2]!Tabla2[Actividades Programables Presupuestables],"",0))</f>
        <v>#REF!</v>
      </c>
      <c r="I96" s="529" t="str">
        <f>IFERROR(VLOOKUP('[2]Formulario PPGR3'!$G96,'[2]Formulario PPGR2'!$H$9:$V$534,15,FALSE),"")</f>
        <v/>
      </c>
      <c r="J96" s="534"/>
      <c r="K96" s="533"/>
      <c r="L96" s="530" t="str">
        <f>IF([2]!Tabla1[[#This Row],[Descripción]]="","",_xlfn.XLOOKUP([2]!Tabla1[[#This Row],[Descripción]],[2]!Tabla10[Descripción],[2]!Tabla10[Unidad de Medida],"",0))</f>
        <v/>
      </c>
      <c r="M96" s="321"/>
      <c r="N96" s="546" t="str">
        <f>IF([2]!Tabla1[[#This Row],[Descripción]]="","",_xlfn.XLOOKUP([2]!Tabla1[[#This Row],[Descripción]],[2]!Tabla10[Descripción],[2]!Tabla10[Precio Unitario],0))</f>
        <v/>
      </c>
      <c r="O96" s="546" t="str">
        <f>IF([2]!Tabla1[[#This Row],[Cantidad de Insumos]]="","",[2]!Tabla1[[#This Row],[Precio Unitario]]*[2]!Tabla1[[#This Row],[Cantidad de Insumos]])</f>
        <v/>
      </c>
      <c r="P96" s="531" t="str">
        <f>IF([2]!Tabla1[[#This Row],[Descripción]]="","",_xlfn.XLOOKUP([2]!Tabla1[[#This Row],[Descripción]],[2]!Tabla10[Descripción],[2]!Tabla10[CODIGO PRESUPUESTARIO],0))</f>
        <v/>
      </c>
      <c r="Q96" s="532"/>
      <c r="R96" s="532" t="str">
        <f>IF([2]!Tabla1[[#This Row],[Insumos]]="","",_xlfn.XLOOKUP([2]!Tabla1[[#This Row],[Insumos]],[2]!Tabla10[Insumo],[2]!Tabla10[InsumoAbrev],"",0))</f>
        <v/>
      </c>
      <c r="S96" s="191"/>
    </row>
    <row r="97" spans="2:19">
      <c r="B97" s="191" t="str">
        <f>IF('Formulario PPGR3'!$G97="","",CONCATENATE('Formulario PPGR3'!$C97,".",'Formulario PPGR3'!$D97,".",'Formulario PPGR3'!$E97,".",'Formulario PPGR3'!$F97))</f>
        <v/>
      </c>
      <c r="C97" s="191" t="str">
        <f>IF('Formulario PPGR3'!$G97="","",'Formulario PPGR1'!#REF!)</f>
        <v/>
      </c>
      <c r="D97" s="191" t="str">
        <f>IF('Formulario PPGR3'!$G97="","",'Formulario PPGR1'!#REF!)</f>
        <v/>
      </c>
      <c r="E97" s="191" t="str">
        <f>IF('Formulario PPGR3'!$G97="","",'Formulario PPGR1'!#REF!)</f>
        <v/>
      </c>
      <c r="F97" s="191" t="str">
        <f>IF('Formulario PPGR3'!$G97="","",'Formulario PPGR1'!#REF!)</f>
        <v/>
      </c>
      <c r="G97" s="241"/>
      <c r="H97" s="528" t="e" cm="1" vm="1">
        <f t="array" ref="H97">IF([2]!Tabla1[[#This Row],[Código_Actividad]]="","",_xlfn.XLOOKUP([2]!Tabla1[[#This Row],[Código_Actividad]],CodigoActividad,[2]!Tabla2[Actividades Programables Presupuestables],"",0))</f>
        <v>#REF!</v>
      </c>
      <c r="I97" s="529" t="str">
        <f>IFERROR(VLOOKUP('[2]Formulario PPGR3'!$G97,'[2]Formulario PPGR2'!$H$9:$V$534,15,FALSE),"")</f>
        <v/>
      </c>
      <c r="J97" s="534"/>
      <c r="K97" s="533"/>
      <c r="L97" s="530" t="str">
        <f>IF([2]!Tabla1[[#This Row],[Descripción]]="","",_xlfn.XLOOKUP([2]!Tabla1[[#This Row],[Descripción]],[2]!Tabla10[Descripción],[2]!Tabla10[Unidad de Medida],"",0))</f>
        <v/>
      </c>
      <c r="M97" s="321"/>
      <c r="N97" s="546" t="str">
        <f>IF([2]!Tabla1[[#This Row],[Descripción]]="","",_xlfn.XLOOKUP([2]!Tabla1[[#This Row],[Descripción]],[2]!Tabla10[Descripción],[2]!Tabla10[Precio Unitario],0))</f>
        <v/>
      </c>
      <c r="O97" s="546" t="str">
        <f>IF([2]!Tabla1[[#This Row],[Cantidad de Insumos]]="","",[2]!Tabla1[[#This Row],[Precio Unitario]]*[2]!Tabla1[[#This Row],[Cantidad de Insumos]])</f>
        <v/>
      </c>
      <c r="P97" s="531" t="str">
        <f>IF([2]!Tabla1[[#This Row],[Descripción]]="","",_xlfn.XLOOKUP([2]!Tabla1[[#This Row],[Descripción]],[2]!Tabla10[Descripción],[2]!Tabla10[CODIGO PRESUPUESTARIO],0))</f>
        <v/>
      </c>
      <c r="Q97" s="532"/>
      <c r="R97" s="532" t="str">
        <f>IF([2]!Tabla1[[#This Row],[Insumos]]="","",_xlfn.XLOOKUP([2]!Tabla1[[#This Row],[Insumos]],[2]!Tabla10[Insumo],[2]!Tabla10[InsumoAbrev],"",0))</f>
        <v/>
      </c>
      <c r="S97" s="191"/>
    </row>
    <row r="98" spans="2:19">
      <c r="B98" s="191" t="str">
        <f>IF('Formulario PPGR3'!$G98="","",CONCATENATE('Formulario PPGR3'!$C98,".",'Formulario PPGR3'!$D98,".",'Formulario PPGR3'!$E98,".",'Formulario PPGR3'!$F98))</f>
        <v/>
      </c>
      <c r="C98" s="191" t="str">
        <f>IF('Formulario PPGR3'!$G98="","",'Formulario PPGR1'!#REF!)</f>
        <v/>
      </c>
      <c r="D98" s="191" t="str">
        <f>IF('Formulario PPGR3'!$G98="","",'Formulario PPGR1'!#REF!)</f>
        <v/>
      </c>
      <c r="E98" s="191" t="str">
        <f>IF('Formulario PPGR3'!$G98="","",'Formulario PPGR1'!#REF!)</f>
        <v/>
      </c>
      <c r="F98" s="191" t="str">
        <f>IF('Formulario PPGR3'!$G98="","",'Formulario PPGR1'!#REF!)</f>
        <v/>
      </c>
      <c r="G98" s="241"/>
      <c r="H98" s="528" t="e" cm="1" vm="1">
        <f t="array" ref="H98">IF([2]!Tabla1[[#This Row],[Código_Actividad]]="","",_xlfn.XLOOKUP([2]!Tabla1[[#This Row],[Código_Actividad]],CodigoActividad,[2]!Tabla2[Actividades Programables Presupuestables],"",0))</f>
        <v>#REF!</v>
      </c>
      <c r="I98" s="529" t="str">
        <f>IFERROR(VLOOKUP('[2]Formulario PPGR3'!$G98,'[2]Formulario PPGR2'!$H$9:$V$534,15,FALSE),"")</f>
        <v/>
      </c>
      <c r="J98" s="534"/>
      <c r="K98" s="533"/>
      <c r="L98" s="530" t="str">
        <f>IF([2]!Tabla1[[#This Row],[Descripción]]="","",_xlfn.XLOOKUP([2]!Tabla1[[#This Row],[Descripción]],[2]!Tabla10[Descripción],[2]!Tabla10[Unidad de Medida],"",0))</f>
        <v/>
      </c>
      <c r="M98" s="321"/>
      <c r="N98" s="546" t="str">
        <f>IF([2]!Tabla1[[#This Row],[Descripción]]="","",_xlfn.XLOOKUP([2]!Tabla1[[#This Row],[Descripción]],[2]!Tabla10[Descripción],[2]!Tabla10[Precio Unitario],0))</f>
        <v/>
      </c>
      <c r="O98" s="546" t="str">
        <f>IF([2]!Tabla1[[#This Row],[Cantidad de Insumos]]="","",[2]!Tabla1[[#This Row],[Precio Unitario]]*[2]!Tabla1[[#This Row],[Cantidad de Insumos]])</f>
        <v/>
      </c>
      <c r="P98" s="531" t="str">
        <f>IF([2]!Tabla1[[#This Row],[Descripción]]="","",_xlfn.XLOOKUP([2]!Tabla1[[#This Row],[Descripción]],[2]!Tabla10[Descripción],[2]!Tabla10[CODIGO PRESUPUESTARIO],0))</f>
        <v/>
      </c>
      <c r="Q98" s="532"/>
      <c r="R98" s="532" t="str">
        <f>IF([2]!Tabla1[[#This Row],[Insumos]]="","",_xlfn.XLOOKUP([2]!Tabla1[[#This Row],[Insumos]],[2]!Tabla10[Insumo],[2]!Tabla10[InsumoAbrev],"",0))</f>
        <v/>
      </c>
      <c r="S98" s="191"/>
    </row>
    <row r="99" spans="2:19">
      <c r="B99" s="191" t="str">
        <f>IF('Formulario PPGR3'!$G99="","",CONCATENATE('Formulario PPGR3'!$C99,".",'Formulario PPGR3'!$D99,".",'Formulario PPGR3'!$E99,".",'Formulario PPGR3'!$F99))</f>
        <v/>
      </c>
      <c r="C99" s="191" t="str">
        <f>IF('Formulario PPGR3'!$G99="","",'Formulario PPGR1'!#REF!)</f>
        <v/>
      </c>
      <c r="D99" s="191" t="str">
        <f>IF('Formulario PPGR3'!$G99="","",'Formulario PPGR1'!#REF!)</f>
        <v/>
      </c>
      <c r="E99" s="191" t="str">
        <f>IF('Formulario PPGR3'!$G99="","",'Formulario PPGR1'!#REF!)</f>
        <v/>
      </c>
      <c r="F99" s="191" t="str">
        <f>IF('Formulario PPGR3'!$G99="","",'Formulario PPGR1'!#REF!)</f>
        <v/>
      </c>
      <c r="G99" s="241"/>
      <c r="H99" s="528" t="e" cm="1" vm="1">
        <f t="array" ref="H99">IF([2]!Tabla1[[#This Row],[Código_Actividad]]="","",_xlfn.XLOOKUP([2]!Tabla1[[#This Row],[Código_Actividad]],CodigoActividad,[2]!Tabla2[Actividades Programables Presupuestables],"",0))</f>
        <v>#REF!</v>
      </c>
      <c r="I99" s="529" t="str">
        <f>IFERROR(VLOOKUP('[2]Formulario PPGR3'!$G99,'[2]Formulario PPGR2'!$H$9:$V$534,15,FALSE),"")</f>
        <v/>
      </c>
      <c r="J99" s="534"/>
      <c r="K99" s="533"/>
      <c r="L99" s="530" t="str">
        <f>IF([2]!Tabla1[[#This Row],[Descripción]]="","",_xlfn.XLOOKUP([2]!Tabla1[[#This Row],[Descripción]],[2]!Tabla10[Descripción],[2]!Tabla10[Unidad de Medida],"",0))</f>
        <v/>
      </c>
      <c r="M99" s="321"/>
      <c r="N99" s="546" t="str">
        <f>IF([2]!Tabla1[[#This Row],[Descripción]]="","",_xlfn.XLOOKUP([2]!Tabla1[[#This Row],[Descripción]],[2]!Tabla10[Descripción],[2]!Tabla10[Precio Unitario],0))</f>
        <v/>
      </c>
      <c r="O99" s="546" t="str">
        <f>IF([2]!Tabla1[[#This Row],[Cantidad de Insumos]]="","",[2]!Tabla1[[#This Row],[Precio Unitario]]*[2]!Tabla1[[#This Row],[Cantidad de Insumos]])</f>
        <v/>
      </c>
      <c r="P99" s="531" t="str">
        <f>IF([2]!Tabla1[[#This Row],[Descripción]]="","",_xlfn.XLOOKUP([2]!Tabla1[[#This Row],[Descripción]],[2]!Tabla10[Descripción],[2]!Tabla10[CODIGO PRESUPUESTARIO],0))</f>
        <v/>
      </c>
      <c r="Q99" s="532"/>
      <c r="R99" s="532" t="str">
        <f>IF([2]!Tabla1[[#This Row],[Insumos]]="","",_xlfn.XLOOKUP([2]!Tabla1[[#This Row],[Insumos]],[2]!Tabla10[Insumo],[2]!Tabla10[InsumoAbrev],"",0))</f>
        <v/>
      </c>
      <c r="S99" s="191"/>
    </row>
    <row r="100" spans="2:19">
      <c r="B100" s="191" t="str">
        <f>IF('Formulario PPGR3'!$G100="","",CONCATENATE('Formulario PPGR3'!$C100,".",'Formulario PPGR3'!$D100,".",'Formulario PPGR3'!$E100,".",'Formulario PPGR3'!$F100))</f>
        <v/>
      </c>
      <c r="C100" s="191" t="str">
        <f>IF('Formulario PPGR3'!$G100="","",'Formulario PPGR1'!#REF!)</f>
        <v/>
      </c>
      <c r="D100" s="191" t="str">
        <f>IF('Formulario PPGR3'!$G100="","",'Formulario PPGR1'!#REF!)</f>
        <v/>
      </c>
      <c r="E100" s="191" t="str">
        <f>IF('Formulario PPGR3'!$G100="","",'Formulario PPGR1'!#REF!)</f>
        <v/>
      </c>
      <c r="F100" s="191" t="str">
        <f>IF('Formulario PPGR3'!$G100="","",'Formulario PPGR1'!#REF!)</f>
        <v/>
      </c>
      <c r="G100" s="241"/>
      <c r="H100" s="528" t="e" cm="1" vm="1">
        <f t="array" ref="H100">IF([2]!Tabla1[[#This Row],[Código_Actividad]]="","",_xlfn.XLOOKUP([2]!Tabla1[[#This Row],[Código_Actividad]],CodigoActividad,[2]!Tabla2[Actividades Programables Presupuestables],"",0))</f>
        <v>#REF!</v>
      </c>
      <c r="I100" s="529" t="str">
        <f>IFERROR(VLOOKUP('[2]Formulario PPGR3'!$G100,'[2]Formulario PPGR2'!$H$9:$V$534,15,FALSE),"")</f>
        <v/>
      </c>
      <c r="J100" s="534"/>
      <c r="K100" s="533"/>
      <c r="L100" s="530" t="str">
        <f>IF([2]!Tabla1[[#This Row],[Descripción]]="","",_xlfn.XLOOKUP([2]!Tabla1[[#This Row],[Descripción]],[2]!Tabla10[Descripción],[2]!Tabla10[Unidad de Medida],"",0))</f>
        <v/>
      </c>
      <c r="M100" s="321"/>
      <c r="N100" s="546" t="str">
        <f>IF([2]!Tabla1[[#This Row],[Descripción]]="","",_xlfn.XLOOKUP([2]!Tabla1[[#This Row],[Descripción]],[2]!Tabla10[Descripción],[2]!Tabla10[Precio Unitario],0))</f>
        <v/>
      </c>
      <c r="O100" s="546" t="str">
        <f>IF([2]!Tabla1[[#This Row],[Cantidad de Insumos]]="","",[2]!Tabla1[[#This Row],[Precio Unitario]]*[2]!Tabla1[[#This Row],[Cantidad de Insumos]])</f>
        <v/>
      </c>
      <c r="P100" s="531" t="str">
        <f>IF([2]!Tabla1[[#This Row],[Descripción]]="","",_xlfn.XLOOKUP([2]!Tabla1[[#This Row],[Descripción]],[2]!Tabla10[Descripción],[2]!Tabla10[CODIGO PRESUPUESTARIO],0))</f>
        <v/>
      </c>
      <c r="Q100" s="532"/>
      <c r="R100" s="532" t="str">
        <f>IF([2]!Tabla1[[#This Row],[Insumos]]="","",_xlfn.XLOOKUP([2]!Tabla1[[#This Row],[Insumos]],[2]!Tabla10[Insumo],[2]!Tabla10[InsumoAbrev],"",0))</f>
        <v/>
      </c>
      <c r="S100" s="191"/>
    </row>
    <row r="101" spans="2:19">
      <c r="B101" s="191" t="str">
        <f>IF('Formulario PPGR3'!$G101="","",CONCATENATE('Formulario PPGR3'!$C101,".",'Formulario PPGR3'!$D101,".",'Formulario PPGR3'!$E101,".",'Formulario PPGR3'!$F101))</f>
        <v/>
      </c>
      <c r="C101" s="191" t="str">
        <f>IF('Formulario PPGR3'!$G101="","",'Formulario PPGR1'!#REF!)</f>
        <v/>
      </c>
      <c r="D101" s="191" t="str">
        <f>IF('Formulario PPGR3'!$G101="","",'Formulario PPGR1'!#REF!)</f>
        <v/>
      </c>
      <c r="E101" s="191" t="str">
        <f>IF('Formulario PPGR3'!$G101="","",'Formulario PPGR1'!#REF!)</f>
        <v/>
      </c>
      <c r="F101" s="191" t="str">
        <f>IF('Formulario PPGR3'!$G101="","",'Formulario PPGR1'!#REF!)</f>
        <v/>
      </c>
      <c r="G101" s="241"/>
      <c r="H101" s="528" t="e" cm="1" vm="1">
        <f t="array" ref="H101">IF([2]!Tabla1[[#This Row],[Código_Actividad]]="","",_xlfn.XLOOKUP([2]!Tabla1[[#This Row],[Código_Actividad]],CodigoActividad,[2]!Tabla2[Actividades Programables Presupuestables],"",0))</f>
        <v>#REF!</v>
      </c>
      <c r="I101" s="529" t="str">
        <f>IFERROR(VLOOKUP('[2]Formulario PPGR3'!$G101,'[2]Formulario PPGR2'!$H$9:$V$534,15,FALSE),"")</f>
        <v/>
      </c>
      <c r="J101" s="534"/>
      <c r="K101" s="533"/>
      <c r="L101" s="530" t="str">
        <f>IF([2]!Tabla1[[#This Row],[Descripción]]="","",_xlfn.XLOOKUP([2]!Tabla1[[#This Row],[Descripción]],[2]!Tabla10[Descripción],[2]!Tabla10[Unidad de Medida],"",0))</f>
        <v/>
      </c>
      <c r="M101" s="321"/>
      <c r="N101" s="546" t="str">
        <f>IF([2]!Tabla1[[#This Row],[Descripción]]="","",_xlfn.XLOOKUP([2]!Tabla1[[#This Row],[Descripción]],[2]!Tabla10[Descripción],[2]!Tabla10[Precio Unitario],0))</f>
        <v/>
      </c>
      <c r="O101" s="546" t="str">
        <f>IF([2]!Tabla1[[#This Row],[Cantidad de Insumos]]="","",[2]!Tabla1[[#This Row],[Precio Unitario]]*[2]!Tabla1[[#This Row],[Cantidad de Insumos]])</f>
        <v/>
      </c>
      <c r="P101" s="531" t="str">
        <f>IF([2]!Tabla1[[#This Row],[Descripción]]="","",_xlfn.XLOOKUP([2]!Tabla1[[#This Row],[Descripción]],[2]!Tabla10[Descripción],[2]!Tabla10[CODIGO PRESUPUESTARIO],0))</f>
        <v/>
      </c>
      <c r="Q101" s="532"/>
      <c r="R101" s="532" t="str">
        <f>IF([2]!Tabla1[[#This Row],[Insumos]]="","",_xlfn.XLOOKUP([2]!Tabla1[[#This Row],[Insumos]],[2]!Tabla10[Insumo],[2]!Tabla10[InsumoAbrev],"",0))</f>
        <v/>
      </c>
      <c r="S101" s="191"/>
    </row>
    <row r="102" spans="2:19">
      <c r="B102" s="191" t="str">
        <f>IF('Formulario PPGR3'!$G102="","",CONCATENATE('Formulario PPGR3'!$C102,".",'Formulario PPGR3'!$D102,".",'Formulario PPGR3'!$E102,".",'Formulario PPGR3'!$F102))</f>
        <v/>
      </c>
      <c r="C102" s="191" t="str">
        <f>IF('Formulario PPGR3'!$G102="","",'Formulario PPGR1'!#REF!)</f>
        <v/>
      </c>
      <c r="D102" s="191" t="str">
        <f>IF('Formulario PPGR3'!$G102="","",'Formulario PPGR1'!#REF!)</f>
        <v/>
      </c>
      <c r="E102" s="191" t="str">
        <f>IF('Formulario PPGR3'!$G102="","",'Formulario PPGR1'!#REF!)</f>
        <v/>
      </c>
      <c r="F102" s="191" t="str">
        <f>IF('Formulario PPGR3'!$G102="","",'Formulario PPGR1'!#REF!)</f>
        <v/>
      </c>
      <c r="G102" s="241"/>
      <c r="H102" s="528" t="e" cm="1" vm="1">
        <f t="array" ref="H102">IF([2]!Tabla1[[#This Row],[Código_Actividad]]="","",_xlfn.XLOOKUP([2]!Tabla1[[#This Row],[Código_Actividad]],CodigoActividad,[2]!Tabla2[Actividades Programables Presupuestables],"",0))</f>
        <v>#REF!</v>
      </c>
      <c r="I102" s="529" t="str">
        <f>IFERROR(VLOOKUP('[2]Formulario PPGR3'!$G102,'[2]Formulario PPGR2'!$H$9:$V$534,15,FALSE),"")</f>
        <v/>
      </c>
      <c r="J102" s="534"/>
      <c r="K102" s="533"/>
      <c r="L102" s="530" t="str">
        <f>IF([2]!Tabla1[[#This Row],[Descripción]]="","",_xlfn.XLOOKUP([2]!Tabla1[[#This Row],[Descripción]],[2]!Tabla10[Descripción],[2]!Tabla10[Unidad de Medida],"",0))</f>
        <v/>
      </c>
      <c r="M102" s="321"/>
      <c r="N102" s="546" t="str">
        <f>IF([2]!Tabla1[[#This Row],[Descripción]]="","",_xlfn.XLOOKUP([2]!Tabla1[[#This Row],[Descripción]],[2]!Tabla10[Descripción],[2]!Tabla10[Precio Unitario],0))</f>
        <v/>
      </c>
      <c r="O102" s="546" t="str">
        <f>IF([2]!Tabla1[[#This Row],[Cantidad de Insumos]]="","",[2]!Tabla1[[#This Row],[Precio Unitario]]*[2]!Tabla1[[#This Row],[Cantidad de Insumos]])</f>
        <v/>
      </c>
      <c r="P102" s="531" t="str">
        <f>IF([2]!Tabla1[[#This Row],[Descripción]]="","",_xlfn.XLOOKUP([2]!Tabla1[[#This Row],[Descripción]],[2]!Tabla10[Descripción],[2]!Tabla10[CODIGO PRESUPUESTARIO],0))</f>
        <v/>
      </c>
      <c r="Q102" s="532"/>
      <c r="R102" s="532" t="str">
        <f>IF([2]!Tabla1[[#This Row],[Insumos]]="","",_xlfn.XLOOKUP([2]!Tabla1[[#This Row],[Insumos]],[2]!Tabla10[Insumo],[2]!Tabla10[InsumoAbrev],"",0))</f>
        <v/>
      </c>
      <c r="S102" s="191"/>
    </row>
    <row r="103" spans="2:19">
      <c r="B103" s="191" t="str">
        <f>IF('Formulario PPGR3'!$G103="","",CONCATENATE('Formulario PPGR3'!$C103,".",'Formulario PPGR3'!$D103,".",'Formulario PPGR3'!$E103,".",'Formulario PPGR3'!$F103))</f>
        <v/>
      </c>
      <c r="C103" s="191" t="str">
        <f>IF('Formulario PPGR3'!$G103="","",'Formulario PPGR1'!#REF!)</f>
        <v/>
      </c>
      <c r="D103" s="191" t="str">
        <f>IF('Formulario PPGR3'!$G103="","",'Formulario PPGR1'!#REF!)</f>
        <v/>
      </c>
      <c r="E103" s="191" t="str">
        <f>IF('Formulario PPGR3'!$G103="","",'Formulario PPGR1'!#REF!)</f>
        <v/>
      </c>
      <c r="F103" s="191" t="str">
        <f>IF('Formulario PPGR3'!$G103="","",'Formulario PPGR1'!#REF!)</f>
        <v/>
      </c>
      <c r="G103" s="241"/>
      <c r="H103" s="528" t="e" cm="1" vm="1">
        <f t="array" ref="H103">IF([2]!Tabla1[[#This Row],[Código_Actividad]]="","",_xlfn.XLOOKUP([2]!Tabla1[[#This Row],[Código_Actividad]],CodigoActividad,[2]!Tabla2[Actividades Programables Presupuestables],"",0))</f>
        <v>#REF!</v>
      </c>
      <c r="I103" s="529" t="str">
        <f>IFERROR(VLOOKUP('[2]Formulario PPGR3'!$G103,'[2]Formulario PPGR2'!$H$9:$V$534,15,FALSE),"")</f>
        <v/>
      </c>
      <c r="J103" s="534"/>
      <c r="K103" s="533"/>
      <c r="L103" s="530" t="str">
        <f>IF([2]!Tabla1[[#This Row],[Descripción]]="","",_xlfn.XLOOKUP([2]!Tabla1[[#This Row],[Descripción]],[2]!Tabla10[Descripción],[2]!Tabla10[Unidad de Medida],"",0))</f>
        <v/>
      </c>
      <c r="M103" s="321"/>
      <c r="N103" s="546" t="str">
        <f>IF([2]!Tabla1[[#This Row],[Descripción]]="","",_xlfn.XLOOKUP([2]!Tabla1[[#This Row],[Descripción]],[2]!Tabla10[Descripción],[2]!Tabla10[Precio Unitario],0))</f>
        <v/>
      </c>
      <c r="O103" s="546" t="str">
        <f>IF([2]!Tabla1[[#This Row],[Cantidad de Insumos]]="","",[2]!Tabla1[[#This Row],[Precio Unitario]]*[2]!Tabla1[[#This Row],[Cantidad de Insumos]])</f>
        <v/>
      </c>
      <c r="P103" s="531" t="str">
        <f>IF([2]!Tabla1[[#This Row],[Descripción]]="","",_xlfn.XLOOKUP([2]!Tabla1[[#This Row],[Descripción]],[2]!Tabla10[Descripción],[2]!Tabla10[CODIGO PRESUPUESTARIO],0))</f>
        <v/>
      </c>
      <c r="Q103" s="532"/>
      <c r="R103" s="532" t="str">
        <f>IF([2]!Tabla1[[#This Row],[Insumos]]="","",_xlfn.XLOOKUP([2]!Tabla1[[#This Row],[Insumos]],[2]!Tabla10[Insumo],[2]!Tabla10[InsumoAbrev],"",0))</f>
        <v/>
      </c>
      <c r="S103" s="191"/>
    </row>
    <row r="104" spans="2:19">
      <c r="B104" s="191" t="str">
        <f>IF('Formulario PPGR3'!$G104="","",CONCATENATE('Formulario PPGR3'!$C104,".",'Formulario PPGR3'!$D104,".",'Formulario PPGR3'!$E104,".",'Formulario PPGR3'!$F104))</f>
        <v/>
      </c>
      <c r="C104" s="191" t="str">
        <f>IF('Formulario PPGR3'!$G104="","",'Formulario PPGR1'!#REF!)</f>
        <v/>
      </c>
      <c r="D104" s="191" t="str">
        <f>IF('Formulario PPGR3'!$G104="","",'Formulario PPGR1'!#REF!)</f>
        <v/>
      </c>
      <c r="E104" s="191" t="str">
        <f>IF('Formulario PPGR3'!$G104="","",'Formulario PPGR1'!#REF!)</f>
        <v/>
      </c>
      <c r="F104" s="191" t="str">
        <f>IF('Formulario PPGR3'!$G104="","",'Formulario PPGR1'!#REF!)</f>
        <v/>
      </c>
      <c r="G104" s="241"/>
      <c r="H104" s="528" t="e" cm="1" vm="1">
        <f t="array" ref="H104">IF([2]!Tabla1[[#This Row],[Código_Actividad]]="","",_xlfn.XLOOKUP([2]!Tabla1[[#This Row],[Código_Actividad]],CodigoActividad,[2]!Tabla2[Actividades Programables Presupuestables],"",0))</f>
        <v>#REF!</v>
      </c>
      <c r="I104" s="529" t="str">
        <f>IFERROR(VLOOKUP('[2]Formulario PPGR3'!$G104,'[2]Formulario PPGR2'!$H$9:$V$534,15,FALSE),"")</f>
        <v/>
      </c>
      <c r="J104" s="534"/>
      <c r="K104" s="533"/>
      <c r="L104" s="530" t="str">
        <f>IF([2]!Tabla1[[#This Row],[Descripción]]="","",_xlfn.XLOOKUP([2]!Tabla1[[#This Row],[Descripción]],[2]!Tabla10[Descripción],[2]!Tabla10[Unidad de Medida],"",0))</f>
        <v/>
      </c>
      <c r="M104" s="321"/>
      <c r="N104" s="546" t="str">
        <f>IF([2]!Tabla1[[#This Row],[Descripción]]="","",_xlfn.XLOOKUP([2]!Tabla1[[#This Row],[Descripción]],[2]!Tabla10[Descripción],[2]!Tabla10[Precio Unitario],0))</f>
        <v/>
      </c>
      <c r="O104" s="546" t="str">
        <f>IF([2]!Tabla1[[#This Row],[Cantidad de Insumos]]="","",[2]!Tabla1[[#This Row],[Precio Unitario]]*[2]!Tabla1[[#This Row],[Cantidad de Insumos]])</f>
        <v/>
      </c>
      <c r="P104" s="531" t="str">
        <f>IF([2]!Tabla1[[#This Row],[Descripción]]="","",_xlfn.XLOOKUP([2]!Tabla1[[#This Row],[Descripción]],[2]!Tabla10[Descripción],[2]!Tabla10[CODIGO PRESUPUESTARIO],0))</f>
        <v/>
      </c>
      <c r="Q104" s="532"/>
      <c r="R104" s="532" t="str">
        <f>IF([2]!Tabla1[[#This Row],[Insumos]]="","",_xlfn.XLOOKUP([2]!Tabla1[[#This Row],[Insumos]],[2]!Tabla10[Insumo],[2]!Tabla10[InsumoAbrev],"",0))</f>
        <v/>
      </c>
      <c r="S104" s="191"/>
    </row>
    <row r="105" spans="2:19">
      <c r="B105" s="191" t="str">
        <f>IF('Formulario PPGR3'!$G105="","",CONCATENATE('Formulario PPGR3'!$C105,".",'Formulario PPGR3'!$D105,".",'Formulario PPGR3'!$E105,".",'Formulario PPGR3'!$F105))</f>
        <v/>
      </c>
      <c r="C105" s="191" t="str">
        <f>IF('Formulario PPGR3'!$G105="","",'Formulario PPGR1'!#REF!)</f>
        <v/>
      </c>
      <c r="D105" s="191" t="str">
        <f>IF('Formulario PPGR3'!$G105="","",'Formulario PPGR1'!#REF!)</f>
        <v/>
      </c>
      <c r="E105" s="191" t="str">
        <f>IF('Formulario PPGR3'!$G105="","",'Formulario PPGR1'!#REF!)</f>
        <v/>
      </c>
      <c r="F105" s="191" t="str">
        <f>IF('Formulario PPGR3'!$G105="","",'Formulario PPGR1'!#REF!)</f>
        <v/>
      </c>
      <c r="G105" s="241"/>
      <c r="H105" s="528" t="e" cm="1" vm="1">
        <f t="array" ref="H105">IF([2]!Tabla1[[#This Row],[Código_Actividad]]="","",_xlfn.XLOOKUP([2]!Tabla1[[#This Row],[Código_Actividad]],CodigoActividad,[2]!Tabla2[Actividades Programables Presupuestables],"",0))</f>
        <v>#REF!</v>
      </c>
      <c r="I105" s="529" t="str">
        <f>IFERROR(VLOOKUP('[2]Formulario PPGR3'!$G105,'[2]Formulario PPGR2'!$H$9:$V$534,15,FALSE),"")</f>
        <v/>
      </c>
      <c r="J105" s="534"/>
      <c r="K105" s="533"/>
      <c r="L105" s="530" t="str">
        <f>IF([2]!Tabla1[[#This Row],[Descripción]]="","",_xlfn.XLOOKUP([2]!Tabla1[[#This Row],[Descripción]],[2]!Tabla10[Descripción],[2]!Tabla10[Unidad de Medida],"",0))</f>
        <v/>
      </c>
      <c r="M105" s="321"/>
      <c r="N105" s="546" t="str">
        <f>IF([2]!Tabla1[[#This Row],[Descripción]]="","",_xlfn.XLOOKUP([2]!Tabla1[[#This Row],[Descripción]],[2]!Tabla10[Descripción],[2]!Tabla10[Precio Unitario],0))</f>
        <v/>
      </c>
      <c r="O105" s="546" t="str">
        <f>IF([2]!Tabla1[[#This Row],[Cantidad de Insumos]]="","",[2]!Tabla1[[#This Row],[Precio Unitario]]*[2]!Tabla1[[#This Row],[Cantidad de Insumos]])</f>
        <v/>
      </c>
      <c r="P105" s="531" t="str">
        <f>IF([2]!Tabla1[[#This Row],[Descripción]]="","",_xlfn.XLOOKUP([2]!Tabla1[[#This Row],[Descripción]],[2]!Tabla10[Descripción],[2]!Tabla10[CODIGO PRESUPUESTARIO],0))</f>
        <v/>
      </c>
      <c r="Q105" s="532"/>
      <c r="R105" s="532" t="str">
        <f>IF([2]!Tabla1[[#This Row],[Insumos]]="","",_xlfn.XLOOKUP([2]!Tabla1[[#This Row],[Insumos]],[2]!Tabla10[Insumo],[2]!Tabla10[InsumoAbrev],"",0))</f>
        <v/>
      </c>
      <c r="S105" s="191"/>
    </row>
    <row r="106" spans="2:19">
      <c r="B106" s="191" t="str">
        <f>IF('Formulario PPGR3'!$G106="","",CONCATENATE('Formulario PPGR3'!$C106,".",'Formulario PPGR3'!$D106,".",'Formulario PPGR3'!$E106,".",'Formulario PPGR3'!$F106))</f>
        <v/>
      </c>
      <c r="C106" s="191" t="str">
        <f>IF('Formulario PPGR3'!$G106="","",'Formulario PPGR1'!#REF!)</f>
        <v/>
      </c>
      <c r="D106" s="191" t="str">
        <f>IF('Formulario PPGR3'!$G106="","",'Formulario PPGR1'!#REF!)</f>
        <v/>
      </c>
      <c r="E106" s="191" t="str">
        <f>IF('Formulario PPGR3'!$G106="","",'Formulario PPGR1'!#REF!)</f>
        <v/>
      </c>
      <c r="F106" s="191" t="str">
        <f>IF('Formulario PPGR3'!$G106="","",'Formulario PPGR1'!#REF!)</f>
        <v/>
      </c>
      <c r="G106" s="241"/>
      <c r="H106" s="528" t="e" cm="1" vm="1">
        <f t="array" ref="H106">IF([2]!Tabla1[[#This Row],[Código_Actividad]]="","",_xlfn.XLOOKUP([2]!Tabla1[[#This Row],[Código_Actividad]],CodigoActividad,[2]!Tabla2[Actividades Programables Presupuestables],"",0))</f>
        <v>#REF!</v>
      </c>
      <c r="I106" s="529" t="str">
        <f>IFERROR(VLOOKUP('[2]Formulario PPGR3'!$G106,'[2]Formulario PPGR2'!$H$9:$V$534,15,FALSE),"")</f>
        <v/>
      </c>
      <c r="J106" s="534"/>
      <c r="K106" s="533"/>
      <c r="L106" s="530" t="str">
        <f>IF([2]!Tabla1[[#This Row],[Descripción]]="","",_xlfn.XLOOKUP([2]!Tabla1[[#This Row],[Descripción]],[2]!Tabla10[Descripción],[2]!Tabla10[Unidad de Medida],"",0))</f>
        <v/>
      </c>
      <c r="M106" s="321"/>
      <c r="N106" s="546" t="str">
        <f>IF([2]!Tabla1[[#This Row],[Descripción]]="","",_xlfn.XLOOKUP([2]!Tabla1[[#This Row],[Descripción]],[2]!Tabla10[Descripción],[2]!Tabla10[Precio Unitario],0))</f>
        <v/>
      </c>
      <c r="O106" s="546" t="str">
        <f>IF([2]!Tabla1[[#This Row],[Cantidad de Insumos]]="","",[2]!Tabla1[[#This Row],[Precio Unitario]]*[2]!Tabla1[[#This Row],[Cantidad de Insumos]])</f>
        <v/>
      </c>
      <c r="P106" s="531" t="str">
        <f>IF([2]!Tabla1[[#This Row],[Descripción]]="","",_xlfn.XLOOKUP([2]!Tabla1[[#This Row],[Descripción]],[2]!Tabla10[Descripción],[2]!Tabla10[CODIGO PRESUPUESTARIO],0))</f>
        <v/>
      </c>
      <c r="Q106" s="532"/>
      <c r="R106" s="532" t="str">
        <f>IF([2]!Tabla1[[#This Row],[Insumos]]="","",_xlfn.XLOOKUP([2]!Tabla1[[#This Row],[Insumos]],[2]!Tabla10[Insumo],[2]!Tabla10[InsumoAbrev],"",0))</f>
        <v/>
      </c>
      <c r="S106" s="191"/>
    </row>
    <row r="107" spans="2:19">
      <c r="B107" s="191" t="str">
        <f>IF('Formulario PPGR3'!$G107="","",CONCATENATE('Formulario PPGR3'!$C107,".",'Formulario PPGR3'!$D107,".",'Formulario PPGR3'!$E107,".",'Formulario PPGR3'!$F107))</f>
        <v/>
      </c>
      <c r="C107" s="191" t="str">
        <f>IF('Formulario PPGR3'!$G107="","",'Formulario PPGR1'!#REF!)</f>
        <v/>
      </c>
      <c r="D107" s="191" t="str">
        <f>IF('Formulario PPGR3'!$G107="","",'Formulario PPGR1'!#REF!)</f>
        <v/>
      </c>
      <c r="E107" s="191" t="str">
        <f>IF('Formulario PPGR3'!$G107="","",'Formulario PPGR1'!#REF!)</f>
        <v/>
      </c>
      <c r="F107" s="191" t="str">
        <f>IF('Formulario PPGR3'!$G107="","",'Formulario PPGR1'!#REF!)</f>
        <v/>
      </c>
      <c r="G107" s="241"/>
      <c r="H107" s="528" t="e" cm="1" vm="1">
        <f t="array" ref="H107">IF([2]!Tabla1[[#This Row],[Código_Actividad]]="","",_xlfn.XLOOKUP([2]!Tabla1[[#This Row],[Código_Actividad]],CodigoActividad,[2]!Tabla2[Actividades Programables Presupuestables],"",0))</f>
        <v>#REF!</v>
      </c>
      <c r="I107" s="529" t="str">
        <f>IFERROR(VLOOKUP('[2]Formulario PPGR3'!$G107,'[2]Formulario PPGR2'!$H$9:$V$534,15,FALSE),"")</f>
        <v/>
      </c>
      <c r="J107" s="534"/>
      <c r="K107" s="533"/>
      <c r="L107" s="530" t="str">
        <f>IF([2]!Tabla1[[#This Row],[Descripción]]="","",_xlfn.XLOOKUP([2]!Tabla1[[#This Row],[Descripción]],[2]!Tabla10[Descripción],[2]!Tabla10[Unidad de Medida],"",0))</f>
        <v/>
      </c>
      <c r="M107" s="321"/>
      <c r="N107" s="546" t="str">
        <f>IF([2]!Tabla1[[#This Row],[Descripción]]="","",_xlfn.XLOOKUP([2]!Tabla1[[#This Row],[Descripción]],[2]!Tabla10[Descripción],[2]!Tabla10[Precio Unitario],0))</f>
        <v/>
      </c>
      <c r="O107" s="546" t="str">
        <f>IF([2]!Tabla1[[#This Row],[Cantidad de Insumos]]="","",[2]!Tabla1[[#This Row],[Precio Unitario]]*[2]!Tabla1[[#This Row],[Cantidad de Insumos]])</f>
        <v/>
      </c>
      <c r="P107" s="531" t="str">
        <f>IF([2]!Tabla1[[#This Row],[Descripción]]="","",_xlfn.XLOOKUP([2]!Tabla1[[#This Row],[Descripción]],[2]!Tabla10[Descripción],[2]!Tabla10[CODIGO PRESUPUESTARIO],0))</f>
        <v/>
      </c>
      <c r="Q107" s="532"/>
      <c r="R107" s="532" t="str">
        <f>IF([2]!Tabla1[[#This Row],[Insumos]]="","",_xlfn.XLOOKUP([2]!Tabla1[[#This Row],[Insumos]],[2]!Tabla10[Insumo],[2]!Tabla10[InsumoAbrev],"",0))</f>
        <v/>
      </c>
      <c r="S107" s="191"/>
    </row>
    <row r="108" spans="2:19">
      <c r="B108" s="191" t="str">
        <f>IF('Formulario PPGR3'!$G108="","",CONCATENATE('Formulario PPGR3'!$C108,".",'Formulario PPGR3'!$D108,".",'Formulario PPGR3'!$E108,".",'Formulario PPGR3'!$F108))</f>
        <v/>
      </c>
      <c r="C108" s="191" t="str">
        <f>IF('Formulario PPGR3'!$G108="","",'Formulario PPGR1'!#REF!)</f>
        <v/>
      </c>
      <c r="D108" s="191" t="str">
        <f>IF('Formulario PPGR3'!$G108="","",'Formulario PPGR1'!#REF!)</f>
        <v/>
      </c>
      <c r="E108" s="191" t="str">
        <f>IF('Formulario PPGR3'!$G108="","",'Formulario PPGR1'!#REF!)</f>
        <v/>
      </c>
      <c r="F108" s="191" t="str">
        <f>IF('Formulario PPGR3'!$G108="","",'Formulario PPGR1'!#REF!)</f>
        <v/>
      </c>
      <c r="G108" s="241"/>
      <c r="H108" s="528" t="e" cm="1" vm="1">
        <f t="array" ref="H108">IF([2]!Tabla1[[#This Row],[Código_Actividad]]="","",_xlfn.XLOOKUP([2]!Tabla1[[#This Row],[Código_Actividad]],CodigoActividad,[2]!Tabla2[Actividades Programables Presupuestables],"",0))</f>
        <v>#REF!</v>
      </c>
      <c r="I108" s="529" t="str">
        <f>IFERROR(VLOOKUP('[2]Formulario PPGR3'!$G108,'[2]Formulario PPGR2'!$H$9:$V$534,15,FALSE),"")</f>
        <v/>
      </c>
      <c r="J108" s="534"/>
      <c r="K108" s="533"/>
      <c r="L108" s="530" t="str">
        <f>IF([2]!Tabla1[[#This Row],[Descripción]]="","",_xlfn.XLOOKUP([2]!Tabla1[[#This Row],[Descripción]],[2]!Tabla10[Descripción],[2]!Tabla10[Unidad de Medida],"",0))</f>
        <v/>
      </c>
      <c r="M108" s="321"/>
      <c r="N108" s="546" t="str">
        <f>IF([2]!Tabla1[[#This Row],[Descripción]]="","",_xlfn.XLOOKUP([2]!Tabla1[[#This Row],[Descripción]],[2]!Tabla10[Descripción],[2]!Tabla10[Precio Unitario],0))</f>
        <v/>
      </c>
      <c r="O108" s="546" t="str">
        <f>IF([2]!Tabla1[[#This Row],[Cantidad de Insumos]]="","",[2]!Tabla1[[#This Row],[Precio Unitario]]*[2]!Tabla1[[#This Row],[Cantidad de Insumos]])</f>
        <v/>
      </c>
      <c r="P108" s="531" t="str">
        <f>IF([2]!Tabla1[[#This Row],[Descripción]]="","",_xlfn.XLOOKUP([2]!Tabla1[[#This Row],[Descripción]],[2]!Tabla10[Descripción],[2]!Tabla10[CODIGO PRESUPUESTARIO],0))</f>
        <v/>
      </c>
      <c r="Q108" s="532"/>
      <c r="R108" s="532" t="str">
        <f>IF([2]!Tabla1[[#This Row],[Insumos]]="","",_xlfn.XLOOKUP([2]!Tabla1[[#This Row],[Insumos]],[2]!Tabla10[Insumo],[2]!Tabla10[InsumoAbrev],"",0))</f>
        <v/>
      </c>
      <c r="S108" s="191"/>
    </row>
    <row r="109" spans="2:19">
      <c r="B109" s="191" t="str">
        <f>IF('Formulario PPGR3'!$G109="","",CONCATENATE('Formulario PPGR3'!$C109,".",'Formulario PPGR3'!$D109,".",'Formulario PPGR3'!$E109,".",'Formulario PPGR3'!$F109))</f>
        <v/>
      </c>
      <c r="C109" s="191" t="str">
        <f>IF('Formulario PPGR3'!$G109="","",'Formulario PPGR1'!#REF!)</f>
        <v/>
      </c>
      <c r="D109" s="191" t="str">
        <f>IF('Formulario PPGR3'!$G109="","",'Formulario PPGR1'!#REF!)</f>
        <v/>
      </c>
      <c r="E109" s="191" t="str">
        <f>IF('Formulario PPGR3'!$G109="","",'Formulario PPGR1'!#REF!)</f>
        <v/>
      </c>
      <c r="F109" s="191" t="str">
        <f>IF('Formulario PPGR3'!$G109="","",'Formulario PPGR1'!#REF!)</f>
        <v/>
      </c>
      <c r="G109" s="241"/>
      <c r="H109" s="528" t="e" cm="1" vm="1">
        <f t="array" ref="H109">IF([2]!Tabla1[[#This Row],[Código_Actividad]]="","",_xlfn.XLOOKUP([2]!Tabla1[[#This Row],[Código_Actividad]],CodigoActividad,[2]!Tabla2[Actividades Programables Presupuestables],"",0))</f>
        <v>#REF!</v>
      </c>
      <c r="I109" s="529" t="str">
        <f>IFERROR(VLOOKUP('[2]Formulario PPGR3'!$G109,'[2]Formulario PPGR2'!$H$9:$V$534,15,FALSE),"")</f>
        <v/>
      </c>
      <c r="J109" s="534"/>
      <c r="K109" s="533"/>
      <c r="L109" s="530" t="str">
        <f>IF([2]!Tabla1[[#This Row],[Descripción]]="","",_xlfn.XLOOKUP([2]!Tabla1[[#This Row],[Descripción]],[2]!Tabla10[Descripción],[2]!Tabla10[Unidad de Medida],"",0))</f>
        <v/>
      </c>
      <c r="M109" s="321"/>
      <c r="N109" s="546" t="str">
        <f>IF([2]!Tabla1[[#This Row],[Descripción]]="","",_xlfn.XLOOKUP([2]!Tabla1[[#This Row],[Descripción]],[2]!Tabla10[Descripción],[2]!Tabla10[Precio Unitario],0))</f>
        <v/>
      </c>
      <c r="O109" s="546" t="str">
        <f>IF([2]!Tabla1[[#This Row],[Cantidad de Insumos]]="","",[2]!Tabla1[[#This Row],[Precio Unitario]]*[2]!Tabla1[[#This Row],[Cantidad de Insumos]])</f>
        <v/>
      </c>
      <c r="P109" s="531" t="str">
        <f>IF([2]!Tabla1[[#This Row],[Descripción]]="","",_xlfn.XLOOKUP([2]!Tabla1[[#This Row],[Descripción]],[2]!Tabla10[Descripción],[2]!Tabla10[CODIGO PRESUPUESTARIO],0))</f>
        <v/>
      </c>
      <c r="Q109" s="532"/>
      <c r="R109" s="532" t="str">
        <f>IF([2]!Tabla1[[#This Row],[Insumos]]="","",_xlfn.XLOOKUP([2]!Tabla1[[#This Row],[Insumos]],[2]!Tabla10[Insumo],[2]!Tabla10[InsumoAbrev],"",0))</f>
        <v/>
      </c>
      <c r="S109" s="191"/>
    </row>
    <row r="110" spans="2:19">
      <c r="B110" s="191" t="str">
        <f>IF('Formulario PPGR3'!$G110="","",CONCATENATE('Formulario PPGR3'!$C110,".",'Formulario PPGR3'!$D110,".",'Formulario PPGR3'!$E110,".",'Formulario PPGR3'!$F110))</f>
        <v/>
      </c>
      <c r="C110" s="191" t="str">
        <f>IF('Formulario PPGR3'!$G110="","",'Formulario PPGR1'!#REF!)</f>
        <v/>
      </c>
      <c r="D110" s="191" t="str">
        <f>IF('Formulario PPGR3'!$G110="","",'Formulario PPGR1'!#REF!)</f>
        <v/>
      </c>
      <c r="E110" s="191" t="str">
        <f>IF('Formulario PPGR3'!$G110="","",'Formulario PPGR1'!#REF!)</f>
        <v/>
      </c>
      <c r="F110" s="191" t="str">
        <f>IF('Formulario PPGR3'!$G110="","",'Formulario PPGR1'!#REF!)</f>
        <v/>
      </c>
      <c r="G110" s="241"/>
      <c r="H110" s="528" t="e" cm="1" vm="1">
        <f t="array" ref="H110">IF([2]!Tabla1[[#This Row],[Código_Actividad]]="","",_xlfn.XLOOKUP([2]!Tabla1[[#This Row],[Código_Actividad]],CodigoActividad,[2]!Tabla2[Actividades Programables Presupuestables],"",0))</f>
        <v>#REF!</v>
      </c>
      <c r="I110" s="529" t="str">
        <f>IFERROR(VLOOKUP('[2]Formulario PPGR3'!$G110,'[2]Formulario PPGR2'!$H$9:$V$534,15,FALSE),"")</f>
        <v/>
      </c>
      <c r="J110" s="534"/>
      <c r="K110" s="533"/>
      <c r="L110" s="530" t="str">
        <f>IF([2]!Tabla1[[#This Row],[Descripción]]="","",_xlfn.XLOOKUP([2]!Tabla1[[#This Row],[Descripción]],[2]!Tabla10[Descripción],[2]!Tabla10[Unidad de Medida],"",0))</f>
        <v/>
      </c>
      <c r="M110" s="321"/>
      <c r="N110" s="546" t="str">
        <f>IF([2]!Tabla1[[#This Row],[Descripción]]="","",_xlfn.XLOOKUP([2]!Tabla1[[#This Row],[Descripción]],[2]!Tabla10[Descripción],[2]!Tabla10[Precio Unitario],0))</f>
        <v/>
      </c>
      <c r="O110" s="546" t="str">
        <f>IF([2]!Tabla1[[#This Row],[Cantidad de Insumos]]="","",[2]!Tabla1[[#This Row],[Precio Unitario]]*[2]!Tabla1[[#This Row],[Cantidad de Insumos]])</f>
        <v/>
      </c>
      <c r="P110" s="531" t="str">
        <f>IF([2]!Tabla1[[#This Row],[Descripción]]="","",_xlfn.XLOOKUP([2]!Tabla1[[#This Row],[Descripción]],[2]!Tabla10[Descripción],[2]!Tabla10[CODIGO PRESUPUESTARIO],0))</f>
        <v/>
      </c>
      <c r="Q110" s="532"/>
      <c r="R110" s="532" t="str">
        <f>IF([2]!Tabla1[[#This Row],[Insumos]]="","",_xlfn.XLOOKUP([2]!Tabla1[[#This Row],[Insumos]],[2]!Tabla10[Insumo],[2]!Tabla10[InsumoAbrev],"",0))</f>
        <v/>
      </c>
      <c r="S110" s="191"/>
    </row>
    <row r="111" spans="2:19">
      <c r="B111" s="191" t="str">
        <f>IF('Formulario PPGR3'!$G111="","",CONCATENATE('Formulario PPGR3'!$C111,".",'Formulario PPGR3'!$D111,".",'Formulario PPGR3'!$E111,".",'Formulario PPGR3'!$F111))</f>
        <v/>
      </c>
      <c r="C111" s="191" t="str">
        <f>IF('Formulario PPGR3'!$G111="","",'Formulario PPGR1'!#REF!)</f>
        <v/>
      </c>
      <c r="D111" s="191" t="str">
        <f>IF('Formulario PPGR3'!$G111="","",'Formulario PPGR1'!#REF!)</f>
        <v/>
      </c>
      <c r="E111" s="191" t="str">
        <f>IF('Formulario PPGR3'!$G111="","",'Formulario PPGR1'!#REF!)</f>
        <v/>
      </c>
      <c r="F111" s="191" t="str">
        <f>IF('Formulario PPGR3'!$G111="","",'Formulario PPGR1'!#REF!)</f>
        <v/>
      </c>
      <c r="G111" s="241"/>
      <c r="H111" s="528" t="e" cm="1" vm="1">
        <f t="array" ref="H111">IF([2]!Tabla1[[#This Row],[Código_Actividad]]="","",_xlfn.XLOOKUP([2]!Tabla1[[#This Row],[Código_Actividad]],CodigoActividad,[2]!Tabla2[Actividades Programables Presupuestables],"",0))</f>
        <v>#REF!</v>
      </c>
      <c r="I111" s="529" t="str">
        <f>IFERROR(VLOOKUP('[2]Formulario PPGR3'!$G111,'[2]Formulario PPGR2'!$H$9:$V$534,15,FALSE),"")</f>
        <v/>
      </c>
      <c r="J111" s="534"/>
      <c r="K111" s="533"/>
      <c r="L111" s="530" t="str">
        <f>IF([2]!Tabla1[[#This Row],[Descripción]]="","",_xlfn.XLOOKUP([2]!Tabla1[[#This Row],[Descripción]],[2]!Tabla10[Descripción],[2]!Tabla10[Unidad de Medida],"",0))</f>
        <v/>
      </c>
      <c r="M111" s="321"/>
      <c r="N111" s="546" t="str">
        <f>IF([2]!Tabla1[[#This Row],[Descripción]]="","",_xlfn.XLOOKUP([2]!Tabla1[[#This Row],[Descripción]],[2]!Tabla10[Descripción],[2]!Tabla10[Precio Unitario],0))</f>
        <v/>
      </c>
      <c r="O111" s="546" t="str">
        <f>IF([2]!Tabla1[[#This Row],[Cantidad de Insumos]]="","",[2]!Tabla1[[#This Row],[Precio Unitario]]*[2]!Tabla1[[#This Row],[Cantidad de Insumos]])</f>
        <v/>
      </c>
      <c r="P111" s="531" t="str">
        <f>IF([2]!Tabla1[[#This Row],[Descripción]]="","",_xlfn.XLOOKUP([2]!Tabla1[[#This Row],[Descripción]],[2]!Tabla10[Descripción],[2]!Tabla10[CODIGO PRESUPUESTARIO],0))</f>
        <v/>
      </c>
      <c r="Q111" s="532"/>
      <c r="R111" s="532" t="str">
        <f>IF([2]!Tabla1[[#This Row],[Insumos]]="","",_xlfn.XLOOKUP([2]!Tabla1[[#This Row],[Insumos]],[2]!Tabla10[Insumo],[2]!Tabla10[InsumoAbrev],"",0))</f>
        <v/>
      </c>
      <c r="S111" s="191"/>
    </row>
    <row r="112" spans="2:19">
      <c r="B112" s="191" t="str">
        <f>IF('Formulario PPGR3'!$G112="","",CONCATENATE('Formulario PPGR3'!$C112,".",'Formulario PPGR3'!$D112,".",'Formulario PPGR3'!$E112,".",'Formulario PPGR3'!$F112))</f>
        <v/>
      </c>
      <c r="C112" s="191" t="str">
        <f>IF('Formulario PPGR3'!$G112="","",'Formulario PPGR1'!#REF!)</f>
        <v/>
      </c>
      <c r="D112" s="191" t="str">
        <f>IF('Formulario PPGR3'!$G112="","",'Formulario PPGR1'!#REF!)</f>
        <v/>
      </c>
      <c r="E112" s="191" t="str">
        <f>IF('Formulario PPGR3'!$G112="","",'Formulario PPGR1'!#REF!)</f>
        <v/>
      </c>
      <c r="F112" s="191" t="str">
        <f>IF('Formulario PPGR3'!$G112="","",'Formulario PPGR1'!#REF!)</f>
        <v/>
      </c>
      <c r="G112" s="241"/>
      <c r="H112" s="528" t="e" cm="1" vm="1">
        <f t="array" ref="H112">IF([2]!Tabla1[[#This Row],[Código_Actividad]]="","",_xlfn.XLOOKUP([2]!Tabla1[[#This Row],[Código_Actividad]],CodigoActividad,[2]!Tabla2[Actividades Programables Presupuestables],"",0))</f>
        <v>#REF!</v>
      </c>
      <c r="I112" s="529" t="str">
        <f>IFERROR(VLOOKUP('[2]Formulario PPGR3'!$G112,'[2]Formulario PPGR2'!$H$9:$V$534,15,FALSE),"")</f>
        <v/>
      </c>
      <c r="J112" s="534"/>
      <c r="K112" s="533"/>
      <c r="L112" s="530" t="str">
        <f>IF([2]!Tabla1[[#This Row],[Descripción]]="","",_xlfn.XLOOKUP([2]!Tabla1[[#This Row],[Descripción]],[2]!Tabla10[Descripción],[2]!Tabla10[Unidad de Medida],"",0))</f>
        <v/>
      </c>
      <c r="M112" s="321"/>
      <c r="N112" s="546" t="str">
        <f>IF([2]!Tabla1[[#This Row],[Descripción]]="","",_xlfn.XLOOKUP([2]!Tabla1[[#This Row],[Descripción]],[2]!Tabla10[Descripción],[2]!Tabla10[Precio Unitario],0))</f>
        <v/>
      </c>
      <c r="O112" s="546" t="str">
        <f>IF([2]!Tabla1[[#This Row],[Cantidad de Insumos]]="","",[2]!Tabla1[[#This Row],[Precio Unitario]]*[2]!Tabla1[[#This Row],[Cantidad de Insumos]])</f>
        <v/>
      </c>
      <c r="P112" s="531" t="str">
        <f>IF([2]!Tabla1[[#This Row],[Descripción]]="","",_xlfn.XLOOKUP([2]!Tabla1[[#This Row],[Descripción]],[2]!Tabla10[Descripción],[2]!Tabla10[CODIGO PRESUPUESTARIO],0))</f>
        <v/>
      </c>
      <c r="Q112" s="532"/>
      <c r="R112" s="532" t="str">
        <f>IF([2]!Tabla1[[#This Row],[Insumos]]="","",_xlfn.XLOOKUP([2]!Tabla1[[#This Row],[Insumos]],[2]!Tabla10[Insumo],[2]!Tabla10[InsumoAbrev],"",0))</f>
        <v/>
      </c>
      <c r="S112" s="191"/>
    </row>
    <row r="113" spans="2:19">
      <c r="B113" s="191" t="str">
        <f>IF('Formulario PPGR3'!$G113="","",CONCATENATE('Formulario PPGR3'!$C113,".",'Formulario PPGR3'!$D113,".",'Formulario PPGR3'!$E113,".",'Formulario PPGR3'!$F113))</f>
        <v/>
      </c>
      <c r="C113" s="191" t="str">
        <f>IF('Formulario PPGR3'!$G113="","",'Formulario PPGR1'!#REF!)</f>
        <v/>
      </c>
      <c r="D113" s="191" t="str">
        <f>IF('Formulario PPGR3'!$G113="","",'Formulario PPGR1'!#REF!)</f>
        <v/>
      </c>
      <c r="E113" s="191" t="str">
        <f>IF('Formulario PPGR3'!$G113="","",'Formulario PPGR1'!#REF!)</f>
        <v/>
      </c>
      <c r="F113" s="191" t="str">
        <f>IF('Formulario PPGR3'!$G113="","",'Formulario PPGR1'!#REF!)</f>
        <v/>
      </c>
      <c r="G113" s="241"/>
      <c r="H113" s="528" t="e" cm="1" vm="1">
        <f t="array" ref="H113">IF([2]!Tabla1[[#This Row],[Código_Actividad]]="","",_xlfn.XLOOKUP([2]!Tabla1[[#This Row],[Código_Actividad]],CodigoActividad,[2]!Tabla2[Actividades Programables Presupuestables],"",0))</f>
        <v>#REF!</v>
      </c>
      <c r="I113" s="529" t="str">
        <f>IFERROR(VLOOKUP('[2]Formulario PPGR3'!$G113,'[2]Formulario PPGR2'!$H$9:$V$534,15,FALSE),"")</f>
        <v/>
      </c>
      <c r="J113" s="534"/>
      <c r="K113" s="533"/>
      <c r="L113" s="530" t="str">
        <f>IF([2]!Tabla1[[#This Row],[Descripción]]="","",_xlfn.XLOOKUP([2]!Tabla1[[#This Row],[Descripción]],[2]!Tabla10[Descripción],[2]!Tabla10[Unidad de Medida],"",0))</f>
        <v/>
      </c>
      <c r="M113" s="321"/>
      <c r="N113" s="546" t="str">
        <f>IF([2]!Tabla1[[#This Row],[Descripción]]="","",_xlfn.XLOOKUP([2]!Tabla1[[#This Row],[Descripción]],[2]!Tabla10[Descripción],[2]!Tabla10[Precio Unitario],0))</f>
        <v/>
      </c>
      <c r="O113" s="546" t="str">
        <f>IF([2]!Tabla1[[#This Row],[Cantidad de Insumos]]="","",[2]!Tabla1[[#This Row],[Precio Unitario]]*[2]!Tabla1[[#This Row],[Cantidad de Insumos]])</f>
        <v/>
      </c>
      <c r="P113" s="531" t="str">
        <f>IF([2]!Tabla1[[#This Row],[Descripción]]="","",_xlfn.XLOOKUP([2]!Tabla1[[#This Row],[Descripción]],[2]!Tabla10[Descripción],[2]!Tabla10[CODIGO PRESUPUESTARIO],0))</f>
        <v/>
      </c>
      <c r="Q113" s="532"/>
      <c r="R113" s="532" t="str">
        <f>IF([2]!Tabla1[[#This Row],[Insumos]]="","",_xlfn.XLOOKUP([2]!Tabla1[[#This Row],[Insumos]],[2]!Tabla10[Insumo],[2]!Tabla10[InsumoAbrev],"",0))</f>
        <v/>
      </c>
      <c r="S113" s="191"/>
    </row>
    <row r="114" spans="2:19">
      <c r="B114" s="191" t="str">
        <f>IF('Formulario PPGR3'!$G114="","",CONCATENATE('Formulario PPGR3'!$C114,".",'Formulario PPGR3'!$D114,".",'Formulario PPGR3'!$E114,".",'Formulario PPGR3'!$F114))</f>
        <v/>
      </c>
      <c r="C114" s="191" t="str">
        <f>IF('Formulario PPGR3'!$G114="","",'Formulario PPGR1'!#REF!)</f>
        <v/>
      </c>
      <c r="D114" s="191" t="str">
        <f>IF('Formulario PPGR3'!$G114="","",'Formulario PPGR1'!#REF!)</f>
        <v/>
      </c>
      <c r="E114" s="191" t="str">
        <f>IF('Formulario PPGR3'!$G114="","",'Formulario PPGR1'!#REF!)</f>
        <v/>
      </c>
      <c r="F114" s="191" t="str">
        <f>IF('Formulario PPGR3'!$G114="","",'Formulario PPGR1'!#REF!)</f>
        <v/>
      </c>
      <c r="G114" s="241"/>
      <c r="H114" s="528" t="e" cm="1" vm="1">
        <f t="array" ref="H114">IF([2]!Tabla1[[#This Row],[Código_Actividad]]="","",_xlfn.XLOOKUP([2]!Tabla1[[#This Row],[Código_Actividad]],CodigoActividad,[2]!Tabla2[Actividades Programables Presupuestables],"",0))</f>
        <v>#REF!</v>
      </c>
      <c r="I114" s="529" t="str">
        <f>IFERROR(VLOOKUP('[2]Formulario PPGR3'!$G114,'[2]Formulario PPGR2'!$H$9:$V$534,15,FALSE),"")</f>
        <v/>
      </c>
      <c r="J114" s="534"/>
      <c r="K114" s="533"/>
      <c r="L114" s="530" t="str">
        <f>IF([2]!Tabla1[[#This Row],[Descripción]]="","",_xlfn.XLOOKUP([2]!Tabla1[[#This Row],[Descripción]],[2]!Tabla10[Descripción],[2]!Tabla10[Unidad de Medida],"",0))</f>
        <v/>
      </c>
      <c r="M114" s="321"/>
      <c r="N114" s="546" t="str">
        <f>IF([2]!Tabla1[[#This Row],[Descripción]]="","",_xlfn.XLOOKUP([2]!Tabla1[[#This Row],[Descripción]],[2]!Tabla10[Descripción],[2]!Tabla10[Precio Unitario],0))</f>
        <v/>
      </c>
      <c r="O114" s="546" t="str">
        <f>IF([2]!Tabla1[[#This Row],[Cantidad de Insumos]]="","",[2]!Tabla1[[#This Row],[Precio Unitario]]*[2]!Tabla1[[#This Row],[Cantidad de Insumos]])</f>
        <v/>
      </c>
      <c r="P114" s="531" t="str">
        <f>IF([2]!Tabla1[[#This Row],[Descripción]]="","",_xlfn.XLOOKUP([2]!Tabla1[[#This Row],[Descripción]],[2]!Tabla10[Descripción],[2]!Tabla10[CODIGO PRESUPUESTARIO],0))</f>
        <v/>
      </c>
      <c r="Q114" s="532"/>
      <c r="R114" s="532" t="str">
        <f>IF([2]!Tabla1[[#This Row],[Insumos]]="","",_xlfn.XLOOKUP([2]!Tabla1[[#This Row],[Insumos]],[2]!Tabla10[Insumo],[2]!Tabla10[InsumoAbrev],"",0))</f>
        <v/>
      </c>
      <c r="S114" s="191"/>
    </row>
    <row r="115" spans="2:19">
      <c r="B115" s="191" t="str">
        <f>IF('Formulario PPGR3'!$G115="","",CONCATENATE('Formulario PPGR3'!$C115,".",'Formulario PPGR3'!$D115,".",'Formulario PPGR3'!$E115,".",'Formulario PPGR3'!$F115))</f>
        <v/>
      </c>
      <c r="C115" s="191" t="str">
        <f>IF('Formulario PPGR3'!$G115="","",'Formulario PPGR1'!#REF!)</f>
        <v/>
      </c>
      <c r="D115" s="191" t="str">
        <f>IF('Formulario PPGR3'!$G115="","",'Formulario PPGR1'!#REF!)</f>
        <v/>
      </c>
      <c r="E115" s="191" t="str">
        <f>IF('Formulario PPGR3'!$G115="","",'Formulario PPGR1'!#REF!)</f>
        <v/>
      </c>
      <c r="F115" s="191" t="str">
        <f>IF('Formulario PPGR3'!$G115="","",'Formulario PPGR1'!#REF!)</f>
        <v/>
      </c>
      <c r="G115" s="241"/>
      <c r="H115" s="528" t="e" cm="1" vm="1">
        <f t="array" ref="H115">IF([2]!Tabla1[[#This Row],[Código_Actividad]]="","",_xlfn.XLOOKUP([2]!Tabla1[[#This Row],[Código_Actividad]],CodigoActividad,[2]!Tabla2[Actividades Programables Presupuestables],"",0))</f>
        <v>#REF!</v>
      </c>
      <c r="I115" s="529" t="str">
        <f>IFERROR(VLOOKUP('[2]Formulario PPGR3'!$G115,'[2]Formulario PPGR2'!$H$9:$V$534,15,FALSE),"")</f>
        <v/>
      </c>
      <c r="J115" s="534"/>
      <c r="K115" s="533"/>
      <c r="L115" s="530" t="str">
        <f>IF([2]!Tabla1[[#This Row],[Descripción]]="","",_xlfn.XLOOKUP([2]!Tabla1[[#This Row],[Descripción]],[2]!Tabla10[Descripción],[2]!Tabla10[Unidad de Medida],"",0))</f>
        <v/>
      </c>
      <c r="M115" s="321"/>
      <c r="N115" s="546" t="str">
        <f>IF([2]!Tabla1[[#This Row],[Descripción]]="","",_xlfn.XLOOKUP([2]!Tabla1[[#This Row],[Descripción]],[2]!Tabla10[Descripción],[2]!Tabla10[Precio Unitario],0))</f>
        <v/>
      </c>
      <c r="O115" s="546" t="str">
        <f>IF([2]!Tabla1[[#This Row],[Cantidad de Insumos]]="","",[2]!Tabla1[[#This Row],[Precio Unitario]]*[2]!Tabla1[[#This Row],[Cantidad de Insumos]])</f>
        <v/>
      </c>
      <c r="P115" s="531" t="str">
        <f>IF([2]!Tabla1[[#This Row],[Descripción]]="","",_xlfn.XLOOKUP([2]!Tabla1[[#This Row],[Descripción]],[2]!Tabla10[Descripción],[2]!Tabla10[CODIGO PRESUPUESTARIO],0))</f>
        <v/>
      </c>
      <c r="Q115" s="532"/>
      <c r="R115" s="532" t="str">
        <f>IF([2]!Tabla1[[#This Row],[Insumos]]="","",_xlfn.XLOOKUP([2]!Tabla1[[#This Row],[Insumos]],[2]!Tabla10[Insumo],[2]!Tabla10[InsumoAbrev],"",0))</f>
        <v/>
      </c>
      <c r="S115" s="191"/>
    </row>
    <row r="116" spans="2:19">
      <c r="B116" s="191" t="str">
        <f>IF('Formulario PPGR3'!$G116="","",CONCATENATE('Formulario PPGR3'!$C116,".",'Formulario PPGR3'!$D116,".",'Formulario PPGR3'!$E116,".",'Formulario PPGR3'!$F116))</f>
        <v/>
      </c>
      <c r="C116" s="191" t="str">
        <f>IF('Formulario PPGR3'!$G116="","",'Formulario PPGR1'!#REF!)</f>
        <v/>
      </c>
      <c r="D116" s="191" t="str">
        <f>IF('Formulario PPGR3'!$G116="","",'Formulario PPGR1'!#REF!)</f>
        <v/>
      </c>
      <c r="E116" s="191" t="str">
        <f>IF('Formulario PPGR3'!$G116="","",'Formulario PPGR1'!#REF!)</f>
        <v/>
      </c>
      <c r="F116" s="191" t="str">
        <f>IF('Formulario PPGR3'!$G116="","",'Formulario PPGR1'!#REF!)</f>
        <v/>
      </c>
      <c r="G116" s="241"/>
      <c r="H116" s="528" t="e" cm="1" vm="1">
        <f t="array" ref="H116">IF([2]!Tabla1[[#This Row],[Código_Actividad]]="","",_xlfn.XLOOKUP([2]!Tabla1[[#This Row],[Código_Actividad]],CodigoActividad,[2]!Tabla2[Actividades Programables Presupuestables],"",0))</f>
        <v>#REF!</v>
      </c>
      <c r="I116" s="529" t="str">
        <f>IFERROR(VLOOKUP('[2]Formulario PPGR3'!$G116,'[2]Formulario PPGR2'!$H$9:$V$534,15,FALSE),"")</f>
        <v/>
      </c>
      <c r="J116" s="534"/>
      <c r="K116" s="533"/>
      <c r="L116" s="530" t="str">
        <f>IF([2]!Tabla1[[#This Row],[Descripción]]="","",_xlfn.XLOOKUP([2]!Tabla1[[#This Row],[Descripción]],[2]!Tabla10[Descripción],[2]!Tabla10[Unidad de Medida],"",0))</f>
        <v/>
      </c>
      <c r="M116" s="321"/>
      <c r="N116" s="546" t="str">
        <f>IF([2]!Tabla1[[#This Row],[Descripción]]="","",_xlfn.XLOOKUP([2]!Tabla1[[#This Row],[Descripción]],[2]!Tabla10[Descripción],[2]!Tabla10[Precio Unitario],0))</f>
        <v/>
      </c>
      <c r="O116" s="546" t="str">
        <f>IF([2]!Tabla1[[#This Row],[Cantidad de Insumos]]="","",[2]!Tabla1[[#This Row],[Precio Unitario]]*[2]!Tabla1[[#This Row],[Cantidad de Insumos]])</f>
        <v/>
      </c>
      <c r="P116" s="531" t="str">
        <f>IF([2]!Tabla1[[#This Row],[Descripción]]="","",_xlfn.XLOOKUP([2]!Tabla1[[#This Row],[Descripción]],[2]!Tabla10[Descripción],[2]!Tabla10[CODIGO PRESUPUESTARIO],0))</f>
        <v/>
      </c>
      <c r="Q116" s="532"/>
      <c r="R116" s="532" t="str">
        <f>IF([2]!Tabla1[[#This Row],[Insumos]]="","",_xlfn.XLOOKUP([2]!Tabla1[[#This Row],[Insumos]],[2]!Tabla10[Insumo],[2]!Tabla10[InsumoAbrev],"",0))</f>
        <v/>
      </c>
      <c r="S116" s="191"/>
    </row>
    <row r="117" spans="2:19">
      <c r="B117" s="191" t="str">
        <f>IF('Formulario PPGR3'!$G117="","",CONCATENATE('Formulario PPGR3'!$C117,".",'Formulario PPGR3'!$D117,".",'Formulario PPGR3'!$E117,".",'Formulario PPGR3'!$F117))</f>
        <v/>
      </c>
      <c r="C117" s="191" t="str">
        <f>IF('Formulario PPGR3'!$G117="","",'Formulario PPGR1'!#REF!)</f>
        <v/>
      </c>
      <c r="D117" s="191" t="str">
        <f>IF('Formulario PPGR3'!$G117="","",'Formulario PPGR1'!#REF!)</f>
        <v/>
      </c>
      <c r="E117" s="191" t="str">
        <f>IF('Formulario PPGR3'!$G117="","",'Formulario PPGR1'!#REF!)</f>
        <v/>
      </c>
      <c r="F117" s="191" t="str">
        <f>IF('Formulario PPGR3'!$G117="","",'Formulario PPGR1'!#REF!)</f>
        <v/>
      </c>
      <c r="G117" s="241"/>
      <c r="H117" s="528" t="e" cm="1" vm="1">
        <f t="array" ref="H117">IF([2]!Tabla1[[#This Row],[Código_Actividad]]="","",_xlfn.XLOOKUP([2]!Tabla1[[#This Row],[Código_Actividad]],CodigoActividad,[2]!Tabla2[Actividades Programables Presupuestables],"",0))</f>
        <v>#REF!</v>
      </c>
      <c r="I117" s="529" t="str">
        <f>IFERROR(VLOOKUP('[2]Formulario PPGR3'!$G117,'[2]Formulario PPGR2'!$H$9:$V$534,15,FALSE),"")</f>
        <v/>
      </c>
      <c r="J117" s="534"/>
      <c r="K117" s="533"/>
      <c r="L117" s="530" t="str">
        <f>IF([2]!Tabla1[[#This Row],[Descripción]]="","",_xlfn.XLOOKUP([2]!Tabla1[[#This Row],[Descripción]],[2]!Tabla10[Descripción],[2]!Tabla10[Unidad de Medida],"",0))</f>
        <v/>
      </c>
      <c r="M117" s="321"/>
      <c r="N117" s="546" t="str">
        <f>IF([2]!Tabla1[[#This Row],[Descripción]]="","",_xlfn.XLOOKUP([2]!Tabla1[[#This Row],[Descripción]],[2]!Tabla10[Descripción],[2]!Tabla10[Precio Unitario],0))</f>
        <v/>
      </c>
      <c r="O117" s="546" t="str">
        <f>IF([2]!Tabla1[[#This Row],[Cantidad de Insumos]]="","",[2]!Tabla1[[#This Row],[Precio Unitario]]*[2]!Tabla1[[#This Row],[Cantidad de Insumos]])</f>
        <v/>
      </c>
      <c r="P117" s="531" t="str">
        <f>IF([2]!Tabla1[[#This Row],[Descripción]]="","",_xlfn.XLOOKUP([2]!Tabla1[[#This Row],[Descripción]],[2]!Tabla10[Descripción],[2]!Tabla10[CODIGO PRESUPUESTARIO],0))</f>
        <v/>
      </c>
      <c r="Q117" s="532"/>
      <c r="R117" s="532" t="str">
        <f>IF([2]!Tabla1[[#This Row],[Insumos]]="","",_xlfn.XLOOKUP([2]!Tabla1[[#This Row],[Insumos]],[2]!Tabla10[Insumo],[2]!Tabla10[InsumoAbrev],"",0))</f>
        <v/>
      </c>
      <c r="S117" s="191"/>
    </row>
    <row r="118" spans="2:19">
      <c r="B118" s="191" t="str">
        <f>IF('Formulario PPGR3'!$G118="","",CONCATENATE('Formulario PPGR3'!$C118,".",'Formulario PPGR3'!$D118,".",'Formulario PPGR3'!$E118,".",'Formulario PPGR3'!$F118))</f>
        <v/>
      </c>
      <c r="C118" s="191" t="str">
        <f>IF('Formulario PPGR3'!$G118="","",'Formulario PPGR1'!#REF!)</f>
        <v/>
      </c>
      <c r="D118" s="191" t="str">
        <f>IF('Formulario PPGR3'!$G118="","",'Formulario PPGR1'!#REF!)</f>
        <v/>
      </c>
      <c r="E118" s="191" t="str">
        <f>IF('Formulario PPGR3'!$G118="","",'Formulario PPGR1'!#REF!)</f>
        <v/>
      </c>
      <c r="F118" s="191" t="str">
        <f>IF('Formulario PPGR3'!$G118="","",'Formulario PPGR1'!#REF!)</f>
        <v/>
      </c>
      <c r="G118" s="241"/>
      <c r="H118" s="528" t="e" cm="1" vm="1">
        <f t="array" ref="H118">IF([2]!Tabla1[[#This Row],[Código_Actividad]]="","",_xlfn.XLOOKUP([2]!Tabla1[[#This Row],[Código_Actividad]],CodigoActividad,[2]!Tabla2[Actividades Programables Presupuestables],"",0))</f>
        <v>#REF!</v>
      </c>
      <c r="I118" s="529" t="str">
        <f>IFERROR(VLOOKUP('[2]Formulario PPGR3'!$G118,'[2]Formulario PPGR2'!$H$9:$V$534,15,FALSE),"")</f>
        <v/>
      </c>
      <c r="J118" s="534"/>
      <c r="K118" s="533"/>
      <c r="L118" s="530" t="str">
        <f>IF([2]!Tabla1[[#This Row],[Descripción]]="","",_xlfn.XLOOKUP([2]!Tabla1[[#This Row],[Descripción]],[2]!Tabla10[Descripción],[2]!Tabla10[Unidad de Medida],"",0))</f>
        <v/>
      </c>
      <c r="M118" s="321"/>
      <c r="N118" s="546" t="str">
        <f>IF([2]!Tabla1[[#This Row],[Descripción]]="","",_xlfn.XLOOKUP([2]!Tabla1[[#This Row],[Descripción]],[2]!Tabla10[Descripción],[2]!Tabla10[Precio Unitario],0))</f>
        <v/>
      </c>
      <c r="O118" s="546" t="str">
        <f>IF([2]!Tabla1[[#This Row],[Cantidad de Insumos]]="","",[2]!Tabla1[[#This Row],[Precio Unitario]]*[2]!Tabla1[[#This Row],[Cantidad de Insumos]])</f>
        <v/>
      </c>
      <c r="P118" s="531" t="str">
        <f>IF([2]!Tabla1[[#This Row],[Descripción]]="","",_xlfn.XLOOKUP([2]!Tabla1[[#This Row],[Descripción]],[2]!Tabla10[Descripción],[2]!Tabla10[CODIGO PRESUPUESTARIO],0))</f>
        <v/>
      </c>
      <c r="Q118" s="532"/>
      <c r="R118" s="532" t="str">
        <f>IF([2]!Tabla1[[#This Row],[Insumos]]="","",_xlfn.XLOOKUP([2]!Tabla1[[#This Row],[Insumos]],[2]!Tabla10[Insumo],[2]!Tabla10[InsumoAbrev],"",0))</f>
        <v/>
      </c>
      <c r="S118" s="191"/>
    </row>
    <row r="119" spans="2:19">
      <c r="B119" s="191" t="str">
        <f>IF('Formulario PPGR3'!$G119="","",CONCATENATE('Formulario PPGR3'!$C119,".",'Formulario PPGR3'!$D119,".",'Formulario PPGR3'!$E119,".",'Formulario PPGR3'!$F119))</f>
        <v/>
      </c>
      <c r="C119" s="191" t="str">
        <f>IF('Formulario PPGR3'!$G119="","",'Formulario PPGR1'!#REF!)</f>
        <v/>
      </c>
      <c r="D119" s="191" t="str">
        <f>IF('Formulario PPGR3'!$G119="","",'Formulario PPGR1'!#REF!)</f>
        <v/>
      </c>
      <c r="E119" s="191" t="str">
        <f>IF('Formulario PPGR3'!$G119="","",'Formulario PPGR1'!#REF!)</f>
        <v/>
      </c>
      <c r="F119" s="191" t="str">
        <f>IF('Formulario PPGR3'!$G119="","",'Formulario PPGR1'!#REF!)</f>
        <v/>
      </c>
      <c r="G119" s="241"/>
      <c r="H119" s="528" t="e" cm="1" vm="1">
        <f t="array" ref="H119">IF([2]!Tabla1[[#This Row],[Código_Actividad]]="","",_xlfn.XLOOKUP([2]!Tabla1[[#This Row],[Código_Actividad]],CodigoActividad,[2]!Tabla2[Actividades Programables Presupuestables],"",0))</f>
        <v>#REF!</v>
      </c>
      <c r="I119" s="529" t="str">
        <f>IFERROR(VLOOKUP('[2]Formulario PPGR3'!$G119,'[2]Formulario PPGR2'!$H$9:$V$534,15,FALSE),"")</f>
        <v/>
      </c>
      <c r="J119" s="534"/>
      <c r="K119" s="533"/>
      <c r="L119" s="530" t="str">
        <f>IF([2]!Tabla1[[#This Row],[Descripción]]="","",_xlfn.XLOOKUP([2]!Tabla1[[#This Row],[Descripción]],[2]!Tabla10[Descripción],[2]!Tabla10[Unidad de Medida],"",0))</f>
        <v/>
      </c>
      <c r="M119" s="321"/>
      <c r="N119" s="546" t="str">
        <f>IF([2]!Tabla1[[#This Row],[Descripción]]="","",_xlfn.XLOOKUP([2]!Tabla1[[#This Row],[Descripción]],[2]!Tabla10[Descripción],[2]!Tabla10[Precio Unitario],0))</f>
        <v/>
      </c>
      <c r="O119" s="546" t="str">
        <f>IF([2]!Tabla1[[#This Row],[Cantidad de Insumos]]="","",[2]!Tabla1[[#This Row],[Precio Unitario]]*[2]!Tabla1[[#This Row],[Cantidad de Insumos]])</f>
        <v/>
      </c>
      <c r="P119" s="531" t="str">
        <f>IF([2]!Tabla1[[#This Row],[Descripción]]="","",_xlfn.XLOOKUP([2]!Tabla1[[#This Row],[Descripción]],[2]!Tabla10[Descripción],[2]!Tabla10[CODIGO PRESUPUESTARIO],0))</f>
        <v/>
      </c>
      <c r="Q119" s="532"/>
      <c r="R119" s="532" t="str">
        <f>IF([2]!Tabla1[[#This Row],[Insumos]]="","",_xlfn.XLOOKUP([2]!Tabla1[[#This Row],[Insumos]],[2]!Tabla10[Insumo],[2]!Tabla10[InsumoAbrev],"",0))</f>
        <v/>
      </c>
      <c r="S119" s="191"/>
    </row>
    <row r="120" spans="2:19">
      <c r="B120" s="191" t="str">
        <f>IF('Formulario PPGR3'!$G120="","",CONCATENATE('Formulario PPGR3'!$C120,".",'Formulario PPGR3'!$D120,".",'Formulario PPGR3'!$E120,".",'Formulario PPGR3'!$F120))</f>
        <v/>
      </c>
      <c r="C120" s="191" t="str">
        <f>IF('Formulario PPGR3'!$G120="","",'Formulario PPGR1'!#REF!)</f>
        <v/>
      </c>
      <c r="D120" s="191" t="str">
        <f>IF('Formulario PPGR3'!$G120="","",'Formulario PPGR1'!#REF!)</f>
        <v/>
      </c>
      <c r="E120" s="191" t="str">
        <f>IF('Formulario PPGR3'!$G120="","",'Formulario PPGR1'!#REF!)</f>
        <v/>
      </c>
      <c r="F120" s="191" t="str">
        <f>IF('Formulario PPGR3'!$G120="","",'Formulario PPGR1'!#REF!)</f>
        <v/>
      </c>
      <c r="G120" s="241"/>
      <c r="H120" s="528" t="e" cm="1" vm="1">
        <f t="array" ref="H120">IF([2]!Tabla1[[#This Row],[Código_Actividad]]="","",_xlfn.XLOOKUP([2]!Tabla1[[#This Row],[Código_Actividad]],CodigoActividad,[2]!Tabla2[Actividades Programables Presupuestables],"",0))</f>
        <v>#REF!</v>
      </c>
      <c r="I120" s="529" t="str">
        <f>IFERROR(VLOOKUP('[2]Formulario PPGR3'!$G120,'[2]Formulario PPGR2'!$H$9:$V$534,15,FALSE),"")</f>
        <v/>
      </c>
      <c r="J120" s="534"/>
      <c r="K120" s="533"/>
      <c r="L120" s="530" t="str">
        <f>IF([2]!Tabla1[[#This Row],[Descripción]]="","",_xlfn.XLOOKUP([2]!Tabla1[[#This Row],[Descripción]],[2]!Tabla10[Descripción],[2]!Tabla10[Unidad de Medida],"",0))</f>
        <v/>
      </c>
      <c r="M120" s="321"/>
      <c r="N120" s="546" t="str">
        <f>IF([2]!Tabla1[[#This Row],[Descripción]]="","",_xlfn.XLOOKUP([2]!Tabla1[[#This Row],[Descripción]],[2]!Tabla10[Descripción],[2]!Tabla10[Precio Unitario],0))</f>
        <v/>
      </c>
      <c r="O120" s="546" t="str">
        <f>IF([2]!Tabla1[[#This Row],[Cantidad de Insumos]]="","",[2]!Tabla1[[#This Row],[Precio Unitario]]*[2]!Tabla1[[#This Row],[Cantidad de Insumos]])</f>
        <v/>
      </c>
      <c r="P120" s="531" t="str">
        <f>IF([2]!Tabla1[[#This Row],[Descripción]]="","",_xlfn.XLOOKUP([2]!Tabla1[[#This Row],[Descripción]],[2]!Tabla10[Descripción],[2]!Tabla10[CODIGO PRESUPUESTARIO],0))</f>
        <v/>
      </c>
      <c r="Q120" s="532"/>
      <c r="R120" s="532" t="str">
        <f>IF([2]!Tabla1[[#This Row],[Insumos]]="","",_xlfn.XLOOKUP([2]!Tabla1[[#This Row],[Insumos]],[2]!Tabla10[Insumo],[2]!Tabla10[InsumoAbrev],"",0))</f>
        <v/>
      </c>
      <c r="S120" s="191"/>
    </row>
    <row r="121" spans="2:19">
      <c r="B121" s="191" t="str">
        <f>IF('Formulario PPGR3'!$G121="","",CONCATENATE('Formulario PPGR3'!$C121,".",'Formulario PPGR3'!$D121,".",'Formulario PPGR3'!$E121,".",'Formulario PPGR3'!$F121))</f>
        <v/>
      </c>
      <c r="C121" s="191" t="str">
        <f>IF('Formulario PPGR3'!$G121="","",'Formulario PPGR1'!#REF!)</f>
        <v/>
      </c>
      <c r="D121" s="191" t="str">
        <f>IF('Formulario PPGR3'!$G121="","",'Formulario PPGR1'!#REF!)</f>
        <v/>
      </c>
      <c r="E121" s="191" t="str">
        <f>IF('Formulario PPGR3'!$G121="","",'Formulario PPGR1'!#REF!)</f>
        <v/>
      </c>
      <c r="F121" s="191" t="str">
        <f>IF('Formulario PPGR3'!$G121="","",'Formulario PPGR1'!#REF!)</f>
        <v/>
      </c>
      <c r="G121" s="241"/>
      <c r="H121" s="528" t="e" cm="1" vm="1">
        <f t="array" ref="H121">IF([2]!Tabla1[[#This Row],[Código_Actividad]]="","",_xlfn.XLOOKUP([2]!Tabla1[[#This Row],[Código_Actividad]],CodigoActividad,[2]!Tabla2[Actividades Programables Presupuestables],"",0))</f>
        <v>#REF!</v>
      </c>
      <c r="I121" s="529" t="str">
        <f>IFERROR(VLOOKUP('[2]Formulario PPGR3'!$G121,'[2]Formulario PPGR2'!$H$9:$V$534,15,FALSE),"")</f>
        <v/>
      </c>
      <c r="J121" s="534"/>
      <c r="K121" s="533"/>
      <c r="L121" s="530" t="str">
        <f>IF([2]!Tabla1[[#This Row],[Descripción]]="","",_xlfn.XLOOKUP([2]!Tabla1[[#This Row],[Descripción]],[2]!Tabla10[Descripción],[2]!Tabla10[Unidad de Medida],"",0))</f>
        <v/>
      </c>
      <c r="M121" s="321"/>
      <c r="N121" s="546" t="str">
        <f>IF([2]!Tabla1[[#This Row],[Descripción]]="","",_xlfn.XLOOKUP([2]!Tabla1[[#This Row],[Descripción]],[2]!Tabla10[Descripción],[2]!Tabla10[Precio Unitario],0))</f>
        <v/>
      </c>
      <c r="O121" s="546" t="str">
        <f>IF([2]!Tabla1[[#This Row],[Cantidad de Insumos]]="","",[2]!Tabla1[[#This Row],[Precio Unitario]]*[2]!Tabla1[[#This Row],[Cantidad de Insumos]])</f>
        <v/>
      </c>
      <c r="P121" s="531" t="str">
        <f>IF([2]!Tabla1[[#This Row],[Descripción]]="","",_xlfn.XLOOKUP([2]!Tabla1[[#This Row],[Descripción]],[2]!Tabla10[Descripción],[2]!Tabla10[CODIGO PRESUPUESTARIO],0))</f>
        <v/>
      </c>
      <c r="Q121" s="532"/>
      <c r="R121" s="532" t="str">
        <f>IF([2]!Tabla1[[#This Row],[Insumos]]="","",_xlfn.XLOOKUP([2]!Tabla1[[#This Row],[Insumos]],[2]!Tabla10[Insumo],[2]!Tabla10[InsumoAbrev],"",0))</f>
        <v/>
      </c>
      <c r="S121" s="191"/>
    </row>
    <row r="122" spans="2:19">
      <c r="B122" s="191" t="str">
        <f>IF('Formulario PPGR3'!$G122="","",CONCATENATE('Formulario PPGR3'!$C122,".",'Formulario PPGR3'!$D122,".",'Formulario PPGR3'!$E122,".",'Formulario PPGR3'!$F122))</f>
        <v/>
      </c>
      <c r="C122" s="191" t="str">
        <f>IF('Formulario PPGR3'!$G122="","",'Formulario PPGR1'!#REF!)</f>
        <v/>
      </c>
      <c r="D122" s="191" t="str">
        <f>IF('Formulario PPGR3'!$G122="","",'Formulario PPGR1'!#REF!)</f>
        <v/>
      </c>
      <c r="E122" s="191" t="str">
        <f>IF('Formulario PPGR3'!$G122="","",'Formulario PPGR1'!#REF!)</f>
        <v/>
      </c>
      <c r="F122" s="191" t="str">
        <f>IF('Formulario PPGR3'!$G122="","",'Formulario PPGR1'!#REF!)</f>
        <v/>
      </c>
      <c r="G122" s="241"/>
      <c r="H122" s="528" t="e" cm="1" vm="1">
        <f t="array" ref="H122">IF([2]!Tabla1[[#This Row],[Código_Actividad]]="","",_xlfn.XLOOKUP([2]!Tabla1[[#This Row],[Código_Actividad]],CodigoActividad,[2]!Tabla2[Actividades Programables Presupuestables],"",0))</f>
        <v>#REF!</v>
      </c>
      <c r="I122" s="529" t="str">
        <f>IFERROR(VLOOKUP('[2]Formulario PPGR3'!$G122,'[2]Formulario PPGR2'!$H$9:$V$534,15,FALSE),"")</f>
        <v/>
      </c>
      <c r="J122" s="534"/>
      <c r="K122" s="533"/>
      <c r="L122" s="530" t="str">
        <f>IF([2]!Tabla1[[#This Row],[Descripción]]="","",_xlfn.XLOOKUP([2]!Tabla1[[#This Row],[Descripción]],[2]!Tabla10[Descripción],[2]!Tabla10[Unidad de Medida],"",0))</f>
        <v/>
      </c>
      <c r="M122" s="321"/>
      <c r="N122" s="546" t="str">
        <f>IF([2]!Tabla1[[#This Row],[Descripción]]="","",_xlfn.XLOOKUP([2]!Tabla1[[#This Row],[Descripción]],[2]!Tabla10[Descripción],[2]!Tabla10[Precio Unitario],0))</f>
        <v/>
      </c>
      <c r="O122" s="546" t="str">
        <f>IF([2]!Tabla1[[#This Row],[Cantidad de Insumos]]="","",[2]!Tabla1[[#This Row],[Precio Unitario]]*[2]!Tabla1[[#This Row],[Cantidad de Insumos]])</f>
        <v/>
      </c>
      <c r="P122" s="531" t="str">
        <f>IF([2]!Tabla1[[#This Row],[Descripción]]="","",_xlfn.XLOOKUP([2]!Tabla1[[#This Row],[Descripción]],[2]!Tabla10[Descripción],[2]!Tabla10[CODIGO PRESUPUESTARIO],0))</f>
        <v/>
      </c>
      <c r="Q122" s="532"/>
      <c r="R122" s="532" t="str">
        <f>IF([2]!Tabla1[[#This Row],[Insumos]]="","",_xlfn.XLOOKUP([2]!Tabla1[[#This Row],[Insumos]],[2]!Tabla10[Insumo],[2]!Tabla10[InsumoAbrev],"",0))</f>
        <v/>
      </c>
      <c r="S122" s="191"/>
    </row>
    <row r="123" spans="2:19">
      <c r="B123" s="191" t="str">
        <f>IF('Formulario PPGR3'!$G123="","",CONCATENATE('Formulario PPGR3'!$C123,".",'Formulario PPGR3'!$D123,".",'Formulario PPGR3'!$E123,".",'Formulario PPGR3'!$F123))</f>
        <v/>
      </c>
      <c r="C123" s="191" t="str">
        <f>IF('Formulario PPGR3'!$G123="","",'Formulario PPGR1'!#REF!)</f>
        <v/>
      </c>
      <c r="D123" s="191" t="str">
        <f>IF('Formulario PPGR3'!$G123="","",'Formulario PPGR1'!#REF!)</f>
        <v/>
      </c>
      <c r="E123" s="191" t="str">
        <f>IF('Formulario PPGR3'!$G123="","",'Formulario PPGR1'!#REF!)</f>
        <v/>
      </c>
      <c r="F123" s="191" t="str">
        <f>IF('Formulario PPGR3'!$G123="","",'Formulario PPGR1'!#REF!)</f>
        <v/>
      </c>
      <c r="G123" s="241"/>
      <c r="H123" s="528" t="e" cm="1" vm="1">
        <f t="array" ref="H123">IF([2]!Tabla1[[#This Row],[Código_Actividad]]="","",_xlfn.XLOOKUP([2]!Tabla1[[#This Row],[Código_Actividad]],CodigoActividad,[2]!Tabla2[Actividades Programables Presupuestables],"",0))</f>
        <v>#REF!</v>
      </c>
      <c r="I123" s="529" t="str">
        <f>IFERROR(VLOOKUP('[2]Formulario PPGR3'!$G123,'[2]Formulario PPGR2'!$H$9:$V$534,15,FALSE),"")</f>
        <v/>
      </c>
      <c r="J123" s="534"/>
      <c r="K123" s="533"/>
      <c r="L123" s="530" t="str">
        <f>IF([2]!Tabla1[[#This Row],[Descripción]]="","",_xlfn.XLOOKUP([2]!Tabla1[[#This Row],[Descripción]],[2]!Tabla10[Descripción],[2]!Tabla10[Unidad de Medida],"",0))</f>
        <v/>
      </c>
      <c r="M123" s="321"/>
      <c r="N123" s="546" t="str">
        <f>IF([2]!Tabla1[[#This Row],[Descripción]]="","",_xlfn.XLOOKUP([2]!Tabla1[[#This Row],[Descripción]],[2]!Tabla10[Descripción],[2]!Tabla10[Precio Unitario],0))</f>
        <v/>
      </c>
      <c r="O123" s="546" t="str">
        <f>IF([2]!Tabla1[[#This Row],[Cantidad de Insumos]]="","",[2]!Tabla1[[#This Row],[Precio Unitario]]*[2]!Tabla1[[#This Row],[Cantidad de Insumos]])</f>
        <v/>
      </c>
      <c r="P123" s="531" t="str">
        <f>IF([2]!Tabla1[[#This Row],[Descripción]]="","",_xlfn.XLOOKUP([2]!Tabla1[[#This Row],[Descripción]],[2]!Tabla10[Descripción],[2]!Tabla10[CODIGO PRESUPUESTARIO],0))</f>
        <v/>
      </c>
      <c r="Q123" s="532"/>
      <c r="R123" s="532" t="str">
        <f>IF([2]!Tabla1[[#This Row],[Insumos]]="","",_xlfn.XLOOKUP([2]!Tabla1[[#This Row],[Insumos]],[2]!Tabla10[Insumo],[2]!Tabla10[InsumoAbrev],"",0))</f>
        <v/>
      </c>
      <c r="S123" s="191"/>
    </row>
    <row r="124" spans="2:19">
      <c r="B124" s="191" t="str">
        <f>IF('Formulario PPGR3'!$G124="","",CONCATENATE('Formulario PPGR3'!$C124,".",'Formulario PPGR3'!$D124,".",'Formulario PPGR3'!$E124,".",'Formulario PPGR3'!$F124))</f>
        <v/>
      </c>
      <c r="C124" s="191" t="str">
        <f>IF('Formulario PPGR3'!$G124="","",'Formulario PPGR1'!#REF!)</f>
        <v/>
      </c>
      <c r="D124" s="191" t="str">
        <f>IF('Formulario PPGR3'!$G124="","",'Formulario PPGR1'!#REF!)</f>
        <v/>
      </c>
      <c r="E124" s="191" t="str">
        <f>IF('Formulario PPGR3'!$G124="","",'Formulario PPGR1'!#REF!)</f>
        <v/>
      </c>
      <c r="F124" s="191" t="str">
        <f>IF('Formulario PPGR3'!$G124="","",'Formulario PPGR1'!#REF!)</f>
        <v/>
      </c>
      <c r="G124" s="241"/>
      <c r="H124" s="528" t="e" cm="1" vm="1">
        <f t="array" ref="H124">IF([2]!Tabla1[[#This Row],[Código_Actividad]]="","",_xlfn.XLOOKUP([2]!Tabla1[[#This Row],[Código_Actividad]],CodigoActividad,[2]!Tabla2[Actividades Programables Presupuestables],"",0))</f>
        <v>#REF!</v>
      </c>
      <c r="I124" s="529" t="str">
        <f>IFERROR(VLOOKUP('[2]Formulario PPGR3'!$G124,'[2]Formulario PPGR2'!$H$9:$V$534,15,FALSE),"")</f>
        <v/>
      </c>
      <c r="J124" s="534"/>
      <c r="K124" s="533"/>
      <c r="L124" s="530" t="str">
        <f>IF([2]!Tabla1[[#This Row],[Descripción]]="","",_xlfn.XLOOKUP([2]!Tabla1[[#This Row],[Descripción]],[2]!Tabla10[Descripción],[2]!Tabla10[Unidad de Medida],"",0))</f>
        <v/>
      </c>
      <c r="M124" s="321"/>
      <c r="N124" s="546" t="str">
        <f>IF([2]!Tabla1[[#This Row],[Descripción]]="","",_xlfn.XLOOKUP([2]!Tabla1[[#This Row],[Descripción]],[2]!Tabla10[Descripción],[2]!Tabla10[Precio Unitario],0))</f>
        <v/>
      </c>
      <c r="O124" s="546" t="str">
        <f>IF([2]!Tabla1[[#This Row],[Cantidad de Insumos]]="","",[2]!Tabla1[[#This Row],[Precio Unitario]]*[2]!Tabla1[[#This Row],[Cantidad de Insumos]])</f>
        <v/>
      </c>
      <c r="P124" s="531" t="str">
        <f>IF([2]!Tabla1[[#This Row],[Descripción]]="","",_xlfn.XLOOKUP([2]!Tabla1[[#This Row],[Descripción]],[2]!Tabla10[Descripción],[2]!Tabla10[CODIGO PRESUPUESTARIO],0))</f>
        <v/>
      </c>
      <c r="Q124" s="532"/>
      <c r="R124" s="532" t="str">
        <f>IF([2]!Tabla1[[#This Row],[Insumos]]="","",_xlfn.XLOOKUP([2]!Tabla1[[#This Row],[Insumos]],[2]!Tabla10[Insumo],[2]!Tabla10[InsumoAbrev],"",0))</f>
        <v/>
      </c>
      <c r="S124" s="191"/>
    </row>
    <row r="125" spans="2:19">
      <c r="B125" s="191" t="str">
        <f>IF('Formulario PPGR3'!$G125="","",CONCATENATE('Formulario PPGR3'!$C125,".",'Formulario PPGR3'!$D125,".",'Formulario PPGR3'!$E125,".",'Formulario PPGR3'!$F125))</f>
        <v/>
      </c>
      <c r="C125" s="191" t="str">
        <f>IF('Formulario PPGR3'!$G125="","",'Formulario PPGR1'!#REF!)</f>
        <v/>
      </c>
      <c r="D125" s="191" t="str">
        <f>IF('Formulario PPGR3'!$G125="","",'Formulario PPGR1'!#REF!)</f>
        <v/>
      </c>
      <c r="E125" s="191" t="str">
        <f>IF('Formulario PPGR3'!$G125="","",'Formulario PPGR1'!#REF!)</f>
        <v/>
      </c>
      <c r="F125" s="191" t="str">
        <f>IF('Formulario PPGR3'!$G125="","",'Formulario PPGR1'!#REF!)</f>
        <v/>
      </c>
      <c r="G125" s="241"/>
      <c r="H125" s="528" t="e" cm="1" vm="1">
        <f t="array" ref="H125">IF([2]!Tabla1[[#This Row],[Código_Actividad]]="","",_xlfn.XLOOKUP([2]!Tabla1[[#This Row],[Código_Actividad]],CodigoActividad,[2]!Tabla2[Actividades Programables Presupuestables],"",0))</f>
        <v>#REF!</v>
      </c>
      <c r="I125" s="529" t="str">
        <f>IFERROR(VLOOKUP('[2]Formulario PPGR3'!$G125,'[2]Formulario PPGR2'!$H$9:$V$534,15,FALSE),"")</f>
        <v/>
      </c>
      <c r="J125" s="534"/>
      <c r="K125" s="533"/>
      <c r="L125" s="530" t="str">
        <f>IF([2]!Tabla1[[#This Row],[Descripción]]="","",_xlfn.XLOOKUP([2]!Tabla1[[#This Row],[Descripción]],[2]!Tabla10[Descripción],[2]!Tabla10[Unidad de Medida],"",0))</f>
        <v/>
      </c>
      <c r="M125" s="321"/>
      <c r="N125" s="546" t="str">
        <f>IF([2]!Tabla1[[#This Row],[Descripción]]="","",_xlfn.XLOOKUP([2]!Tabla1[[#This Row],[Descripción]],[2]!Tabla10[Descripción],[2]!Tabla10[Precio Unitario],0))</f>
        <v/>
      </c>
      <c r="O125" s="546" t="str">
        <f>IF([2]!Tabla1[[#This Row],[Cantidad de Insumos]]="","",[2]!Tabla1[[#This Row],[Precio Unitario]]*[2]!Tabla1[[#This Row],[Cantidad de Insumos]])</f>
        <v/>
      </c>
      <c r="P125" s="531" t="str">
        <f>IF([2]!Tabla1[[#This Row],[Descripción]]="","",_xlfn.XLOOKUP([2]!Tabla1[[#This Row],[Descripción]],[2]!Tabla10[Descripción],[2]!Tabla10[CODIGO PRESUPUESTARIO],0))</f>
        <v/>
      </c>
      <c r="Q125" s="532"/>
      <c r="R125" s="532" t="str">
        <f>IF([2]!Tabla1[[#This Row],[Insumos]]="","",_xlfn.XLOOKUP([2]!Tabla1[[#This Row],[Insumos]],[2]!Tabla10[Insumo],[2]!Tabla10[InsumoAbrev],"",0))</f>
        <v/>
      </c>
      <c r="S125" s="191"/>
    </row>
    <row r="126" spans="2:19">
      <c r="B126" s="191" t="str">
        <f>IF('Formulario PPGR3'!$G126="","",CONCATENATE('Formulario PPGR3'!$C126,".",'Formulario PPGR3'!$D126,".",'Formulario PPGR3'!$E126,".",'Formulario PPGR3'!$F126))</f>
        <v/>
      </c>
      <c r="C126" s="191" t="str">
        <f>IF('Formulario PPGR3'!$G126="","",'Formulario PPGR1'!#REF!)</f>
        <v/>
      </c>
      <c r="D126" s="191" t="str">
        <f>IF('Formulario PPGR3'!$G126="","",'Formulario PPGR1'!#REF!)</f>
        <v/>
      </c>
      <c r="E126" s="191" t="str">
        <f>IF('Formulario PPGR3'!$G126="","",'Formulario PPGR1'!#REF!)</f>
        <v/>
      </c>
      <c r="F126" s="191" t="str">
        <f>IF('Formulario PPGR3'!$G126="","",'Formulario PPGR1'!#REF!)</f>
        <v/>
      </c>
      <c r="G126" s="241"/>
      <c r="H126" s="528" t="e" cm="1" vm="1">
        <f t="array" ref="H126">IF([2]!Tabla1[[#This Row],[Código_Actividad]]="","",_xlfn.XLOOKUP([2]!Tabla1[[#This Row],[Código_Actividad]],CodigoActividad,[2]!Tabla2[Actividades Programables Presupuestables],"",0))</f>
        <v>#REF!</v>
      </c>
      <c r="I126" s="529" t="str">
        <f>IFERROR(VLOOKUP('[2]Formulario PPGR3'!$G126,'[2]Formulario PPGR2'!$H$9:$V$534,15,FALSE),"")</f>
        <v/>
      </c>
      <c r="J126" s="534"/>
      <c r="K126" s="533"/>
      <c r="L126" s="530" t="str">
        <f>IF([2]!Tabla1[[#This Row],[Descripción]]="","",_xlfn.XLOOKUP([2]!Tabla1[[#This Row],[Descripción]],[2]!Tabla10[Descripción],[2]!Tabla10[Unidad de Medida],"",0))</f>
        <v/>
      </c>
      <c r="M126" s="321"/>
      <c r="N126" s="546" t="str">
        <f>IF([2]!Tabla1[[#This Row],[Descripción]]="","",_xlfn.XLOOKUP([2]!Tabla1[[#This Row],[Descripción]],[2]!Tabla10[Descripción],[2]!Tabla10[Precio Unitario],0))</f>
        <v/>
      </c>
      <c r="O126" s="546" t="str">
        <f>IF([2]!Tabla1[[#This Row],[Cantidad de Insumos]]="","",[2]!Tabla1[[#This Row],[Precio Unitario]]*[2]!Tabla1[[#This Row],[Cantidad de Insumos]])</f>
        <v/>
      </c>
      <c r="P126" s="531" t="str">
        <f>IF([2]!Tabla1[[#This Row],[Descripción]]="","",_xlfn.XLOOKUP([2]!Tabla1[[#This Row],[Descripción]],[2]!Tabla10[Descripción],[2]!Tabla10[CODIGO PRESUPUESTARIO],0))</f>
        <v/>
      </c>
      <c r="Q126" s="532"/>
      <c r="R126" s="532" t="str">
        <f>IF([2]!Tabla1[[#This Row],[Insumos]]="","",_xlfn.XLOOKUP([2]!Tabla1[[#This Row],[Insumos]],[2]!Tabla10[Insumo],[2]!Tabla10[InsumoAbrev],"",0))</f>
        <v/>
      </c>
      <c r="S126" s="191"/>
    </row>
    <row r="127" spans="2:19">
      <c r="B127" s="191" t="str">
        <f>IF('Formulario PPGR3'!$G127="","",CONCATENATE('Formulario PPGR3'!$C127,".",'Formulario PPGR3'!$D127,".",'Formulario PPGR3'!$E127,".",'Formulario PPGR3'!$F127))</f>
        <v/>
      </c>
      <c r="C127" s="191" t="str">
        <f>IF('Formulario PPGR3'!$G127="","",'Formulario PPGR1'!#REF!)</f>
        <v/>
      </c>
      <c r="D127" s="191" t="str">
        <f>IF('Formulario PPGR3'!$G127="","",'Formulario PPGR1'!#REF!)</f>
        <v/>
      </c>
      <c r="E127" s="191" t="str">
        <f>IF('Formulario PPGR3'!$G127="","",'Formulario PPGR1'!#REF!)</f>
        <v/>
      </c>
      <c r="F127" s="191" t="str">
        <f>IF('Formulario PPGR3'!$G127="","",'Formulario PPGR1'!#REF!)</f>
        <v/>
      </c>
      <c r="G127" s="241"/>
      <c r="H127" s="528" t="e" cm="1" vm="1">
        <f t="array" ref="H127">IF([2]!Tabla1[[#This Row],[Código_Actividad]]="","",_xlfn.XLOOKUP([2]!Tabla1[[#This Row],[Código_Actividad]],CodigoActividad,[2]!Tabla2[Actividades Programables Presupuestables],"",0))</f>
        <v>#REF!</v>
      </c>
      <c r="I127" s="529" t="str">
        <f>IFERROR(VLOOKUP('[2]Formulario PPGR3'!$G127,'[2]Formulario PPGR2'!$H$9:$V$534,15,FALSE),"")</f>
        <v/>
      </c>
      <c r="J127" s="534"/>
      <c r="K127" s="533"/>
      <c r="L127" s="530" t="str">
        <f>IF([2]!Tabla1[[#This Row],[Descripción]]="","",_xlfn.XLOOKUP([2]!Tabla1[[#This Row],[Descripción]],[2]!Tabla10[Descripción],[2]!Tabla10[Unidad de Medida],"",0))</f>
        <v/>
      </c>
      <c r="M127" s="321"/>
      <c r="N127" s="546" t="str">
        <f>IF([2]!Tabla1[[#This Row],[Descripción]]="","",_xlfn.XLOOKUP([2]!Tabla1[[#This Row],[Descripción]],[2]!Tabla10[Descripción],[2]!Tabla10[Precio Unitario],0))</f>
        <v/>
      </c>
      <c r="O127" s="546" t="str">
        <f>IF([2]!Tabla1[[#This Row],[Cantidad de Insumos]]="","",[2]!Tabla1[[#This Row],[Precio Unitario]]*[2]!Tabla1[[#This Row],[Cantidad de Insumos]])</f>
        <v/>
      </c>
      <c r="P127" s="531" t="str">
        <f>IF([2]!Tabla1[[#This Row],[Descripción]]="","",_xlfn.XLOOKUP([2]!Tabla1[[#This Row],[Descripción]],[2]!Tabla10[Descripción],[2]!Tabla10[CODIGO PRESUPUESTARIO],0))</f>
        <v/>
      </c>
      <c r="Q127" s="532"/>
      <c r="R127" s="532" t="str">
        <f>IF([2]!Tabla1[[#This Row],[Insumos]]="","",_xlfn.XLOOKUP([2]!Tabla1[[#This Row],[Insumos]],[2]!Tabla10[Insumo],[2]!Tabla10[InsumoAbrev],"",0))</f>
        <v/>
      </c>
      <c r="S127" s="191"/>
    </row>
    <row r="128" spans="2:19">
      <c r="B128" s="191" t="str">
        <f>IF('Formulario PPGR3'!$G128="","",CONCATENATE('Formulario PPGR3'!$C128,".",'Formulario PPGR3'!$D128,".",'Formulario PPGR3'!$E128,".",'Formulario PPGR3'!$F128))</f>
        <v/>
      </c>
      <c r="C128" s="191" t="str">
        <f>IF('Formulario PPGR3'!$G128="","",'Formulario PPGR1'!#REF!)</f>
        <v/>
      </c>
      <c r="D128" s="191" t="str">
        <f>IF('Formulario PPGR3'!$G128="","",'Formulario PPGR1'!#REF!)</f>
        <v/>
      </c>
      <c r="E128" s="191" t="str">
        <f>IF('Formulario PPGR3'!$G128="","",'Formulario PPGR1'!#REF!)</f>
        <v/>
      </c>
      <c r="F128" s="191" t="str">
        <f>IF('Formulario PPGR3'!$G128="","",'Formulario PPGR1'!#REF!)</f>
        <v/>
      </c>
      <c r="G128" s="241"/>
      <c r="H128" s="528" t="e" cm="1" vm="1">
        <f t="array" ref="H128">IF([2]!Tabla1[[#This Row],[Código_Actividad]]="","",_xlfn.XLOOKUP([2]!Tabla1[[#This Row],[Código_Actividad]],CodigoActividad,[2]!Tabla2[Actividades Programables Presupuestables],"",0))</f>
        <v>#REF!</v>
      </c>
      <c r="I128" s="529" t="str">
        <f>IFERROR(VLOOKUP('[2]Formulario PPGR3'!$G128,'[2]Formulario PPGR2'!$H$9:$V$534,15,FALSE),"")</f>
        <v/>
      </c>
      <c r="J128" s="534"/>
      <c r="K128" s="533"/>
      <c r="L128" s="530" t="str">
        <f>IF([2]!Tabla1[[#This Row],[Descripción]]="","",_xlfn.XLOOKUP([2]!Tabla1[[#This Row],[Descripción]],[2]!Tabla10[Descripción],[2]!Tabla10[Unidad de Medida],"",0))</f>
        <v/>
      </c>
      <c r="M128" s="321"/>
      <c r="N128" s="546" t="str">
        <f>IF([2]!Tabla1[[#This Row],[Descripción]]="","",_xlfn.XLOOKUP([2]!Tabla1[[#This Row],[Descripción]],[2]!Tabla10[Descripción],[2]!Tabla10[Precio Unitario],0))</f>
        <v/>
      </c>
      <c r="O128" s="546" t="str">
        <f>IF([2]!Tabla1[[#This Row],[Cantidad de Insumos]]="","",[2]!Tabla1[[#This Row],[Precio Unitario]]*[2]!Tabla1[[#This Row],[Cantidad de Insumos]])</f>
        <v/>
      </c>
      <c r="P128" s="531" t="str">
        <f>IF([2]!Tabla1[[#This Row],[Descripción]]="","",_xlfn.XLOOKUP([2]!Tabla1[[#This Row],[Descripción]],[2]!Tabla10[Descripción],[2]!Tabla10[CODIGO PRESUPUESTARIO],0))</f>
        <v/>
      </c>
      <c r="Q128" s="532"/>
      <c r="R128" s="532" t="str">
        <f>IF([2]!Tabla1[[#This Row],[Insumos]]="","",_xlfn.XLOOKUP([2]!Tabla1[[#This Row],[Insumos]],[2]!Tabla10[Insumo],[2]!Tabla10[InsumoAbrev],"",0))</f>
        <v/>
      </c>
      <c r="S128" s="191"/>
    </row>
    <row r="129" spans="2:19">
      <c r="B129" s="191" t="str">
        <f>IF('Formulario PPGR3'!$G129="","",CONCATENATE('Formulario PPGR3'!$C129,".",'Formulario PPGR3'!$D129,".",'Formulario PPGR3'!$E129,".",'Formulario PPGR3'!$F129))</f>
        <v/>
      </c>
      <c r="C129" s="191" t="str">
        <f>IF('Formulario PPGR3'!$G129="","",'Formulario PPGR1'!#REF!)</f>
        <v/>
      </c>
      <c r="D129" s="191" t="str">
        <f>IF('Formulario PPGR3'!$G129="","",'Formulario PPGR1'!#REF!)</f>
        <v/>
      </c>
      <c r="E129" s="191" t="str">
        <f>IF('Formulario PPGR3'!$G129="","",'Formulario PPGR1'!#REF!)</f>
        <v/>
      </c>
      <c r="F129" s="191" t="str">
        <f>IF('Formulario PPGR3'!$G129="","",'Formulario PPGR1'!#REF!)</f>
        <v/>
      </c>
      <c r="G129" s="241"/>
      <c r="H129" s="528" t="e" cm="1" vm="1">
        <f t="array" ref="H129">IF([2]!Tabla1[[#This Row],[Código_Actividad]]="","",_xlfn.XLOOKUP([2]!Tabla1[[#This Row],[Código_Actividad]],CodigoActividad,[2]!Tabla2[Actividades Programables Presupuestables],"",0))</f>
        <v>#REF!</v>
      </c>
      <c r="I129" s="529" t="str">
        <f>IFERROR(VLOOKUP('[2]Formulario PPGR3'!$G129,'[2]Formulario PPGR2'!$H$9:$V$534,15,FALSE),"")</f>
        <v/>
      </c>
      <c r="J129" s="534"/>
      <c r="K129" s="533"/>
      <c r="L129" s="530" t="str">
        <f>IF([2]!Tabla1[[#This Row],[Descripción]]="","",_xlfn.XLOOKUP([2]!Tabla1[[#This Row],[Descripción]],[2]!Tabla10[Descripción],[2]!Tabla10[Unidad de Medida],"",0))</f>
        <v/>
      </c>
      <c r="M129" s="321"/>
      <c r="N129" s="546" t="str">
        <f>IF([2]!Tabla1[[#This Row],[Descripción]]="","",_xlfn.XLOOKUP([2]!Tabla1[[#This Row],[Descripción]],[2]!Tabla10[Descripción],[2]!Tabla10[Precio Unitario],0))</f>
        <v/>
      </c>
      <c r="O129" s="546" t="str">
        <f>IF([2]!Tabla1[[#This Row],[Cantidad de Insumos]]="","",[2]!Tabla1[[#This Row],[Precio Unitario]]*[2]!Tabla1[[#This Row],[Cantidad de Insumos]])</f>
        <v/>
      </c>
      <c r="P129" s="531" t="str">
        <f>IF([2]!Tabla1[[#This Row],[Descripción]]="","",_xlfn.XLOOKUP([2]!Tabla1[[#This Row],[Descripción]],[2]!Tabla10[Descripción],[2]!Tabla10[CODIGO PRESUPUESTARIO],0))</f>
        <v/>
      </c>
      <c r="Q129" s="532"/>
      <c r="R129" s="532" t="str">
        <f>IF([2]!Tabla1[[#This Row],[Insumos]]="","",_xlfn.XLOOKUP([2]!Tabla1[[#This Row],[Insumos]],[2]!Tabla10[Insumo],[2]!Tabla10[InsumoAbrev],"",0))</f>
        <v/>
      </c>
      <c r="S129" s="191"/>
    </row>
    <row r="130" spans="2:19">
      <c r="B130" s="191" t="str">
        <f>IF('Formulario PPGR3'!$G130="","",CONCATENATE('Formulario PPGR3'!$C130,".",'Formulario PPGR3'!$D130,".",'Formulario PPGR3'!$E130,".",'Formulario PPGR3'!$F130))</f>
        <v/>
      </c>
      <c r="C130" s="191" t="str">
        <f>IF('Formulario PPGR3'!$G130="","",'Formulario PPGR1'!#REF!)</f>
        <v/>
      </c>
      <c r="D130" s="191" t="str">
        <f>IF('Formulario PPGR3'!$G130="","",'Formulario PPGR1'!#REF!)</f>
        <v/>
      </c>
      <c r="E130" s="191" t="str">
        <f>IF('Formulario PPGR3'!$G130="","",'Formulario PPGR1'!#REF!)</f>
        <v/>
      </c>
      <c r="F130" s="191" t="str">
        <f>IF('Formulario PPGR3'!$G130="","",'Formulario PPGR1'!#REF!)</f>
        <v/>
      </c>
      <c r="G130" s="241"/>
      <c r="H130" s="528" t="e" cm="1" vm="1">
        <f t="array" ref="H130">IF([2]!Tabla1[[#This Row],[Código_Actividad]]="","",_xlfn.XLOOKUP([2]!Tabla1[[#This Row],[Código_Actividad]],CodigoActividad,[2]!Tabla2[Actividades Programables Presupuestables],"",0))</f>
        <v>#REF!</v>
      </c>
      <c r="I130" s="529" t="str">
        <f>IFERROR(VLOOKUP('[2]Formulario PPGR3'!$G130,'[2]Formulario PPGR2'!$H$9:$V$534,15,FALSE),"")</f>
        <v/>
      </c>
      <c r="J130" s="534"/>
      <c r="K130" s="533"/>
      <c r="L130" s="530" t="str">
        <f>IF([2]!Tabla1[[#This Row],[Descripción]]="","",_xlfn.XLOOKUP([2]!Tabla1[[#This Row],[Descripción]],[2]!Tabla10[Descripción],[2]!Tabla10[Unidad de Medida],"",0))</f>
        <v/>
      </c>
      <c r="M130" s="321"/>
      <c r="N130" s="546" t="str">
        <f>IF([2]!Tabla1[[#This Row],[Descripción]]="","",_xlfn.XLOOKUP([2]!Tabla1[[#This Row],[Descripción]],[2]!Tabla10[Descripción],[2]!Tabla10[Precio Unitario],0))</f>
        <v/>
      </c>
      <c r="O130" s="546" t="str">
        <f>IF([2]!Tabla1[[#This Row],[Cantidad de Insumos]]="","",[2]!Tabla1[[#This Row],[Precio Unitario]]*[2]!Tabla1[[#This Row],[Cantidad de Insumos]])</f>
        <v/>
      </c>
      <c r="P130" s="531" t="str">
        <f>IF([2]!Tabla1[[#This Row],[Descripción]]="","",_xlfn.XLOOKUP([2]!Tabla1[[#This Row],[Descripción]],[2]!Tabla10[Descripción],[2]!Tabla10[CODIGO PRESUPUESTARIO],0))</f>
        <v/>
      </c>
      <c r="Q130" s="532"/>
      <c r="R130" s="532" t="str">
        <f>IF([2]!Tabla1[[#This Row],[Insumos]]="","",_xlfn.XLOOKUP([2]!Tabla1[[#This Row],[Insumos]],[2]!Tabla10[Insumo],[2]!Tabla10[InsumoAbrev],"",0))</f>
        <v/>
      </c>
      <c r="S130" s="191"/>
    </row>
    <row r="131" spans="2:19">
      <c r="B131" s="191" t="str">
        <f>IF('Formulario PPGR3'!$G131="","",CONCATENATE('Formulario PPGR3'!$C131,".",'Formulario PPGR3'!$D131,".",'Formulario PPGR3'!$E131,".",'Formulario PPGR3'!$F131))</f>
        <v/>
      </c>
      <c r="C131" s="191" t="str">
        <f>IF('Formulario PPGR3'!$G131="","",'Formulario PPGR1'!#REF!)</f>
        <v/>
      </c>
      <c r="D131" s="191" t="str">
        <f>IF('Formulario PPGR3'!$G131="","",'Formulario PPGR1'!#REF!)</f>
        <v/>
      </c>
      <c r="E131" s="191" t="str">
        <f>IF('Formulario PPGR3'!$G131="","",'Formulario PPGR1'!#REF!)</f>
        <v/>
      </c>
      <c r="F131" s="191" t="str">
        <f>IF('Formulario PPGR3'!$G131="","",'Formulario PPGR1'!#REF!)</f>
        <v/>
      </c>
      <c r="G131" s="190"/>
      <c r="H131" s="528" t="e" cm="1" vm="1">
        <f t="array" ref="H131">IF([2]!Tabla1[[#This Row],[Código_Actividad]]="","",_xlfn.XLOOKUP([2]!Tabla1[[#This Row],[Código_Actividad]],CodigoActividad,[2]!Tabla2[Actividades Programables Presupuestables],"",0))</f>
        <v>#REF!</v>
      </c>
      <c r="I131" s="529" t="str">
        <f>IFERROR(VLOOKUP('[2]Formulario PPGR3'!$G131,'[2]Formulario PPGR2'!$H$9:$V$534,15,FALSE),"")</f>
        <v/>
      </c>
      <c r="J131" s="534"/>
      <c r="K131" s="533"/>
      <c r="L131" s="530" t="str">
        <f>IF([2]!Tabla1[[#This Row],[Descripción]]="","",_xlfn.XLOOKUP([2]!Tabla1[[#This Row],[Descripción]],[2]!Tabla10[Descripción],[2]!Tabla10[Unidad de Medida],"",0))</f>
        <v/>
      </c>
      <c r="M131" s="321"/>
      <c r="N131" s="546" t="str">
        <f>IF([2]!Tabla1[[#This Row],[Descripción]]="","",_xlfn.XLOOKUP([2]!Tabla1[[#This Row],[Descripción]],[2]!Tabla10[Descripción],[2]!Tabla10[Precio Unitario],0))</f>
        <v/>
      </c>
      <c r="O131" s="546" t="str">
        <f>IF([2]!Tabla1[[#This Row],[Cantidad de Insumos]]="","",[2]!Tabla1[[#This Row],[Precio Unitario]]*[2]!Tabla1[[#This Row],[Cantidad de Insumos]])</f>
        <v/>
      </c>
      <c r="P131" s="531" t="str">
        <f>IF([2]!Tabla1[[#This Row],[Descripción]]="","",_xlfn.XLOOKUP([2]!Tabla1[[#This Row],[Descripción]],[2]!Tabla10[Descripción],[2]!Tabla10[CODIGO PRESUPUESTARIO],0))</f>
        <v/>
      </c>
      <c r="Q131" s="532"/>
      <c r="R131" s="532" t="str">
        <f>IF([2]!Tabla1[[#This Row],[Insumos]]="","",_xlfn.XLOOKUP([2]!Tabla1[[#This Row],[Insumos]],[2]!Tabla10[Insumo],[2]!Tabla10[InsumoAbrev],"",0))</f>
        <v/>
      </c>
      <c r="S131" s="191"/>
    </row>
    <row r="132" spans="2:19">
      <c r="B132" s="191" t="str">
        <f>IF('Formulario PPGR3'!$G132="","",CONCATENATE('Formulario PPGR3'!$C132,".",'Formulario PPGR3'!$D132,".",'Formulario PPGR3'!$E132,".",'Formulario PPGR3'!$F132))</f>
        <v/>
      </c>
      <c r="C132" s="191" t="str">
        <f>IF('Formulario PPGR3'!$G132="","",'Formulario PPGR1'!#REF!)</f>
        <v/>
      </c>
      <c r="D132" s="191" t="str">
        <f>IF('Formulario PPGR3'!$G132="","",'Formulario PPGR1'!#REF!)</f>
        <v/>
      </c>
      <c r="E132" s="191" t="str">
        <f>IF('Formulario PPGR3'!$G132="","",'Formulario PPGR1'!#REF!)</f>
        <v/>
      </c>
      <c r="F132" s="191" t="str">
        <f>IF('Formulario PPGR3'!$G132="","",'Formulario PPGR1'!#REF!)</f>
        <v/>
      </c>
      <c r="G132" s="190"/>
      <c r="H132" s="528" t="e" cm="1" vm="1">
        <f t="array" ref="H132">IF([2]!Tabla1[[#This Row],[Código_Actividad]]="","",_xlfn.XLOOKUP([2]!Tabla1[[#This Row],[Código_Actividad]],CodigoActividad,[2]!Tabla2[Actividades Programables Presupuestables],"",0))</f>
        <v>#REF!</v>
      </c>
      <c r="I132" s="529" t="str">
        <f>IFERROR(VLOOKUP('[2]Formulario PPGR3'!$G132,'[2]Formulario PPGR2'!$H$9:$V$534,15,FALSE),"")</f>
        <v/>
      </c>
      <c r="J132" s="534"/>
      <c r="K132" s="533"/>
      <c r="L132" s="530" t="str">
        <f>IF([2]!Tabla1[[#This Row],[Descripción]]="","",_xlfn.XLOOKUP([2]!Tabla1[[#This Row],[Descripción]],[2]!Tabla10[Descripción],[2]!Tabla10[Unidad de Medida],"",0))</f>
        <v/>
      </c>
      <c r="M132" s="321"/>
      <c r="N132" s="546" t="str">
        <f>IF([2]!Tabla1[[#This Row],[Descripción]]="","",_xlfn.XLOOKUP([2]!Tabla1[[#This Row],[Descripción]],[2]!Tabla10[Descripción],[2]!Tabla10[Precio Unitario],0))</f>
        <v/>
      </c>
      <c r="O132" s="546" t="str">
        <f>IF([2]!Tabla1[[#This Row],[Cantidad de Insumos]]="","",[2]!Tabla1[[#This Row],[Precio Unitario]]*[2]!Tabla1[[#This Row],[Cantidad de Insumos]])</f>
        <v/>
      </c>
      <c r="P132" s="531" t="str">
        <f>IF([2]!Tabla1[[#This Row],[Descripción]]="","",_xlfn.XLOOKUP([2]!Tabla1[[#This Row],[Descripción]],[2]!Tabla10[Descripción],[2]!Tabla10[CODIGO PRESUPUESTARIO],0))</f>
        <v/>
      </c>
      <c r="Q132" s="532"/>
      <c r="R132" s="532" t="str">
        <f>IF([2]!Tabla1[[#This Row],[Insumos]]="","",_xlfn.XLOOKUP([2]!Tabla1[[#This Row],[Insumos]],[2]!Tabla10[Insumo],[2]!Tabla10[InsumoAbrev],"",0))</f>
        <v/>
      </c>
      <c r="S132" s="191"/>
    </row>
    <row r="133" spans="2:19">
      <c r="B133" s="191" t="str">
        <f>IF('Formulario PPGR3'!$G133="","",CONCATENATE('Formulario PPGR3'!$C133,".",'Formulario PPGR3'!$D133,".",'Formulario PPGR3'!$E133,".",'Formulario PPGR3'!$F133))</f>
        <v/>
      </c>
      <c r="C133" s="191" t="str">
        <f>IF('Formulario PPGR3'!$G133="","",'Formulario PPGR1'!#REF!)</f>
        <v/>
      </c>
      <c r="D133" s="191" t="str">
        <f>IF('Formulario PPGR3'!$G133="","",'Formulario PPGR1'!#REF!)</f>
        <v/>
      </c>
      <c r="E133" s="191" t="str">
        <f>IF('Formulario PPGR3'!$G133="","",'Formulario PPGR1'!#REF!)</f>
        <v/>
      </c>
      <c r="F133" s="191" t="str">
        <f>IF('Formulario PPGR3'!$G133="","",'Formulario PPGR1'!#REF!)</f>
        <v/>
      </c>
      <c r="G133" s="190"/>
      <c r="H133" s="528" t="e" cm="1" vm="1">
        <f t="array" ref="H133">IF([2]!Tabla1[[#This Row],[Código_Actividad]]="","",_xlfn.XLOOKUP([2]!Tabla1[[#This Row],[Código_Actividad]],CodigoActividad,[2]!Tabla2[Actividades Programables Presupuestables],"",0))</f>
        <v>#REF!</v>
      </c>
      <c r="I133" s="529" t="str">
        <f>IFERROR(VLOOKUP('[2]Formulario PPGR3'!$G133,'[2]Formulario PPGR2'!$H$9:$V$534,15,FALSE),"")</f>
        <v/>
      </c>
      <c r="J133" s="534"/>
      <c r="K133" s="533"/>
      <c r="L133" s="530" t="str">
        <f>IF([2]!Tabla1[[#This Row],[Descripción]]="","",_xlfn.XLOOKUP([2]!Tabla1[[#This Row],[Descripción]],[2]!Tabla10[Descripción],[2]!Tabla10[Unidad de Medida],"",0))</f>
        <v/>
      </c>
      <c r="M133" s="321"/>
      <c r="N133" s="546" t="str">
        <f>IF([2]!Tabla1[[#This Row],[Descripción]]="","",_xlfn.XLOOKUP([2]!Tabla1[[#This Row],[Descripción]],[2]!Tabla10[Descripción],[2]!Tabla10[Precio Unitario],0))</f>
        <v/>
      </c>
      <c r="O133" s="546" t="str">
        <f>IF([2]!Tabla1[[#This Row],[Cantidad de Insumos]]="","",[2]!Tabla1[[#This Row],[Precio Unitario]]*[2]!Tabla1[[#This Row],[Cantidad de Insumos]])</f>
        <v/>
      </c>
      <c r="P133" s="531" t="str">
        <f>IF([2]!Tabla1[[#This Row],[Descripción]]="","",_xlfn.XLOOKUP([2]!Tabla1[[#This Row],[Descripción]],[2]!Tabla10[Descripción],[2]!Tabla10[CODIGO PRESUPUESTARIO],0))</f>
        <v/>
      </c>
      <c r="Q133" s="532"/>
      <c r="R133" s="532" t="str">
        <f>IF([2]!Tabla1[[#This Row],[Insumos]]="","",_xlfn.XLOOKUP([2]!Tabla1[[#This Row],[Insumos]],[2]!Tabla10[Insumo],[2]!Tabla10[InsumoAbrev],"",0))</f>
        <v/>
      </c>
      <c r="S133" s="191"/>
    </row>
    <row r="134" spans="2:19">
      <c r="B134" s="191" t="str">
        <f>IF('Formulario PPGR3'!$G134="","",CONCATENATE('Formulario PPGR3'!$C134,".",'Formulario PPGR3'!$D134,".",'Formulario PPGR3'!$E134,".",'Formulario PPGR3'!$F134))</f>
        <v/>
      </c>
      <c r="C134" s="191" t="str">
        <f>IF('Formulario PPGR3'!$G134="","",'Formulario PPGR1'!#REF!)</f>
        <v/>
      </c>
      <c r="D134" s="191" t="str">
        <f>IF('Formulario PPGR3'!$G134="","",'Formulario PPGR1'!#REF!)</f>
        <v/>
      </c>
      <c r="E134" s="191" t="str">
        <f>IF('Formulario PPGR3'!$G134="","",'Formulario PPGR1'!#REF!)</f>
        <v/>
      </c>
      <c r="F134" s="191" t="str">
        <f>IF('Formulario PPGR3'!$G134="","",'Formulario PPGR1'!#REF!)</f>
        <v/>
      </c>
      <c r="G134" s="190"/>
      <c r="H134" s="528" t="e" cm="1" vm="1">
        <f t="array" ref="H134">IF([2]!Tabla1[[#This Row],[Código_Actividad]]="","",_xlfn.XLOOKUP([2]!Tabla1[[#This Row],[Código_Actividad]],CodigoActividad,[2]!Tabla2[Actividades Programables Presupuestables],"",0))</f>
        <v>#REF!</v>
      </c>
      <c r="I134" s="529" t="str">
        <f>IFERROR(VLOOKUP('[2]Formulario PPGR3'!$G134,'[2]Formulario PPGR2'!$H$9:$V$534,15,FALSE),"")</f>
        <v/>
      </c>
      <c r="J134" s="534"/>
      <c r="K134" s="533"/>
      <c r="L134" s="530" t="str">
        <f>IF([2]!Tabla1[[#This Row],[Descripción]]="","",_xlfn.XLOOKUP([2]!Tabla1[[#This Row],[Descripción]],[2]!Tabla10[Descripción],[2]!Tabla10[Unidad de Medida],"",0))</f>
        <v/>
      </c>
      <c r="M134" s="321"/>
      <c r="N134" s="546" t="str">
        <f>IF([2]!Tabla1[[#This Row],[Descripción]]="","",_xlfn.XLOOKUP([2]!Tabla1[[#This Row],[Descripción]],[2]!Tabla10[Descripción],[2]!Tabla10[Precio Unitario],0))</f>
        <v/>
      </c>
      <c r="O134" s="546" t="str">
        <f>IF([2]!Tabla1[[#This Row],[Cantidad de Insumos]]="","",[2]!Tabla1[[#This Row],[Precio Unitario]]*[2]!Tabla1[[#This Row],[Cantidad de Insumos]])</f>
        <v/>
      </c>
      <c r="P134" s="531" t="str">
        <f>IF([2]!Tabla1[[#This Row],[Descripción]]="","",_xlfn.XLOOKUP([2]!Tabla1[[#This Row],[Descripción]],[2]!Tabla10[Descripción],[2]!Tabla10[CODIGO PRESUPUESTARIO],0))</f>
        <v/>
      </c>
      <c r="Q134" s="532"/>
      <c r="R134" s="532" t="str">
        <f>IF([2]!Tabla1[[#This Row],[Insumos]]="","",_xlfn.XLOOKUP([2]!Tabla1[[#This Row],[Insumos]],[2]!Tabla10[Insumo],[2]!Tabla10[InsumoAbrev],"",0))</f>
        <v/>
      </c>
      <c r="S134" s="191"/>
    </row>
    <row r="135" spans="2:19">
      <c r="B135" s="191" t="str">
        <f>IF('Formulario PPGR3'!$G135="","",CONCATENATE('Formulario PPGR3'!$C135,".",'Formulario PPGR3'!$D135,".",'Formulario PPGR3'!$E135,".",'Formulario PPGR3'!$F135))</f>
        <v/>
      </c>
      <c r="C135" s="191" t="str">
        <f>IF('Formulario PPGR3'!$G135="","",'Formulario PPGR1'!#REF!)</f>
        <v/>
      </c>
      <c r="D135" s="191" t="str">
        <f>IF('Formulario PPGR3'!$G135="","",'Formulario PPGR1'!#REF!)</f>
        <v/>
      </c>
      <c r="E135" s="191" t="str">
        <f>IF('Formulario PPGR3'!$G135="","",'Formulario PPGR1'!#REF!)</f>
        <v/>
      </c>
      <c r="F135" s="191" t="str">
        <f>IF('Formulario PPGR3'!$G135="","",'Formulario PPGR1'!#REF!)</f>
        <v/>
      </c>
      <c r="G135" s="190"/>
      <c r="H135" s="528" t="e" cm="1" vm="1">
        <f t="array" ref="H135">IF([2]!Tabla1[[#This Row],[Código_Actividad]]="","",_xlfn.XLOOKUP([2]!Tabla1[[#This Row],[Código_Actividad]],CodigoActividad,[2]!Tabla2[Actividades Programables Presupuestables],"",0))</f>
        <v>#REF!</v>
      </c>
      <c r="I135" s="529" t="str">
        <f>IFERROR(VLOOKUP('[2]Formulario PPGR3'!$G135,'[2]Formulario PPGR2'!$H$9:$V$534,15,FALSE),"")</f>
        <v/>
      </c>
      <c r="J135" s="534"/>
      <c r="K135" s="533"/>
      <c r="L135" s="530" t="str">
        <f>IF([2]!Tabla1[[#This Row],[Descripción]]="","",_xlfn.XLOOKUP([2]!Tabla1[[#This Row],[Descripción]],[2]!Tabla10[Descripción],[2]!Tabla10[Unidad de Medida],"",0))</f>
        <v/>
      </c>
      <c r="M135" s="321"/>
      <c r="N135" s="546" t="str">
        <f>IF([2]!Tabla1[[#This Row],[Descripción]]="","",_xlfn.XLOOKUP([2]!Tabla1[[#This Row],[Descripción]],[2]!Tabla10[Descripción],[2]!Tabla10[Precio Unitario],0))</f>
        <v/>
      </c>
      <c r="O135" s="546" t="str">
        <f>IF([2]!Tabla1[[#This Row],[Cantidad de Insumos]]="","",[2]!Tabla1[[#This Row],[Precio Unitario]]*[2]!Tabla1[[#This Row],[Cantidad de Insumos]])</f>
        <v/>
      </c>
      <c r="P135" s="531" t="str">
        <f>IF([2]!Tabla1[[#This Row],[Descripción]]="","",_xlfn.XLOOKUP([2]!Tabla1[[#This Row],[Descripción]],[2]!Tabla10[Descripción],[2]!Tabla10[CODIGO PRESUPUESTARIO],0))</f>
        <v/>
      </c>
      <c r="Q135" s="532"/>
      <c r="R135" s="532" t="str">
        <f>IF([2]!Tabla1[[#This Row],[Insumos]]="","",_xlfn.XLOOKUP([2]!Tabla1[[#This Row],[Insumos]],[2]!Tabla10[Insumo],[2]!Tabla10[InsumoAbrev],"",0))</f>
        <v/>
      </c>
      <c r="S135" s="191"/>
    </row>
    <row r="136" spans="2:19">
      <c r="B136" s="191" t="str">
        <f>IF('Formulario PPGR3'!$G136="","",CONCATENATE('Formulario PPGR3'!$C136,".",'Formulario PPGR3'!$D136,".",'Formulario PPGR3'!$E136,".",'Formulario PPGR3'!$F136))</f>
        <v/>
      </c>
      <c r="C136" s="191" t="str">
        <f>IF('Formulario PPGR3'!$G136="","",'Formulario PPGR1'!#REF!)</f>
        <v/>
      </c>
      <c r="D136" s="191" t="str">
        <f>IF('Formulario PPGR3'!$G136="","",'Formulario PPGR1'!#REF!)</f>
        <v/>
      </c>
      <c r="E136" s="191" t="str">
        <f>IF('Formulario PPGR3'!$G136="","",'Formulario PPGR1'!#REF!)</f>
        <v/>
      </c>
      <c r="F136" s="191" t="str">
        <f>IF('Formulario PPGR3'!$G136="","",'Formulario PPGR1'!#REF!)</f>
        <v/>
      </c>
      <c r="G136" s="190"/>
      <c r="H136" s="528" t="e" cm="1" vm="1">
        <f t="array" ref="H136">IF([2]!Tabla1[[#This Row],[Código_Actividad]]="","",_xlfn.XLOOKUP([2]!Tabla1[[#This Row],[Código_Actividad]],CodigoActividad,[2]!Tabla2[Actividades Programables Presupuestables],"",0))</f>
        <v>#REF!</v>
      </c>
      <c r="I136" s="529" t="str">
        <f>IFERROR(VLOOKUP('[2]Formulario PPGR3'!$G136,'[2]Formulario PPGR2'!$H$9:$V$534,15,FALSE),"")</f>
        <v/>
      </c>
      <c r="J136" s="534"/>
      <c r="K136" s="533"/>
      <c r="L136" s="530" t="str">
        <f>IF([2]!Tabla1[[#This Row],[Descripción]]="","",_xlfn.XLOOKUP([2]!Tabla1[[#This Row],[Descripción]],[2]!Tabla10[Descripción],[2]!Tabla10[Unidad de Medida],"",0))</f>
        <v/>
      </c>
      <c r="M136" s="321"/>
      <c r="N136" s="546" t="str">
        <f>IF([2]!Tabla1[[#This Row],[Descripción]]="","",_xlfn.XLOOKUP([2]!Tabla1[[#This Row],[Descripción]],[2]!Tabla10[Descripción],[2]!Tabla10[Precio Unitario],0))</f>
        <v/>
      </c>
      <c r="O136" s="546" t="str">
        <f>IF([2]!Tabla1[[#This Row],[Cantidad de Insumos]]="","",[2]!Tabla1[[#This Row],[Precio Unitario]]*[2]!Tabla1[[#This Row],[Cantidad de Insumos]])</f>
        <v/>
      </c>
      <c r="P136" s="531" t="str">
        <f>IF([2]!Tabla1[[#This Row],[Descripción]]="","",_xlfn.XLOOKUP([2]!Tabla1[[#This Row],[Descripción]],[2]!Tabla10[Descripción],[2]!Tabla10[CODIGO PRESUPUESTARIO],0))</f>
        <v/>
      </c>
      <c r="Q136" s="532"/>
      <c r="R136" s="532" t="str">
        <f>IF([2]!Tabla1[[#This Row],[Insumos]]="","",_xlfn.XLOOKUP([2]!Tabla1[[#This Row],[Insumos]],[2]!Tabla10[Insumo],[2]!Tabla10[InsumoAbrev],"",0))</f>
        <v/>
      </c>
      <c r="S136" s="191"/>
    </row>
    <row r="137" spans="2:19">
      <c r="B137" s="191" t="str">
        <f>IF('Formulario PPGR3'!$G137="","",CONCATENATE('Formulario PPGR3'!$C137,".",'Formulario PPGR3'!$D137,".",'Formulario PPGR3'!$E137,".",'Formulario PPGR3'!$F137))</f>
        <v/>
      </c>
      <c r="C137" s="191" t="str">
        <f>IF('Formulario PPGR3'!$G137="","",'Formulario PPGR1'!#REF!)</f>
        <v/>
      </c>
      <c r="D137" s="191" t="str">
        <f>IF('Formulario PPGR3'!$G137="","",'Formulario PPGR1'!#REF!)</f>
        <v/>
      </c>
      <c r="E137" s="191" t="str">
        <f>IF('Formulario PPGR3'!$G137="","",'Formulario PPGR1'!#REF!)</f>
        <v/>
      </c>
      <c r="F137" s="191" t="str">
        <f>IF('Formulario PPGR3'!$G137="","",'Formulario PPGR1'!#REF!)</f>
        <v/>
      </c>
      <c r="G137" s="190"/>
      <c r="H137" s="528" t="e" cm="1" vm="1">
        <f t="array" ref="H137">IF([2]!Tabla1[[#This Row],[Código_Actividad]]="","",_xlfn.XLOOKUP([2]!Tabla1[[#This Row],[Código_Actividad]],CodigoActividad,[2]!Tabla2[Actividades Programables Presupuestables],"",0))</f>
        <v>#REF!</v>
      </c>
      <c r="I137" s="529" t="str">
        <f>IFERROR(VLOOKUP('[2]Formulario PPGR3'!$G137,'[2]Formulario PPGR2'!$H$9:$V$534,15,FALSE),"")</f>
        <v/>
      </c>
      <c r="J137" s="534"/>
      <c r="K137" s="533"/>
      <c r="L137" s="530" t="str">
        <f>IF([2]!Tabla1[[#This Row],[Descripción]]="","",_xlfn.XLOOKUP([2]!Tabla1[[#This Row],[Descripción]],[2]!Tabla10[Descripción],[2]!Tabla10[Unidad de Medida],"",0))</f>
        <v/>
      </c>
      <c r="M137" s="321"/>
      <c r="N137" s="546" t="str">
        <f>IF([2]!Tabla1[[#This Row],[Descripción]]="","",_xlfn.XLOOKUP([2]!Tabla1[[#This Row],[Descripción]],[2]!Tabla10[Descripción],[2]!Tabla10[Precio Unitario],0))</f>
        <v/>
      </c>
      <c r="O137" s="546" t="str">
        <f>IF([2]!Tabla1[[#This Row],[Cantidad de Insumos]]="","",[2]!Tabla1[[#This Row],[Precio Unitario]]*[2]!Tabla1[[#This Row],[Cantidad de Insumos]])</f>
        <v/>
      </c>
      <c r="P137" s="531" t="str">
        <f>IF([2]!Tabla1[[#This Row],[Descripción]]="","",_xlfn.XLOOKUP([2]!Tabla1[[#This Row],[Descripción]],[2]!Tabla10[Descripción],[2]!Tabla10[CODIGO PRESUPUESTARIO],0))</f>
        <v/>
      </c>
      <c r="Q137" s="532"/>
      <c r="R137" s="532" t="str">
        <f>IF([2]!Tabla1[[#This Row],[Insumos]]="","",_xlfn.XLOOKUP([2]!Tabla1[[#This Row],[Insumos]],[2]!Tabla10[Insumo],[2]!Tabla10[InsumoAbrev],"",0))</f>
        <v/>
      </c>
      <c r="S137" s="191"/>
    </row>
    <row r="138" spans="2:19">
      <c r="B138" s="191" t="str">
        <f>IF('Formulario PPGR3'!$G138="","",CONCATENATE('Formulario PPGR3'!$C138,".",'Formulario PPGR3'!$D138,".",'Formulario PPGR3'!$E138,".",'Formulario PPGR3'!$F138))</f>
        <v/>
      </c>
      <c r="C138" s="191" t="str">
        <f>IF('Formulario PPGR3'!$G138="","",'Formulario PPGR1'!#REF!)</f>
        <v/>
      </c>
      <c r="D138" s="191" t="str">
        <f>IF('Formulario PPGR3'!$G138="","",'Formulario PPGR1'!#REF!)</f>
        <v/>
      </c>
      <c r="E138" s="191" t="str">
        <f>IF('Formulario PPGR3'!$G138="","",'Formulario PPGR1'!#REF!)</f>
        <v/>
      </c>
      <c r="F138" s="191" t="str">
        <f>IF('Formulario PPGR3'!$G138="","",'Formulario PPGR1'!#REF!)</f>
        <v/>
      </c>
      <c r="G138" s="190"/>
      <c r="H138" s="528" t="e" cm="1" vm="1">
        <f t="array" ref="H138">IF([2]!Tabla1[[#This Row],[Código_Actividad]]="","",_xlfn.XLOOKUP([2]!Tabla1[[#This Row],[Código_Actividad]],CodigoActividad,[2]!Tabla2[Actividades Programables Presupuestables],"",0))</f>
        <v>#REF!</v>
      </c>
      <c r="I138" s="529" t="str">
        <f>IFERROR(VLOOKUP('[2]Formulario PPGR3'!$G138,'[2]Formulario PPGR2'!$H$9:$V$534,15,FALSE),"")</f>
        <v/>
      </c>
      <c r="J138" s="534"/>
      <c r="K138" s="533"/>
      <c r="L138" s="530" t="str">
        <f>IF([2]!Tabla1[[#This Row],[Descripción]]="","",_xlfn.XLOOKUP([2]!Tabla1[[#This Row],[Descripción]],[2]!Tabla10[Descripción],[2]!Tabla10[Unidad de Medida],"",0))</f>
        <v/>
      </c>
      <c r="M138" s="321"/>
      <c r="N138" s="546" t="str">
        <f>IF([2]!Tabla1[[#This Row],[Descripción]]="","",_xlfn.XLOOKUP([2]!Tabla1[[#This Row],[Descripción]],[2]!Tabla10[Descripción],[2]!Tabla10[Precio Unitario],0))</f>
        <v/>
      </c>
      <c r="O138" s="546" t="str">
        <f>IF([2]!Tabla1[[#This Row],[Cantidad de Insumos]]="","",[2]!Tabla1[[#This Row],[Precio Unitario]]*[2]!Tabla1[[#This Row],[Cantidad de Insumos]])</f>
        <v/>
      </c>
      <c r="P138" s="531" t="str">
        <f>IF([2]!Tabla1[[#This Row],[Descripción]]="","",_xlfn.XLOOKUP([2]!Tabla1[[#This Row],[Descripción]],[2]!Tabla10[Descripción],[2]!Tabla10[CODIGO PRESUPUESTARIO],0))</f>
        <v/>
      </c>
      <c r="Q138" s="532"/>
      <c r="R138" s="532" t="str">
        <f>IF([2]!Tabla1[[#This Row],[Insumos]]="","",_xlfn.XLOOKUP([2]!Tabla1[[#This Row],[Insumos]],[2]!Tabla10[Insumo],[2]!Tabla10[InsumoAbrev],"",0))</f>
        <v/>
      </c>
      <c r="S138" s="191"/>
    </row>
    <row r="139" spans="2:19">
      <c r="B139" s="191" t="str">
        <f>IF('Formulario PPGR3'!$G139="","",CONCATENATE('Formulario PPGR3'!$C139,".",'Formulario PPGR3'!$D139,".",'Formulario PPGR3'!$E139,".",'Formulario PPGR3'!$F139))</f>
        <v/>
      </c>
      <c r="C139" s="191" t="str">
        <f>IF('Formulario PPGR3'!$G139="","",'Formulario PPGR1'!#REF!)</f>
        <v/>
      </c>
      <c r="D139" s="191" t="str">
        <f>IF('Formulario PPGR3'!$G139="","",'Formulario PPGR1'!#REF!)</f>
        <v/>
      </c>
      <c r="E139" s="191" t="str">
        <f>IF('Formulario PPGR3'!$G139="","",'Formulario PPGR1'!#REF!)</f>
        <v/>
      </c>
      <c r="F139" s="191" t="str">
        <f>IF('Formulario PPGR3'!$G139="","",'Formulario PPGR1'!#REF!)</f>
        <v/>
      </c>
      <c r="G139" s="190"/>
      <c r="H139" s="528" t="e" cm="1" vm="1">
        <f t="array" ref="H139">IF([2]!Tabla1[[#This Row],[Código_Actividad]]="","",_xlfn.XLOOKUP([2]!Tabla1[[#This Row],[Código_Actividad]],CodigoActividad,[2]!Tabla2[Actividades Programables Presupuestables],"",0))</f>
        <v>#REF!</v>
      </c>
      <c r="I139" s="529" t="str">
        <f>IFERROR(VLOOKUP('[2]Formulario PPGR3'!$G139,'[2]Formulario PPGR2'!$H$9:$V$534,15,FALSE),"")</f>
        <v/>
      </c>
      <c r="J139" s="534"/>
      <c r="K139" s="533"/>
      <c r="L139" s="530" t="str">
        <f>IF([2]!Tabla1[[#This Row],[Descripción]]="","",_xlfn.XLOOKUP([2]!Tabla1[[#This Row],[Descripción]],[2]!Tabla10[Descripción],[2]!Tabla10[Unidad de Medida],"",0))</f>
        <v/>
      </c>
      <c r="M139" s="321"/>
      <c r="N139" s="546" t="str">
        <f>IF([2]!Tabla1[[#This Row],[Descripción]]="","",_xlfn.XLOOKUP([2]!Tabla1[[#This Row],[Descripción]],[2]!Tabla10[Descripción],[2]!Tabla10[Precio Unitario],0))</f>
        <v/>
      </c>
      <c r="O139" s="546" t="str">
        <f>IF([2]!Tabla1[[#This Row],[Cantidad de Insumos]]="","",[2]!Tabla1[[#This Row],[Precio Unitario]]*[2]!Tabla1[[#This Row],[Cantidad de Insumos]])</f>
        <v/>
      </c>
      <c r="P139" s="531" t="str">
        <f>IF([2]!Tabla1[[#This Row],[Descripción]]="","",_xlfn.XLOOKUP([2]!Tabla1[[#This Row],[Descripción]],[2]!Tabla10[Descripción],[2]!Tabla10[CODIGO PRESUPUESTARIO],0))</f>
        <v/>
      </c>
      <c r="Q139" s="532"/>
      <c r="R139" s="532" t="str">
        <f>IF([2]!Tabla1[[#This Row],[Insumos]]="","",_xlfn.XLOOKUP([2]!Tabla1[[#This Row],[Insumos]],[2]!Tabla10[Insumo],[2]!Tabla10[InsumoAbrev],"",0))</f>
        <v/>
      </c>
      <c r="S139" s="191"/>
    </row>
    <row r="140" spans="2:19">
      <c r="B140" s="191" t="str">
        <f>IF('Formulario PPGR3'!$G140="","",CONCATENATE('Formulario PPGR3'!$C140,".",'Formulario PPGR3'!$D140,".",'Formulario PPGR3'!$E140,".",'Formulario PPGR3'!$F140))</f>
        <v/>
      </c>
      <c r="C140" s="191" t="str">
        <f>IF('Formulario PPGR3'!$G140="","",'Formulario PPGR1'!#REF!)</f>
        <v/>
      </c>
      <c r="D140" s="191" t="str">
        <f>IF('Formulario PPGR3'!$G140="","",'Formulario PPGR1'!#REF!)</f>
        <v/>
      </c>
      <c r="E140" s="191" t="str">
        <f>IF('Formulario PPGR3'!$G140="","",'Formulario PPGR1'!#REF!)</f>
        <v/>
      </c>
      <c r="F140" s="191" t="str">
        <f>IF('Formulario PPGR3'!$G140="","",'Formulario PPGR1'!#REF!)</f>
        <v/>
      </c>
      <c r="G140" s="190"/>
      <c r="H140" s="528" t="e" cm="1" vm="1">
        <f t="array" ref="H140">IF([2]!Tabla1[[#This Row],[Código_Actividad]]="","",_xlfn.XLOOKUP([2]!Tabla1[[#This Row],[Código_Actividad]],CodigoActividad,[2]!Tabla2[Actividades Programables Presupuestables],"",0))</f>
        <v>#REF!</v>
      </c>
      <c r="I140" s="529" t="str">
        <f>IFERROR(VLOOKUP('[2]Formulario PPGR3'!$G140,'[2]Formulario PPGR2'!$H$9:$V$534,15,FALSE),"")</f>
        <v/>
      </c>
      <c r="J140" s="534"/>
      <c r="K140" s="533"/>
      <c r="L140" s="530" t="str">
        <f>IF([2]!Tabla1[[#This Row],[Descripción]]="","",_xlfn.XLOOKUP([2]!Tabla1[[#This Row],[Descripción]],[2]!Tabla10[Descripción],[2]!Tabla10[Unidad de Medida],"",0))</f>
        <v/>
      </c>
      <c r="M140" s="321"/>
      <c r="N140" s="546" t="str">
        <f>IF([2]!Tabla1[[#This Row],[Descripción]]="","",_xlfn.XLOOKUP([2]!Tabla1[[#This Row],[Descripción]],[2]!Tabla10[Descripción],[2]!Tabla10[Precio Unitario],0))</f>
        <v/>
      </c>
      <c r="O140" s="546" t="str">
        <f>IF([2]!Tabla1[[#This Row],[Cantidad de Insumos]]="","",[2]!Tabla1[[#This Row],[Precio Unitario]]*[2]!Tabla1[[#This Row],[Cantidad de Insumos]])</f>
        <v/>
      </c>
      <c r="P140" s="531" t="str">
        <f>IF([2]!Tabla1[[#This Row],[Descripción]]="","",_xlfn.XLOOKUP([2]!Tabla1[[#This Row],[Descripción]],[2]!Tabla10[Descripción],[2]!Tabla10[CODIGO PRESUPUESTARIO],0))</f>
        <v/>
      </c>
      <c r="Q140" s="532"/>
      <c r="R140" s="532" t="str">
        <f>IF([2]!Tabla1[[#This Row],[Insumos]]="","",_xlfn.XLOOKUP([2]!Tabla1[[#This Row],[Insumos]],[2]!Tabla10[Insumo],[2]!Tabla10[InsumoAbrev],"",0))</f>
        <v/>
      </c>
      <c r="S140" s="191"/>
    </row>
    <row r="141" spans="2:19">
      <c r="B141" s="191" t="str">
        <f>IF('Formulario PPGR3'!$G141="","",CONCATENATE('Formulario PPGR3'!$C141,".",'Formulario PPGR3'!$D141,".",'Formulario PPGR3'!$E141,".",'Formulario PPGR3'!$F141))</f>
        <v/>
      </c>
      <c r="C141" s="191" t="str">
        <f>IF('Formulario PPGR3'!$G141="","",'Formulario PPGR1'!#REF!)</f>
        <v/>
      </c>
      <c r="D141" s="191" t="str">
        <f>IF('Formulario PPGR3'!$G141="","",'Formulario PPGR1'!#REF!)</f>
        <v/>
      </c>
      <c r="E141" s="191" t="str">
        <f>IF('Formulario PPGR3'!$G141="","",'Formulario PPGR1'!#REF!)</f>
        <v/>
      </c>
      <c r="F141" s="191" t="str">
        <f>IF('Formulario PPGR3'!$G141="","",'Formulario PPGR1'!#REF!)</f>
        <v/>
      </c>
      <c r="G141" s="190"/>
      <c r="H141" s="528" t="e" cm="1" vm="1">
        <f t="array" ref="H141">IF([2]!Tabla1[[#This Row],[Código_Actividad]]="","",_xlfn.XLOOKUP([2]!Tabla1[[#This Row],[Código_Actividad]],CodigoActividad,[2]!Tabla2[Actividades Programables Presupuestables],"",0))</f>
        <v>#REF!</v>
      </c>
      <c r="I141" s="529" t="str">
        <f>IFERROR(VLOOKUP('[2]Formulario PPGR3'!$G141,'[2]Formulario PPGR2'!$H$9:$V$534,15,FALSE),"")</f>
        <v/>
      </c>
      <c r="J141" s="534"/>
      <c r="K141" s="533"/>
      <c r="L141" s="530" t="str">
        <f>IF([2]!Tabla1[[#This Row],[Descripción]]="","",_xlfn.XLOOKUP([2]!Tabla1[[#This Row],[Descripción]],[2]!Tabla10[Descripción],[2]!Tabla10[Unidad de Medida],"",0))</f>
        <v/>
      </c>
      <c r="M141" s="321"/>
      <c r="N141" s="546" t="str">
        <f>IF([2]!Tabla1[[#This Row],[Descripción]]="","",_xlfn.XLOOKUP([2]!Tabla1[[#This Row],[Descripción]],[2]!Tabla10[Descripción],[2]!Tabla10[Precio Unitario],0))</f>
        <v/>
      </c>
      <c r="O141" s="546" t="str">
        <f>IF([2]!Tabla1[[#This Row],[Cantidad de Insumos]]="","",[2]!Tabla1[[#This Row],[Precio Unitario]]*[2]!Tabla1[[#This Row],[Cantidad de Insumos]])</f>
        <v/>
      </c>
      <c r="P141" s="531" t="str">
        <f>IF([2]!Tabla1[[#This Row],[Descripción]]="","",_xlfn.XLOOKUP([2]!Tabla1[[#This Row],[Descripción]],[2]!Tabla10[Descripción],[2]!Tabla10[CODIGO PRESUPUESTARIO],0))</f>
        <v/>
      </c>
      <c r="Q141" s="532"/>
      <c r="R141" s="532" t="str">
        <f>IF([2]!Tabla1[[#This Row],[Insumos]]="","",_xlfn.XLOOKUP([2]!Tabla1[[#This Row],[Insumos]],[2]!Tabla10[Insumo],[2]!Tabla10[InsumoAbrev],"",0))</f>
        <v/>
      </c>
      <c r="S141" s="191"/>
    </row>
    <row r="142" spans="2:19">
      <c r="B142" s="191" t="str">
        <f>IF('Formulario PPGR3'!$G142="","",CONCATENATE('Formulario PPGR3'!$C142,".",'Formulario PPGR3'!$D142,".",'Formulario PPGR3'!$E142,".",'Formulario PPGR3'!$F142))</f>
        <v/>
      </c>
      <c r="C142" s="191" t="str">
        <f>IF('Formulario PPGR3'!$G142="","",'Formulario PPGR1'!#REF!)</f>
        <v/>
      </c>
      <c r="D142" s="191" t="str">
        <f>IF('Formulario PPGR3'!$G142="","",'Formulario PPGR1'!#REF!)</f>
        <v/>
      </c>
      <c r="E142" s="191" t="str">
        <f>IF('Formulario PPGR3'!$G142="","",'Formulario PPGR1'!#REF!)</f>
        <v/>
      </c>
      <c r="F142" s="191" t="str">
        <f>IF('Formulario PPGR3'!$G142="","",'Formulario PPGR1'!#REF!)</f>
        <v/>
      </c>
      <c r="G142" s="190"/>
      <c r="H142" s="528" t="e" cm="1" vm="1">
        <f t="array" ref="H142">IF([2]!Tabla1[[#This Row],[Código_Actividad]]="","",_xlfn.XLOOKUP([2]!Tabla1[[#This Row],[Código_Actividad]],CodigoActividad,[2]!Tabla2[Actividades Programables Presupuestables],"",0))</f>
        <v>#REF!</v>
      </c>
      <c r="I142" s="529" t="str">
        <f>IFERROR(VLOOKUP('[2]Formulario PPGR3'!$G142,'[2]Formulario PPGR2'!$H$9:$V$534,15,FALSE),"")</f>
        <v/>
      </c>
      <c r="J142" s="534"/>
      <c r="K142" s="533"/>
      <c r="L142" s="530" t="str">
        <f>IF([2]!Tabla1[[#This Row],[Descripción]]="","",_xlfn.XLOOKUP([2]!Tabla1[[#This Row],[Descripción]],[2]!Tabla10[Descripción],[2]!Tabla10[Unidad de Medida],"",0))</f>
        <v/>
      </c>
      <c r="M142" s="321"/>
      <c r="N142" s="546" t="str">
        <f>IF([2]!Tabla1[[#This Row],[Descripción]]="","",_xlfn.XLOOKUP([2]!Tabla1[[#This Row],[Descripción]],[2]!Tabla10[Descripción],[2]!Tabla10[Precio Unitario],0))</f>
        <v/>
      </c>
      <c r="O142" s="546" t="str">
        <f>IF([2]!Tabla1[[#This Row],[Cantidad de Insumos]]="","",[2]!Tabla1[[#This Row],[Precio Unitario]]*[2]!Tabla1[[#This Row],[Cantidad de Insumos]])</f>
        <v/>
      </c>
      <c r="P142" s="531" t="str">
        <f>IF([2]!Tabla1[[#This Row],[Descripción]]="","",_xlfn.XLOOKUP([2]!Tabla1[[#This Row],[Descripción]],[2]!Tabla10[Descripción],[2]!Tabla10[CODIGO PRESUPUESTARIO],0))</f>
        <v/>
      </c>
      <c r="Q142" s="532"/>
      <c r="R142" s="532" t="str">
        <f>IF([2]!Tabla1[[#This Row],[Insumos]]="","",_xlfn.XLOOKUP([2]!Tabla1[[#This Row],[Insumos]],[2]!Tabla10[Insumo],[2]!Tabla10[InsumoAbrev],"",0))</f>
        <v/>
      </c>
      <c r="S142" s="191"/>
    </row>
    <row r="143" spans="2:19">
      <c r="B143" s="191" t="str">
        <f>IF('Formulario PPGR3'!$G143="","",CONCATENATE('Formulario PPGR3'!$C143,".",'Formulario PPGR3'!$D143,".",'Formulario PPGR3'!$E143,".",'Formulario PPGR3'!$F143))</f>
        <v/>
      </c>
      <c r="C143" s="191" t="str">
        <f>IF('Formulario PPGR3'!$G143="","",'Formulario PPGR1'!#REF!)</f>
        <v/>
      </c>
      <c r="D143" s="191" t="str">
        <f>IF('Formulario PPGR3'!$G143="","",'Formulario PPGR1'!#REF!)</f>
        <v/>
      </c>
      <c r="E143" s="191" t="str">
        <f>IF('Formulario PPGR3'!$G143="","",'Formulario PPGR1'!#REF!)</f>
        <v/>
      </c>
      <c r="F143" s="191" t="str">
        <f>IF('Formulario PPGR3'!$G143="","",'Formulario PPGR1'!#REF!)</f>
        <v/>
      </c>
      <c r="G143" s="190"/>
      <c r="H143" s="528" t="e" cm="1" vm="1">
        <f t="array" ref="H143">IF([2]!Tabla1[[#This Row],[Código_Actividad]]="","",_xlfn.XLOOKUP([2]!Tabla1[[#This Row],[Código_Actividad]],CodigoActividad,[2]!Tabla2[Actividades Programables Presupuestables],"",0))</f>
        <v>#REF!</v>
      </c>
      <c r="I143" s="529" t="str">
        <f>IFERROR(VLOOKUP('[2]Formulario PPGR3'!$G143,'[2]Formulario PPGR2'!$H$9:$V$534,15,FALSE),"")</f>
        <v/>
      </c>
      <c r="J143" s="534"/>
      <c r="K143" s="533"/>
      <c r="L143" s="530" t="str">
        <f>IF([2]!Tabla1[[#This Row],[Descripción]]="","",_xlfn.XLOOKUP([2]!Tabla1[[#This Row],[Descripción]],[2]!Tabla10[Descripción],[2]!Tabla10[Unidad de Medida],"",0))</f>
        <v/>
      </c>
      <c r="M143" s="321"/>
      <c r="N143" s="546" t="str">
        <f>IF([2]!Tabla1[[#This Row],[Descripción]]="","",_xlfn.XLOOKUP([2]!Tabla1[[#This Row],[Descripción]],[2]!Tabla10[Descripción],[2]!Tabla10[Precio Unitario],0))</f>
        <v/>
      </c>
      <c r="O143" s="546" t="str">
        <f>IF([2]!Tabla1[[#This Row],[Cantidad de Insumos]]="","",[2]!Tabla1[[#This Row],[Precio Unitario]]*[2]!Tabla1[[#This Row],[Cantidad de Insumos]])</f>
        <v/>
      </c>
      <c r="P143" s="531" t="str">
        <f>IF([2]!Tabla1[[#This Row],[Descripción]]="","",_xlfn.XLOOKUP([2]!Tabla1[[#This Row],[Descripción]],[2]!Tabla10[Descripción],[2]!Tabla10[CODIGO PRESUPUESTARIO],0))</f>
        <v/>
      </c>
      <c r="Q143" s="532"/>
      <c r="R143" s="532" t="str">
        <f>IF([2]!Tabla1[[#This Row],[Insumos]]="","",_xlfn.XLOOKUP([2]!Tabla1[[#This Row],[Insumos]],[2]!Tabla10[Insumo],[2]!Tabla10[InsumoAbrev],"",0))</f>
        <v/>
      </c>
      <c r="S143" s="191"/>
    </row>
    <row r="144" spans="2:19">
      <c r="B144" s="191" t="str">
        <f>IF('Formulario PPGR3'!$G144="","",CONCATENATE('Formulario PPGR3'!$C144,".",'Formulario PPGR3'!$D144,".",'Formulario PPGR3'!$E144,".",'Formulario PPGR3'!$F144))</f>
        <v/>
      </c>
      <c r="C144" s="191" t="str">
        <f>IF('Formulario PPGR3'!$G144="","",'Formulario PPGR1'!#REF!)</f>
        <v/>
      </c>
      <c r="D144" s="191" t="str">
        <f>IF('Formulario PPGR3'!$G144="","",'Formulario PPGR1'!#REF!)</f>
        <v/>
      </c>
      <c r="E144" s="191" t="str">
        <f>IF('Formulario PPGR3'!$G144="","",'Formulario PPGR1'!#REF!)</f>
        <v/>
      </c>
      <c r="F144" s="191" t="str">
        <f>IF('Formulario PPGR3'!$G144="","",'Formulario PPGR1'!#REF!)</f>
        <v/>
      </c>
      <c r="G144" s="190"/>
      <c r="H144" s="528" t="e" cm="1" vm="1">
        <f t="array" ref="H144">IF([2]!Tabla1[[#This Row],[Código_Actividad]]="","",_xlfn.XLOOKUP([2]!Tabla1[[#This Row],[Código_Actividad]],CodigoActividad,[2]!Tabla2[Actividades Programables Presupuestables],"",0))</f>
        <v>#REF!</v>
      </c>
      <c r="I144" s="529" t="str">
        <f>IFERROR(VLOOKUP('[2]Formulario PPGR3'!$G144,'[2]Formulario PPGR2'!$H$9:$V$534,15,FALSE),"")</f>
        <v/>
      </c>
      <c r="J144" s="534"/>
      <c r="K144" s="533"/>
      <c r="L144" s="530" t="str">
        <f>IF([2]!Tabla1[[#This Row],[Descripción]]="","",_xlfn.XLOOKUP([2]!Tabla1[[#This Row],[Descripción]],[2]!Tabla10[Descripción],[2]!Tabla10[Unidad de Medida],"",0))</f>
        <v/>
      </c>
      <c r="M144" s="321"/>
      <c r="N144" s="546" t="str">
        <f>IF([2]!Tabla1[[#This Row],[Descripción]]="","",_xlfn.XLOOKUP([2]!Tabla1[[#This Row],[Descripción]],[2]!Tabla10[Descripción],[2]!Tabla10[Precio Unitario],0))</f>
        <v/>
      </c>
      <c r="O144" s="546" t="str">
        <f>IF([2]!Tabla1[[#This Row],[Cantidad de Insumos]]="","",[2]!Tabla1[[#This Row],[Precio Unitario]]*[2]!Tabla1[[#This Row],[Cantidad de Insumos]])</f>
        <v/>
      </c>
      <c r="P144" s="531" t="str">
        <f>IF([2]!Tabla1[[#This Row],[Descripción]]="","",_xlfn.XLOOKUP([2]!Tabla1[[#This Row],[Descripción]],[2]!Tabla10[Descripción],[2]!Tabla10[CODIGO PRESUPUESTARIO],0))</f>
        <v/>
      </c>
      <c r="Q144" s="532"/>
      <c r="R144" s="532" t="str">
        <f>IF([2]!Tabla1[[#This Row],[Insumos]]="","",_xlfn.XLOOKUP([2]!Tabla1[[#This Row],[Insumos]],[2]!Tabla10[Insumo],[2]!Tabla10[InsumoAbrev],"",0))</f>
        <v/>
      </c>
      <c r="S144" s="191"/>
    </row>
    <row r="145" spans="2:19">
      <c r="B145" s="191" t="str">
        <f>IF('Formulario PPGR3'!$G145="","",CONCATENATE('Formulario PPGR3'!$C145,".",'Formulario PPGR3'!$D145,".",'Formulario PPGR3'!$E145,".",'Formulario PPGR3'!$F145))</f>
        <v/>
      </c>
      <c r="C145" s="191" t="str">
        <f>IF('Formulario PPGR3'!$G145="","",'Formulario PPGR1'!#REF!)</f>
        <v/>
      </c>
      <c r="D145" s="191" t="str">
        <f>IF('Formulario PPGR3'!$G145="","",'Formulario PPGR1'!#REF!)</f>
        <v/>
      </c>
      <c r="E145" s="191" t="str">
        <f>IF('Formulario PPGR3'!$G145="","",'Formulario PPGR1'!#REF!)</f>
        <v/>
      </c>
      <c r="F145" s="191" t="str">
        <f>IF('Formulario PPGR3'!$G145="","",'Formulario PPGR1'!#REF!)</f>
        <v/>
      </c>
      <c r="G145" s="190"/>
      <c r="H145" s="528" t="e" cm="1" vm="1">
        <f t="array" ref="H145">IF([2]!Tabla1[[#This Row],[Código_Actividad]]="","",_xlfn.XLOOKUP([2]!Tabla1[[#This Row],[Código_Actividad]],CodigoActividad,[2]!Tabla2[Actividades Programables Presupuestables],"",0))</f>
        <v>#REF!</v>
      </c>
      <c r="I145" s="529" t="str">
        <f>IFERROR(VLOOKUP('[2]Formulario PPGR3'!$G145,'[2]Formulario PPGR2'!$H$9:$V$534,15,FALSE),"")</f>
        <v/>
      </c>
      <c r="J145" s="534"/>
      <c r="K145" s="533"/>
      <c r="L145" s="530" t="str">
        <f>IF([2]!Tabla1[[#This Row],[Descripción]]="","",_xlfn.XLOOKUP([2]!Tabla1[[#This Row],[Descripción]],[2]!Tabla10[Descripción],[2]!Tabla10[Unidad de Medida],"",0))</f>
        <v/>
      </c>
      <c r="M145" s="321"/>
      <c r="N145" s="546" t="str">
        <f>IF([2]!Tabla1[[#This Row],[Descripción]]="","",_xlfn.XLOOKUP([2]!Tabla1[[#This Row],[Descripción]],[2]!Tabla10[Descripción],[2]!Tabla10[Precio Unitario],0))</f>
        <v/>
      </c>
      <c r="O145" s="546" t="str">
        <f>IF([2]!Tabla1[[#This Row],[Cantidad de Insumos]]="","",[2]!Tabla1[[#This Row],[Precio Unitario]]*[2]!Tabla1[[#This Row],[Cantidad de Insumos]])</f>
        <v/>
      </c>
      <c r="P145" s="531" t="str">
        <f>IF([2]!Tabla1[[#This Row],[Descripción]]="","",_xlfn.XLOOKUP([2]!Tabla1[[#This Row],[Descripción]],[2]!Tabla10[Descripción],[2]!Tabla10[CODIGO PRESUPUESTARIO],0))</f>
        <v/>
      </c>
      <c r="Q145" s="532"/>
      <c r="R145" s="532" t="str">
        <f>IF([2]!Tabla1[[#This Row],[Insumos]]="","",_xlfn.XLOOKUP([2]!Tabla1[[#This Row],[Insumos]],[2]!Tabla10[Insumo],[2]!Tabla10[InsumoAbrev],"",0))</f>
        <v/>
      </c>
      <c r="S145" s="191"/>
    </row>
    <row r="146" spans="2:19">
      <c r="B146" s="191" t="str">
        <f>IF('Formulario PPGR3'!$G146="","",CONCATENATE('Formulario PPGR3'!$C146,".",'Formulario PPGR3'!$D146,".",'Formulario PPGR3'!$E146,".",'Formulario PPGR3'!$F146))</f>
        <v/>
      </c>
      <c r="C146" s="191" t="str">
        <f>IF('Formulario PPGR3'!$G146="","",'Formulario PPGR1'!#REF!)</f>
        <v/>
      </c>
      <c r="D146" s="191" t="str">
        <f>IF('Formulario PPGR3'!$G146="","",'Formulario PPGR1'!#REF!)</f>
        <v/>
      </c>
      <c r="E146" s="191" t="str">
        <f>IF('Formulario PPGR3'!$G146="","",'Formulario PPGR1'!#REF!)</f>
        <v/>
      </c>
      <c r="F146" s="191" t="str">
        <f>IF('Formulario PPGR3'!$G146="","",'Formulario PPGR1'!#REF!)</f>
        <v/>
      </c>
      <c r="G146" s="190"/>
      <c r="H146" s="528" t="e" cm="1" vm="1">
        <f t="array" ref="H146">IF([2]!Tabla1[[#This Row],[Código_Actividad]]="","",_xlfn.XLOOKUP([2]!Tabla1[[#This Row],[Código_Actividad]],CodigoActividad,[2]!Tabla2[Actividades Programables Presupuestables],"",0))</f>
        <v>#REF!</v>
      </c>
      <c r="I146" s="529" t="str">
        <f>IFERROR(VLOOKUP('[2]Formulario PPGR3'!$G146,'[2]Formulario PPGR2'!$H$9:$V$534,15,FALSE),"")</f>
        <v/>
      </c>
      <c r="J146" s="534"/>
      <c r="K146" s="533"/>
      <c r="L146" s="530" t="str">
        <f>IF([2]!Tabla1[[#This Row],[Descripción]]="","",_xlfn.XLOOKUP([2]!Tabla1[[#This Row],[Descripción]],[2]!Tabla10[Descripción],[2]!Tabla10[Unidad de Medida],"",0))</f>
        <v/>
      </c>
      <c r="M146" s="321"/>
      <c r="N146" s="546" t="str">
        <f>IF([2]!Tabla1[[#This Row],[Descripción]]="","",_xlfn.XLOOKUP([2]!Tabla1[[#This Row],[Descripción]],[2]!Tabla10[Descripción],[2]!Tabla10[Precio Unitario],0))</f>
        <v/>
      </c>
      <c r="O146" s="546" t="str">
        <f>IF([2]!Tabla1[[#This Row],[Cantidad de Insumos]]="","",[2]!Tabla1[[#This Row],[Precio Unitario]]*[2]!Tabla1[[#This Row],[Cantidad de Insumos]])</f>
        <v/>
      </c>
      <c r="P146" s="531" t="str">
        <f>IF([2]!Tabla1[[#This Row],[Descripción]]="","",_xlfn.XLOOKUP([2]!Tabla1[[#This Row],[Descripción]],[2]!Tabla10[Descripción],[2]!Tabla10[CODIGO PRESUPUESTARIO],0))</f>
        <v/>
      </c>
      <c r="Q146" s="532"/>
      <c r="R146" s="532" t="str">
        <f>IF([2]!Tabla1[[#This Row],[Insumos]]="","",_xlfn.XLOOKUP([2]!Tabla1[[#This Row],[Insumos]],[2]!Tabla10[Insumo],[2]!Tabla10[InsumoAbrev],"",0))</f>
        <v/>
      </c>
      <c r="S146" s="191"/>
    </row>
    <row r="147" spans="2:19">
      <c r="B147" s="191" t="str">
        <f>IF('Formulario PPGR3'!$G147="","",CONCATENATE('Formulario PPGR3'!$C147,".",'Formulario PPGR3'!$D147,".",'Formulario PPGR3'!$E147,".",'Formulario PPGR3'!$F147))</f>
        <v/>
      </c>
      <c r="C147" s="191" t="str">
        <f>IF('Formulario PPGR3'!$G147="","",'Formulario PPGR1'!#REF!)</f>
        <v/>
      </c>
      <c r="D147" s="191" t="str">
        <f>IF('Formulario PPGR3'!$G147="","",'Formulario PPGR1'!#REF!)</f>
        <v/>
      </c>
      <c r="E147" s="191" t="str">
        <f>IF('Formulario PPGR3'!$G147="","",'Formulario PPGR1'!#REF!)</f>
        <v/>
      </c>
      <c r="F147" s="191" t="str">
        <f>IF('Formulario PPGR3'!$G147="","",'Formulario PPGR1'!#REF!)</f>
        <v/>
      </c>
      <c r="G147" s="190"/>
      <c r="H147" s="528" t="e" cm="1" vm="1">
        <f t="array" ref="H147">IF([2]!Tabla1[[#This Row],[Código_Actividad]]="","",_xlfn.XLOOKUP([2]!Tabla1[[#This Row],[Código_Actividad]],CodigoActividad,[2]!Tabla2[Actividades Programables Presupuestables],"",0))</f>
        <v>#REF!</v>
      </c>
      <c r="I147" s="529" t="str">
        <f>IFERROR(VLOOKUP('[2]Formulario PPGR3'!$G147,'[2]Formulario PPGR2'!$H$9:$V$534,15,FALSE),"")</f>
        <v/>
      </c>
      <c r="J147" s="534"/>
      <c r="K147" s="533"/>
      <c r="L147" s="530" t="str">
        <f>IF([2]!Tabla1[[#This Row],[Descripción]]="","",_xlfn.XLOOKUP([2]!Tabla1[[#This Row],[Descripción]],[2]!Tabla10[Descripción],[2]!Tabla10[Unidad de Medida],"",0))</f>
        <v/>
      </c>
      <c r="M147" s="321"/>
      <c r="N147" s="546" t="str">
        <f>IF([2]!Tabla1[[#This Row],[Descripción]]="","",_xlfn.XLOOKUP([2]!Tabla1[[#This Row],[Descripción]],[2]!Tabla10[Descripción],[2]!Tabla10[Precio Unitario],0))</f>
        <v/>
      </c>
      <c r="O147" s="546" t="str">
        <f>IF([2]!Tabla1[[#This Row],[Cantidad de Insumos]]="","",[2]!Tabla1[[#This Row],[Precio Unitario]]*[2]!Tabla1[[#This Row],[Cantidad de Insumos]])</f>
        <v/>
      </c>
      <c r="P147" s="531" t="str">
        <f>IF([2]!Tabla1[[#This Row],[Descripción]]="","",_xlfn.XLOOKUP([2]!Tabla1[[#This Row],[Descripción]],[2]!Tabla10[Descripción],[2]!Tabla10[CODIGO PRESUPUESTARIO],0))</f>
        <v/>
      </c>
      <c r="Q147" s="532"/>
      <c r="R147" s="532" t="str">
        <f>IF([2]!Tabla1[[#This Row],[Insumos]]="","",_xlfn.XLOOKUP([2]!Tabla1[[#This Row],[Insumos]],[2]!Tabla10[Insumo],[2]!Tabla10[InsumoAbrev],"",0))</f>
        <v/>
      </c>
      <c r="S147" s="191"/>
    </row>
    <row r="148" spans="2:19">
      <c r="B148" s="191" t="str">
        <f>IF('Formulario PPGR3'!$G148="","",CONCATENATE('Formulario PPGR3'!$C148,".",'Formulario PPGR3'!$D148,".",'Formulario PPGR3'!$E148,".",'Formulario PPGR3'!$F148))</f>
        <v/>
      </c>
      <c r="C148" s="191" t="str">
        <f>IF('Formulario PPGR3'!$G148="","",'Formulario PPGR1'!#REF!)</f>
        <v/>
      </c>
      <c r="D148" s="191" t="str">
        <f>IF('Formulario PPGR3'!$G148="","",'Formulario PPGR1'!#REF!)</f>
        <v/>
      </c>
      <c r="E148" s="191" t="str">
        <f>IF('Formulario PPGR3'!$G148="","",'Formulario PPGR1'!#REF!)</f>
        <v/>
      </c>
      <c r="F148" s="191" t="str">
        <f>IF('Formulario PPGR3'!$G148="","",'Formulario PPGR1'!#REF!)</f>
        <v/>
      </c>
      <c r="G148" s="190"/>
      <c r="H148" s="528" t="e" cm="1" vm="1">
        <f t="array" ref="H148">IF([2]!Tabla1[[#This Row],[Código_Actividad]]="","",_xlfn.XLOOKUP([2]!Tabla1[[#This Row],[Código_Actividad]],CodigoActividad,[2]!Tabla2[Actividades Programables Presupuestables],"",0))</f>
        <v>#REF!</v>
      </c>
      <c r="I148" s="529" t="str">
        <f>IFERROR(VLOOKUP('[2]Formulario PPGR3'!$G148,'[2]Formulario PPGR2'!$H$9:$V$534,15,FALSE),"")</f>
        <v/>
      </c>
      <c r="J148" s="534"/>
      <c r="K148" s="533"/>
      <c r="L148" s="530" t="str">
        <f>IF([2]!Tabla1[[#This Row],[Descripción]]="","",_xlfn.XLOOKUP([2]!Tabla1[[#This Row],[Descripción]],[2]!Tabla10[Descripción],[2]!Tabla10[Unidad de Medida],"",0))</f>
        <v/>
      </c>
      <c r="M148" s="321"/>
      <c r="N148" s="546" t="str">
        <f>IF([2]!Tabla1[[#This Row],[Descripción]]="","",_xlfn.XLOOKUP([2]!Tabla1[[#This Row],[Descripción]],[2]!Tabla10[Descripción],[2]!Tabla10[Precio Unitario],0))</f>
        <v/>
      </c>
      <c r="O148" s="546" t="str">
        <f>IF([2]!Tabla1[[#This Row],[Cantidad de Insumos]]="","",[2]!Tabla1[[#This Row],[Precio Unitario]]*[2]!Tabla1[[#This Row],[Cantidad de Insumos]])</f>
        <v/>
      </c>
      <c r="P148" s="531" t="str">
        <f>IF([2]!Tabla1[[#This Row],[Descripción]]="","",_xlfn.XLOOKUP([2]!Tabla1[[#This Row],[Descripción]],[2]!Tabla10[Descripción],[2]!Tabla10[CODIGO PRESUPUESTARIO],0))</f>
        <v/>
      </c>
      <c r="Q148" s="532"/>
      <c r="R148" s="532" t="str">
        <f>IF([2]!Tabla1[[#This Row],[Insumos]]="","",_xlfn.XLOOKUP([2]!Tabla1[[#This Row],[Insumos]],[2]!Tabla10[Insumo],[2]!Tabla10[InsumoAbrev],"",0))</f>
        <v/>
      </c>
      <c r="S148" s="191"/>
    </row>
    <row r="149" spans="2:19">
      <c r="B149" s="191" t="str">
        <f>IF('Formulario PPGR3'!$G149="","",CONCATENATE('Formulario PPGR3'!$C149,".",'Formulario PPGR3'!$D149,".",'Formulario PPGR3'!$E149,".",'Formulario PPGR3'!$F149))</f>
        <v/>
      </c>
      <c r="C149" s="191" t="str">
        <f>IF('Formulario PPGR3'!$G149="","",'Formulario PPGR1'!#REF!)</f>
        <v/>
      </c>
      <c r="D149" s="191" t="str">
        <f>IF('Formulario PPGR3'!$G149="","",'Formulario PPGR1'!#REF!)</f>
        <v/>
      </c>
      <c r="E149" s="191" t="str">
        <f>IF('Formulario PPGR3'!$G149="","",'Formulario PPGR1'!#REF!)</f>
        <v/>
      </c>
      <c r="F149" s="191" t="str">
        <f>IF('Formulario PPGR3'!$G149="","",'Formulario PPGR1'!#REF!)</f>
        <v/>
      </c>
      <c r="G149" s="190"/>
      <c r="H149" s="528" t="e" cm="1" vm="1">
        <f t="array" ref="H149">IF([2]!Tabla1[[#This Row],[Código_Actividad]]="","",_xlfn.XLOOKUP([2]!Tabla1[[#This Row],[Código_Actividad]],CodigoActividad,[2]!Tabla2[Actividades Programables Presupuestables],"",0))</f>
        <v>#REF!</v>
      </c>
      <c r="I149" s="529" t="str">
        <f>IFERROR(VLOOKUP('[2]Formulario PPGR3'!$G149,'[2]Formulario PPGR2'!$H$9:$V$534,15,FALSE),"")</f>
        <v/>
      </c>
      <c r="J149" s="534"/>
      <c r="K149" s="533"/>
      <c r="L149" s="530" t="str">
        <f>IF([2]!Tabla1[[#This Row],[Descripción]]="","",_xlfn.XLOOKUP([2]!Tabla1[[#This Row],[Descripción]],[2]!Tabla10[Descripción],[2]!Tabla10[Unidad de Medida],"",0))</f>
        <v/>
      </c>
      <c r="M149" s="321"/>
      <c r="N149" s="546" t="str">
        <f>IF([2]!Tabla1[[#This Row],[Descripción]]="","",_xlfn.XLOOKUP([2]!Tabla1[[#This Row],[Descripción]],[2]!Tabla10[Descripción],[2]!Tabla10[Precio Unitario],0))</f>
        <v/>
      </c>
      <c r="O149" s="546" t="str">
        <f>IF([2]!Tabla1[[#This Row],[Cantidad de Insumos]]="","",[2]!Tabla1[[#This Row],[Precio Unitario]]*[2]!Tabla1[[#This Row],[Cantidad de Insumos]])</f>
        <v/>
      </c>
      <c r="P149" s="531" t="str">
        <f>IF([2]!Tabla1[[#This Row],[Descripción]]="","",_xlfn.XLOOKUP([2]!Tabla1[[#This Row],[Descripción]],[2]!Tabla10[Descripción],[2]!Tabla10[CODIGO PRESUPUESTARIO],0))</f>
        <v/>
      </c>
      <c r="Q149" s="532"/>
      <c r="R149" s="532" t="str">
        <f>IF([2]!Tabla1[[#This Row],[Insumos]]="","",_xlfn.XLOOKUP([2]!Tabla1[[#This Row],[Insumos]],[2]!Tabla10[Insumo],[2]!Tabla10[InsumoAbrev],"",0))</f>
        <v/>
      </c>
      <c r="S149" s="191"/>
    </row>
    <row r="150" spans="2:19">
      <c r="B150" s="191" t="str">
        <f>IF('Formulario PPGR3'!$G150="","",CONCATENATE('Formulario PPGR3'!$C150,".",'Formulario PPGR3'!$D150,".",'Formulario PPGR3'!$E150,".",'Formulario PPGR3'!$F150))</f>
        <v/>
      </c>
      <c r="C150" s="191" t="str">
        <f>IF('Formulario PPGR3'!$G150="","",'Formulario PPGR1'!#REF!)</f>
        <v/>
      </c>
      <c r="D150" s="191" t="str">
        <f>IF('Formulario PPGR3'!$G150="","",'Formulario PPGR1'!#REF!)</f>
        <v/>
      </c>
      <c r="E150" s="191" t="str">
        <f>IF('Formulario PPGR3'!$G150="","",'Formulario PPGR1'!#REF!)</f>
        <v/>
      </c>
      <c r="F150" s="191" t="str">
        <f>IF('Formulario PPGR3'!$G150="","",'Formulario PPGR1'!#REF!)</f>
        <v/>
      </c>
      <c r="G150" s="190"/>
      <c r="H150" s="528" t="e" cm="1" vm="1">
        <f t="array" ref="H150">IF([2]!Tabla1[[#This Row],[Código_Actividad]]="","",_xlfn.XLOOKUP([2]!Tabla1[[#This Row],[Código_Actividad]],CodigoActividad,[2]!Tabla2[Actividades Programables Presupuestables],"",0))</f>
        <v>#REF!</v>
      </c>
      <c r="I150" s="529" t="str">
        <f>IFERROR(VLOOKUP('[2]Formulario PPGR3'!$G150,'[2]Formulario PPGR2'!$H$9:$V$534,15,FALSE),"")</f>
        <v/>
      </c>
      <c r="J150" s="534"/>
      <c r="K150" s="533"/>
      <c r="L150" s="530" t="str">
        <f>IF([2]!Tabla1[[#This Row],[Descripción]]="","",_xlfn.XLOOKUP([2]!Tabla1[[#This Row],[Descripción]],[2]!Tabla10[Descripción],[2]!Tabla10[Unidad de Medida],"",0))</f>
        <v/>
      </c>
      <c r="M150" s="321"/>
      <c r="N150" s="546" t="str">
        <f>IF([2]!Tabla1[[#This Row],[Descripción]]="","",_xlfn.XLOOKUP([2]!Tabla1[[#This Row],[Descripción]],[2]!Tabla10[Descripción],[2]!Tabla10[Precio Unitario],0))</f>
        <v/>
      </c>
      <c r="O150" s="546" t="str">
        <f>IF([2]!Tabla1[[#This Row],[Cantidad de Insumos]]="","",[2]!Tabla1[[#This Row],[Precio Unitario]]*[2]!Tabla1[[#This Row],[Cantidad de Insumos]])</f>
        <v/>
      </c>
      <c r="P150" s="531" t="str">
        <f>IF([2]!Tabla1[[#This Row],[Descripción]]="","",_xlfn.XLOOKUP([2]!Tabla1[[#This Row],[Descripción]],[2]!Tabla10[Descripción],[2]!Tabla10[CODIGO PRESUPUESTARIO],0))</f>
        <v/>
      </c>
      <c r="Q150" s="532"/>
      <c r="R150" s="532" t="str">
        <f>IF([2]!Tabla1[[#This Row],[Insumos]]="","",_xlfn.XLOOKUP([2]!Tabla1[[#This Row],[Insumos]],[2]!Tabla10[Insumo],[2]!Tabla10[InsumoAbrev],"",0))</f>
        <v/>
      </c>
      <c r="S150" s="191"/>
    </row>
    <row r="151" spans="2:19">
      <c r="B151" s="191" t="str">
        <f>IF('Formulario PPGR3'!$G151="","",CONCATENATE('Formulario PPGR3'!$C151,".",'Formulario PPGR3'!$D151,".",'Formulario PPGR3'!$E151,".",'Formulario PPGR3'!$F151))</f>
        <v/>
      </c>
      <c r="C151" s="191" t="str">
        <f>IF('Formulario PPGR3'!$G151="","",'Formulario PPGR1'!#REF!)</f>
        <v/>
      </c>
      <c r="D151" s="191" t="str">
        <f>IF('Formulario PPGR3'!$G151="","",'Formulario PPGR1'!#REF!)</f>
        <v/>
      </c>
      <c r="E151" s="191" t="str">
        <f>IF('Formulario PPGR3'!$G151="","",'Formulario PPGR1'!#REF!)</f>
        <v/>
      </c>
      <c r="F151" s="191" t="str">
        <f>IF('Formulario PPGR3'!$G151="","",'Formulario PPGR1'!#REF!)</f>
        <v/>
      </c>
      <c r="G151" s="190"/>
      <c r="H151" s="528" t="e" cm="1" vm="1">
        <f t="array" ref="H151">IF([2]!Tabla1[[#This Row],[Código_Actividad]]="","",_xlfn.XLOOKUP([2]!Tabla1[[#This Row],[Código_Actividad]],CodigoActividad,[2]!Tabla2[Actividades Programables Presupuestables],"",0))</f>
        <v>#REF!</v>
      </c>
      <c r="I151" s="529" t="str">
        <f>IFERROR(VLOOKUP('[2]Formulario PPGR3'!$G151,'[2]Formulario PPGR2'!$H$9:$V$534,15,FALSE),"")</f>
        <v/>
      </c>
      <c r="J151" s="534"/>
      <c r="K151" s="533"/>
      <c r="L151" s="530" t="str">
        <f>IF([2]!Tabla1[[#This Row],[Descripción]]="","",_xlfn.XLOOKUP([2]!Tabla1[[#This Row],[Descripción]],[2]!Tabla10[Descripción],[2]!Tabla10[Unidad de Medida],"",0))</f>
        <v/>
      </c>
      <c r="M151" s="321"/>
      <c r="N151" s="546" t="str">
        <f>IF([2]!Tabla1[[#This Row],[Descripción]]="","",_xlfn.XLOOKUP([2]!Tabla1[[#This Row],[Descripción]],[2]!Tabla10[Descripción],[2]!Tabla10[Precio Unitario],0))</f>
        <v/>
      </c>
      <c r="O151" s="546" t="str">
        <f>IF([2]!Tabla1[[#This Row],[Cantidad de Insumos]]="","",[2]!Tabla1[[#This Row],[Precio Unitario]]*[2]!Tabla1[[#This Row],[Cantidad de Insumos]])</f>
        <v/>
      </c>
      <c r="P151" s="531" t="str">
        <f>IF([2]!Tabla1[[#This Row],[Descripción]]="","",_xlfn.XLOOKUP([2]!Tabla1[[#This Row],[Descripción]],[2]!Tabla10[Descripción],[2]!Tabla10[CODIGO PRESUPUESTARIO],0))</f>
        <v/>
      </c>
      <c r="Q151" s="532"/>
      <c r="R151" s="532" t="str">
        <f>IF([2]!Tabla1[[#This Row],[Insumos]]="","",_xlfn.XLOOKUP([2]!Tabla1[[#This Row],[Insumos]],[2]!Tabla10[Insumo],[2]!Tabla10[InsumoAbrev],"",0))</f>
        <v/>
      </c>
      <c r="S151" s="191"/>
    </row>
    <row r="152" spans="2:19">
      <c r="B152" s="191" t="str">
        <f>IF('Formulario PPGR3'!$G152="","",CONCATENATE('Formulario PPGR3'!$C152,".",'Formulario PPGR3'!$D152,".",'Formulario PPGR3'!$E152,".",'Formulario PPGR3'!$F152))</f>
        <v/>
      </c>
      <c r="C152" s="191" t="str">
        <f>IF('Formulario PPGR3'!$G152="","",'Formulario PPGR1'!#REF!)</f>
        <v/>
      </c>
      <c r="D152" s="191" t="str">
        <f>IF('Formulario PPGR3'!$G152="","",'Formulario PPGR1'!#REF!)</f>
        <v/>
      </c>
      <c r="E152" s="191" t="str">
        <f>IF('Formulario PPGR3'!$G152="","",'Formulario PPGR1'!#REF!)</f>
        <v/>
      </c>
      <c r="F152" s="191" t="str">
        <f>IF('Formulario PPGR3'!$G152="","",'Formulario PPGR1'!#REF!)</f>
        <v/>
      </c>
      <c r="G152" s="190"/>
      <c r="H152" s="528" t="e" cm="1" vm="1">
        <f t="array" ref="H152">IF([2]!Tabla1[[#This Row],[Código_Actividad]]="","",_xlfn.XLOOKUP([2]!Tabla1[[#This Row],[Código_Actividad]],CodigoActividad,[2]!Tabla2[Actividades Programables Presupuestables],"",0))</f>
        <v>#REF!</v>
      </c>
      <c r="I152" s="529" t="str">
        <f>IFERROR(VLOOKUP('[2]Formulario PPGR3'!$G152,'[2]Formulario PPGR2'!$H$9:$V$534,15,FALSE),"")</f>
        <v/>
      </c>
      <c r="J152" s="534"/>
      <c r="K152" s="533"/>
      <c r="L152" s="530" t="str">
        <f>IF([2]!Tabla1[[#This Row],[Descripción]]="","",_xlfn.XLOOKUP([2]!Tabla1[[#This Row],[Descripción]],[2]!Tabla10[Descripción],[2]!Tabla10[Unidad de Medida],"",0))</f>
        <v/>
      </c>
      <c r="M152" s="321"/>
      <c r="N152" s="546" t="str">
        <f>IF([2]!Tabla1[[#This Row],[Descripción]]="","",_xlfn.XLOOKUP([2]!Tabla1[[#This Row],[Descripción]],[2]!Tabla10[Descripción],[2]!Tabla10[Precio Unitario],0))</f>
        <v/>
      </c>
      <c r="O152" s="546" t="str">
        <f>IF([2]!Tabla1[[#This Row],[Cantidad de Insumos]]="","",[2]!Tabla1[[#This Row],[Precio Unitario]]*[2]!Tabla1[[#This Row],[Cantidad de Insumos]])</f>
        <v/>
      </c>
      <c r="P152" s="531" t="str">
        <f>IF([2]!Tabla1[[#This Row],[Descripción]]="","",_xlfn.XLOOKUP([2]!Tabla1[[#This Row],[Descripción]],[2]!Tabla10[Descripción],[2]!Tabla10[CODIGO PRESUPUESTARIO],0))</f>
        <v/>
      </c>
      <c r="Q152" s="532"/>
      <c r="R152" s="532" t="str">
        <f>IF([2]!Tabla1[[#This Row],[Insumos]]="","",_xlfn.XLOOKUP([2]!Tabla1[[#This Row],[Insumos]],[2]!Tabla10[Insumo],[2]!Tabla10[InsumoAbrev],"",0))</f>
        <v/>
      </c>
      <c r="S152" s="191"/>
    </row>
    <row r="153" spans="2:19">
      <c r="B153" s="191" t="str">
        <f>IF('Formulario PPGR3'!$G153="","",CONCATENATE('Formulario PPGR3'!$C153,".",'Formulario PPGR3'!$D153,".",'Formulario PPGR3'!$E153,".",'Formulario PPGR3'!$F153))</f>
        <v/>
      </c>
      <c r="C153" s="191" t="str">
        <f>IF('Formulario PPGR3'!$G153="","",'Formulario PPGR1'!#REF!)</f>
        <v/>
      </c>
      <c r="D153" s="191" t="str">
        <f>IF('Formulario PPGR3'!$G153="","",'Formulario PPGR1'!#REF!)</f>
        <v/>
      </c>
      <c r="E153" s="191" t="str">
        <f>IF('Formulario PPGR3'!$G153="","",'Formulario PPGR1'!#REF!)</f>
        <v/>
      </c>
      <c r="F153" s="191" t="str">
        <f>IF('Formulario PPGR3'!$G153="","",'Formulario PPGR1'!#REF!)</f>
        <v/>
      </c>
      <c r="G153" s="190"/>
      <c r="H153" s="528" t="e" cm="1" vm="1">
        <f t="array" ref="H153">IF([2]!Tabla1[[#This Row],[Código_Actividad]]="","",_xlfn.XLOOKUP([2]!Tabla1[[#This Row],[Código_Actividad]],CodigoActividad,[2]!Tabla2[Actividades Programables Presupuestables],"",0))</f>
        <v>#REF!</v>
      </c>
      <c r="I153" s="529" t="str">
        <f>IFERROR(VLOOKUP('[2]Formulario PPGR3'!$G153,'[2]Formulario PPGR2'!$H$9:$V$534,15,FALSE),"")</f>
        <v/>
      </c>
      <c r="J153" s="534"/>
      <c r="K153" s="533"/>
      <c r="L153" s="530" t="str">
        <f>IF([2]!Tabla1[[#This Row],[Descripción]]="","",_xlfn.XLOOKUP([2]!Tabla1[[#This Row],[Descripción]],[2]!Tabla10[Descripción],[2]!Tabla10[Unidad de Medida],"",0))</f>
        <v/>
      </c>
      <c r="M153" s="321"/>
      <c r="N153" s="546" t="str">
        <f>IF([2]!Tabla1[[#This Row],[Descripción]]="","",_xlfn.XLOOKUP([2]!Tabla1[[#This Row],[Descripción]],[2]!Tabla10[Descripción],[2]!Tabla10[Precio Unitario],0))</f>
        <v/>
      </c>
      <c r="O153" s="546" t="str">
        <f>IF([2]!Tabla1[[#This Row],[Cantidad de Insumos]]="","",[2]!Tabla1[[#This Row],[Precio Unitario]]*[2]!Tabla1[[#This Row],[Cantidad de Insumos]])</f>
        <v/>
      </c>
      <c r="P153" s="531" t="str">
        <f>IF([2]!Tabla1[[#This Row],[Descripción]]="","",_xlfn.XLOOKUP([2]!Tabla1[[#This Row],[Descripción]],[2]!Tabla10[Descripción],[2]!Tabla10[CODIGO PRESUPUESTARIO],0))</f>
        <v/>
      </c>
      <c r="Q153" s="532"/>
      <c r="R153" s="532" t="str">
        <f>IF([2]!Tabla1[[#This Row],[Insumos]]="","",_xlfn.XLOOKUP([2]!Tabla1[[#This Row],[Insumos]],[2]!Tabla10[Insumo],[2]!Tabla10[InsumoAbrev],"",0))</f>
        <v/>
      </c>
      <c r="S153" s="191"/>
    </row>
    <row r="154" spans="2:19">
      <c r="B154" s="191" t="str">
        <f>IF('Formulario PPGR3'!$G154="","",CONCATENATE('Formulario PPGR3'!$C154,".",'Formulario PPGR3'!$D154,".",'Formulario PPGR3'!$E154,".",'Formulario PPGR3'!$F154))</f>
        <v/>
      </c>
      <c r="C154" s="191" t="str">
        <f>IF('Formulario PPGR3'!$G154="","",'Formulario PPGR1'!#REF!)</f>
        <v/>
      </c>
      <c r="D154" s="191" t="str">
        <f>IF('Formulario PPGR3'!$G154="","",'Formulario PPGR1'!#REF!)</f>
        <v/>
      </c>
      <c r="E154" s="191" t="str">
        <f>IF('Formulario PPGR3'!$G154="","",'Formulario PPGR1'!#REF!)</f>
        <v/>
      </c>
      <c r="F154" s="191" t="str">
        <f>IF('Formulario PPGR3'!$G154="","",'Formulario PPGR1'!#REF!)</f>
        <v/>
      </c>
      <c r="G154" s="190"/>
      <c r="H154" s="528" t="e" cm="1" vm="1">
        <f t="array" ref="H154">IF([2]!Tabla1[[#This Row],[Código_Actividad]]="","",_xlfn.XLOOKUP([2]!Tabla1[[#This Row],[Código_Actividad]],CodigoActividad,[2]!Tabla2[Actividades Programables Presupuestables],"",0))</f>
        <v>#REF!</v>
      </c>
      <c r="I154" s="529" t="str">
        <f>IFERROR(VLOOKUP('[2]Formulario PPGR3'!$G154,'[2]Formulario PPGR2'!$H$9:$V$534,15,FALSE),"")</f>
        <v/>
      </c>
      <c r="J154" s="534"/>
      <c r="K154" s="533"/>
      <c r="L154" s="530" t="str">
        <f>IF([2]!Tabla1[[#This Row],[Descripción]]="","",_xlfn.XLOOKUP([2]!Tabla1[[#This Row],[Descripción]],[2]!Tabla10[Descripción],[2]!Tabla10[Unidad de Medida],"",0))</f>
        <v/>
      </c>
      <c r="M154" s="321"/>
      <c r="N154" s="546" t="str">
        <f>IF([2]!Tabla1[[#This Row],[Descripción]]="","",_xlfn.XLOOKUP([2]!Tabla1[[#This Row],[Descripción]],[2]!Tabla10[Descripción],[2]!Tabla10[Precio Unitario],0))</f>
        <v/>
      </c>
      <c r="O154" s="546" t="str">
        <f>IF([2]!Tabla1[[#This Row],[Cantidad de Insumos]]="","",[2]!Tabla1[[#This Row],[Precio Unitario]]*[2]!Tabla1[[#This Row],[Cantidad de Insumos]])</f>
        <v/>
      </c>
      <c r="P154" s="531" t="str">
        <f>IF([2]!Tabla1[[#This Row],[Descripción]]="","",_xlfn.XLOOKUP([2]!Tabla1[[#This Row],[Descripción]],[2]!Tabla10[Descripción],[2]!Tabla10[CODIGO PRESUPUESTARIO],0))</f>
        <v/>
      </c>
      <c r="Q154" s="532"/>
      <c r="R154" s="532" t="str">
        <f>IF([2]!Tabla1[[#This Row],[Insumos]]="","",_xlfn.XLOOKUP([2]!Tabla1[[#This Row],[Insumos]],[2]!Tabla10[Insumo],[2]!Tabla10[InsumoAbrev],"",0))</f>
        <v/>
      </c>
      <c r="S154" s="191"/>
    </row>
    <row r="155" spans="2:19">
      <c r="B155" s="191" t="str">
        <f>IF('Formulario PPGR3'!$G155="","",CONCATENATE('Formulario PPGR3'!$C155,".",'Formulario PPGR3'!$D155,".",'Formulario PPGR3'!$E155,".",'Formulario PPGR3'!$F155))</f>
        <v/>
      </c>
      <c r="C155" s="191" t="str">
        <f>IF('Formulario PPGR3'!$G155="","",'Formulario PPGR1'!#REF!)</f>
        <v/>
      </c>
      <c r="D155" s="191" t="str">
        <f>IF('Formulario PPGR3'!$G155="","",'Formulario PPGR1'!#REF!)</f>
        <v/>
      </c>
      <c r="E155" s="191" t="str">
        <f>IF('Formulario PPGR3'!$G155="","",'Formulario PPGR1'!#REF!)</f>
        <v/>
      </c>
      <c r="F155" s="191" t="str">
        <f>IF('Formulario PPGR3'!$G155="","",'Formulario PPGR1'!#REF!)</f>
        <v/>
      </c>
      <c r="G155" s="190"/>
      <c r="H155" s="528" t="e" cm="1" vm="1">
        <f t="array" ref="H155">IF([2]!Tabla1[[#This Row],[Código_Actividad]]="","",_xlfn.XLOOKUP([2]!Tabla1[[#This Row],[Código_Actividad]],CodigoActividad,[2]!Tabla2[Actividades Programables Presupuestables],"",0))</f>
        <v>#REF!</v>
      </c>
      <c r="I155" s="529" t="str">
        <f>IFERROR(VLOOKUP('[2]Formulario PPGR3'!$G155,'[2]Formulario PPGR2'!$H$9:$V$534,15,FALSE),"")</f>
        <v/>
      </c>
      <c r="J155" s="534"/>
      <c r="K155" s="533"/>
      <c r="L155" s="530" t="str">
        <f>IF([2]!Tabla1[[#This Row],[Descripción]]="","",_xlfn.XLOOKUP([2]!Tabla1[[#This Row],[Descripción]],[2]!Tabla10[Descripción],[2]!Tabla10[Unidad de Medida],"",0))</f>
        <v/>
      </c>
      <c r="M155" s="321"/>
      <c r="N155" s="546" t="str">
        <f>IF([2]!Tabla1[[#This Row],[Descripción]]="","",_xlfn.XLOOKUP([2]!Tabla1[[#This Row],[Descripción]],[2]!Tabla10[Descripción],[2]!Tabla10[Precio Unitario],0))</f>
        <v/>
      </c>
      <c r="O155" s="546" t="str">
        <f>IF([2]!Tabla1[[#This Row],[Cantidad de Insumos]]="","",[2]!Tabla1[[#This Row],[Precio Unitario]]*[2]!Tabla1[[#This Row],[Cantidad de Insumos]])</f>
        <v/>
      </c>
      <c r="P155" s="531" t="str">
        <f>IF([2]!Tabla1[[#This Row],[Descripción]]="","",_xlfn.XLOOKUP([2]!Tabla1[[#This Row],[Descripción]],[2]!Tabla10[Descripción],[2]!Tabla10[CODIGO PRESUPUESTARIO],0))</f>
        <v/>
      </c>
      <c r="Q155" s="532"/>
      <c r="R155" s="532" t="str">
        <f>IF([2]!Tabla1[[#This Row],[Insumos]]="","",_xlfn.XLOOKUP([2]!Tabla1[[#This Row],[Insumos]],[2]!Tabla10[Insumo],[2]!Tabla10[InsumoAbrev],"",0))</f>
        <v/>
      </c>
      <c r="S155" s="191"/>
    </row>
    <row r="156" spans="2:19">
      <c r="B156" s="191" t="str">
        <f>IF('Formulario PPGR3'!$G156="","",CONCATENATE('Formulario PPGR3'!$C156,".",'Formulario PPGR3'!$D156,".",'Formulario PPGR3'!$E156,".",'Formulario PPGR3'!$F156))</f>
        <v/>
      </c>
      <c r="C156" s="191" t="str">
        <f>IF('Formulario PPGR3'!$G156="","",'Formulario PPGR1'!#REF!)</f>
        <v/>
      </c>
      <c r="D156" s="191" t="str">
        <f>IF('Formulario PPGR3'!$G156="","",'Formulario PPGR1'!#REF!)</f>
        <v/>
      </c>
      <c r="E156" s="191" t="str">
        <f>IF('Formulario PPGR3'!$G156="","",'Formulario PPGR1'!#REF!)</f>
        <v/>
      </c>
      <c r="F156" s="191" t="str">
        <f>IF('Formulario PPGR3'!$G156="","",'Formulario PPGR1'!#REF!)</f>
        <v/>
      </c>
      <c r="G156" s="190"/>
      <c r="H156" s="528" t="e" cm="1" vm="1">
        <f t="array" ref="H156">IF([2]!Tabla1[[#This Row],[Código_Actividad]]="","",_xlfn.XLOOKUP([2]!Tabla1[[#This Row],[Código_Actividad]],CodigoActividad,[2]!Tabla2[Actividades Programables Presupuestables],"",0))</f>
        <v>#REF!</v>
      </c>
      <c r="I156" s="529" t="str">
        <f>IFERROR(VLOOKUP('[2]Formulario PPGR3'!$G156,'[2]Formulario PPGR2'!$H$9:$V$534,15,FALSE),"")</f>
        <v/>
      </c>
      <c r="J156" s="534"/>
      <c r="K156" s="533"/>
      <c r="L156" s="530" t="str">
        <f>IF([2]!Tabla1[[#This Row],[Descripción]]="","",_xlfn.XLOOKUP([2]!Tabla1[[#This Row],[Descripción]],[2]!Tabla10[Descripción],[2]!Tabla10[Unidad de Medida],"",0))</f>
        <v/>
      </c>
      <c r="M156" s="321"/>
      <c r="N156" s="546" t="str">
        <f>IF([2]!Tabla1[[#This Row],[Descripción]]="","",_xlfn.XLOOKUP([2]!Tabla1[[#This Row],[Descripción]],[2]!Tabla10[Descripción],[2]!Tabla10[Precio Unitario],0))</f>
        <v/>
      </c>
      <c r="O156" s="546" t="str">
        <f>IF([2]!Tabla1[[#This Row],[Cantidad de Insumos]]="","",[2]!Tabla1[[#This Row],[Precio Unitario]]*[2]!Tabla1[[#This Row],[Cantidad de Insumos]])</f>
        <v/>
      </c>
      <c r="P156" s="531" t="str">
        <f>IF([2]!Tabla1[[#This Row],[Descripción]]="","",_xlfn.XLOOKUP([2]!Tabla1[[#This Row],[Descripción]],[2]!Tabla10[Descripción],[2]!Tabla10[CODIGO PRESUPUESTARIO],0))</f>
        <v/>
      </c>
      <c r="Q156" s="532"/>
      <c r="R156" s="532" t="str">
        <f>IF([2]!Tabla1[[#This Row],[Insumos]]="","",_xlfn.XLOOKUP([2]!Tabla1[[#This Row],[Insumos]],[2]!Tabla10[Insumo],[2]!Tabla10[InsumoAbrev],"",0))</f>
        <v/>
      </c>
      <c r="S156" s="191"/>
    </row>
    <row r="157" spans="2:19">
      <c r="B157" s="191" t="str">
        <f>IF('Formulario PPGR3'!$G157="","",CONCATENATE('Formulario PPGR3'!$C157,".",'Formulario PPGR3'!$D157,".",'Formulario PPGR3'!$E157,".",'Formulario PPGR3'!$F157))</f>
        <v/>
      </c>
      <c r="C157" s="191" t="str">
        <f>IF('Formulario PPGR3'!$G157="","",'Formulario PPGR1'!#REF!)</f>
        <v/>
      </c>
      <c r="D157" s="191" t="str">
        <f>IF('Formulario PPGR3'!$G157="","",'Formulario PPGR1'!#REF!)</f>
        <v/>
      </c>
      <c r="E157" s="191" t="str">
        <f>IF('Formulario PPGR3'!$G157="","",'Formulario PPGR1'!#REF!)</f>
        <v/>
      </c>
      <c r="F157" s="191" t="str">
        <f>IF('Formulario PPGR3'!$G157="","",'Formulario PPGR1'!#REF!)</f>
        <v/>
      </c>
      <c r="G157" s="190"/>
      <c r="H157" s="528" t="e" cm="1" vm="1">
        <f t="array" ref="H157">IF([2]!Tabla1[[#This Row],[Código_Actividad]]="","",_xlfn.XLOOKUP([2]!Tabla1[[#This Row],[Código_Actividad]],CodigoActividad,[2]!Tabla2[Actividades Programables Presupuestables],"",0))</f>
        <v>#REF!</v>
      </c>
      <c r="I157" s="529" t="str">
        <f>IFERROR(VLOOKUP('[2]Formulario PPGR3'!$G157,'[2]Formulario PPGR2'!$H$9:$V$534,15,FALSE),"")</f>
        <v/>
      </c>
      <c r="J157" s="534"/>
      <c r="K157" s="533"/>
      <c r="L157" s="530" t="str">
        <f>IF([2]!Tabla1[[#This Row],[Descripción]]="","",_xlfn.XLOOKUP([2]!Tabla1[[#This Row],[Descripción]],[2]!Tabla10[Descripción],[2]!Tabla10[Unidad de Medida],"",0))</f>
        <v/>
      </c>
      <c r="M157" s="321"/>
      <c r="N157" s="546" t="str">
        <f>IF([2]!Tabla1[[#This Row],[Descripción]]="","",_xlfn.XLOOKUP([2]!Tabla1[[#This Row],[Descripción]],[2]!Tabla10[Descripción],[2]!Tabla10[Precio Unitario],0))</f>
        <v/>
      </c>
      <c r="O157" s="546" t="str">
        <f>IF([2]!Tabla1[[#This Row],[Cantidad de Insumos]]="","",[2]!Tabla1[[#This Row],[Precio Unitario]]*[2]!Tabla1[[#This Row],[Cantidad de Insumos]])</f>
        <v/>
      </c>
      <c r="P157" s="531" t="str">
        <f>IF([2]!Tabla1[[#This Row],[Descripción]]="","",_xlfn.XLOOKUP([2]!Tabla1[[#This Row],[Descripción]],[2]!Tabla10[Descripción],[2]!Tabla10[CODIGO PRESUPUESTARIO],0))</f>
        <v/>
      </c>
      <c r="Q157" s="532"/>
      <c r="R157" s="532" t="str">
        <f>IF([2]!Tabla1[[#This Row],[Insumos]]="","",_xlfn.XLOOKUP([2]!Tabla1[[#This Row],[Insumos]],[2]!Tabla10[Insumo],[2]!Tabla10[InsumoAbrev],"",0))</f>
        <v/>
      </c>
      <c r="S157" s="191"/>
    </row>
    <row r="158" spans="2:19">
      <c r="B158" s="191" t="str">
        <f>IF('Formulario PPGR3'!$G158="","",CONCATENATE('Formulario PPGR3'!$C158,".",'Formulario PPGR3'!$D158,".",'Formulario PPGR3'!$E158,".",'Formulario PPGR3'!$F158))</f>
        <v/>
      </c>
      <c r="C158" s="191" t="str">
        <f>IF('Formulario PPGR3'!$G158="","",'Formulario PPGR1'!#REF!)</f>
        <v/>
      </c>
      <c r="D158" s="191" t="str">
        <f>IF('Formulario PPGR3'!$G158="","",'Formulario PPGR1'!#REF!)</f>
        <v/>
      </c>
      <c r="E158" s="191" t="str">
        <f>IF('Formulario PPGR3'!$G158="","",'Formulario PPGR1'!#REF!)</f>
        <v/>
      </c>
      <c r="F158" s="191" t="str">
        <f>IF('Formulario PPGR3'!$G158="","",'Formulario PPGR1'!#REF!)</f>
        <v/>
      </c>
      <c r="G158" s="190"/>
      <c r="H158" s="528" t="e" cm="1" vm="1">
        <f t="array" ref="H158">IF([2]!Tabla1[[#This Row],[Código_Actividad]]="","",_xlfn.XLOOKUP([2]!Tabla1[[#This Row],[Código_Actividad]],CodigoActividad,[2]!Tabla2[Actividades Programables Presupuestables],"",0))</f>
        <v>#REF!</v>
      </c>
      <c r="I158" s="529" t="str">
        <f>IFERROR(VLOOKUP('[2]Formulario PPGR3'!$G158,'[2]Formulario PPGR2'!$H$9:$V$534,15,FALSE),"")</f>
        <v/>
      </c>
      <c r="J158" s="534"/>
      <c r="K158" s="533"/>
      <c r="L158" s="530" t="str">
        <f>IF([2]!Tabla1[[#This Row],[Descripción]]="","",_xlfn.XLOOKUP([2]!Tabla1[[#This Row],[Descripción]],[2]!Tabla10[Descripción],[2]!Tabla10[Unidad de Medida],"",0))</f>
        <v/>
      </c>
      <c r="M158" s="321"/>
      <c r="N158" s="546" t="str">
        <f>IF([2]!Tabla1[[#This Row],[Descripción]]="","",_xlfn.XLOOKUP([2]!Tabla1[[#This Row],[Descripción]],[2]!Tabla10[Descripción],[2]!Tabla10[Precio Unitario],0))</f>
        <v/>
      </c>
      <c r="O158" s="546" t="str">
        <f>IF([2]!Tabla1[[#This Row],[Cantidad de Insumos]]="","",[2]!Tabla1[[#This Row],[Precio Unitario]]*[2]!Tabla1[[#This Row],[Cantidad de Insumos]])</f>
        <v/>
      </c>
      <c r="P158" s="531" t="str">
        <f>IF([2]!Tabla1[[#This Row],[Descripción]]="","",_xlfn.XLOOKUP([2]!Tabla1[[#This Row],[Descripción]],[2]!Tabla10[Descripción],[2]!Tabla10[CODIGO PRESUPUESTARIO],0))</f>
        <v/>
      </c>
      <c r="Q158" s="532"/>
      <c r="R158" s="532" t="str">
        <f>IF([2]!Tabla1[[#This Row],[Insumos]]="","",_xlfn.XLOOKUP([2]!Tabla1[[#This Row],[Insumos]],[2]!Tabla10[Insumo],[2]!Tabla10[InsumoAbrev],"",0))</f>
        <v/>
      </c>
      <c r="S158" s="191"/>
    </row>
    <row r="159" spans="2:19">
      <c r="B159" s="191" t="str">
        <f>IF('Formulario PPGR3'!$G159="","",CONCATENATE('Formulario PPGR3'!$C159,".",'Formulario PPGR3'!$D159,".",'Formulario PPGR3'!$E159,".",'Formulario PPGR3'!$F159))</f>
        <v/>
      </c>
      <c r="C159" s="191" t="str">
        <f>IF('Formulario PPGR3'!$G159="","",'Formulario PPGR1'!#REF!)</f>
        <v/>
      </c>
      <c r="D159" s="191" t="str">
        <f>IF('Formulario PPGR3'!$G159="","",'Formulario PPGR1'!#REF!)</f>
        <v/>
      </c>
      <c r="E159" s="191" t="str">
        <f>IF('Formulario PPGR3'!$G159="","",'Formulario PPGR1'!#REF!)</f>
        <v/>
      </c>
      <c r="F159" s="191" t="str">
        <f>IF('Formulario PPGR3'!$G159="","",'Formulario PPGR1'!#REF!)</f>
        <v/>
      </c>
      <c r="G159" s="190"/>
      <c r="H159" s="528" t="e" cm="1" vm="1">
        <f t="array" ref="H159">IF([2]!Tabla1[[#This Row],[Código_Actividad]]="","",_xlfn.XLOOKUP([2]!Tabla1[[#This Row],[Código_Actividad]],CodigoActividad,[2]!Tabla2[Actividades Programables Presupuestables],"",0))</f>
        <v>#REF!</v>
      </c>
      <c r="I159" s="529" t="str">
        <f>IFERROR(VLOOKUP('[2]Formulario PPGR3'!$G159,'[2]Formulario PPGR2'!$H$9:$V$534,15,FALSE),"")</f>
        <v/>
      </c>
      <c r="J159" s="534"/>
      <c r="K159" s="533"/>
      <c r="L159" s="530" t="str">
        <f>IF([2]!Tabla1[[#This Row],[Descripción]]="","",_xlfn.XLOOKUP([2]!Tabla1[[#This Row],[Descripción]],[2]!Tabla10[Descripción],[2]!Tabla10[Unidad de Medida],"",0))</f>
        <v/>
      </c>
      <c r="M159" s="321"/>
      <c r="N159" s="546" t="str">
        <f>IF([2]!Tabla1[[#This Row],[Descripción]]="","",_xlfn.XLOOKUP([2]!Tabla1[[#This Row],[Descripción]],[2]!Tabla10[Descripción],[2]!Tabla10[Precio Unitario],0))</f>
        <v/>
      </c>
      <c r="O159" s="546" t="str">
        <f>IF([2]!Tabla1[[#This Row],[Cantidad de Insumos]]="","",[2]!Tabla1[[#This Row],[Precio Unitario]]*[2]!Tabla1[[#This Row],[Cantidad de Insumos]])</f>
        <v/>
      </c>
      <c r="P159" s="531" t="str">
        <f>IF([2]!Tabla1[[#This Row],[Descripción]]="","",_xlfn.XLOOKUP([2]!Tabla1[[#This Row],[Descripción]],[2]!Tabla10[Descripción],[2]!Tabla10[CODIGO PRESUPUESTARIO],0))</f>
        <v/>
      </c>
      <c r="Q159" s="532"/>
      <c r="R159" s="532" t="str">
        <f>IF([2]!Tabla1[[#This Row],[Insumos]]="","",_xlfn.XLOOKUP([2]!Tabla1[[#This Row],[Insumos]],[2]!Tabla10[Insumo],[2]!Tabla10[InsumoAbrev],"",0))</f>
        <v/>
      </c>
      <c r="S159" s="191"/>
    </row>
    <row r="160" spans="2:19">
      <c r="B160" s="191" t="str">
        <f>IF('Formulario PPGR3'!$G160="","",CONCATENATE('Formulario PPGR3'!$C160,".",'Formulario PPGR3'!$D160,".",'Formulario PPGR3'!$E160,".",'Formulario PPGR3'!$F160))</f>
        <v/>
      </c>
      <c r="C160" s="191" t="str">
        <f>IF('Formulario PPGR3'!$G160="","",'Formulario PPGR1'!#REF!)</f>
        <v/>
      </c>
      <c r="D160" s="191" t="str">
        <f>IF('Formulario PPGR3'!$G160="","",'Formulario PPGR1'!#REF!)</f>
        <v/>
      </c>
      <c r="E160" s="191" t="str">
        <f>IF('Formulario PPGR3'!$G160="","",'Formulario PPGR1'!#REF!)</f>
        <v/>
      </c>
      <c r="F160" s="191" t="str">
        <f>IF('Formulario PPGR3'!$G160="","",'Formulario PPGR1'!#REF!)</f>
        <v/>
      </c>
      <c r="G160" s="190"/>
      <c r="H160" s="528" t="e" cm="1" vm="1">
        <f t="array" ref="H160">IF([2]!Tabla1[[#This Row],[Código_Actividad]]="","",_xlfn.XLOOKUP([2]!Tabla1[[#This Row],[Código_Actividad]],CodigoActividad,[2]!Tabla2[Actividades Programables Presupuestables],"",0))</f>
        <v>#REF!</v>
      </c>
      <c r="I160" s="529" t="str">
        <f>IFERROR(VLOOKUP('[2]Formulario PPGR3'!$G160,'[2]Formulario PPGR2'!$H$9:$V$534,15,FALSE),"")</f>
        <v/>
      </c>
      <c r="J160" s="534"/>
      <c r="K160" s="533"/>
      <c r="L160" s="530" t="str">
        <f>IF([2]!Tabla1[[#This Row],[Descripción]]="","",_xlfn.XLOOKUP([2]!Tabla1[[#This Row],[Descripción]],[2]!Tabla10[Descripción],[2]!Tabla10[Unidad de Medida],"",0))</f>
        <v/>
      </c>
      <c r="M160" s="321"/>
      <c r="N160" s="546" t="str">
        <f>IF([2]!Tabla1[[#This Row],[Descripción]]="","",_xlfn.XLOOKUP([2]!Tabla1[[#This Row],[Descripción]],[2]!Tabla10[Descripción],[2]!Tabla10[Precio Unitario],0))</f>
        <v/>
      </c>
      <c r="O160" s="546" t="str">
        <f>IF([2]!Tabla1[[#This Row],[Cantidad de Insumos]]="","",[2]!Tabla1[[#This Row],[Precio Unitario]]*[2]!Tabla1[[#This Row],[Cantidad de Insumos]])</f>
        <v/>
      </c>
      <c r="P160" s="531" t="str">
        <f>IF([2]!Tabla1[[#This Row],[Descripción]]="","",_xlfn.XLOOKUP([2]!Tabla1[[#This Row],[Descripción]],[2]!Tabla10[Descripción],[2]!Tabla10[CODIGO PRESUPUESTARIO],0))</f>
        <v/>
      </c>
      <c r="Q160" s="532"/>
      <c r="R160" s="532" t="str">
        <f>IF([2]!Tabla1[[#This Row],[Insumos]]="","",_xlfn.XLOOKUP([2]!Tabla1[[#This Row],[Insumos]],[2]!Tabla10[Insumo],[2]!Tabla10[InsumoAbrev],"",0))</f>
        <v/>
      </c>
      <c r="S160" s="191"/>
    </row>
    <row r="161" spans="2:19">
      <c r="B161" s="191" t="str">
        <f>IF('Formulario PPGR3'!$G161="","",CONCATENATE('Formulario PPGR3'!$C161,".",'Formulario PPGR3'!$D161,".",'Formulario PPGR3'!$E161,".",'Formulario PPGR3'!$F161))</f>
        <v/>
      </c>
      <c r="C161" s="191" t="str">
        <f>IF('Formulario PPGR3'!$G161="","",'Formulario PPGR1'!#REF!)</f>
        <v/>
      </c>
      <c r="D161" s="191" t="str">
        <f>IF('Formulario PPGR3'!$G161="","",'Formulario PPGR1'!#REF!)</f>
        <v/>
      </c>
      <c r="E161" s="191" t="str">
        <f>IF('Formulario PPGR3'!$G161="","",'Formulario PPGR1'!#REF!)</f>
        <v/>
      </c>
      <c r="F161" s="191" t="str">
        <f>IF('Formulario PPGR3'!$G161="","",'Formulario PPGR1'!#REF!)</f>
        <v/>
      </c>
      <c r="G161" s="190"/>
      <c r="H161" s="528" t="e" cm="1" vm="1">
        <f t="array" ref="H161">IF([2]!Tabla1[[#This Row],[Código_Actividad]]="","",_xlfn.XLOOKUP([2]!Tabla1[[#This Row],[Código_Actividad]],CodigoActividad,[2]!Tabla2[Actividades Programables Presupuestables],"",0))</f>
        <v>#REF!</v>
      </c>
      <c r="I161" s="529" t="str">
        <f>IFERROR(VLOOKUP('[2]Formulario PPGR3'!$G161,'[2]Formulario PPGR2'!$H$9:$V$534,15,FALSE),"")</f>
        <v/>
      </c>
      <c r="J161" s="534"/>
      <c r="K161" s="533"/>
      <c r="L161" s="530" t="str">
        <f>IF([2]!Tabla1[[#This Row],[Descripción]]="","",_xlfn.XLOOKUP([2]!Tabla1[[#This Row],[Descripción]],[2]!Tabla10[Descripción],[2]!Tabla10[Unidad de Medida],"",0))</f>
        <v/>
      </c>
      <c r="M161" s="321"/>
      <c r="N161" s="546" t="str">
        <f>IF([2]!Tabla1[[#This Row],[Descripción]]="","",_xlfn.XLOOKUP([2]!Tabla1[[#This Row],[Descripción]],[2]!Tabla10[Descripción],[2]!Tabla10[Precio Unitario],0))</f>
        <v/>
      </c>
      <c r="O161" s="546" t="str">
        <f>IF([2]!Tabla1[[#This Row],[Cantidad de Insumos]]="","",[2]!Tabla1[[#This Row],[Precio Unitario]]*[2]!Tabla1[[#This Row],[Cantidad de Insumos]])</f>
        <v/>
      </c>
      <c r="P161" s="531" t="str">
        <f>IF([2]!Tabla1[[#This Row],[Descripción]]="","",_xlfn.XLOOKUP([2]!Tabla1[[#This Row],[Descripción]],[2]!Tabla10[Descripción],[2]!Tabla10[CODIGO PRESUPUESTARIO],0))</f>
        <v/>
      </c>
      <c r="Q161" s="532"/>
      <c r="R161" s="532" t="str">
        <f>IF([2]!Tabla1[[#This Row],[Insumos]]="","",_xlfn.XLOOKUP([2]!Tabla1[[#This Row],[Insumos]],[2]!Tabla10[Insumo],[2]!Tabla10[InsumoAbrev],"",0))</f>
        <v/>
      </c>
      <c r="S161" s="191"/>
    </row>
    <row r="162" spans="2:19">
      <c r="B162" s="191" t="str">
        <f>IF('Formulario PPGR3'!$G162="","",CONCATENATE('Formulario PPGR3'!$C162,".",'Formulario PPGR3'!$D162,".",'Formulario PPGR3'!$E162,".",'Formulario PPGR3'!$F162))</f>
        <v/>
      </c>
      <c r="C162" s="191" t="str">
        <f>IF('Formulario PPGR3'!$G162="","",'Formulario PPGR1'!#REF!)</f>
        <v/>
      </c>
      <c r="D162" s="191" t="str">
        <f>IF('Formulario PPGR3'!$G162="","",'Formulario PPGR1'!#REF!)</f>
        <v/>
      </c>
      <c r="E162" s="191" t="str">
        <f>IF('Formulario PPGR3'!$G162="","",'Formulario PPGR1'!#REF!)</f>
        <v/>
      </c>
      <c r="F162" s="191" t="str">
        <f>IF('Formulario PPGR3'!$G162="","",'Formulario PPGR1'!#REF!)</f>
        <v/>
      </c>
      <c r="G162" s="190"/>
      <c r="H162" s="528" t="e" cm="1" vm="1">
        <f t="array" ref="H162">IF([2]!Tabla1[[#This Row],[Código_Actividad]]="","",_xlfn.XLOOKUP([2]!Tabla1[[#This Row],[Código_Actividad]],CodigoActividad,[2]!Tabla2[Actividades Programables Presupuestables],"",0))</f>
        <v>#REF!</v>
      </c>
      <c r="I162" s="529" t="str">
        <f>IFERROR(VLOOKUP('[2]Formulario PPGR3'!$G162,'[2]Formulario PPGR2'!$H$9:$V$534,15,FALSE),"")</f>
        <v/>
      </c>
      <c r="J162" s="534"/>
      <c r="K162" s="533"/>
      <c r="L162" s="530" t="str">
        <f>IF([2]!Tabla1[[#This Row],[Descripción]]="","",_xlfn.XLOOKUP([2]!Tabla1[[#This Row],[Descripción]],[2]!Tabla10[Descripción],[2]!Tabla10[Unidad de Medida],"",0))</f>
        <v/>
      </c>
      <c r="M162" s="321"/>
      <c r="N162" s="546" t="str">
        <f>IF([2]!Tabla1[[#This Row],[Descripción]]="","",_xlfn.XLOOKUP([2]!Tabla1[[#This Row],[Descripción]],[2]!Tabla10[Descripción],[2]!Tabla10[Precio Unitario],0))</f>
        <v/>
      </c>
      <c r="O162" s="546" t="str">
        <f>IF([2]!Tabla1[[#This Row],[Cantidad de Insumos]]="","",[2]!Tabla1[[#This Row],[Precio Unitario]]*[2]!Tabla1[[#This Row],[Cantidad de Insumos]])</f>
        <v/>
      </c>
      <c r="P162" s="531" t="str">
        <f>IF([2]!Tabla1[[#This Row],[Descripción]]="","",_xlfn.XLOOKUP([2]!Tabla1[[#This Row],[Descripción]],[2]!Tabla10[Descripción],[2]!Tabla10[CODIGO PRESUPUESTARIO],0))</f>
        <v/>
      </c>
      <c r="Q162" s="532"/>
      <c r="R162" s="532" t="str">
        <f>IF([2]!Tabla1[[#This Row],[Insumos]]="","",_xlfn.XLOOKUP([2]!Tabla1[[#This Row],[Insumos]],[2]!Tabla10[Insumo],[2]!Tabla10[InsumoAbrev],"",0))</f>
        <v/>
      </c>
      <c r="S162" s="191"/>
    </row>
    <row r="163" spans="2:19">
      <c r="B163" s="191" t="str">
        <f>IF('Formulario PPGR3'!$G163="","",CONCATENATE('Formulario PPGR3'!$C163,".",'Formulario PPGR3'!$D163,".",'Formulario PPGR3'!$E163,".",'Formulario PPGR3'!$F163))</f>
        <v/>
      </c>
      <c r="C163" s="191" t="str">
        <f>IF('Formulario PPGR3'!$G163="","",'Formulario PPGR1'!#REF!)</f>
        <v/>
      </c>
      <c r="D163" s="191" t="str">
        <f>IF('Formulario PPGR3'!$G163="","",'Formulario PPGR1'!#REF!)</f>
        <v/>
      </c>
      <c r="E163" s="191" t="str">
        <f>IF('Formulario PPGR3'!$G163="","",'Formulario PPGR1'!#REF!)</f>
        <v/>
      </c>
      <c r="F163" s="191" t="str">
        <f>IF('Formulario PPGR3'!$G163="","",'Formulario PPGR1'!#REF!)</f>
        <v/>
      </c>
      <c r="G163" s="190"/>
      <c r="H163" s="528" t="e" cm="1" vm="1">
        <f t="array" ref="H163">IF([2]!Tabla1[[#This Row],[Código_Actividad]]="","",_xlfn.XLOOKUP([2]!Tabla1[[#This Row],[Código_Actividad]],CodigoActividad,[2]!Tabla2[Actividades Programables Presupuestables],"",0))</f>
        <v>#REF!</v>
      </c>
      <c r="I163" s="529" t="str">
        <f>IFERROR(VLOOKUP('[2]Formulario PPGR3'!$G163,'[2]Formulario PPGR2'!$H$9:$V$534,15,FALSE),"")</f>
        <v/>
      </c>
      <c r="J163" s="534"/>
      <c r="K163" s="533"/>
      <c r="L163" s="530" t="str">
        <f>IF([2]!Tabla1[[#This Row],[Descripción]]="","",_xlfn.XLOOKUP([2]!Tabla1[[#This Row],[Descripción]],[2]!Tabla10[Descripción],[2]!Tabla10[Unidad de Medida],"",0))</f>
        <v/>
      </c>
      <c r="M163" s="321"/>
      <c r="N163" s="546" t="str">
        <f>IF([2]!Tabla1[[#This Row],[Descripción]]="","",_xlfn.XLOOKUP([2]!Tabla1[[#This Row],[Descripción]],[2]!Tabla10[Descripción],[2]!Tabla10[Precio Unitario],0))</f>
        <v/>
      </c>
      <c r="O163" s="546" t="str">
        <f>IF([2]!Tabla1[[#This Row],[Cantidad de Insumos]]="","",[2]!Tabla1[[#This Row],[Precio Unitario]]*[2]!Tabla1[[#This Row],[Cantidad de Insumos]])</f>
        <v/>
      </c>
      <c r="P163" s="531" t="str">
        <f>IF([2]!Tabla1[[#This Row],[Descripción]]="","",_xlfn.XLOOKUP([2]!Tabla1[[#This Row],[Descripción]],[2]!Tabla10[Descripción],[2]!Tabla10[CODIGO PRESUPUESTARIO],0))</f>
        <v/>
      </c>
      <c r="Q163" s="532"/>
      <c r="R163" s="532" t="str">
        <f>IF([2]!Tabla1[[#This Row],[Insumos]]="","",_xlfn.XLOOKUP([2]!Tabla1[[#This Row],[Insumos]],[2]!Tabla10[Insumo],[2]!Tabla10[InsumoAbrev],"",0))</f>
        <v/>
      </c>
      <c r="S163" s="191"/>
    </row>
    <row r="164" spans="2:19">
      <c r="B164" s="191" t="str">
        <f>IF('Formulario PPGR3'!$G164="","",CONCATENATE('Formulario PPGR3'!$C164,".",'Formulario PPGR3'!$D164,".",'Formulario PPGR3'!$E164,".",'Formulario PPGR3'!$F164))</f>
        <v/>
      </c>
      <c r="C164" s="191" t="str">
        <f>IF('Formulario PPGR3'!$G164="","",'Formulario PPGR1'!#REF!)</f>
        <v/>
      </c>
      <c r="D164" s="191" t="str">
        <f>IF('Formulario PPGR3'!$G164="","",'Formulario PPGR1'!#REF!)</f>
        <v/>
      </c>
      <c r="E164" s="191" t="str">
        <f>IF('Formulario PPGR3'!$G164="","",'Formulario PPGR1'!#REF!)</f>
        <v/>
      </c>
      <c r="F164" s="191" t="str">
        <f>IF('Formulario PPGR3'!$G164="","",'Formulario PPGR1'!#REF!)</f>
        <v/>
      </c>
      <c r="G164" s="190"/>
      <c r="H164" s="528" t="e" cm="1" vm="1">
        <f t="array" ref="H164">IF([2]!Tabla1[[#This Row],[Código_Actividad]]="","",_xlfn.XLOOKUP([2]!Tabla1[[#This Row],[Código_Actividad]],CodigoActividad,[2]!Tabla2[Actividades Programables Presupuestables],"",0))</f>
        <v>#REF!</v>
      </c>
      <c r="I164" s="529" t="str">
        <f>IFERROR(VLOOKUP('[2]Formulario PPGR3'!$G164,'[2]Formulario PPGR2'!$H$9:$V$534,15,FALSE),"")</f>
        <v/>
      </c>
      <c r="J164" s="534"/>
      <c r="K164" s="533"/>
      <c r="L164" s="530" t="str">
        <f>IF([2]!Tabla1[[#This Row],[Descripción]]="","",_xlfn.XLOOKUP([2]!Tabla1[[#This Row],[Descripción]],[2]!Tabla10[Descripción],[2]!Tabla10[Unidad de Medida],"",0))</f>
        <v/>
      </c>
      <c r="M164" s="321"/>
      <c r="N164" s="546" t="str">
        <f>IF([2]!Tabla1[[#This Row],[Descripción]]="","",_xlfn.XLOOKUP([2]!Tabla1[[#This Row],[Descripción]],[2]!Tabla10[Descripción],[2]!Tabla10[Precio Unitario],0))</f>
        <v/>
      </c>
      <c r="O164" s="546" t="str">
        <f>IF([2]!Tabla1[[#This Row],[Cantidad de Insumos]]="","",[2]!Tabla1[[#This Row],[Precio Unitario]]*[2]!Tabla1[[#This Row],[Cantidad de Insumos]])</f>
        <v/>
      </c>
      <c r="P164" s="531" t="str">
        <f>IF([2]!Tabla1[[#This Row],[Descripción]]="","",_xlfn.XLOOKUP([2]!Tabla1[[#This Row],[Descripción]],[2]!Tabla10[Descripción],[2]!Tabla10[CODIGO PRESUPUESTARIO],0))</f>
        <v/>
      </c>
      <c r="Q164" s="532"/>
      <c r="R164" s="532" t="str">
        <f>IF([2]!Tabla1[[#This Row],[Insumos]]="","",_xlfn.XLOOKUP([2]!Tabla1[[#This Row],[Insumos]],[2]!Tabla10[Insumo],[2]!Tabla10[InsumoAbrev],"",0))</f>
        <v/>
      </c>
      <c r="S164" s="191"/>
    </row>
    <row r="165" spans="2:19">
      <c r="B165" s="191" t="str">
        <f>IF('Formulario PPGR3'!$G165="","",CONCATENATE('Formulario PPGR3'!$C165,".",'Formulario PPGR3'!$D165,".",'Formulario PPGR3'!$E165,".",'Formulario PPGR3'!$F165))</f>
        <v/>
      </c>
      <c r="C165" s="191" t="str">
        <f>IF('Formulario PPGR3'!$G165="","",'Formulario PPGR1'!#REF!)</f>
        <v/>
      </c>
      <c r="D165" s="191" t="str">
        <f>IF('Formulario PPGR3'!$G165="","",'Formulario PPGR1'!#REF!)</f>
        <v/>
      </c>
      <c r="E165" s="191" t="str">
        <f>IF('Formulario PPGR3'!$G165="","",'Formulario PPGR1'!#REF!)</f>
        <v/>
      </c>
      <c r="F165" s="191" t="str">
        <f>IF('Formulario PPGR3'!$G165="","",'Formulario PPGR1'!#REF!)</f>
        <v/>
      </c>
      <c r="G165" s="190"/>
      <c r="H165" s="528" t="e" cm="1" vm="1">
        <f t="array" ref="H165">IF([2]!Tabla1[[#This Row],[Código_Actividad]]="","",_xlfn.XLOOKUP([2]!Tabla1[[#This Row],[Código_Actividad]],CodigoActividad,[2]!Tabla2[Actividades Programables Presupuestables],"",0))</f>
        <v>#REF!</v>
      </c>
      <c r="I165" s="529" t="str">
        <f>IFERROR(VLOOKUP('[2]Formulario PPGR3'!$G165,'[2]Formulario PPGR2'!$H$9:$V$534,15,FALSE),"")</f>
        <v/>
      </c>
      <c r="J165" s="534"/>
      <c r="K165" s="533"/>
      <c r="L165" s="530" t="str">
        <f>IF([2]!Tabla1[[#This Row],[Descripción]]="","",_xlfn.XLOOKUP([2]!Tabla1[[#This Row],[Descripción]],[2]!Tabla10[Descripción],[2]!Tabla10[Unidad de Medida],"",0))</f>
        <v/>
      </c>
      <c r="M165" s="321"/>
      <c r="N165" s="546" t="str">
        <f>IF([2]!Tabla1[[#This Row],[Descripción]]="","",_xlfn.XLOOKUP([2]!Tabla1[[#This Row],[Descripción]],[2]!Tabla10[Descripción],[2]!Tabla10[Precio Unitario],0))</f>
        <v/>
      </c>
      <c r="O165" s="546" t="str">
        <f>IF([2]!Tabla1[[#This Row],[Cantidad de Insumos]]="","",[2]!Tabla1[[#This Row],[Precio Unitario]]*[2]!Tabla1[[#This Row],[Cantidad de Insumos]])</f>
        <v/>
      </c>
      <c r="P165" s="531" t="str">
        <f>IF([2]!Tabla1[[#This Row],[Descripción]]="","",_xlfn.XLOOKUP([2]!Tabla1[[#This Row],[Descripción]],[2]!Tabla10[Descripción],[2]!Tabla10[CODIGO PRESUPUESTARIO],0))</f>
        <v/>
      </c>
      <c r="Q165" s="532"/>
      <c r="R165" s="532" t="str">
        <f>IF([2]!Tabla1[[#This Row],[Insumos]]="","",_xlfn.XLOOKUP([2]!Tabla1[[#This Row],[Insumos]],[2]!Tabla10[Insumo],[2]!Tabla10[InsumoAbrev],"",0))</f>
        <v/>
      </c>
      <c r="S165" s="191"/>
    </row>
    <row r="166" spans="2:19">
      <c r="B166" s="191" t="str">
        <f>IF('Formulario PPGR3'!$G166="","",CONCATENATE('Formulario PPGR3'!$C166,".",'Formulario PPGR3'!$D166,".",'Formulario PPGR3'!$E166,".",'Formulario PPGR3'!$F166))</f>
        <v/>
      </c>
      <c r="C166" s="191" t="str">
        <f>IF('Formulario PPGR3'!$G166="","",'Formulario PPGR1'!#REF!)</f>
        <v/>
      </c>
      <c r="D166" s="191" t="str">
        <f>IF('Formulario PPGR3'!$G166="","",'Formulario PPGR1'!#REF!)</f>
        <v/>
      </c>
      <c r="E166" s="191" t="str">
        <f>IF('Formulario PPGR3'!$G166="","",'Formulario PPGR1'!#REF!)</f>
        <v/>
      </c>
      <c r="F166" s="191" t="str">
        <f>IF('Formulario PPGR3'!$G166="","",'Formulario PPGR1'!#REF!)</f>
        <v/>
      </c>
      <c r="G166" s="190"/>
      <c r="H166" s="528" t="e" cm="1" vm="1">
        <f t="array" ref="H166">IF([2]!Tabla1[[#This Row],[Código_Actividad]]="","",_xlfn.XLOOKUP([2]!Tabla1[[#This Row],[Código_Actividad]],CodigoActividad,[2]!Tabla2[Actividades Programables Presupuestables],"",0))</f>
        <v>#REF!</v>
      </c>
      <c r="I166" s="529" t="str">
        <f>IFERROR(VLOOKUP('[2]Formulario PPGR3'!$G166,'[2]Formulario PPGR2'!$H$9:$V$534,15,FALSE),"")</f>
        <v/>
      </c>
      <c r="J166" s="534"/>
      <c r="K166" s="533"/>
      <c r="L166" s="530" t="str">
        <f>IF([2]!Tabla1[[#This Row],[Descripción]]="","",_xlfn.XLOOKUP([2]!Tabla1[[#This Row],[Descripción]],[2]!Tabla10[Descripción],[2]!Tabla10[Unidad de Medida],"",0))</f>
        <v/>
      </c>
      <c r="M166" s="321"/>
      <c r="N166" s="546" t="str">
        <f>IF([2]!Tabla1[[#This Row],[Descripción]]="","",_xlfn.XLOOKUP([2]!Tabla1[[#This Row],[Descripción]],[2]!Tabla10[Descripción],[2]!Tabla10[Precio Unitario],0))</f>
        <v/>
      </c>
      <c r="O166" s="546" t="str">
        <f>IF([2]!Tabla1[[#This Row],[Cantidad de Insumos]]="","",[2]!Tabla1[[#This Row],[Precio Unitario]]*[2]!Tabla1[[#This Row],[Cantidad de Insumos]])</f>
        <v/>
      </c>
      <c r="P166" s="531" t="str">
        <f>IF([2]!Tabla1[[#This Row],[Descripción]]="","",_xlfn.XLOOKUP([2]!Tabla1[[#This Row],[Descripción]],[2]!Tabla10[Descripción],[2]!Tabla10[CODIGO PRESUPUESTARIO],0))</f>
        <v/>
      </c>
      <c r="Q166" s="532"/>
      <c r="R166" s="532" t="str">
        <f>IF([2]!Tabla1[[#This Row],[Insumos]]="","",_xlfn.XLOOKUP([2]!Tabla1[[#This Row],[Insumos]],[2]!Tabla10[Insumo],[2]!Tabla10[InsumoAbrev],"",0))</f>
        <v/>
      </c>
      <c r="S166" s="191"/>
    </row>
    <row r="167" spans="2:19">
      <c r="B167" s="191" t="str">
        <f>IF('Formulario PPGR3'!$G167="","",CONCATENATE('Formulario PPGR3'!$C167,".",'Formulario PPGR3'!$D167,".",'Formulario PPGR3'!$E167,".",'Formulario PPGR3'!$F167))</f>
        <v/>
      </c>
      <c r="C167" s="191" t="str">
        <f>IF('Formulario PPGR3'!$G167="","",'Formulario PPGR1'!#REF!)</f>
        <v/>
      </c>
      <c r="D167" s="191" t="str">
        <f>IF('Formulario PPGR3'!$G167="","",'Formulario PPGR1'!#REF!)</f>
        <v/>
      </c>
      <c r="E167" s="191" t="str">
        <f>IF('Formulario PPGR3'!$G167="","",'Formulario PPGR1'!#REF!)</f>
        <v/>
      </c>
      <c r="F167" s="191" t="str">
        <f>IF('Formulario PPGR3'!$G167="","",'Formulario PPGR1'!#REF!)</f>
        <v/>
      </c>
      <c r="G167" s="190"/>
      <c r="H167" s="528" t="e" cm="1" vm="1">
        <f t="array" ref="H167">IF([2]!Tabla1[[#This Row],[Código_Actividad]]="","",_xlfn.XLOOKUP([2]!Tabla1[[#This Row],[Código_Actividad]],CodigoActividad,[2]!Tabla2[Actividades Programables Presupuestables],"",0))</f>
        <v>#REF!</v>
      </c>
      <c r="I167" s="529" t="str">
        <f>IFERROR(VLOOKUP('[2]Formulario PPGR3'!$G167,'[2]Formulario PPGR2'!$H$9:$V$534,15,FALSE),"")</f>
        <v/>
      </c>
      <c r="J167" s="534"/>
      <c r="K167" s="533"/>
      <c r="L167" s="530" t="str">
        <f>IF([2]!Tabla1[[#This Row],[Descripción]]="","",_xlfn.XLOOKUP([2]!Tabla1[[#This Row],[Descripción]],[2]!Tabla10[Descripción],[2]!Tabla10[Unidad de Medida],"",0))</f>
        <v/>
      </c>
      <c r="M167" s="321"/>
      <c r="N167" s="546" t="str">
        <f>IF([2]!Tabla1[[#This Row],[Descripción]]="","",_xlfn.XLOOKUP([2]!Tabla1[[#This Row],[Descripción]],[2]!Tabla10[Descripción],[2]!Tabla10[Precio Unitario],0))</f>
        <v/>
      </c>
      <c r="O167" s="546" t="str">
        <f>IF([2]!Tabla1[[#This Row],[Cantidad de Insumos]]="","",[2]!Tabla1[[#This Row],[Precio Unitario]]*[2]!Tabla1[[#This Row],[Cantidad de Insumos]])</f>
        <v/>
      </c>
      <c r="P167" s="531" t="str">
        <f>IF([2]!Tabla1[[#This Row],[Descripción]]="","",_xlfn.XLOOKUP([2]!Tabla1[[#This Row],[Descripción]],[2]!Tabla10[Descripción],[2]!Tabla10[CODIGO PRESUPUESTARIO],0))</f>
        <v/>
      </c>
      <c r="Q167" s="532"/>
      <c r="R167" s="532" t="str">
        <f>IF([2]!Tabla1[[#This Row],[Insumos]]="","",_xlfn.XLOOKUP([2]!Tabla1[[#This Row],[Insumos]],[2]!Tabla10[Insumo],[2]!Tabla10[InsumoAbrev],"",0))</f>
        <v/>
      </c>
      <c r="S167" s="191"/>
    </row>
    <row r="168" spans="2:19">
      <c r="B168" s="191" t="str">
        <f>IF('Formulario PPGR3'!$G168="","",CONCATENATE('Formulario PPGR3'!$C168,".",'Formulario PPGR3'!$D168,".",'Formulario PPGR3'!$E168,".",'Formulario PPGR3'!$F168))</f>
        <v/>
      </c>
      <c r="C168" s="191" t="str">
        <f>IF('Formulario PPGR3'!$G168="","",'Formulario PPGR1'!#REF!)</f>
        <v/>
      </c>
      <c r="D168" s="191" t="str">
        <f>IF('Formulario PPGR3'!$G168="","",'Formulario PPGR1'!#REF!)</f>
        <v/>
      </c>
      <c r="E168" s="191" t="str">
        <f>IF('Formulario PPGR3'!$G168="","",'Formulario PPGR1'!#REF!)</f>
        <v/>
      </c>
      <c r="F168" s="191" t="str">
        <f>IF('Formulario PPGR3'!$G168="","",'Formulario PPGR1'!#REF!)</f>
        <v/>
      </c>
      <c r="G168" s="190"/>
      <c r="H168" s="528" t="e" cm="1" vm="1">
        <f t="array" ref="H168">IF([2]!Tabla1[[#This Row],[Código_Actividad]]="","",_xlfn.XLOOKUP([2]!Tabla1[[#This Row],[Código_Actividad]],CodigoActividad,[2]!Tabla2[Actividades Programables Presupuestables],"",0))</f>
        <v>#REF!</v>
      </c>
      <c r="I168" s="529" t="str">
        <f>IFERROR(VLOOKUP('[2]Formulario PPGR3'!$G168,'[2]Formulario PPGR2'!$H$9:$V$534,15,FALSE),"")</f>
        <v/>
      </c>
      <c r="J168" s="534"/>
      <c r="K168" s="533"/>
      <c r="L168" s="530" t="str">
        <f>IF([2]!Tabla1[[#This Row],[Descripción]]="","",_xlfn.XLOOKUP([2]!Tabla1[[#This Row],[Descripción]],[2]!Tabla10[Descripción],[2]!Tabla10[Unidad de Medida],"",0))</f>
        <v/>
      </c>
      <c r="M168" s="321"/>
      <c r="N168" s="546" t="str">
        <f>IF([2]!Tabla1[[#This Row],[Descripción]]="","",_xlfn.XLOOKUP([2]!Tabla1[[#This Row],[Descripción]],[2]!Tabla10[Descripción],[2]!Tabla10[Precio Unitario],0))</f>
        <v/>
      </c>
      <c r="O168" s="546" t="str">
        <f>IF([2]!Tabla1[[#This Row],[Cantidad de Insumos]]="","",[2]!Tabla1[[#This Row],[Precio Unitario]]*[2]!Tabla1[[#This Row],[Cantidad de Insumos]])</f>
        <v/>
      </c>
      <c r="P168" s="531" t="str">
        <f>IF([2]!Tabla1[[#This Row],[Descripción]]="","",_xlfn.XLOOKUP([2]!Tabla1[[#This Row],[Descripción]],[2]!Tabla10[Descripción],[2]!Tabla10[CODIGO PRESUPUESTARIO],0))</f>
        <v/>
      </c>
      <c r="Q168" s="532"/>
      <c r="R168" s="532" t="str">
        <f>IF([2]!Tabla1[[#This Row],[Insumos]]="","",_xlfn.XLOOKUP([2]!Tabla1[[#This Row],[Insumos]],[2]!Tabla10[Insumo],[2]!Tabla10[InsumoAbrev],"",0))</f>
        <v/>
      </c>
      <c r="S168" s="191"/>
    </row>
    <row r="169" spans="2:19">
      <c r="B169" s="191" t="str">
        <f>IF('Formulario PPGR3'!$G169="","",CONCATENATE('Formulario PPGR3'!$C169,".",'Formulario PPGR3'!$D169,".",'Formulario PPGR3'!$E169,".",'Formulario PPGR3'!$F169))</f>
        <v/>
      </c>
      <c r="C169" s="191" t="str">
        <f>IF('Formulario PPGR3'!$G169="","",'Formulario PPGR1'!#REF!)</f>
        <v/>
      </c>
      <c r="D169" s="191" t="str">
        <f>IF('Formulario PPGR3'!$G169="","",'Formulario PPGR1'!#REF!)</f>
        <v/>
      </c>
      <c r="E169" s="191" t="str">
        <f>IF('Formulario PPGR3'!$G169="","",'Formulario PPGR1'!#REF!)</f>
        <v/>
      </c>
      <c r="F169" s="191" t="str">
        <f>IF('Formulario PPGR3'!$G169="","",'Formulario PPGR1'!#REF!)</f>
        <v/>
      </c>
      <c r="G169" s="190"/>
      <c r="H169" s="528" t="e" cm="1" vm="1">
        <f t="array" ref="H169">IF([2]!Tabla1[[#This Row],[Código_Actividad]]="","",_xlfn.XLOOKUP([2]!Tabla1[[#This Row],[Código_Actividad]],CodigoActividad,[2]!Tabla2[Actividades Programables Presupuestables],"",0))</f>
        <v>#REF!</v>
      </c>
      <c r="I169" s="529" t="str">
        <f>IFERROR(VLOOKUP('[2]Formulario PPGR3'!$G169,'[2]Formulario PPGR2'!$H$9:$V$534,15,FALSE),"")</f>
        <v/>
      </c>
      <c r="J169" s="534"/>
      <c r="K169" s="533"/>
      <c r="L169" s="530" t="str">
        <f>IF([2]!Tabla1[[#This Row],[Descripción]]="","",_xlfn.XLOOKUP([2]!Tabla1[[#This Row],[Descripción]],[2]!Tabla10[Descripción],[2]!Tabla10[Unidad de Medida],"",0))</f>
        <v/>
      </c>
      <c r="M169" s="321"/>
      <c r="N169" s="546" t="str">
        <f>IF([2]!Tabla1[[#This Row],[Descripción]]="","",_xlfn.XLOOKUP([2]!Tabla1[[#This Row],[Descripción]],[2]!Tabla10[Descripción],[2]!Tabla10[Precio Unitario],0))</f>
        <v/>
      </c>
      <c r="O169" s="546" t="str">
        <f>IF([2]!Tabla1[[#This Row],[Cantidad de Insumos]]="","",[2]!Tabla1[[#This Row],[Precio Unitario]]*[2]!Tabla1[[#This Row],[Cantidad de Insumos]])</f>
        <v/>
      </c>
      <c r="P169" s="531" t="str">
        <f>IF([2]!Tabla1[[#This Row],[Descripción]]="","",_xlfn.XLOOKUP([2]!Tabla1[[#This Row],[Descripción]],[2]!Tabla10[Descripción],[2]!Tabla10[CODIGO PRESUPUESTARIO],0))</f>
        <v/>
      </c>
      <c r="Q169" s="532"/>
      <c r="R169" s="532" t="str">
        <f>IF([2]!Tabla1[[#This Row],[Insumos]]="","",_xlfn.XLOOKUP([2]!Tabla1[[#This Row],[Insumos]],[2]!Tabla10[Insumo],[2]!Tabla10[InsumoAbrev],"",0))</f>
        <v/>
      </c>
      <c r="S169" s="191"/>
    </row>
    <row r="170" spans="2:19">
      <c r="B170" s="191" t="str">
        <f>IF('Formulario PPGR3'!$G170="","",CONCATENATE('Formulario PPGR3'!$C170,".",'Formulario PPGR3'!$D170,".",'Formulario PPGR3'!$E170,".",'Formulario PPGR3'!$F170))</f>
        <v/>
      </c>
      <c r="C170" s="191" t="str">
        <f>IF('Formulario PPGR3'!$G170="","",'Formulario PPGR1'!#REF!)</f>
        <v/>
      </c>
      <c r="D170" s="191" t="str">
        <f>IF('Formulario PPGR3'!$G170="","",'Formulario PPGR1'!#REF!)</f>
        <v/>
      </c>
      <c r="E170" s="191" t="str">
        <f>IF('Formulario PPGR3'!$G170="","",'Formulario PPGR1'!#REF!)</f>
        <v/>
      </c>
      <c r="F170" s="191" t="str">
        <f>IF('Formulario PPGR3'!$G170="","",'Formulario PPGR1'!#REF!)</f>
        <v/>
      </c>
      <c r="G170" s="190"/>
      <c r="H170" s="528" t="e" cm="1" vm="1">
        <f t="array" ref="H170">IF([2]!Tabla1[[#This Row],[Código_Actividad]]="","",_xlfn.XLOOKUP([2]!Tabla1[[#This Row],[Código_Actividad]],CodigoActividad,[2]!Tabla2[Actividades Programables Presupuestables],"",0))</f>
        <v>#REF!</v>
      </c>
      <c r="I170" s="529" t="str">
        <f>IFERROR(VLOOKUP('[2]Formulario PPGR3'!$G170,'[2]Formulario PPGR2'!$H$9:$V$534,15,FALSE),"")</f>
        <v/>
      </c>
      <c r="J170" s="534"/>
      <c r="K170" s="533"/>
      <c r="L170" s="530" t="str">
        <f>IF([2]!Tabla1[[#This Row],[Descripción]]="","",_xlfn.XLOOKUP([2]!Tabla1[[#This Row],[Descripción]],[2]!Tabla10[Descripción],[2]!Tabla10[Unidad de Medida],"",0))</f>
        <v/>
      </c>
      <c r="M170" s="321"/>
      <c r="N170" s="546" t="str">
        <f>IF([2]!Tabla1[[#This Row],[Descripción]]="","",_xlfn.XLOOKUP([2]!Tabla1[[#This Row],[Descripción]],[2]!Tabla10[Descripción],[2]!Tabla10[Precio Unitario],0))</f>
        <v/>
      </c>
      <c r="O170" s="546" t="str">
        <f>IF([2]!Tabla1[[#This Row],[Cantidad de Insumos]]="","",[2]!Tabla1[[#This Row],[Precio Unitario]]*[2]!Tabla1[[#This Row],[Cantidad de Insumos]])</f>
        <v/>
      </c>
      <c r="P170" s="531" t="str">
        <f>IF([2]!Tabla1[[#This Row],[Descripción]]="","",_xlfn.XLOOKUP([2]!Tabla1[[#This Row],[Descripción]],[2]!Tabla10[Descripción],[2]!Tabla10[CODIGO PRESUPUESTARIO],0))</f>
        <v/>
      </c>
      <c r="Q170" s="532"/>
      <c r="R170" s="532" t="str">
        <f>IF([2]!Tabla1[[#This Row],[Insumos]]="","",_xlfn.XLOOKUP([2]!Tabla1[[#This Row],[Insumos]],[2]!Tabla10[Insumo],[2]!Tabla10[InsumoAbrev],"",0))</f>
        <v/>
      </c>
      <c r="S170" s="191"/>
    </row>
    <row r="171" spans="2:19">
      <c r="B171" s="191" t="str">
        <f>IF('Formulario PPGR3'!$G171="","",CONCATENATE('Formulario PPGR3'!$C171,".",'Formulario PPGR3'!$D171,".",'Formulario PPGR3'!$E171,".",'Formulario PPGR3'!$F171))</f>
        <v/>
      </c>
      <c r="C171" s="191" t="str">
        <f>IF('Formulario PPGR3'!$G171="","",'Formulario PPGR1'!#REF!)</f>
        <v/>
      </c>
      <c r="D171" s="191" t="str">
        <f>IF('Formulario PPGR3'!$G171="","",'Formulario PPGR1'!#REF!)</f>
        <v/>
      </c>
      <c r="E171" s="191" t="str">
        <f>IF('Formulario PPGR3'!$G171="","",'Formulario PPGR1'!#REF!)</f>
        <v/>
      </c>
      <c r="F171" s="191" t="str">
        <f>IF('Formulario PPGR3'!$G171="","",'Formulario PPGR1'!#REF!)</f>
        <v/>
      </c>
      <c r="G171" s="190"/>
      <c r="H171" s="528" t="e" cm="1" vm="1">
        <f t="array" ref="H171">IF([2]!Tabla1[[#This Row],[Código_Actividad]]="","",_xlfn.XLOOKUP([2]!Tabla1[[#This Row],[Código_Actividad]],CodigoActividad,[2]!Tabla2[Actividades Programables Presupuestables],"",0))</f>
        <v>#REF!</v>
      </c>
      <c r="I171" s="529" t="str">
        <f>IFERROR(VLOOKUP('[2]Formulario PPGR3'!$G171,'[2]Formulario PPGR2'!$H$9:$V$534,15,FALSE),"")</f>
        <v/>
      </c>
      <c r="J171" s="534"/>
      <c r="K171" s="533"/>
      <c r="L171" s="530" t="str">
        <f>IF([2]!Tabla1[[#This Row],[Descripción]]="","",_xlfn.XLOOKUP([2]!Tabla1[[#This Row],[Descripción]],[2]!Tabla10[Descripción],[2]!Tabla10[Unidad de Medida],"",0))</f>
        <v/>
      </c>
      <c r="M171" s="321"/>
      <c r="N171" s="546" t="str">
        <f>IF([2]!Tabla1[[#This Row],[Descripción]]="","",_xlfn.XLOOKUP([2]!Tabla1[[#This Row],[Descripción]],[2]!Tabla10[Descripción],[2]!Tabla10[Precio Unitario],0))</f>
        <v/>
      </c>
      <c r="O171" s="546" t="str">
        <f>IF([2]!Tabla1[[#This Row],[Cantidad de Insumos]]="","",[2]!Tabla1[[#This Row],[Precio Unitario]]*[2]!Tabla1[[#This Row],[Cantidad de Insumos]])</f>
        <v/>
      </c>
      <c r="P171" s="531" t="str">
        <f>IF([2]!Tabla1[[#This Row],[Descripción]]="","",_xlfn.XLOOKUP([2]!Tabla1[[#This Row],[Descripción]],[2]!Tabla10[Descripción],[2]!Tabla10[CODIGO PRESUPUESTARIO],0))</f>
        <v/>
      </c>
      <c r="Q171" s="532"/>
      <c r="R171" s="532" t="str">
        <f>IF([2]!Tabla1[[#This Row],[Insumos]]="","",_xlfn.XLOOKUP([2]!Tabla1[[#This Row],[Insumos]],[2]!Tabla10[Insumo],[2]!Tabla10[InsumoAbrev],"",0))</f>
        <v/>
      </c>
      <c r="S171" s="191"/>
    </row>
    <row r="172" spans="2:19">
      <c r="B172" s="191" t="str">
        <f>IF('Formulario PPGR3'!$G172="","",CONCATENATE('Formulario PPGR3'!$C172,".",'Formulario PPGR3'!$D172,".",'Formulario PPGR3'!$E172,".",'Formulario PPGR3'!$F172))</f>
        <v/>
      </c>
      <c r="C172" s="191" t="str">
        <f>IF('Formulario PPGR3'!$G172="","",'Formulario PPGR1'!#REF!)</f>
        <v/>
      </c>
      <c r="D172" s="191" t="str">
        <f>IF('Formulario PPGR3'!$G172="","",'Formulario PPGR1'!#REF!)</f>
        <v/>
      </c>
      <c r="E172" s="191" t="str">
        <f>IF('Formulario PPGR3'!$G172="","",'Formulario PPGR1'!#REF!)</f>
        <v/>
      </c>
      <c r="F172" s="191" t="str">
        <f>IF('Formulario PPGR3'!$G172="","",'Formulario PPGR1'!#REF!)</f>
        <v/>
      </c>
      <c r="G172" s="190"/>
      <c r="H172" s="528" t="e" cm="1" vm="1">
        <f t="array" ref="H172">IF([2]!Tabla1[[#This Row],[Código_Actividad]]="","",_xlfn.XLOOKUP([2]!Tabla1[[#This Row],[Código_Actividad]],CodigoActividad,[2]!Tabla2[Actividades Programables Presupuestables],"",0))</f>
        <v>#REF!</v>
      </c>
      <c r="I172" s="529" t="str">
        <f>IFERROR(VLOOKUP('[2]Formulario PPGR3'!$G172,'[2]Formulario PPGR2'!$H$9:$V$534,15,FALSE),"")</f>
        <v/>
      </c>
      <c r="J172" s="534"/>
      <c r="K172" s="533"/>
      <c r="L172" s="530" t="str">
        <f>IF([2]!Tabla1[[#This Row],[Descripción]]="","",_xlfn.XLOOKUP([2]!Tabla1[[#This Row],[Descripción]],[2]!Tabla10[Descripción],[2]!Tabla10[Unidad de Medida],"",0))</f>
        <v/>
      </c>
      <c r="M172" s="321"/>
      <c r="N172" s="546" t="str">
        <f>IF([2]!Tabla1[[#This Row],[Descripción]]="","",_xlfn.XLOOKUP([2]!Tabla1[[#This Row],[Descripción]],[2]!Tabla10[Descripción],[2]!Tabla10[Precio Unitario],0))</f>
        <v/>
      </c>
      <c r="O172" s="546" t="str">
        <f>IF([2]!Tabla1[[#This Row],[Cantidad de Insumos]]="","",[2]!Tabla1[[#This Row],[Precio Unitario]]*[2]!Tabla1[[#This Row],[Cantidad de Insumos]])</f>
        <v/>
      </c>
      <c r="P172" s="531" t="str">
        <f>IF([2]!Tabla1[[#This Row],[Descripción]]="","",_xlfn.XLOOKUP([2]!Tabla1[[#This Row],[Descripción]],[2]!Tabla10[Descripción],[2]!Tabla10[CODIGO PRESUPUESTARIO],0))</f>
        <v/>
      </c>
      <c r="Q172" s="532"/>
      <c r="R172" s="532" t="str">
        <f>IF([2]!Tabla1[[#This Row],[Insumos]]="","",_xlfn.XLOOKUP([2]!Tabla1[[#This Row],[Insumos]],[2]!Tabla10[Insumo],[2]!Tabla10[InsumoAbrev],"",0))</f>
        <v/>
      </c>
      <c r="S172" s="191"/>
    </row>
    <row r="173" spans="2:19">
      <c r="B173" s="191" t="str">
        <f>IF('Formulario PPGR3'!$G173="","",CONCATENATE('Formulario PPGR3'!$C173,".",'Formulario PPGR3'!$D173,".",'Formulario PPGR3'!$E173,".",'Formulario PPGR3'!$F173))</f>
        <v/>
      </c>
      <c r="C173" s="191" t="str">
        <f>IF('Formulario PPGR3'!$G173="","",'Formulario PPGR1'!#REF!)</f>
        <v/>
      </c>
      <c r="D173" s="191" t="str">
        <f>IF('Formulario PPGR3'!$G173="","",'Formulario PPGR1'!#REF!)</f>
        <v/>
      </c>
      <c r="E173" s="191" t="str">
        <f>IF('Formulario PPGR3'!$G173="","",'Formulario PPGR1'!#REF!)</f>
        <v/>
      </c>
      <c r="F173" s="191" t="str">
        <f>IF('Formulario PPGR3'!$G173="","",'Formulario PPGR1'!#REF!)</f>
        <v/>
      </c>
      <c r="G173" s="190"/>
      <c r="H173" s="528" t="e" cm="1" vm="1">
        <f t="array" ref="H173">IF([2]!Tabla1[[#This Row],[Código_Actividad]]="","",_xlfn.XLOOKUP([2]!Tabla1[[#This Row],[Código_Actividad]],CodigoActividad,[2]!Tabla2[Actividades Programables Presupuestables],"",0))</f>
        <v>#REF!</v>
      </c>
      <c r="I173" s="529" t="str">
        <f>IFERROR(VLOOKUP('[2]Formulario PPGR3'!$G173,'[2]Formulario PPGR2'!$H$9:$V$534,15,FALSE),"")</f>
        <v/>
      </c>
      <c r="J173" s="534"/>
      <c r="K173" s="533"/>
      <c r="L173" s="530" t="str">
        <f>IF([2]!Tabla1[[#This Row],[Descripción]]="","",_xlfn.XLOOKUP([2]!Tabla1[[#This Row],[Descripción]],[2]!Tabla10[Descripción],[2]!Tabla10[Unidad de Medida],"",0))</f>
        <v/>
      </c>
      <c r="M173" s="321"/>
      <c r="N173" s="546" t="str">
        <f>IF([2]!Tabla1[[#This Row],[Descripción]]="","",_xlfn.XLOOKUP([2]!Tabla1[[#This Row],[Descripción]],[2]!Tabla10[Descripción],[2]!Tabla10[Precio Unitario],0))</f>
        <v/>
      </c>
      <c r="O173" s="546" t="str">
        <f>IF([2]!Tabla1[[#This Row],[Cantidad de Insumos]]="","",[2]!Tabla1[[#This Row],[Precio Unitario]]*[2]!Tabla1[[#This Row],[Cantidad de Insumos]])</f>
        <v/>
      </c>
      <c r="P173" s="531" t="str">
        <f>IF([2]!Tabla1[[#This Row],[Descripción]]="","",_xlfn.XLOOKUP([2]!Tabla1[[#This Row],[Descripción]],[2]!Tabla10[Descripción],[2]!Tabla10[CODIGO PRESUPUESTARIO],0))</f>
        <v/>
      </c>
      <c r="Q173" s="532"/>
      <c r="R173" s="532" t="str">
        <f>IF([2]!Tabla1[[#This Row],[Insumos]]="","",_xlfn.XLOOKUP([2]!Tabla1[[#This Row],[Insumos]],[2]!Tabla10[Insumo],[2]!Tabla10[InsumoAbrev],"",0))</f>
        <v/>
      </c>
      <c r="S173" s="191"/>
    </row>
    <row r="174" spans="2:19">
      <c r="B174" s="191" t="str">
        <f>IF('Formulario PPGR3'!$G174="","",CONCATENATE('Formulario PPGR3'!$C174,".",'Formulario PPGR3'!$D174,".",'Formulario PPGR3'!$E174,".",'Formulario PPGR3'!$F174))</f>
        <v/>
      </c>
      <c r="C174" s="191" t="str">
        <f>IF('Formulario PPGR3'!$G174="","",'Formulario PPGR1'!#REF!)</f>
        <v/>
      </c>
      <c r="D174" s="191" t="str">
        <f>IF('Formulario PPGR3'!$G174="","",'Formulario PPGR1'!#REF!)</f>
        <v/>
      </c>
      <c r="E174" s="191" t="str">
        <f>IF('Formulario PPGR3'!$G174="","",'Formulario PPGR1'!#REF!)</f>
        <v/>
      </c>
      <c r="F174" s="191" t="str">
        <f>IF('Formulario PPGR3'!$G174="","",'Formulario PPGR1'!#REF!)</f>
        <v/>
      </c>
      <c r="G174" s="190"/>
      <c r="H174" s="528" t="e" cm="1" vm="1">
        <f t="array" ref="H174">IF([2]!Tabla1[[#This Row],[Código_Actividad]]="","",_xlfn.XLOOKUP([2]!Tabla1[[#This Row],[Código_Actividad]],CodigoActividad,[2]!Tabla2[Actividades Programables Presupuestables],"",0))</f>
        <v>#REF!</v>
      </c>
      <c r="I174" s="529" t="str">
        <f>IFERROR(VLOOKUP('[2]Formulario PPGR3'!$G174,'[2]Formulario PPGR2'!$H$9:$V$534,15,FALSE),"")</f>
        <v/>
      </c>
      <c r="J174" s="534"/>
      <c r="K174" s="533"/>
      <c r="L174" s="530" t="str">
        <f>IF([2]!Tabla1[[#This Row],[Descripción]]="","",_xlfn.XLOOKUP([2]!Tabla1[[#This Row],[Descripción]],[2]!Tabla10[Descripción],[2]!Tabla10[Unidad de Medida],"",0))</f>
        <v/>
      </c>
      <c r="M174" s="321"/>
      <c r="N174" s="546" t="str">
        <f>IF([2]!Tabla1[[#This Row],[Descripción]]="","",_xlfn.XLOOKUP([2]!Tabla1[[#This Row],[Descripción]],[2]!Tabla10[Descripción],[2]!Tabla10[Precio Unitario],0))</f>
        <v/>
      </c>
      <c r="O174" s="546" t="str">
        <f>IF([2]!Tabla1[[#This Row],[Cantidad de Insumos]]="","",[2]!Tabla1[[#This Row],[Precio Unitario]]*[2]!Tabla1[[#This Row],[Cantidad de Insumos]])</f>
        <v/>
      </c>
      <c r="P174" s="531" t="str">
        <f>IF([2]!Tabla1[[#This Row],[Descripción]]="","",_xlfn.XLOOKUP([2]!Tabla1[[#This Row],[Descripción]],[2]!Tabla10[Descripción],[2]!Tabla10[CODIGO PRESUPUESTARIO],0))</f>
        <v/>
      </c>
      <c r="Q174" s="532"/>
      <c r="R174" s="532" t="str">
        <f>IF([2]!Tabla1[[#This Row],[Insumos]]="","",_xlfn.XLOOKUP([2]!Tabla1[[#This Row],[Insumos]],[2]!Tabla10[Insumo],[2]!Tabla10[InsumoAbrev],"",0))</f>
        <v/>
      </c>
      <c r="S174" s="191"/>
    </row>
    <row r="175" spans="2:19">
      <c r="B175" s="191" t="str">
        <f>IF('Formulario PPGR3'!$G175="","",CONCATENATE('Formulario PPGR3'!$C175,".",'Formulario PPGR3'!$D175,".",'Formulario PPGR3'!$E175,".",'Formulario PPGR3'!$F175))</f>
        <v/>
      </c>
      <c r="C175" s="191" t="str">
        <f>IF('Formulario PPGR3'!$G175="","",'Formulario PPGR1'!#REF!)</f>
        <v/>
      </c>
      <c r="D175" s="191" t="str">
        <f>IF('Formulario PPGR3'!$G175="","",'Formulario PPGR1'!#REF!)</f>
        <v/>
      </c>
      <c r="E175" s="191" t="str">
        <f>IF('Formulario PPGR3'!$G175="","",'Formulario PPGR1'!#REF!)</f>
        <v/>
      </c>
      <c r="F175" s="191" t="str">
        <f>IF('Formulario PPGR3'!$G175="","",'Formulario PPGR1'!#REF!)</f>
        <v/>
      </c>
      <c r="G175" s="190"/>
      <c r="H175" s="528" t="e" cm="1" vm="1">
        <f t="array" ref="H175">IF([2]!Tabla1[[#This Row],[Código_Actividad]]="","",_xlfn.XLOOKUP([2]!Tabla1[[#This Row],[Código_Actividad]],CodigoActividad,[2]!Tabla2[Actividades Programables Presupuestables],"",0))</f>
        <v>#REF!</v>
      </c>
      <c r="I175" s="529" t="str">
        <f>IFERROR(VLOOKUP('[2]Formulario PPGR3'!$G175,'[2]Formulario PPGR2'!$H$9:$V$534,15,FALSE),"")</f>
        <v/>
      </c>
      <c r="J175" s="534"/>
      <c r="K175" s="533"/>
      <c r="L175" s="530" t="str">
        <f>IF([2]!Tabla1[[#This Row],[Descripción]]="","",_xlfn.XLOOKUP([2]!Tabla1[[#This Row],[Descripción]],[2]!Tabla10[Descripción],[2]!Tabla10[Unidad de Medida],"",0))</f>
        <v/>
      </c>
      <c r="M175" s="321"/>
      <c r="N175" s="546" t="str">
        <f>IF([2]!Tabla1[[#This Row],[Descripción]]="","",_xlfn.XLOOKUP([2]!Tabla1[[#This Row],[Descripción]],[2]!Tabla10[Descripción],[2]!Tabla10[Precio Unitario],0))</f>
        <v/>
      </c>
      <c r="O175" s="546" t="str">
        <f>IF([2]!Tabla1[[#This Row],[Cantidad de Insumos]]="","",[2]!Tabla1[[#This Row],[Precio Unitario]]*[2]!Tabla1[[#This Row],[Cantidad de Insumos]])</f>
        <v/>
      </c>
      <c r="P175" s="531" t="str">
        <f>IF([2]!Tabla1[[#This Row],[Descripción]]="","",_xlfn.XLOOKUP([2]!Tabla1[[#This Row],[Descripción]],[2]!Tabla10[Descripción],[2]!Tabla10[CODIGO PRESUPUESTARIO],0))</f>
        <v/>
      </c>
      <c r="Q175" s="532"/>
      <c r="R175" s="532" t="str">
        <f>IF([2]!Tabla1[[#This Row],[Insumos]]="","",_xlfn.XLOOKUP([2]!Tabla1[[#This Row],[Insumos]],[2]!Tabla10[Insumo],[2]!Tabla10[InsumoAbrev],"",0))</f>
        <v/>
      </c>
      <c r="S175" s="191"/>
    </row>
    <row r="176" spans="2:19">
      <c r="B176" s="191" t="str">
        <f>IF('Formulario PPGR3'!$G176="","",CONCATENATE('Formulario PPGR3'!$C176,".",'Formulario PPGR3'!$D176,".",'Formulario PPGR3'!$E176,".",'Formulario PPGR3'!$F176))</f>
        <v/>
      </c>
      <c r="C176" s="191" t="str">
        <f>IF('Formulario PPGR3'!$G176="","",'Formulario PPGR1'!#REF!)</f>
        <v/>
      </c>
      <c r="D176" s="191" t="str">
        <f>IF('Formulario PPGR3'!$G176="","",'Formulario PPGR1'!#REF!)</f>
        <v/>
      </c>
      <c r="E176" s="191" t="str">
        <f>IF('Formulario PPGR3'!$G176="","",'Formulario PPGR1'!#REF!)</f>
        <v/>
      </c>
      <c r="F176" s="191" t="str">
        <f>IF('Formulario PPGR3'!$G176="","",'Formulario PPGR1'!#REF!)</f>
        <v/>
      </c>
      <c r="G176" s="190"/>
      <c r="H176" s="528" t="e" cm="1" vm="1">
        <f t="array" ref="H176">IF([2]!Tabla1[[#This Row],[Código_Actividad]]="","",_xlfn.XLOOKUP([2]!Tabla1[[#This Row],[Código_Actividad]],CodigoActividad,[2]!Tabla2[Actividades Programables Presupuestables],"",0))</f>
        <v>#REF!</v>
      </c>
      <c r="I176" s="529" t="str">
        <f>IFERROR(VLOOKUP('[2]Formulario PPGR3'!$G176,'[2]Formulario PPGR2'!$H$9:$V$534,15,FALSE),"")</f>
        <v/>
      </c>
      <c r="J176" s="534"/>
      <c r="K176" s="533"/>
      <c r="L176" s="530" t="str">
        <f>IF([2]!Tabla1[[#This Row],[Descripción]]="","",_xlfn.XLOOKUP([2]!Tabla1[[#This Row],[Descripción]],[2]!Tabla10[Descripción],[2]!Tabla10[Unidad de Medida],"",0))</f>
        <v/>
      </c>
      <c r="M176" s="321"/>
      <c r="N176" s="546" t="str">
        <f>IF([2]!Tabla1[[#This Row],[Descripción]]="","",_xlfn.XLOOKUP([2]!Tabla1[[#This Row],[Descripción]],[2]!Tabla10[Descripción],[2]!Tabla10[Precio Unitario],0))</f>
        <v/>
      </c>
      <c r="O176" s="546" t="str">
        <f>IF([2]!Tabla1[[#This Row],[Cantidad de Insumos]]="","",[2]!Tabla1[[#This Row],[Precio Unitario]]*[2]!Tabla1[[#This Row],[Cantidad de Insumos]])</f>
        <v/>
      </c>
      <c r="P176" s="531" t="str">
        <f>IF([2]!Tabla1[[#This Row],[Descripción]]="","",_xlfn.XLOOKUP([2]!Tabla1[[#This Row],[Descripción]],[2]!Tabla10[Descripción],[2]!Tabla10[CODIGO PRESUPUESTARIO],0))</f>
        <v/>
      </c>
      <c r="Q176" s="532"/>
      <c r="R176" s="532" t="str">
        <f>IF([2]!Tabla1[[#This Row],[Insumos]]="","",_xlfn.XLOOKUP([2]!Tabla1[[#This Row],[Insumos]],[2]!Tabla10[Insumo],[2]!Tabla10[InsumoAbrev],"",0))</f>
        <v/>
      </c>
      <c r="S176" s="191"/>
    </row>
    <row r="177" spans="2:19">
      <c r="B177" s="191" t="str">
        <f>IF('Formulario PPGR3'!$G177="","",CONCATENATE('Formulario PPGR3'!$C177,".",'Formulario PPGR3'!$D177,".",'Formulario PPGR3'!$E177,".",'Formulario PPGR3'!$F177))</f>
        <v/>
      </c>
      <c r="C177" s="191" t="str">
        <f>IF('Formulario PPGR3'!$G177="","",'Formulario PPGR1'!#REF!)</f>
        <v/>
      </c>
      <c r="D177" s="191" t="str">
        <f>IF('Formulario PPGR3'!$G177="","",'Formulario PPGR1'!#REF!)</f>
        <v/>
      </c>
      <c r="E177" s="191" t="str">
        <f>IF('Formulario PPGR3'!$G177="","",'Formulario PPGR1'!#REF!)</f>
        <v/>
      </c>
      <c r="F177" s="191" t="str">
        <f>IF('Formulario PPGR3'!$G177="","",'Formulario PPGR1'!#REF!)</f>
        <v/>
      </c>
      <c r="G177" s="190"/>
      <c r="H177" s="528" t="e" cm="1" vm="1">
        <f t="array" ref="H177">IF([2]!Tabla1[[#This Row],[Código_Actividad]]="","",_xlfn.XLOOKUP([2]!Tabla1[[#This Row],[Código_Actividad]],CodigoActividad,[2]!Tabla2[Actividades Programables Presupuestables],"",0))</f>
        <v>#REF!</v>
      </c>
      <c r="I177" s="529" t="str">
        <f>IFERROR(VLOOKUP('[2]Formulario PPGR3'!$G177,'[2]Formulario PPGR2'!$H$9:$V$534,15,FALSE),"")</f>
        <v/>
      </c>
      <c r="J177" s="534"/>
      <c r="K177" s="533"/>
      <c r="L177" s="530" t="str">
        <f>IF([2]!Tabla1[[#This Row],[Descripción]]="","",_xlfn.XLOOKUP([2]!Tabla1[[#This Row],[Descripción]],[2]!Tabla10[Descripción],[2]!Tabla10[Unidad de Medida],"",0))</f>
        <v/>
      </c>
      <c r="M177" s="321"/>
      <c r="N177" s="546" t="str">
        <f>IF([2]!Tabla1[[#This Row],[Descripción]]="","",_xlfn.XLOOKUP([2]!Tabla1[[#This Row],[Descripción]],[2]!Tabla10[Descripción],[2]!Tabla10[Precio Unitario],0))</f>
        <v/>
      </c>
      <c r="O177" s="546" t="str">
        <f>IF([2]!Tabla1[[#This Row],[Cantidad de Insumos]]="","",[2]!Tabla1[[#This Row],[Precio Unitario]]*[2]!Tabla1[[#This Row],[Cantidad de Insumos]])</f>
        <v/>
      </c>
      <c r="P177" s="531" t="str">
        <f>IF([2]!Tabla1[[#This Row],[Descripción]]="","",_xlfn.XLOOKUP([2]!Tabla1[[#This Row],[Descripción]],[2]!Tabla10[Descripción],[2]!Tabla10[CODIGO PRESUPUESTARIO],0))</f>
        <v/>
      </c>
      <c r="Q177" s="532"/>
      <c r="R177" s="532" t="str">
        <f>IF([2]!Tabla1[[#This Row],[Insumos]]="","",_xlfn.XLOOKUP([2]!Tabla1[[#This Row],[Insumos]],[2]!Tabla10[Insumo],[2]!Tabla10[InsumoAbrev],"",0))</f>
        <v/>
      </c>
      <c r="S177" s="191"/>
    </row>
    <row r="178" spans="2:19">
      <c r="B178" s="191" t="str">
        <f>IF('Formulario PPGR3'!$G178="","",CONCATENATE('Formulario PPGR3'!$C178,".",'Formulario PPGR3'!$D178,".",'Formulario PPGR3'!$E178,".",'Formulario PPGR3'!$F178))</f>
        <v/>
      </c>
      <c r="C178" s="191" t="str">
        <f>IF('Formulario PPGR3'!$G178="","",'Formulario PPGR1'!#REF!)</f>
        <v/>
      </c>
      <c r="D178" s="191" t="str">
        <f>IF('Formulario PPGR3'!$G178="","",'Formulario PPGR1'!#REF!)</f>
        <v/>
      </c>
      <c r="E178" s="191" t="str">
        <f>IF('Formulario PPGR3'!$G178="","",'Formulario PPGR1'!#REF!)</f>
        <v/>
      </c>
      <c r="F178" s="191" t="str">
        <f>IF('Formulario PPGR3'!$G178="","",'Formulario PPGR1'!#REF!)</f>
        <v/>
      </c>
      <c r="G178" s="190"/>
      <c r="H178" s="528" t="e" cm="1" vm="1">
        <f t="array" ref="H178">IF([2]!Tabla1[[#This Row],[Código_Actividad]]="","",_xlfn.XLOOKUP([2]!Tabla1[[#This Row],[Código_Actividad]],CodigoActividad,[2]!Tabla2[Actividades Programables Presupuestables],"",0))</f>
        <v>#REF!</v>
      </c>
      <c r="I178" s="529" t="str">
        <f>IFERROR(VLOOKUP('[2]Formulario PPGR3'!$G178,'[2]Formulario PPGR2'!$H$9:$V$534,15,FALSE),"")</f>
        <v/>
      </c>
      <c r="J178" s="534"/>
      <c r="K178" s="533"/>
      <c r="L178" s="530" t="str">
        <f>IF([2]!Tabla1[[#This Row],[Descripción]]="","",_xlfn.XLOOKUP([2]!Tabla1[[#This Row],[Descripción]],[2]!Tabla10[Descripción],[2]!Tabla10[Unidad de Medida],"",0))</f>
        <v/>
      </c>
      <c r="M178" s="321"/>
      <c r="N178" s="546" t="str">
        <f>IF([2]!Tabla1[[#This Row],[Descripción]]="","",_xlfn.XLOOKUP([2]!Tabla1[[#This Row],[Descripción]],[2]!Tabla10[Descripción],[2]!Tabla10[Precio Unitario],0))</f>
        <v/>
      </c>
      <c r="O178" s="546" t="str">
        <f>IF([2]!Tabla1[[#This Row],[Cantidad de Insumos]]="","",[2]!Tabla1[[#This Row],[Precio Unitario]]*[2]!Tabla1[[#This Row],[Cantidad de Insumos]])</f>
        <v/>
      </c>
      <c r="P178" s="531" t="str">
        <f>IF([2]!Tabla1[[#This Row],[Descripción]]="","",_xlfn.XLOOKUP([2]!Tabla1[[#This Row],[Descripción]],[2]!Tabla10[Descripción],[2]!Tabla10[CODIGO PRESUPUESTARIO],0))</f>
        <v/>
      </c>
      <c r="Q178" s="532"/>
      <c r="R178" s="532" t="str">
        <f>IF([2]!Tabla1[[#This Row],[Insumos]]="","",_xlfn.XLOOKUP([2]!Tabla1[[#This Row],[Insumos]],[2]!Tabla10[Insumo],[2]!Tabla10[InsumoAbrev],"",0))</f>
        <v/>
      </c>
      <c r="S178" s="191"/>
    </row>
    <row r="179" spans="2:19">
      <c r="B179" s="191" t="str">
        <f>IF('Formulario PPGR3'!$G179="","",CONCATENATE('Formulario PPGR3'!$C179,".",'Formulario PPGR3'!$D179,".",'Formulario PPGR3'!$E179,".",'Formulario PPGR3'!$F179))</f>
        <v/>
      </c>
      <c r="C179" s="191" t="str">
        <f>IF('Formulario PPGR3'!$G179="","",'Formulario PPGR1'!#REF!)</f>
        <v/>
      </c>
      <c r="D179" s="191" t="str">
        <f>IF('Formulario PPGR3'!$G179="","",'Formulario PPGR1'!#REF!)</f>
        <v/>
      </c>
      <c r="E179" s="191" t="str">
        <f>IF('Formulario PPGR3'!$G179="","",'Formulario PPGR1'!#REF!)</f>
        <v/>
      </c>
      <c r="F179" s="191" t="str">
        <f>IF('Formulario PPGR3'!$G179="","",'Formulario PPGR1'!#REF!)</f>
        <v/>
      </c>
      <c r="G179" s="190"/>
      <c r="H179" s="528" t="e" cm="1" vm="1">
        <f t="array" ref="H179">IF([2]!Tabla1[[#This Row],[Código_Actividad]]="","",_xlfn.XLOOKUP([2]!Tabla1[[#This Row],[Código_Actividad]],CodigoActividad,[2]!Tabla2[Actividades Programables Presupuestables],"",0))</f>
        <v>#REF!</v>
      </c>
      <c r="I179" s="529" t="str">
        <f>IFERROR(VLOOKUP('[2]Formulario PPGR3'!$G179,'[2]Formulario PPGR2'!$H$9:$V$534,15,FALSE),"")</f>
        <v/>
      </c>
      <c r="J179" s="534"/>
      <c r="K179" s="533"/>
      <c r="L179" s="530" t="str">
        <f>IF([2]!Tabla1[[#This Row],[Descripción]]="","",_xlfn.XLOOKUP([2]!Tabla1[[#This Row],[Descripción]],[2]!Tabla10[Descripción],[2]!Tabla10[Unidad de Medida],"",0))</f>
        <v/>
      </c>
      <c r="M179" s="321"/>
      <c r="N179" s="546" t="str">
        <f>IF([2]!Tabla1[[#This Row],[Descripción]]="","",_xlfn.XLOOKUP([2]!Tabla1[[#This Row],[Descripción]],[2]!Tabla10[Descripción],[2]!Tabla10[Precio Unitario],0))</f>
        <v/>
      </c>
      <c r="O179" s="546" t="str">
        <f>IF([2]!Tabla1[[#This Row],[Cantidad de Insumos]]="","",[2]!Tabla1[[#This Row],[Precio Unitario]]*[2]!Tabla1[[#This Row],[Cantidad de Insumos]])</f>
        <v/>
      </c>
      <c r="P179" s="531" t="str">
        <f>IF([2]!Tabla1[[#This Row],[Descripción]]="","",_xlfn.XLOOKUP([2]!Tabla1[[#This Row],[Descripción]],[2]!Tabla10[Descripción],[2]!Tabla10[CODIGO PRESUPUESTARIO],0))</f>
        <v/>
      </c>
      <c r="Q179" s="532"/>
      <c r="R179" s="532" t="str">
        <f>IF([2]!Tabla1[[#This Row],[Insumos]]="","",_xlfn.XLOOKUP([2]!Tabla1[[#This Row],[Insumos]],[2]!Tabla10[Insumo],[2]!Tabla10[InsumoAbrev],"",0))</f>
        <v/>
      </c>
      <c r="S179" s="191"/>
    </row>
    <row r="180" spans="2:19">
      <c r="B180" s="191" t="str">
        <f>IF('Formulario PPGR3'!$G180="","",CONCATENATE('Formulario PPGR3'!$C180,".",'Formulario PPGR3'!$D180,".",'Formulario PPGR3'!$E180,".",'Formulario PPGR3'!$F180))</f>
        <v/>
      </c>
      <c r="C180" s="191" t="str">
        <f>IF('Formulario PPGR3'!$G180="","",'Formulario PPGR1'!#REF!)</f>
        <v/>
      </c>
      <c r="D180" s="191" t="str">
        <f>IF('Formulario PPGR3'!$G180="","",'Formulario PPGR1'!#REF!)</f>
        <v/>
      </c>
      <c r="E180" s="191" t="str">
        <f>IF('Formulario PPGR3'!$G180="","",'Formulario PPGR1'!#REF!)</f>
        <v/>
      </c>
      <c r="F180" s="191" t="str">
        <f>IF('Formulario PPGR3'!$G180="","",'Formulario PPGR1'!#REF!)</f>
        <v/>
      </c>
      <c r="G180" s="190"/>
      <c r="H180" s="528" t="e" cm="1" vm="1">
        <f t="array" ref="H180">IF([2]!Tabla1[[#This Row],[Código_Actividad]]="","",_xlfn.XLOOKUP([2]!Tabla1[[#This Row],[Código_Actividad]],CodigoActividad,[2]!Tabla2[Actividades Programables Presupuestables],"",0))</f>
        <v>#REF!</v>
      </c>
      <c r="I180" s="529" t="str">
        <f>IFERROR(VLOOKUP('[2]Formulario PPGR3'!$G180,'[2]Formulario PPGR2'!$H$9:$V$534,15,FALSE),"")</f>
        <v/>
      </c>
      <c r="J180" s="534"/>
      <c r="K180" s="533"/>
      <c r="L180" s="530" t="str">
        <f>IF([2]!Tabla1[[#This Row],[Descripción]]="","",_xlfn.XLOOKUP([2]!Tabla1[[#This Row],[Descripción]],[2]!Tabla10[Descripción],[2]!Tabla10[Unidad de Medida],"",0))</f>
        <v/>
      </c>
      <c r="M180" s="321"/>
      <c r="N180" s="546" t="str">
        <f>IF([2]!Tabla1[[#This Row],[Descripción]]="","",_xlfn.XLOOKUP([2]!Tabla1[[#This Row],[Descripción]],[2]!Tabla10[Descripción],[2]!Tabla10[Precio Unitario],0))</f>
        <v/>
      </c>
      <c r="O180" s="546" t="str">
        <f>IF([2]!Tabla1[[#This Row],[Cantidad de Insumos]]="","",[2]!Tabla1[[#This Row],[Precio Unitario]]*[2]!Tabla1[[#This Row],[Cantidad de Insumos]])</f>
        <v/>
      </c>
      <c r="P180" s="531" t="str">
        <f>IF([2]!Tabla1[[#This Row],[Descripción]]="","",_xlfn.XLOOKUP([2]!Tabla1[[#This Row],[Descripción]],[2]!Tabla10[Descripción],[2]!Tabla10[CODIGO PRESUPUESTARIO],0))</f>
        <v/>
      </c>
      <c r="Q180" s="532"/>
      <c r="R180" s="532" t="str">
        <f>IF([2]!Tabla1[[#This Row],[Insumos]]="","",_xlfn.XLOOKUP([2]!Tabla1[[#This Row],[Insumos]],[2]!Tabla10[Insumo],[2]!Tabla10[InsumoAbrev],"",0))</f>
        <v/>
      </c>
      <c r="S180" s="191"/>
    </row>
    <row r="181" spans="2:19">
      <c r="B181" s="191" t="str">
        <f>IF('Formulario PPGR3'!$G181="","",CONCATENATE('Formulario PPGR3'!$C181,".",'Formulario PPGR3'!$D181,".",'Formulario PPGR3'!$E181,".",'Formulario PPGR3'!$F181))</f>
        <v/>
      </c>
      <c r="C181" s="191" t="str">
        <f>IF('Formulario PPGR3'!$G181="","",'Formulario PPGR1'!#REF!)</f>
        <v/>
      </c>
      <c r="D181" s="191" t="str">
        <f>IF('Formulario PPGR3'!$G181="","",'Formulario PPGR1'!#REF!)</f>
        <v/>
      </c>
      <c r="E181" s="191" t="str">
        <f>IF('Formulario PPGR3'!$G181="","",'Formulario PPGR1'!#REF!)</f>
        <v/>
      </c>
      <c r="F181" s="191" t="str">
        <f>IF('Formulario PPGR3'!$G181="","",'Formulario PPGR1'!#REF!)</f>
        <v/>
      </c>
      <c r="G181" s="190"/>
      <c r="H181" s="528" t="e" cm="1" vm="1">
        <f t="array" ref="H181">IF([2]!Tabla1[[#This Row],[Código_Actividad]]="","",_xlfn.XLOOKUP([2]!Tabla1[[#This Row],[Código_Actividad]],CodigoActividad,[2]!Tabla2[Actividades Programables Presupuestables],"",0))</f>
        <v>#REF!</v>
      </c>
      <c r="I181" s="529" t="str">
        <f>IFERROR(VLOOKUP('[2]Formulario PPGR3'!$G181,'[2]Formulario PPGR2'!$H$9:$V$534,15,FALSE),"")</f>
        <v/>
      </c>
      <c r="J181" s="534"/>
      <c r="K181" s="533"/>
      <c r="L181" s="530" t="str">
        <f>IF([2]!Tabla1[[#This Row],[Descripción]]="","",_xlfn.XLOOKUP([2]!Tabla1[[#This Row],[Descripción]],[2]!Tabla10[Descripción],[2]!Tabla10[Unidad de Medida],"",0))</f>
        <v/>
      </c>
      <c r="M181" s="321"/>
      <c r="N181" s="546" t="str">
        <f>IF([2]!Tabla1[[#This Row],[Descripción]]="","",_xlfn.XLOOKUP([2]!Tabla1[[#This Row],[Descripción]],[2]!Tabla10[Descripción],[2]!Tabla10[Precio Unitario],0))</f>
        <v/>
      </c>
      <c r="O181" s="546" t="str">
        <f>IF([2]!Tabla1[[#This Row],[Cantidad de Insumos]]="","",[2]!Tabla1[[#This Row],[Precio Unitario]]*[2]!Tabla1[[#This Row],[Cantidad de Insumos]])</f>
        <v/>
      </c>
      <c r="P181" s="531" t="str">
        <f>IF([2]!Tabla1[[#This Row],[Descripción]]="","",_xlfn.XLOOKUP([2]!Tabla1[[#This Row],[Descripción]],[2]!Tabla10[Descripción],[2]!Tabla10[CODIGO PRESUPUESTARIO],0))</f>
        <v/>
      </c>
      <c r="Q181" s="532"/>
      <c r="R181" s="532" t="str">
        <f>IF([2]!Tabla1[[#This Row],[Insumos]]="","",_xlfn.XLOOKUP([2]!Tabla1[[#This Row],[Insumos]],[2]!Tabla10[Insumo],[2]!Tabla10[InsumoAbrev],"",0))</f>
        <v/>
      </c>
      <c r="S181" s="191"/>
    </row>
    <row r="182" spans="2:19">
      <c r="B182" s="191" t="str">
        <f>IF('Formulario PPGR3'!$G182="","",CONCATENATE('Formulario PPGR3'!$C182,".",'Formulario PPGR3'!$D182,".",'Formulario PPGR3'!$E182,".",'Formulario PPGR3'!$F182))</f>
        <v/>
      </c>
      <c r="C182" s="191" t="str">
        <f>IF('Formulario PPGR3'!$G182="","",'Formulario PPGR1'!#REF!)</f>
        <v/>
      </c>
      <c r="D182" s="191" t="str">
        <f>IF('Formulario PPGR3'!$G182="","",'Formulario PPGR1'!#REF!)</f>
        <v/>
      </c>
      <c r="E182" s="191" t="str">
        <f>IF('Formulario PPGR3'!$G182="","",'Formulario PPGR1'!#REF!)</f>
        <v/>
      </c>
      <c r="F182" s="191" t="str">
        <f>IF('Formulario PPGR3'!$G182="","",'Formulario PPGR1'!#REF!)</f>
        <v/>
      </c>
      <c r="G182" s="190"/>
      <c r="H182" s="528" t="e" cm="1" vm="1">
        <f t="array" ref="H182">IF([2]!Tabla1[[#This Row],[Código_Actividad]]="","",_xlfn.XLOOKUP([2]!Tabla1[[#This Row],[Código_Actividad]],CodigoActividad,[2]!Tabla2[Actividades Programables Presupuestables],"",0))</f>
        <v>#REF!</v>
      </c>
      <c r="I182" s="529" t="str">
        <f>IFERROR(VLOOKUP('[2]Formulario PPGR3'!$G182,'[2]Formulario PPGR2'!$H$9:$V$534,15,FALSE),"")</f>
        <v/>
      </c>
      <c r="J182" s="534"/>
      <c r="K182" s="533"/>
      <c r="L182" s="530" t="str">
        <f>IF([2]!Tabla1[[#This Row],[Descripción]]="","",_xlfn.XLOOKUP([2]!Tabla1[[#This Row],[Descripción]],[2]!Tabla10[Descripción],[2]!Tabla10[Unidad de Medida],"",0))</f>
        <v/>
      </c>
      <c r="M182" s="321"/>
      <c r="N182" s="546" t="str">
        <f>IF([2]!Tabla1[[#This Row],[Descripción]]="","",_xlfn.XLOOKUP([2]!Tabla1[[#This Row],[Descripción]],[2]!Tabla10[Descripción],[2]!Tabla10[Precio Unitario],0))</f>
        <v/>
      </c>
      <c r="O182" s="546" t="str">
        <f>IF([2]!Tabla1[[#This Row],[Cantidad de Insumos]]="","",[2]!Tabla1[[#This Row],[Precio Unitario]]*[2]!Tabla1[[#This Row],[Cantidad de Insumos]])</f>
        <v/>
      </c>
      <c r="P182" s="531" t="str">
        <f>IF([2]!Tabla1[[#This Row],[Descripción]]="","",_xlfn.XLOOKUP([2]!Tabla1[[#This Row],[Descripción]],[2]!Tabla10[Descripción],[2]!Tabla10[CODIGO PRESUPUESTARIO],0))</f>
        <v/>
      </c>
      <c r="Q182" s="532"/>
      <c r="R182" s="532" t="str">
        <f>IF([2]!Tabla1[[#This Row],[Insumos]]="","",_xlfn.XLOOKUP([2]!Tabla1[[#This Row],[Insumos]],[2]!Tabla10[Insumo],[2]!Tabla10[InsumoAbrev],"",0))</f>
        <v/>
      </c>
      <c r="S182" s="191"/>
    </row>
    <row r="183" spans="2:19">
      <c r="B183" s="191" t="str">
        <f>IF('Formulario PPGR3'!$G183="","",CONCATENATE('Formulario PPGR3'!$C183,".",'Formulario PPGR3'!$D183,".",'Formulario PPGR3'!$E183,".",'Formulario PPGR3'!$F183))</f>
        <v/>
      </c>
      <c r="C183" s="191" t="str">
        <f>IF('Formulario PPGR3'!$G183="","",'Formulario PPGR1'!#REF!)</f>
        <v/>
      </c>
      <c r="D183" s="191" t="str">
        <f>IF('Formulario PPGR3'!$G183="","",'Formulario PPGR1'!#REF!)</f>
        <v/>
      </c>
      <c r="E183" s="191" t="str">
        <f>IF('Formulario PPGR3'!$G183="","",'Formulario PPGR1'!#REF!)</f>
        <v/>
      </c>
      <c r="F183" s="191" t="str">
        <f>IF('Formulario PPGR3'!$G183="","",'Formulario PPGR1'!#REF!)</f>
        <v/>
      </c>
      <c r="G183" s="190"/>
      <c r="H183" s="528" t="e" cm="1" vm="1">
        <f t="array" ref="H183">IF([2]!Tabla1[[#This Row],[Código_Actividad]]="","",_xlfn.XLOOKUP([2]!Tabla1[[#This Row],[Código_Actividad]],CodigoActividad,[2]!Tabla2[Actividades Programables Presupuestables],"",0))</f>
        <v>#REF!</v>
      </c>
      <c r="I183" s="529" t="str">
        <f>IFERROR(VLOOKUP('[2]Formulario PPGR3'!$G183,'[2]Formulario PPGR2'!$H$9:$V$534,15,FALSE),"")</f>
        <v/>
      </c>
      <c r="J183" s="534"/>
      <c r="K183" s="533"/>
      <c r="L183" s="530" t="str">
        <f>IF([2]!Tabla1[[#This Row],[Descripción]]="","",_xlfn.XLOOKUP([2]!Tabla1[[#This Row],[Descripción]],[2]!Tabla10[Descripción],[2]!Tabla10[Unidad de Medida],"",0))</f>
        <v/>
      </c>
      <c r="M183" s="321"/>
      <c r="N183" s="546" t="str">
        <f>IF([2]!Tabla1[[#This Row],[Descripción]]="","",_xlfn.XLOOKUP([2]!Tabla1[[#This Row],[Descripción]],[2]!Tabla10[Descripción],[2]!Tabla10[Precio Unitario],0))</f>
        <v/>
      </c>
      <c r="O183" s="546" t="str">
        <f>IF([2]!Tabla1[[#This Row],[Cantidad de Insumos]]="","",[2]!Tabla1[[#This Row],[Precio Unitario]]*[2]!Tabla1[[#This Row],[Cantidad de Insumos]])</f>
        <v/>
      </c>
      <c r="P183" s="531" t="str">
        <f>IF([2]!Tabla1[[#This Row],[Descripción]]="","",_xlfn.XLOOKUP([2]!Tabla1[[#This Row],[Descripción]],[2]!Tabla10[Descripción],[2]!Tabla10[CODIGO PRESUPUESTARIO],0))</f>
        <v/>
      </c>
      <c r="Q183" s="532"/>
      <c r="R183" s="532" t="str">
        <f>IF([2]!Tabla1[[#This Row],[Insumos]]="","",_xlfn.XLOOKUP([2]!Tabla1[[#This Row],[Insumos]],[2]!Tabla10[Insumo],[2]!Tabla10[InsumoAbrev],"",0))</f>
        <v/>
      </c>
      <c r="S183" s="191"/>
    </row>
    <row r="184" spans="2:19">
      <c r="B184" s="191" t="str">
        <f>IF('Formulario PPGR3'!$G184="","",CONCATENATE('Formulario PPGR3'!$C184,".",'Formulario PPGR3'!$D184,".",'Formulario PPGR3'!$E184,".",'Formulario PPGR3'!$F184))</f>
        <v/>
      </c>
      <c r="C184" s="191" t="str">
        <f>IF('Formulario PPGR3'!$G184="","",'Formulario PPGR1'!#REF!)</f>
        <v/>
      </c>
      <c r="D184" s="191" t="str">
        <f>IF('Formulario PPGR3'!$G184="","",'Formulario PPGR1'!#REF!)</f>
        <v/>
      </c>
      <c r="E184" s="191" t="str">
        <f>IF('Formulario PPGR3'!$G184="","",'Formulario PPGR1'!#REF!)</f>
        <v/>
      </c>
      <c r="F184" s="191" t="str">
        <f>IF('Formulario PPGR3'!$G184="","",'Formulario PPGR1'!#REF!)</f>
        <v/>
      </c>
      <c r="G184" s="190"/>
      <c r="H184" s="528" t="e" cm="1" vm="1">
        <f t="array" ref="H184">IF([2]!Tabla1[[#This Row],[Código_Actividad]]="","",_xlfn.XLOOKUP([2]!Tabla1[[#This Row],[Código_Actividad]],CodigoActividad,[2]!Tabla2[Actividades Programables Presupuestables],"",0))</f>
        <v>#REF!</v>
      </c>
      <c r="I184" s="529" t="str">
        <f>IFERROR(VLOOKUP('[2]Formulario PPGR3'!$G184,'[2]Formulario PPGR2'!$H$9:$V$534,15,FALSE),"")</f>
        <v/>
      </c>
      <c r="J184" s="534"/>
      <c r="K184" s="533"/>
      <c r="L184" s="530" t="str">
        <f>IF([2]!Tabla1[[#This Row],[Descripción]]="","",_xlfn.XLOOKUP([2]!Tabla1[[#This Row],[Descripción]],[2]!Tabla10[Descripción],[2]!Tabla10[Unidad de Medida],"",0))</f>
        <v/>
      </c>
      <c r="M184" s="321"/>
      <c r="N184" s="546" t="str">
        <f>IF([2]!Tabla1[[#This Row],[Descripción]]="","",_xlfn.XLOOKUP([2]!Tabla1[[#This Row],[Descripción]],[2]!Tabla10[Descripción],[2]!Tabla10[Precio Unitario],0))</f>
        <v/>
      </c>
      <c r="O184" s="546" t="str">
        <f>IF([2]!Tabla1[[#This Row],[Cantidad de Insumos]]="","",[2]!Tabla1[[#This Row],[Precio Unitario]]*[2]!Tabla1[[#This Row],[Cantidad de Insumos]])</f>
        <v/>
      </c>
      <c r="P184" s="531" t="str">
        <f>IF([2]!Tabla1[[#This Row],[Descripción]]="","",_xlfn.XLOOKUP([2]!Tabla1[[#This Row],[Descripción]],[2]!Tabla10[Descripción],[2]!Tabla10[CODIGO PRESUPUESTARIO],0))</f>
        <v/>
      </c>
      <c r="Q184" s="532"/>
      <c r="R184" s="532" t="str">
        <f>IF([2]!Tabla1[[#This Row],[Insumos]]="","",_xlfn.XLOOKUP([2]!Tabla1[[#This Row],[Insumos]],[2]!Tabla10[Insumo],[2]!Tabla10[InsumoAbrev],"",0))</f>
        <v/>
      </c>
      <c r="S184" s="191"/>
    </row>
    <row r="185" spans="2:19">
      <c r="B185" s="191" t="str">
        <f>IF('Formulario PPGR3'!$G185="","",CONCATENATE('Formulario PPGR3'!$C185,".",'Formulario PPGR3'!$D185,".",'Formulario PPGR3'!$E185,".",'Formulario PPGR3'!$F185))</f>
        <v/>
      </c>
      <c r="C185" s="191" t="str">
        <f>IF('Formulario PPGR3'!$G185="","",'Formulario PPGR1'!#REF!)</f>
        <v/>
      </c>
      <c r="D185" s="191" t="str">
        <f>IF('Formulario PPGR3'!$G185="","",'Formulario PPGR1'!#REF!)</f>
        <v/>
      </c>
      <c r="E185" s="191" t="str">
        <f>IF('Formulario PPGR3'!$G185="","",'Formulario PPGR1'!#REF!)</f>
        <v/>
      </c>
      <c r="F185" s="191" t="str">
        <f>IF('Formulario PPGR3'!$G185="","",'Formulario PPGR1'!#REF!)</f>
        <v/>
      </c>
      <c r="G185" s="190"/>
      <c r="H185" s="528" t="e" cm="1" vm="1">
        <f t="array" ref="H185">IF([2]!Tabla1[[#This Row],[Código_Actividad]]="","",_xlfn.XLOOKUP([2]!Tabla1[[#This Row],[Código_Actividad]],CodigoActividad,[2]!Tabla2[Actividades Programables Presupuestables],"",0))</f>
        <v>#REF!</v>
      </c>
      <c r="I185" s="529" t="str">
        <f>IFERROR(VLOOKUP('[2]Formulario PPGR3'!$G185,'[2]Formulario PPGR2'!$H$9:$V$534,15,FALSE),"")</f>
        <v/>
      </c>
      <c r="J185" s="534"/>
      <c r="K185" s="533"/>
      <c r="L185" s="530" t="str">
        <f>IF([2]!Tabla1[[#This Row],[Descripción]]="","",_xlfn.XLOOKUP([2]!Tabla1[[#This Row],[Descripción]],[2]!Tabla10[Descripción],[2]!Tabla10[Unidad de Medida],"",0))</f>
        <v/>
      </c>
      <c r="M185" s="321"/>
      <c r="N185" s="546" t="str">
        <f>IF([2]!Tabla1[[#This Row],[Descripción]]="","",_xlfn.XLOOKUP([2]!Tabla1[[#This Row],[Descripción]],[2]!Tabla10[Descripción],[2]!Tabla10[Precio Unitario],0))</f>
        <v/>
      </c>
      <c r="O185" s="546" t="str">
        <f>IF([2]!Tabla1[[#This Row],[Cantidad de Insumos]]="","",[2]!Tabla1[[#This Row],[Precio Unitario]]*[2]!Tabla1[[#This Row],[Cantidad de Insumos]])</f>
        <v/>
      </c>
      <c r="P185" s="531" t="str">
        <f>IF([2]!Tabla1[[#This Row],[Descripción]]="","",_xlfn.XLOOKUP([2]!Tabla1[[#This Row],[Descripción]],[2]!Tabla10[Descripción],[2]!Tabla10[CODIGO PRESUPUESTARIO],0))</f>
        <v/>
      </c>
      <c r="Q185" s="532"/>
      <c r="R185" s="532" t="str">
        <f>IF([2]!Tabla1[[#This Row],[Insumos]]="","",_xlfn.XLOOKUP([2]!Tabla1[[#This Row],[Insumos]],[2]!Tabla10[Insumo],[2]!Tabla10[InsumoAbrev],"",0))</f>
        <v/>
      </c>
      <c r="S185" s="191"/>
    </row>
    <row r="186" spans="2:19">
      <c r="B186" s="191" t="str">
        <f>IF('Formulario PPGR3'!$G186="","",CONCATENATE('Formulario PPGR3'!$C186,".",'Formulario PPGR3'!$D186,".",'Formulario PPGR3'!$E186,".",'Formulario PPGR3'!$F186))</f>
        <v/>
      </c>
      <c r="C186" s="191" t="str">
        <f>IF('Formulario PPGR3'!$G186="","",'Formulario PPGR1'!#REF!)</f>
        <v/>
      </c>
      <c r="D186" s="191" t="str">
        <f>IF('Formulario PPGR3'!$G186="","",'Formulario PPGR1'!#REF!)</f>
        <v/>
      </c>
      <c r="E186" s="191" t="str">
        <f>IF('Formulario PPGR3'!$G186="","",'Formulario PPGR1'!#REF!)</f>
        <v/>
      </c>
      <c r="F186" s="191" t="str">
        <f>IF('Formulario PPGR3'!$G186="","",'Formulario PPGR1'!#REF!)</f>
        <v/>
      </c>
      <c r="G186" s="190"/>
      <c r="H186" s="528" t="e" cm="1" vm="1">
        <f t="array" ref="H186">IF([2]!Tabla1[[#This Row],[Código_Actividad]]="","",_xlfn.XLOOKUP([2]!Tabla1[[#This Row],[Código_Actividad]],CodigoActividad,[2]!Tabla2[Actividades Programables Presupuestables],"",0))</f>
        <v>#REF!</v>
      </c>
      <c r="I186" s="529" t="str">
        <f>IFERROR(VLOOKUP('[2]Formulario PPGR3'!$G186,'[2]Formulario PPGR2'!$H$9:$V$534,15,FALSE),"")</f>
        <v/>
      </c>
      <c r="J186" s="534"/>
      <c r="K186" s="533"/>
      <c r="L186" s="530" t="str">
        <f>IF([2]!Tabla1[[#This Row],[Descripción]]="","",_xlfn.XLOOKUP([2]!Tabla1[[#This Row],[Descripción]],[2]!Tabla10[Descripción],[2]!Tabla10[Unidad de Medida],"",0))</f>
        <v/>
      </c>
      <c r="M186" s="321"/>
      <c r="N186" s="546" t="str">
        <f>IF([2]!Tabla1[[#This Row],[Descripción]]="","",_xlfn.XLOOKUP([2]!Tabla1[[#This Row],[Descripción]],[2]!Tabla10[Descripción],[2]!Tabla10[Precio Unitario],0))</f>
        <v/>
      </c>
      <c r="O186" s="546" t="str">
        <f>IF([2]!Tabla1[[#This Row],[Cantidad de Insumos]]="","",[2]!Tabla1[[#This Row],[Precio Unitario]]*[2]!Tabla1[[#This Row],[Cantidad de Insumos]])</f>
        <v/>
      </c>
      <c r="P186" s="531" t="str">
        <f>IF([2]!Tabla1[[#This Row],[Descripción]]="","",_xlfn.XLOOKUP([2]!Tabla1[[#This Row],[Descripción]],[2]!Tabla10[Descripción],[2]!Tabla10[CODIGO PRESUPUESTARIO],0))</f>
        <v/>
      </c>
      <c r="Q186" s="532"/>
      <c r="R186" s="532" t="str">
        <f>IF([2]!Tabla1[[#This Row],[Insumos]]="","",_xlfn.XLOOKUP([2]!Tabla1[[#This Row],[Insumos]],[2]!Tabla10[Insumo],[2]!Tabla10[InsumoAbrev],"",0))</f>
        <v/>
      </c>
      <c r="S186" s="191"/>
    </row>
    <row r="187" spans="2:19">
      <c r="B187" s="191" t="str">
        <f>IF('Formulario PPGR3'!$G187="","",CONCATENATE('Formulario PPGR3'!$C187,".",'Formulario PPGR3'!$D187,".",'Formulario PPGR3'!$E187,".",'Formulario PPGR3'!$F187))</f>
        <v/>
      </c>
      <c r="C187" s="191" t="str">
        <f>IF('Formulario PPGR3'!$G187="","",'Formulario PPGR1'!#REF!)</f>
        <v/>
      </c>
      <c r="D187" s="191" t="str">
        <f>IF('Formulario PPGR3'!$G187="","",'Formulario PPGR1'!#REF!)</f>
        <v/>
      </c>
      <c r="E187" s="191" t="str">
        <f>IF('Formulario PPGR3'!$G187="","",'Formulario PPGR1'!#REF!)</f>
        <v/>
      </c>
      <c r="F187" s="191" t="str">
        <f>IF('Formulario PPGR3'!$G187="","",'Formulario PPGR1'!#REF!)</f>
        <v/>
      </c>
      <c r="G187" s="190"/>
      <c r="H187" s="528" t="e" cm="1" vm="1">
        <f t="array" ref="H187">IF([2]!Tabla1[[#This Row],[Código_Actividad]]="","",_xlfn.XLOOKUP([2]!Tabla1[[#This Row],[Código_Actividad]],CodigoActividad,[2]!Tabla2[Actividades Programables Presupuestables],"",0))</f>
        <v>#REF!</v>
      </c>
      <c r="I187" s="529" t="str">
        <f>IFERROR(VLOOKUP('[2]Formulario PPGR3'!$G187,'[2]Formulario PPGR2'!$H$9:$V$534,15,FALSE),"")</f>
        <v/>
      </c>
      <c r="J187" s="534"/>
      <c r="K187" s="533"/>
      <c r="L187" s="530" t="str">
        <f>IF([2]!Tabla1[[#This Row],[Descripción]]="","",_xlfn.XLOOKUP([2]!Tabla1[[#This Row],[Descripción]],[2]!Tabla10[Descripción],[2]!Tabla10[Unidad de Medida],"",0))</f>
        <v/>
      </c>
      <c r="M187" s="321"/>
      <c r="N187" s="546" t="str">
        <f>IF([2]!Tabla1[[#This Row],[Descripción]]="","",_xlfn.XLOOKUP([2]!Tabla1[[#This Row],[Descripción]],[2]!Tabla10[Descripción],[2]!Tabla10[Precio Unitario],0))</f>
        <v/>
      </c>
      <c r="O187" s="546" t="str">
        <f>IF([2]!Tabla1[[#This Row],[Cantidad de Insumos]]="","",[2]!Tabla1[[#This Row],[Precio Unitario]]*[2]!Tabla1[[#This Row],[Cantidad de Insumos]])</f>
        <v/>
      </c>
      <c r="P187" s="531" t="str">
        <f>IF([2]!Tabla1[[#This Row],[Descripción]]="","",_xlfn.XLOOKUP([2]!Tabla1[[#This Row],[Descripción]],[2]!Tabla10[Descripción],[2]!Tabla10[CODIGO PRESUPUESTARIO],0))</f>
        <v/>
      </c>
      <c r="Q187" s="532"/>
      <c r="R187" s="532" t="str">
        <f>IF([2]!Tabla1[[#This Row],[Insumos]]="","",_xlfn.XLOOKUP([2]!Tabla1[[#This Row],[Insumos]],[2]!Tabla10[Insumo],[2]!Tabla10[InsumoAbrev],"",0))</f>
        <v/>
      </c>
      <c r="S187" s="191"/>
    </row>
    <row r="188" spans="2:19">
      <c r="B188" s="191" t="str">
        <f>IF('Formulario PPGR3'!$G188="","",CONCATENATE('Formulario PPGR3'!$C188,".",'Formulario PPGR3'!$D188,".",'Formulario PPGR3'!$E188,".",'Formulario PPGR3'!$F188))</f>
        <v/>
      </c>
      <c r="C188" s="191" t="str">
        <f>IF('Formulario PPGR3'!$G188="","",'Formulario PPGR1'!#REF!)</f>
        <v/>
      </c>
      <c r="D188" s="191" t="str">
        <f>IF('Formulario PPGR3'!$G188="","",'Formulario PPGR1'!#REF!)</f>
        <v/>
      </c>
      <c r="E188" s="191" t="str">
        <f>IF('Formulario PPGR3'!$G188="","",'Formulario PPGR1'!#REF!)</f>
        <v/>
      </c>
      <c r="F188" s="191" t="str">
        <f>IF('Formulario PPGR3'!$G188="","",'Formulario PPGR1'!#REF!)</f>
        <v/>
      </c>
      <c r="G188" s="190"/>
      <c r="H188" s="528" t="e" cm="1" vm="1">
        <f t="array" ref="H188">IF([2]!Tabla1[[#This Row],[Código_Actividad]]="","",_xlfn.XLOOKUP([2]!Tabla1[[#This Row],[Código_Actividad]],CodigoActividad,[2]!Tabla2[Actividades Programables Presupuestables],"",0))</f>
        <v>#REF!</v>
      </c>
      <c r="I188" s="529" t="str">
        <f>IFERROR(VLOOKUP('[2]Formulario PPGR3'!$G188,'[2]Formulario PPGR2'!$H$9:$V$534,15,FALSE),"")</f>
        <v/>
      </c>
      <c r="J188" s="534"/>
      <c r="K188" s="533"/>
      <c r="L188" s="530" t="str">
        <f>IF([2]!Tabla1[[#This Row],[Descripción]]="","",_xlfn.XLOOKUP([2]!Tabla1[[#This Row],[Descripción]],[2]!Tabla10[Descripción],[2]!Tabla10[Unidad de Medida],"",0))</f>
        <v/>
      </c>
      <c r="M188" s="321"/>
      <c r="N188" s="546" t="str">
        <f>IF([2]!Tabla1[[#This Row],[Descripción]]="","",_xlfn.XLOOKUP([2]!Tabla1[[#This Row],[Descripción]],[2]!Tabla10[Descripción],[2]!Tabla10[Precio Unitario],0))</f>
        <v/>
      </c>
      <c r="O188" s="546" t="str">
        <f>IF([2]!Tabla1[[#This Row],[Cantidad de Insumos]]="","",[2]!Tabla1[[#This Row],[Precio Unitario]]*[2]!Tabla1[[#This Row],[Cantidad de Insumos]])</f>
        <v/>
      </c>
      <c r="P188" s="531" t="str">
        <f>IF([2]!Tabla1[[#This Row],[Descripción]]="","",_xlfn.XLOOKUP([2]!Tabla1[[#This Row],[Descripción]],[2]!Tabla10[Descripción],[2]!Tabla10[CODIGO PRESUPUESTARIO],0))</f>
        <v/>
      </c>
      <c r="Q188" s="532"/>
      <c r="R188" s="532" t="str">
        <f>IF([2]!Tabla1[[#This Row],[Insumos]]="","",_xlfn.XLOOKUP([2]!Tabla1[[#This Row],[Insumos]],[2]!Tabla10[Insumo],[2]!Tabla10[InsumoAbrev],"",0))</f>
        <v/>
      </c>
      <c r="S188" s="191"/>
    </row>
    <row r="189" spans="2:19">
      <c r="B189" s="191" t="str">
        <f>IF('Formulario PPGR3'!$G189="","",CONCATENATE('Formulario PPGR3'!$C189,".",'Formulario PPGR3'!$D189,".",'Formulario PPGR3'!$E189,".",'Formulario PPGR3'!$F189))</f>
        <v/>
      </c>
      <c r="C189" s="191" t="str">
        <f>IF('Formulario PPGR3'!$G189="","",'Formulario PPGR1'!#REF!)</f>
        <v/>
      </c>
      <c r="D189" s="191" t="str">
        <f>IF('Formulario PPGR3'!$G189="","",'Formulario PPGR1'!#REF!)</f>
        <v/>
      </c>
      <c r="E189" s="191" t="str">
        <f>IF('Formulario PPGR3'!$G189="","",'Formulario PPGR1'!#REF!)</f>
        <v/>
      </c>
      <c r="F189" s="191" t="str">
        <f>IF('Formulario PPGR3'!$G189="","",'Formulario PPGR1'!#REF!)</f>
        <v/>
      </c>
      <c r="G189" s="190"/>
      <c r="H189" s="528" t="e" cm="1" vm="1">
        <f t="array" ref="H189">IF([2]!Tabla1[[#This Row],[Código_Actividad]]="","",_xlfn.XLOOKUP([2]!Tabla1[[#This Row],[Código_Actividad]],CodigoActividad,[2]!Tabla2[Actividades Programables Presupuestables],"",0))</f>
        <v>#REF!</v>
      </c>
      <c r="I189" s="529" t="str">
        <f>IFERROR(VLOOKUP('[2]Formulario PPGR3'!$G189,'[2]Formulario PPGR2'!$H$9:$V$534,15,FALSE),"")</f>
        <v/>
      </c>
      <c r="J189" s="534"/>
      <c r="K189" s="533"/>
      <c r="L189" s="530" t="str">
        <f>IF([2]!Tabla1[[#This Row],[Descripción]]="","",_xlfn.XLOOKUP([2]!Tabla1[[#This Row],[Descripción]],[2]!Tabla10[Descripción],[2]!Tabla10[Unidad de Medida],"",0))</f>
        <v/>
      </c>
      <c r="M189" s="321"/>
      <c r="N189" s="546" t="str">
        <f>IF([2]!Tabla1[[#This Row],[Descripción]]="","",_xlfn.XLOOKUP([2]!Tabla1[[#This Row],[Descripción]],[2]!Tabla10[Descripción],[2]!Tabla10[Precio Unitario],0))</f>
        <v/>
      </c>
      <c r="O189" s="546" t="str">
        <f>IF([2]!Tabla1[[#This Row],[Cantidad de Insumos]]="","",[2]!Tabla1[[#This Row],[Precio Unitario]]*[2]!Tabla1[[#This Row],[Cantidad de Insumos]])</f>
        <v/>
      </c>
      <c r="P189" s="531" t="str">
        <f>IF([2]!Tabla1[[#This Row],[Descripción]]="","",_xlfn.XLOOKUP([2]!Tabla1[[#This Row],[Descripción]],[2]!Tabla10[Descripción],[2]!Tabla10[CODIGO PRESUPUESTARIO],0))</f>
        <v/>
      </c>
      <c r="Q189" s="532"/>
      <c r="R189" s="532" t="str">
        <f>IF([2]!Tabla1[[#This Row],[Insumos]]="","",_xlfn.XLOOKUP([2]!Tabla1[[#This Row],[Insumos]],[2]!Tabla10[Insumo],[2]!Tabla10[InsumoAbrev],"",0))</f>
        <v/>
      </c>
      <c r="S189" s="191"/>
    </row>
    <row r="190" spans="2:19">
      <c r="B190" s="191" t="str">
        <f>IF('Formulario PPGR3'!$G190="","",CONCATENATE('Formulario PPGR3'!$C190,".",'Formulario PPGR3'!$D190,".",'Formulario PPGR3'!$E190,".",'Formulario PPGR3'!$F190))</f>
        <v/>
      </c>
      <c r="C190" s="191" t="str">
        <f>IF('Formulario PPGR3'!$G190="","",'Formulario PPGR1'!#REF!)</f>
        <v/>
      </c>
      <c r="D190" s="191" t="str">
        <f>IF('Formulario PPGR3'!$G190="","",'Formulario PPGR1'!#REF!)</f>
        <v/>
      </c>
      <c r="E190" s="191" t="str">
        <f>IF('Formulario PPGR3'!$G190="","",'Formulario PPGR1'!#REF!)</f>
        <v/>
      </c>
      <c r="F190" s="191" t="str">
        <f>IF('Formulario PPGR3'!$G190="","",'Formulario PPGR1'!#REF!)</f>
        <v/>
      </c>
      <c r="G190" s="190"/>
      <c r="H190" s="528" t="e" cm="1" vm="1">
        <f t="array" ref="H190">IF([2]!Tabla1[[#This Row],[Código_Actividad]]="","",_xlfn.XLOOKUP([2]!Tabla1[[#This Row],[Código_Actividad]],CodigoActividad,[2]!Tabla2[Actividades Programables Presupuestables],"",0))</f>
        <v>#REF!</v>
      </c>
      <c r="I190" s="529" t="str">
        <f>IFERROR(VLOOKUP('[2]Formulario PPGR3'!$G190,'[2]Formulario PPGR2'!$H$9:$V$534,15,FALSE),"")</f>
        <v/>
      </c>
      <c r="J190" s="534"/>
      <c r="K190" s="533"/>
      <c r="L190" s="530" t="str">
        <f>IF([2]!Tabla1[[#This Row],[Descripción]]="","",_xlfn.XLOOKUP([2]!Tabla1[[#This Row],[Descripción]],[2]!Tabla10[Descripción],[2]!Tabla10[Unidad de Medida],"",0))</f>
        <v/>
      </c>
      <c r="M190" s="321"/>
      <c r="N190" s="546" t="str">
        <f>IF([2]!Tabla1[[#This Row],[Descripción]]="","",_xlfn.XLOOKUP([2]!Tabla1[[#This Row],[Descripción]],[2]!Tabla10[Descripción],[2]!Tabla10[Precio Unitario],0))</f>
        <v/>
      </c>
      <c r="O190" s="546" t="str">
        <f>IF([2]!Tabla1[[#This Row],[Cantidad de Insumos]]="","",[2]!Tabla1[[#This Row],[Precio Unitario]]*[2]!Tabla1[[#This Row],[Cantidad de Insumos]])</f>
        <v/>
      </c>
      <c r="P190" s="531" t="str">
        <f>IF([2]!Tabla1[[#This Row],[Descripción]]="","",_xlfn.XLOOKUP([2]!Tabla1[[#This Row],[Descripción]],[2]!Tabla10[Descripción],[2]!Tabla10[CODIGO PRESUPUESTARIO],0))</f>
        <v/>
      </c>
      <c r="Q190" s="532"/>
      <c r="R190" s="532" t="str">
        <f>IF([2]!Tabla1[[#This Row],[Insumos]]="","",_xlfn.XLOOKUP([2]!Tabla1[[#This Row],[Insumos]],[2]!Tabla10[Insumo],[2]!Tabla10[InsumoAbrev],"",0))</f>
        <v/>
      </c>
      <c r="S190" s="191"/>
    </row>
    <row r="191" spans="2:19">
      <c r="B191" s="191" t="str">
        <f>IF('Formulario PPGR3'!$G191="","",CONCATENATE('Formulario PPGR3'!$C191,".",'Formulario PPGR3'!$D191,".",'Formulario PPGR3'!$E191,".",'Formulario PPGR3'!$F191))</f>
        <v/>
      </c>
      <c r="C191" s="191" t="str">
        <f>IF('Formulario PPGR3'!$G191="","",'Formulario PPGR1'!#REF!)</f>
        <v/>
      </c>
      <c r="D191" s="191" t="str">
        <f>IF('Formulario PPGR3'!$G191="","",'Formulario PPGR1'!#REF!)</f>
        <v/>
      </c>
      <c r="E191" s="191" t="str">
        <f>IF('Formulario PPGR3'!$G191="","",'Formulario PPGR1'!#REF!)</f>
        <v/>
      </c>
      <c r="F191" s="191" t="str">
        <f>IF('Formulario PPGR3'!$G191="","",'Formulario PPGR1'!#REF!)</f>
        <v/>
      </c>
      <c r="G191" s="190"/>
      <c r="H191" s="528" t="e" cm="1" vm="1">
        <f t="array" ref="H191">IF([2]!Tabla1[[#This Row],[Código_Actividad]]="","",_xlfn.XLOOKUP([2]!Tabla1[[#This Row],[Código_Actividad]],CodigoActividad,[2]!Tabla2[Actividades Programables Presupuestables],"",0))</f>
        <v>#REF!</v>
      </c>
      <c r="I191" s="529" t="str">
        <f>IFERROR(VLOOKUP('[2]Formulario PPGR3'!$G191,'[2]Formulario PPGR2'!$H$9:$V$534,15,FALSE),"")</f>
        <v/>
      </c>
      <c r="J191" s="534"/>
      <c r="K191" s="533"/>
      <c r="L191" s="530" t="str">
        <f>IF([2]!Tabla1[[#This Row],[Descripción]]="","",_xlfn.XLOOKUP([2]!Tabla1[[#This Row],[Descripción]],[2]!Tabla10[Descripción],[2]!Tabla10[Unidad de Medida],"",0))</f>
        <v/>
      </c>
      <c r="M191" s="321"/>
      <c r="N191" s="546" t="str">
        <f>IF([2]!Tabla1[[#This Row],[Descripción]]="","",_xlfn.XLOOKUP([2]!Tabla1[[#This Row],[Descripción]],[2]!Tabla10[Descripción],[2]!Tabla10[Precio Unitario],0))</f>
        <v/>
      </c>
      <c r="O191" s="546" t="str">
        <f>IF([2]!Tabla1[[#This Row],[Cantidad de Insumos]]="","",[2]!Tabla1[[#This Row],[Precio Unitario]]*[2]!Tabla1[[#This Row],[Cantidad de Insumos]])</f>
        <v/>
      </c>
      <c r="P191" s="531" t="str">
        <f>IF([2]!Tabla1[[#This Row],[Descripción]]="","",_xlfn.XLOOKUP([2]!Tabla1[[#This Row],[Descripción]],[2]!Tabla10[Descripción],[2]!Tabla10[CODIGO PRESUPUESTARIO],0))</f>
        <v/>
      </c>
      <c r="Q191" s="532"/>
      <c r="R191" s="532" t="str">
        <f>IF([2]!Tabla1[[#This Row],[Insumos]]="","",_xlfn.XLOOKUP([2]!Tabla1[[#This Row],[Insumos]],[2]!Tabla10[Insumo],[2]!Tabla10[InsumoAbrev],"",0))</f>
        <v/>
      </c>
      <c r="S191" s="191"/>
    </row>
    <row r="192" spans="2:19">
      <c r="B192" s="191" t="str">
        <f>IF('Formulario PPGR3'!$G192="","",CONCATENATE('Formulario PPGR3'!$C192,".",'Formulario PPGR3'!$D192,".",'Formulario PPGR3'!$E192,".",'Formulario PPGR3'!$F192))</f>
        <v/>
      </c>
      <c r="C192" s="191" t="str">
        <f>IF('Formulario PPGR3'!$G192="","",'Formulario PPGR1'!#REF!)</f>
        <v/>
      </c>
      <c r="D192" s="191" t="str">
        <f>IF('Formulario PPGR3'!$G192="","",'Formulario PPGR1'!#REF!)</f>
        <v/>
      </c>
      <c r="E192" s="191" t="str">
        <f>IF('Formulario PPGR3'!$G192="","",'Formulario PPGR1'!#REF!)</f>
        <v/>
      </c>
      <c r="F192" s="191" t="str">
        <f>IF('Formulario PPGR3'!$G192="","",'Formulario PPGR1'!#REF!)</f>
        <v/>
      </c>
      <c r="G192" s="190"/>
      <c r="H192" s="528" t="e" cm="1" vm="1">
        <f t="array" ref="H192">IF([2]!Tabla1[[#This Row],[Código_Actividad]]="","",_xlfn.XLOOKUP([2]!Tabla1[[#This Row],[Código_Actividad]],CodigoActividad,[2]!Tabla2[Actividades Programables Presupuestables],"",0))</f>
        <v>#REF!</v>
      </c>
      <c r="I192" s="529" t="str">
        <f>IFERROR(VLOOKUP('[2]Formulario PPGR3'!$G192,'[2]Formulario PPGR2'!$H$9:$V$534,15,FALSE),"")</f>
        <v/>
      </c>
      <c r="J192" s="534"/>
      <c r="K192" s="533"/>
      <c r="L192" s="530" t="str">
        <f>IF([2]!Tabla1[[#This Row],[Descripción]]="","",_xlfn.XLOOKUP([2]!Tabla1[[#This Row],[Descripción]],[2]!Tabla10[Descripción],[2]!Tabla10[Unidad de Medida],"",0))</f>
        <v/>
      </c>
      <c r="M192" s="321"/>
      <c r="N192" s="546" t="str">
        <f>IF([2]!Tabla1[[#This Row],[Descripción]]="","",_xlfn.XLOOKUP([2]!Tabla1[[#This Row],[Descripción]],[2]!Tabla10[Descripción],[2]!Tabla10[Precio Unitario],0))</f>
        <v/>
      </c>
      <c r="O192" s="546" t="str">
        <f>IF([2]!Tabla1[[#This Row],[Cantidad de Insumos]]="","",[2]!Tabla1[[#This Row],[Precio Unitario]]*[2]!Tabla1[[#This Row],[Cantidad de Insumos]])</f>
        <v/>
      </c>
      <c r="P192" s="531" t="str">
        <f>IF([2]!Tabla1[[#This Row],[Descripción]]="","",_xlfn.XLOOKUP([2]!Tabla1[[#This Row],[Descripción]],[2]!Tabla10[Descripción],[2]!Tabla10[CODIGO PRESUPUESTARIO],0))</f>
        <v/>
      </c>
      <c r="Q192" s="532"/>
      <c r="R192" s="532" t="str">
        <f>IF([2]!Tabla1[[#This Row],[Insumos]]="","",_xlfn.XLOOKUP([2]!Tabla1[[#This Row],[Insumos]],[2]!Tabla10[Insumo],[2]!Tabla10[InsumoAbrev],"",0))</f>
        <v/>
      </c>
      <c r="S192" s="191"/>
    </row>
    <row r="193" spans="2:19">
      <c r="B193" s="191" t="str">
        <f>IF('Formulario PPGR3'!$G193="","",CONCATENATE('Formulario PPGR3'!$C193,".",'Formulario PPGR3'!$D193,".",'Formulario PPGR3'!$E193,".",'Formulario PPGR3'!$F193))</f>
        <v/>
      </c>
      <c r="C193" s="191" t="str">
        <f>IF('Formulario PPGR3'!$G193="","",'Formulario PPGR1'!#REF!)</f>
        <v/>
      </c>
      <c r="D193" s="191" t="str">
        <f>IF('Formulario PPGR3'!$G193="","",'Formulario PPGR1'!#REF!)</f>
        <v/>
      </c>
      <c r="E193" s="191" t="str">
        <f>IF('Formulario PPGR3'!$G193="","",'Formulario PPGR1'!#REF!)</f>
        <v/>
      </c>
      <c r="F193" s="191" t="str">
        <f>IF('Formulario PPGR3'!$G193="","",'Formulario PPGR1'!#REF!)</f>
        <v/>
      </c>
      <c r="G193" s="190"/>
      <c r="H193" s="528" t="e" cm="1" vm="1">
        <f t="array" ref="H193">IF([2]!Tabla1[[#This Row],[Código_Actividad]]="","",_xlfn.XLOOKUP([2]!Tabla1[[#This Row],[Código_Actividad]],CodigoActividad,[2]!Tabla2[Actividades Programables Presupuestables],"",0))</f>
        <v>#REF!</v>
      </c>
      <c r="I193" s="529" t="str">
        <f>IFERROR(VLOOKUP('[2]Formulario PPGR3'!$G193,'[2]Formulario PPGR2'!$H$9:$V$534,15,FALSE),"")</f>
        <v/>
      </c>
      <c r="J193" s="534"/>
      <c r="K193" s="533"/>
      <c r="L193" s="530" t="str">
        <f>IF([2]!Tabla1[[#This Row],[Descripción]]="","",_xlfn.XLOOKUP([2]!Tabla1[[#This Row],[Descripción]],[2]!Tabla10[Descripción],[2]!Tabla10[Unidad de Medida],"",0))</f>
        <v/>
      </c>
      <c r="M193" s="321"/>
      <c r="N193" s="546" t="str">
        <f>IF([2]!Tabla1[[#This Row],[Descripción]]="","",_xlfn.XLOOKUP([2]!Tabla1[[#This Row],[Descripción]],[2]!Tabla10[Descripción],[2]!Tabla10[Precio Unitario],0))</f>
        <v/>
      </c>
      <c r="O193" s="546" t="str">
        <f>IF([2]!Tabla1[[#This Row],[Cantidad de Insumos]]="","",[2]!Tabla1[[#This Row],[Precio Unitario]]*[2]!Tabla1[[#This Row],[Cantidad de Insumos]])</f>
        <v/>
      </c>
      <c r="P193" s="531" t="str">
        <f>IF([2]!Tabla1[[#This Row],[Descripción]]="","",_xlfn.XLOOKUP([2]!Tabla1[[#This Row],[Descripción]],[2]!Tabla10[Descripción],[2]!Tabla10[CODIGO PRESUPUESTARIO],0))</f>
        <v/>
      </c>
      <c r="Q193" s="532"/>
      <c r="R193" s="532" t="str">
        <f>IF([2]!Tabla1[[#This Row],[Insumos]]="","",_xlfn.XLOOKUP([2]!Tabla1[[#This Row],[Insumos]],[2]!Tabla10[Insumo],[2]!Tabla10[InsumoAbrev],"",0))</f>
        <v/>
      </c>
      <c r="S193" s="191"/>
    </row>
    <row r="194" spans="2:19">
      <c r="B194" s="191" t="str">
        <f>IF('Formulario PPGR3'!$G194="","",CONCATENATE('Formulario PPGR3'!$C194,".",'Formulario PPGR3'!$D194,".",'Formulario PPGR3'!$E194,".",'Formulario PPGR3'!$F194))</f>
        <v/>
      </c>
      <c r="C194" s="191" t="str">
        <f>IF('Formulario PPGR3'!$G194="","",'Formulario PPGR1'!#REF!)</f>
        <v/>
      </c>
      <c r="D194" s="191" t="str">
        <f>IF('Formulario PPGR3'!$G194="","",'Formulario PPGR1'!#REF!)</f>
        <v/>
      </c>
      <c r="E194" s="191" t="str">
        <f>IF('Formulario PPGR3'!$G194="","",'Formulario PPGR1'!#REF!)</f>
        <v/>
      </c>
      <c r="F194" s="191" t="str">
        <f>IF('Formulario PPGR3'!$G194="","",'Formulario PPGR1'!#REF!)</f>
        <v/>
      </c>
      <c r="G194" s="190"/>
      <c r="H194" s="528" t="e" cm="1" vm="1">
        <f t="array" ref="H194">IF([2]!Tabla1[[#This Row],[Código_Actividad]]="","",_xlfn.XLOOKUP([2]!Tabla1[[#This Row],[Código_Actividad]],CodigoActividad,[2]!Tabla2[Actividades Programables Presupuestables],"",0))</f>
        <v>#REF!</v>
      </c>
      <c r="I194" s="529" t="str">
        <f>IFERROR(VLOOKUP('[2]Formulario PPGR3'!$G194,'[2]Formulario PPGR2'!$H$9:$V$534,15,FALSE),"")</f>
        <v/>
      </c>
      <c r="J194" s="534"/>
      <c r="K194" s="533"/>
      <c r="L194" s="530" t="str">
        <f>IF([2]!Tabla1[[#This Row],[Descripción]]="","",_xlfn.XLOOKUP([2]!Tabla1[[#This Row],[Descripción]],[2]!Tabla10[Descripción],[2]!Tabla10[Unidad de Medida],"",0))</f>
        <v/>
      </c>
      <c r="M194" s="321"/>
      <c r="N194" s="546" t="str">
        <f>IF([2]!Tabla1[[#This Row],[Descripción]]="","",_xlfn.XLOOKUP([2]!Tabla1[[#This Row],[Descripción]],[2]!Tabla10[Descripción],[2]!Tabla10[Precio Unitario],0))</f>
        <v/>
      </c>
      <c r="O194" s="546" t="str">
        <f>IF([2]!Tabla1[[#This Row],[Cantidad de Insumos]]="","",[2]!Tabla1[[#This Row],[Precio Unitario]]*[2]!Tabla1[[#This Row],[Cantidad de Insumos]])</f>
        <v/>
      </c>
      <c r="P194" s="531" t="str">
        <f>IF([2]!Tabla1[[#This Row],[Descripción]]="","",_xlfn.XLOOKUP([2]!Tabla1[[#This Row],[Descripción]],[2]!Tabla10[Descripción],[2]!Tabla10[CODIGO PRESUPUESTARIO],0))</f>
        <v/>
      </c>
      <c r="Q194" s="532"/>
      <c r="R194" s="532" t="str">
        <f>IF([2]!Tabla1[[#This Row],[Insumos]]="","",_xlfn.XLOOKUP([2]!Tabla1[[#This Row],[Insumos]],[2]!Tabla10[Insumo],[2]!Tabla10[InsumoAbrev],"",0))</f>
        <v/>
      </c>
      <c r="S194" s="191"/>
    </row>
    <row r="195" spans="2:19">
      <c r="B195" s="191" t="str">
        <f>IF('Formulario PPGR3'!$G195="","",CONCATENATE('Formulario PPGR3'!$C195,".",'Formulario PPGR3'!$D195,".",'Formulario PPGR3'!$E195,".",'Formulario PPGR3'!$F195))</f>
        <v/>
      </c>
      <c r="C195" s="191" t="str">
        <f>IF('Formulario PPGR3'!$G195="","",'Formulario PPGR1'!#REF!)</f>
        <v/>
      </c>
      <c r="D195" s="191" t="str">
        <f>IF('Formulario PPGR3'!$G195="","",'Formulario PPGR1'!#REF!)</f>
        <v/>
      </c>
      <c r="E195" s="191" t="str">
        <f>IF('Formulario PPGR3'!$G195="","",'Formulario PPGR1'!#REF!)</f>
        <v/>
      </c>
      <c r="F195" s="191" t="str">
        <f>IF('Formulario PPGR3'!$G195="","",'Formulario PPGR1'!#REF!)</f>
        <v/>
      </c>
      <c r="G195" s="190"/>
      <c r="H195" s="528" t="e" cm="1" vm="1">
        <f t="array" ref="H195">IF([2]!Tabla1[[#This Row],[Código_Actividad]]="","",_xlfn.XLOOKUP([2]!Tabla1[[#This Row],[Código_Actividad]],CodigoActividad,[2]!Tabla2[Actividades Programables Presupuestables],"",0))</f>
        <v>#REF!</v>
      </c>
      <c r="I195" s="529" t="str">
        <f>IFERROR(VLOOKUP('[2]Formulario PPGR3'!$G195,'[2]Formulario PPGR2'!$H$9:$V$534,15,FALSE),"")</f>
        <v/>
      </c>
      <c r="J195" s="534"/>
      <c r="K195" s="533"/>
      <c r="L195" s="530" t="str">
        <f>IF([2]!Tabla1[[#This Row],[Descripción]]="","",_xlfn.XLOOKUP([2]!Tabla1[[#This Row],[Descripción]],[2]!Tabla10[Descripción],[2]!Tabla10[Unidad de Medida],"",0))</f>
        <v/>
      </c>
      <c r="M195" s="321"/>
      <c r="N195" s="546" t="str">
        <f>IF([2]!Tabla1[[#This Row],[Descripción]]="","",_xlfn.XLOOKUP([2]!Tabla1[[#This Row],[Descripción]],[2]!Tabla10[Descripción],[2]!Tabla10[Precio Unitario],0))</f>
        <v/>
      </c>
      <c r="O195" s="546" t="str">
        <f>IF([2]!Tabla1[[#This Row],[Cantidad de Insumos]]="","",[2]!Tabla1[[#This Row],[Precio Unitario]]*[2]!Tabla1[[#This Row],[Cantidad de Insumos]])</f>
        <v/>
      </c>
      <c r="P195" s="531" t="str">
        <f>IF([2]!Tabla1[[#This Row],[Descripción]]="","",_xlfn.XLOOKUP([2]!Tabla1[[#This Row],[Descripción]],[2]!Tabla10[Descripción],[2]!Tabla10[CODIGO PRESUPUESTARIO],0))</f>
        <v/>
      </c>
      <c r="Q195" s="532"/>
      <c r="R195" s="532" t="str">
        <f>IF([2]!Tabla1[[#This Row],[Insumos]]="","",_xlfn.XLOOKUP([2]!Tabla1[[#This Row],[Insumos]],[2]!Tabla10[Insumo],[2]!Tabla10[InsumoAbrev],"",0))</f>
        <v/>
      </c>
      <c r="S195" s="191"/>
    </row>
    <row r="196" spans="2:19">
      <c r="B196" s="191" t="str">
        <f>IF('Formulario PPGR3'!$G196="","",CONCATENATE('Formulario PPGR3'!$C196,".",'Formulario PPGR3'!$D196,".",'Formulario PPGR3'!$E196,".",'Formulario PPGR3'!$F196))</f>
        <v/>
      </c>
      <c r="C196" s="191" t="str">
        <f>IF('Formulario PPGR3'!$G196="","",'Formulario PPGR1'!#REF!)</f>
        <v/>
      </c>
      <c r="D196" s="191" t="str">
        <f>IF('Formulario PPGR3'!$G196="","",'Formulario PPGR1'!#REF!)</f>
        <v/>
      </c>
      <c r="E196" s="191" t="str">
        <f>IF('Formulario PPGR3'!$G196="","",'Formulario PPGR1'!#REF!)</f>
        <v/>
      </c>
      <c r="F196" s="191" t="str">
        <f>IF('Formulario PPGR3'!$G196="","",'Formulario PPGR1'!#REF!)</f>
        <v/>
      </c>
      <c r="G196" s="190"/>
      <c r="H196" s="528" t="e" cm="1" vm="1">
        <f t="array" ref="H196">IF([2]!Tabla1[[#This Row],[Código_Actividad]]="","",_xlfn.XLOOKUP([2]!Tabla1[[#This Row],[Código_Actividad]],CodigoActividad,[2]!Tabla2[Actividades Programables Presupuestables],"",0))</f>
        <v>#REF!</v>
      </c>
      <c r="I196" s="529" t="str">
        <f>IFERROR(VLOOKUP('[2]Formulario PPGR3'!$G196,'[2]Formulario PPGR2'!$H$9:$V$534,15,FALSE),"")</f>
        <v/>
      </c>
      <c r="J196" s="534"/>
      <c r="K196" s="533"/>
      <c r="L196" s="530" t="str">
        <f>IF([2]!Tabla1[[#This Row],[Descripción]]="","",_xlfn.XLOOKUP([2]!Tabla1[[#This Row],[Descripción]],[2]!Tabla10[Descripción],[2]!Tabla10[Unidad de Medida],"",0))</f>
        <v/>
      </c>
      <c r="M196" s="321"/>
      <c r="N196" s="546" t="str">
        <f>IF([2]!Tabla1[[#This Row],[Descripción]]="","",_xlfn.XLOOKUP([2]!Tabla1[[#This Row],[Descripción]],[2]!Tabla10[Descripción],[2]!Tabla10[Precio Unitario],0))</f>
        <v/>
      </c>
      <c r="O196" s="546" t="str">
        <f>IF([2]!Tabla1[[#This Row],[Cantidad de Insumos]]="","",[2]!Tabla1[[#This Row],[Precio Unitario]]*[2]!Tabla1[[#This Row],[Cantidad de Insumos]])</f>
        <v/>
      </c>
      <c r="P196" s="531" t="str">
        <f>IF([2]!Tabla1[[#This Row],[Descripción]]="","",_xlfn.XLOOKUP([2]!Tabla1[[#This Row],[Descripción]],[2]!Tabla10[Descripción],[2]!Tabla10[CODIGO PRESUPUESTARIO],0))</f>
        <v/>
      </c>
      <c r="Q196" s="532"/>
      <c r="R196" s="532" t="str">
        <f>IF([2]!Tabla1[[#This Row],[Insumos]]="","",_xlfn.XLOOKUP([2]!Tabla1[[#This Row],[Insumos]],[2]!Tabla10[Insumo],[2]!Tabla10[InsumoAbrev],"",0))</f>
        <v/>
      </c>
      <c r="S196" s="191"/>
    </row>
    <row r="197" spans="2:19">
      <c r="B197" s="191" t="str">
        <f>IF('Formulario PPGR3'!$G197="","",CONCATENATE('Formulario PPGR3'!$C197,".",'Formulario PPGR3'!$D197,".",'Formulario PPGR3'!$E197,".",'Formulario PPGR3'!$F197))</f>
        <v/>
      </c>
      <c r="C197" s="191" t="str">
        <f>IF('Formulario PPGR3'!$G197="","",'Formulario PPGR1'!#REF!)</f>
        <v/>
      </c>
      <c r="D197" s="191" t="str">
        <f>IF('Formulario PPGR3'!$G197="","",'Formulario PPGR1'!#REF!)</f>
        <v/>
      </c>
      <c r="E197" s="191" t="str">
        <f>IF('Formulario PPGR3'!$G197="","",'Formulario PPGR1'!#REF!)</f>
        <v/>
      </c>
      <c r="F197" s="191" t="str">
        <f>IF('Formulario PPGR3'!$G197="","",'Formulario PPGR1'!#REF!)</f>
        <v/>
      </c>
      <c r="G197" s="190"/>
      <c r="H197" s="528" t="e" cm="1" vm="1">
        <f t="array" ref="H197">IF([2]!Tabla1[[#This Row],[Código_Actividad]]="","",_xlfn.XLOOKUP([2]!Tabla1[[#This Row],[Código_Actividad]],CodigoActividad,[2]!Tabla2[Actividades Programables Presupuestables],"",0))</f>
        <v>#REF!</v>
      </c>
      <c r="I197" s="529" t="str">
        <f>IFERROR(VLOOKUP('[2]Formulario PPGR3'!$G197,'[2]Formulario PPGR2'!$H$9:$V$534,15,FALSE),"")</f>
        <v/>
      </c>
      <c r="J197" s="534"/>
      <c r="K197" s="533"/>
      <c r="L197" s="530" t="str">
        <f>IF([2]!Tabla1[[#This Row],[Descripción]]="","",_xlfn.XLOOKUP([2]!Tabla1[[#This Row],[Descripción]],[2]!Tabla10[Descripción],[2]!Tabla10[Unidad de Medida],"",0))</f>
        <v/>
      </c>
      <c r="M197" s="321"/>
      <c r="N197" s="546" t="str">
        <f>IF([2]!Tabla1[[#This Row],[Descripción]]="","",_xlfn.XLOOKUP([2]!Tabla1[[#This Row],[Descripción]],[2]!Tabla10[Descripción],[2]!Tabla10[Precio Unitario],0))</f>
        <v/>
      </c>
      <c r="O197" s="546" t="str">
        <f>IF([2]!Tabla1[[#This Row],[Cantidad de Insumos]]="","",[2]!Tabla1[[#This Row],[Precio Unitario]]*[2]!Tabla1[[#This Row],[Cantidad de Insumos]])</f>
        <v/>
      </c>
      <c r="P197" s="531" t="str">
        <f>IF([2]!Tabla1[[#This Row],[Descripción]]="","",_xlfn.XLOOKUP([2]!Tabla1[[#This Row],[Descripción]],[2]!Tabla10[Descripción],[2]!Tabla10[CODIGO PRESUPUESTARIO],0))</f>
        <v/>
      </c>
      <c r="Q197" s="532"/>
      <c r="R197" s="532" t="str">
        <f>IF([2]!Tabla1[[#This Row],[Insumos]]="","",_xlfn.XLOOKUP([2]!Tabla1[[#This Row],[Insumos]],[2]!Tabla10[Insumo],[2]!Tabla10[InsumoAbrev],"",0))</f>
        <v/>
      </c>
      <c r="S197" s="191"/>
    </row>
    <row r="198" spans="2:19">
      <c r="B198" s="191" t="str">
        <f>IF('Formulario PPGR3'!$G198="","",CONCATENATE('Formulario PPGR3'!$C198,".",'Formulario PPGR3'!$D198,".",'Formulario PPGR3'!$E198,".",'Formulario PPGR3'!$F198))</f>
        <v/>
      </c>
      <c r="C198" s="191" t="str">
        <f>IF('Formulario PPGR3'!$G198="","",'Formulario PPGR1'!#REF!)</f>
        <v/>
      </c>
      <c r="D198" s="191" t="str">
        <f>IF('Formulario PPGR3'!$G198="","",'Formulario PPGR1'!#REF!)</f>
        <v/>
      </c>
      <c r="E198" s="191" t="str">
        <f>IF('Formulario PPGR3'!$G198="","",'Formulario PPGR1'!#REF!)</f>
        <v/>
      </c>
      <c r="F198" s="191" t="str">
        <f>IF('Formulario PPGR3'!$G198="","",'Formulario PPGR1'!#REF!)</f>
        <v/>
      </c>
      <c r="G198" s="190"/>
      <c r="H198" s="528" t="e" cm="1" vm="1">
        <f t="array" ref="H198">IF([2]!Tabla1[[#This Row],[Código_Actividad]]="","",_xlfn.XLOOKUP([2]!Tabla1[[#This Row],[Código_Actividad]],CodigoActividad,[2]!Tabla2[Actividades Programables Presupuestables],"",0))</f>
        <v>#REF!</v>
      </c>
      <c r="I198" s="529" t="str">
        <f>IFERROR(VLOOKUP('[2]Formulario PPGR3'!$G198,'[2]Formulario PPGR2'!$H$9:$V$534,15,FALSE),"")</f>
        <v/>
      </c>
      <c r="J198" s="534"/>
      <c r="K198" s="533"/>
      <c r="L198" s="530" t="str">
        <f>IF([2]!Tabla1[[#This Row],[Descripción]]="","",_xlfn.XLOOKUP([2]!Tabla1[[#This Row],[Descripción]],[2]!Tabla10[Descripción],[2]!Tabla10[Unidad de Medida],"",0))</f>
        <v/>
      </c>
      <c r="M198" s="321"/>
      <c r="N198" s="546" t="str">
        <f>IF([2]!Tabla1[[#This Row],[Descripción]]="","",_xlfn.XLOOKUP([2]!Tabla1[[#This Row],[Descripción]],[2]!Tabla10[Descripción],[2]!Tabla10[Precio Unitario],0))</f>
        <v/>
      </c>
      <c r="O198" s="546" t="str">
        <f>IF([2]!Tabla1[[#This Row],[Cantidad de Insumos]]="","",[2]!Tabla1[[#This Row],[Precio Unitario]]*[2]!Tabla1[[#This Row],[Cantidad de Insumos]])</f>
        <v/>
      </c>
      <c r="P198" s="531" t="str">
        <f>IF([2]!Tabla1[[#This Row],[Descripción]]="","",_xlfn.XLOOKUP([2]!Tabla1[[#This Row],[Descripción]],[2]!Tabla10[Descripción],[2]!Tabla10[CODIGO PRESUPUESTARIO],0))</f>
        <v/>
      </c>
      <c r="Q198" s="532"/>
      <c r="R198" s="532" t="str">
        <f>IF([2]!Tabla1[[#This Row],[Insumos]]="","",_xlfn.XLOOKUP([2]!Tabla1[[#This Row],[Insumos]],[2]!Tabla10[Insumo],[2]!Tabla10[InsumoAbrev],"",0))</f>
        <v/>
      </c>
      <c r="S198" s="191"/>
    </row>
    <row r="199" spans="2:19">
      <c r="B199" s="191" t="str">
        <f>IF('Formulario PPGR3'!$G199="","",CONCATENATE('Formulario PPGR3'!$C199,".",'Formulario PPGR3'!$D199,".",'Formulario PPGR3'!$E199,".",'Formulario PPGR3'!$F199))</f>
        <v/>
      </c>
      <c r="C199" s="191" t="str">
        <f>IF('Formulario PPGR3'!$G199="","",'Formulario PPGR1'!#REF!)</f>
        <v/>
      </c>
      <c r="D199" s="191" t="str">
        <f>IF('Formulario PPGR3'!$G199="","",'Formulario PPGR1'!#REF!)</f>
        <v/>
      </c>
      <c r="E199" s="191" t="str">
        <f>IF('Formulario PPGR3'!$G199="","",'Formulario PPGR1'!#REF!)</f>
        <v/>
      </c>
      <c r="F199" s="191" t="str">
        <f>IF('Formulario PPGR3'!$G199="","",'Formulario PPGR1'!#REF!)</f>
        <v/>
      </c>
      <c r="G199" s="190"/>
      <c r="H199" s="528" t="e" cm="1" vm="1">
        <f t="array" ref="H199">IF([2]!Tabla1[[#This Row],[Código_Actividad]]="","",_xlfn.XLOOKUP([2]!Tabla1[[#This Row],[Código_Actividad]],CodigoActividad,[2]!Tabla2[Actividades Programables Presupuestables],"",0))</f>
        <v>#REF!</v>
      </c>
      <c r="I199" s="529" t="str">
        <f>IFERROR(VLOOKUP('[2]Formulario PPGR3'!$G199,'[2]Formulario PPGR2'!$H$9:$V$534,15,FALSE),"")</f>
        <v/>
      </c>
      <c r="J199" s="534"/>
      <c r="K199" s="533"/>
      <c r="L199" s="530" t="str">
        <f>IF([2]!Tabla1[[#This Row],[Descripción]]="","",_xlfn.XLOOKUP([2]!Tabla1[[#This Row],[Descripción]],[2]!Tabla10[Descripción],[2]!Tabla10[Unidad de Medida],"",0))</f>
        <v/>
      </c>
      <c r="M199" s="321"/>
      <c r="N199" s="546" t="str">
        <f>IF([2]!Tabla1[[#This Row],[Descripción]]="","",_xlfn.XLOOKUP([2]!Tabla1[[#This Row],[Descripción]],[2]!Tabla10[Descripción],[2]!Tabla10[Precio Unitario],0))</f>
        <v/>
      </c>
      <c r="O199" s="546" t="str">
        <f>IF([2]!Tabla1[[#This Row],[Cantidad de Insumos]]="","",[2]!Tabla1[[#This Row],[Precio Unitario]]*[2]!Tabla1[[#This Row],[Cantidad de Insumos]])</f>
        <v/>
      </c>
      <c r="P199" s="531" t="str">
        <f>IF([2]!Tabla1[[#This Row],[Descripción]]="","",_xlfn.XLOOKUP([2]!Tabla1[[#This Row],[Descripción]],[2]!Tabla10[Descripción],[2]!Tabla10[CODIGO PRESUPUESTARIO],0))</f>
        <v/>
      </c>
      <c r="Q199" s="532"/>
      <c r="R199" s="532" t="str">
        <f>IF([2]!Tabla1[[#This Row],[Insumos]]="","",_xlfn.XLOOKUP([2]!Tabla1[[#This Row],[Insumos]],[2]!Tabla10[Insumo],[2]!Tabla10[InsumoAbrev],"",0))</f>
        <v/>
      </c>
      <c r="S199" s="191"/>
    </row>
    <row r="200" spans="2:19">
      <c r="B200" s="191" t="str">
        <f>IF('Formulario PPGR3'!$G200="","",CONCATENATE('Formulario PPGR3'!$C200,".",'Formulario PPGR3'!$D200,".",'Formulario PPGR3'!$E200,".",'Formulario PPGR3'!$F200))</f>
        <v/>
      </c>
      <c r="C200" s="191" t="str">
        <f>IF('Formulario PPGR3'!$G200="","",'Formulario PPGR1'!#REF!)</f>
        <v/>
      </c>
      <c r="D200" s="191" t="str">
        <f>IF('Formulario PPGR3'!$G200="","",'Formulario PPGR1'!#REF!)</f>
        <v/>
      </c>
      <c r="E200" s="191" t="str">
        <f>IF('Formulario PPGR3'!$G200="","",'Formulario PPGR1'!#REF!)</f>
        <v/>
      </c>
      <c r="F200" s="191" t="str">
        <f>IF('Formulario PPGR3'!$G200="","",'Formulario PPGR1'!#REF!)</f>
        <v/>
      </c>
      <c r="G200" s="190"/>
      <c r="H200" s="528" t="e" cm="1" vm="1">
        <f t="array" ref="H200">IF([2]!Tabla1[[#This Row],[Código_Actividad]]="","",_xlfn.XLOOKUP([2]!Tabla1[[#This Row],[Código_Actividad]],CodigoActividad,[2]!Tabla2[Actividades Programables Presupuestables],"",0))</f>
        <v>#REF!</v>
      </c>
      <c r="I200" s="529" t="str">
        <f>IFERROR(VLOOKUP('[2]Formulario PPGR3'!$G200,'[2]Formulario PPGR2'!$H$9:$V$534,15,FALSE),"")</f>
        <v/>
      </c>
      <c r="J200" s="534"/>
      <c r="K200" s="533"/>
      <c r="L200" s="530" t="str">
        <f>IF([2]!Tabla1[[#This Row],[Descripción]]="","",_xlfn.XLOOKUP([2]!Tabla1[[#This Row],[Descripción]],[2]!Tabla10[Descripción],[2]!Tabla10[Unidad de Medida],"",0))</f>
        <v/>
      </c>
      <c r="M200" s="321"/>
      <c r="N200" s="546" t="str">
        <f>IF([2]!Tabla1[[#This Row],[Descripción]]="","",_xlfn.XLOOKUP([2]!Tabla1[[#This Row],[Descripción]],[2]!Tabla10[Descripción],[2]!Tabla10[Precio Unitario],0))</f>
        <v/>
      </c>
      <c r="O200" s="546" t="str">
        <f>IF([2]!Tabla1[[#This Row],[Cantidad de Insumos]]="","",[2]!Tabla1[[#This Row],[Precio Unitario]]*[2]!Tabla1[[#This Row],[Cantidad de Insumos]])</f>
        <v/>
      </c>
      <c r="P200" s="531" t="str">
        <f>IF([2]!Tabla1[[#This Row],[Descripción]]="","",_xlfn.XLOOKUP([2]!Tabla1[[#This Row],[Descripción]],[2]!Tabla10[Descripción],[2]!Tabla10[CODIGO PRESUPUESTARIO],0))</f>
        <v/>
      </c>
      <c r="Q200" s="532"/>
      <c r="R200" s="532" t="str">
        <f>IF([2]!Tabla1[[#This Row],[Insumos]]="","",_xlfn.XLOOKUP([2]!Tabla1[[#This Row],[Insumos]],[2]!Tabla10[Insumo],[2]!Tabla10[InsumoAbrev],"",0))</f>
        <v/>
      </c>
      <c r="S200" s="191"/>
    </row>
    <row r="201" spans="2:19">
      <c r="B201" s="191" t="str">
        <f>IF('Formulario PPGR3'!$G201="","",CONCATENATE('Formulario PPGR3'!$C201,".",'Formulario PPGR3'!$D201,".",'Formulario PPGR3'!$E201,".",'Formulario PPGR3'!$F201))</f>
        <v/>
      </c>
      <c r="C201" s="191" t="str">
        <f>IF('Formulario PPGR3'!$G201="","",'Formulario PPGR1'!#REF!)</f>
        <v/>
      </c>
      <c r="D201" s="191" t="str">
        <f>IF('Formulario PPGR3'!$G201="","",'Formulario PPGR1'!#REF!)</f>
        <v/>
      </c>
      <c r="E201" s="191" t="str">
        <f>IF('Formulario PPGR3'!$G201="","",'Formulario PPGR1'!#REF!)</f>
        <v/>
      </c>
      <c r="F201" s="191" t="str">
        <f>IF('Formulario PPGR3'!$G201="","",'Formulario PPGR1'!#REF!)</f>
        <v/>
      </c>
      <c r="G201" s="190"/>
      <c r="H201" s="528" t="e" cm="1" vm="1">
        <f t="array" ref="H201">IF([2]!Tabla1[[#This Row],[Código_Actividad]]="","",_xlfn.XLOOKUP([2]!Tabla1[[#This Row],[Código_Actividad]],CodigoActividad,[2]!Tabla2[Actividades Programables Presupuestables],"",0))</f>
        <v>#REF!</v>
      </c>
      <c r="I201" s="529" t="str">
        <f>IFERROR(VLOOKUP('[2]Formulario PPGR3'!$G201,'[2]Formulario PPGR2'!$H$9:$V$534,15,FALSE),"")</f>
        <v/>
      </c>
      <c r="J201" s="534"/>
      <c r="K201" s="533"/>
      <c r="L201" s="530" t="str">
        <f>IF([2]!Tabla1[[#This Row],[Descripción]]="","",_xlfn.XLOOKUP([2]!Tabla1[[#This Row],[Descripción]],[2]!Tabla10[Descripción],[2]!Tabla10[Unidad de Medida],"",0))</f>
        <v/>
      </c>
      <c r="M201" s="321"/>
      <c r="N201" s="546" t="str">
        <f>IF([2]!Tabla1[[#This Row],[Descripción]]="","",_xlfn.XLOOKUP([2]!Tabla1[[#This Row],[Descripción]],[2]!Tabla10[Descripción],[2]!Tabla10[Precio Unitario],0))</f>
        <v/>
      </c>
      <c r="O201" s="546" t="str">
        <f>IF([2]!Tabla1[[#This Row],[Cantidad de Insumos]]="","",[2]!Tabla1[[#This Row],[Precio Unitario]]*[2]!Tabla1[[#This Row],[Cantidad de Insumos]])</f>
        <v/>
      </c>
      <c r="P201" s="531" t="str">
        <f>IF([2]!Tabla1[[#This Row],[Descripción]]="","",_xlfn.XLOOKUP([2]!Tabla1[[#This Row],[Descripción]],[2]!Tabla10[Descripción],[2]!Tabla10[CODIGO PRESUPUESTARIO],0))</f>
        <v/>
      </c>
      <c r="Q201" s="532"/>
      <c r="R201" s="532" t="str">
        <f>IF([2]!Tabla1[[#This Row],[Insumos]]="","",_xlfn.XLOOKUP([2]!Tabla1[[#This Row],[Insumos]],[2]!Tabla10[Insumo],[2]!Tabla10[InsumoAbrev],"",0))</f>
        <v/>
      </c>
      <c r="S201" s="191"/>
    </row>
    <row r="202" spans="2:19">
      <c r="B202" s="191" t="str">
        <f>IF('Formulario PPGR3'!$G202="","",CONCATENATE('Formulario PPGR3'!$C202,".",'Formulario PPGR3'!$D202,".",'Formulario PPGR3'!$E202,".",'Formulario PPGR3'!$F202))</f>
        <v/>
      </c>
      <c r="C202" s="191" t="str">
        <f>IF('Formulario PPGR3'!$G202="","",'Formulario PPGR1'!#REF!)</f>
        <v/>
      </c>
      <c r="D202" s="191" t="str">
        <f>IF('Formulario PPGR3'!$G202="","",'Formulario PPGR1'!#REF!)</f>
        <v/>
      </c>
      <c r="E202" s="191" t="str">
        <f>IF('Formulario PPGR3'!$G202="","",'Formulario PPGR1'!#REF!)</f>
        <v/>
      </c>
      <c r="F202" s="191" t="str">
        <f>IF('Formulario PPGR3'!$G202="","",'Formulario PPGR1'!#REF!)</f>
        <v/>
      </c>
      <c r="G202" s="190"/>
      <c r="H202" s="528" t="e" cm="1" vm="1">
        <f t="array" ref="H202">IF([2]!Tabla1[[#This Row],[Código_Actividad]]="","",_xlfn.XLOOKUP([2]!Tabla1[[#This Row],[Código_Actividad]],CodigoActividad,[2]!Tabla2[Actividades Programables Presupuestables],"",0))</f>
        <v>#REF!</v>
      </c>
      <c r="I202" s="529" t="str">
        <f>IFERROR(VLOOKUP('[2]Formulario PPGR3'!$G202,'[2]Formulario PPGR2'!$H$9:$V$534,15,FALSE),"")</f>
        <v/>
      </c>
      <c r="J202" s="534"/>
      <c r="K202" s="533"/>
      <c r="L202" s="530" t="str">
        <f>IF([2]!Tabla1[[#This Row],[Descripción]]="","",_xlfn.XLOOKUP([2]!Tabla1[[#This Row],[Descripción]],[2]!Tabla10[Descripción],[2]!Tabla10[Unidad de Medida],"",0))</f>
        <v/>
      </c>
      <c r="M202" s="321"/>
      <c r="N202" s="546" t="str">
        <f>IF([2]!Tabla1[[#This Row],[Descripción]]="","",_xlfn.XLOOKUP([2]!Tabla1[[#This Row],[Descripción]],[2]!Tabla10[Descripción],[2]!Tabla10[Precio Unitario],0))</f>
        <v/>
      </c>
      <c r="O202" s="546" t="str">
        <f>IF([2]!Tabla1[[#This Row],[Cantidad de Insumos]]="","",[2]!Tabla1[[#This Row],[Precio Unitario]]*[2]!Tabla1[[#This Row],[Cantidad de Insumos]])</f>
        <v/>
      </c>
      <c r="P202" s="531" t="str">
        <f>IF([2]!Tabla1[[#This Row],[Descripción]]="","",_xlfn.XLOOKUP([2]!Tabla1[[#This Row],[Descripción]],[2]!Tabla10[Descripción],[2]!Tabla10[CODIGO PRESUPUESTARIO],0))</f>
        <v/>
      </c>
      <c r="Q202" s="532"/>
      <c r="R202" s="532" t="str">
        <f>IF([2]!Tabla1[[#This Row],[Insumos]]="","",_xlfn.XLOOKUP([2]!Tabla1[[#This Row],[Insumos]],[2]!Tabla10[Insumo],[2]!Tabla10[InsumoAbrev],"",0))</f>
        <v/>
      </c>
      <c r="S202" s="191"/>
    </row>
    <row r="203" spans="2:19">
      <c r="B203" s="191" t="str">
        <f>IF('Formulario PPGR3'!$G203="","",CONCATENATE('Formulario PPGR3'!$C203,".",'Formulario PPGR3'!$D203,".",'Formulario PPGR3'!$E203,".",'Formulario PPGR3'!$F203))</f>
        <v/>
      </c>
      <c r="C203" s="191" t="str">
        <f>IF('Formulario PPGR3'!$G203="","",'Formulario PPGR1'!#REF!)</f>
        <v/>
      </c>
      <c r="D203" s="191" t="str">
        <f>IF('Formulario PPGR3'!$G203="","",'Formulario PPGR1'!#REF!)</f>
        <v/>
      </c>
      <c r="E203" s="191" t="str">
        <f>IF('Formulario PPGR3'!$G203="","",'Formulario PPGR1'!#REF!)</f>
        <v/>
      </c>
      <c r="F203" s="191" t="str">
        <f>IF('Formulario PPGR3'!$G203="","",'Formulario PPGR1'!#REF!)</f>
        <v/>
      </c>
      <c r="G203" s="190"/>
      <c r="H203" s="528" t="e" cm="1" vm="1">
        <f t="array" ref="H203">IF([2]!Tabla1[[#This Row],[Código_Actividad]]="","",_xlfn.XLOOKUP([2]!Tabla1[[#This Row],[Código_Actividad]],CodigoActividad,[2]!Tabla2[Actividades Programables Presupuestables],"",0))</f>
        <v>#REF!</v>
      </c>
      <c r="I203" s="529" t="str">
        <f>IFERROR(VLOOKUP('[2]Formulario PPGR3'!$G203,'[2]Formulario PPGR2'!$H$9:$V$534,15,FALSE),"")</f>
        <v/>
      </c>
      <c r="J203" s="534"/>
      <c r="K203" s="533"/>
      <c r="L203" s="530" t="str">
        <f>IF([2]!Tabla1[[#This Row],[Descripción]]="","",_xlfn.XLOOKUP([2]!Tabla1[[#This Row],[Descripción]],[2]!Tabla10[Descripción],[2]!Tabla10[Unidad de Medida],"",0))</f>
        <v/>
      </c>
      <c r="M203" s="321"/>
      <c r="N203" s="546" t="str">
        <f>IF([2]!Tabla1[[#This Row],[Descripción]]="","",_xlfn.XLOOKUP([2]!Tabla1[[#This Row],[Descripción]],[2]!Tabla10[Descripción],[2]!Tabla10[Precio Unitario],0))</f>
        <v/>
      </c>
      <c r="O203" s="546" t="str">
        <f>IF([2]!Tabla1[[#This Row],[Cantidad de Insumos]]="","",[2]!Tabla1[[#This Row],[Precio Unitario]]*[2]!Tabla1[[#This Row],[Cantidad de Insumos]])</f>
        <v/>
      </c>
      <c r="P203" s="531" t="str">
        <f>IF([2]!Tabla1[[#This Row],[Descripción]]="","",_xlfn.XLOOKUP([2]!Tabla1[[#This Row],[Descripción]],[2]!Tabla10[Descripción],[2]!Tabla10[CODIGO PRESUPUESTARIO],0))</f>
        <v/>
      </c>
      <c r="Q203" s="532"/>
      <c r="R203" s="532" t="str">
        <f>IF([2]!Tabla1[[#This Row],[Insumos]]="","",_xlfn.XLOOKUP([2]!Tabla1[[#This Row],[Insumos]],[2]!Tabla10[Insumo],[2]!Tabla10[InsumoAbrev],"",0))</f>
        <v/>
      </c>
      <c r="S203" s="191"/>
    </row>
    <row r="204" spans="2:19">
      <c r="B204" s="191" t="str">
        <f>IF('Formulario PPGR3'!$G204="","",CONCATENATE('Formulario PPGR3'!$C204,".",'Formulario PPGR3'!$D204,".",'Formulario PPGR3'!$E204,".",'Formulario PPGR3'!$F204))</f>
        <v/>
      </c>
      <c r="C204" s="191" t="str">
        <f>IF('Formulario PPGR3'!$G204="","",'Formulario PPGR1'!#REF!)</f>
        <v/>
      </c>
      <c r="D204" s="191" t="str">
        <f>IF('Formulario PPGR3'!$G204="","",'Formulario PPGR1'!#REF!)</f>
        <v/>
      </c>
      <c r="E204" s="191" t="str">
        <f>IF('Formulario PPGR3'!$G204="","",'Formulario PPGR1'!#REF!)</f>
        <v/>
      </c>
      <c r="F204" s="191" t="str">
        <f>IF('Formulario PPGR3'!$G204="","",'Formulario PPGR1'!#REF!)</f>
        <v/>
      </c>
      <c r="G204" s="190"/>
      <c r="H204" s="528" t="e" cm="1" vm="1">
        <f t="array" ref="H204">IF([2]!Tabla1[[#This Row],[Código_Actividad]]="","",_xlfn.XLOOKUP([2]!Tabla1[[#This Row],[Código_Actividad]],CodigoActividad,[2]!Tabla2[Actividades Programables Presupuestables],"",0))</f>
        <v>#REF!</v>
      </c>
      <c r="I204" s="529" t="str">
        <f>IFERROR(VLOOKUP('[2]Formulario PPGR3'!$G204,'[2]Formulario PPGR2'!$H$9:$V$534,15,FALSE),"")</f>
        <v/>
      </c>
      <c r="J204" s="534"/>
      <c r="K204" s="533"/>
      <c r="L204" s="530" t="str">
        <f>IF([2]!Tabla1[[#This Row],[Descripción]]="","",_xlfn.XLOOKUP([2]!Tabla1[[#This Row],[Descripción]],[2]!Tabla10[Descripción],[2]!Tabla10[Unidad de Medida],"",0))</f>
        <v/>
      </c>
      <c r="M204" s="321"/>
      <c r="N204" s="546" t="str">
        <f>IF([2]!Tabla1[[#This Row],[Descripción]]="","",_xlfn.XLOOKUP([2]!Tabla1[[#This Row],[Descripción]],[2]!Tabla10[Descripción],[2]!Tabla10[Precio Unitario],0))</f>
        <v/>
      </c>
      <c r="O204" s="546" t="str">
        <f>IF([2]!Tabla1[[#This Row],[Cantidad de Insumos]]="","",[2]!Tabla1[[#This Row],[Precio Unitario]]*[2]!Tabla1[[#This Row],[Cantidad de Insumos]])</f>
        <v/>
      </c>
      <c r="P204" s="531" t="str">
        <f>IF([2]!Tabla1[[#This Row],[Descripción]]="","",_xlfn.XLOOKUP([2]!Tabla1[[#This Row],[Descripción]],[2]!Tabla10[Descripción],[2]!Tabla10[CODIGO PRESUPUESTARIO],0))</f>
        <v/>
      </c>
      <c r="Q204" s="532"/>
      <c r="R204" s="532" t="str">
        <f>IF([2]!Tabla1[[#This Row],[Insumos]]="","",_xlfn.XLOOKUP([2]!Tabla1[[#This Row],[Insumos]],[2]!Tabla10[Insumo],[2]!Tabla10[InsumoAbrev],"",0))</f>
        <v/>
      </c>
      <c r="S204" s="191"/>
    </row>
    <row r="205" spans="2:19">
      <c r="B205" s="191" t="str">
        <f>IF('Formulario PPGR3'!$G205="","",CONCATENATE('Formulario PPGR3'!$C205,".",'Formulario PPGR3'!$D205,".",'Formulario PPGR3'!$E205,".",'Formulario PPGR3'!$F205))</f>
        <v/>
      </c>
      <c r="C205" s="191" t="str">
        <f>IF('Formulario PPGR3'!$G205="","",'Formulario PPGR1'!#REF!)</f>
        <v/>
      </c>
      <c r="D205" s="191" t="str">
        <f>IF('Formulario PPGR3'!$G205="","",'Formulario PPGR1'!#REF!)</f>
        <v/>
      </c>
      <c r="E205" s="191" t="str">
        <f>IF('Formulario PPGR3'!$G205="","",'Formulario PPGR1'!#REF!)</f>
        <v/>
      </c>
      <c r="F205" s="191" t="str">
        <f>IF('Formulario PPGR3'!$G205="","",'Formulario PPGR1'!#REF!)</f>
        <v/>
      </c>
      <c r="G205" s="190"/>
      <c r="H205" s="528" t="e" cm="1" vm="1">
        <f t="array" ref="H205">IF([2]!Tabla1[[#This Row],[Código_Actividad]]="","",_xlfn.XLOOKUP([2]!Tabla1[[#This Row],[Código_Actividad]],CodigoActividad,[2]!Tabla2[Actividades Programables Presupuestables],"",0))</f>
        <v>#REF!</v>
      </c>
      <c r="I205" s="529" t="str">
        <f>IFERROR(VLOOKUP('[2]Formulario PPGR3'!$G205,'[2]Formulario PPGR2'!$H$9:$V$534,15,FALSE),"")</f>
        <v/>
      </c>
      <c r="J205" s="534"/>
      <c r="K205" s="533"/>
      <c r="L205" s="530" t="str">
        <f>IF([2]!Tabla1[[#This Row],[Descripción]]="","",_xlfn.XLOOKUP([2]!Tabla1[[#This Row],[Descripción]],[2]!Tabla10[Descripción],[2]!Tabla10[Unidad de Medida],"",0))</f>
        <v/>
      </c>
      <c r="M205" s="321"/>
      <c r="N205" s="546" t="str">
        <f>IF([2]!Tabla1[[#This Row],[Descripción]]="","",_xlfn.XLOOKUP([2]!Tabla1[[#This Row],[Descripción]],[2]!Tabla10[Descripción],[2]!Tabla10[Precio Unitario],0))</f>
        <v/>
      </c>
      <c r="O205" s="546" t="str">
        <f>IF([2]!Tabla1[[#This Row],[Cantidad de Insumos]]="","",[2]!Tabla1[[#This Row],[Precio Unitario]]*[2]!Tabla1[[#This Row],[Cantidad de Insumos]])</f>
        <v/>
      </c>
      <c r="P205" s="531" t="str">
        <f>IF([2]!Tabla1[[#This Row],[Descripción]]="","",_xlfn.XLOOKUP([2]!Tabla1[[#This Row],[Descripción]],[2]!Tabla10[Descripción],[2]!Tabla10[CODIGO PRESUPUESTARIO],0))</f>
        <v/>
      </c>
      <c r="Q205" s="532"/>
      <c r="R205" s="532" t="str">
        <f>IF([2]!Tabla1[[#This Row],[Insumos]]="","",_xlfn.XLOOKUP([2]!Tabla1[[#This Row],[Insumos]],[2]!Tabla10[Insumo],[2]!Tabla10[InsumoAbrev],"",0))</f>
        <v/>
      </c>
      <c r="S205" s="191"/>
    </row>
    <row r="206" spans="2:19">
      <c r="B206" s="191" t="str">
        <f>IF('Formulario PPGR3'!$G206="","",CONCATENATE('Formulario PPGR3'!$C206,".",'Formulario PPGR3'!$D206,".",'Formulario PPGR3'!$E206,".",'Formulario PPGR3'!$F206))</f>
        <v/>
      </c>
      <c r="C206" s="191" t="str">
        <f>IF('Formulario PPGR3'!$G206="","",'Formulario PPGR1'!#REF!)</f>
        <v/>
      </c>
      <c r="D206" s="191" t="str">
        <f>IF('Formulario PPGR3'!$G206="","",'Formulario PPGR1'!#REF!)</f>
        <v/>
      </c>
      <c r="E206" s="191" t="str">
        <f>IF('Formulario PPGR3'!$G206="","",'Formulario PPGR1'!#REF!)</f>
        <v/>
      </c>
      <c r="F206" s="191" t="str">
        <f>IF('Formulario PPGR3'!$G206="","",'Formulario PPGR1'!#REF!)</f>
        <v/>
      </c>
      <c r="G206" s="190"/>
      <c r="H206" s="528" t="e" cm="1" vm="1">
        <f t="array" ref="H206">IF([2]!Tabla1[[#This Row],[Código_Actividad]]="","",_xlfn.XLOOKUP([2]!Tabla1[[#This Row],[Código_Actividad]],CodigoActividad,[2]!Tabla2[Actividades Programables Presupuestables],"",0))</f>
        <v>#REF!</v>
      </c>
      <c r="I206" s="529" t="str">
        <f>IFERROR(VLOOKUP('[2]Formulario PPGR3'!$G206,'[2]Formulario PPGR2'!$H$9:$V$534,15,FALSE),"")</f>
        <v/>
      </c>
      <c r="J206" s="534"/>
      <c r="K206" s="533"/>
      <c r="L206" s="530" t="str">
        <f>IF([2]!Tabla1[[#This Row],[Descripción]]="","",_xlfn.XLOOKUP([2]!Tabla1[[#This Row],[Descripción]],[2]!Tabla10[Descripción],[2]!Tabla10[Unidad de Medida],"",0))</f>
        <v/>
      </c>
      <c r="M206" s="321"/>
      <c r="N206" s="546" t="str">
        <f>IF([2]!Tabla1[[#This Row],[Descripción]]="","",_xlfn.XLOOKUP([2]!Tabla1[[#This Row],[Descripción]],[2]!Tabla10[Descripción],[2]!Tabla10[Precio Unitario],0))</f>
        <v/>
      </c>
      <c r="O206" s="546" t="str">
        <f>IF([2]!Tabla1[[#This Row],[Cantidad de Insumos]]="","",[2]!Tabla1[[#This Row],[Precio Unitario]]*[2]!Tabla1[[#This Row],[Cantidad de Insumos]])</f>
        <v/>
      </c>
      <c r="P206" s="531" t="str">
        <f>IF([2]!Tabla1[[#This Row],[Descripción]]="","",_xlfn.XLOOKUP([2]!Tabla1[[#This Row],[Descripción]],[2]!Tabla10[Descripción],[2]!Tabla10[CODIGO PRESUPUESTARIO],0))</f>
        <v/>
      </c>
      <c r="Q206" s="532"/>
      <c r="R206" s="532" t="str">
        <f>IF([2]!Tabla1[[#This Row],[Insumos]]="","",_xlfn.XLOOKUP([2]!Tabla1[[#This Row],[Insumos]],[2]!Tabla10[Insumo],[2]!Tabla10[InsumoAbrev],"",0))</f>
        <v/>
      </c>
      <c r="S206" s="191"/>
    </row>
    <row r="207" spans="2:19">
      <c r="B207" s="191" t="str">
        <f>IF('Formulario PPGR3'!$G207="","",CONCATENATE('Formulario PPGR3'!$C207,".",'Formulario PPGR3'!$D207,".",'Formulario PPGR3'!$E207,".",'Formulario PPGR3'!$F207))</f>
        <v/>
      </c>
      <c r="C207" s="191" t="str">
        <f>IF('Formulario PPGR3'!$G207="","",'Formulario PPGR1'!#REF!)</f>
        <v/>
      </c>
      <c r="D207" s="191" t="str">
        <f>IF('Formulario PPGR3'!$G207="","",'Formulario PPGR1'!#REF!)</f>
        <v/>
      </c>
      <c r="E207" s="191" t="str">
        <f>IF('Formulario PPGR3'!$G207="","",'Formulario PPGR1'!#REF!)</f>
        <v/>
      </c>
      <c r="F207" s="191" t="str">
        <f>IF('Formulario PPGR3'!$G207="","",'Formulario PPGR1'!#REF!)</f>
        <v/>
      </c>
      <c r="G207" s="190"/>
      <c r="H207" s="528" t="e" cm="1" vm="1">
        <f t="array" ref="H207">IF([2]!Tabla1[[#This Row],[Código_Actividad]]="","",_xlfn.XLOOKUP([2]!Tabla1[[#This Row],[Código_Actividad]],CodigoActividad,[2]!Tabla2[Actividades Programables Presupuestables],"",0))</f>
        <v>#REF!</v>
      </c>
      <c r="I207" s="529" t="str">
        <f>IFERROR(VLOOKUP('[2]Formulario PPGR3'!$G207,'[2]Formulario PPGR2'!$H$9:$V$534,15,FALSE),"")</f>
        <v/>
      </c>
      <c r="J207" s="534"/>
      <c r="K207" s="533"/>
      <c r="L207" s="530" t="str">
        <f>IF([2]!Tabla1[[#This Row],[Descripción]]="","",_xlfn.XLOOKUP([2]!Tabla1[[#This Row],[Descripción]],[2]!Tabla10[Descripción],[2]!Tabla10[Unidad de Medida],"",0))</f>
        <v/>
      </c>
      <c r="M207" s="321"/>
      <c r="N207" s="546" t="str">
        <f>IF([2]!Tabla1[[#This Row],[Descripción]]="","",_xlfn.XLOOKUP([2]!Tabla1[[#This Row],[Descripción]],[2]!Tabla10[Descripción],[2]!Tabla10[Precio Unitario],0))</f>
        <v/>
      </c>
      <c r="O207" s="546" t="str">
        <f>IF([2]!Tabla1[[#This Row],[Cantidad de Insumos]]="","",[2]!Tabla1[[#This Row],[Precio Unitario]]*[2]!Tabla1[[#This Row],[Cantidad de Insumos]])</f>
        <v/>
      </c>
      <c r="P207" s="531" t="str">
        <f>IF([2]!Tabla1[[#This Row],[Descripción]]="","",_xlfn.XLOOKUP([2]!Tabla1[[#This Row],[Descripción]],[2]!Tabla10[Descripción],[2]!Tabla10[CODIGO PRESUPUESTARIO],0))</f>
        <v/>
      </c>
      <c r="Q207" s="532"/>
      <c r="R207" s="532" t="str">
        <f>IF([2]!Tabla1[[#This Row],[Insumos]]="","",_xlfn.XLOOKUP([2]!Tabla1[[#This Row],[Insumos]],[2]!Tabla10[Insumo],[2]!Tabla10[InsumoAbrev],"",0))</f>
        <v/>
      </c>
      <c r="S207" s="191"/>
    </row>
    <row r="208" spans="2:19">
      <c r="B208" s="191" t="str">
        <f>IF('Formulario PPGR3'!$G208="","",CONCATENATE('Formulario PPGR3'!$C208,".",'Formulario PPGR3'!$D208,".",'Formulario PPGR3'!$E208,".",'Formulario PPGR3'!$F208))</f>
        <v/>
      </c>
      <c r="C208" s="191" t="str">
        <f>IF('Formulario PPGR3'!$G208="","",'Formulario PPGR1'!#REF!)</f>
        <v/>
      </c>
      <c r="D208" s="191" t="str">
        <f>IF('Formulario PPGR3'!$G208="","",'Formulario PPGR1'!#REF!)</f>
        <v/>
      </c>
      <c r="E208" s="191" t="str">
        <f>IF('Formulario PPGR3'!$G208="","",'Formulario PPGR1'!#REF!)</f>
        <v/>
      </c>
      <c r="F208" s="191" t="str">
        <f>IF('Formulario PPGR3'!$G208="","",'Formulario PPGR1'!#REF!)</f>
        <v/>
      </c>
      <c r="G208" s="190"/>
      <c r="H208" s="528" t="e" cm="1" vm="1">
        <f t="array" ref="H208">IF([2]!Tabla1[[#This Row],[Código_Actividad]]="","",_xlfn.XLOOKUP([2]!Tabla1[[#This Row],[Código_Actividad]],CodigoActividad,[2]!Tabla2[Actividades Programables Presupuestables],"",0))</f>
        <v>#REF!</v>
      </c>
      <c r="I208" s="529" t="str">
        <f>IFERROR(VLOOKUP('[2]Formulario PPGR3'!$G208,'[2]Formulario PPGR2'!$H$9:$V$534,15,FALSE),"")</f>
        <v/>
      </c>
      <c r="J208" s="534"/>
      <c r="K208" s="533"/>
      <c r="L208" s="530" t="str">
        <f>IF([2]!Tabla1[[#This Row],[Descripción]]="","",_xlfn.XLOOKUP([2]!Tabla1[[#This Row],[Descripción]],[2]!Tabla10[Descripción],[2]!Tabla10[Unidad de Medida],"",0))</f>
        <v/>
      </c>
      <c r="M208" s="321"/>
      <c r="N208" s="546" t="str">
        <f>IF([2]!Tabla1[[#This Row],[Descripción]]="","",_xlfn.XLOOKUP([2]!Tabla1[[#This Row],[Descripción]],[2]!Tabla10[Descripción],[2]!Tabla10[Precio Unitario],0))</f>
        <v/>
      </c>
      <c r="O208" s="546" t="str">
        <f>IF([2]!Tabla1[[#This Row],[Cantidad de Insumos]]="","",[2]!Tabla1[[#This Row],[Precio Unitario]]*[2]!Tabla1[[#This Row],[Cantidad de Insumos]])</f>
        <v/>
      </c>
      <c r="P208" s="531" t="str">
        <f>IF([2]!Tabla1[[#This Row],[Descripción]]="","",_xlfn.XLOOKUP([2]!Tabla1[[#This Row],[Descripción]],[2]!Tabla10[Descripción],[2]!Tabla10[CODIGO PRESUPUESTARIO],0))</f>
        <v/>
      </c>
      <c r="Q208" s="532"/>
      <c r="R208" s="532" t="str">
        <f>IF([2]!Tabla1[[#This Row],[Insumos]]="","",_xlfn.XLOOKUP([2]!Tabla1[[#This Row],[Insumos]],[2]!Tabla10[Insumo],[2]!Tabla10[InsumoAbrev],"",0))</f>
        <v/>
      </c>
      <c r="S208" s="191"/>
    </row>
    <row r="209" spans="2:19">
      <c r="B209" s="191" t="str">
        <f>IF('Formulario PPGR3'!$G209="","",CONCATENATE('Formulario PPGR3'!$C209,".",'Formulario PPGR3'!$D209,".",'Formulario PPGR3'!$E209,".",'Formulario PPGR3'!$F209))</f>
        <v/>
      </c>
      <c r="C209" s="191" t="str">
        <f>IF('Formulario PPGR3'!$G209="","",'Formulario PPGR1'!#REF!)</f>
        <v/>
      </c>
      <c r="D209" s="191" t="str">
        <f>IF('Formulario PPGR3'!$G209="","",'Formulario PPGR1'!#REF!)</f>
        <v/>
      </c>
      <c r="E209" s="191" t="str">
        <f>IF('Formulario PPGR3'!$G209="","",'Formulario PPGR1'!#REF!)</f>
        <v/>
      </c>
      <c r="F209" s="191" t="str">
        <f>IF('Formulario PPGR3'!$G209="","",'Formulario PPGR1'!#REF!)</f>
        <v/>
      </c>
      <c r="G209" s="190"/>
      <c r="H209" s="528" t="e" cm="1" vm="1">
        <f t="array" ref="H209">IF([2]!Tabla1[[#This Row],[Código_Actividad]]="","",_xlfn.XLOOKUP([2]!Tabla1[[#This Row],[Código_Actividad]],CodigoActividad,[2]!Tabla2[Actividades Programables Presupuestables],"",0))</f>
        <v>#REF!</v>
      </c>
      <c r="I209" s="529" t="str">
        <f>IFERROR(VLOOKUP('[2]Formulario PPGR3'!$G209,'[2]Formulario PPGR2'!$H$9:$V$534,15,FALSE),"")</f>
        <v/>
      </c>
      <c r="J209" s="534"/>
      <c r="K209" s="533"/>
      <c r="L209" s="530" t="str">
        <f>IF([2]!Tabla1[[#This Row],[Descripción]]="","",_xlfn.XLOOKUP([2]!Tabla1[[#This Row],[Descripción]],[2]!Tabla10[Descripción],[2]!Tabla10[Unidad de Medida],"",0))</f>
        <v/>
      </c>
      <c r="M209" s="321"/>
      <c r="N209" s="546" t="str">
        <f>IF([2]!Tabla1[[#This Row],[Descripción]]="","",_xlfn.XLOOKUP([2]!Tabla1[[#This Row],[Descripción]],[2]!Tabla10[Descripción],[2]!Tabla10[Precio Unitario],0))</f>
        <v/>
      </c>
      <c r="O209" s="546" t="str">
        <f>IF([2]!Tabla1[[#This Row],[Cantidad de Insumos]]="","",[2]!Tabla1[[#This Row],[Precio Unitario]]*[2]!Tabla1[[#This Row],[Cantidad de Insumos]])</f>
        <v/>
      </c>
      <c r="P209" s="531" t="str">
        <f>IF([2]!Tabla1[[#This Row],[Descripción]]="","",_xlfn.XLOOKUP([2]!Tabla1[[#This Row],[Descripción]],[2]!Tabla10[Descripción],[2]!Tabla10[CODIGO PRESUPUESTARIO],0))</f>
        <v/>
      </c>
      <c r="Q209" s="532"/>
      <c r="R209" s="532" t="str">
        <f>IF([2]!Tabla1[[#This Row],[Insumos]]="","",_xlfn.XLOOKUP([2]!Tabla1[[#This Row],[Insumos]],[2]!Tabla10[Insumo],[2]!Tabla10[InsumoAbrev],"",0))</f>
        <v/>
      </c>
      <c r="S209" s="191"/>
    </row>
    <row r="210" spans="2:19">
      <c r="B210" s="191" t="str">
        <f>IF('Formulario PPGR3'!$G210="","",CONCATENATE('Formulario PPGR3'!$C210,".",'Formulario PPGR3'!$D210,".",'Formulario PPGR3'!$E210,".",'Formulario PPGR3'!$F210))</f>
        <v/>
      </c>
      <c r="C210" s="191" t="str">
        <f>IF('Formulario PPGR3'!$G210="","",'Formulario PPGR1'!#REF!)</f>
        <v/>
      </c>
      <c r="D210" s="191" t="str">
        <f>IF('Formulario PPGR3'!$G210="","",'Formulario PPGR1'!#REF!)</f>
        <v/>
      </c>
      <c r="E210" s="191" t="str">
        <f>IF('Formulario PPGR3'!$G210="","",'Formulario PPGR1'!#REF!)</f>
        <v/>
      </c>
      <c r="F210" s="191" t="str">
        <f>IF('Formulario PPGR3'!$G210="","",'Formulario PPGR1'!#REF!)</f>
        <v/>
      </c>
      <c r="G210" s="190"/>
      <c r="H210" s="528" t="e" cm="1" vm="1">
        <f t="array" ref="H210">IF([2]!Tabla1[[#This Row],[Código_Actividad]]="","",_xlfn.XLOOKUP([2]!Tabla1[[#This Row],[Código_Actividad]],CodigoActividad,[2]!Tabla2[Actividades Programables Presupuestables],"",0))</f>
        <v>#REF!</v>
      </c>
      <c r="I210" s="529" t="str">
        <f>IFERROR(VLOOKUP('[2]Formulario PPGR3'!$G210,'[2]Formulario PPGR2'!$H$9:$V$534,15,FALSE),"")</f>
        <v/>
      </c>
      <c r="J210" s="534"/>
      <c r="K210" s="533"/>
      <c r="L210" s="530" t="str">
        <f>IF([2]!Tabla1[[#This Row],[Descripción]]="","",_xlfn.XLOOKUP([2]!Tabla1[[#This Row],[Descripción]],[2]!Tabla10[Descripción],[2]!Tabla10[Unidad de Medida],"",0))</f>
        <v/>
      </c>
      <c r="M210" s="321"/>
      <c r="N210" s="546" t="str">
        <f>IF([2]!Tabla1[[#This Row],[Descripción]]="","",_xlfn.XLOOKUP([2]!Tabla1[[#This Row],[Descripción]],[2]!Tabla10[Descripción],[2]!Tabla10[Precio Unitario],0))</f>
        <v/>
      </c>
      <c r="O210" s="546" t="str">
        <f>IF([2]!Tabla1[[#This Row],[Cantidad de Insumos]]="","",[2]!Tabla1[[#This Row],[Precio Unitario]]*[2]!Tabla1[[#This Row],[Cantidad de Insumos]])</f>
        <v/>
      </c>
      <c r="P210" s="531" t="str">
        <f>IF([2]!Tabla1[[#This Row],[Descripción]]="","",_xlfn.XLOOKUP([2]!Tabla1[[#This Row],[Descripción]],[2]!Tabla10[Descripción],[2]!Tabla10[CODIGO PRESUPUESTARIO],0))</f>
        <v/>
      </c>
      <c r="Q210" s="532"/>
      <c r="R210" s="532" t="str">
        <f>IF([2]!Tabla1[[#This Row],[Insumos]]="","",_xlfn.XLOOKUP([2]!Tabla1[[#This Row],[Insumos]],[2]!Tabla10[Insumo],[2]!Tabla10[InsumoAbrev],"",0))</f>
        <v/>
      </c>
      <c r="S210" s="191"/>
    </row>
    <row r="211" spans="2:19">
      <c r="B211" s="191" t="str">
        <f>IF('Formulario PPGR3'!$G211="","",CONCATENATE('Formulario PPGR3'!$C211,".",'Formulario PPGR3'!$D211,".",'Formulario PPGR3'!$E211,".",'Formulario PPGR3'!$F211))</f>
        <v/>
      </c>
      <c r="C211" s="191" t="str">
        <f>IF('Formulario PPGR3'!$G211="","",'Formulario PPGR1'!#REF!)</f>
        <v/>
      </c>
      <c r="D211" s="191" t="str">
        <f>IF('Formulario PPGR3'!$G211="","",'Formulario PPGR1'!#REF!)</f>
        <v/>
      </c>
      <c r="E211" s="191" t="str">
        <f>IF('Formulario PPGR3'!$G211="","",'Formulario PPGR1'!#REF!)</f>
        <v/>
      </c>
      <c r="F211" s="191" t="str">
        <f>IF('Formulario PPGR3'!$G211="","",'Formulario PPGR1'!#REF!)</f>
        <v/>
      </c>
      <c r="G211" s="190"/>
      <c r="H211" s="528" t="e" cm="1" vm="1">
        <f t="array" ref="H211">IF([2]!Tabla1[[#This Row],[Código_Actividad]]="","",_xlfn.XLOOKUP([2]!Tabla1[[#This Row],[Código_Actividad]],CodigoActividad,[2]!Tabla2[Actividades Programables Presupuestables],"",0))</f>
        <v>#REF!</v>
      </c>
      <c r="I211" s="529" t="str">
        <f>IFERROR(VLOOKUP('[2]Formulario PPGR3'!$G211,'[2]Formulario PPGR2'!$H$9:$V$534,15,FALSE),"")</f>
        <v/>
      </c>
      <c r="J211" s="534"/>
      <c r="K211" s="533"/>
      <c r="L211" s="530" t="str">
        <f>IF([2]!Tabla1[[#This Row],[Descripción]]="","",_xlfn.XLOOKUP([2]!Tabla1[[#This Row],[Descripción]],[2]!Tabla10[Descripción],[2]!Tabla10[Unidad de Medida],"",0))</f>
        <v/>
      </c>
      <c r="M211" s="321"/>
      <c r="N211" s="546" t="str">
        <f>IF([2]!Tabla1[[#This Row],[Descripción]]="","",_xlfn.XLOOKUP([2]!Tabla1[[#This Row],[Descripción]],[2]!Tabla10[Descripción],[2]!Tabla10[Precio Unitario],0))</f>
        <v/>
      </c>
      <c r="O211" s="546" t="str">
        <f>IF([2]!Tabla1[[#This Row],[Cantidad de Insumos]]="","",[2]!Tabla1[[#This Row],[Precio Unitario]]*[2]!Tabla1[[#This Row],[Cantidad de Insumos]])</f>
        <v/>
      </c>
      <c r="P211" s="531" t="str">
        <f>IF([2]!Tabla1[[#This Row],[Descripción]]="","",_xlfn.XLOOKUP([2]!Tabla1[[#This Row],[Descripción]],[2]!Tabla10[Descripción],[2]!Tabla10[CODIGO PRESUPUESTARIO],0))</f>
        <v/>
      </c>
      <c r="Q211" s="532"/>
      <c r="R211" s="532" t="str">
        <f>IF([2]!Tabla1[[#This Row],[Insumos]]="","",_xlfn.XLOOKUP([2]!Tabla1[[#This Row],[Insumos]],[2]!Tabla10[Insumo],[2]!Tabla10[InsumoAbrev],"",0))</f>
        <v/>
      </c>
      <c r="S211" s="191"/>
    </row>
    <row r="212" spans="2:19">
      <c r="B212" s="191" t="str">
        <f>IF('Formulario PPGR3'!$G212="","",CONCATENATE('Formulario PPGR3'!$C212,".",'Formulario PPGR3'!$D212,".",'Formulario PPGR3'!$E212,".",'Formulario PPGR3'!$F212))</f>
        <v/>
      </c>
      <c r="C212" s="191" t="str">
        <f>IF('Formulario PPGR3'!$G212="","",'Formulario PPGR1'!#REF!)</f>
        <v/>
      </c>
      <c r="D212" s="191" t="str">
        <f>IF('Formulario PPGR3'!$G212="","",'Formulario PPGR1'!#REF!)</f>
        <v/>
      </c>
      <c r="E212" s="191" t="str">
        <f>IF('Formulario PPGR3'!$G212="","",'Formulario PPGR1'!#REF!)</f>
        <v/>
      </c>
      <c r="F212" s="191" t="str">
        <f>IF('Formulario PPGR3'!$G212="","",'Formulario PPGR1'!#REF!)</f>
        <v/>
      </c>
      <c r="G212" s="190"/>
      <c r="H212" s="528" t="e" cm="1" vm="1">
        <f t="array" ref="H212">IF([2]!Tabla1[[#This Row],[Código_Actividad]]="","",_xlfn.XLOOKUP([2]!Tabla1[[#This Row],[Código_Actividad]],CodigoActividad,[2]!Tabla2[Actividades Programables Presupuestables],"",0))</f>
        <v>#REF!</v>
      </c>
      <c r="I212" s="529" t="str">
        <f>IFERROR(VLOOKUP('[2]Formulario PPGR3'!$G212,'[2]Formulario PPGR2'!$H$9:$V$534,15,FALSE),"")</f>
        <v/>
      </c>
      <c r="J212" s="534"/>
      <c r="K212" s="533"/>
      <c r="L212" s="530" t="str">
        <f>IF([2]!Tabla1[[#This Row],[Descripción]]="","",_xlfn.XLOOKUP([2]!Tabla1[[#This Row],[Descripción]],[2]!Tabla10[Descripción],[2]!Tabla10[Unidad de Medida],"",0))</f>
        <v/>
      </c>
      <c r="M212" s="321"/>
      <c r="N212" s="546" t="str">
        <f>IF([2]!Tabla1[[#This Row],[Descripción]]="","",_xlfn.XLOOKUP([2]!Tabla1[[#This Row],[Descripción]],[2]!Tabla10[Descripción],[2]!Tabla10[Precio Unitario],0))</f>
        <v/>
      </c>
      <c r="O212" s="546" t="str">
        <f>IF([2]!Tabla1[[#This Row],[Cantidad de Insumos]]="","",[2]!Tabla1[[#This Row],[Precio Unitario]]*[2]!Tabla1[[#This Row],[Cantidad de Insumos]])</f>
        <v/>
      </c>
      <c r="P212" s="531" t="str">
        <f>IF([2]!Tabla1[[#This Row],[Descripción]]="","",_xlfn.XLOOKUP([2]!Tabla1[[#This Row],[Descripción]],[2]!Tabla10[Descripción],[2]!Tabla10[CODIGO PRESUPUESTARIO],0))</f>
        <v/>
      </c>
      <c r="Q212" s="532"/>
      <c r="R212" s="532" t="str">
        <f>IF([2]!Tabla1[[#This Row],[Insumos]]="","",_xlfn.XLOOKUP([2]!Tabla1[[#This Row],[Insumos]],[2]!Tabla10[Insumo],[2]!Tabla10[InsumoAbrev],"",0))</f>
        <v/>
      </c>
      <c r="S212" s="191"/>
    </row>
    <row r="213" spans="2:19">
      <c r="B213" s="191" t="str">
        <f>IF('Formulario PPGR3'!$G213="","",CONCATENATE('Formulario PPGR3'!$C213,".",'Formulario PPGR3'!$D213,".",'Formulario PPGR3'!$E213,".",'Formulario PPGR3'!$F213))</f>
        <v/>
      </c>
      <c r="C213" s="191" t="str">
        <f>IF('Formulario PPGR3'!$G213="","",'Formulario PPGR1'!#REF!)</f>
        <v/>
      </c>
      <c r="D213" s="191" t="str">
        <f>IF('Formulario PPGR3'!$G213="","",'Formulario PPGR1'!#REF!)</f>
        <v/>
      </c>
      <c r="E213" s="191" t="str">
        <f>IF('Formulario PPGR3'!$G213="","",'Formulario PPGR1'!#REF!)</f>
        <v/>
      </c>
      <c r="F213" s="191" t="str">
        <f>IF('Formulario PPGR3'!$G213="","",'Formulario PPGR1'!#REF!)</f>
        <v/>
      </c>
      <c r="G213" s="190"/>
      <c r="H213" s="528" t="e" cm="1" vm="1">
        <f t="array" ref="H213">IF([2]!Tabla1[[#This Row],[Código_Actividad]]="","",_xlfn.XLOOKUP([2]!Tabla1[[#This Row],[Código_Actividad]],CodigoActividad,[2]!Tabla2[Actividades Programables Presupuestables],"",0))</f>
        <v>#REF!</v>
      </c>
      <c r="I213" s="529" t="str">
        <f>IFERROR(VLOOKUP('[2]Formulario PPGR3'!$G213,'[2]Formulario PPGR2'!$H$9:$V$534,15,FALSE),"")</f>
        <v/>
      </c>
      <c r="J213" s="534"/>
      <c r="K213" s="533"/>
      <c r="L213" s="530" t="str">
        <f>IF([2]!Tabla1[[#This Row],[Descripción]]="","",_xlfn.XLOOKUP([2]!Tabla1[[#This Row],[Descripción]],[2]!Tabla10[Descripción],[2]!Tabla10[Unidad de Medida],"",0))</f>
        <v/>
      </c>
      <c r="M213" s="321"/>
      <c r="N213" s="546" t="str">
        <f>IF([2]!Tabla1[[#This Row],[Descripción]]="","",_xlfn.XLOOKUP([2]!Tabla1[[#This Row],[Descripción]],[2]!Tabla10[Descripción],[2]!Tabla10[Precio Unitario],0))</f>
        <v/>
      </c>
      <c r="O213" s="546" t="str">
        <f>IF([2]!Tabla1[[#This Row],[Cantidad de Insumos]]="","",[2]!Tabla1[[#This Row],[Precio Unitario]]*[2]!Tabla1[[#This Row],[Cantidad de Insumos]])</f>
        <v/>
      </c>
      <c r="P213" s="531" t="str">
        <f>IF([2]!Tabla1[[#This Row],[Descripción]]="","",_xlfn.XLOOKUP([2]!Tabla1[[#This Row],[Descripción]],[2]!Tabla10[Descripción],[2]!Tabla10[CODIGO PRESUPUESTARIO],0))</f>
        <v/>
      </c>
      <c r="Q213" s="532"/>
      <c r="R213" s="532" t="str">
        <f>IF([2]!Tabla1[[#This Row],[Insumos]]="","",_xlfn.XLOOKUP([2]!Tabla1[[#This Row],[Insumos]],[2]!Tabla10[Insumo],[2]!Tabla10[InsumoAbrev],"",0))</f>
        <v/>
      </c>
      <c r="S213" s="191"/>
    </row>
    <row r="214" spans="2:19">
      <c r="B214" s="191" t="str">
        <f>IF('Formulario PPGR3'!$G214="","",CONCATENATE('Formulario PPGR3'!$C214,".",'Formulario PPGR3'!$D214,".",'Formulario PPGR3'!$E214,".",'Formulario PPGR3'!$F214))</f>
        <v/>
      </c>
      <c r="C214" s="191" t="str">
        <f>IF('Formulario PPGR3'!$G214="","",'Formulario PPGR1'!#REF!)</f>
        <v/>
      </c>
      <c r="D214" s="191" t="str">
        <f>IF('Formulario PPGR3'!$G214="","",'Formulario PPGR1'!#REF!)</f>
        <v/>
      </c>
      <c r="E214" s="191" t="str">
        <f>IF('Formulario PPGR3'!$G214="","",'Formulario PPGR1'!#REF!)</f>
        <v/>
      </c>
      <c r="F214" s="191" t="str">
        <f>IF('Formulario PPGR3'!$G214="","",'Formulario PPGR1'!#REF!)</f>
        <v/>
      </c>
      <c r="G214" s="190"/>
      <c r="H214" s="528" t="e" cm="1" vm="1">
        <f t="array" ref="H214">IF([2]!Tabla1[[#This Row],[Código_Actividad]]="","",_xlfn.XLOOKUP([2]!Tabla1[[#This Row],[Código_Actividad]],CodigoActividad,[2]!Tabla2[Actividades Programables Presupuestables],"",0))</f>
        <v>#REF!</v>
      </c>
      <c r="I214" s="529" t="str">
        <f>IFERROR(VLOOKUP('[2]Formulario PPGR3'!$G214,'[2]Formulario PPGR2'!$H$9:$V$534,15,FALSE),"")</f>
        <v/>
      </c>
      <c r="J214" s="534"/>
      <c r="K214" s="533"/>
      <c r="L214" s="530" t="str">
        <f>IF([2]!Tabla1[[#This Row],[Descripción]]="","",_xlfn.XLOOKUP([2]!Tabla1[[#This Row],[Descripción]],[2]!Tabla10[Descripción],[2]!Tabla10[Unidad de Medida],"",0))</f>
        <v/>
      </c>
      <c r="M214" s="321"/>
      <c r="N214" s="546" t="str">
        <f>IF([2]!Tabla1[[#This Row],[Descripción]]="","",_xlfn.XLOOKUP([2]!Tabla1[[#This Row],[Descripción]],[2]!Tabla10[Descripción],[2]!Tabla10[Precio Unitario],0))</f>
        <v/>
      </c>
      <c r="O214" s="546" t="str">
        <f>IF([2]!Tabla1[[#This Row],[Cantidad de Insumos]]="","",[2]!Tabla1[[#This Row],[Precio Unitario]]*[2]!Tabla1[[#This Row],[Cantidad de Insumos]])</f>
        <v/>
      </c>
      <c r="P214" s="531" t="str">
        <f>IF([2]!Tabla1[[#This Row],[Descripción]]="","",_xlfn.XLOOKUP([2]!Tabla1[[#This Row],[Descripción]],[2]!Tabla10[Descripción],[2]!Tabla10[CODIGO PRESUPUESTARIO],0))</f>
        <v/>
      </c>
      <c r="Q214" s="532"/>
      <c r="R214" s="532" t="str">
        <f>IF([2]!Tabla1[[#This Row],[Insumos]]="","",_xlfn.XLOOKUP([2]!Tabla1[[#This Row],[Insumos]],[2]!Tabla10[Insumo],[2]!Tabla10[InsumoAbrev],"",0))</f>
        <v/>
      </c>
      <c r="S214" s="191"/>
    </row>
    <row r="215" spans="2:19">
      <c r="B215" s="191" t="str">
        <f>IF('Formulario PPGR3'!$G215="","",CONCATENATE('Formulario PPGR3'!$C215,".",'Formulario PPGR3'!$D215,".",'Formulario PPGR3'!$E215,".",'Formulario PPGR3'!$F215))</f>
        <v/>
      </c>
      <c r="C215" s="191" t="str">
        <f>IF('Formulario PPGR3'!$G215="","",'Formulario PPGR1'!#REF!)</f>
        <v/>
      </c>
      <c r="D215" s="191" t="str">
        <f>IF('Formulario PPGR3'!$G215="","",'Formulario PPGR1'!#REF!)</f>
        <v/>
      </c>
      <c r="E215" s="191" t="str">
        <f>IF('Formulario PPGR3'!$G215="","",'Formulario PPGR1'!#REF!)</f>
        <v/>
      </c>
      <c r="F215" s="191" t="str">
        <f>IF('Formulario PPGR3'!$G215="","",'Formulario PPGR1'!#REF!)</f>
        <v/>
      </c>
      <c r="G215" s="190"/>
      <c r="H215" s="528" t="e" cm="1" vm="1">
        <f t="array" ref="H215">IF([2]!Tabla1[[#This Row],[Código_Actividad]]="","",_xlfn.XLOOKUP([2]!Tabla1[[#This Row],[Código_Actividad]],CodigoActividad,[2]!Tabla2[Actividades Programables Presupuestables],"",0))</f>
        <v>#REF!</v>
      </c>
      <c r="I215" s="529" t="str">
        <f>IFERROR(VLOOKUP('[2]Formulario PPGR3'!$G215,'[2]Formulario PPGR2'!$H$9:$V$534,15,FALSE),"")</f>
        <v/>
      </c>
      <c r="J215" s="534"/>
      <c r="K215" s="533"/>
      <c r="L215" s="530" t="str">
        <f>IF([2]!Tabla1[[#This Row],[Descripción]]="","",_xlfn.XLOOKUP([2]!Tabla1[[#This Row],[Descripción]],[2]!Tabla10[Descripción],[2]!Tabla10[Unidad de Medida],"",0))</f>
        <v/>
      </c>
      <c r="M215" s="321"/>
      <c r="N215" s="546" t="str">
        <f>IF([2]!Tabla1[[#This Row],[Descripción]]="","",_xlfn.XLOOKUP([2]!Tabla1[[#This Row],[Descripción]],[2]!Tabla10[Descripción],[2]!Tabla10[Precio Unitario],0))</f>
        <v/>
      </c>
      <c r="O215" s="546" t="str">
        <f>IF([2]!Tabla1[[#This Row],[Cantidad de Insumos]]="","",[2]!Tabla1[[#This Row],[Precio Unitario]]*[2]!Tabla1[[#This Row],[Cantidad de Insumos]])</f>
        <v/>
      </c>
      <c r="P215" s="531" t="str">
        <f>IF([2]!Tabla1[[#This Row],[Descripción]]="","",_xlfn.XLOOKUP([2]!Tabla1[[#This Row],[Descripción]],[2]!Tabla10[Descripción],[2]!Tabla10[CODIGO PRESUPUESTARIO],0))</f>
        <v/>
      </c>
      <c r="Q215" s="532"/>
      <c r="R215" s="532" t="str">
        <f>IF([2]!Tabla1[[#This Row],[Insumos]]="","",_xlfn.XLOOKUP([2]!Tabla1[[#This Row],[Insumos]],[2]!Tabla10[Insumo],[2]!Tabla10[InsumoAbrev],"",0))</f>
        <v/>
      </c>
      <c r="S215" s="191"/>
    </row>
    <row r="216" spans="2:19">
      <c r="B216" s="191" t="str">
        <f>IF('Formulario PPGR3'!$G216="","",CONCATENATE('Formulario PPGR3'!$C216,".",'Formulario PPGR3'!$D216,".",'Formulario PPGR3'!$E216,".",'Formulario PPGR3'!$F216))</f>
        <v/>
      </c>
      <c r="C216" s="191" t="str">
        <f>IF('Formulario PPGR3'!$G216="","",'Formulario PPGR1'!#REF!)</f>
        <v/>
      </c>
      <c r="D216" s="191" t="str">
        <f>IF('Formulario PPGR3'!$G216="","",'Formulario PPGR1'!#REF!)</f>
        <v/>
      </c>
      <c r="E216" s="191" t="str">
        <f>IF('Formulario PPGR3'!$G216="","",'Formulario PPGR1'!#REF!)</f>
        <v/>
      </c>
      <c r="F216" s="191" t="str">
        <f>IF('Formulario PPGR3'!$G216="","",'Formulario PPGR1'!#REF!)</f>
        <v/>
      </c>
      <c r="G216" s="190"/>
      <c r="H216" s="528" t="e" cm="1" vm="1">
        <f t="array" ref="H216">IF([2]!Tabla1[[#This Row],[Código_Actividad]]="","",_xlfn.XLOOKUP([2]!Tabla1[[#This Row],[Código_Actividad]],CodigoActividad,[2]!Tabla2[Actividades Programables Presupuestables],"",0))</f>
        <v>#REF!</v>
      </c>
      <c r="I216" s="529" t="str">
        <f>IFERROR(VLOOKUP('[2]Formulario PPGR3'!$G216,'[2]Formulario PPGR2'!$H$9:$V$534,15,FALSE),"")</f>
        <v/>
      </c>
      <c r="J216" s="534"/>
      <c r="K216" s="533"/>
      <c r="L216" s="530" t="str">
        <f>IF([2]!Tabla1[[#This Row],[Descripción]]="","",_xlfn.XLOOKUP([2]!Tabla1[[#This Row],[Descripción]],[2]!Tabla10[Descripción],[2]!Tabla10[Unidad de Medida],"",0))</f>
        <v/>
      </c>
      <c r="M216" s="321"/>
      <c r="N216" s="546" t="str">
        <f>IF([2]!Tabla1[[#This Row],[Descripción]]="","",_xlfn.XLOOKUP([2]!Tabla1[[#This Row],[Descripción]],[2]!Tabla10[Descripción],[2]!Tabla10[Precio Unitario],0))</f>
        <v/>
      </c>
      <c r="O216" s="546" t="str">
        <f>IF([2]!Tabla1[[#This Row],[Cantidad de Insumos]]="","",[2]!Tabla1[[#This Row],[Precio Unitario]]*[2]!Tabla1[[#This Row],[Cantidad de Insumos]])</f>
        <v/>
      </c>
      <c r="P216" s="531" t="str">
        <f>IF([2]!Tabla1[[#This Row],[Descripción]]="","",_xlfn.XLOOKUP([2]!Tabla1[[#This Row],[Descripción]],[2]!Tabla10[Descripción],[2]!Tabla10[CODIGO PRESUPUESTARIO],0))</f>
        <v/>
      </c>
      <c r="Q216" s="532"/>
      <c r="R216" s="532" t="str">
        <f>IF([2]!Tabla1[[#This Row],[Insumos]]="","",_xlfn.XLOOKUP([2]!Tabla1[[#This Row],[Insumos]],[2]!Tabla10[Insumo],[2]!Tabla10[InsumoAbrev],"",0))</f>
        <v/>
      </c>
      <c r="S216" s="191"/>
    </row>
    <row r="217" spans="2:19">
      <c r="B217" s="191" t="str">
        <f>IF('Formulario PPGR3'!$G217="","",CONCATENATE('Formulario PPGR3'!$C217,".",'Formulario PPGR3'!$D217,".",'Formulario PPGR3'!$E217,".",'Formulario PPGR3'!$F217))</f>
        <v/>
      </c>
      <c r="C217" s="191" t="str">
        <f>IF('Formulario PPGR3'!$G217="","",'Formulario PPGR1'!#REF!)</f>
        <v/>
      </c>
      <c r="D217" s="191" t="str">
        <f>IF('Formulario PPGR3'!$G217="","",'Formulario PPGR1'!#REF!)</f>
        <v/>
      </c>
      <c r="E217" s="191" t="str">
        <f>IF('Formulario PPGR3'!$G217="","",'Formulario PPGR1'!#REF!)</f>
        <v/>
      </c>
      <c r="F217" s="191" t="str">
        <f>IF('Formulario PPGR3'!$G217="","",'Formulario PPGR1'!#REF!)</f>
        <v/>
      </c>
      <c r="G217" s="190"/>
      <c r="H217" s="528" t="e" cm="1" vm="1">
        <f t="array" ref="H217">IF([2]!Tabla1[[#This Row],[Código_Actividad]]="","",_xlfn.XLOOKUP([2]!Tabla1[[#This Row],[Código_Actividad]],CodigoActividad,[2]!Tabla2[Actividades Programables Presupuestables],"",0))</f>
        <v>#REF!</v>
      </c>
      <c r="I217" s="529" t="str">
        <f>IFERROR(VLOOKUP('[2]Formulario PPGR3'!$G217,'[2]Formulario PPGR2'!$H$9:$V$534,15,FALSE),"")</f>
        <v/>
      </c>
      <c r="J217" s="534"/>
      <c r="K217" s="533"/>
      <c r="L217" s="530" t="str">
        <f>IF([2]!Tabla1[[#This Row],[Descripción]]="","",_xlfn.XLOOKUP([2]!Tabla1[[#This Row],[Descripción]],[2]!Tabla10[Descripción],[2]!Tabla10[Unidad de Medida],"",0))</f>
        <v/>
      </c>
      <c r="M217" s="321"/>
      <c r="N217" s="546" t="str">
        <f>IF([2]!Tabla1[[#This Row],[Descripción]]="","",_xlfn.XLOOKUP([2]!Tabla1[[#This Row],[Descripción]],[2]!Tabla10[Descripción],[2]!Tabla10[Precio Unitario],0))</f>
        <v/>
      </c>
      <c r="O217" s="546" t="str">
        <f>IF([2]!Tabla1[[#This Row],[Cantidad de Insumos]]="","",[2]!Tabla1[[#This Row],[Precio Unitario]]*[2]!Tabla1[[#This Row],[Cantidad de Insumos]])</f>
        <v/>
      </c>
      <c r="P217" s="531" t="str">
        <f>IF([2]!Tabla1[[#This Row],[Descripción]]="","",_xlfn.XLOOKUP([2]!Tabla1[[#This Row],[Descripción]],[2]!Tabla10[Descripción],[2]!Tabla10[CODIGO PRESUPUESTARIO],0))</f>
        <v/>
      </c>
      <c r="Q217" s="532"/>
      <c r="R217" s="532" t="str">
        <f>IF([2]!Tabla1[[#This Row],[Insumos]]="","",_xlfn.XLOOKUP([2]!Tabla1[[#This Row],[Insumos]],[2]!Tabla10[Insumo],[2]!Tabla10[InsumoAbrev],"",0))</f>
        <v/>
      </c>
      <c r="S217" s="191"/>
    </row>
    <row r="218" spans="2:19">
      <c r="B218" s="191" t="str">
        <f>IF('Formulario PPGR3'!$G218="","",CONCATENATE('Formulario PPGR3'!$C218,".",'Formulario PPGR3'!$D218,".",'Formulario PPGR3'!$E218,".",'Formulario PPGR3'!$F218))</f>
        <v/>
      </c>
      <c r="C218" s="191" t="str">
        <f>IF('Formulario PPGR3'!$G218="","",'Formulario PPGR1'!#REF!)</f>
        <v/>
      </c>
      <c r="D218" s="191" t="str">
        <f>IF('Formulario PPGR3'!$G218="","",'Formulario PPGR1'!#REF!)</f>
        <v/>
      </c>
      <c r="E218" s="191" t="str">
        <f>IF('Formulario PPGR3'!$G218="","",'Formulario PPGR1'!#REF!)</f>
        <v/>
      </c>
      <c r="F218" s="191" t="str">
        <f>IF('Formulario PPGR3'!$G218="","",'Formulario PPGR1'!#REF!)</f>
        <v/>
      </c>
      <c r="G218" s="190"/>
      <c r="H218" s="528" t="e" cm="1" vm="1">
        <f t="array" ref="H218">IF([2]!Tabla1[[#This Row],[Código_Actividad]]="","",_xlfn.XLOOKUP([2]!Tabla1[[#This Row],[Código_Actividad]],CodigoActividad,[2]!Tabla2[Actividades Programables Presupuestables],"",0))</f>
        <v>#REF!</v>
      </c>
      <c r="I218" s="529" t="str">
        <f>IFERROR(VLOOKUP('[2]Formulario PPGR3'!$G218,'[2]Formulario PPGR2'!$H$9:$V$534,15,FALSE),"")</f>
        <v/>
      </c>
      <c r="J218" s="534"/>
      <c r="K218" s="533"/>
      <c r="L218" s="530" t="str">
        <f>IF([2]!Tabla1[[#This Row],[Descripción]]="","",_xlfn.XLOOKUP([2]!Tabla1[[#This Row],[Descripción]],[2]!Tabla10[Descripción],[2]!Tabla10[Unidad de Medida],"",0))</f>
        <v/>
      </c>
      <c r="M218" s="321"/>
      <c r="N218" s="546" t="str">
        <f>IF([2]!Tabla1[[#This Row],[Descripción]]="","",_xlfn.XLOOKUP([2]!Tabla1[[#This Row],[Descripción]],[2]!Tabla10[Descripción],[2]!Tabla10[Precio Unitario],0))</f>
        <v/>
      </c>
      <c r="O218" s="546" t="str">
        <f>IF([2]!Tabla1[[#This Row],[Cantidad de Insumos]]="","",[2]!Tabla1[[#This Row],[Precio Unitario]]*[2]!Tabla1[[#This Row],[Cantidad de Insumos]])</f>
        <v/>
      </c>
      <c r="P218" s="531" t="str">
        <f>IF([2]!Tabla1[[#This Row],[Descripción]]="","",_xlfn.XLOOKUP([2]!Tabla1[[#This Row],[Descripción]],[2]!Tabla10[Descripción],[2]!Tabla10[CODIGO PRESUPUESTARIO],0))</f>
        <v/>
      </c>
      <c r="Q218" s="532"/>
      <c r="R218" s="532" t="str">
        <f>IF([2]!Tabla1[[#This Row],[Insumos]]="","",_xlfn.XLOOKUP([2]!Tabla1[[#This Row],[Insumos]],[2]!Tabla10[Insumo],[2]!Tabla10[InsumoAbrev],"",0))</f>
        <v/>
      </c>
      <c r="S218" s="191"/>
    </row>
    <row r="219" spans="2:19">
      <c r="B219" s="191" t="str">
        <f>IF('Formulario PPGR3'!$G219="","",CONCATENATE('Formulario PPGR3'!$C219,".",'Formulario PPGR3'!$D219,".",'Formulario PPGR3'!$E219,".",'Formulario PPGR3'!$F219))</f>
        <v/>
      </c>
      <c r="C219" s="191" t="str">
        <f>IF('Formulario PPGR3'!$G219="","",'Formulario PPGR1'!#REF!)</f>
        <v/>
      </c>
      <c r="D219" s="191" t="str">
        <f>IF('Formulario PPGR3'!$G219="","",'Formulario PPGR1'!#REF!)</f>
        <v/>
      </c>
      <c r="E219" s="191" t="str">
        <f>IF('Formulario PPGR3'!$G219="","",'Formulario PPGR1'!#REF!)</f>
        <v/>
      </c>
      <c r="F219" s="191" t="str">
        <f>IF('Formulario PPGR3'!$G219="","",'Formulario PPGR1'!#REF!)</f>
        <v/>
      </c>
      <c r="G219" s="190"/>
      <c r="H219" s="528" t="e" cm="1" vm="1">
        <f t="array" ref="H219">IF([2]!Tabla1[[#This Row],[Código_Actividad]]="","",_xlfn.XLOOKUP([2]!Tabla1[[#This Row],[Código_Actividad]],CodigoActividad,[2]!Tabla2[Actividades Programables Presupuestables],"",0))</f>
        <v>#REF!</v>
      </c>
      <c r="I219" s="529" t="str">
        <f>IFERROR(VLOOKUP('[2]Formulario PPGR3'!$G219,'[2]Formulario PPGR2'!$H$9:$V$534,15,FALSE),"")</f>
        <v/>
      </c>
      <c r="J219" s="534"/>
      <c r="K219" s="533"/>
      <c r="L219" s="530" t="str">
        <f>IF([2]!Tabla1[[#This Row],[Descripción]]="","",_xlfn.XLOOKUP([2]!Tabla1[[#This Row],[Descripción]],[2]!Tabla10[Descripción],[2]!Tabla10[Unidad de Medida],"",0))</f>
        <v/>
      </c>
      <c r="M219" s="321"/>
      <c r="N219" s="546" t="str">
        <f>IF([2]!Tabla1[[#This Row],[Descripción]]="","",_xlfn.XLOOKUP([2]!Tabla1[[#This Row],[Descripción]],[2]!Tabla10[Descripción],[2]!Tabla10[Precio Unitario],0))</f>
        <v/>
      </c>
      <c r="O219" s="546" t="str">
        <f>IF([2]!Tabla1[[#This Row],[Cantidad de Insumos]]="","",[2]!Tabla1[[#This Row],[Precio Unitario]]*[2]!Tabla1[[#This Row],[Cantidad de Insumos]])</f>
        <v/>
      </c>
      <c r="P219" s="531" t="str">
        <f>IF([2]!Tabla1[[#This Row],[Descripción]]="","",_xlfn.XLOOKUP([2]!Tabla1[[#This Row],[Descripción]],[2]!Tabla10[Descripción],[2]!Tabla10[CODIGO PRESUPUESTARIO],0))</f>
        <v/>
      </c>
      <c r="Q219" s="532"/>
      <c r="R219" s="532" t="str">
        <f>IF([2]!Tabla1[[#This Row],[Insumos]]="","",_xlfn.XLOOKUP([2]!Tabla1[[#This Row],[Insumos]],[2]!Tabla10[Insumo],[2]!Tabla10[InsumoAbrev],"",0))</f>
        <v/>
      </c>
      <c r="S219" s="191"/>
    </row>
    <row r="220" spans="2:19">
      <c r="B220" s="191" t="str">
        <f>IF('Formulario PPGR3'!$G220="","",CONCATENATE('Formulario PPGR3'!$C220,".",'Formulario PPGR3'!$D220,".",'Formulario PPGR3'!$E220,".",'Formulario PPGR3'!$F220))</f>
        <v/>
      </c>
      <c r="C220" s="191" t="str">
        <f>IF('Formulario PPGR3'!$G220="","",'Formulario PPGR1'!#REF!)</f>
        <v/>
      </c>
      <c r="D220" s="191" t="str">
        <f>IF('Formulario PPGR3'!$G220="","",'Formulario PPGR1'!#REF!)</f>
        <v/>
      </c>
      <c r="E220" s="191" t="str">
        <f>IF('Formulario PPGR3'!$G220="","",'Formulario PPGR1'!#REF!)</f>
        <v/>
      </c>
      <c r="F220" s="191" t="str">
        <f>IF('Formulario PPGR3'!$G220="","",'Formulario PPGR1'!#REF!)</f>
        <v/>
      </c>
      <c r="G220" s="190"/>
      <c r="H220" s="528" t="e" cm="1" vm="1">
        <f t="array" ref="H220">IF([2]!Tabla1[[#This Row],[Código_Actividad]]="","",_xlfn.XLOOKUP([2]!Tabla1[[#This Row],[Código_Actividad]],CodigoActividad,[2]!Tabla2[Actividades Programables Presupuestables],"",0))</f>
        <v>#REF!</v>
      </c>
      <c r="I220" s="529" t="str">
        <f>IFERROR(VLOOKUP('[2]Formulario PPGR3'!$G220,'[2]Formulario PPGR2'!$H$9:$V$534,15,FALSE),"")</f>
        <v/>
      </c>
      <c r="J220" s="534"/>
      <c r="K220" s="533"/>
      <c r="L220" s="530" t="str">
        <f>IF([2]!Tabla1[[#This Row],[Descripción]]="","",_xlfn.XLOOKUP([2]!Tabla1[[#This Row],[Descripción]],[2]!Tabla10[Descripción],[2]!Tabla10[Unidad de Medida],"",0))</f>
        <v/>
      </c>
      <c r="M220" s="321"/>
      <c r="N220" s="546" t="str">
        <f>IF([2]!Tabla1[[#This Row],[Descripción]]="","",_xlfn.XLOOKUP([2]!Tabla1[[#This Row],[Descripción]],[2]!Tabla10[Descripción],[2]!Tabla10[Precio Unitario],0))</f>
        <v/>
      </c>
      <c r="O220" s="546" t="str">
        <f>IF([2]!Tabla1[[#This Row],[Cantidad de Insumos]]="","",[2]!Tabla1[[#This Row],[Precio Unitario]]*[2]!Tabla1[[#This Row],[Cantidad de Insumos]])</f>
        <v/>
      </c>
      <c r="P220" s="531" t="str">
        <f>IF([2]!Tabla1[[#This Row],[Descripción]]="","",_xlfn.XLOOKUP([2]!Tabla1[[#This Row],[Descripción]],[2]!Tabla10[Descripción],[2]!Tabla10[CODIGO PRESUPUESTARIO],0))</f>
        <v/>
      </c>
      <c r="Q220" s="532"/>
      <c r="R220" s="532" t="str">
        <f>IF([2]!Tabla1[[#This Row],[Insumos]]="","",_xlfn.XLOOKUP([2]!Tabla1[[#This Row],[Insumos]],[2]!Tabla10[Insumo],[2]!Tabla10[InsumoAbrev],"",0))</f>
        <v/>
      </c>
      <c r="S220" s="191"/>
    </row>
    <row r="221" spans="2:19">
      <c r="B221" s="191" t="str">
        <f>IF('Formulario PPGR3'!$G221="","",CONCATENATE('Formulario PPGR3'!$C221,".",'Formulario PPGR3'!$D221,".",'Formulario PPGR3'!$E221,".",'Formulario PPGR3'!$F221))</f>
        <v/>
      </c>
      <c r="C221" s="191" t="str">
        <f>IF('Formulario PPGR3'!$G221="","",'Formulario PPGR1'!#REF!)</f>
        <v/>
      </c>
      <c r="D221" s="191" t="str">
        <f>IF('Formulario PPGR3'!$G221="","",'Formulario PPGR1'!#REF!)</f>
        <v/>
      </c>
      <c r="E221" s="191" t="str">
        <f>IF('Formulario PPGR3'!$G221="","",'Formulario PPGR1'!#REF!)</f>
        <v/>
      </c>
      <c r="F221" s="191" t="str">
        <f>IF('Formulario PPGR3'!$G221="","",'Formulario PPGR1'!#REF!)</f>
        <v/>
      </c>
      <c r="G221" s="190"/>
      <c r="H221" s="528" t="e" cm="1" vm="1">
        <f t="array" ref="H221">IF([2]!Tabla1[[#This Row],[Código_Actividad]]="","",_xlfn.XLOOKUP([2]!Tabla1[[#This Row],[Código_Actividad]],CodigoActividad,[2]!Tabla2[Actividades Programables Presupuestables],"",0))</f>
        <v>#REF!</v>
      </c>
      <c r="I221" s="529" t="str">
        <f>IFERROR(VLOOKUP('[2]Formulario PPGR3'!$G221,'[2]Formulario PPGR2'!$H$9:$V$534,15,FALSE),"")</f>
        <v/>
      </c>
      <c r="J221" s="534"/>
      <c r="K221" s="533"/>
      <c r="L221" s="530" t="str">
        <f>IF([2]!Tabla1[[#This Row],[Descripción]]="","",_xlfn.XLOOKUP([2]!Tabla1[[#This Row],[Descripción]],[2]!Tabla10[Descripción],[2]!Tabla10[Unidad de Medida],"",0))</f>
        <v/>
      </c>
      <c r="M221" s="321"/>
      <c r="N221" s="546" t="str">
        <f>IF([2]!Tabla1[[#This Row],[Descripción]]="","",_xlfn.XLOOKUP([2]!Tabla1[[#This Row],[Descripción]],[2]!Tabla10[Descripción],[2]!Tabla10[Precio Unitario],0))</f>
        <v/>
      </c>
      <c r="O221" s="546" t="str">
        <f>IF([2]!Tabla1[[#This Row],[Cantidad de Insumos]]="","",[2]!Tabla1[[#This Row],[Precio Unitario]]*[2]!Tabla1[[#This Row],[Cantidad de Insumos]])</f>
        <v/>
      </c>
      <c r="P221" s="531" t="str">
        <f>IF([2]!Tabla1[[#This Row],[Descripción]]="","",_xlfn.XLOOKUP([2]!Tabla1[[#This Row],[Descripción]],[2]!Tabla10[Descripción],[2]!Tabla10[CODIGO PRESUPUESTARIO],0))</f>
        <v/>
      </c>
      <c r="Q221" s="532"/>
      <c r="R221" s="532" t="str">
        <f>IF([2]!Tabla1[[#This Row],[Insumos]]="","",_xlfn.XLOOKUP([2]!Tabla1[[#This Row],[Insumos]],[2]!Tabla10[Insumo],[2]!Tabla10[InsumoAbrev],"",0))</f>
        <v/>
      </c>
      <c r="S221" s="191"/>
    </row>
    <row r="222" spans="2:19">
      <c r="B222" s="191" t="str">
        <f>IF('Formulario PPGR3'!$G222="","",CONCATENATE('Formulario PPGR3'!$C222,".",'Formulario PPGR3'!$D222,".",'Formulario PPGR3'!$E222,".",'Formulario PPGR3'!$F222))</f>
        <v/>
      </c>
      <c r="C222" s="191" t="str">
        <f>IF('Formulario PPGR3'!$G222="","",'Formulario PPGR1'!#REF!)</f>
        <v/>
      </c>
      <c r="D222" s="191" t="str">
        <f>IF('Formulario PPGR3'!$G222="","",'Formulario PPGR1'!#REF!)</f>
        <v/>
      </c>
      <c r="E222" s="191" t="str">
        <f>IF('Formulario PPGR3'!$G222="","",'Formulario PPGR1'!#REF!)</f>
        <v/>
      </c>
      <c r="F222" s="191" t="str">
        <f>IF('Formulario PPGR3'!$G222="","",'Formulario PPGR1'!#REF!)</f>
        <v/>
      </c>
      <c r="G222" s="190"/>
      <c r="H222" s="528" t="e" cm="1" vm="1">
        <f t="array" ref="H222">IF([2]!Tabla1[[#This Row],[Código_Actividad]]="","",_xlfn.XLOOKUP([2]!Tabla1[[#This Row],[Código_Actividad]],CodigoActividad,[2]!Tabla2[Actividades Programables Presupuestables],"",0))</f>
        <v>#REF!</v>
      </c>
      <c r="I222" s="529" t="str">
        <f>IFERROR(VLOOKUP('[2]Formulario PPGR3'!$G222,'[2]Formulario PPGR2'!$H$9:$V$534,15,FALSE),"")</f>
        <v/>
      </c>
      <c r="J222" s="534"/>
      <c r="K222" s="533"/>
      <c r="L222" s="530" t="str">
        <f>IF([2]!Tabla1[[#This Row],[Descripción]]="","",_xlfn.XLOOKUP([2]!Tabla1[[#This Row],[Descripción]],[2]!Tabla10[Descripción],[2]!Tabla10[Unidad de Medida],"",0))</f>
        <v/>
      </c>
      <c r="M222" s="321"/>
      <c r="N222" s="546" t="str">
        <f>IF([2]!Tabla1[[#This Row],[Descripción]]="","",_xlfn.XLOOKUP([2]!Tabla1[[#This Row],[Descripción]],[2]!Tabla10[Descripción],[2]!Tabla10[Precio Unitario],0))</f>
        <v/>
      </c>
      <c r="O222" s="546" t="str">
        <f>IF([2]!Tabla1[[#This Row],[Cantidad de Insumos]]="","",[2]!Tabla1[[#This Row],[Precio Unitario]]*[2]!Tabla1[[#This Row],[Cantidad de Insumos]])</f>
        <v/>
      </c>
      <c r="P222" s="531" t="str">
        <f>IF([2]!Tabla1[[#This Row],[Descripción]]="","",_xlfn.XLOOKUP([2]!Tabla1[[#This Row],[Descripción]],[2]!Tabla10[Descripción],[2]!Tabla10[CODIGO PRESUPUESTARIO],0))</f>
        <v/>
      </c>
      <c r="Q222" s="532"/>
      <c r="R222" s="532" t="str">
        <f>IF([2]!Tabla1[[#This Row],[Insumos]]="","",_xlfn.XLOOKUP([2]!Tabla1[[#This Row],[Insumos]],[2]!Tabla10[Insumo],[2]!Tabla10[InsumoAbrev],"",0))</f>
        <v/>
      </c>
      <c r="S222" s="191"/>
    </row>
    <row r="223" spans="2:19">
      <c r="B223" s="191" t="str">
        <f>IF('Formulario PPGR3'!$G223="","",CONCATENATE('Formulario PPGR3'!$C223,".",'Formulario PPGR3'!$D223,".",'Formulario PPGR3'!$E223,".",'Formulario PPGR3'!$F223))</f>
        <v/>
      </c>
      <c r="C223" s="191" t="str">
        <f>IF('Formulario PPGR3'!$G223="","",'Formulario PPGR1'!#REF!)</f>
        <v/>
      </c>
      <c r="D223" s="191" t="str">
        <f>IF('Formulario PPGR3'!$G223="","",'Formulario PPGR1'!#REF!)</f>
        <v/>
      </c>
      <c r="E223" s="191" t="str">
        <f>IF('Formulario PPGR3'!$G223="","",'Formulario PPGR1'!#REF!)</f>
        <v/>
      </c>
      <c r="F223" s="191" t="str">
        <f>IF('Formulario PPGR3'!$G223="","",'Formulario PPGR1'!#REF!)</f>
        <v/>
      </c>
      <c r="G223" s="190"/>
      <c r="H223" s="528" t="e" cm="1" vm="1">
        <f t="array" ref="H223">IF([2]!Tabla1[[#This Row],[Código_Actividad]]="","",_xlfn.XLOOKUP([2]!Tabla1[[#This Row],[Código_Actividad]],CodigoActividad,[2]!Tabla2[Actividades Programables Presupuestables],"",0))</f>
        <v>#REF!</v>
      </c>
      <c r="I223" s="529" t="str">
        <f>IFERROR(VLOOKUP('[2]Formulario PPGR3'!$G223,'[2]Formulario PPGR2'!$H$9:$V$534,15,FALSE),"")</f>
        <v/>
      </c>
      <c r="J223" s="534"/>
      <c r="K223" s="533"/>
      <c r="L223" s="530" t="str">
        <f>IF([2]!Tabla1[[#This Row],[Descripción]]="","",_xlfn.XLOOKUP([2]!Tabla1[[#This Row],[Descripción]],[2]!Tabla10[Descripción],[2]!Tabla10[Unidad de Medida],"",0))</f>
        <v/>
      </c>
      <c r="M223" s="321"/>
      <c r="N223" s="546" t="str">
        <f>IF([2]!Tabla1[[#This Row],[Descripción]]="","",_xlfn.XLOOKUP([2]!Tabla1[[#This Row],[Descripción]],[2]!Tabla10[Descripción],[2]!Tabla10[Precio Unitario],0))</f>
        <v/>
      </c>
      <c r="O223" s="546" t="str">
        <f>IF([2]!Tabla1[[#This Row],[Cantidad de Insumos]]="","",[2]!Tabla1[[#This Row],[Precio Unitario]]*[2]!Tabla1[[#This Row],[Cantidad de Insumos]])</f>
        <v/>
      </c>
      <c r="P223" s="531" t="str">
        <f>IF([2]!Tabla1[[#This Row],[Descripción]]="","",_xlfn.XLOOKUP([2]!Tabla1[[#This Row],[Descripción]],[2]!Tabla10[Descripción],[2]!Tabla10[CODIGO PRESUPUESTARIO],0))</f>
        <v/>
      </c>
      <c r="Q223" s="532"/>
      <c r="R223" s="532" t="str">
        <f>IF([2]!Tabla1[[#This Row],[Insumos]]="","",_xlfn.XLOOKUP([2]!Tabla1[[#This Row],[Insumos]],[2]!Tabla10[Insumo],[2]!Tabla10[InsumoAbrev],"",0))</f>
        <v/>
      </c>
      <c r="S223" s="191"/>
    </row>
    <row r="224" spans="2:19">
      <c r="B224" s="191" t="str">
        <f>IF('Formulario PPGR3'!$G224="","",CONCATENATE('Formulario PPGR3'!$C224,".",'Formulario PPGR3'!$D224,".",'Formulario PPGR3'!$E224,".",'Formulario PPGR3'!$F224))</f>
        <v/>
      </c>
      <c r="C224" s="191" t="str">
        <f>IF('Formulario PPGR3'!$G224="","",'Formulario PPGR1'!#REF!)</f>
        <v/>
      </c>
      <c r="D224" s="191" t="str">
        <f>IF('Formulario PPGR3'!$G224="","",'Formulario PPGR1'!#REF!)</f>
        <v/>
      </c>
      <c r="E224" s="191" t="str">
        <f>IF('Formulario PPGR3'!$G224="","",'Formulario PPGR1'!#REF!)</f>
        <v/>
      </c>
      <c r="F224" s="191" t="str">
        <f>IF('Formulario PPGR3'!$G224="","",'Formulario PPGR1'!#REF!)</f>
        <v/>
      </c>
      <c r="G224" s="190"/>
      <c r="H224" s="528" t="e" cm="1" vm="1">
        <f t="array" ref="H224">IF([2]!Tabla1[[#This Row],[Código_Actividad]]="","",_xlfn.XLOOKUP([2]!Tabla1[[#This Row],[Código_Actividad]],CodigoActividad,[2]!Tabla2[Actividades Programables Presupuestables],"",0))</f>
        <v>#REF!</v>
      </c>
      <c r="I224" s="529" t="str">
        <f>IFERROR(VLOOKUP('[2]Formulario PPGR3'!$G224,'[2]Formulario PPGR2'!$H$9:$V$534,15,FALSE),"")</f>
        <v/>
      </c>
      <c r="J224" s="534"/>
      <c r="K224" s="533"/>
      <c r="L224" s="530" t="str">
        <f>IF([2]!Tabla1[[#This Row],[Descripción]]="","",_xlfn.XLOOKUP([2]!Tabla1[[#This Row],[Descripción]],[2]!Tabla10[Descripción],[2]!Tabla10[Unidad de Medida],"",0))</f>
        <v/>
      </c>
      <c r="M224" s="321"/>
      <c r="N224" s="546" t="str">
        <f>IF([2]!Tabla1[[#This Row],[Descripción]]="","",_xlfn.XLOOKUP([2]!Tabla1[[#This Row],[Descripción]],[2]!Tabla10[Descripción],[2]!Tabla10[Precio Unitario],0))</f>
        <v/>
      </c>
      <c r="O224" s="546" t="str">
        <f>IF([2]!Tabla1[[#This Row],[Cantidad de Insumos]]="","",[2]!Tabla1[[#This Row],[Precio Unitario]]*[2]!Tabla1[[#This Row],[Cantidad de Insumos]])</f>
        <v/>
      </c>
      <c r="P224" s="531" t="str">
        <f>IF([2]!Tabla1[[#This Row],[Descripción]]="","",_xlfn.XLOOKUP([2]!Tabla1[[#This Row],[Descripción]],[2]!Tabla10[Descripción],[2]!Tabla10[CODIGO PRESUPUESTARIO],0))</f>
        <v/>
      </c>
      <c r="Q224" s="532"/>
      <c r="R224" s="532" t="str">
        <f>IF([2]!Tabla1[[#This Row],[Insumos]]="","",_xlfn.XLOOKUP([2]!Tabla1[[#This Row],[Insumos]],[2]!Tabla10[Insumo],[2]!Tabla10[InsumoAbrev],"",0))</f>
        <v/>
      </c>
      <c r="S224" s="191"/>
    </row>
    <row r="225" spans="2:19">
      <c r="B225" s="191" t="str">
        <f>IF('Formulario PPGR3'!$G225="","",CONCATENATE('Formulario PPGR3'!$C225,".",'Formulario PPGR3'!$D225,".",'Formulario PPGR3'!$E225,".",'Formulario PPGR3'!$F225))</f>
        <v/>
      </c>
      <c r="C225" s="191" t="str">
        <f>IF('Formulario PPGR3'!$G225="","",'Formulario PPGR1'!#REF!)</f>
        <v/>
      </c>
      <c r="D225" s="191" t="str">
        <f>IF('Formulario PPGR3'!$G225="","",'Formulario PPGR1'!#REF!)</f>
        <v/>
      </c>
      <c r="E225" s="191" t="str">
        <f>IF('Formulario PPGR3'!$G225="","",'Formulario PPGR1'!#REF!)</f>
        <v/>
      </c>
      <c r="F225" s="191" t="str">
        <f>IF('Formulario PPGR3'!$G225="","",'Formulario PPGR1'!#REF!)</f>
        <v/>
      </c>
      <c r="G225" s="190"/>
      <c r="H225" s="528" t="e" cm="1" vm="1">
        <f t="array" ref="H225">IF([2]!Tabla1[[#This Row],[Código_Actividad]]="","",_xlfn.XLOOKUP([2]!Tabla1[[#This Row],[Código_Actividad]],CodigoActividad,[2]!Tabla2[Actividades Programables Presupuestables],"",0))</f>
        <v>#REF!</v>
      </c>
      <c r="I225" s="529" t="str">
        <f>IFERROR(VLOOKUP('[2]Formulario PPGR3'!$G225,'[2]Formulario PPGR2'!$H$9:$V$534,15,FALSE),"")</f>
        <v/>
      </c>
      <c r="J225" s="534"/>
      <c r="K225" s="533"/>
      <c r="L225" s="530" t="str">
        <f>IF([2]!Tabla1[[#This Row],[Descripción]]="","",_xlfn.XLOOKUP([2]!Tabla1[[#This Row],[Descripción]],[2]!Tabla10[Descripción],[2]!Tabla10[Unidad de Medida],"",0))</f>
        <v/>
      </c>
      <c r="M225" s="321"/>
      <c r="N225" s="546" t="str">
        <f>IF([2]!Tabla1[[#This Row],[Descripción]]="","",_xlfn.XLOOKUP([2]!Tabla1[[#This Row],[Descripción]],[2]!Tabla10[Descripción],[2]!Tabla10[Precio Unitario],0))</f>
        <v/>
      </c>
      <c r="O225" s="546" t="str">
        <f>IF([2]!Tabla1[[#This Row],[Cantidad de Insumos]]="","",[2]!Tabla1[[#This Row],[Precio Unitario]]*[2]!Tabla1[[#This Row],[Cantidad de Insumos]])</f>
        <v/>
      </c>
      <c r="P225" s="531" t="str">
        <f>IF([2]!Tabla1[[#This Row],[Descripción]]="","",_xlfn.XLOOKUP([2]!Tabla1[[#This Row],[Descripción]],[2]!Tabla10[Descripción],[2]!Tabla10[CODIGO PRESUPUESTARIO],0))</f>
        <v/>
      </c>
      <c r="Q225" s="532"/>
      <c r="R225" s="532" t="str">
        <f>IF([2]!Tabla1[[#This Row],[Insumos]]="","",_xlfn.XLOOKUP([2]!Tabla1[[#This Row],[Insumos]],[2]!Tabla10[Insumo],[2]!Tabla10[InsumoAbrev],"",0))</f>
        <v/>
      </c>
      <c r="S225" s="191"/>
    </row>
    <row r="226" spans="2:19">
      <c r="B226" s="191" t="str">
        <f>IF('Formulario PPGR3'!$G226="","",CONCATENATE('Formulario PPGR3'!$C226,".",'Formulario PPGR3'!$D226,".",'Formulario PPGR3'!$E226,".",'Formulario PPGR3'!$F226))</f>
        <v/>
      </c>
      <c r="C226" s="191" t="str">
        <f>IF('Formulario PPGR3'!$G226="","",'Formulario PPGR1'!#REF!)</f>
        <v/>
      </c>
      <c r="D226" s="191" t="str">
        <f>IF('Formulario PPGR3'!$G226="","",'Formulario PPGR1'!#REF!)</f>
        <v/>
      </c>
      <c r="E226" s="191" t="str">
        <f>IF('Formulario PPGR3'!$G226="","",'Formulario PPGR1'!#REF!)</f>
        <v/>
      </c>
      <c r="F226" s="191" t="str">
        <f>IF('Formulario PPGR3'!$G226="","",'Formulario PPGR1'!#REF!)</f>
        <v/>
      </c>
      <c r="G226" s="190"/>
      <c r="H226" s="528" t="e" cm="1" vm="1">
        <f t="array" ref="H226">IF([2]!Tabla1[[#This Row],[Código_Actividad]]="","",_xlfn.XLOOKUP([2]!Tabla1[[#This Row],[Código_Actividad]],CodigoActividad,[2]!Tabla2[Actividades Programables Presupuestables],"",0))</f>
        <v>#REF!</v>
      </c>
      <c r="I226" s="529" t="str">
        <f>IFERROR(VLOOKUP('[2]Formulario PPGR3'!$G226,'[2]Formulario PPGR2'!$H$9:$V$534,15,FALSE),"")</f>
        <v/>
      </c>
      <c r="J226" s="534"/>
      <c r="K226" s="533"/>
      <c r="L226" s="530" t="str">
        <f>IF([2]!Tabla1[[#This Row],[Descripción]]="","",_xlfn.XLOOKUP([2]!Tabla1[[#This Row],[Descripción]],[2]!Tabla10[Descripción],[2]!Tabla10[Unidad de Medida],"",0))</f>
        <v/>
      </c>
      <c r="M226" s="321"/>
      <c r="N226" s="546" t="str">
        <f>IF([2]!Tabla1[[#This Row],[Descripción]]="","",_xlfn.XLOOKUP([2]!Tabla1[[#This Row],[Descripción]],[2]!Tabla10[Descripción],[2]!Tabla10[Precio Unitario],0))</f>
        <v/>
      </c>
      <c r="O226" s="546" t="str">
        <f>IF([2]!Tabla1[[#This Row],[Cantidad de Insumos]]="","",[2]!Tabla1[[#This Row],[Precio Unitario]]*[2]!Tabla1[[#This Row],[Cantidad de Insumos]])</f>
        <v/>
      </c>
      <c r="P226" s="531" t="str">
        <f>IF([2]!Tabla1[[#This Row],[Descripción]]="","",_xlfn.XLOOKUP([2]!Tabla1[[#This Row],[Descripción]],[2]!Tabla10[Descripción],[2]!Tabla10[CODIGO PRESUPUESTARIO],0))</f>
        <v/>
      </c>
      <c r="Q226" s="532"/>
      <c r="R226" s="532" t="str">
        <f>IF([2]!Tabla1[[#This Row],[Insumos]]="","",_xlfn.XLOOKUP([2]!Tabla1[[#This Row],[Insumos]],[2]!Tabla10[Insumo],[2]!Tabla10[InsumoAbrev],"",0))</f>
        <v/>
      </c>
      <c r="S226" s="191"/>
    </row>
    <row r="227" spans="2:19">
      <c r="B227" s="191" t="str">
        <f>IF('Formulario PPGR3'!$G227="","",CONCATENATE('Formulario PPGR3'!$C227,".",'Formulario PPGR3'!$D227,".",'Formulario PPGR3'!$E227,".",'Formulario PPGR3'!$F227))</f>
        <v/>
      </c>
      <c r="C227" s="191" t="str">
        <f>IF('Formulario PPGR3'!$G227="","",'Formulario PPGR1'!#REF!)</f>
        <v/>
      </c>
      <c r="D227" s="191" t="str">
        <f>IF('Formulario PPGR3'!$G227="","",'Formulario PPGR1'!#REF!)</f>
        <v/>
      </c>
      <c r="E227" s="191" t="str">
        <f>IF('Formulario PPGR3'!$G227="","",'Formulario PPGR1'!#REF!)</f>
        <v/>
      </c>
      <c r="F227" s="191" t="str">
        <f>IF('Formulario PPGR3'!$G227="","",'Formulario PPGR1'!#REF!)</f>
        <v/>
      </c>
      <c r="G227" s="190"/>
      <c r="H227" s="528" t="e" cm="1" vm="1">
        <f t="array" ref="H227">IF([2]!Tabla1[[#This Row],[Código_Actividad]]="","",_xlfn.XLOOKUP([2]!Tabla1[[#This Row],[Código_Actividad]],CodigoActividad,[2]!Tabla2[Actividades Programables Presupuestables],"",0))</f>
        <v>#REF!</v>
      </c>
      <c r="I227" s="529" t="str">
        <f>IFERROR(VLOOKUP('[2]Formulario PPGR3'!$G227,'[2]Formulario PPGR2'!$H$9:$V$534,15,FALSE),"")</f>
        <v/>
      </c>
      <c r="J227" s="534"/>
      <c r="K227" s="533"/>
      <c r="L227" s="530" t="str">
        <f>IF([2]!Tabla1[[#This Row],[Descripción]]="","",_xlfn.XLOOKUP([2]!Tabla1[[#This Row],[Descripción]],[2]!Tabla10[Descripción],[2]!Tabla10[Unidad de Medida],"",0))</f>
        <v/>
      </c>
      <c r="M227" s="321"/>
      <c r="N227" s="546" t="str">
        <f>IF([2]!Tabla1[[#This Row],[Descripción]]="","",_xlfn.XLOOKUP([2]!Tabla1[[#This Row],[Descripción]],[2]!Tabla10[Descripción],[2]!Tabla10[Precio Unitario],0))</f>
        <v/>
      </c>
      <c r="O227" s="546" t="str">
        <f>IF([2]!Tabla1[[#This Row],[Cantidad de Insumos]]="","",[2]!Tabla1[[#This Row],[Precio Unitario]]*[2]!Tabla1[[#This Row],[Cantidad de Insumos]])</f>
        <v/>
      </c>
      <c r="P227" s="531" t="str">
        <f>IF([2]!Tabla1[[#This Row],[Descripción]]="","",_xlfn.XLOOKUP([2]!Tabla1[[#This Row],[Descripción]],[2]!Tabla10[Descripción],[2]!Tabla10[CODIGO PRESUPUESTARIO],0))</f>
        <v/>
      </c>
      <c r="Q227" s="532"/>
      <c r="R227" s="532" t="str">
        <f>IF([2]!Tabla1[[#This Row],[Insumos]]="","",_xlfn.XLOOKUP([2]!Tabla1[[#This Row],[Insumos]],[2]!Tabla10[Insumo],[2]!Tabla10[InsumoAbrev],"",0))</f>
        <v/>
      </c>
      <c r="S227" s="191"/>
    </row>
    <row r="228" spans="2:19">
      <c r="B228" s="191" t="str">
        <f>IF('Formulario PPGR3'!$G228="","",CONCATENATE('Formulario PPGR3'!$C228,".",'Formulario PPGR3'!$D228,".",'Formulario PPGR3'!$E228,".",'Formulario PPGR3'!$F228))</f>
        <v/>
      </c>
      <c r="C228" s="191" t="str">
        <f>IF('Formulario PPGR3'!$G228="","",'Formulario PPGR1'!#REF!)</f>
        <v/>
      </c>
      <c r="D228" s="191" t="str">
        <f>IF('Formulario PPGR3'!$G228="","",'Formulario PPGR1'!#REF!)</f>
        <v/>
      </c>
      <c r="E228" s="191" t="str">
        <f>IF('Formulario PPGR3'!$G228="","",'Formulario PPGR1'!#REF!)</f>
        <v/>
      </c>
      <c r="F228" s="191" t="str">
        <f>IF('Formulario PPGR3'!$G228="","",'Formulario PPGR1'!#REF!)</f>
        <v/>
      </c>
      <c r="G228" s="190"/>
      <c r="H228" s="528" t="e" cm="1" vm="1">
        <f t="array" ref="H228">IF([2]!Tabla1[[#This Row],[Código_Actividad]]="","",_xlfn.XLOOKUP([2]!Tabla1[[#This Row],[Código_Actividad]],CodigoActividad,[2]!Tabla2[Actividades Programables Presupuestables],"",0))</f>
        <v>#REF!</v>
      </c>
      <c r="I228" s="529" t="str">
        <f>IFERROR(VLOOKUP('[2]Formulario PPGR3'!$G228,'[2]Formulario PPGR2'!$H$9:$V$534,15,FALSE),"")</f>
        <v/>
      </c>
      <c r="J228" s="534"/>
      <c r="K228" s="533"/>
      <c r="L228" s="530" t="str">
        <f>IF([2]!Tabla1[[#This Row],[Descripción]]="","",_xlfn.XLOOKUP([2]!Tabla1[[#This Row],[Descripción]],[2]!Tabla10[Descripción],[2]!Tabla10[Unidad de Medida],"",0))</f>
        <v/>
      </c>
      <c r="M228" s="321"/>
      <c r="N228" s="546" t="str">
        <f>IF([2]!Tabla1[[#This Row],[Descripción]]="","",_xlfn.XLOOKUP([2]!Tabla1[[#This Row],[Descripción]],[2]!Tabla10[Descripción],[2]!Tabla10[Precio Unitario],0))</f>
        <v/>
      </c>
      <c r="O228" s="546" t="str">
        <f>IF([2]!Tabla1[[#This Row],[Cantidad de Insumos]]="","",[2]!Tabla1[[#This Row],[Precio Unitario]]*[2]!Tabla1[[#This Row],[Cantidad de Insumos]])</f>
        <v/>
      </c>
      <c r="P228" s="531" t="str">
        <f>IF([2]!Tabla1[[#This Row],[Descripción]]="","",_xlfn.XLOOKUP([2]!Tabla1[[#This Row],[Descripción]],[2]!Tabla10[Descripción],[2]!Tabla10[CODIGO PRESUPUESTARIO],0))</f>
        <v/>
      </c>
      <c r="Q228" s="532"/>
      <c r="R228" s="532" t="str">
        <f>IF([2]!Tabla1[[#This Row],[Insumos]]="","",_xlfn.XLOOKUP([2]!Tabla1[[#This Row],[Insumos]],[2]!Tabla10[Insumo],[2]!Tabla10[InsumoAbrev],"",0))</f>
        <v/>
      </c>
      <c r="S228" s="191"/>
    </row>
    <row r="229" spans="2:19">
      <c r="B229" s="191" t="str">
        <f>IF('Formulario PPGR3'!$G229="","",CONCATENATE('Formulario PPGR3'!$C229,".",'Formulario PPGR3'!$D229,".",'Formulario PPGR3'!$E229,".",'Formulario PPGR3'!$F229))</f>
        <v/>
      </c>
      <c r="C229" s="191" t="str">
        <f>IF('Formulario PPGR3'!$G229="","",'Formulario PPGR1'!#REF!)</f>
        <v/>
      </c>
      <c r="D229" s="191" t="str">
        <f>IF('Formulario PPGR3'!$G229="","",'Formulario PPGR1'!#REF!)</f>
        <v/>
      </c>
      <c r="E229" s="191" t="str">
        <f>IF('Formulario PPGR3'!$G229="","",'Formulario PPGR1'!#REF!)</f>
        <v/>
      </c>
      <c r="F229" s="191" t="str">
        <f>IF('Formulario PPGR3'!$G229="","",'Formulario PPGR1'!#REF!)</f>
        <v/>
      </c>
      <c r="G229" s="190"/>
      <c r="H229" s="528" t="e" cm="1" vm="1">
        <f t="array" ref="H229">IF([2]!Tabla1[[#This Row],[Código_Actividad]]="","",_xlfn.XLOOKUP([2]!Tabla1[[#This Row],[Código_Actividad]],CodigoActividad,[2]!Tabla2[Actividades Programables Presupuestables],"",0))</f>
        <v>#REF!</v>
      </c>
      <c r="I229" s="529" t="str">
        <f>IFERROR(VLOOKUP('[2]Formulario PPGR3'!$G229,'[2]Formulario PPGR2'!$H$9:$V$534,15,FALSE),"")</f>
        <v/>
      </c>
      <c r="J229" s="534"/>
      <c r="K229" s="533"/>
      <c r="L229" s="530" t="str">
        <f>IF([2]!Tabla1[[#This Row],[Descripción]]="","",_xlfn.XLOOKUP([2]!Tabla1[[#This Row],[Descripción]],[2]!Tabla10[Descripción],[2]!Tabla10[Unidad de Medida],"",0))</f>
        <v/>
      </c>
      <c r="M229" s="321"/>
      <c r="N229" s="546" t="str">
        <f>IF([2]!Tabla1[[#This Row],[Descripción]]="","",_xlfn.XLOOKUP([2]!Tabla1[[#This Row],[Descripción]],[2]!Tabla10[Descripción],[2]!Tabla10[Precio Unitario],0))</f>
        <v/>
      </c>
      <c r="O229" s="546" t="str">
        <f>IF([2]!Tabla1[[#This Row],[Cantidad de Insumos]]="","",[2]!Tabla1[[#This Row],[Precio Unitario]]*[2]!Tabla1[[#This Row],[Cantidad de Insumos]])</f>
        <v/>
      </c>
      <c r="P229" s="531" t="str">
        <f>IF([2]!Tabla1[[#This Row],[Descripción]]="","",_xlfn.XLOOKUP([2]!Tabla1[[#This Row],[Descripción]],[2]!Tabla10[Descripción],[2]!Tabla10[CODIGO PRESUPUESTARIO],0))</f>
        <v/>
      </c>
      <c r="Q229" s="532"/>
      <c r="R229" s="532" t="str">
        <f>IF([2]!Tabla1[[#This Row],[Insumos]]="","",_xlfn.XLOOKUP([2]!Tabla1[[#This Row],[Insumos]],[2]!Tabla10[Insumo],[2]!Tabla10[InsumoAbrev],"",0))</f>
        <v/>
      </c>
      <c r="S229" s="191"/>
    </row>
    <row r="230" spans="2:19">
      <c r="B230" s="191" t="str">
        <f>IF('Formulario PPGR3'!$G230="","",CONCATENATE('Formulario PPGR3'!$C230,".",'Formulario PPGR3'!$D230,".",'Formulario PPGR3'!$E230,".",'Formulario PPGR3'!$F230))</f>
        <v/>
      </c>
      <c r="C230" s="191" t="str">
        <f>IF('Formulario PPGR3'!$G230="","",'Formulario PPGR1'!#REF!)</f>
        <v/>
      </c>
      <c r="D230" s="191" t="str">
        <f>IF('Formulario PPGR3'!$G230="","",'Formulario PPGR1'!#REF!)</f>
        <v/>
      </c>
      <c r="E230" s="191" t="str">
        <f>IF('Formulario PPGR3'!$G230="","",'Formulario PPGR1'!#REF!)</f>
        <v/>
      </c>
      <c r="F230" s="191" t="str">
        <f>IF('Formulario PPGR3'!$G230="","",'Formulario PPGR1'!#REF!)</f>
        <v/>
      </c>
      <c r="G230" s="190"/>
      <c r="H230" s="528" t="e" cm="1" vm="1">
        <f t="array" ref="H230">IF([2]!Tabla1[[#This Row],[Código_Actividad]]="","",_xlfn.XLOOKUP([2]!Tabla1[[#This Row],[Código_Actividad]],CodigoActividad,[2]!Tabla2[Actividades Programables Presupuestables],"",0))</f>
        <v>#REF!</v>
      </c>
      <c r="I230" s="529" t="str">
        <f>IFERROR(VLOOKUP('[2]Formulario PPGR3'!$G230,'[2]Formulario PPGR2'!$H$9:$V$534,15,FALSE),"")</f>
        <v/>
      </c>
      <c r="J230" s="534"/>
      <c r="K230" s="533"/>
      <c r="L230" s="530" t="str">
        <f>IF([2]!Tabla1[[#This Row],[Descripción]]="","",_xlfn.XLOOKUP([2]!Tabla1[[#This Row],[Descripción]],[2]!Tabla10[Descripción],[2]!Tabla10[Unidad de Medida],"",0))</f>
        <v/>
      </c>
      <c r="M230" s="321"/>
      <c r="N230" s="546" t="str">
        <f>IF([2]!Tabla1[[#This Row],[Descripción]]="","",_xlfn.XLOOKUP([2]!Tabla1[[#This Row],[Descripción]],[2]!Tabla10[Descripción],[2]!Tabla10[Precio Unitario],0))</f>
        <v/>
      </c>
      <c r="O230" s="546" t="str">
        <f>IF([2]!Tabla1[[#This Row],[Cantidad de Insumos]]="","",[2]!Tabla1[[#This Row],[Precio Unitario]]*[2]!Tabla1[[#This Row],[Cantidad de Insumos]])</f>
        <v/>
      </c>
      <c r="P230" s="531" t="str">
        <f>IF([2]!Tabla1[[#This Row],[Descripción]]="","",_xlfn.XLOOKUP([2]!Tabla1[[#This Row],[Descripción]],[2]!Tabla10[Descripción],[2]!Tabla10[CODIGO PRESUPUESTARIO],0))</f>
        <v/>
      </c>
      <c r="Q230" s="532"/>
      <c r="R230" s="532" t="str">
        <f>IF([2]!Tabla1[[#This Row],[Insumos]]="","",_xlfn.XLOOKUP([2]!Tabla1[[#This Row],[Insumos]],[2]!Tabla10[Insumo],[2]!Tabla10[InsumoAbrev],"",0))</f>
        <v/>
      </c>
      <c r="S230" s="191"/>
    </row>
    <row r="231" spans="2:19">
      <c r="B231" s="191" t="str">
        <f>IF('Formulario PPGR3'!$G231="","",CONCATENATE('Formulario PPGR3'!$C231,".",'Formulario PPGR3'!$D231,".",'Formulario PPGR3'!$E231,".",'Formulario PPGR3'!$F231))</f>
        <v/>
      </c>
      <c r="C231" s="191" t="str">
        <f>IF('Formulario PPGR3'!$G231="","",'Formulario PPGR1'!#REF!)</f>
        <v/>
      </c>
      <c r="D231" s="191" t="str">
        <f>IF('Formulario PPGR3'!$G231="","",'Formulario PPGR1'!#REF!)</f>
        <v/>
      </c>
      <c r="E231" s="191" t="str">
        <f>IF('Formulario PPGR3'!$G231="","",'Formulario PPGR1'!#REF!)</f>
        <v/>
      </c>
      <c r="F231" s="191" t="str">
        <f>IF('Formulario PPGR3'!$G231="","",'Formulario PPGR1'!#REF!)</f>
        <v/>
      </c>
      <c r="G231" s="190"/>
      <c r="H231" s="528" t="e" cm="1" vm="1">
        <f t="array" ref="H231">IF([2]!Tabla1[[#This Row],[Código_Actividad]]="","",_xlfn.XLOOKUP([2]!Tabla1[[#This Row],[Código_Actividad]],CodigoActividad,[2]!Tabla2[Actividades Programables Presupuestables],"",0))</f>
        <v>#REF!</v>
      </c>
      <c r="I231" s="529" t="str">
        <f>IFERROR(VLOOKUP('[2]Formulario PPGR3'!$G231,'[2]Formulario PPGR2'!$H$9:$V$534,15,FALSE),"")</f>
        <v/>
      </c>
      <c r="J231" s="534"/>
      <c r="K231" s="533"/>
      <c r="L231" s="530" t="str">
        <f>IF([2]!Tabla1[[#This Row],[Descripción]]="","",_xlfn.XLOOKUP([2]!Tabla1[[#This Row],[Descripción]],[2]!Tabla10[Descripción],[2]!Tabla10[Unidad de Medida],"",0))</f>
        <v/>
      </c>
      <c r="M231" s="321"/>
      <c r="N231" s="546" t="str">
        <f>IF([2]!Tabla1[[#This Row],[Descripción]]="","",_xlfn.XLOOKUP([2]!Tabla1[[#This Row],[Descripción]],[2]!Tabla10[Descripción],[2]!Tabla10[Precio Unitario],0))</f>
        <v/>
      </c>
      <c r="O231" s="546" t="str">
        <f>IF([2]!Tabla1[[#This Row],[Cantidad de Insumos]]="","",[2]!Tabla1[[#This Row],[Precio Unitario]]*[2]!Tabla1[[#This Row],[Cantidad de Insumos]])</f>
        <v/>
      </c>
      <c r="P231" s="531" t="str">
        <f>IF([2]!Tabla1[[#This Row],[Descripción]]="","",_xlfn.XLOOKUP([2]!Tabla1[[#This Row],[Descripción]],[2]!Tabla10[Descripción],[2]!Tabla10[CODIGO PRESUPUESTARIO],0))</f>
        <v/>
      </c>
      <c r="Q231" s="532"/>
      <c r="R231" s="532" t="str">
        <f>IF([2]!Tabla1[[#This Row],[Insumos]]="","",_xlfn.XLOOKUP([2]!Tabla1[[#This Row],[Insumos]],[2]!Tabla10[Insumo],[2]!Tabla10[InsumoAbrev],"",0))</f>
        <v/>
      </c>
      <c r="S231" s="191"/>
    </row>
    <row r="232" spans="2:19">
      <c r="B232" s="191" t="str">
        <f>IF('Formulario PPGR3'!$G232="","",CONCATENATE('Formulario PPGR3'!$C232,".",'Formulario PPGR3'!$D232,".",'Formulario PPGR3'!$E232,".",'Formulario PPGR3'!$F232))</f>
        <v/>
      </c>
      <c r="C232" s="191" t="str">
        <f>IF('Formulario PPGR3'!$G232="","",'Formulario PPGR1'!#REF!)</f>
        <v/>
      </c>
      <c r="D232" s="191" t="str">
        <f>IF('Formulario PPGR3'!$G232="","",'Formulario PPGR1'!#REF!)</f>
        <v/>
      </c>
      <c r="E232" s="191" t="str">
        <f>IF('Formulario PPGR3'!$G232="","",'Formulario PPGR1'!#REF!)</f>
        <v/>
      </c>
      <c r="F232" s="191" t="str">
        <f>IF('Formulario PPGR3'!$G232="","",'Formulario PPGR1'!#REF!)</f>
        <v/>
      </c>
      <c r="G232" s="190"/>
      <c r="H232" s="528" t="e" cm="1" vm="1">
        <f t="array" ref="H232">IF([2]!Tabla1[[#This Row],[Código_Actividad]]="","",_xlfn.XLOOKUP([2]!Tabla1[[#This Row],[Código_Actividad]],CodigoActividad,[2]!Tabla2[Actividades Programables Presupuestables],"",0))</f>
        <v>#REF!</v>
      </c>
      <c r="I232" s="529" t="str">
        <f>IFERROR(VLOOKUP('[2]Formulario PPGR3'!$G232,'[2]Formulario PPGR2'!$H$9:$V$534,15,FALSE),"")</f>
        <v/>
      </c>
      <c r="J232" s="534"/>
      <c r="K232" s="533"/>
      <c r="L232" s="530" t="str">
        <f>IF([2]!Tabla1[[#This Row],[Descripción]]="","",_xlfn.XLOOKUP([2]!Tabla1[[#This Row],[Descripción]],[2]!Tabla10[Descripción],[2]!Tabla10[Unidad de Medida],"",0))</f>
        <v/>
      </c>
      <c r="M232" s="321"/>
      <c r="N232" s="546" t="str">
        <f>IF([2]!Tabla1[[#This Row],[Descripción]]="","",_xlfn.XLOOKUP([2]!Tabla1[[#This Row],[Descripción]],[2]!Tabla10[Descripción],[2]!Tabla10[Precio Unitario],0))</f>
        <v/>
      </c>
      <c r="O232" s="546" t="str">
        <f>IF([2]!Tabla1[[#This Row],[Cantidad de Insumos]]="","",[2]!Tabla1[[#This Row],[Precio Unitario]]*[2]!Tabla1[[#This Row],[Cantidad de Insumos]])</f>
        <v/>
      </c>
      <c r="P232" s="531" t="str">
        <f>IF([2]!Tabla1[[#This Row],[Descripción]]="","",_xlfn.XLOOKUP([2]!Tabla1[[#This Row],[Descripción]],[2]!Tabla10[Descripción],[2]!Tabla10[CODIGO PRESUPUESTARIO],0))</f>
        <v/>
      </c>
      <c r="Q232" s="532"/>
      <c r="R232" s="532" t="str">
        <f>IF([2]!Tabla1[[#This Row],[Insumos]]="","",_xlfn.XLOOKUP([2]!Tabla1[[#This Row],[Insumos]],[2]!Tabla10[Insumo],[2]!Tabla10[InsumoAbrev],"",0))</f>
        <v/>
      </c>
      <c r="S232" s="191"/>
    </row>
    <row r="233" spans="2:19">
      <c r="B233" s="191" t="str">
        <f>IF('Formulario PPGR3'!$G233="","",CONCATENATE('Formulario PPGR3'!$C233,".",'Formulario PPGR3'!$D233,".",'Formulario PPGR3'!$E233,".",'Formulario PPGR3'!$F233))</f>
        <v/>
      </c>
      <c r="C233" s="191" t="str">
        <f>IF('Formulario PPGR3'!$G233="","",'Formulario PPGR1'!#REF!)</f>
        <v/>
      </c>
      <c r="D233" s="191" t="str">
        <f>IF('Formulario PPGR3'!$G233="","",'Formulario PPGR1'!#REF!)</f>
        <v/>
      </c>
      <c r="E233" s="191" t="str">
        <f>IF('Formulario PPGR3'!$G233="","",'Formulario PPGR1'!#REF!)</f>
        <v/>
      </c>
      <c r="F233" s="191" t="str">
        <f>IF('Formulario PPGR3'!$G233="","",'Formulario PPGR1'!#REF!)</f>
        <v/>
      </c>
      <c r="G233" s="190"/>
      <c r="H233" s="528" t="e" cm="1" vm="1">
        <f t="array" ref="H233">IF([2]!Tabla1[[#This Row],[Código_Actividad]]="","",_xlfn.XLOOKUP([2]!Tabla1[[#This Row],[Código_Actividad]],CodigoActividad,[2]!Tabla2[Actividades Programables Presupuestables],"",0))</f>
        <v>#REF!</v>
      </c>
      <c r="I233" s="529" t="str">
        <f>IFERROR(VLOOKUP('[2]Formulario PPGR3'!$G233,'[2]Formulario PPGR2'!$H$9:$V$534,15,FALSE),"")</f>
        <v/>
      </c>
      <c r="J233" s="534"/>
      <c r="K233" s="533"/>
      <c r="L233" s="530" t="str">
        <f>IF([2]!Tabla1[[#This Row],[Descripción]]="","",_xlfn.XLOOKUP([2]!Tabla1[[#This Row],[Descripción]],[2]!Tabla10[Descripción],[2]!Tabla10[Unidad de Medida],"",0))</f>
        <v/>
      </c>
      <c r="M233" s="321"/>
      <c r="N233" s="546" t="str">
        <f>IF([2]!Tabla1[[#This Row],[Descripción]]="","",_xlfn.XLOOKUP([2]!Tabla1[[#This Row],[Descripción]],[2]!Tabla10[Descripción],[2]!Tabla10[Precio Unitario],0))</f>
        <v/>
      </c>
      <c r="O233" s="546" t="str">
        <f>IF([2]!Tabla1[[#This Row],[Cantidad de Insumos]]="","",[2]!Tabla1[[#This Row],[Precio Unitario]]*[2]!Tabla1[[#This Row],[Cantidad de Insumos]])</f>
        <v/>
      </c>
      <c r="P233" s="531" t="str">
        <f>IF([2]!Tabla1[[#This Row],[Descripción]]="","",_xlfn.XLOOKUP([2]!Tabla1[[#This Row],[Descripción]],[2]!Tabla10[Descripción],[2]!Tabla10[CODIGO PRESUPUESTARIO],0))</f>
        <v/>
      </c>
      <c r="Q233" s="532"/>
      <c r="R233" s="532" t="str">
        <f>IF([2]!Tabla1[[#This Row],[Insumos]]="","",_xlfn.XLOOKUP([2]!Tabla1[[#This Row],[Insumos]],[2]!Tabla10[Insumo],[2]!Tabla10[InsumoAbrev],"",0))</f>
        <v/>
      </c>
      <c r="S233" s="191"/>
    </row>
    <row r="234" spans="2:19">
      <c r="B234" s="191" t="str">
        <f>IF('Formulario PPGR3'!$G234="","",CONCATENATE('Formulario PPGR3'!$C234,".",'Formulario PPGR3'!$D234,".",'Formulario PPGR3'!$E234,".",'Formulario PPGR3'!$F234))</f>
        <v/>
      </c>
      <c r="C234" s="191" t="str">
        <f>IF('Formulario PPGR3'!$G234="","",'Formulario PPGR1'!#REF!)</f>
        <v/>
      </c>
      <c r="D234" s="191" t="str">
        <f>IF('Formulario PPGR3'!$G234="","",'Formulario PPGR1'!#REF!)</f>
        <v/>
      </c>
      <c r="E234" s="191" t="str">
        <f>IF('Formulario PPGR3'!$G234="","",'Formulario PPGR1'!#REF!)</f>
        <v/>
      </c>
      <c r="F234" s="191" t="str">
        <f>IF('Formulario PPGR3'!$G234="","",'Formulario PPGR1'!#REF!)</f>
        <v/>
      </c>
      <c r="G234" s="190"/>
      <c r="H234" s="528" t="e" cm="1" vm="1">
        <f t="array" ref="H234">IF([2]!Tabla1[[#This Row],[Código_Actividad]]="","",_xlfn.XLOOKUP([2]!Tabla1[[#This Row],[Código_Actividad]],CodigoActividad,[2]!Tabla2[Actividades Programables Presupuestables],"",0))</f>
        <v>#REF!</v>
      </c>
      <c r="I234" s="529" t="str">
        <f>IFERROR(VLOOKUP('[2]Formulario PPGR3'!$G234,'[2]Formulario PPGR2'!$H$9:$V$534,15,FALSE),"")</f>
        <v/>
      </c>
      <c r="J234" s="534"/>
      <c r="K234" s="533"/>
      <c r="L234" s="530" t="str">
        <f>IF([2]!Tabla1[[#This Row],[Descripción]]="","",_xlfn.XLOOKUP([2]!Tabla1[[#This Row],[Descripción]],[2]!Tabla10[Descripción],[2]!Tabla10[Unidad de Medida],"",0))</f>
        <v/>
      </c>
      <c r="M234" s="321"/>
      <c r="N234" s="546" t="str">
        <f>IF([2]!Tabla1[[#This Row],[Descripción]]="","",_xlfn.XLOOKUP([2]!Tabla1[[#This Row],[Descripción]],[2]!Tabla10[Descripción],[2]!Tabla10[Precio Unitario],0))</f>
        <v/>
      </c>
      <c r="O234" s="546" t="str">
        <f>IF([2]!Tabla1[[#This Row],[Cantidad de Insumos]]="","",[2]!Tabla1[[#This Row],[Precio Unitario]]*[2]!Tabla1[[#This Row],[Cantidad de Insumos]])</f>
        <v/>
      </c>
      <c r="P234" s="531" t="str">
        <f>IF([2]!Tabla1[[#This Row],[Descripción]]="","",_xlfn.XLOOKUP([2]!Tabla1[[#This Row],[Descripción]],[2]!Tabla10[Descripción],[2]!Tabla10[CODIGO PRESUPUESTARIO],0))</f>
        <v/>
      </c>
      <c r="Q234" s="532"/>
      <c r="R234" s="532" t="str">
        <f>IF([2]!Tabla1[[#This Row],[Insumos]]="","",_xlfn.XLOOKUP([2]!Tabla1[[#This Row],[Insumos]],[2]!Tabla10[Insumo],[2]!Tabla10[InsumoAbrev],"",0))</f>
        <v/>
      </c>
      <c r="S234" s="191"/>
    </row>
    <row r="235" spans="2:19">
      <c r="B235" s="191" t="str">
        <f>IF('Formulario PPGR3'!$G235="","",CONCATENATE('Formulario PPGR3'!$C235,".",'Formulario PPGR3'!$D235,".",'Formulario PPGR3'!$E235,".",'Formulario PPGR3'!$F235))</f>
        <v/>
      </c>
      <c r="C235" s="191" t="str">
        <f>IF('Formulario PPGR3'!$G235="","",'Formulario PPGR1'!#REF!)</f>
        <v/>
      </c>
      <c r="D235" s="191" t="str">
        <f>IF('Formulario PPGR3'!$G235="","",'Formulario PPGR1'!#REF!)</f>
        <v/>
      </c>
      <c r="E235" s="191" t="str">
        <f>IF('Formulario PPGR3'!$G235="","",'Formulario PPGR1'!#REF!)</f>
        <v/>
      </c>
      <c r="F235" s="191" t="str">
        <f>IF('Formulario PPGR3'!$G235="","",'Formulario PPGR1'!#REF!)</f>
        <v/>
      </c>
      <c r="G235" s="190"/>
      <c r="H235" s="528" t="e" cm="1" vm="1">
        <f t="array" ref="H235">IF([2]!Tabla1[[#This Row],[Código_Actividad]]="","",_xlfn.XLOOKUP([2]!Tabla1[[#This Row],[Código_Actividad]],CodigoActividad,[2]!Tabla2[Actividades Programables Presupuestables],"",0))</f>
        <v>#REF!</v>
      </c>
      <c r="I235" s="529" t="str">
        <f>IFERROR(VLOOKUP('[2]Formulario PPGR3'!$G235,'[2]Formulario PPGR2'!$H$9:$V$534,15,FALSE),"")</f>
        <v/>
      </c>
      <c r="J235" s="534"/>
      <c r="K235" s="533"/>
      <c r="L235" s="530" t="str">
        <f>IF([2]!Tabla1[[#This Row],[Descripción]]="","",_xlfn.XLOOKUP([2]!Tabla1[[#This Row],[Descripción]],[2]!Tabla10[Descripción],[2]!Tabla10[Unidad de Medida],"",0))</f>
        <v/>
      </c>
      <c r="M235" s="321"/>
      <c r="N235" s="546" t="str">
        <f>IF([2]!Tabla1[[#This Row],[Descripción]]="","",_xlfn.XLOOKUP([2]!Tabla1[[#This Row],[Descripción]],[2]!Tabla10[Descripción],[2]!Tabla10[Precio Unitario],0))</f>
        <v/>
      </c>
      <c r="O235" s="546" t="str">
        <f>IF([2]!Tabla1[[#This Row],[Cantidad de Insumos]]="","",[2]!Tabla1[[#This Row],[Precio Unitario]]*[2]!Tabla1[[#This Row],[Cantidad de Insumos]])</f>
        <v/>
      </c>
      <c r="P235" s="531" t="str">
        <f>IF([2]!Tabla1[[#This Row],[Descripción]]="","",_xlfn.XLOOKUP([2]!Tabla1[[#This Row],[Descripción]],[2]!Tabla10[Descripción],[2]!Tabla10[CODIGO PRESUPUESTARIO],0))</f>
        <v/>
      </c>
      <c r="Q235" s="532"/>
      <c r="R235" s="532" t="str">
        <f>IF([2]!Tabla1[[#This Row],[Insumos]]="","",_xlfn.XLOOKUP([2]!Tabla1[[#This Row],[Insumos]],[2]!Tabla10[Insumo],[2]!Tabla10[InsumoAbrev],"",0))</f>
        <v/>
      </c>
      <c r="S235" s="191"/>
    </row>
    <row r="236" spans="2:19">
      <c r="B236" s="191" t="str">
        <f>IF('Formulario PPGR3'!$G236="","",CONCATENATE('Formulario PPGR3'!$C236,".",'Formulario PPGR3'!$D236,".",'Formulario PPGR3'!$E236,".",'Formulario PPGR3'!$F236))</f>
        <v/>
      </c>
      <c r="C236" s="191" t="str">
        <f>IF('Formulario PPGR3'!$G236="","",'Formulario PPGR1'!#REF!)</f>
        <v/>
      </c>
      <c r="D236" s="191" t="str">
        <f>IF('Formulario PPGR3'!$G236="","",'Formulario PPGR1'!#REF!)</f>
        <v/>
      </c>
      <c r="E236" s="191" t="str">
        <f>IF('Formulario PPGR3'!$G236="","",'Formulario PPGR1'!#REF!)</f>
        <v/>
      </c>
      <c r="F236" s="191" t="str">
        <f>IF('Formulario PPGR3'!$G236="","",'Formulario PPGR1'!#REF!)</f>
        <v/>
      </c>
      <c r="G236" s="190"/>
      <c r="H236" s="528" t="e" cm="1" vm="1">
        <f t="array" ref="H236">IF([2]!Tabla1[[#This Row],[Código_Actividad]]="","",_xlfn.XLOOKUP([2]!Tabla1[[#This Row],[Código_Actividad]],CodigoActividad,[2]!Tabla2[Actividades Programables Presupuestables],"",0))</f>
        <v>#REF!</v>
      </c>
      <c r="I236" s="529" t="str">
        <f>IFERROR(VLOOKUP('[2]Formulario PPGR3'!$G236,'[2]Formulario PPGR2'!$H$9:$V$534,15,FALSE),"")</f>
        <v/>
      </c>
      <c r="J236" s="534"/>
      <c r="K236" s="533"/>
      <c r="L236" s="530" t="str">
        <f>IF([2]!Tabla1[[#This Row],[Descripción]]="","",_xlfn.XLOOKUP([2]!Tabla1[[#This Row],[Descripción]],[2]!Tabla10[Descripción],[2]!Tabla10[Unidad de Medida],"",0))</f>
        <v/>
      </c>
      <c r="M236" s="321"/>
      <c r="N236" s="546" t="str">
        <f>IF([2]!Tabla1[[#This Row],[Descripción]]="","",_xlfn.XLOOKUP([2]!Tabla1[[#This Row],[Descripción]],[2]!Tabla10[Descripción],[2]!Tabla10[Precio Unitario],0))</f>
        <v/>
      </c>
      <c r="O236" s="546" t="str">
        <f>IF([2]!Tabla1[[#This Row],[Cantidad de Insumos]]="","",[2]!Tabla1[[#This Row],[Precio Unitario]]*[2]!Tabla1[[#This Row],[Cantidad de Insumos]])</f>
        <v/>
      </c>
      <c r="P236" s="531" t="str">
        <f>IF([2]!Tabla1[[#This Row],[Descripción]]="","",_xlfn.XLOOKUP([2]!Tabla1[[#This Row],[Descripción]],[2]!Tabla10[Descripción],[2]!Tabla10[CODIGO PRESUPUESTARIO],0))</f>
        <v/>
      </c>
      <c r="Q236" s="532"/>
      <c r="R236" s="532" t="str">
        <f>IF([2]!Tabla1[[#This Row],[Insumos]]="","",_xlfn.XLOOKUP([2]!Tabla1[[#This Row],[Insumos]],[2]!Tabla10[Insumo],[2]!Tabla10[InsumoAbrev],"",0))</f>
        <v/>
      </c>
      <c r="S236" s="191"/>
    </row>
    <row r="237" spans="2:19">
      <c r="B237" s="191" t="str">
        <f>IF('Formulario PPGR3'!$G237="","",CONCATENATE('Formulario PPGR3'!$C237,".",'Formulario PPGR3'!$D237,".",'Formulario PPGR3'!$E237,".",'Formulario PPGR3'!$F237))</f>
        <v/>
      </c>
      <c r="C237" s="191" t="str">
        <f>IF('Formulario PPGR3'!$G237="","",'Formulario PPGR1'!#REF!)</f>
        <v/>
      </c>
      <c r="D237" s="191" t="str">
        <f>IF('Formulario PPGR3'!$G237="","",'Formulario PPGR1'!#REF!)</f>
        <v/>
      </c>
      <c r="E237" s="191" t="str">
        <f>IF('Formulario PPGR3'!$G237="","",'Formulario PPGR1'!#REF!)</f>
        <v/>
      </c>
      <c r="F237" s="191" t="str">
        <f>IF('Formulario PPGR3'!$G237="","",'Formulario PPGR1'!#REF!)</f>
        <v/>
      </c>
      <c r="G237" s="190"/>
      <c r="H237" s="528" t="e" cm="1" vm="1">
        <f t="array" ref="H237">IF([2]!Tabla1[[#This Row],[Código_Actividad]]="","",_xlfn.XLOOKUP([2]!Tabla1[[#This Row],[Código_Actividad]],CodigoActividad,[2]!Tabla2[Actividades Programables Presupuestables],"",0))</f>
        <v>#REF!</v>
      </c>
      <c r="I237" s="529" t="str">
        <f>IFERROR(VLOOKUP('[2]Formulario PPGR3'!$G237,'[2]Formulario PPGR2'!$H$9:$V$534,15,FALSE),"")</f>
        <v/>
      </c>
      <c r="J237" s="534"/>
      <c r="K237" s="533"/>
      <c r="L237" s="530" t="str">
        <f>IF([2]!Tabla1[[#This Row],[Descripción]]="","",_xlfn.XLOOKUP([2]!Tabla1[[#This Row],[Descripción]],[2]!Tabla10[Descripción],[2]!Tabla10[Unidad de Medida],"",0))</f>
        <v/>
      </c>
      <c r="M237" s="321"/>
      <c r="N237" s="546" t="str">
        <f>IF([2]!Tabla1[[#This Row],[Descripción]]="","",_xlfn.XLOOKUP([2]!Tabla1[[#This Row],[Descripción]],[2]!Tabla10[Descripción],[2]!Tabla10[Precio Unitario],0))</f>
        <v/>
      </c>
      <c r="O237" s="546" t="str">
        <f>IF([2]!Tabla1[[#This Row],[Cantidad de Insumos]]="","",[2]!Tabla1[[#This Row],[Precio Unitario]]*[2]!Tabla1[[#This Row],[Cantidad de Insumos]])</f>
        <v/>
      </c>
      <c r="P237" s="531" t="str">
        <f>IF([2]!Tabla1[[#This Row],[Descripción]]="","",_xlfn.XLOOKUP([2]!Tabla1[[#This Row],[Descripción]],[2]!Tabla10[Descripción],[2]!Tabla10[CODIGO PRESUPUESTARIO],0))</f>
        <v/>
      </c>
      <c r="Q237" s="532"/>
      <c r="R237" s="532" t="str">
        <f>IF([2]!Tabla1[[#This Row],[Insumos]]="","",_xlfn.XLOOKUP([2]!Tabla1[[#This Row],[Insumos]],[2]!Tabla10[Insumo],[2]!Tabla10[InsumoAbrev],"",0))</f>
        <v/>
      </c>
      <c r="S237" s="191"/>
    </row>
    <row r="238" spans="2:19">
      <c r="B238" s="191" t="str">
        <f>IF('Formulario PPGR3'!$G238="","",CONCATENATE('Formulario PPGR3'!$C238,".",'Formulario PPGR3'!$D238,".",'Formulario PPGR3'!$E238,".",'Formulario PPGR3'!$F238))</f>
        <v/>
      </c>
      <c r="C238" s="191" t="str">
        <f>IF('Formulario PPGR3'!$G238="","",'Formulario PPGR1'!#REF!)</f>
        <v/>
      </c>
      <c r="D238" s="191" t="str">
        <f>IF('Formulario PPGR3'!$G238="","",'Formulario PPGR1'!#REF!)</f>
        <v/>
      </c>
      <c r="E238" s="191" t="str">
        <f>IF('Formulario PPGR3'!$G238="","",'Formulario PPGR1'!#REF!)</f>
        <v/>
      </c>
      <c r="F238" s="191" t="str">
        <f>IF('Formulario PPGR3'!$G238="","",'Formulario PPGR1'!#REF!)</f>
        <v/>
      </c>
      <c r="G238" s="190"/>
      <c r="H238" s="528" t="e" cm="1" vm="1">
        <f t="array" ref="H238">IF([2]!Tabla1[[#This Row],[Código_Actividad]]="","",_xlfn.XLOOKUP([2]!Tabla1[[#This Row],[Código_Actividad]],CodigoActividad,[2]!Tabla2[Actividades Programables Presupuestables],"",0))</f>
        <v>#REF!</v>
      </c>
      <c r="I238" s="529" t="str">
        <f>IFERROR(VLOOKUP('[2]Formulario PPGR3'!$G238,'[2]Formulario PPGR2'!$H$9:$V$534,15,FALSE),"")</f>
        <v/>
      </c>
      <c r="J238" s="534"/>
      <c r="K238" s="533"/>
      <c r="L238" s="530" t="str">
        <f>IF([2]!Tabla1[[#This Row],[Descripción]]="","",_xlfn.XLOOKUP([2]!Tabla1[[#This Row],[Descripción]],[2]!Tabla10[Descripción],[2]!Tabla10[Unidad de Medida],"",0))</f>
        <v/>
      </c>
      <c r="M238" s="321"/>
      <c r="N238" s="546" t="str">
        <f>IF([2]!Tabla1[[#This Row],[Descripción]]="","",_xlfn.XLOOKUP([2]!Tabla1[[#This Row],[Descripción]],[2]!Tabla10[Descripción],[2]!Tabla10[Precio Unitario],0))</f>
        <v/>
      </c>
      <c r="O238" s="546" t="str">
        <f>IF([2]!Tabla1[[#This Row],[Cantidad de Insumos]]="","",[2]!Tabla1[[#This Row],[Precio Unitario]]*[2]!Tabla1[[#This Row],[Cantidad de Insumos]])</f>
        <v/>
      </c>
      <c r="P238" s="531" t="str">
        <f>IF([2]!Tabla1[[#This Row],[Descripción]]="","",_xlfn.XLOOKUP([2]!Tabla1[[#This Row],[Descripción]],[2]!Tabla10[Descripción],[2]!Tabla10[CODIGO PRESUPUESTARIO],0))</f>
        <v/>
      </c>
      <c r="Q238" s="532"/>
      <c r="R238" s="532" t="str">
        <f>IF([2]!Tabla1[[#This Row],[Insumos]]="","",_xlfn.XLOOKUP([2]!Tabla1[[#This Row],[Insumos]],[2]!Tabla10[Insumo],[2]!Tabla10[InsumoAbrev],"",0))</f>
        <v/>
      </c>
      <c r="S238" s="191"/>
    </row>
    <row r="239" spans="2:19">
      <c r="B239" s="191" t="str">
        <f>IF('Formulario PPGR3'!$G239="","",CONCATENATE('Formulario PPGR3'!$C239,".",'Formulario PPGR3'!$D239,".",'Formulario PPGR3'!$E239,".",'Formulario PPGR3'!$F239))</f>
        <v/>
      </c>
      <c r="C239" s="191" t="str">
        <f>IF('Formulario PPGR3'!$G239="","",'Formulario PPGR1'!#REF!)</f>
        <v/>
      </c>
      <c r="D239" s="191" t="str">
        <f>IF('Formulario PPGR3'!$G239="","",'Formulario PPGR1'!#REF!)</f>
        <v/>
      </c>
      <c r="E239" s="191" t="str">
        <f>IF('Formulario PPGR3'!$G239="","",'Formulario PPGR1'!#REF!)</f>
        <v/>
      </c>
      <c r="F239" s="191" t="str">
        <f>IF('Formulario PPGR3'!$G239="","",'Formulario PPGR1'!#REF!)</f>
        <v/>
      </c>
      <c r="G239" s="190"/>
      <c r="H239" s="528" t="e" cm="1" vm="1">
        <f t="array" ref="H239">IF([2]!Tabla1[[#This Row],[Código_Actividad]]="","",_xlfn.XLOOKUP([2]!Tabla1[[#This Row],[Código_Actividad]],CodigoActividad,[2]!Tabla2[Actividades Programables Presupuestables],"",0))</f>
        <v>#REF!</v>
      </c>
      <c r="I239" s="529" t="str">
        <f>IFERROR(VLOOKUP('[2]Formulario PPGR3'!$G239,'[2]Formulario PPGR2'!$H$9:$V$534,15,FALSE),"")</f>
        <v/>
      </c>
      <c r="J239" s="534"/>
      <c r="K239" s="533"/>
      <c r="L239" s="530" t="str">
        <f>IF([2]!Tabla1[[#This Row],[Descripción]]="","",_xlfn.XLOOKUP([2]!Tabla1[[#This Row],[Descripción]],[2]!Tabla10[Descripción],[2]!Tabla10[Unidad de Medida],"",0))</f>
        <v/>
      </c>
      <c r="M239" s="321"/>
      <c r="N239" s="546" t="str">
        <f>IF([2]!Tabla1[[#This Row],[Descripción]]="","",_xlfn.XLOOKUP([2]!Tabla1[[#This Row],[Descripción]],[2]!Tabla10[Descripción],[2]!Tabla10[Precio Unitario],0))</f>
        <v/>
      </c>
      <c r="O239" s="546" t="str">
        <f>IF([2]!Tabla1[[#This Row],[Cantidad de Insumos]]="","",[2]!Tabla1[[#This Row],[Precio Unitario]]*[2]!Tabla1[[#This Row],[Cantidad de Insumos]])</f>
        <v/>
      </c>
      <c r="P239" s="531" t="str">
        <f>IF([2]!Tabla1[[#This Row],[Descripción]]="","",_xlfn.XLOOKUP([2]!Tabla1[[#This Row],[Descripción]],[2]!Tabla10[Descripción],[2]!Tabla10[CODIGO PRESUPUESTARIO],0))</f>
        <v/>
      </c>
      <c r="Q239" s="532"/>
      <c r="R239" s="532" t="str">
        <f>IF([2]!Tabla1[[#This Row],[Insumos]]="","",_xlfn.XLOOKUP([2]!Tabla1[[#This Row],[Insumos]],[2]!Tabla10[Insumo],[2]!Tabla10[InsumoAbrev],"",0))</f>
        <v/>
      </c>
      <c r="S239" s="191"/>
    </row>
    <row r="240" spans="2:19">
      <c r="B240" s="191" t="str">
        <f>IF('Formulario PPGR3'!$G240="","",CONCATENATE('Formulario PPGR3'!$C240,".",'Formulario PPGR3'!$D240,".",'Formulario PPGR3'!$E240,".",'Formulario PPGR3'!$F240))</f>
        <v/>
      </c>
      <c r="C240" s="191" t="str">
        <f>IF('Formulario PPGR3'!$G240="","",'Formulario PPGR1'!#REF!)</f>
        <v/>
      </c>
      <c r="D240" s="191" t="str">
        <f>IF('Formulario PPGR3'!$G240="","",'Formulario PPGR1'!#REF!)</f>
        <v/>
      </c>
      <c r="E240" s="191" t="str">
        <f>IF('Formulario PPGR3'!$G240="","",'Formulario PPGR1'!#REF!)</f>
        <v/>
      </c>
      <c r="F240" s="191" t="str">
        <f>IF('Formulario PPGR3'!$G240="","",'Formulario PPGR1'!#REF!)</f>
        <v/>
      </c>
      <c r="G240" s="190"/>
      <c r="H240" s="528" t="e" cm="1" vm="1">
        <f t="array" ref="H240">IF([2]!Tabla1[[#This Row],[Código_Actividad]]="","",_xlfn.XLOOKUP([2]!Tabla1[[#This Row],[Código_Actividad]],CodigoActividad,[2]!Tabla2[Actividades Programables Presupuestables],"",0))</f>
        <v>#REF!</v>
      </c>
      <c r="I240" s="529" t="str">
        <f>IFERROR(VLOOKUP('[2]Formulario PPGR3'!$G240,'[2]Formulario PPGR2'!$H$9:$V$534,15,FALSE),"")</f>
        <v/>
      </c>
      <c r="J240" s="534"/>
      <c r="K240" s="533"/>
      <c r="L240" s="530" t="str">
        <f>IF([2]!Tabla1[[#This Row],[Descripción]]="","",_xlfn.XLOOKUP([2]!Tabla1[[#This Row],[Descripción]],[2]!Tabla10[Descripción],[2]!Tabla10[Unidad de Medida],"",0))</f>
        <v/>
      </c>
      <c r="M240" s="321"/>
      <c r="N240" s="546" t="str">
        <f>IF([2]!Tabla1[[#This Row],[Descripción]]="","",_xlfn.XLOOKUP([2]!Tabla1[[#This Row],[Descripción]],[2]!Tabla10[Descripción],[2]!Tabla10[Precio Unitario],0))</f>
        <v/>
      </c>
      <c r="O240" s="546" t="str">
        <f>IF([2]!Tabla1[[#This Row],[Cantidad de Insumos]]="","",[2]!Tabla1[[#This Row],[Precio Unitario]]*[2]!Tabla1[[#This Row],[Cantidad de Insumos]])</f>
        <v/>
      </c>
      <c r="P240" s="531" t="str">
        <f>IF([2]!Tabla1[[#This Row],[Descripción]]="","",_xlfn.XLOOKUP([2]!Tabla1[[#This Row],[Descripción]],[2]!Tabla10[Descripción],[2]!Tabla10[CODIGO PRESUPUESTARIO],0))</f>
        <v/>
      </c>
      <c r="Q240" s="532"/>
      <c r="R240" s="532" t="str">
        <f>IF([2]!Tabla1[[#This Row],[Insumos]]="","",_xlfn.XLOOKUP([2]!Tabla1[[#This Row],[Insumos]],[2]!Tabla10[Insumo],[2]!Tabla10[InsumoAbrev],"",0))</f>
        <v/>
      </c>
      <c r="S240" s="191"/>
    </row>
    <row r="241" spans="2:19">
      <c r="B241" s="191" t="str">
        <f>IF('Formulario PPGR3'!$G241="","",CONCATENATE('Formulario PPGR3'!$C241,".",'Formulario PPGR3'!$D241,".",'Formulario PPGR3'!$E241,".",'Formulario PPGR3'!$F241))</f>
        <v/>
      </c>
      <c r="C241" s="191" t="str">
        <f>IF('Formulario PPGR3'!$G241="","",'Formulario PPGR1'!#REF!)</f>
        <v/>
      </c>
      <c r="D241" s="191" t="str">
        <f>IF('Formulario PPGR3'!$G241="","",'Formulario PPGR1'!#REF!)</f>
        <v/>
      </c>
      <c r="E241" s="191" t="str">
        <f>IF('Formulario PPGR3'!$G241="","",'Formulario PPGR1'!#REF!)</f>
        <v/>
      </c>
      <c r="F241" s="191" t="str">
        <f>IF('Formulario PPGR3'!$G241="","",'Formulario PPGR1'!#REF!)</f>
        <v/>
      </c>
      <c r="G241" s="190"/>
      <c r="H241" s="528" t="e" cm="1" vm="1">
        <f t="array" ref="H241">IF([2]!Tabla1[[#This Row],[Código_Actividad]]="","",_xlfn.XLOOKUP([2]!Tabla1[[#This Row],[Código_Actividad]],CodigoActividad,[2]!Tabla2[Actividades Programables Presupuestables],"",0))</f>
        <v>#REF!</v>
      </c>
      <c r="I241" s="529" t="str">
        <f>IFERROR(VLOOKUP('[2]Formulario PPGR3'!$G241,'[2]Formulario PPGR2'!$H$9:$V$534,15,FALSE),"")</f>
        <v/>
      </c>
      <c r="J241" s="534"/>
      <c r="K241" s="533"/>
      <c r="L241" s="530" t="str">
        <f>IF([2]!Tabla1[[#This Row],[Descripción]]="","",_xlfn.XLOOKUP([2]!Tabla1[[#This Row],[Descripción]],[2]!Tabla10[Descripción],[2]!Tabla10[Unidad de Medida],"",0))</f>
        <v/>
      </c>
      <c r="M241" s="321"/>
      <c r="N241" s="546" t="str">
        <f>IF([2]!Tabla1[[#This Row],[Descripción]]="","",_xlfn.XLOOKUP([2]!Tabla1[[#This Row],[Descripción]],[2]!Tabla10[Descripción],[2]!Tabla10[Precio Unitario],0))</f>
        <v/>
      </c>
      <c r="O241" s="546" t="str">
        <f>IF([2]!Tabla1[[#This Row],[Cantidad de Insumos]]="","",[2]!Tabla1[[#This Row],[Precio Unitario]]*[2]!Tabla1[[#This Row],[Cantidad de Insumos]])</f>
        <v/>
      </c>
      <c r="P241" s="531" t="str">
        <f>IF([2]!Tabla1[[#This Row],[Descripción]]="","",_xlfn.XLOOKUP([2]!Tabla1[[#This Row],[Descripción]],[2]!Tabla10[Descripción],[2]!Tabla10[CODIGO PRESUPUESTARIO],0))</f>
        <v/>
      </c>
      <c r="Q241" s="532"/>
      <c r="R241" s="532" t="str">
        <f>IF([2]!Tabla1[[#This Row],[Insumos]]="","",_xlfn.XLOOKUP([2]!Tabla1[[#This Row],[Insumos]],[2]!Tabla10[Insumo],[2]!Tabla10[InsumoAbrev],"",0))</f>
        <v/>
      </c>
      <c r="S241" s="191"/>
    </row>
    <row r="242" spans="2:19">
      <c r="B242" s="191" t="str">
        <f>IF('Formulario PPGR3'!$G242="","",CONCATENATE('Formulario PPGR3'!$C242,".",'Formulario PPGR3'!$D242,".",'Formulario PPGR3'!$E242,".",'Formulario PPGR3'!$F242))</f>
        <v/>
      </c>
      <c r="C242" s="191" t="str">
        <f>IF('Formulario PPGR3'!$G242="","",'Formulario PPGR1'!#REF!)</f>
        <v/>
      </c>
      <c r="D242" s="191" t="str">
        <f>IF('Formulario PPGR3'!$G242="","",'Formulario PPGR1'!#REF!)</f>
        <v/>
      </c>
      <c r="E242" s="191" t="str">
        <f>IF('Formulario PPGR3'!$G242="","",'Formulario PPGR1'!#REF!)</f>
        <v/>
      </c>
      <c r="F242" s="191" t="str">
        <f>IF('Formulario PPGR3'!$G242="","",'Formulario PPGR1'!#REF!)</f>
        <v/>
      </c>
      <c r="G242" s="190"/>
      <c r="H242" s="528" t="e" cm="1" vm="1">
        <f t="array" ref="H242">IF([2]!Tabla1[[#This Row],[Código_Actividad]]="","",_xlfn.XLOOKUP([2]!Tabla1[[#This Row],[Código_Actividad]],CodigoActividad,[2]!Tabla2[Actividades Programables Presupuestables],"",0))</f>
        <v>#REF!</v>
      </c>
      <c r="I242" s="529" t="str">
        <f>IFERROR(VLOOKUP('[2]Formulario PPGR3'!$G242,'[2]Formulario PPGR2'!$H$9:$V$534,15,FALSE),"")</f>
        <v/>
      </c>
      <c r="J242" s="534"/>
      <c r="K242" s="533"/>
      <c r="L242" s="530" t="str">
        <f>IF([2]!Tabla1[[#This Row],[Descripción]]="","",_xlfn.XLOOKUP([2]!Tabla1[[#This Row],[Descripción]],[2]!Tabla10[Descripción],[2]!Tabla10[Unidad de Medida],"",0))</f>
        <v/>
      </c>
      <c r="M242" s="321"/>
      <c r="N242" s="546" t="str">
        <f>IF([2]!Tabla1[[#This Row],[Descripción]]="","",_xlfn.XLOOKUP([2]!Tabla1[[#This Row],[Descripción]],[2]!Tabla10[Descripción],[2]!Tabla10[Precio Unitario],0))</f>
        <v/>
      </c>
      <c r="O242" s="546" t="str">
        <f>IF([2]!Tabla1[[#This Row],[Cantidad de Insumos]]="","",[2]!Tabla1[[#This Row],[Precio Unitario]]*[2]!Tabla1[[#This Row],[Cantidad de Insumos]])</f>
        <v/>
      </c>
      <c r="P242" s="531" t="str">
        <f>IF([2]!Tabla1[[#This Row],[Descripción]]="","",_xlfn.XLOOKUP([2]!Tabla1[[#This Row],[Descripción]],[2]!Tabla10[Descripción],[2]!Tabla10[CODIGO PRESUPUESTARIO],0))</f>
        <v/>
      </c>
      <c r="Q242" s="532"/>
      <c r="R242" s="532" t="str">
        <f>IF([2]!Tabla1[[#This Row],[Insumos]]="","",_xlfn.XLOOKUP([2]!Tabla1[[#This Row],[Insumos]],[2]!Tabla10[Insumo],[2]!Tabla10[InsumoAbrev],"",0))</f>
        <v/>
      </c>
      <c r="S242" s="191"/>
    </row>
    <row r="243" spans="2:19">
      <c r="B243" s="191" t="str">
        <f>IF('Formulario PPGR3'!$G243="","",CONCATENATE('Formulario PPGR3'!$C243,".",'Formulario PPGR3'!$D243,".",'Formulario PPGR3'!$E243,".",'Formulario PPGR3'!$F243))</f>
        <v/>
      </c>
      <c r="C243" s="191" t="str">
        <f>IF('Formulario PPGR3'!$G243="","",'Formulario PPGR1'!#REF!)</f>
        <v/>
      </c>
      <c r="D243" s="191" t="str">
        <f>IF('Formulario PPGR3'!$G243="","",'Formulario PPGR1'!#REF!)</f>
        <v/>
      </c>
      <c r="E243" s="191" t="str">
        <f>IF('Formulario PPGR3'!$G243="","",'Formulario PPGR1'!#REF!)</f>
        <v/>
      </c>
      <c r="F243" s="191" t="str">
        <f>IF('Formulario PPGR3'!$G243="","",'Formulario PPGR1'!#REF!)</f>
        <v/>
      </c>
      <c r="G243" s="190"/>
      <c r="H243" s="528" t="e" cm="1" vm="1">
        <f t="array" ref="H243">IF([2]!Tabla1[[#This Row],[Código_Actividad]]="","",_xlfn.XLOOKUP([2]!Tabla1[[#This Row],[Código_Actividad]],CodigoActividad,[2]!Tabla2[Actividades Programables Presupuestables],"",0))</f>
        <v>#REF!</v>
      </c>
      <c r="I243" s="529" t="str">
        <f>IFERROR(VLOOKUP('[2]Formulario PPGR3'!$G243,'[2]Formulario PPGR2'!$H$9:$V$534,15,FALSE),"")</f>
        <v/>
      </c>
      <c r="J243" s="534"/>
      <c r="K243" s="533"/>
      <c r="L243" s="530" t="str">
        <f>IF([2]!Tabla1[[#This Row],[Descripción]]="","",_xlfn.XLOOKUP([2]!Tabla1[[#This Row],[Descripción]],[2]!Tabla10[Descripción],[2]!Tabla10[Unidad de Medida],"",0))</f>
        <v/>
      </c>
      <c r="M243" s="321"/>
      <c r="N243" s="546" t="str">
        <f>IF([2]!Tabla1[[#This Row],[Descripción]]="","",_xlfn.XLOOKUP([2]!Tabla1[[#This Row],[Descripción]],[2]!Tabla10[Descripción],[2]!Tabla10[Precio Unitario],0))</f>
        <v/>
      </c>
      <c r="O243" s="546" t="str">
        <f>IF([2]!Tabla1[[#This Row],[Cantidad de Insumos]]="","",[2]!Tabla1[[#This Row],[Precio Unitario]]*[2]!Tabla1[[#This Row],[Cantidad de Insumos]])</f>
        <v/>
      </c>
      <c r="P243" s="531" t="str">
        <f>IF([2]!Tabla1[[#This Row],[Descripción]]="","",_xlfn.XLOOKUP([2]!Tabla1[[#This Row],[Descripción]],[2]!Tabla10[Descripción],[2]!Tabla10[CODIGO PRESUPUESTARIO],0))</f>
        <v/>
      </c>
      <c r="Q243" s="532"/>
      <c r="R243" s="532" t="str">
        <f>IF([2]!Tabla1[[#This Row],[Insumos]]="","",_xlfn.XLOOKUP([2]!Tabla1[[#This Row],[Insumos]],[2]!Tabla10[Insumo],[2]!Tabla10[InsumoAbrev],"",0))</f>
        <v/>
      </c>
      <c r="S243" s="191"/>
    </row>
    <row r="244" spans="2:19">
      <c r="B244" s="191" t="str">
        <f>IF('Formulario PPGR3'!$G244="","",CONCATENATE('Formulario PPGR3'!$C244,".",'Formulario PPGR3'!$D244,".",'Formulario PPGR3'!$E244,".",'Formulario PPGR3'!$F244))</f>
        <v/>
      </c>
      <c r="C244" s="191" t="str">
        <f>IF('Formulario PPGR3'!$G244="","",'Formulario PPGR1'!#REF!)</f>
        <v/>
      </c>
      <c r="D244" s="191" t="str">
        <f>IF('Formulario PPGR3'!$G244="","",'Formulario PPGR1'!#REF!)</f>
        <v/>
      </c>
      <c r="E244" s="191" t="str">
        <f>IF('Formulario PPGR3'!$G244="","",'Formulario PPGR1'!#REF!)</f>
        <v/>
      </c>
      <c r="F244" s="191" t="str">
        <f>IF('Formulario PPGR3'!$G244="","",'Formulario PPGR1'!#REF!)</f>
        <v/>
      </c>
      <c r="G244" s="190"/>
      <c r="H244" s="528" t="e" cm="1" vm="1">
        <f t="array" ref="H244">IF([2]!Tabla1[[#This Row],[Código_Actividad]]="","",_xlfn.XLOOKUP([2]!Tabla1[[#This Row],[Código_Actividad]],CodigoActividad,[2]!Tabla2[Actividades Programables Presupuestables],"",0))</f>
        <v>#REF!</v>
      </c>
      <c r="I244" s="529" t="str">
        <f>IFERROR(VLOOKUP('[2]Formulario PPGR3'!$G244,'[2]Formulario PPGR2'!$H$9:$V$534,15,FALSE),"")</f>
        <v/>
      </c>
      <c r="J244" s="534"/>
      <c r="K244" s="533"/>
      <c r="L244" s="530" t="str">
        <f>IF([2]!Tabla1[[#This Row],[Descripción]]="","",_xlfn.XLOOKUP([2]!Tabla1[[#This Row],[Descripción]],[2]!Tabla10[Descripción],[2]!Tabla10[Unidad de Medida],"",0))</f>
        <v/>
      </c>
      <c r="M244" s="321"/>
      <c r="N244" s="546" t="str">
        <f>IF([2]!Tabla1[[#This Row],[Descripción]]="","",_xlfn.XLOOKUP([2]!Tabla1[[#This Row],[Descripción]],[2]!Tabla10[Descripción],[2]!Tabla10[Precio Unitario],0))</f>
        <v/>
      </c>
      <c r="O244" s="546" t="str">
        <f>IF([2]!Tabla1[[#This Row],[Cantidad de Insumos]]="","",[2]!Tabla1[[#This Row],[Precio Unitario]]*[2]!Tabla1[[#This Row],[Cantidad de Insumos]])</f>
        <v/>
      </c>
      <c r="P244" s="531" t="str">
        <f>IF([2]!Tabla1[[#This Row],[Descripción]]="","",_xlfn.XLOOKUP([2]!Tabla1[[#This Row],[Descripción]],[2]!Tabla10[Descripción],[2]!Tabla10[CODIGO PRESUPUESTARIO],0))</f>
        <v/>
      </c>
      <c r="Q244" s="532"/>
      <c r="R244" s="532" t="str">
        <f>IF([2]!Tabla1[[#This Row],[Insumos]]="","",_xlfn.XLOOKUP([2]!Tabla1[[#This Row],[Insumos]],[2]!Tabla10[Insumo],[2]!Tabla10[InsumoAbrev],"",0))</f>
        <v/>
      </c>
      <c r="S244" s="191"/>
    </row>
    <row r="245" spans="2:19">
      <c r="B245" s="191" t="str">
        <f>IF('Formulario PPGR3'!$G245="","",CONCATENATE('Formulario PPGR3'!$C245,".",'Formulario PPGR3'!$D245,".",'Formulario PPGR3'!$E245,".",'Formulario PPGR3'!$F245))</f>
        <v/>
      </c>
      <c r="C245" s="191" t="str">
        <f>IF('Formulario PPGR3'!$G245="","",'Formulario PPGR1'!#REF!)</f>
        <v/>
      </c>
      <c r="D245" s="191" t="str">
        <f>IF('Formulario PPGR3'!$G245="","",'Formulario PPGR1'!#REF!)</f>
        <v/>
      </c>
      <c r="E245" s="191" t="str">
        <f>IF('Formulario PPGR3'!$G245="","",'Formulario PPGR1'!#REF!)</f>
        <v/>
      </c>
      <c r="F245" s="191" t="str">
        <f>IF('Formulario PPGR3'!$G245="","",'Formulario PPGR1'!#REF!)</f>
        <v/>
      </c>
      <c r="G245" s="190"/>
      <c r="H245" s="528" t="e" cm="1" vm="1">
        <f t="array" ref="H245">IF([2]!Tabla1[[#This Row],[Código_Actividad]]="","",_xlfn.XLOOKUP([2]!Tabla1[[#This Row],[Código_Actividad]],CodigoActividad,[2]!Tabla2[Actividades Programables Presupuestables],"",0))</f>
        <v>#REF!</v>
      </c>
      <c r="I245" s="529" t="str">
        <f>IFERROR(VLOOKUP('[2]Formulario PPGR3'!$G245,'[2]Formulario PPGR2'!$H$9:$V$534,15,FALSE),"")</f>
        <v/>
      </c>
      <c r="J245" s="534"/>
      <c r="K245" s="533"/>
      <c r="L245" s="530" t="str">
        <f>IF([2]!Tabla1[[#This Row],[Descripción]]="","",_xlfn.XLOOKUP([2]!Tabla1[[#This Row],[Descripción]],[2]!Tabla10[Descripción],[2]!Tabla10[Unidad de Medida],"",0))</f>
        <v/>
      </c>
      <c r="M245" s="321"/>
      <c r="N245" s="546" t="str">
        <f>IF([2]!Tabla1[[#This Row],[Descripción]]="","",_xlfn.XLOOKUP([2]!Tabla1[[#This Row],[Descripción]],[2]!Tabla10[Descripción],[2]!Tabla10[Precio Unitario],0))</f>
        <v/>
      </c>
      <c r="O245" s="546" t="str">
        <f>IF([2]!Tabla1[[#This Row],[Cantidad de Insumos]]="","",[2]!Tabla1[[#This Row],[Precio Unitario]]*[2]!Tabla1[[#This Row],[Cantidad de Insumos]])</f>
        <v/>
      </c>
      <c r="P245" s="531" t="str">
        <f>IF([2]!Tabla1[[#This Row],[Descripción]]="","",_xlfn.XLOOKUP([2]!Tabla1[[#This Row],[Descripción]],[2]!Tabla10[Descripción],[2]!Tabla10[CODIGO PRESUPUESTARIO],0))</f>
        <v/>
      </c>
      <c r="Q245" s="532"/>
      <c r="R245" s="532" t="str">
        <f>IF([2]!Tabla1[[#This Row],[Insumos]]="","",_xlfn.XLOOKUP([2]!Tabla1[[#This Row],[Insumos]],[2]!Tabla10[Insumo],[2]!Tabla10[InsumoAbrev],"",0))</f>
        <v/>
      </c>
      <c r="S245" s="191"/>
    </row>
    <row r="246" spans="2:19">
      <c r="B246" s="191" t="str">
        <f>IF('Formulario PPGR3'!$G246="","",CONCATENATE('Formulario PPGR3'!$C246,".",'Formulario PPGR3'!$D246,".",'Formulario PPGR3'!$E246,".",'Formulario PPGR3'!$F246))</f>
        <v/>
      </c>
      <c r="C246" s="191" t="str">
        <f>IF('Formulario PPGR3'!$G246="","",'Formulario PPGR1'!#REF!)</f>
        <v/>
      </c>
      <c r="D246" s="191" t="str">
        <f>IF('Formulario PPGR3'!$G246="","",'Formulario PPGR1'!#REF!)</f>
        <v/>
      </c>
      <c r="E246" s="191" t="str">
        <f>IF('Formulario PPGR3'!$G246="","",'Formulario PPGR1'!#REF!)</f>
        <v/>
      </c>
      <c r="F246" s="191" t="str">
        <f>IF('Formulario PPGR3'!$G246="","",'Formulario PPGR1'!#REF!)</f>
        <v/>
      </c>
      <c r="G246" s="190"/>
      <c r="H246" s="528" t="e" cm="1" vm="1">
        <f t="array" ref="H246">IF([2]!Tabla1[[#This Row],[Código_Actividad]]="","",_xlfn.XLOOKUP([2]!Tabla1[[#This Row],[Código_Actividad]],CodigoActividad,[2]!Tabla2[Actividades Programables Presupuestables],"",0))</f>
        <v>#REF!</v>
      </c>
      <c r="I246" s="529" t="str">
        <f>IFERROR(VLOOKUP('[2]Formulario PPGR3'!$G246,'[2]Formulario PPGR2'!$H$9:$V$534,15,FALSE),"")</f>
        <v/>
      </c>
      <c r="J246" s="534"/>
      <c r="K246" s="533"/>
      <c r="L246" s="530" t="str">
        <f>IF([2]!Tabla1[[#This Row],[Descripción]]="","",_xlfn.XLOOKUP([2]!Tabla1[[#This Row],[Descripción]],[2]!Tabla10[Descripción],[2]!Tabla10[Unidad de Medida],"",0))</f>
        <v/>
      </c>
      <c r="M246" s="321"/>
      <c r="N246" s="546" t="str">
        <f>IF([2]!Tabla1[[#This Row],[Descripción]]="","",_xlfn.XLOOKUP([2]!Tabla1[[#This Row],[Descripción]],[2]!Tabla10[Descripción],[2]!Tabla10[Precio Unitario],0))</f>
        <v/>
      </c>
      <c r="O246" s="546" t="str">
        <f>IF([2]!Tabla1[[#This Row],[Cantidad de Insumos]]="","",[2]!Tabla1[[#This Row],[Precio Unitario]]*[2]!Tabla1[[#This Row],[Cantidad de Insumos]])</f>
        <v/>
      </c>
      <c r="P246" s="531" t="str">
        <f>IF([2]!Tabla1[[#This Row],[Descripción]]="","",_xlfn.XLOOKUP([2]!Tabla1[[#This Row],[Descripción]],[2]!Tabla10[Descripción],[2]!Tabla10[CODIGO PRESUPUESTARIO],0))</f>
        <v/>
      </c>
      <c r="Q246" s="532"/>
      <c r="R246" s="532" t="str">
        <f>IF([2]!Tabla1[[#This Row],[Insumos]]="","",_xlfn.XLOOKUP([2]!Tabla1[[#This Row],[Insumos]],[2]!Tabla10[Insumo],[2]!Tabla10[InsumoAbrev],"",0))</f>
        <v/>
      </c>
      <c r="S246" s="191"/>
    </row>
    <row r="247" spans="2:19">
      <c r="B247" s="191" t="str">
        <f>IF('Formulario PPGR3'!$G247="","",CONCATENATE('Formulario PPGR3'!$C247,".",'Formulario PPGR3'!$D247,".",'Formulario PPGR3'!$E247,".",'Formulario PPGR3'!$F247))</f>
        <v/>
      </c>
      <c r="C247" s="191" t="str">
        <f>IF('Formulario PPGR3'!$G247="","",'Formulario PPGR1'!#REF!)</f>
        <v/>
      </c>
      <c r="D247" s="191" t="str">
        <f>IF('Formulario PPGR3'!$G247="","",'Formulario PPGR1'!#REF!)</f>
        <v/>
      </c>
      <c r="E247" s="191" t="str">
        <f>IF('Formulario PPGR3'!$G247="","",'Formulario PPGR1'!#REF!)</f>
        <v/>
      </c>
      <c r="F247" s="191" t="str">
        <f>IF('Formulario PPGR3'!$G247="","",'Formulario PPGR1'!#REF!)</f>
        <v/>
      </c>
      <c r="G247" s="190"/>
      <c r="H247" s="528" t="e" cm="1" vm="1">
        <f t="array" ref="H247">IF([2]!Tabla1[[#This Row],[Código_Actividad]]="","",_xlfn.XLOOKUP([2]!Tabla1[[#This Row],[Código_Actividad]],CodigoActividad,[2]!Tabla2[Actividades Programables Presupuestables],"",0))</f>
        <v>#REF!</v>
      </c>
      <c r="I247" s="529" t="str">
        <f>IFERROR(VLOOKUP('[2]Formulario PPGR3'!$G247,'[2]Formulario PPGR2'!$H$9:$V$534,15,FALSE),"")</f>
        <v/>
      </c>
      <c r="J247" s="534"/>
      <c r="K247" s="533"/>
      <c r="L247" s="530" t="str">
        <f>IF([2]!Tabla1[[#This Row],[Descripción]]="","",_xlfn.XLOOKUP([2]!Tabla1[[#This Row],[Descripción]],[2]!Tabla10[Descripción],[2]!Tabla10[Unidad de Medida],"",0))</f>
        <v/>
      </c>
      <c r="M247" s="321"/>
      <c r="N247" s="546" t="str">
        <f>IF([2]!Tabla1[[#This Row],[Descripción]]="","",_xlfn.XLOOKUP([2]!Tabla1[[#This Row],[Descripción]],[2]!Tabla10[Descripción],[2]!Tabla10[Precio Unitario],0))</f>
        <v/>
      </c>
      <c r="O247" s="546" t="str">
        <f>IF([2]!Tabla1[[#This Row],[Cantidad de Insumos]]="","",[2]!Tabla1[[#This Row],[Precio Unitario]]*[2]!Tabla1[[#This Row],[Cantidad de Insumos]])</f>
        <v/>
      </c>
      <c r="P247" s="531" t="str">
        <f>IF([2]!Tabla1[[#This Row],[Descripción]]="","",_xlfn.XLOOKUP([2]!Tabla1[[#This Row],[Descripción]],[2]!Tabla10[Descripción],[2]!Tabla10[CODIGO PRESUPUESTARIO],0))</f>
        <v/>
      </c>
      <c r="Q247" s="532"/>
      <c r="R247" s="532" t="str">
        <f>IF([2]!Tabla1[[#This Row],[Insumos]]="","",_xlfn.XLOOKUP([2]!Tabla1[[#This Row],[Insumos]],[2]!Tabla10[Insumo],[2]!Tabla10[InsumoAbrev],"",0))</f>
        <v/>
      </c>
      <c r="S247" s="191"/>
    </row>
    <row r="248" spans="2:19">
      <c r="B248" s="191" t="str">
        <f>IF('Formulario PPGR3'!$G248="","",CONCATENATE('Formulario PPGR3'!$C248,".",'Formulario PPGR3'!$D248,".",'Formulario PPGR3'!$E248,".",'Formulario PPGR3'!$F248))</f>
        <v/>
      </c>
      <c r="C248" s="191" t="str">
        <f>IF('Formulario PPGR3'!$G248="","",'Formulario PPGR1'!#REF!)</f>
        <v/>
      </c>
      <c r="D248" s="191" t="str">
        <f>IF('Formulario PPGR3'!$G248="","",'Formulario PPGR1'!#REF!)</f>
        <v/>
      </c>
      <c r="E248" s="191" t="str">
        <f>IF('Formulario PPGR3'!$G248="","",'Formulario PPGR1'!#REF!)</f>
        <v/>
      </c>
      <c r="F248" s="191" t="str">
        <f>IF('Formulario PPGR3'!$G248="","",'Formulario PPGR1'!#REF!)</f>
        <v/>
      </c>
      <c r="G248" s="190"/>
      <c r="H248" s="528" t="e" cm="1" vm="1">
        <f t="array" ref="H248">IF([2]!Tabla1[[#This Row],[Código_Actividad]]="","",_xlfn.XLOOKUP([2]!Tabla1[[#This Row],[Código_Actividad]],CodigoActividad,[2]!Tabla2[Actividades Programables Presupuestables],"",0))</f>
        <v>#REF!</v>
      </c>
      <c r="I248" s="529" t="str">
        <f>IFERROR(VLOOKUP('[2]Formulario PPGR3'!$G248,'[2]Formulario PPGR2'!$H$9:$V$534,15,FALSE),"")</f>
        <v/>
      </c>
      <c r="J248" s="534"/>
      <c r="K248" s="533"/>
      <c r="L248" s="530" t="str">
        <f>IF([2]!Tabla1[[#This Row],[Descripción]]="","",_xlfn.XLOOKUP([2]!Tabla1[[#This Row],[Descripción]],[2]!Tabla10[Descripción],[2]!Tabla10[Unidad de Medida],"",0))</f>
        <v/>
      </c>
      <c r="M248" s="321"/>
      <c r="N248" s="546" t="str">
        <f>IF([2]!Tabla1[[#This Row],[Descripción]]="","",_xlfn.XLOOKUP([2]!Tabla1[[#This Row],[Descripción]],[2]!Tabla10[Descripción],[2]!Tabla10[Precio Unitario],0))</f>
        <v/>
      </c>
      <c r="O248" s="546" t="str">
        <f>IF([2]!Tabla1[[#This Row],[Cantidad de Insumos]]="","",[2]!Tabla1[[#This Row],[Precio Unitario]]*[2]!Tabla1[[#This Row],[Cantidad de Insumos]])</f>
        <v/>
      </c>
      <c r="P248" s="531" t="str">
        <f>IF([2]!Tabla1[[#This Row],[Descripción]]="","",_xlfn.XLOOKUP([2]!Tabla1[[#This Row],[Descripción]],[2]!Tabla10[Descripción],[2]!Tabla10[CODIGO PRESUPUESTARIO],0))</f>
        <v/>
      </c>
      <c r="Q248" s="532"/>
      <c r="R248" s="532" t="str">
        <f>IF([2]!Tabla1[[#This Row],[Insumos]]="","",_xlfn.XLOOKUP([2]!Tabla1[[#This Row],[Insumos]],[2]!Tabla10[Insumo],[2]!Tabla10[InsumoAbrev],"",0))</f>
        <v/>
      </c>
      <c r="S248" s="191"/>
    </row>
    <row r="249" spans="2:19">
      <c r="B249" s="191" t="str">
        <f>IF('Formulario PPGR3'!$G249="","",CONCATENATE('Formulario PPGR3'!$C249,".",'Formulario PPGR3'!$D249,".",'Formulario PPGR3'!$E249,".",'Formulario PPGR3'!$F249))</f>
        <v/>
      </c>
      <c r="C249" s="191" t="str">
        <f>IF('Formulario PPGR3'!$G249="","",'Formulario PPGR1'!#REF!)</f>
        <v/>
      </c>
      <c r="D249" s="191" t="str">
        <f>IF('Formulario PPGR3'!$G249="","",'Formulario PPGR1'!#REF!)</f>
        <v/>
      </c>
      <c r="E249" s="191" t="str">
        <f>IF('Formulario PPGR3'!$G249="","",'Formulario PPGR1'!#REF!)</f>
        <v/>
      </c>
      <c r="F249" s="191" t="str">
        <f>IF('Formulario PPGR3'!$G249="","",'Formulario PPGR1'!#REF!)</f>
        <v/>
      </c>
      <c r="G249" s="190"/>
      <c r="H249" s="528" t="e" cm="1" vm="1">
        <f t="array" ref="H249">IF([2]!Tabla1[[#This Row],[Código_Actividad]]="","",_xlfn.XLOOKUP([2]!Tabla1[[#This Row],[Código_Actividad]],CodigoActividad,[2]!Tabla2[Actividades Programables Presupuestables],"",0))</f>
        <v>#REF!</v>
      </c>
      <c r="I249" s="529" t="str">
        <f>IFERROR(VLOOKUP('[2]Formulario PPGR3'!$G249,'[2]Formulario PPGR2'!$H$9:$V$534,15,FALSE),"")</f>
        <v/>
      </c>
      <c r="J249" s="534"/>
      <c r="K249" s="533"/>
      <c r="L249" s="530" t="str">
        <f>IF([2]!Tabla1[[#This Row],[Descripción]]="","",_xlfn.XLOOKUP([2]!Tabla1[[#This Row],[Descripción]],[2]!Tabla10[Descripción],[2]!Tabla10[Unidad de Medida],"",0))</f>
        <v/>
      </c>
      <c r="M249" s="321"/>
      <c r="N249" s="546" t="str">
        <f>IF([2]!Tabla1[[#This Row],[Descripción]]="","",_xlfn.XLOOKUP([2]!Tabla1[[#This Row],[Descripción]],[2]!Tabla10[Descripción],[2]!Tabla10[Precio Unitario],0))</f>
        <v/>
      </c>
      <c r="O249" s="546" t="str">
        <f>IF([2]!Tabla1[[#This Row],[Cantidad de Insumos]]="","",[2]!Tabla1[[#This Row],[Precio Unitario]]*[2]!Tabla1[[#This Row],[Cantidad de Insumos]])</f>
        <v/>
      </c>
      <c r="P249" s="531" t="str">
        <f>IF([2]!Tabla1[[#This Row],[Descripción]]="","",_xlfn.XLOOKUP([2]!Tabla1[[#This Row],[Descripción]],[2]!Tabla10[Descripción],[2]!Tabla10[CODIGO PRESUPUESTARIO],0))</f>
        <v/>
      </c>
      <c r="Q249" s="532"/>
      <c r="R249" s="532" t="str">
        <f>IF([2]!Tabla1[[#This Row],[Insumos]]="","",_xlfn.XLOOKUP([2]!Tabla1[[#This Row],[Insumos]],[2]!Tabla10[Insumo],[2]!Tabla10[InsumoAbrev],"",0))</f>
        <v/>
      </c>
      <c r="S249" s="191"/>
    </row>
    <row r="250" spans="2:19">
      <c r="B250" s="191" t="str">
        <f>IF('Formulario PPGR3'!$G250="","",CONCATENATE('Formulario PPGR3'!$C250,".",'Formulario PPGR3'!$D250,".",'Formulario PPGR3'!$E250,".",'Formulario PPGR3'!$F250))</f>
        <v/>
      </c>
      <c r="C250" s="191" t="str">
        <f>IF('Formulario PPGR3'!$G250="","",'Formulario PPGR1'!#REF!)</f>
        <v/>
      </c>
      <c r="D250" s="191" t="str">
        <f>IF('Formulario PPGR3'!$G250="","",'Formulario PPGR1'!#REF!)</f>
        <v/>
      </c>
      <c r="E250" s="191" t="str">
        <f>IF('Formulario PPGR3'!$G250="","",'Formulario PPGR1'!#REF!)</f>
        <v/>
      </c>
      <c r="F250" s="191" t="str">
        <f>IF('Formulario PPGR3'!$G250="","",'Formulario PPGR1'!#REF!)</f>
        <v/>
      </c>
      <c r="G250" s="190"/>
      <c r="H250" s="528" t="e" cm="1" vm="1">
        <f t="array" ref="H250">IF([2]!Tabla1[[#This Row],[Código_Actividad]]="","",_xlfn.XLOOKUP([2]!Tabla1[[#This Row],[Código_Actividad]],CodigoActividad,[2]!Tabla2[Actividades Programables Presupuestables],"",0))</f>
        <v>#REF!</v>
      </c>
      <c r="I250" s="529" t="str">
        <f>IFERROR(VLOOKUP('[2]Formulario PPGR3'!$G250,'[2]Formulario PPGR2'!$H$9:$V$534,15,FALSE),"")</f>
        <v/>
      </c>
      <c r="J250" s="534"/>
      <c r="K250" s="533"/>
      <c r="L250" s="530" t="str">
        <f>IF([2]!Tabla1[[#This Row],[Descripción]]="","",_xlfn.XLOOKUP([2]!Tabla1[[#This Row],[Descripción]],[2]!Tabla10[Descripción],[2]!Tabla10[Unidad de Medida],"",0))</f>
        <v/>
      </c>
      <c r="M250" s="321"/>
      <c r="N250" s="546" t="str">
        <f>IF([2]!Tabla1[[#This Row],[Descripción]]="","",_xlfn.XLOOKUP([2]!Tabla1[[#This Row],[Descripción]],[2]!Tabla10[Descripción],[2]!Tabla10[Precio Unitario],0))</f>
        <v/>
      </c>
      <c r="O250" s="546" t="str">
        <f>IF([2]!Tabla1[[#This Row],[Cantidad de Insumos]]="","",[2]!Tabla1[[#This Row],[Precio Unitario]]*[2]!Tabla1[[#This Row],[Cantidad de Insumos]])</f>
        <v/>
      </c>
      <c r="P250" s="531" t="str">
        <f>IF([2]!Tabla1[[#This Row],[Descripción]]="","",_xlfn.XLOOKUP([2]!Tabla1[[#This Row],[Descripción]],[2]!Tabla10[Descripción],[2]!Tabla10[CODIGO PRESUPUESTARIO],0))</f>
        <v/>
      </c>
      <c r="Q250" s="532"/>
      <c r="R250" s="532" t="str">
        <f>IF([2]!Tabla1[[#This Row],[Insumos]]="","",_xlfn.XLOOKUP([2]!Tabla1[[#This Row],[Insumos]],[2]!Tabla10[Insumo],[2]!Tabla10[InsumoAbrev],"",0))</f>
        <v/>
      </c>
      <c r="S250" s="191"/>
    </row>
    <row r="251" spans="2:19">
      <c r="B251" s="191" t="str">
        <f>IF('Formulario PPGR3'!$G251="","",CONCATENATE('Formulario PPGR3'!$C251,".",'Formulario PPGR3'!$D251,".",'Formulario PPGR3'!$E251,".",'Formulario PPGR3'!$F251))</f>
        <v/>
      </c>
      <c r="C251" s="191" t="str">
        <f>IF('Formulario PPGR3'!$G251="","",'Formulario PPGR1'!#REF!)</f>
        <v/>
      </c>
      <c r="D251" s="191" t="str">
        <f>IF('Formulario PPGR3'!$G251="","",'Formulario PPGR1'!#REF!)</f>
        <v/>
      </c>
      <c r="E251" s="191" t="str">
        <f>IF('Formulario PPGR3'!$G251="","",'Formulario PPGR1'!#REF!)</f>
        <v/>
      </c>
      <c r="F251" s="191" t="str">
        <f>IF('Formulario PPGR3'!$G251="","",'Formulario PPGR1'!#REF!)</f>
        <v/>
      </c>
      <c r="G251" s="190"/>
      <c r="H251" s="528" t="e" cm="1" vm="1">
        <f t="array" ref="H251">IF([2]!Tabla1[[#This Row],[Código_Actividad]]="","",_xlfn.XLOOKUP([2]!Tabla1[[#This Row],[Código_Actividad]],CodigoActividad,[2]!Tabla2[Actividades Programables Presupuestables],"",0))</f>
        <v>#REF!</v>
      </c>
      <c r="I251" s="529" t="str">
        <f>IFERROR(VLOOKUP('[2]Formulario PPGR3'!$G251,'[2]Formulario PPGR2'!$H$9:$V$534,15,FALSE),"")</f>
        <v/>
      </c>
      <c r="J251" s="534"/>
      <c r="K251" s="533"/>
      <c r="L251" s="530" t="str">
        <f>IF([2]!Tabla1[[#This Row],[Descripción]]="","",_xlfn.XLOOKUP([2]!Tabla1[[#This Row],[Descripción]],[2]!Tabla10[Descripción],[2]!Tabla10[Unidad de Medida],"",0))</f>
        <v/>
      </c>
      <c r="M251" s="321"/>
      <c r="N251" s="546" t="str">
        <f>IF([2]!Tabla1[[#This Row],[Descripción]]="","",_xlfn.XLOOKUP([2]!Tabla1[[#This Row],[Descripción]],[2]!Tabla10[Descripción],[2]!Tabla10[Precio Unitario],0))</f>
        <v/>
      </c>
      <c r="O251" s="546" t="str">
        <f>IF([2]!Tabla1[[#This Row],[Cantidad de Insumos]]="","",[2]!Tabla1[[#This Row],[Precio Unitario]]*[2]!Tabla1[[#This Row],[Cantidad de Insumos]])</f>
        <v/>
      </c>
      <c r="P251" s="531" t="str">
        <f>IF([2]!Tabla1[[#This Row],[Descripción]]="","",_xlfn.XLOOKUP([2]!Tabla1[[#This Row],[Descripción]],[2]!Tabla10[Descripción],[2]!Tabla10[CODIGO PRESUPUESTARIO],0))</f>
        <v/>
      </c>
      <c r="Q251" s="532"/>
      <c r="R251" s="532" t="str">
        <f>IF([2]!Tabla1[[#This Row],[Insumos]]="","",_xlfn.XLOOKUP([2]!Tabla1[[#This Row],[Insumos]],[2]!Tabla10[Insumo],[2]!Tabla10[InsumoAbrev],"",0))</f>
        <v/>
      </c>
      <c r="S251" s="191"/>
    </row>
    <row r="252" spans="2:19">
      <c r="B252" s="191" t="str">
        <f>IF('Formulario PPGR3'!$G252="","",CONCATENATE('Formulario PPGR3'!$C252,".",'Formulario PPGR3'!$D252,".",'Formulario PPGR3'!$E252,".",'Formulario PPGR3'!$F252))</f>
        <v/>
      </c>
      <c r="C252" s="191" t="str">
        <f>IF('Formulario PPGR3'!$G252="","",'Formulario PPGR1'!#REF!)</f>
        <v/>
      </c>
      <c r="D252" s="191" t="str">
        <f>IF('Formulario PPGR3'!$G252="","",'Formulario PPGR1'!#REF!)</f>
        <v/>
      </c>
      <c r="E252" s="191" t="str">
        <f>IF('Formulario PPGR3'!$G252="","",'Formulario PPGR1'!#REF!)</f>
        <v/>
      </c>
      <c r="F252" s="191" t="str">
        <f>IF('Formulario PPGR3'!$G252="","",'Formulario PPGR1'!#REF!)</f>
        <v/>
      </c>
      <c r="G252" s="190"/>
      <c r="H252" s="528" t="e" cm="1" vm="1">
        <f t="array" ref="H252">IF([2]!Tabla1[[#This Row],[Código_Actividad]]="","",_xlfn.XLOOKUP([2]!Tabla1[[#This Row],[Código_Actividad]],CodigoActividad,[2]!Tabla2[Actividades Programables Presupuestables],"",0))</f>
        <v>#REF!</v>
      </c>
      <c r="I252" s="529" t="str">
        <f>IFERROR(VLOOKUP('[2]Formulario PPGR3'!$G252,'[2]Formulario PPGR2'!$H$9:$V$534,15,FALSE),"")</f>
        <v/>
      </c>
      <c r="J252" s="534"/>
      <c r="K252" s="533"/>
      <c r="L252" s="530" t="str">
        <f>IF([2]!Tabla1[[#This Row],[Descripción]]="","",_xlfn.XLOOKUP([2]!Tabla1[[#This Row],[Descripción]],[2]!Tabla10[Descripción],[2]!Tabla10[Unidad de Medida],"",0))</f>
        <v/>
      </c>
      <c r="M252" s="321"/>
      <c r="N252" s="546" t="str">
        <f>IF([2]!Tabla1[[#This Row],[Descripción]]="","",_xlfn.XLOOKUP([2]!Tabla1[[#This Row],[Descripción]],[2]!Tabla10[Descripción],[2]!Tabla10[Precio Unitario],0))</f>
        <v/>
      </c>
      <c r="O252" s="546" t="str">
        <f>IF([2]!Tabla1[[#This Row],[Cantidad de Insumos]]="","",[2]!Tabla1[[#This Row],[Precio Unitario]]*[2]!Tabla1[[#This Row],[Cantidad de Insumos]])</f>
        <v/>
      </c>
      <c r="P252" s="531" t="str">
        <f>IF([2]!Tabla1[[#This Row],[Descripción]]="","",_xlfn.XLOOKUP([2]!Tabla1[[#This Row],[Descripción]],[2]!Tabla10[Descripción],[2]!Tabla10[CODIGO PRESUPUESTARIO],0))</f>
        <v/>
      </c>
      <c r="Q252" s="532"/>
      <c r="R252" s="532" t="str">
        <f>IF([2]!Tabla1[[#This Row],[Insumos]]="","",_xlfn.XLOOKUP([2]!Tabla1[[#This Row],[Insumos]],[2]!Tabla10[Insumo],[2]!Tabla10[InsumoAbrev],"",0))</f>
        <v/>
      </c>
      <c r="S252" s="191"/>
    </row>
    <row r="253" spans="2:19">
      <c r="B253" s="191" t="str">
        <f>IF('Formulario PPGR3'!$G253="","",CONCATENATE('Formulario PPGR3'!$C253,".",'Formulario PPGR3'!$D253,".",'Formulario PPGR3'!$E253,".",'Formulario PPGR3'!$F253))</f>
        <v/>
      </c>
      <c r="C253" s="191" t="str">
        <f>IF('Formulario PPGR3'!$G253="","",'Formulario PPGR1'!#REF!)</f>
        <v/>
      </c>
      <c r="D253" s="191" t="str">
        <f>IF('Formulario PPGR3'!$G253="","",'Formulario PPGR1'!#REF!)</f>
        <v/>
      </c>
      <c r="E253" s="191" t="str">
        <f>IF('Formulario PPGR3'!$G253="","",'Formulario PPGR1'!#REF!)</f>
        <v/>
      </c>
      <c r="F253" s="191" t="str">
        <f>IF('Formulario PPGR3'!$G253="","",'Formulario PPGR1'!#REF!)</f>
        <v/>
      </c>
      <c r="G253" s="190"/>
      <c r="H253" s="528" t="e" cm="1" vm="1">
        <f t="array" ref="H253">IF([2]!Tabla1[[#This Row],[Código_Actividad]]="","",_xlfn.XLOOKUP([2]!Tabla1[[#This Row],[Código_Actividad]],CodigoActividad,[2]!Tabla2[Actividades Programables Presupuestables],"",0))</f>
        <v>#REF!</v>
      </c>
      <c r="I253" s="529" t="str">
        <f>IFERROR(VLOOKUP('[2]Formulario PPGR3'!$G253,'[2]Formulario PPGR2'!$H$9:$V$534,15,FALSE),"")</f>
        <v/>
      </c>
      <c r="J253" s="534"/>
      <c r="K253" s="533"/>
      <c r="L253" s="530" t="str">
        <f>IF([2]!Tabla1[[#This Row],[Descripción]]="","",_xlfn.XLOOKUP([2]!Tabla1[[#This Row],[Descripción]],[2]!Tabla10[Descripción],[2]!Tabla10[Unidad de Medida],"",0))</f>
        <v/>
      </c>
      <c r="M253" s="321"/>
      <c r="N253" s="546" t="str">
        <f>IF([2]!Tabla1[[#This Row],[Descripción]]="","",_xlfn.XLOOKUP([2]!Tabla1[[#This Row],[Descripción]],[2]!Tabla10[Descripción],[2]!Tabla10[Precio Unitario],0))</f>
        <v/>
      </c>
      <c r="O253" s="546" t="str">
        <f>IF([2]!Tabla1[[#This Row],[Cantidad de Insumos]]="","",[2]!Tabla1[[#This Row],[Precio Unitario]]*[2]!Tabla1[[#This Row],[Cantidad de Insumos]])</f>
        <v/>
      </c>
      <c r="P253" s="531" t="str">
        <f>IF([2]!Tabla1[[#This Row],[Descripción]]="","",_xlfn.XLOOKUP([2]!Tabla1[[#This Row],[Descripción]],[2]!Tabla10[Descripción],[2]!Tabla10[CODIGO PRESUPUESTARIO],0))</f>
        <v/>
      </c>
      <c r="Q253" s="532"/>
      <c r="R253" s="532" t="str">
        <f>IF([2]!Tabla1[[#This Row],[Insumos]]="","",_xlfn.XLOOKUP([2]!Tabla1[[#This Row],[Insumos]],[2]!Tabla10[Insumo],[2]!Tabla10[InsumoAbrev],"",0))</f>
        <v/>
      </c>
      <c r="S253" s="191"/>
    </row>
    <row r="254" spans="2:19">
      <c r="B254" s="191" t="str">
        <f>IF('Formulario PPGR3'!$G254="","",CONCATENATE('Formulario PPGR3'!$C254,".",'Formulario PPGR3'!$D254,".",'Formulario PPGR3'!$E254,".",'Formulario PPGR3'!$F254))</f>
        <v/>
      </c>
      <c r="C254" s="191" t="str">
        <f>IF('Formulario PPGR3'!$G254="","",'Formulario PPGR1'!#REF!)</f>
        <v/>
      </c>
      <c r="D254" s="191" t="str">
        <f>IF('Formulario PPGR3'!$G254="","",'Formulario PPGR1'!#REF!)</f>
        <v/>
      </c>
      <c r="E254" s="191" t="str">
        <f>IF('Formulario PPGR3'!$G254="","",'Formulario PPGR1'!#REF!)</f>
        <v/>
      </c>
      <c r="F254" s="191" t="str">
        <f>IF('Formulario PPGR3'!$G254="","",'Formulario PPGR1'!#REF!)</f>
        <v/>
      </c>
      <c r="G254" s="190"/>
      <c r="H254" s="528" t="e" cm="1" vm="1">
        <f t="array" ref="H254">IF([2]!Tabla1[[#This Row],[Código_Actividad]]="","",_xlfn.XLOOKUP([2]!Tabla1[[#This Row],[Código_Actividad]],CodigoActividad,[2]!Tabla2[Actividades Programables Presupuestables],"",0))</f>
        <v>#REF!</v>
      </c>
      <c r="I254" s="529" t="str">
        <f>IFERROR(VLOOKUP('[2]Formulario PPGR3'!$G254,'[2]Formulario PPGR2'!$H$9:$V$534,15,FALSE),"")</f>
        <v/>
      </c>
      <c r="J254" s="534"/>
      <c r="K254" s="533"/>
      <c r="L254" s="530" t="str">
        <f>IF([2]!Tabla1[[#This Row],[Descripción]]="","",_xlfn.XLOOKUP([2]!Tabla1[[#This Row],[Descripción]],[2]!Tabla10[Descripción],[2]!Tabla10[Unidad de Medida],"",0))</f>
        <v/>
      </c>
      <c r="M254" s="321"/>
      <c r="N254" s="546" t="str">
        <f>IF([2]!Tabla1[[#This Row],[Descripción]]="","",_xlfn.XLOOKUP([2]!Tabla1[[#This Row],[Descripción]],[2]!Tabla10[Descripción],[2]!Tabla10[Precio Unitario],0))</f>
        <v/>
      </c>
      <c r="O254" s="546" t="str">
        <f>IF([2]!Tabla1[[#This Row],[Cantidad de Insumos]]="","",[2]!Tabla1[[#This Row],[Precio Unitario]]*[2]!Tabla1[[#This Row],[Cantidad de Insumos]])</f>
        <v/>
      </c>
      <c r="P254" s="531" t="str">
        <f>IF([2]!Tabla1[[#This Row],[Descripción]]="","",_xlfn.XLOOKUP([2]!Tabla1[[#This Row],[Descripción]],[2]!Tabla10[Descripción],[2]!Tabla10[CODIGO PRESUPUESTARIO],0))</f>
        <v/>
      </c>
      <c r="Q254" s="532"/>
      <c r="R254" s="532" t="str">
        <f>IF([2]!Tabla1[[#This Row],[Insumos]]="","",_xlfn.XLOOKUP([2]!Tabla1[[#This Row],[Insumos]],[2]!Tabla10[Insumo],[2]!Tabla10[InsumoAbrev],"",0))</f>
        <v/>
      </c>
      <c r="S254" s="191"/>
    </row>
    <row r="255" spans="2:19">
      <c r="B255" s="191" t="str">
        <f>IF('Formulario PPGR3'!$G255="","",CONCATENATE('Formulario PPGR3'!$C255,".",'Formulario PPGR3'!$D255,".",'Formulario PPGR3'!$E255,".",'Formulario PPGR3'!$F255))</f>
        <v/>
      </c>
      <c r="C255" s="191" t="str">
        <f>IF('Formulario PPGR3'!$G255="","",'Formulario PPGR1'!#REF!)</f>
        <v/>
      </c>
      <c r="D255" s="191" t="str">
        <f>IF('Formulario PPGR3'!$G255="","",'Formulario PPGR1'!#REF!)</f>
        <v/>
      </c>
      <c r="E255" s="191" t="str">
        <f>IF('Formulario PPGR3'!$G255="","",'Formulario PPGR1'!#REF!)</f>
        <v/>
      </c>
      <c r="F255" s="191" t="str">
        <f>IF('Formulario PPGR3'!$G255="","",'Formulario PPGR1'!#REF!)</f>
        <v/>
      </c>
      <c r="G255" s="190"/>
      <c r="H255" s="528" t="e" cm="1" vm="1">
        <f t="array" ref="H255">IF([2]!Tabla1[[#This Row],[Código_Actividad]]="","",_xlfn.XLOOKUP([2]!Tabla1[[#This Row],[Código_Actividad]],CodigoActividad,[2]!Tabla2[Actividades Programables Presupuestables],"",0))</f>
        <v>#REF!</v>
      </c>
      <c r="I255" s="529" t="str">
        <f>IFERROR(VLOOKUP('[2]Formulario PPGR3'!$G255,'[2]Formulario PPGR2'!$H$9:$V$534,15,FALSE),"")</f>
        <v/>
      </c>
      <c r="J255" s="534"/>
      <c r="K255" s="533"/>
      <c r="L255" s="530" t="str">
        <f>IF([2]!Tabla1[[#This Row],[Descripción]]="","",_xlfn.XLOOKUP([2]!Tabla1[[#This Row],[Descripción]],[2]!Tabla10[Descripción],[2]!Tabla10[Unidad de Medida],"",0))</f>
        <v/>
      </c>
      <c r="M255" s="321"/>
      <c r="N255" s="546" t="str">
        <f>IF([2]!Tabla1[[#This Row],[Descripción]]="","",_xlfn.XLOOKUP([2]!Tabla1[[#This Row],[Descripción]],[2]!Tabla10[Descripción],[2]!Tabla10[Precio Unitario],0))</f>
        <v/>
      </c>
      <c r="O255" s="546" t="str">
        <f>IF([2]!Tabla1[[#This Row],[Cantidad de Insumos]]="","",[2]!Tabla1[[#This Row],[Precio Unitario]]*[2]!Tabla1[[#This Row],[Cantidad de Insumos]])</f>
        <v/>
      </c>
      <c r="P255" s="531" t="str">
        <f>IF([2]!Tabla1[[#This Row],[Descripción]]="","",_xlfn.XLOOKUP([2]!Tabla1[[#This Row],[Descripción]],[2]!Tabla10[Descripción],[2]!Tabla10[CODIGO PRESUPUESTARIO],0))</f>
        <v/>
      </c>
      <c r="Q255" s="532"/>
      <c r="R255" s="532" t="str">
        <f>IF([2]!Tabla1[[#This Row],[Insumos]]="","",_xlfn.XLOOKUP([2]!Tabla1[[#This Row],[Insumos]],[2]!Tabla10[Insumo],[2]!Tabla10[InsumoAbrev],"",0))</f>
        <v/>
      </c>
      <c r="S255" s="191"/>
    </row>
    <row r="256" spans="2:19">
      <c r="B256" s="191" t="str">
        <f>IF('Formulario PPGR3'!$G256="","",CONCATENATE('Formulario PPGR3'!$C256,".",'Formulario PPGR3'!$D256,".",'Formulario PPGR3'!$E256,".",'Formulario PPGR3'!$F256))</f>
        <v/>
      </c>
      <c r="C256" s="191" t="str">
        <f>IF('Formulario PPGR3'!$G256="","",'Formulario PPGR1'!#REF!)</f>
        <v/>
      </c>
      <c r="D256" s="191" t="str">
        <f>IF('Formulario PPGR3'!$G256="","",'Formulario PPGR1'!#REF!)</f>
        <v/>
      </c>
      <c r="E256" s="191" t="str">
        <f>IF('Formulario PPGR3'!$G256="","",'Formulario PPGR1'!#REF!)</f>
        <v/>
      </c>
      <c r="F256" s="191" t="str">
        <f>IF('Formulario PPGR3'!$G256="","",'Formulario PPGR1'!#REF!)</f>
        <v/>
      </c>
      <c r="G256" s="190"/>
      <c r="H256" s="528" t="e" cm="1" vm="1">
        <f t="array" ref="H256">IF([2]!Tabla1[[#This Row],[Código_Actividad]]="","",_xlfn.XLOOKUP([2]!Tabla1[[#This Row],[Código_Actividad]],CodigoActividad,[2]!Tabla2[Actividades Programables Presupuestables],"",0))</f>
        <v>#REF!</v>
      </c>
      <c r="I256" s="529" t="str">
        <f>IFERROR(VLOOKUP('[2]Formulario PPGR3'!$G256,'[2]Formulario PPGR2'!$H$9:$V$534,15,FALSE),"")</f>
        <v/>
      </c>
      <c r="J256" s="534"/>
      <c r="K256" s="533"/>
      <c r="L256" s="530" t="str">
        <f>IF([2]!Tabla1[[#This Row],[Descripción]]="","",_xlfn.XLOOKUP([2]!Tabla1[[#This Row],[Descripción]],[2]!Tabla10[Descripción],[2]!Tabla10[Unidad de Medida],"",0))</f>
        <v/>
      </c>
      <c r="M256" s="321"/>
      <c r="N256" s="546" t="str">
        <f>IF([2]!Tabla1[[#This Row],[Descripción]]="","",_xlfn.XLOOKUP([2]!Tabla1[[#This Row],[Descripción]],[2]!Tabla10[Descripción],[2]!Tabla10[Precio Unitario],0))</f>
        <v/>
      </c>
      <c r="O256" s="546" t="str">
        <f>IF([2]!Tabla1[[#This Row],[Cantidad de Insumos]]="","",[2]!Tabla1[[#This Row],[Precio Unitario]]*[2]!Tabla1[[#This Row],[Cantidad de Insumos]])</f>
        <v/>
      </c>
      <c r="P256" s="531" t="str">
        <f>IF([2]!Tabla1[[#This Row],[Descripción]]="","",_xlfn.XLOOKUP([2]!Tabla1[[#This Row],[Descripción]],[2]!Tabla10[Descripción],[2]!Tabla10[CODIGO PRESUPUESTARIO],0))</f>
        <v/>
      </c>
      <c r="Q256" s="532"/>
      <c r="R256" s="532" t="str">
        <f>IF([2]!Tabla1[[#This Row],[Insumos]]="","",_xlfn.XLOOKUP([2]!Tabla1[[#This Row],[Insumos]],[2]!Tabla10[Insumo],[2]!Tabla10[InsumoAbrev],"",0))</f>
        <v/>
      </c>
      <c r="S256" s="191"/>
    </row>
    <row r="257" spans="2:19">
      <c r="B257" s="191" t="str">
        <f>IF('Formulario PPGR3'!$G257="","",CONCATENATE('Formulario PPGR3'!$C257,".",'Formulario PPGR3'!$D257,".",'Formulario PPGR3'!$E257,".",'Formulario PPGR3'!$F257))</f>
        <v/>
      </c>
      <c r="C257" s="191" t="str">
        <f>IF('Formulario PPGR3'!$G257="","",'Formulario PPGR1'!#REF!)</f>
        <v/>
      </c>
      <c r="D257" s="191" t="str">
        <f>IF('Formulario PPGR3'!$G257="","",'Formulario PPGR1'!#REF!)</f>
        <v/>
      </c>
      <c r="E257" s="191" t="str">
        <f>IF('Formulario PPGR3'!$G257="","",'Formulario PPGR1'!#REF!)</f>
        <v/>
      </c>
      <c r="F257" s="191" t="str">
        <f>IF('Formulario PPGR3'!$G257="","",'Formulario PPGR1'!#REF!)</f>
        <v/>
      </c>
      <c r="G257" s="190"/>
      <c r="H257" s="528" t="e" cm="1" vm="1">
        <f t="array" ref="H257">IF([2]!Tabla1[[#This Row],[Código_Actividad]]="","",_xlfn.XLOOKUP([2]!Tabla1[[#This Row],[Código_Actividad]],CodigoActividad,[2]!Tabla2[Actividades Programables Presupuestables],"",0))</f>
        <v>#REF!</v>
      </c>
      <c r="I257" s="529" t="str">
        <f>IFERROR(VLOOKUP('[2]Formulario PPGR3'!$G257,'[2]Formulario PPGR2'!$H$9:$V$534,15,FALSE),"")</f>
        <v/>
      </c>
      <c r="J257" s="534"/>
      <c r="K257" s="533"/>
      <c r="L257" s="530" t="str">
        <f>IF([2]!Tabla1[[#This Row],[Descripción]]="","",_xlfn.XLOOKUP([2]!Tabla1[[#This Row],[Descripción]],[2]!Tabla10[Descripción],[2]!Tabla10[Unidad de Medida],"",0))</f>
        <v/>
      </c>
      <c r="M257" s="321"/>
      <c r="N257" s="546" t="str">
        <f>IF([2]!Tabla1[[#This Row],[Descripción]]="","",_xlfn.XLOOKUP([2]!Tabla1[[#This Row],[Descripción]],[2]!Tabla10[Descripción],[2]!Tabla10[Precio Unitario],0))</f>
        <v/>
      </c>
      <c r="O257" s="546" t="str">
        <f>IF([2]!Tabla1[[#This Row],[Cantidad de Insumos]]="","",[2]!Tabla1[[#This Row],[Precio Unitario]]*[2]!Tabla1[[#This Row],[Cantidad de Insumos]])</f>
        <v/>
      </c>
      <c r="P257" s="531" t="str">
        <f>IF([2]!Tabla1[[#This Row],[Descripción]]="","",_xlfn.XLOOKUP([2]!Tabla1[[#This Row],[Descripción]],[2]!Tabla10[Descripción],[2]!Tabla10[CODIGO PRESUPUESTARIO],0))</f>
        <v/>
      </c>
      <c r="Q257" s="532"/>
      <c r="R257" s="532" t="str">
        <f>IF([2]!Tabla1[[#This Row],[Insumos]]="","",_xlfn.XLOOKUP([2]!Tabla1[[#This Row],[Insumos]],[2]!Tabla10[Insumo],[2]!Tabla10[InsumoAbrev],"",0))</f>
        <v/>
      </c>
      <c r="S257" s="191"/>
    </row>
    <row r="258" spans="2:19">
      <c r="B258" s="191" t="str">
        <f>IF('Formulario PPGR3'!$G258="","",CONCATENATE('Formulario PPGR3'!$C258,".",'Formulario PPGR3'!$D258,".",'Formulario PPGR3'!$E258,".",'Formulario PPGR3'!$F258))</f>
        <v/>
      </c>
      <c r="C258" s="191" t="str">
        <f>IF('Formulario PPGR3'!$G258="","",'Formulario PPGR1'!#REF!)</f>
        <v/>
      </c>
      <c r="D258" s="191" t="str">
        <f>IF('Formulario PPGR3'!$G258="","",'Formulario PPGR1'!#REF!)</f>
        <v/>
      </c>
      <c r="E258" s="191" t="str">
        <f>IF('Formulario PPGR3'!$G258="","",'Formulario PPGR1'!#REF!)</f>
        <v/>
      </c>
      <c r="F258" s="191" t="str">
        <f>IF('Formulario PPGR3'!$G258="","",'Formulario PPGR1'!#REF!)</f>
        <v/>
      </c>
      <c r="G258" s="190"/>
      <c r="H258" s="528" t="e" cm="1" vm="1">
        <f t="array" ref="H258">IF([2]!Tabla1[[#This Row],[Código_Actividad]]="","",_xlfn.XLOOKUP([2]!Tabla1[[#This Row],[Código_Actividad]],CodigoActividad,[2]!Tabla2[Actividades Programables Presupuestables],"",0))</f>
        <v>#REF!</v>
      </c>
      <c r="I258" s="529" t="str">
        <f>IFERROR(VLOOKUP('[2]Formulario PPGR3'!$G258,'[2]Formulario PPGR2'!$H$9:$V$534,15,FALSE),"")</f>
        <v/>
      </c>
      <c r="J258" s="534"/>
      <c r="K258" s="533"/>
      <c r="L258" s="530" t="str">
        <f>IF([2]!Tabla1[[#This Row],[Descripción]]="","",_xlfn.XLOOKUP([2]!Tabla1[[#This Row],[Descripción]],[2]!Tabla10[Descripción],[2]!Tabla10[Unidad de Medida],"",0))</f>
        <v/>
      </c>
      <c r="M258" s="321"/>
      <c r="N258" s="546" t="str">
        <f>IF([2]!Tabla1[[#This Row],[Descripción]]="","",_xlfn.XLOOKUP([2]!Tabla1[[#This Row],[Descripción]],[2]!Tabla10[Descripción],[2]!Tabla10[Precio Unitario],0))</f>
        <v/>
      </c>
      <c r="O258" s="546" t="str">
        <f>IF([2]!Tabla1[[#This Row],[Cantidad de Insumos]]="","",[2]!Tabla1[[#This Row],[Precio Unitario]]*[2]!Tabla1[[#This Row],[Cantidad de Insumos]])</f>
        <v/>
      </c>
      <c r="P258" s="531" t="str">
        <f>IF([2]!Tabla1[[#This Row],[Descripción]]="","",_xlfn.XLOOKUP([2]!Tabla1[[#This Row],[Descripción]],[2]!Tabla10[Descripción],[2]!Tabla10[CODIGO PRESUPUESTARIO],0))</f>
        <v/>
      </c>
      <c r="Q258" s="532"/>
      <c r="R258" s="532" t="str">
        <f>IF([2]!Tabla1[[#This Row],[Insumos]]="","",_xlfn.XLOOKUP([2]!Tabla1[[#This Row],[Insumos]],[2]!Tabla10[Insumo],[2]!Tabla10[InsumoAbrev],"",0))</f>
        <v/>
      </c>
      <c r="S258" s="191"/>
    </row>
    <row r="259" spans="2:19">
      <c r="B259" s="191" t="str">
        <f>IF('Formulario PPGR3'!$G259="","",CONCATENATE('Formulario PPGR3'!$C259,".",'Formulario PPGR3'!$D259,".",'Formulario PPGR3'!$E259,".",'Formulario PPGR3'!$F259))</f>
        <v/>
      </c>
      <c r="C259" s="191" t="str">
        <f>IF('Formulario PPGR3'!$G259="","",'Formulario PPGR1'!#REF!)</f>
        <v/>
      </c>
      <c r="D259" s="191" t="str">
        <f>IF('Formulario PPGR3'!$G259="","",'Formulario PPGR1'!#REF!)</f>
        <v/>
      </c>
      <c r="E259" s="191" t="str">
        <f>IF('Formulario PPGR3'!$G259="","",'Formulario PPGR1'!#REF!)</f>
        <v/>
      </c>
      <c r="F259" s="191" t="str">
        <f>IF('Formulario PPGR3'!$G259="","",'Formulario PPGR1'!#REF!)</f>
        <v/>
      </c>
      <c r="G259" s="190"/>
      <c r="H259" s="528" t="e" cm="1" vm="1">
        <f t="array" ref="H259">IF([2]!Tabla1[[#This Row],[Código_Actividad]]="","",_xlfn.XLOOKUP([2]!Tabla1[[#This Row],[Código_Actividad]],CodigoActividad,[2]!Tabla2[Actividades Programables Presupuestables],"",0))</f>
        <v>#REF!</v>
      </c>
      <c r="I259" s="529" t="str">
        <f>IFERROR(VLOOKUP('[2]Formulario PPGR3'!$G259,'[2]Formulario PPGR2'!$H$9:$V$534,15,FALSE),"")</f>
        <v/>
      </c>
      <c r="J259" s="534"/>
      <c r="K259" s="533"/>
      <c r="L259" s="530" t="str">
        <f>IF([2]!Tabla1[[#This Row],[Descripción]]="","",_xlfn.XLOOKUP([2]!Tabla1[[#This Row],[Descripción]],[2]!Tabla10[Descripción],[2]!Tabla10[Unidad de Medida],"",0))</f>
        <v/>
      </c>
      <c r="M259" s="321"/>
      <c r="N259" s="546" t="str">
        <f>IF([2]!Tabla1[[#This Row],[Descripción]]="","",_xlfn.XLOOKUP([2]!Tabla1[[#This Row],[Descripción]],[2]!Tabla10[Descripción],[2]!Tabla10[Precio Unitario],0))</f>
        <v/>
      </c>
      <c r="O259" s="546" t="str">
        <f>IF([2]!Tabla1[[#This Row],[Cantidad de Insumos]]="","",[2]!Tabla1[[#This Row],[Precio Unitario]]*[2]!Tabla1[[#This Row],[Cantidad de Insumos]])</f>
        <v/>
      </c>
      <c r="P259" s="531" t="str">
        <f>IF([2]!Tabla1[[#This Row],[Descripción]]="","",_xlfn.XLOOKUP([2]!Tabla1[[#This Row],[Descripción]],[2]!Tabla10[Descripción],[2]!Tabla10[CODIGO PRESUPUESTARIO],0))</f>
        <v/>
      </c>
      <c r="Q259" s="532"/>
      <c r="R259" s="532" t="str">
        <f>IF([2]!Tabla1[[#This Row],[Insumos]]="","",_xlfn.XLOOKUP([2]!Tabla1[[#This Row],[Insumos]],[2]!Tabla10[Insumo],[2]!Tabla10[InsumoAbrev],"",0))</f>
        <v/>
      </c>
      <c r="S259" s="191"/>
    </row>
    <row r="260" spans="2:19">
      <c r="B260" s="191" t="str">
        <f>IF('Formulario PPGR3'!$G260="","",CONCATENATE('Formulario PPGR3'!$C260,".",'Formulario PPGR3'!$D260,".",'Formulario PPGR3'!$E260,".",'Formulario PPGR3'!$F260))</f>
        <v/>
      </c>
      <c r="C260" s="191" t="str">
        <f>IF('Formulario PPGR3'!$G260="","",'Formulario PPGR1'!#REF!)</f>
        <v/>
      </c>
      <c r="D260" s="191" t="str">
        <f>IF('Formulario PPGR3'!$G260="","",'Formulario PPGR1'!#REF!)</f>
        <v/>
      </c>
      <c r="E260" s="191" t="str">
        <f>IF('Formulario PPGR3'!$G260="","",'Formulario PPGR1'!#REF!)</f>
        <v/>
      </c>
      <c r="F260" s="191" t="str">
        <f>IF('Formulario PPGR3'!$G260="","",'Formulario PPGR1'!#REF!)</f>
        <v/>
      </c>
      <c r="G260" s="190"/>
      <c r="H260" s="528" t="e" cm="1" vm="1">
        <f t="array" ref="H260">IF([2]!Tabla1[[#This Row],[Código_Actividad]]="","",_xlfn.XLOOKUP([2]!Tabla1[[#This Row],[Código_Actividad]],CodigoActividad,[2]!Tabla2[Actividades Programables Presupuestables],"",0))</f>
        <v>#REF!</v>
      </c>
      <c r="I260" s="529" t="str">
        <f>IFERROR(VLOOKUP('[2]Formulario PPGR3'!$G260,'[2]Formulario PPGR2'!$H$9:$V$534,15,FALSE),"")</f>
        <v/>
      </c>
      <c r="J260" s="534"/>
      <c r="K260" s="533"/>
      <c r="L260" s="530" t="str">
        <f>IF([2]!Tabla1[[#This Row],[Descripción]]="","",_xlfn.XLOOKUP([2]!Tabla1[[#This Row],[Descripción]],[2]!Tabla10[Descripción],[2]!Tabla10[Unidad de Medida],"",0))</f>
        <v/>
      </c>
      <c r="M260" s="321"/>
      <c r="N260" s="546" t="str">
        <f>IF([2]!Tabla1[[#This Row],[Descripción]]="","",_xlfn.XLOOKUP([2]!Tabla1[[#This Row],[Descripción]],[2]!Tabla10[Descripción],[2]!Tabla10[Precio Unitario],0))</f>
        <v/>
      </c>
      <c r="O260" s="546" t="str">
        <f>IF([2]!Tabla1[[#This Row],[Cantidad de Insumos]]="","",[2]!Tabla1[[#This Row],[Precio Unitario]]*[2]!Tabla1[[#This Row],[Cantidad de Insumos]])</f>
        <v/>
      </c>
      <c r="P260" s="531" t="str">
        <f>IF([2]!Tabla1[[#This Row],[Descripción]]="","",_xlfn.XLOOKUP([2]!Tabla1[[#This Row],[Descripción]],[2]!Tabla10[Descripción],[2]!Tabla10[CODIGO PRESUPUESTARIO],0))</f>
        <v/>
      </c>
      <c r="Q260" s="532"/>
      <c r="R260" s="532" t="str">
        <f>IF([2]!Tabla1[[#This Row],[Insumos]]="","",_xlfn.XLOOKUP([2]!Tabla1[[#This Row],[Insumos]],[2]!Tabla10[Insumo],[2]!Tabla10[InsumoAbrev],"",0))</f>
        <v/>
      </c>
      <c r="S260" s="191"/>
    </row>
    <row r="261" spans="2:19">
      <c r="B261" s="191" t="str">
        <f>IF('Formulario PPGR3'!$G261="","",CONCATENATE('Formulario PPGR3'!$C261,".",'Formulario PPGR3'!$D261,".",'Formulario PPGR3'!$E261,".",'Formulario PPGR3'!$F261))</f>
        <v/>
      </c>
      <c r="C261" s="191" t="str">
        <f>IF('Formulario PPGR3'!$G261="","",'Formulario PPGR1'!#REF!)</f>
        <v/>
      </c>
      <c r="D261" s="191" t="str">
        <f>IF('Formulario PPGR3'!$G261="","",'Formulario PPGR1'!#REF!)</f>
        <v/>
      </c>
      <c r="E261" s="191" t="str">
        <f>IF('Formulario PPGR3'!$G261="","",'Formulario PPGR1'!#REF!)</f>
        <v/>
      </c>
      <c r="F261" s="191" t="str">
        <f>IF('Formulario PPGR3'!$G261="","",'Formulario PPGR1'!#REF!)</f>
        <v/>
      </c>
      <c r="G261" s="190"/>
      <c r="H261" s="528" t="e" cm="1" vm="1">
        <f t="array" ref="H261">IF([2]!Tabla1[[#This Row],[Código_Actividad]]="","",_xlfn.XLOOKUP([2]!Tabla1[[#This Row],[Código_Actividad]],CodigoActividad,[2]!Tabla2[Actividades Programables Presupuestables],"",0))</f>
        <v>#REF!</v>
      </c>
      <c r="I261" s="529" t="str">
        <f>IFERROR(VLOOKUP('[2]Formulario PPGR3'!$G261,'[2]Formulario PPGR2'!$H$9:$V$534,15,FALSE),"")</f>
        <v/>
      </c>
      <c r="J261" s="534"/>
      <c r="K261" s="533"/>
      <c r="L261" s="530" t="str">
        <f>IF([2]!Tabla1[[#This Row],[Descripción]]="","",_xlfn.XLOOKUP([2]!Tabla1[[#This Row],[Descripción]],[2]!Tabla10[Descripción],[2]!Tabla10[Unidad de Medida],"",0))</f>
        <v/>
      </c>
      <c r="M261" s="321"/>
      <c r="N261" s="546" t="str">
        <f>IF([2]!Tabla1[[#This Row],[Descripción]]="","",_xlfn.XLOOKUP([2]!Tabla1[[#This Row],[Descripción]],[2]!Tabla10[Descripción],[2]!Tabla10[Precio Unitario],0))</f>
        <v/>
      </c>
      <c r="O261" s="546" t="str">
        <f>IF([2]!Tabla1[[#This Row],[Cantidad de Insumos]]="","",[2]!Tabla1[[#This Row],[Precio Unitario]]*[2]!Tabla1[[#This Row],[Cantidad de Insumos]])</f>
        <v/>
      </c>
      <c r="P261" s="531" t="str">
        <f>IF([2]!Tabla1[[#This Row],[Descripción]]="","",_xlfn.XLOOKUP([2]!Tabla1[[#This Row],[Descripción]],[2]!Tabla10[Descripción],[2]!Tabla10[CODIGO PRESUPUESTARIO],0))</f>
        <v/>
      </c>
      <c r="Q261" s="532"/>
      <c r="R261" s="532" t="str">
        <f>IF([2]!Tabla1[[#This Row],[Insumos]]="","",_xlfn.XLOOKUP([2]!Tabla1[[#This Row],[Insumos]],[2]!Tabla10[Insumo],[2]!Tabla10[InsumoAbrev],"",0))</f>
        <v/>
      </c>
      <c r="S261" s="191"/>
    </row>
    <row r="262" spans="2:19">
      <c r="B262" s="191" t="str">
        <f>IF('Formulario PPGR3'!$G262="","",CONCATENATE('Formulario PPGR3'!$C262,".",'Formulario PPGR3'!$D262,".",'Formulario PPGR3'!$E262,".",'Formulario PPGR3'!$F262))</f>
        <v/>
      </c>
      <c r="C262" s="191" t="str">
        <f>IF('Formulario PPGR3'!$G262="","",'Formulario PPGR1'!#REF!)</f>
        <v/>
      </c>
      <c r="D262" s="191" t="str">
        <f>IF('Formulario PPGR3'!$G262="","",'Formulario PPGR1'!#REF!)</f>
        <v/>
      </c>
      <c r="E262" s="191" t="str">
        <f>IF('Formulario PPGR3'!$G262="","",'Formulario PPGR1'!#REF!)</f>
        <v/>
      </c>
      <c r="F262" s="191" t="str">
        <f>IF('Formulario PPGR3'!$G262="","",'Formulario PPGR1'!#REF!)</f>
        <v/>
      </c>
      <c r="G262" s="190"/>
      <c r="H262" s="528" t="e" cm="1" vm="1">
        <f t="array" ref="H262">IF([2]!Tabla1[[#This Row],[Código_Actividad]]="","",_xlfn.XLOOKUP([2]!Tabla1[[#This Row],[Código_Actividad]],CodigoActividad,[2]!Tabla2[Actividades Programables Presupuestables],"",0))</f>
        <v>#REF!</v>
      </c>
      <c r="I262" s="529" t="str">
        <f>IFERROR(VLOOKUP('[2]Formulario PPGR3'!$G262,'[2]Formulario PPGR2'!$H$9:$V$534,15,FALSE),"")</f>
        <v/>
      </c>
      <c r="J262" s="534"/>
      <c r="K262" s="533"/>
      <c r="L262" s="530" t="str">
        <f>IF([2]!Tabla1[[#This Row],[Descripción]]="","",_xlfn.XLOOKUP([2]!Tabla1[[#This Row],[Descripción]],[2]!Tabla10[Descripción],[2]!Tabla10[Unidad de Medida],"",0))</f>
        <v/>
      </c>
      <c r="M262" s="321"/>
      <c r="N262" s="546" t="str">
        <f>IF([2]!Tabla1[[#This Row],[Descripción]]="","",_xlfn.XLOOKUP([2]!Tabla1[[#This Row],[Descripción]],[2]!Tabla10[Descripción],[2]!Tabla10[Precio Unitario],0))</f>
        <v/>
      </c>
      <c r="O262" s="546" t="str">
        <f>IF([2]!Tabla1[[#This Row],[Cantidad de Insumos]]="","",[2]!Tabla1[[#This Row],[Precio Unitario]]*[2]!Tabla1[[#This Row],[Cantidad de Insumos]])</f>
        <v/>
      </c>
      <c r="P262" s="531" t="str">
        <f>IF([2]!Tabla1[[#This Row],[Descripción]]="","",_xlfn.XLOOKUP([2]!Tabla1[[#This Row],[Descripción]],[2]!Tabla10[Descripción],[2]!Tabla10[CODIGO PRESUPUESTARIO],0))</f>
        <v/>
      </c>
      <c r="Q262" s="532"/>
      <c r="R262" s="532" t="str">
        <f>IF([2]!Tabla1[[#This Row],[Insumos]]="","",_xlfn.XLOOKUP([2]!Tabla1[[#This Row],[Insumos]],[2]!Tabla10[Insumo],[2]!Tabla10[InsumoAbrev],"",0))</f>
        <v/>
      </c>
      <c r="S262" s="191"/>
    </row>
    <row r="263" spans="2:19">
      <c r="B263" s="191" t="str">
        <f>IF('Formulario PPGR3'!$G263="","",CONCATENATE('Formulario PPGR3'!$C263,".",'Formulario PPGR3'!$D263,".",'Formulario PPGR3'!$E263,".",'Formulario PPGR3'!$F263))</f>
        <v/>
      </c>
      <c r="C263" s="191" t="str">
        <f>IF('Formulario PPGR3'!$G263="","",'Formulario PPGR1'!#REF!)</f>
        <v/>
      </c>
      <c r="D263" s="191" t="str">
        <f>IF('Formulario PPGR3'!$G263="","",'Formulario PPGR1'!#REF!)</f>
        <v/>
      </c>
      <c r="E263" s="191" t="str">
        <f>IF('Formulario PPGR3'!$G263="","",'Formulario PPGR1'!#REF!)</f>
        <v/>
      </c>
      <c r="F263" s="191" t="str">
        <f>IF('Formulario PPGR3'!$G263="","",'Formulario PPGR1'!#REF!)</f>
        <v/>
      </c>
      <c r="G263" s="190"/>
      <c r="H263" s="528" t="e" cm="1" vm="1">
        <f t="array" ref="H263">IF([2]!Tabla1[[#This Row],[Código_Actividad]]="","",_xlfn.XLOOKUP([2]!Tabla1[[#This Row],[Código_Actividad]],CodigoActividad,[2]!Tabla2[Actividades Programables Presupuestables],"",0))</f>
        <v>#REF!</v>
      </c>
      <c r="I263" s="529" t="str">
        <f>IFERROR(VLOOKUP('[2]Formulario PPGR3'!$G263,'[2]Formulario PPGR2'!$H$9:$V$534,15,FALSE),"")</f>
        <v/>
      </c>
      <c r="J263" s="534"/>
      <c r="K263" s="533"/>
      <c r="L263" s="530" t="str">
        <f>IF([2]!Tabla1[[#This Row],[Descripción]]="","",_xlfn.XLOOKUP([2]!Tabla1[[#This Row],[Descripción]],[2]!Tabla10[Descripción],[2]!Tabla10[Unidad de Medida],"",0))</f>
        <v/>
      </c>
      <c r="M263" s="321"/>
      <c r="N263" s="546" t="str">
        <f>IF([2]!Tabla1[[#This Row],[Descripción]]="","",_xlfn.XLOOKUP([2]!Tabla1[[#This Row],[Descripción]],[2]!Tabla10[Descripción],[2]!Tabla10[Precio Unitario],0))</f>
        <v/>
      </c>
      <c r="O263" s="546" t="str">
        <f>IF([2]!Tabla1[[#This Row],[Cantidad de Insumos]]="","",[2]!Tabla1[[#This Row],[Precio Unitario]]*[2]!Tabla1[[#This Row],[Cantidad de Insumos]])</f>
        <v/>
      </c>
      <c r="P263" s="531" t="str">
        <f>IF([2]!Tabla1[[#This Row],[Descripción]]="","",_xlfn.XLOOKUP([2]!Tabla1[[#This Row],[Descripción]],[2]!Tabla10[Descripción],[2]!Tabla10[CODIGO PRESUPUESTARIO],0))</f>
        <v/>
      </c>
      <c r="Q263" s="532"/>
      <c r="R263" s="532" t="str">
        <f>IF([2]!Tabla1[[#This Row],[Insumos]]="","",_xlfn.XLOOKUP([2]!Tabla1[[#This Row],[Insumos]],[2]!Tabla10[Insumo],[2]!Tabla10[InsumoAbrev],"",0))</f>
        <v/>
      </c>
      <c r="S263" s="191"/>
    </row>
    <row r="264" spans="2:19">
      <c r="B264" s="191" t="str">
        <f>IF('Formulario PPGR3'!$G264="","",CONCATENATE('Formulario PPGR3'!$C264,".",'Formulario PPGR3'!$D264,".",'Formulario PPGR3'!$E264,".",'Formulario PPGR3'!$F264))</f>
        <v/>
      </c>
      <c r="C264" s="191" t="str">
        <f>IF('Formulario PPGR3'!$G264="","",'Formulario PPGR1'!#REF!)</f>
        <v/>
      </c>
      <c r="D264" s="191" t="str">
        <f>IF('Formulario PPGR3'!$G264="","",'Formulario PPGR1'!#REF!)</f>
        <v/>
      </c>
      <c r="E264" s="191" t="str">
        <f>IF('Formulario PPGR3'!$G264="","",'Formulario PPGR1'!#REF!)</f>
        <v/>
      </c>
      <c r="F264" s="191" t="str">
        <f>IF('Formulario PPGR3'!$G264="","",'Formulario PPGR1'!#REF!)</f>
        <v/>
      </c>
      <c r="G264" s="190"/>
      <c r="H264" s="528" t="e" cm="1" vm="1">
        <f t="array" ref="H264">IF([2]!Tabla1[[#This Row],[Código_Actividad]]="","",_xlfn.XLOOKUP([2]!Tabla1[[#This Row],[Código_Actividad]],CodigoActividad,[2]!Tabla2[Actividades Programables Presupuestables],"",0))</f>
        <v>#REF!</v>
      </c>
      <c r="I264" s="529" t="str">
        <f>IFERROR(VLOOKUP('[2]Formulario PPGR3'!$G264,'[2]Formulario PPGR2'!$H$9:$V$534,15,FALSE),"")</f>
        <v/>
      </c>
      <c r="J264" s="534"/>
      <c r="K264" s="533"/>
      <c r="L264" s="530" t="str">
        <f>IF([2]!Tabla1[[#This Row],[Descripción]]="","",_xlfn.XLOOKUP([2]!Tabla1[[#This Row],[Descripción]],[2]!Tabla10[Descripción],[2]!Tabla10[Unidad de Medida],"",0))</f>
        <v/>
      </c>
      <c r="M264" s="321"/>
      <c r="N264" s="546" t="str">
        <f>IF([2]!Tabla1[[#This Row],[Descripción]]="","",_xlfn.XLOOKUP([2]!Tabla1[[#This Row],[Descripción]],[2]!Tabla10[Descripción],[2]!Tabla10[Precio Unitario],0))</f>
        <v/>
      </c>
      <c r="O264" s="546" t="str">
        <f>IF([2]!Tabla1[[#This Row],[Cantidad de Insumos]]="","",[2]!Tabla1[[#This Row],[Precio Unitario]]*[2]!Tabla1[[#This Row],[Cantidad de Insumos]])</f>
        <v/>
      </c>
      <c r="P264" s="531" t="str">
        <f>IF([2]!Tabla1[[#This Row],[Descripción]]="","",_xlfn.XLOOKUP([2]!Tabla1[[#This Row],[Descripción]],[2]!Tabla10[Descripción],[2]!Tabla10[CODIGO PRESUPUESTARIO],0))</f>
        <v/>
      </c>
      <c r="Q264" s="532"/>
      <c r="R264" s="532" t="str">
        <f>IF([2]!Tabla1[[#This Row],[Insumos]]="","",_xlfn.XLOOKUP([2]!Tabla1[[#This Row],[Insumos]],[2]!Tabla10[Insumo],[2]!Tabla10[InsumoAbrev],"",0))</f>
        <v/>
      </c>
      <c r="S264" s="191"/>
    </row>
    <row r="265" spans="2:19">
      <c r="B265" s="191" t="str">
        <f>IF('Formulario PPGR3'!$G265="","",CONCATENATE('Formulario PPGR3'!$C265,".",'Formulario PPGR3'!$D265,".",'Formulario PPGR3'!$E265,".",'Formulario PPGR3'!$F265))</f>
        <v/>
      </c>
      <c r="C265" s="191" t="str">
        <f>IF('Formulario PPGR3'!$G265="","",'Formulario PPGR1'!#REF!)</f>
        <v/>
      </c>
      <c r="D265" s="191" t="str">
        <f>IF('Formulario PPGR3'!$G265="","",'Formulario PPGR1'!#REF!)</f>
        <v/>
      </c>
      <c r="E265" s="191" t="str">
        <f>IF('Formulario PPGR3'!$G265="","",'Formulario PPGR1'!#REF!)</f>
        <v/>
      </c>
      <c r="F265" s="191" t="str">
        <f>IF('Formulario PPGR3'!$G265="","",'Formulario PPGR1'!#REF!)</f>
        <v/>
      </c>
      <c r="G265" s="190"/>
      <c r="H265" s="528" t="e" cm="1" vm="1">
        <f t="array" ref="H265">IF([2]!Tabla1[[#This Row],[Código_Actividad]]="","",_xlfn.XLOOKUP([2]!Tabla1[[#This Row],[Código_Actividad]],CodigoActividad,[2]!Tabla2[Actividades Programables Presupuestables],"",0))</f>
        <v>#REF!</v>
      </c>
      <c r="I265" s="529" t="str">
        <f>IFERROR(VLOOKUP('[2]Formulario PPGR3'!$G265,'[2]Formulario PPGR2'!$H$9:$V$534,15,FALSE),"")</f>
        <v/>
      </c>
      <c r="J265" s="534"/>
      <c r="K265" s="533"/>
      <c r="L265" s="530" t="str">
        <f>IF([2]!Tabla1[[#This Row],[Descripción]]="","",_xlfn.XLOOKUP([2]!Tabla1[[#This Row],[Descripción]],[2]!Tabla10[Descripción],[2]!Tabla10[Unidad de Medida],"",0))</f>
        <v/>
      </c>
      <c r="M265" s="321"/>
      <c r="N265" s="546" t="str">
        <f>IF([2]!Tabla1[[#This Row],[Descripción]]="","",_xlfn.XLOOKUP([2]!Tabla1[[#This Row],[Descripción]],[2]!Tabla10[Descripción],[2]!Tabla10[Precio Unitario],0))</f>
        <v/>
      </c>
      <c r="O265" s="546" t="str">
        <f>IF([2]!Tabla1[[#This Row],[Cantidad de Insumos]]="","",[2]!Tabla1[[#This Row],[Precio Unitario]]*[2]!Tabla1[[#This Row],[Cantidad de Insumos]])</f>
        <v/>
      </c>
      <c r="P265" s="531" t="str">
        <f>IF([2]!Tabla1[[#This Row],[Descripción]]="","",_xlfn.XLOOKUP([2]!Tabla1[[#This Row],[Descripción]],[2]!Tabla10[Descripción],[2]!Tabla10[CODIGO PRESUPUESTARIO],0))</f>
        <v/>
      </c>
      <c r="Q265" s="532"/>
      <c r="R265" s="532" t="str">
        <f>IF([2]!Tabla1[[#This Row],[Insumos]]="","",_xlfn.XLOOKUP([2]!Tabla1[[#This Row],[Insumos]],[2]!Tabla10[Insumo],[2]!Tabla10[InsumoAbrev],"",0))</f>
        <v/>
      </c>
      <c r="S265" s="191"/>
    </row>
    <row r="266" spans="2:19">
      <c r="B266" s="191" t="str">
        <f>IF('Formulario PPGR3'!$G266="","",CONCATENATE('Formulario PPGR3'!$C266,".",'Formulario PPGR3'!$D266,".",'Formulario PPGR3'!$E266,".",'Formulario PPGR3'!$F266))</f>
        <v/>
      </c>
      <c r="C266" s="191" t="str">
        <f>IF('Formulario PPGR3'!$G266="","",'Formulario PPGR1'!#REF!)</f>
        <v/>
      </c>
      <c r="D266" s="191" t="str">
        <f>IF('Formulario PPGR3'!$G266="","",'Formulario PPGR1'!#REF!)</f>
        <v/>
      </c>
      <c r="E266" s="191" t="str">
        <f>IF('Formulario PPGR3'!$G266="","",'Formulario PPGR1'!#REF!)</f>
        <v/>
      </c>
      <c r="F266" s="191" t="str">
        <f>IF('Formulario PPGR3'!$G266="","",'Formulario PPGR1'!#REF!)</f>
        <v/>
      </c>
      <c r="G266" s="190"/>
      <c r="H266" s="528" t="e" cm="1" vm="1">
        <f t="array" ref="H266">IF([2]!Tabla1[[#This Row],[Código_Actividad]]="","",_xlfn.XLOOKUP([2]!Tabla1[[#This Row],[Código_Actividad]],CodigoActividad,[2]!Tabla2[Actividades Programables Presupuestables],"",0))</f>
        <v>#REF!</v>
      </c>
      <c r="I266" s="529" t="str">
        <f>IFERROR(VLOOKUP('[2]Formulario PPGR3'!$G266,'[2]Formulario PPGR2'!$H$9:$V$534,15,FALSE),"")</f>
        <v/>
      </c>
      <c r="J266" s="534"/>
      <c r="K266" s="533"/>
      <c r="L266" s="530" t="str">
        <f>IF([2]!Tabla1[[#This Row],[Descripción]]="","",_xlfn.XLOOKUP([2]!Tabla1[[#This Row],[Descripción]],[2]!Tabla10[Descripción],[2]!Tabla10[Unidad de Medida],"",0))</f>
        <v/>
      </c>
      <c r="M266" s="321"/>
      <c r="N266" s="546" t="str">
        <f>IF([2]!Tabla1[[#This Row],[Descripción]]="","",_xlfn.XLOOKUP([2]!Tabla1[[#This Row],[Descripción]],[2]!Tabla10[Descripción],[2]!Tabla10[Precio Unitario],0))</f>
        <v/>
      </c>
      <c r="O266" s="546" t="str">
        <f>IF([2]!Tabla1[[#This Row],[Cantidad de Insumos]]="","",[2]!Tabla1[[#This Row],[Precio Unitario]]*[2]!Tabla1[[#This Row],[Cantidad de Insumos]])</f>
        <v/>
      </c>
      <c r="P266" s="531" t="str">
        <f>IF([2]!Tabla1[[#This Row],[Descripción]]="","",_xlfn.XLOOKUP([2]!Tabla1[[#This Row],[Descripción]],[2]!Tabla10[Descripción],[2]!Tabla10[CODIGO PRESUPUESTARIO],0))</f>
        <v/>
      </c>
      <c r="Q266" s="532"/>
      <c r="R266" s="532" t="str">
        <f>IF([2]!Tabla1[[#This Row],[Insumos]]="","",_xlfn.XLOOKUP([2]!Tabla1[[#This Row],[Insumos]],[2]!Tabla10[Insumo],[2]!Tabla10[InsumoAbrev],"",0))</f>
        <v/>
      </c>
      <c r="S266" s="191"/>
    </row>
    <row r="267" spans="2:19">
      <c r="B267" s="191" t="str">
        <f>IF('Formulario PPGR3'!$G267="","",CONCATENATE('Formulario PPGR3'!$C267,".",'Formulario PPGR3'!$D267,".",'Formulario PPGR3'!$E267,".",'Formulario PPGR3'!$F267))</f>
        <v/>
      </c>
      <c r="C267" s="191" t="str">
        <f>IF('Formulario PPGR3'!$G267="","",'Formulario PPGR1'!#REF!)</f>
        <v/>
      </c>
      <c r="D267" s="191" t="str">
        <f>IF('Formulario PPGR3'!$G267="","",'Formulario PPGR1'!#REF!)</f>
        <v/>
      </c>
      <c r="E267" s="191" t="str">
        <f>IF('Formulario PPGR3'!$G267="","",'Formulario PPGR1'!#REF!)</f>
        <v/>
      </c>
      <c r="F267" s="191" t="str">
        <f>IF('Formulario PPGR3'!$G267="","",'Formulario PPGR1'!#REF!)</f>
        <v/>
      </c>
      <c r="G267" s="190"/>
      <c r="H267" s="528" t="e" cm="1" vm="1">
        <f t="array" ref="H267">IF([2]!Tabla1[[#This Row],[Código_Actividad]]="","",_xlfn.XLOOKUP([2]!Tabla1[[#This Row],[Código_Actividad]],CodigoActividad,[2]!Tabla2[Actividades Programables Presupuestables],"",0))</f>
        <v>#REF!</v>
      </c>
      <c r="I267" s="529" t="str">
        <f>IFERROR(VLOOKUP('[2]Formulario PPGR3'!$G267,'[2]Formulario PPGR2'!$H$9:$V$534,15,FALSE),"")</f>
        <v/>
      </c>
      <c r="J267" s="534"/>
      <c r="K267" s="533"/>
      <c r="L267" s="530" t="str">
        <f>IF([2]!Tabla1[[#This Row],[Descripción]]="","",_xlfn.XLOOKUP([2]!Tabla1[[#This Row],[Descripción]],[2]!Tabla10[Descripción],[2]!Tabla10[Unidad de Medida],"",0))</f>
        <v/>
      </c>
      <c r="M267" s="321"/>
      <c r="N267" s="546" t="str">
        <f>IF([2]!Tabla1[[#This Row],[Descripción]]="","",_xlfn.XLOOKUP([2]!Tabla1[[#This Row],[Descripción]],[2]!Tabla10[Descripción],[2]!Tabla10[Precio Unitario],0))</f>
        <v/>
      </c>
      <c r="O267" s="546" t="str">
        <f>IF([2]!Tabla1[[#This Row],[Cantidad de Insumos]]="","",[2]!Tabla1[[#This Row],[Precio Unitario]]*[2]!Tabla1[[#This Row],[Cantidad de Insumos]])</f>
        <v/>
      </c>
      <c r="P267" s="531" t="str">
        <f>IF([2]!Tabla1[[#This Row],[Descripción]]="","",_xlfn.XLOOKUP([2]!Tabla1[[#This Row],[Descripción]],[2]!Tabla10[Descripción],[2]!Tabla10[CODIGO PRESUPUESTARIO],0))</f>
        <v/>
      </c>
      <c r="Q267" s="532"/>
      <c r="R267" s="532" t="str">
        <f>IF([2]!Tabla1[[#This Row],[Insumos]]="","",_xlfn.XLOOKUP([2]!Tabla1[[#This Row],[Insumos]],[2]!Tabla10[Insumo],[2]!Tabla10[InsumoAbrev],"",0))</f>
        <v/>
      </c>
      <c r="S267" s="191"/>
    </row>
    <row r="268" spans="2:19">
      <c r="B268" s="191" t="str">
        <f>IF('Formulario PPGR3'!$G268="","",CONCATENATE('Formulario PPGR3'!$C268,".",'Formulario PPGR3'!$D268,".",'Formulario PPGR3'!$E268,".",'Formulario PPGR3'!$F268))</f>
        <v/>
      </c>
      <c r="C268" s="191" t="str">
        <f>IF('Formulario PPGR3'!$G268="","",'Formulario PPGR1'!#REF!)</f>
        <v/>
      </c>
      <c r="D268" s="191" t="str">
        <f>IF('Formulario PPGR3'!$G268="","",'Formulario PPGR1'!#REF!)</f>
        <v/>
      </c>
      <c r="E268" s="191" t="str">
        <f>IF('Formulario PPGR3'!$G268="","",'Formulario PPGR1'!#REF!)</f>
        <v/>
      </c>
      <c r="F268" s="191" t="str">
        <f>IF('Formulario PPGR3'!$G268="","",'Formulario PPGR1'!#REF!)</f>
        <v/>
      </c>
      <c r="G268" s="190"/>
      <c r="H268" s="528" t="e" cm="1" vm="1">
        <f t="array" ref="H268">IF([2]!Tabla1[[#This Row],[Código_Actividad]]="","",_xlfn.XLOOKUP([2]!Tabla1[[#This Row],[Código_Actividad]],CodigoActividad,[2]!Tabla2[Actividades Programables Presupuestables],"",0))</f>
        <v>#REF!</v>
      </c>
      <c r="I268" s="529" t="str">
        <f>IFERROR(VLOOKUP('[2]Formulario PPGR3'!$G268,'[2]Formulario PPGR2'!$H$9:$V$534,15,FALSE),"")</f>
        <v/>
      </c>
      <c r="J268" s="534"/>
      <c r="K268" s="533"/>
      <c r="L268" s="530" t="str">
        <f>IF([2]!Tabla1[[#This Row],[Descripción]]="","",_xlfn.XLOOKUP([2]!Tabla1[[#This Row],[Descripción]],[2]!Tabla10[Descripción],[2]!Tabla10[Unidad de Medida],"",0))</f>
        <v/>
      </c>
      <c r="M268" s="321"/>
      <c r="N268" s="546" t="str">
        <f>IF([2]!Tabla1[[#This Row],[Descripción]]="","",_xlfn.XLOOKUP([2]!Tabla1[[#This Row],[Descripción]],[2]!Tabla10[Descripción],[2]!Tabla10[Precio Unitario],0))</f>
        <v/>
      </c>
      <c r="O268" s="546" t="str">
        <f>IF([2]!Tabla1[[#This Row],[Cantidad de Insumos]]="","",[2]!Tabla1[[#This Row],[Precio Unitario]]*[2]!Tabla1[[#This Row],[Cantidad de Insumos]])</f>
        <v/>
      </c>
      <c r="P268" s="531" t="str">
        <f>IF([2]!Tabla1[[#This Row],[Descripción]]="","",_xlfn.XLOOKUP([2]!Tabla1[[#This Row],[Descripción]],[2]!Tabla10[Descripción],[2]!Tabla10[CODIGO PRESUPUESTARIO],0))</f>
        <v/>
      </c>
      <c r="Q268" s="532"/>
      <c r="R268" s="532" t="str">
        <f>IF([2]!Tabla1[[#This Row],[Insumos]]="","",_xlfn.XLOOKUP([2]!Tabla1[[#This Row],[Insumos]],[2]!Tabla10[Insumo],[2]!Tabla10[InsumoAbrev],"",0))</f>
        <v/>
      </c>
      <c r="S268" s="191"/>
    </row>
    <row r="269" spans="2:19">
      <c r="B269" s="191" t="str">
        <f>IF('Formulario PPGR3'!$G269="","",CONCATENATE('Formulario PPGR3'!$C269,".",'Formulario PPGR3'!$D269,".",'Formulario PPGR3'!$E269,".",'Formulario PPGR3'!$F269))</f>
        <v/>
      </c>
      <c r="C269" s="191" t="str">
        <f>IF('Formulario PPGR3'!$G269="","",'Formulario PPGR1'!#REF!)</f>
        <v/>
      </c>
      <c r="D269" s="191" t="str">
        <f>IF('Formulario PPGR3'!$G269="","",'Formulario PPGR1'!#REF!)</f>
        <v/>
      </c>
      <c r="E269" s="191" t="str">
        <f>IF('Formulario PPGR3'!$G269="","",'Formulario PPGR1'!#REF!)</f>
        <v/>
      </c>
      <c r="F269" s="191" t="str">
        <f>IF('Formulario PPGR3'!$G269="","",'Formulario PPGR1'!#REF!)</f>
        <v/>
      </c>
      <c r="G269" s="190"/>
      <c r="H269" s="528" t="e" cm="1" vm="1">
        <f t="array" ref="H269">IF([2]!Tabla1[[#This Row],[Código_Actividad]]="","",_xlfn.XLOOKUP([2]!Tabla1[[#This Row],[Código_Actividad]],CodigoActividad,[2]!Tabla2[Actividades Programables Presupuestables],"",0))</f>
        <v>#REF!</v>
      </c>
      <c r="I269" s="529" t="str">
        <f>IFERROR(VLOOKUP('[2]Formulario PPGR3'!$G269,'[2]Formulario PPGR2'!$H$9:$V$534,15,FALSE),"")</f>
        <v/>
      </c>
      <c r="J269" s="534"/>
      <c r="K269" s="533"/>
      <c r="L269" s="530" t="str">
        <f>IF([2]!Tabla1[[#This Row],[Descripción]]="","",_xlfn.XLOOKUP([2]!Tabla1[[#This Row],[Descripción]],[2]!Tabla10[Descripción],[2]!Tabla10[Unidad de Medida],"",0))</f>
        <v/>
      </c>
      <c r="M269" s="321"/>
      <c r="N269" s="546" t="str">
        <f>IF([2]!Tabla1[[#This Row],[Descripción]]="","",_xlfn.XLOOKUP([2]!Tabla1[[#This Row],[Descripción]],[2]!Tabla10[Descripción],[2]!Tabla10[Precio Unitario],0))</f>
        <v/>
      </c>
      <c r="O269" s="546" t="str">
        <f>IF([2]!Tabla1[[#This Row],[Cantidad de Insumos]]="","",[2]!Tabla1[[#This Row],[Precio Unitario]]*[2]!Tabla1[[#This Row],[Cantidad de Insumos]])</f>
        <v/>
      </c>
      <c r="P269" s="531" t="str">
        <f>IF([2]!Tabla1[[#This Row],[Descripción]]="","",_xlfn.XLOOKUP([2]!Tabla1[[#This Row],[Descripción]],[2]!Tabla10[Descripción],[2]!Tabla10[CODIGO PRESUPUESTARIO],0))</f>
        <v/>
      </c>
      <c r="Q269" s="532"/>
      <c r="R269" s="532" t="str">
        <f>IF([2]!Tabla1[[#This Row],[Insumos]]="","",_xlfn.XLOOKUP([2]!Tabla1[[#This Row],[Insumos]],[2]!Tabla10[Insumo],[2]!Tabla10[InsumoAbrev],"",0))</f>
        <v/>
      </c>
      <c r="S269" s="191"/>
    </row>
    <row r="270" spans="2:19">
      <c r="B270" s="191" t="str">
        <f>IF('Formulario PPGR3'!$G270="","",CONCATENATE('Formulario PPGR3'!$C270,".",'Formulario PPGR3'!$D270,".",'Formulario PPGR3'!$E270,".",'Formulario PPGR3'!$F270))</f>
        <v/>
      </c>
      <c r="C270" s="191" t="str">
        <f>IF('Formulario PPGR3'!$G270="","",'Formulario PPGR1'!#REF!)</f>
        <v/>
      </c>
      <c r="D270" s="191" t="str">
        <f>IF('Formulario PPGR3'!$G270="","",'Formulario PPGR1'!#REF!)</f>
        <v/>
      </c>
      <c r="E270" s="191" t="str">
        <f>IF('Formulario PPGR3'!$G270="","",'Formulario PPGR1'!#REF!)</f>
        <v/>
      </c>
      <c r="F270" s="191" t="str">
        <f>IF('Formulario PPGR3'!$G270="","",'Formulario PPGR1'!#REF!)</f>
        <v/>
      </c>
      <c r="G270" s="190"/>
      <c r="H270" s="528" t="e" cm="1" vm="1">
        <f t="array" ref="H270">IF([2]!Tabla1[[#This Row],[Código_Actividad]]="","",_xlfn.XLOOKUP([2]!Tabla1[[#This Row],[Código_Actividad]],CodigoActividad,[2]!Tabla2[Actividades Programables Presupuestables],"",0))</f>
        <v>#REF!</v>
      </c>
      <c r="I270" s="529" t="str">
        <f>IFERROR(VLOOKUP('[2]Formulario PPGR3'!$G270,'[2]Formulario PPGR2'!$H$9:$V$534,15,FALSE),"")</f>
        <v/>
      </c>
      <c r="J270" s="534"/>
      <c r="K270" s="533"/>
      <c r="L270" s="530" t="str">
        <f>IF([2]!Tabla1[[#This Row],[Descripción]]="","",_xlfn.XLOOKUP([2]!Tabla1[[#This Row],[Descripción]],[2]!Tabla10[Descripción],[2]!Tabla10[Unidad de Medida],"",0))</f>
        <v/>
      </c>
      <c r="M270" s="321"/>
      <c r="N270" s="546" t="str">
        <f>IF([2]!Tabla1[[#This Row],[Descripción]]="","",_xlfn.XLOOKUP([2]!Tabla1[[#This Row],[Descripción]],[2]!Tabla10[Descripción],[2]!Tabla10[Precio Unitario],0))</f>
        <v/>
      </c>
      <c r="O270" s="546" t="str">
        <f>IF([2]!Tabla1[[#This Row],[Cantidad de Insumos]]="","",[2]!Tabla1[[#This Row],[Precio Unitario]]*[2]!Tabla1[[#This Row],[Cantidad de Insumos]])</f>
        <v/>
      </c>
      <c r="P270" s="531" t="str">
        <f>IF([2]!Tabla1[[#This Row],[Descripción]]="","",_xlfn.XLOOKUP([2]!Tabla1[[#This Row],[Descripción]],[2]!Tabla10[Descripción],[2]!Tabla10[CODIGO PRESUPUESTARIO],0))</f>
        <v/>
      </c>
      <c r="Q270" s="532"/>
      <c r="R270" s="532" t="str">
        <f>IF([2]!Tabla1[[#This Row],[Insumos]]="","",_xlfn.XLOOKUP([2]!Tabla1[[#This Row],[Insumos]],[2]!Tabla10[Insumo],[2]!Tabla10[InsumoAbrev],"",0))</f>
        <v/>
      </c>
      <c r="S270" s="191"/>
    </row>
    <row r="271" spans="2:19">
      <c r="B271" s="191" t="str">
        <f>IF('Formulario PPGR3'!$G271="","",CONCATENATE('Formulario PPGR3'!$C271,".",'Formulario PPGR3'!$D271,".",'Formulario PPGR3'!$E271,".",'Formulario PPGR3'!$F271))</f>
        <v/>
      </c>
      <c r="C271" s="191" t="str">
        <f>IF('Formulario PPGR3'!$G271="","",'Formulario PPGR1'!#REF!)</f>
        <v/>
      </c>
      <c r="D271" s="191" t="str">
        <f>IF('Formulario PPGR3'!$G271="","",'Formulario PPGR1'!#REF!)</f>
        <v/>
      </c>
      <c r="E271" s="191" t="str">
        <f>IF('Formulario PPGR3'!$G271="","",'Formulario PPGR1'!#REF!)</f>
        <v/>
      </c>
      <c r="F271" s="191" t="str">
        <f>IF('Formulario PPGR3'!$G271="","",'Formulario PPGR1'!#REF!)</f>
        <v/>
      </c>
      <c r="G271" s="190"/>
      <c r="H271" s="528" t="e" cm="1" vm="1">
        <f t="array" ref="H271">IF([2]!Tabla1[[#This Row],[Código_Actividad]]="","",_xlfn.XLOOKUP([2]!Tabla1[[#This Row],[Código_Actividad]],CodigoActividad,[2]!Tabla2[Actividades Programables Presupuestables],"",0))</f>
        <v>#REF!</v>
      </c>
      <c r="I271" s="529" t="str">
        <f>IFERROR(VLOOKUP('[2]Formulario PPGR3'!$G271,'[2]Formulario PPGR2'!$H$9:$V$534,15,FALSE),"")</f>
        <v/>
      </c>
      <c r="J271" s="534"/>
      <c r="K271" s="533"/>
      <c r="L271" s="530" t="str">
        <f>IF([2]!Tabla1[[#This Row],[Descripción]]="","",_xlfn.XLOOKUP([2]!Tabla1[[#This Row],[Descripción]],[2]!Tabla10[Descripción],[2]!Tabla10[Unidad de Medida],"",0))</f>
        <v/>
      </c>
      <c r="M271" s="321"/>
      <c r="N271" s="546" t="str">
        <f>IF([2]!Tabla1[[#This Row],[Descripción]]="","",_xlfn.XLOOKUP([2]!Tabla1[[#This Row],[Descripción]],[2]!Tabla10[Descripción],[2]!Tabla10[Precio Unitario],0))</f>
        <v/>
      </c>
      <c r="O271" s="546" t="str">
        <f>IF([2]!Tabla1[[#This Row],[Cantidad de Insumos]]="","",[2]!Tabla1[[#This Row],[Precio Unitario]]*[2]!Tabla1[[#This Row],[Cantidad de Insumos]])</f>
        <v/>
      </c>
      <c r="P271" s="531" t="str">
        <f>IF([2]!Tabla1[[#This Row],[Descripción]]="","",_xlfn.XLOOKUP([2]!Tabla1[[#This Row],[Descripción]],[2]!Tabla10[Descripción],[2]!Tabla10[CODIGO PRESUPUESTARIO],0))</f>
        <v/>
      </c>
      <c r="Q271" s="532"/>
      <c r="R271" s="532" t="str">
        <f>IF([2]!Tabla1[[#This Row],[Insumos]]="","",_xlfn.XLOOKUP([2]!Tabla1[[#This Row],[Insumos]],[2]!Tabla10[Insumo],[2]!Tabla10[InsumoAbrev],"",0))</f>
        <v/>
      </c>
      <c r="S271" s="191"/>
    </row>
    <row r="272" spans="2:19">
      <c r="B272" s="191" t="str">
        <f>IF('Formulario PPGR3'!$G272="","",CONCATENATE('Formulario PPGR3'!$C272,".",'Formulario PPGR3'!$D272,".",'Formulario PPGR3'!$E272,".",'Formulario PPGR3'!$F272))</f>
        <v/>
      </c>
      <c r="C272" s="191" t="str">
        <f>IF('Formulario PPGR3'!$G272="","",'Formulario PPGR1'!#REF!)</f>
        <v/>
      </c>
      <c r="D272" s="191" t="str">
        <f>IF('Formulario PPGR3'!$G272="","",'Formulario PPGR1'!#REF!)</f>
        <v/>
      </c>
      <c r="E272" s="191" t="str">
        <f>IF('Formulario PPGR3'!$G272="","",'Formulario PPGR1'!#REF!)</f>
        <v/>
      </c>
      <c r="F272" s="191" t="str">
        <f>IF('Formulario PPGR3'!$G272="","",'Formulario PPGR1'!#REF!)</f>
        <v/>
      </c>
      <c r="G272" s="190"/>
      <c r="H272" s="528" t="e" cm="1" vm="1">
        <f t="array" ref="H272">IF([2]!Tabla1[[#This Row],[Código_Actividad]]="","",_xlfn.XLOOKUP([2]!Tabla1[[#This Row],[Código_Actividad]],CodigoActividad,[2]!Tabla2[Actividades Programables Presupuestables],"",0))</f>
        <v>#REF!</v>
      </c>
      <c r="I272" s="529" t="str">
        <f>IFERROR(VLOOKUP('[2]Formulario PPGR3'!$G272,'[2]Formulario PPGR2'!$H$9:$V$534,15,FALSE),"")</f>
        <v/>
      </c>
      <c r="J272" s="534"/>
      <c r="K272" s="533"/>
      <c r="L272" s="530" t="str">
        <f>IF([2]!Tabla1[[#This Row],[Descripción]]="","",_xlfn.XLOOKUP([2]!Tabla1[[#This Row],[Descripción]],[2]!Tabla10[Descripción],[2]!Tabla10[Unidad de Medida],"",0))</f>
        <v/>
      </c>
      <c r="M272" s="321"/>
      <c r="N272" s="546" t="str">
        <f>IF([2]!Tabla1[[#This Row],[Descripción]]="","",_xlfn.XLOOKUP([2]!Tabla1[[#This Row],[Descripción]],[2]!Tabla10[Descripción],[2]!Tabla10[Precio Unitario],0))</f>
        <v/>
      </c>
      <c r="O272" s="546" t="str">
        <f>IF([2]!Tabla1[[#This Row],[Cantidad de Insumos]]="","",[2]!Tabla1[[#This Row],[Precio Unitario]]*[2]!Tabla1[[#This Row],[Cantidad de Insumos]])</f>
        <v/>
      </c>
      <c r="P272" s="531" t="str">
        <f>IF([2]!Tabla1[[#This Row],[Descripción]]="","",_xlfn.XLOOKUP([2]!Tabla1[[#This Row],[Descripción]],[2]!Tabla10[Descripción],[2]!Tabla10[CODIGO PRESUPUESTARIO],0))</f>
        <v/>
      </c>
      <c r="Q272" s="532"/>
      <c r="R272" s="532" t="str">
        <f>IF([2]!Tabla1[[#This Row],[Insumos]]="","",_xlfn.XLOOKUP([2]!Tabla1[[#This Row],[Insumos]],[2]!Tabla10[Insumo],[2]!Tabla10[InsumoAbrev],"",0))</f>
        <v/>
      </c>
      <c r="S272" s="191"/>
    </row>
    <row r="273" spans="2:19">
      <c r="B273" s="191" t="str">
        <f>IF('Formulario PPGR3'!$G273="","",CONCATENATE('Formulario PPGR3'!$C273,".",'Formulario PPGR3'!$D273,".",'Formulario PPGR3'!$E273,".",'Formulario PPGR3'!$F273))</f>
        <v/>
      </c>
      <c r="C273" s="191" t="str">
        <f>IF('Formulario PPGR3'!$G273="","",'Formulario PPGR1'!#REF!)</f>
        <v/>
      </c>
      <c r="D273" s="191" t="str">
        <f>IF('Formulario PPGR3'!$G273="","",'Formulario PPGR1'!#REF!)</f>
        <v/>
      </c>
      <c r="E273" s="191" t="str">
        <f>IF('Formulario PPGR3'!$G273="","",'Formulario PPGR1'!#REF!)</f>
        <v/>
      </c>
      <c r="F273" s="191" t="str">
        <f>IF('Formulario PPGR3'!$G273="","",'Formulario PPGR1'!#REF!)</f>
        <v/>
      </c>
      <c r="G273" s="190"/>
      <c r="H273" s="528" t="e" cm="1" vm="1">
        <f t="array" ref="H273">IF([2]!Tabla1[[#This Row],[Código_Actividad]]="","",_xlfn.XLOOKUP([2]!Tabla1[[#This Row],[Código_Actividad]],CodigoActividad,[2]!Tabla2[Actividades Programables Presupuestables],"",0))</f>
        <v>#REF!</v>
      </c>
      <c r="I273" s="529" t="str">
        <f>IFERROR(VLOOKUP('[2]Formulario PPGR3'!$G273,'[2]Formulario PPGR2'!$H$9:$V$534,15,FALSE),"")</f>
        <v/>
      </c>
      <c r="J273" s="534"/>
      <c r="K273" s="533"/>
      <c r="L273" s="530" t="str">
        <f>IF([2]!Tabla1[[#This Row],[Descripción]]="","",_xlfn.XLOOKUP([2]!Tabla1[[#This Row],[Descripción]],[2]!Tabla10[Descripción],[2]!Tabla10[Unidad de Medida],"",0))</f>
        <v/>
      </c>
      <c r="M273" s="321"/>
      <c r="N273" s="546" t="str">
        <f>IF([2]!Tabla1[[#This Row],[Descripción]]="","",_xlfn.XLOOKUP([2]!Tabla1[[#This Row],[Descripción]],[2]!Tabla10[Descripción],[2]!Tabla10[Precio Unitario],0))</f>
        <v/>
      </c>
      <c r="O273" s="546" t="str">
        <f>IF([2]!Tabla1[[#This Row],[Cantidad de Insumos]]="","",[2]!Tabla1[[#This Row],[Precio Unitario]]*[2]!Tabla1[[#This Row],[Cantidad de Insumos]])</f>
        <v/>
      </c>
      <c r="P273" s="531" t="str">
        <f>IF([2]!Tabla1[[#This Row],[Descripción]]="","",_xlfn.XLOOKUP([2]!Tabla1[[#This Row],[Descripción]],[2]!Tabla10[Descripción],[2]!Tabla10[CODIGO PRESUPUESTARIO],0))</f>
        <v/>
      </c>
      <c r="Q273" s="532"/>
      <c r="R273" s="532" t="str">
        <f>IF([2]!Tabla1[[#This Row],[Insumos]]="","",_xlfn.XLOOKUP([2]!Tabla1[[#This Row],[Insumos]],[2]!Tabla10[Insumo],[2]!Tabla10[InsumoAbrev],"",0))</f>
        <v/>
      </c>
      <c r="S273" s="191"/>
    </row>
    <row r="274" spans="2:19">
      <c r="B274" s="191" t="str">
        <f>IF('Formulario PPGR3'!$G274="","",CONCATENATE('Formulario PPGR3'!$C274,".",'Formulario PPGR3'!$D274,".",'Formulario PPGR3'!$E274,".",'Formulario PPGR3'!$F274))</f>
        <v/>
      </c>
      <c r="C274" s="191" t="str">
        <f>IF('Formulario PPGR3'!$G274="","",'Formulario PPGR1'!#REF!)</f>
        <v/>
      </c>
      <c r="D274" s="191" t="str">
        <f>IF('Formulario PPGR3'!$G274="","",'Formulario PPGR1'!#REF!)</f>
        <v/>
      </c>
      <c r="E274" s="191" t="str">
        <f>IF('Formulario PPGR3'!$G274="","",'Formulario PPGR1'!#REF!)</f>
        <v/>
      </c>
      <c r="F274" s="191" t="str">
        <f>IF('Formulario PPGR3'!$G274="","",'Formulario PPGR1'!#REF!)</f>
        <v/>
      </c>
      <c r="G274" s="190"/>
      <c r="H274" s="528" t="e" cm="1" vm="1">
        <f t="array" ref="H274">IF([2]!Tabla1[[#This Row],[Código_Actividad]]="","",_xlfn.XLOOKUP([2]!Tabla1[[#This Row],[Código_Actividad]],CodigoActividad,[2]!Tabla2[Actividades Programables Presupuestables],"",0))</f>
        <v>#REF!</v>
      </c>
      <c r="I274" s="529" t="str">
        <f>IFERROR(VLOOKUP('[2]Formulario PPGR3'!$G274,'[2]Formulario PPGR2'!$H$9:$V$534,15,FALSE),"")</f>
        <v/>
      </c>
      <c r="J274" s="534"/>
      <c r="K274" s="533"/>
      <c r="L274" s="530" t="str">
        <f>IF([2]!Tabla1[[#This Row],[Descripción]]="","",_xlfn.XLOOKUP([2]!Tabla1[[#This Row],[Descripción]],[2]!Tabla10[Descripción],[2]!Tabla10[Unidad de Medida],"",0))</f>
        <v/>
      </c>
      <c r="M274" s="321"/>
      <c r="N274" s="546" t="str">
        <f>IF([2]!Tabla1[[#This Row],[Descripción]]="","",_xlfn.XLOOKUP([2]!Tabla1[[#This Row],[Descripción]],[2]!Tabla10[Descripción],[2]!Tabla10[Precio Unitario],0))</f>
        <v/>
      </c>
      <c r="O274" s="546" t="str">
        <f>IF([2]!Tabla1[[#This Row],[Cantidad de Insumos]]="","",[2]!Tabla1[[#This Row],[Precio Unitario]]*[2]!Tabla1[[#This Row],[Cantidad de Insumos]])</f>
        <v/>
      </c>
      <c r="P274" s="531" t="str">
        <f>IF([2]!Tabla1[[#This Row],[Descripción]]="","",_xlfn.XLOOKUP([2]!Tabla1[[#This Row],[Descripción]],[2]!Tabla10[Descripción],[2]!Tabla10[CODIGO PRESUPUESTARIO],0))</f>
        <v/>
      </c>
      <c r="Q274" s="532"/>
      <c r="R274" s="532" t="str">
        <f>IF([2]!Tabla1[[#This Row],[Insumos]]="","",_xlfn.XLOOKUP([2]!Tabla1[[#This Row],[Insumos]],[2]!Tabla10[Insumo],[2]!Tabla10[InsumoAbrev],"",0))</f>
        <v/>
      </c>
      <c r="S274" s="191"/>
    </row>
    <row r="275" spans="2:19">
      <c r="B275" s="191" t="str">
        <f>IF('Formulario PPGR3'!$G275="","",CONCATENATE('Formulario PPGR3'!$C275,".",'Formulario PPGR3'!$D275,".",'Formulario PPGR3'!$E275,".",'Formulario PPGR3'!$F275))</f>
        <v/>
      </c>
      <c r="C275" s="191" t="str">
        <f>IF('Formulario PPGR3'!$G275="","",'Formulario PPGR1'!#REF!)</f>
        <v/>
      </c>
      <c r="D275" s="191" t="str">
        <f>IF('Formulario PPGR3'!$G275="","",'Formulario PPGR1'!#REF!)</f>
        <v/>
      </c>
      <c r="E275" s="191" t="str">
        <f>IF('Formulario PPGR3'!$G275="","",'Formulario PPGR1'!#REF!)</f>
        <v/>
      </c>
      <c r="F275" s="191" t="str">
        <f>IF('Formulario PPGR3'!$G275="","",'Formulario PPGR1'!#REF!)</f>
        <v/>
      </c>
      <c r="G275" s="190"/>
      <c r="H275" s="528" t="e" cm="1" vm="1">
        <f t="array" ref="H275">IF([2]!Tabla1[[#This Row],[Código_Actividad]]="","",_xlfn.XLOOKUP([2]!Tabla1[[#This Row],[Código_Actividad]],CodigoActividad,[2]!Tabla2[Actividades Programables Presupuestables],"",0))</f>
        <v>#REF!</v>
      </c>
      <c r="I275" s="529" t="str">
        <f>IFERROR(VLOOKUP('[2]Formulario PPGR3'!$G275,'[2]Formulario PPGR2'!$H$9:$V$534,15,FALSE),"")</f>
        <v/>
      </c>
      <c r="J275" s="534"/>
      <c r="K275" s="533"/>
      <c r="L275" s="530" t="str">
        <f>IF([2]!Tabla1[[#This Row],[Descripción]]="","",_xlfn.XLOOKUP([2]!Tabla1[[#This Row],[Descripción]],[2]!Tabla10[Descripción],[2]!Tabla10[Unidad de Medida],"",0))</f>
        <v/>
      </c>
      <c r="M275" s="321"/>
      <c r="N275" s="546" t="str">
        <f>IF([2]!Tabla1[[#This Row],[Descripción]]="","",_xlfn.XLOOKUP([2]!Tabla1[[#This Row],[Descripción]],[2]!Tabla10[Descripción],[2]!Tabla10[Precio Unitario],0))</f>
        <v/>
      </c>
      <c r="O275" s="546" t="str">
        <f>IF([2]!Tabla1[[#This Row],[Cantidad de Insumos]]="","",[2]!Tabla1[[#This Row],[Precio Unitario]]*[2]!Tabla1[[#This Row],[Cantidad de Insumos]])</f>
        <v/>
      </c>
      <c r="P275" s="531" t="str">
        <f>IF([2]!Tabla1[[#This Row],[Descripción]]="","",_xlfn.XLOOKUP([2]!Tabla1[[#This Row],[Descripción]],[2]!Tabla10[Descripción],[2]!Tabla10[CODIGO PRESUPUESTARIO],0))</f>
        <v/>
      </c>
      <c r="Q275" s="532"/>
      <c r="R275" s="532" t="str">
        <f>IF([2]!Tabla1[[#This Row],[Insumos]]="","",_xlfn.XLOOKUP([2]!Tabla1[[#This Row],[Insumos]],[2]!Tabla10[Insumo],[2]!Tabla10[InsumoAbrev],"",0))</f>
        <v/>
      </c>
      <c r="S275" s="191"/>
    </row>
    <row r="276" spans="2:19">
      <c r="B276" s="191" t="str">
        <f>IF('Formulario PPGR3'!$G276="","",CONCATENATE('Formulario PPGR3'!$C276,".",'Formulario PPGR3'!$D276,".",'Formulario PPGR3'!$E276,".",'Formulario PPGR3'!$F276))</f>
        <v/>
      </c>
      <c r="C276" s="191" t="str">
        <f>IF('Formulario PPGR3'!$G276="","",'Formulario PPGR1'!#REF!)</f>
        <v/>
      </c>
      <c r="D276" s="191" t="str">
        <f>IF('Formulario PPGR3'!$G276="","",'Formulario PPGR1'!#REF!)</f>
        <v/>
      </c>
      <c r="E276" s="191" t="str">
        <f>IF('Formulario PPGR3'!$G276="","",'Formulario PPGR1'!#REF!)</f>
        <v/>
      </c>
      <c r="F276" s="191" t="str">
        <f>IF('Formulario PPGR3'!$G276="","",'Formulario PPGR1'!#REF!)</f>
        <v/>
      </c>
      <c r="G276" s="190"/>
      <c r="H276" s="528" t="e" cm="1" vm="1">
        <f t="array" ref="H276">IF([2]!Tabla1[[#This Row],[Código_Actividad]]="","",_xlfn.XLOOKUP([2]!Tabla1[[#This Row],[Código_Actividad]],CodigoActividad,[2]!Tabla2[Actividades Programables Presupuestables],"",0))</f>
        <v>#REF!</v>
      </c>
      <c r="I276" s="529" t="str">
        <f>IFERROR(VLOOKUP('[2]Formulario PPGR3'!$G276,'[2]Formulario PPGR2'!$H$9:$V$534,15,FALSE),"")</f>
        <v/>
      </c>
      <c r="J276" s="534"/>
      <c r="K276" s="533"/>
      <c r="L276" s="530" t="str">
        <f>IF([2]!Tabla1[[#This Row],[Descripción]]="","",_xlfn.XLOOKUP([2]!Tabla1[[#This Row],[Descripción]],[2]!Tabla10[Descripción],[2]!Tabla10[Unidad de Medida],"",0))</f>
        <v/>
      </c>
      <c r="M276" s="321"/>
      <c r="N276" s="546" t="str">
        <f>IF([2]!Tabla1[[#This Row],[Descripción]]="","",_xlfn.XLOOKUP([2]!Tabla1[[#This Row],[Descripción]],[2]!Tabla10[Descripción],[2]!Tabla10[Precio Unitario],0))</f>
        <v/>
      </c>
      <c r="O276" s="546" t="str">
        <f>IF([2]!Tabla1[[#This Row],[Cantidad de Insumos]]="","",[2]!Tabla1[[#This Row],[Precio Unitario]]*[2]!Tabla1[[#This Row],[Cantidad de Insumos]])</f>
        <v/>
      </c>
      <c r="P276" s="531" t="str">
        <f>IF([2]!Tabla1[[#This Row],[Descripción]]="","",_xlfn.XLOOKUP([2]!Tabla1[[#This Row],[Descripción]],[2]!Tabla10[Descripción],[2]!Tabla10[CODIGO PRESUPUESTARIO],0))</f>
        <v/>
      </c>
      <c r="Q276" s="532"/>
      <c r="R276" s="532" t="str">
        <f>IF([2]!Tabla1[[#This Row],[Insumos]]="","",_xlfn.XLOOKUP([2]!Tabla1[[#This Row],[Insumos]],[2]!Tabla10[Insumo],[2]!Tabla10[InsumoAbrev],"",0))</f>
        <v/>
      </c>
      <c r="S276" s="191"/>
    </row>
    <row r="277" spans="2:19">
      <c r="B277" s="191" t="str">
        <f>IF('Formulario PPGR3'!$G277="","",CONCATENATE('Formulario PPGR3'!$C277,".",'Formulario PPGR3'!$D277,".",'Formulario PPGR3'!$E277,".",'Formulario PPGR3'!$F277))</f>
        <v/>
      </c>
      <c r="C277" s="191" t="str">
        <f>IF('Formulario PPGR3'!$G277="","",'Formulario PPGR1'!#REF!)</f>
        <v/>
      </c>
      <c r="D277" s="191" t="str">
        <f>IF('Formulario PPGR3'!$G277="","",'Formulario PPGR1'!#REF!)</f>
        <v/>
      </c>
      <c r="E277" s="191" t="str">
        <f>IF('Formulario PPGR3'!$G277="","",'Formulario PPGR1'!#REF!)</f>
        <v/>
      </c>
      <c r="F277" s="191" t="str">
        <f>IF('Formulario PPGR3'!$G277="","",'Formulario PPGR1'!#REF!)</f>
        <v/>
      </c>
      <c r="G277" s="190"/>
      <c r="H277" s="528" t="e" cm="1" vm="1">
        <f t="array" ref="H277">IF([2]!Tabla1[[#This Row],[Código_Actividad]]="","",_xlfn.XLOOKUP([2]!Tabla1[[#This Row],[Código_Actividad]],CodigoActividad,[2]!Tabla2[Actividades Programables Presupuestables],"",0))</f>
        <v>#REF!</v>
      </c>
      <c r="I277" s="529" t="str">
        <f>IFERROR(VLOOKUP('[2]Formulario PPGR3'!$G277,'[2]Formulario PPGR2'!$H$9:$V$534,15,FALSE),"")</f>
        <v/>
      </c>
      <c r="J277" s="534"/>
      <c r="K277" s="533"/>
      <c r="L277" s="530" t="str">
        <f>IF([2]!Tabla1[[#This Row],[Descripción]]="","",_xlfn.XLOOKUP([2]!Tabla1[[#This Row],[Descripción]],[2]!Tabla10[Descripción],[2]!Tabla10[Unidad de Medida],"",0))</f>
        <v/>
      </c>
      <c r="M277" s="321"/>
      <c r="N277" s="546" t="str">
        <f>IF([2]!Tabla1[[#This Row],[Descripción]]="","",_xlfn.XLOOKUP([2]!Tabla1[[#This Row],[Descripción]],[2]!Tabla10[Descripción],[2]!Tabla10[Precio Unitario],0))</f>
        <v/>
      </c>
      <c r="O277" s="546" t="str">
        <f>IF([2]!Tabla1[[#This Row],[Cantidad de Insumos]]="","",[2]!Tabla1[[#This Row],[Precio Unitario]]*[2]!Tabla1[[#This Row],[Cantidad de Insumos]])</f>
        <v/>
      </c>
      <c r="P277" s="531" t="str">
        <f>IF([2]!Tabla1[[#This Row],[Descripción]]="","",_xlfn.XLOOKUP([2]!Tabla1[[#This Row],[Descripción]],[2]!Tabla10[Descripción],[2]!Tabla10[CODIGO PRESUPUESTARIO],0))</f>
        <v/>
      </c>
      <c r="Q277" s="532"/>
      <c r="R277" s="532" t="str">
        <f>IF([2]!Tabla1[[#This Row],[Insumos]]="","",_xlfn.XLOOKUP([2]!Tabla1[[#This Row],[Insumos]],[2]!Tabla10[Insumo],[2]!Tabla10[InsumoAbrev],"",0))</f>
        <v/>
      </c>
      <c r="S277" s="191"/>
    </row>
    <row r="278" spans="2:19">
      <c r="B278" s="191" t="str">
        <f>IF('Formulario PPGR3'!$G278="","",CONCATENATE('Formulario PPGR3'!$C278,".",'Formulario PPGR3'!$D278,".",'Formulario PPGR3'!$E278,".",'Formulario PPGR3'!$F278))</f>
        <v/>
      </c>
      <c r="C278" s="191" t="str">
        <f>IF('Formulario PPGR3'!$G278="","",'Formulario PPGR1'!#REF!)</f>
        <v/>
      </c>
      <c r="D278" s="191" t="str">
        <f>IF('Formulario PPGR3'!$G278="","",'Formulario PPGR1'!#REF!)</f>
        <v/>
      </c>
      <c r="E278" s="191" t="str">
        <f>IF('Formulario PPGR3'!$G278="","",'Formulario PPGR1'!#REF!)</f>
        <v/>
      </c>
      <c r="F278" s="191" t="str">
        <f>IF('Formulario PPGR3'!$G278="","",'Formulario PPGR1'!#REF!)</f>
        <v/>
      </c>
      <c r="G278" s="190"/>
      <c r="H278" s="528" t="e" cm="1" vm="1">
        <f t="array" ref="H278">IF([2]!Tabla1[[#This Row],[Código_Actividad]]="","",_xlfn.XLOOKUP([2]!Tabla1[[#This Row],[Código_Actividad]],CodigoActividad,[2]!Tabla2[Actividades Programables Presupuestables],"",0))</f>
        <v>#REF!</v>
      </c>
      <c r="I278" s="529" t="str">
        <f>IFERROR(VLOOKUP('[2]Formulario PPGR3'!$G278,'[2]Formulario PPGR2'!$H$9:$V$534,15,FALSE),"")</f>
        <v/>
      </c>
      <c r="J278" s="534"/>
      <c r="K278" s="533"/>
      <c r="L278" s="530" t="str">
        <f>IF([2]!Tabla1[[#This Row],[Descripción]]="","",_xlfn.XLOOKUP([2]!Tabla1[[#This Row],[Descripción]],[2]!Tabla10[Descripción],[2]!Tabla10[Unidad de Medida],"",0))</f>
        <v/>
      </c>
      <c r="M278" s="321"/>
      <c r="N278" s="546" t="str">
        <f>IF([2]!Tabla1[[#This Row],[Descripción]]="","",_xlfn.XLOOKUP([2]!Tabla1[[#This Row],[Descripción]],[2]!Tabla10[Descripción],[2]!Tabla10[Precio Unitario],0))</f>
        <v/>
      </c>
      <c r="O278" s="546" t="str">
        <f>IF([2]!Tabla1[[#This Row],[Cantidad de Insumos]]="","",[2]!Tabla1[[#This Row],[Precio Unitario]]*[2]!Tabla1[[#This Row],[Cantidad de Insumos]])</f>
        <v/>
      </c>
      <c r="P278" s="531" t="str">
        <f>IF([2]!Tabla1[[#This Row],[Descripción]]="","",_xlfn.XLOOKUP([2]!Tabla1[[#This Row],[Descripción]],[2]!Tabla10[Descripción],[2]!Tabla10[CODIGO PRESUPUESTARIO],0))</f>
        <v/>
      </c>
      <c r="Q278" s="532"/>
      <c r="R278" s="532" t="str">
        <f>IF([2]!Tabla1[[#This Row],[Insumos]]="","",_xlfn.XLOOKUP([2]!Tabla1[[#This Row],[Insumos]],[2]!Tabla10[Insumo],[2]!Tabla10[InsumoAbrev],"",0))</f>
        <v/>
      </c>
      <c r="S278" s="191"/>
    </row>
    <row r="279" spans="2:19">
      <c r="B279" s="191" t="str">
        <f>IF('Formulario PPGR3'!$G279="","",CONCATENATE('Formulario PPGR3'!$C279,".",'Formulario PPGR3'!$D279,".",'Formulario PPGR3'!$E279,".",'Formulario PPGR3'!$F279))</f>
        <v/>
      </c>
      <c r="C279" s="191" t="str">
        <f>IF('Formulario PPGR3'!$G279="","",'Formulario PPGR1'!#REF!)</f>
        <v/>
      </c>
      <c r="D279" s="191" t="str">
        <f>IF('Formulario PPGR3'!$G279="","",'Formulario PPGR1'!#REF!)</f>
        <v/>
      </c>
      <c r="E279" s="191" t="str">
        <f>IF('Formulario PPGR3'!$G279="","",'Formulario PPGR1'!#REF!)</f>
        <v/>
      </c>
      <c r="F279" s="191" t="str">
        <f>IF('Formulario PPGR3'!$G279="","",'Formulario PPGR1'!#REF!)</f>
        <v/>
      </c>
      <c r="G279" s="190"/>
      <c r="H279" s="528" t="e" cm="1" vm="1">
        <f t="array" ref="H279">IF([2]!Tabla1[[#This Row],[Código_Actividad]]="","",_xlfn.XLOOKUP([2]!Tabla1[[#This Row],[Código_Actividad]],CodigoActividad,[2]!Tabla2[Actividades Programables Presupuestables],"",0))</f>
        <v>#REF!</v>
      </c>
      <c r="I279" s="529" t="str">
        <f>IFERROR(VLOOKUP('[2]Formulario PPGR3'!$G279,'[2]Formulario PPGR2'!$H$9:$V$534,15,FALSE),"")</f>
        <v/>
      </c>
      <c r="J279" s="534"/>
      <c r="K279" s="533"/>
      <c r="L279" s="530" t="str">
        <f>IF([2]!Tabla1[[#This Row],[Descripción]]="","",_xlfn.XLOOKUP([2]!Tabla1[[#This Row],[Descripción]],[2]!Tabla10[Descripción],[2]!Tabla10[Unidad de Medida],"",0))</f>
        <v/>
      </c>
      <c r="M279" s="321"/>
      <c r="N279" s="546" t="str">
        <f>IF([2]!Tabla1[[#This Row],[Descripción]]="","",_xlfn.XLOOKUP([2]!Tabla1[[#This Row],[Descripción]],[2]!Tabla10[Descripción],[2]!Tabla10[Precio Unitario],0))</f>
        <v/>
      </c>
      <c r="O279" s="546" t="str">
        <f>IF([2]!Tabla1[[#This Row],[Cantidad de Insumos]]="","",[2]!Tabla1[[#This Row],[Precio Unitario]]*[2]!Tabla1[[#This Row],[Cantidad de Insumos]])</f>
        <v/>
      </c>
      <c r="P279" s="531" t="str">
        <f>IF([2]!Tabla1[[#This Row],[Descripción]]="","",_xlfn.XLOOKUP([2]!Tabla1[[#This Row],[Descripción]],[2]!Tabla10[Descripción],[2]!Tabla10[CODIGO PRESUPUESTARIO],0))</f>
        <v/>
      </c>
      <c r="Q279" s="532"/>
      <c r="R279" s="532" t="str">
        <f>IF([2]!Tabla1[[#This Row],[Insumos]]="","",_xlfn.XLOOKUP([2]!Tabla1[[#This Row],[Insumos]],[2]!Tabla10[Insumo],[2]!Tabla10[InsumoAbrev],"",0))</f>
        <v/>
      </c>
      <c r="S279" s="191"/>
    </row>
    <row r="280" spans="2:19">
      <c r="B280" s="191" t="str">
        <f>IF('Formulario PPGR3'!$G280="","",CONCATENATE('Formulario PPGR3'!$C280,".",'Formulario PPGR3'!$D280,".",'Formulario PPGR3'!$E280,".",'Formulario PPGR3'!$F280))</f>
        <v/>
      </c>
      <c r="C280" s="191" t="str">
        <f>IF('Formulario PPGR3'!$G280="","",'Formulario PPGR1'!#REF!)</f>
        <v/>
      </c>
      <c r="D280" s="191" t="str">
        <f>IF('Formulario PPGR3'!$G280="","",'Formulario PPGR1'!#REF!)</f>
        <v/>
      </c>
      <c r="E280" s="191" t="str">
        <f>IF('Formulario PPGR3'!$G280="","",'Formulario PPGR1'!#REF!)</f>
        <v/>
      </c>
      <c r="F280" s="191" t="str">
        <f>IF('Formulario PPGR3'!$G280="","",'Formulario PPGR1'!#REF!)</f>
        <v/>
      </c>
      <c r="G280" s="190"/>
      <c r="H280" s="528" t="e" cm="1" vm="1">
        <f t="array" ref="H280">IF([2]!Tabla1[[#This Row],[Código_Actividad]]="","",_xlfn.XLOOKUP([2]!Tabla1[[#This Row],[Código_Actividad]],CodigoActividad,[2]!Tabla2[Actividades Programables Presupuestables],"",0))</f>
        <v>#REF!</v>
      </c>
      <c r="I280" s="529" t="str">
        <f>IFERROR(VLOOKUP('[2]Formulario PPGR3'!$G280,'[2]Formulario PPGR2'!$H$9:$V$534,15,FALSE),"")</f>
        <v/>
      </c>
      <c r="J280" s="534"/>
      <c r="K280" s="533"/>
      <c r="L280" s="530" t="str">
        <f>IF([2]!Tabla1[[#This Row],[Descripción]]="","",_xlfn.XLOOKUP([2]!Tabla1[[#This Row],[Descripción]],[2]!Tabla10[Descripción],[2]!Tabla10[Unidad de Medida],"",0))</f>
        <v/>
      </c>
      <c r="M280" s="321"/>
      <c r="N280" s="546" t="str">
        <f>IF([2]!Tabla1[[#This Row],[Descripción]]="","",_xlfn.XLOOKUP([2]!Tabla1[[#This Row],[Descripción]],[2]!Tabla10[Descripción],[2]!Tabla10[Precio Unitario],0))</f>
        <v/>
      </c>
      <c r="O280" s="546" t="str">
        <f>IF([2]!Tabla1[[#This Row],[Cantidad de Insumos]]="","",[2]!Tabla1[[#This Row],[Precio Unitario]]*[2]!Tabla1[[#This Row],[Cantidad de Insumos]])</f>
        <v/>
      </c>
      <c r="P280" s="531" t="str">
        <f>IF([2]!Tabla1[[#This Row],[Descripción]]="","",_xlfn.XLOOKUP([2]!Tabla1[[#This Row],[Descripción]],[2]!Tabla10[Descripción],[2]!Tabla10[CODIGO PRESUPUESTARIO],0))</f>
        <v/>
      </c>
      <c r="Q280" s="532"/>
      <c r="R280" s="532" t="str">
        <f>IF([2]!Tabla1[[#This Row],[Insumos]]="","",_xlfn.XLOOKUP([2]!Tabla1[[#This Row],[Insumos]],[2]!Tabla10[Insumo],[2]!Tabla10[InsumoAbrev],"",0))</f>
        <v/>
      </c>
      <c r="S280" s="191"/>
    </row>
    <row r="281" spans="2:19">
      <c r="B281" s="191" t="str">
        <f>IF('Formulario PPGR3'!$G281="","",CONCATENATE('Formulario PPGR3'!$C281,".",'Formulario PPGR3'!$D281,".",'Formulario PPGR3'!$E281,".",'Formulario PPGR3'!$F281))</f>
        <v/>
      </c>
      <c r="C281" s="191" t="str">
        <f>IF('Formulario PPGR3'!$G281="","",'Formulario PPGR1'!#REF!)</f>
        <v/>
      </c>
      <c r="D281" s="191" t="str">
        <f>IF('Formulario PPGR3'!$G281="","",'Formulario PPGR1'!#REF!)</f>
        <v/>
      </c>
      <c r="E281" s="191" t="str">
        <f>IF('Formulario PPGR3'!$G281="","",'Formulario PPGR1'!#REF!)</f>
        <v/>
      </c>
      <c r="F281" s="191" t="str">
        <f>IF('Formulario PPGR3'!$G281="","",'Formulario PPGR1'!#REF!)</f>
        <v/>
      </c>
      <c r="G281" s="190"/>
      <c r="H281" s="528" t="e" cm="1" vm="1">
        <f t="array" ref="H281">IF([2]!Tabla1[[#This Row],[Código_Actividad]]="","",_xlfn.XLOOKUP([2]!Tabla1[[#This Row],[Código_Actividad]],CodigoActividad,[2]!Tabla2[Actividades Programables Presupuestables],"",0))</f>
        <v>#REF!</v>
      </c>
      <c r="I281" s="529" t="str">
        <f>IFERROR(VLOOKUP('[2]Formulario PPGR3'!$G281,'[2]Formulario PPGR2'!$H$9:$V$534,15,FALSE),"")</f>
        <v/>
      </c>
      <c r="J281" s="534"/>
      <c r="K281" s="533"/>
      <c r="L281" s="530" t="str">
        <f>IF([2]!Tabla1[[#This Row],[Descripción]]="","",_xlfn.XLOOKUP([2]!Tabla1[[#This Row],[Descripción]],[2]!Tabla10[Descripción],[2]!Tabla10[Unidad de Medida],"",0))</f>
        <v/>
      </c>
      <c r="M281" s="321"/>
      <c r="N281" s="546" t="str">
        <f>IF([2]!Tabla1[[#This Row],[Descripción]]="","",_xlfn.XLOOKUP([2]!Tabla1[[#This Row],[Descripción]],[2]!Tabla10[Descripción],[2]!Tabla10[Precio Unitario],0))</f>
        <v/>
      </c>
      <c r="O281" s="546" t="str">
        <f>IF([2]!Tabla1[[#This Row],[Cantidad de Insumos]]="","",[2]!Tabla1[[#This Row],[Precio Unitario]]*[2]!Tabla1[[#This Row],[Cantidad de Insumos]])</f>
        <v/>
      </c>
      <c r="P281" s="531" t="str">
        <f>IF([2]!Tabla1[[#This Row],[Descripción]]="","",_xlfn.XLOOKUP([2]!Tabla1[[#This Row],[Descripción]],[2]!Tabla10[Descripción],[2]!Tabla10[CODIGO PRESUPUESTARIO],0))</f>
        <v/>
      </c>
      <c r="Q281" s="532"/>
      <c r="R281" s="532" t="str">
        <f>IF([2]!Tabla1[[#This Row],[Insumos]]="","",_xlfn.XLOOKUP([2]!Tabla1[[#This Row],[Insumos]],[2]!Tabla10[Insumo],[2]!Tabla10[InsumoAbrev],"",0))</f>
        <v/>
      </c>
      <c r="S281" s="191"/>
    </row>
    <row r="282" spans="2:19">
      <c r="B282" s="191" t="str">
        <f>IF('Formulario PPGR3'!$G282="","",CONCATENATE('Formulario PPGR3'!$C282,".",'Formulario PPGR3'!$D282,".",'Formulario PPGR3'!$E282,".",'Formulario PPGR3'!$F282))</f>
        <v/>
      </c>
      <c r="C282" s="191" t="str">
        <f>IF('Formulario PPGR3'!$G282="","",'Formulario PPGR1'!#REF!)</f>
        <v/>
      </c>
      <c r="D282" s="191" t="str">
        <f>IF('Formulario PPGR3'!$G282="","",'Formulario PPGR1'!#REF!)</f>
        <v/>
      </c>
      <c r="E282" s="191" t="str">
        <f>IF('Formulario PPGR3'!$G282="","",'Formulario PPGR1'!#REF!)</f>
        <v/>
      </c>
      <c r="F282" s="191" t="str">
        <f>IF('Formulario PPGR3'!$G282="","",'Formulario PPGR1'!#REF!)</f>
        <v/>
      </c>
      <c r="G282" s="190"/>
      <c r="H282" s="528" t="e" cm="1" vm="1">
        <f t="array" ref="H282">IF([2]!Tabla1[[#This Row],[Código_Actividad]]="","",_xlfn.XLOOKUP([2]!Tabla1[[#This Row],[Código_Actividad]],CodigoActividad,[2]!Tabla2[Actividades Programables Presupuestables],"",0))</f>
        <v>#REF!</v>
      </c>
      <c r="I282" s="529" t="str">
        <f>IFERROR(VLOOKUP('[2]Formulario PPGR3'!$G282,'[2]Formulario PPGR2'!$H$9:$V$534,15,FALSE),"")</f>
        <v/>
      </c>
      <c r="J282" s="534"/>
      <c r="K282" s="533"/>
      <c r="L282" s="530" t="str">
        <f>IF([2]!Tabla1[[#This Row],[Descripción]]="","",_xlfn.XLOOKUP([2]!Tabla1[[#This Row],[Descripción]],[2]!Tabla10[Descripción],[2]!Tabla10[Unidad de Medida],"",0))</f>
        <v/>
      </c>
      <c r="M282" s="321"/>
      <c r="N282" s="546" t="str">
        <f>IF([2]!Tabla1[[#This Row],[Descripción]]="","",_xlfn.XLOOKUP([2]!Tabla1[[#This Row],[Descripción]],[2]!Tabla10[Descripción],[2]!Tabla10[Precio Unitario],0))</f>
        <v/>
      </c>
      <c r="O282" s="546" t="str">
        <f>IF([2]!Tabla1[[#This Row],[Cantidad de Insumos]]="","",[2]!Tabla1[[#This Row],[Precio Unitario]]*[2]!Tabla1[[#This Row],[Cantidad de Insumos]])</f>
        <v/>
      </c>
      <c r="P282" s="531" t="str">
        <f>IF([2]!Tabla1[[#This Row],[Descripción]]="","",_xlfn.XLOOKUP([2]!Tabla1[[#This Row],[Descripción]],[2]!Tabla10[Descripción],[2]!Tabla10[CODIGO PRESUPUESTARIO],0))</f>
        <v/>
      </c>
      <c r="Q282" s="532"/>
      <c r="R282" s="532" t="str">
        <f>IF([2]!Tabla1[[#This Row],[Insumos]]="","",_xlfn.XLOOKUP([2]!Tabla1[[#This Row],[Insumos]],[2]!Tabla10[Insumo],[2]!Tabla10[InsumoAbrev],"",0))</f>
        <v/>
      </c>
      <c r="S282" s="191"/>
    </row>
    <row r="283" spans="2:19">
      <c r="B283" s="191" t="str">
        <f>IF('Formulario PPGR3'!$G283="","",CONCATENATE('Formulario PPGR3'!$C283,".",'Formulario PPGR3'!$D283,".",'Formulario PPGR3'!$E283,".",'Formulario PPGR3'!$F283))</f>
        <v/>
      </c>
      <c r="C283" s="191" t="str">
        <f>IF('Formulario PPGR3'!$G283="","",'Formulario PPGR1'!#REF!)</f>
        <v/>
      </c>
      <c r="D283" s="191" t="str">
        <f>IF('Formulario PPGR3'!$G283="","",'Formulario PPGR1'!#REF!)</f>
        <v/>
      </c>
      <c r="E283" s="191" t="str">
        <f>IF('Formulario PPGR3'!$G283="","",'Formulario PPGR1'!#REF!)</f>
        <v/>
      </c>
      <c r="F283" s="191" t="str">
        <f>IF('Formulario PPGR3'!$G283="","",'Formulario PPGR1'!#REF!)</f>
        <v/>
      </c>
      <c r="G283" s="190"/>
      <c r="H283" s="528" t="e" cm="1" vm="1">
        <f t="array" ref="H283">IF([2]!Tabla1[[#This Row],[Código_Actividad]]="","",_xlfn.XLOOKUP([2]!Tabla1[[#This Row],[Código_Actividad]],CodigoActividad,[2]!Tabla2[Actividades Programables Presupuestables],"",0))</f>
        <v>#REF!</v>
      </c>
      <c r="I283" s="529" t="str">
        <f>IFERROR(VLOOKUP('[2]Formulario PPGR3'!$G283,'[2]Formulario PPGR2'!$H$9:$V$534,15,FALSE),"")</f>
        <v/>
      </c>
      <c r="J283" s="534"/>
      <c r="K283" s="533"/>
      <c r="L283" s="530" t="str">
        <f>IF([2]!Tabla1[[#This Row],[Descripción]]="","",_xlfn.XLOOKUP([2]!Tabla1[[#This Row],[Descripción]],[2]!Tabla10[Descripción],[2]!Tabla10[Unidad de Medida],"",0))</f>
        <v/>
      </c>
      <c r="M283" s="321"/>
      <c r="N283" s="546" t="str">
        <f>IF([2]!Tabla1[[#This Row],[Descripción]]="","",_xlfn.XLOOKUP([2]!Tabla1[[#This Row],[Descripción]],[2]!Tabla10[Descripción],[2]!Tabla10[Precio Unitario],0))</f>
        <v/>
      </c>
      <c r="O283" s="546" t="str">
        <f>IF([2]!Tabla1[[#This Row],[Cantidad de Insumos]]="","",[2]!Tabla1[[#This Row],[Precio Unitario]]*[2]!Tabla1[[#This Row],[Cantidad de Insumos]])</f>
        <v/>
      </c>
      <c r="P283" s="531" t="str">
        <f>IF([2]!Tabla1[[#This Row],[Descripción]]="","",_xlfn.XLOOKUP([2]!Tabla1[[#This Row],[Descripción]],[2]!Tabla10[Descripción],[2]!Tabla10[CODIGO PRESUPUESTARIO],0))</f>
        <v/>
      </c>
      <c r="Q283" s="532"/>
      <c r="R283" s="532" t="str">
        <f>IF([2]!Tabla1[[#This Row],[Insumos]]="","",_xlfn.XLOOKUP([2]!Tabla1[[#This Row],[Insumos]],[2]!Tabla10[Insumo],[2]!Tabla10[InsumoAbrev],"",0))</f>
        <v/>
      </c>
      <c r="S283" s="191"/>
    </row>
    <row r="284" spans="2:19">
      <c r="B284" s="191" t="str">
        <f>IF('Formulario PPGR3'!$G284="","",CONCATENATE('Formulario PPGR3'!$C284,".",'Formulario PPGR3'!$D284,".",'Formulario PPGR3'!$E284,".",'Formulario PPGR3'!$F284))</f>
        <v/>
      </c>
      <c r="C284" s="191" t="str">
        <f>IF('Formulario PPGR3'!$G284="","",'Formulario PPGR1'!#REF!)</f>
        <v/>
      </c>
      <c r="D284" s="191" t="str">
        <f>IF('Formulario PPGR3'!$G284="","",'Formulario PPGR1'!#REF!)</f>
        <v/>
      </c>
      <c r="E284" s="191" t="str">
        <f>IF('Formulario PPGR3'!$G284="","",'Formulario PPGR1'!#REF!)</f>
        <v/>
      </c>
      <c r="F284" s="191" t="str">
        <f>IF('Formulario PPGR3'!$G284="","",'Formulario PPGR1'!#REF!)</f>
        <v/>
      </c>
      <c r="G284" s="190"/>
      <c r="H284" s="528" t="e" cm="1" vm="1">
        <f t="array" ref="H284">IF([2]!Tabla1[[#This Row],[Código_Actividad]]="","",_xlfn.XLOOKUP([2]!Tabla1[[#This Row],[Código_Actividad]],CodigoActividad,[2]!Tabla2[Actividades Programables Presupuestables],"",0))</f>
        <v>#REF!</v>
      </c>
      <c r="I284" s="529" t="str">
        <f>IFERROR(VLOOKUP('[2]Formulario PPGR3'!$G284,'[2]Formulario PPGR2'!$H$9:$V$534,15,FALSE),"")</f>
        <v/>
      </c>
      <c r="J284" s="534"/>
      <c r="K284" s="533"/>
      <c r="L284" s="530" t="str">
        <f>IF([2]!Tabla1[[#This Row],[Descripción]]="","",_xlfn.XLOOKUP([2]!Tabla1[[#This Row],[Descripción]],[2]!Tabla10[Descripción],[2]!Tabla10[Unidad de Medida],"",0))</f>
        <v/>
      </c>
      <c r="M284" s="321"/>
      <c r="N284" s="546" t="str">
        <f>IF([2]!Tabla1[[#This Row],[Descripción]]="","",_xlfn.XLOOKUP([2]!Tabla1[[#This Row],[Descripción]],[2]!Tabla10[Descripción],[2]!Tabla10[Precio Unitario],0))</f>
        <v/>
      </c>
      <c r="O284" s="546" t="str">
        <f>IF([2]!Tabla1[[#This Row],[Cantidad de Insumos]]="","",[2]!Tabla1[[#This Row],[Precio Unitario]]*[2]!Tabla1[[#This Row],[Cantidad de Insumos]])</f>
        <v/>
      </c>
      <c r="P284" s="531" t="str">
        <f>IF([2]!Tabla1[[#This Row],[Descripción]]="","",_xlfn.XLOOKUP([2]!Tabla1[[#This Row],[Descripción]],[2]!Tabla10[Descripción],[2]!Tabla10[CODIGO PRESUPUESTARIO],0))</f>
        <v/>
      </c>
      <c r="Q284" s="532"/>
      <c r="R284" s="532" t="str">
        <f>IF([2]!Tabla1[[#This Row],[Insumos]]="","",_xlfn.XLOOKUP([2]!Tabla1[[#This Row],[Insumos]],[2]!Tabla10[Insumo],[2]!Tabla10[InsumoAbrev],"",0))</f>
        <v/>
      </c>
      <c r="S284" s="191"/>
    </row>
    <row r="285" spans="2:19">
      <c r="B285" s="191" t="str">
        <f>IF('Formulario PPGR3'!$G285="","",CONCATENATE('Formulario PPGR3'!$C285,".",'Formulario PPGR3'!$D285,".",'Formulario PPGR3'!$E285,".",'Formulario PPGR3'!$F285))</f>
        <v/>
      </c>
      <c r="C285" s="191" t="str">
        <f>IF('Formulario PPGR3'!$G285="","",'Formulario PPGR1'!#REF!)</f>
        <v/>
      </c>
      <c r="D285" s="191" t="str">
        <f>IF('Formulario PPGR3'!$G285="","",'Formulario PPGR1'!#REF!)</f>
        <v/>
      </c>
      <c r="E285" s="191" t="str">
        <f>IF('Formulario PPGR3'!$G285="","",'Formulario PPGR1'!#REF!)</f>
        <v/>
      </c>
      <c r="F285" s="191" t="str">
        <f>IF('Formulario PPGR3'!$G285="","",'Formulario PPGR1'!#REF!)</f>
        <v/>
      </c>
      <c r="G285" s="190"/>
      <c r="H285" s="528" t="e" cm="1" vm="1">
        <f t="array" ref="H285">IF([2]!Tabla1[[#This Row],[Código_Actividad]]="","",_xlfn.XLOOKUP([2]!Tabla1[[#This Row],[Código_Actividad]],CodigoActividad,[2]!Tabla2[Actividades Programables Presupuestables],"",0))</f>
        <v>#REF!</v>
      </c>
      <c r="I285" s="529" t="str">
        <f>IFERROR(VLOOKUP('[2]Formulario PPGR3'!$G285,'[2]Formulario PPGR2'!$H$9:$V$534,15,FALSE),"")</f>
        <v/>
      </c>
      <c r="J285" s="534"/>
      <c r="K285" s="533"/>
      <c r="L285" s="530" t="str">
        <f>IF([2]!Tabla1[[#This Row],[Descripción]]="","",_xlfn.XLOOKUP([2]!Tabla1[[#This Row],[Descripción]],[2]!Tabla10[Descripción],[2]!Tabla10[Unidad de Medida],"",0))</f>
        <v/>
      </c>
      <c r="M285" s="321"/>
      <c r="N285" s="546" t="str">
        <f>IF([2]!Tabla1[[#This Row],[Descripción]]="","",_xlfn.XLOOKUP([2]!Tabla1[[#This Row],[Descripción]],[2]!Tabla10[Descripción],[2]!Tabla10[Precio Unitario],0))</f>
        <v/>
      </c>
      <c r="O285" s="546" t="str">
        <f>IF([2]!Tabla1[[#This Row],[Cantidad de Insumos]]="","",[2]!Tabla1[[#This Row],[Precio Unitario]]*[2]!Tabla1[[#This Row],[Cantidad de Insumos]])</f>
        <v/>
      </c>
      <c r="P285" s="531" t="str">
        <f>IF([2]!Tabla1[[#This Row],[Descripción]]="","",_xlfn.XLOOKUP([2]!Tabla1[[#This Row],[Descripción]],[2]!Tabla10[Descripción],[2]!Tabla10[CODIGO PRESUPUESTARIO],0))</f>
        <v/>
      </c>
      <c r="Q285" s="532"/>
      <c r="R285" s="532" t="str">
        <f>IF([2]!Tabla1[[#This Row],[Insumos]]="","",_xlfn.XLOOKUP([2]!Tabla1[[#This Row],[Insumos]],[2]!Tabla10[Insumo],[2]!Tabla10[InsumoAbrev],"",0))</f>
        <v/>
      </c>
      <c r="S285" s="191"/>
    </row>
    <row r="286" spans="2:19">
      <c r="B286" s="191" t="str">
        <f>IF('Formulario PPGR3'!$G286="","",CONCATENATE('Formulario PPGR3'!$C286,".",'Formulario PPGR3'!$D286,".",'Formulario PPGR3'!$E286,".",'Formulario PPGR3'!$F286))</f>
        <v/>
      </c>
      <c r="C286" s="191" t="str">
        <f>IF('Formulario PPGR3'!$G286="","",'Formulario PPGR1'!#REF!)</f>
        <v/>
      </c>
      <c r="D286" s="191" t="str">
        <f>IF('Formulario PPGR3'!$G286="","",'Formulario PPGR1'!#REF!)</f>
        <v/>
      </c>
      <c r="E286" s="191" t="str">
        <f>IF('Formulario PPGR3'!$G286="","",'Formulario PPGR1'!#REF!)</f>
        <v/>
      </c>
      <c r="F286" s="191" t="str">
        <f>IF('Formulario PPGR3'!$G286="","",'Formulario PPGR1'!#REF!)</f>
        <v/>
      </c>
      <c r="G286" s="190"/>
      <c r="H286" s="528" t="e" cm="1" vm="1">
        <f t="array" ref="H286">IF([2]!Tabla1[[#This Row],[Código_Actividad]]="","",_xlfn.XLOOKUP([2]!Tabla1[[#This Row],[Código_Actividad]],CodigoActividad,[2]!Tabla2[Actividades Programables Presupuestables],"",0))</f>
        <v>#REF!</v>
      </c>
      <c r="I286" s="529" t="str">
        <f>IFERROR(VLOOKUP('[2]Formulario PPGR3'!$G286,'[2]Formulario PPGR2'!$H$9:$V$534,15,FALSE),"")</f>
        <v/>
      </c>
      <c r="J286" s="534"/>
      <c r="K286" s="533"/>
      <c r="L286" s="530" t="str">
        <f>IF([2]!Tabla1[[#This Row],[Descripción]]="","",_xlfn.XLOOKUP([2]!Tabla1[[#This Row],[Descripción]],[2]!Tabla10[Descripción],[2]!Tabla10[Unidad de Medida],"",0))</f>
        <v/>
      </c>
      <c r="M286" s="321"/>
      <c r="N286" s="546" t="str">
        <f>IF([2]!Tabla1[[#This Row],[Descripción]]="","",_xlfn.XLOOKUP([2]!Tabla1[[#This Row],[Descripción]],[2]!Tabla10[Descripción],[2]!Tabla10[Precio Unitario],0))</f>
        <v/>
      </c>
      <c r="O286" s="546" t="str">
        <f>IF([2]!Tabla1[[#This Row],[Cantidad de Insumos]]="","",[2]!Tabla1[[#This Row],[Precio Unitario]]*[2]!Tabla1[[#This Row],[Cantidad de Insumos]])</f>
        <v/>
      </c>
      <c r="P286" s="531" t="str">
        <f>IF([2]!Tabla1[[#This Row],[Descripción]]="","",_xlfn.XLOOKUP([2]!Tabla1[[#This Row],[Descripción]],[2]!Tabla10[Descripción],[2]!Tabla10[CODIGO PRESUPUESTARIO],0))</f>
        <v/>
      </c>
      <c r="Q286" s="532"/>
      <c r="R286" s="532" t="str">
        <f>IF([2]!Tabla1[[#This Row],[Insumos]]="","",_xlfn.XLOOKUP([2]!Tabla1[[#This Row],[Insumos]],[2]!Tabla10[Insumo],[2]!Tabla10[InsumoAbrev],"",0))</f>
        <v/>
      </c>
      <c r="S286" s="191"/>
    </row>
    <row r="287" spans="2:19">
      <c r="B287" s="191" t="str">
        <f>IF('Formulario PPGR3'!$G287="","",CONCATENATE('Formulario PPGR3'!$C287,".",'Formulario PPGR3'!$D287,".",'Formulario PPGR3'!$E287,".",'Formulario PPGR3'!$F287))</f>
        <v/>
      </c>
      <c r="C287" s="191" t="str">
        <f>IF('Formulario PPGR3'!$G287="","",'Formulario PPGR1'!#REF!)</f>
        <v/>
      </c>
      <c r="D287" s="191" t="str">
        <f>IF('Formulario PPGR3'!$G287="","",'Formulario PPGR1'!#REF!)</f>
        <v/>
      </c>
      <c r="E287" s="191" t="str">
        <f>IF('Formulario PPGR3'!$G287="","",'Formulario PPGR1'!#REF!)</f>
        <v/>
      </c>
      <c r="F287" s="191" t="str">
        <f>IF('Formulario PPGR3'!$G287="","",'Formulario PPGR1'!#REF!)</f>
        <v/>
      </c>
      <c r="G287" s="190"/>
      <c r="H287" s="528" t="e" cm="1" vm="1">
        <f t="array" ref="H287">IF([2]!Tabla1[[#This Row],[Código_Actividad]]="","",_xlfn.XLOOKUP([2]!Tabla1[[#This Row],[Código_Actividad]],CodigoActividad,[2]!Tabla2[Actividades Programables Presupuestables],"",0))</f>
        <v>#REF!</v>
      </c>
      <c r="I287" s="529" t="str">
        <f>IFERROR(VLOOKUP('[2]Formulario PPGR3'!$G287,'[2]Formulario PPGR2'!$H$9:$V$534,15,FALSE),"")</f>
        <v/>
      </c>
      <c r="J287" s="534"/>
      <c r="K287" s="533"/>
      <c r="L287" s="530" t="str">
        <f>IF([2]!Tabla1[[#This Row],[Descripción]]="","",_xlfn.XLOOKUP([2]!Tabla1[[#This Row],[Descripción]],[2]!Tabla10[Descripción],[2]!Tabla10[Unidad de Medida],"",0))</f>
        <v/>
      </c>
      <c r="M287" s="321"/>
      <c r="N287" s="546" t="str">
        <f>IF([2]!Tabla1[[#This Row],[Descripción]]="","",_xlfn.XLOOKUP([2]!Tabla1[[#This Row],[Descripción]],[2]!Tabla10[Descripción],[2]!Tabla10[Precio Unitario],0))</f>
        <v/>
      </c>
      <c r="O287" s="546" t="str">
        <f>IF([2]!Tabla1[[#This Row],[Cantidad de Insumos]]="","",[2]!Tabla1[[#This Row],[Precio Unitario]]*[2]!Tabla1[[#This Row],[Cantidad de Insumos]])</f>
        <v/>
      </c>
      <c r="P287" s="531" t="str">
        <f>IF([2]!Tabla1[[#This Row],[Descripción]]="","",_xlfn.XLOOKUP([2]!Tabla1[[#This Row],[Descripción]],[2]!Tabla10[Descripción],[2]!Tabla10[CODIGO PRESUPUESTARIO],0))</f>
        <v/>
      </c>
      <c r="Q287" s="532"/>
      <c r="R287" s="532" t="str">
        <f>IF([2]!Tabla1[[#This Row],[Insumos]]="","",_xlfn.XLOOKUP([2]!Tabla1[[#This Row],[Insumos]],[2]!Tabla10[Insumo],[2]!Tabla10[InsumoAbrev],"",0))</f>
        <v/>
      </c>
      <c r="S287" s="191"/>
    </row>
    <row r="288" spans="2:19">
      <c r="B288" s="191" t="str">
        <f>IF('Formulario PPGR3'!$G288="","",CONCATENATE('Formulario PPGR3'!$C288,".",'Formulario PPGR3'!$D288,".",'Formulario PPGR3'!$E288,".",'Formulario PPGR3'!$F288))</f>
        <v/>
      </c>
      <c r="C288" s="191" t="str">
        <f>IF('Formulario PPGR3'!$G288="","",'Formulario PPGR1'!#REF!)</f>
        <v/>
      </c>
      <c r="D288" s="191" t="str">
        <f>IF('Formulario PPGR3'!$G288="","",'Formulario PPGR1'!#REF!)</f>
        <v/>
      </c>
      <c r="E288" s="191" t="str">
        <f>IF('Formulario PPGR3'!$G288="","",'Formulario PPGR1'!#REF!)</f>
        <v/>
      </c>
      <c r="F288" s="191" t="str">
        <f>IF('Formulario PPGR3'!$G288="","",'Formulario PPGR1'!#REF!)</f>
        <v/>
      </c>
      <c r="G288" s="190"/>
      <c r="H288" s="528" t="e" cm="1" vm="1">
        <f t="array" ref="H288">IF([2]!Tabla1[[#This Row],[Código_Actividad]]="","",_xlfn.XLOOKUP([2]!Tabla1[[#This Row],[Código_Actividad]],CodigoActividad,[2]!Tabla2[Actividades Programables Presupuestables],"",0))</f>
        <v>#REF!</v>
      </c>
      <c r="I288" s="529" t="str">
        <f>IFERROR(VLOOKUP('[2]Formulario PPGR3'!$G288,'[2]Formulario PPGR2'!$H$9:$V$534,15,FALSE),"")</f>
        <v/>
      </c>
      <c r="J288" s="534"/>
      <c r="K288" s="533"/>
      <c r="L288" s="530" t="str">
        <f>IF([2]!Tabla1[[#This Row],[Descripción]]="","",_xlfn.XLOOKUP([2]!Tabla1[[#This Row],[Descripción]],[2]!Tabla10[Descripción],[2]!Tabla10[Unidad de Medida],"",0))</f>
        <v/>
      </c>
      <c r="M288" s="321"/>
      <c r="N288" s="546" t="str">
        <f>IF([2]!Tabla1[[#This Row],[Descripción]]="","",_xlfn.XLOOKUP([2]!Tabla1[[#This Row],[Descripción]],[2]!Tabla10[Descripción],[2]!Tabla10[Precio Unitario],0))</f>
        <v/>
      </c>
      <c r="O288" s="546" t="str">
        <f>IF([2]!Tabla1[[#This Row],[Cantidad de Insumos]]="","",[2]!Tabla1[[#This Row],[Precio Unitario]]*[2]!Tabla1[[#This Row],[Cantidad de Insumos]])</f>
        <v/>
      </c>
      <c r="P288" s="531" t="str">
        <f>IF([2]!Tabla1[[#This Row],[Descripción]]="","",_xlfn.XLOOKUP([2]!Tabla1[[#This Row],[Descripción]],[2]!Tabla10[Descripción],[2]!Tabla10[CODIGO PRESUPUESTARIO],0))</f>
        <v/>
      </c>
      <c r="Q288" s="532"/>
      <c r="R288" s="532" t="str">
        <f>IF([2]!Tabla1[[#This Row],[Insumos]]="","",_xlfn.XLOOKUP([2]!Tabla1[[#This Row],[Insumos]],[2]!Tabla10[Insumo],[2]!Tabla10[InsumoAbrev],"",0))</f>
        <v/>
      </c>
      <c r="S288" s="191"/>
    </row>
    <row r="289" spans="2:19">
      <c r="B289" s="191" t="str">
        <f>IF('Formulario PPGR3'!$G289="","",CONCATENATE('Formulario PPGR3'!$C289,".",'Formulario PPGR3'!$D289,".",'Formulario PPGR3'!$E289,".",'Formulario PPGR3'!$F289))</f>
        <v/>
      </c>
      <c r="C289" s="191" t="str">
        <f>IF('Formulario PPGR3'!$G289="","",'Formulario PPGR1'!#REF!)</f>
        <v/>
      </c>
      <c r="D289" s="191" t="str">
        <f>IF('Formulario PPGR3'!$G289="","",'Formulario PPGR1'!#REF!)</f>
        <v/>
      </c>
      <c r="E289" s="191" t="str">
        <f>IF('Formulario PPGR3'!$G289="","",'Formulario PPGR1'!#REF!)</f>
        <v/>
      </c>
      <c r="F289" s="191" t="str">
        <f>IF('Formulario PPGR3'!$G289="","",'Formulario PPGR1'!#REF!)</f>
        <v/>
      </c>
      <c r="G289" s="190"/>
      <c r="H289" s="528" t="e" cm="1" vm="1">
        <f t="array" ref="H289">IF([2]!Tabla1[[#This Row],[Código_Actividad]]="","",_xlfn.XLOOKUP([2]!Tabla1[[#This Row],[Código_Actividad]],CodigoActividad,[2]!Tabla2[Actividades Programables Presupuestables],"",0))</f>
        <v>#REF!</v>
      </c>
      <c r="I289" s="529" t="str">
        <f>IFERROR(VLOOKUP('[2]Formulario PPGR3'!$G289,'[2]Formulario PPGR2'!$H$9:$V$534,15,FALSE),"")</f>
        <v/>
      </c>
      <c r="J289" s="534"/>
      <c r="K289" s="533"/>
      <c r="L289" s="530" t="str">
        <f>IF([2]!Tabla1[[#This Row],[Descripción]]="","",_xlfn.XLOOKUP([2]!Tabla1[[#This Row],[Descripción]],[2]!Tabla10[Descripción],[2]!Tabla10[Unidad de Medida],"",0))</f>
        <v/>
      </c>
      <c r="M289" s="321"/>
      <c r="N289" s="546" t="str">
        <f>IF([2]!Tabla1[[#This Row],[Descripción]]="","",_xlfn.XLOOKUP([2]!Tabla1[[#This Row],[Descripción]],[2]!Tabla10[Descripción],[2]!Tabla10[Precio Unitario],0))</f>
        <v/>
      </c>
      <c r="O289" s="546" t="str">
        <f>IF([2]!Tabla1[[#This Row],[Cantidad de Insumos]]="","",[2]!Tabla1[[#This Row],[Precio Unitario]]*[2]!Tabla1[[#This Row],[Cantidad de Insumos]])</f>
        <v/>
      </c>
      <c r="P289" s="531" t="str">
        <f>IF([2]!Tabla1[[#This Row],[Descripción]]="","",_xlfn.XLOOKUP([2]!Tabla1[[#This Row],[Descripción]],[2]!Tabla10[Descripción],[2]!Tabla10[CODIGO PRESUPUESTARIO],0))</f>
        <v/>
      </c>
      <c r="Q289" s="532"/>
      <c r="R289" s="532" t="str">
        <f>IF([2]!Tabla1[[#This Row],[Insumos]]="","",_xlfn.XLOOKUP([2]!Tabla1[[#This Row],[Insumos]],[2]!Tabla10[Insumo],[2]!Tabla10[InsumoAbrev],"",0))</f>
        <v/>
      </c>
      <c r="S289" s="191"/>
    </row>
    <row r="290" spans="2:19">
      <c r="B290" s="191" t="str">
        <f>IF('Formulario PPGR3'!$G290="","",CONCATENATE('Formulario PPGR3'!$C290,".",'Formulario PPGR3'!$D290,".",'Formulario PPGR3'!$E290,".",'Formulario PPGR3'!$F290))</f>
        <v/>
      </c>
      <c r="C290" s="191" t="str">
        <f>IF('Formulario PPGR3'!$G290="","",'Formulario PPGR1'!#REF!)</f>
        <v/>
      </c>
      <c r="D290" s="191" t="str">
        <f>IF('Formulario PPGR3'!$G290="","",'Formulario PPGR1'!#REF!)</f>
        <v/>
      </c>
      <c r="E290" s="191" t="str">
        <f>IF('Formulario PPGR3'!$G290="","",'Formulario PPGR1'!#REF!)</f>
        <v/>
      </c>
      <c r="F290" s="191" t="str">
        <f>IF('Formulario PPGR3'!$G290="","",'Formulario PPGR1'!#REF!)</f>
        <v/>
      </c>
      <c r="G290" s="190"/>
      <c r="H290" s="528" t="e" cm="1" vm="1">
        <f t="array" ref="H290">IF([2]!Tabla1[[#This Row],[Código_Actividad]]="","",_xlfn.XLOOKUP([2]!Tabla1[[#This Row],[Código_Actividad]],CodigoActividad,[2]!Tabla2[Actividades Programables Presupuestables],"",0))</f>
        <v>#REF!</v>
      </c>
      <c r="I290" s="529" t="str">
        <f>IFERROR(VLOOKUP('[2]Formulario PPGR3'!$G290,'[2]Formulario PPGR2'!$H$9:$V$534,15,FALSE),"")</f>
        <v/>
      </c>
      <c r="J290" s="534"/>
      <c r="K290" s="533"/>
      <c r="L290" s="530" t="str">
        <f>IF([2]!Tabla1[[#This Row],[Descripción]]="","",_xlfn.XLOOKUP([2]!Tabla1[[#This Row],[Descripción]],[2]!Tabla10[Descripción],[2]!Tabla10[Unidad de Medida],"",0))</f>
        <v/>
      </c>
      <c r="M290" s="321"/>
      <c r="N290" s="546" t="str">
        <f>IF([2]!Tabla1[[#This Row],[Descripción]]="","",_xlfn.XLOOKUP([2]!Tabla1[[#This Row],[Descripción]],[2]!Tabla10[Descripción],[2]!Tabla10[Precio Unitario],0))</f>
        <v/>
      </c>
      <c r="O290" s="546" t="str">
        <f>IF([2]!Tabla1[[#This Row],[Cantidad de Insumos]]="","",[2]!Tabla1[[#This Row],[Precio Unitario]]*[2]!Tabla1[[#This Row],[Cantidad de Insumos]])</f>
        <v/>
      </c>
      <c r="P290" s="531" t="str">
        <f>IF([2]!Tabla1[[#This Row],[Descripción]]="","",_xlfn.XLOOKUP([2]!Tabla1[[#This Row],[Descripción]],[2]!Tabla10[Descripción],[2]!Tabla10[CODIGO PRESUPUESTARIO],0))</f>
        <v/>
      </c>
      <c r="Q290" s="532"/>
      <c r="R290" s="532" t="str">
        <f>IF([2]!Tabla1[[#This Row],[Insumos]]="","",_xlfn.XLOOKUP([2]!Tabla1[[#This Row],[Insumos]],[2]!Tabla10[Insumo],[2]!Tabla10[InsumoAbrev],"",0))</f>
        <v/>
      </c>
      <c r="S290" s="191"/>
    </row>
    <row r="291" spans="2:19">
      <c r="B291" s="191" t="str">
        <f>IF('Formulario PPGR3'!$G291="","",CONCATENATE('Formulario PPGR3'!$C291,".",'Formulario PPGR3'!$D291,".",'Formulario PPGR3'!$E291,".",'Formulario PPGR3'!$F291))</f>
        <v/>
      </c>
      <c r="C291" s="191" t="str">
        <f>IF('Formulario PPGR3'!$G291="","",'Formulario PPGR1'!#REF!)</f>
        <v/>
      </c>
      <c r="D291" s="191" t="str">
        <f>IF('Formulario PPGR3'!$G291="","",'Formulario PPGR1'!#REF!)</f>
        <v/>
      </c>
      <c r="E291" s="191" t="str">
        <f>IF('Formulario PPGR3'!$G291="","",'Formulario PPGR1'!#REF!)</f>
        <v/>
      </c>
      <c r="F291" s="191" t="str">
        <f>IF('Formulario PPGR3'!$G291="","",'Formulario PPGR1'!#REF!)</f>
        <v/>
      </c>
      <c r="G291" s="190"/>
      <c r="H291" s="528" t="e" cm="1" vm="1">
        <f t="array" ref="H291">IF([2]!Tabla1[[#This Row],[Código_Actividad]]="","",_xlfn.XLOOKUP([2]!Tabla1[[#This Row],[Código_Actividad]],CodigoActividad,[2]!Tabla2[Actividades Programables Presupuestables],"",0))</f>
        <v>#REF!</v>
      </c>
      <c r="I291" s="529" t="str">
        <f>IFERROR(VLOOKUP('[2]Formulario PPGR3'!$G291,'[2]Formulario PPGR2'!$H$9:$V$534,15,FALSE),"")</f>
        <v/>
      </c>
      <c r="J291" s="534"/>
      <c r="K291" s="533"/>
      <c r="L291" s="530" t="str">
        <f>IF([2]!Tabla1[[#This Row],[Descripción]]="","",_xlfn.XLOOKUP([2]!Tabla1[[#This Row],[Descripción]],[2]!Tabla10[Descripción],[2]!Tabla10[Unidad de Medida],"",0))</f>
        <v/>
      </c>
      <c r="M291" s="321"/>
      <c r="N291" s="546" t="str">
        <f>IF([2]!Tabla1[[#This Row],[Descripción]]="","",_xlfn.XLOOKUP([2]!Tabla1[[#This Row],[Descripción]],[2]!Tabla10[Descripción],[2]!Tabla10[Precio Unitario],0))</f>
        <v/>
      </c>
      <c r="O291" s="546" t="str">
        <f>IF([2]!Tabla1[[#This Row],[Cantidad de Insumos]]="","",[2]!Tabla1[[#This Row],[Precio Unitario]]*[2]!Tabla1[[#This Row],[Cantidad de Insumos]])</f>
        <v/>
      </c>
      <c r="P291" s="531" t="str">
        <f>IF([2]!Tabla1[[#This Row],[Descripción]]="","",_xlfn.XLOOKUP([2]!Tabla1[[#This Row],[Descripción]],[2]!Tabla10[Descripción],[2]!Tabla10[CODIGO PRESUPUESTARIO],0))</f>
        <v/>
      </c>
      <c r="Q291" s="532"/>
      <c r="R291" s="532" t="str">
        <f>IF([2]!Tabla1[[#This Row],[Insumos]]="","",_xlfn.XLOOKUP([2]!Tabla1[[#This Row],[Insumos]],[2]!Tabla10[Insumo],[2]!Tabla10[InsumoAbrev],"",0))</f>
        <v/>
      </c>
      <c r="S291" s="191"/>
    </row>
    <row r="292" spans="2:19">
      <c r="B292" s="191" t="str">
        <f>IF('Formulario PPGR3'!$G292="","",CONCATENATE('Formulario PPGR3'!$C292,".",'Formulario PPGR3'!$D292,".",'Formulario PPGR3'!$E292,".",'Formulario PPGR3'!$F292))</f>
        <v/>
      </c>
      <c r="C292" s="191" t="str">
        <f>IF('Formulario PPGR3'!$G292="","",'Formulario PPGR1'!#REF!)</f>
        <v/>
      </c>
      <c r="D292" s="191" t="str">
        <f>IF('Formulario PPGR3'!$G292="","",'Formulario PPGR1'!#REF!)</f>
        <v/>
      </c>
      <c r="E292" s="191" t="str">
        <f>IF('Formulario PPGR3'!$G292="","",'Formulario PPGR1'!#REF!)</f>
        <v/>
      </c>
      <c r="F292" s="191" t="str">
        <f>IF('Formulario PPGR3'!$G292="","",'Formulario PPGR1'!#REF!)</f>
        <v/>
      </c>
      <c r="G292" s="190"/>
      <c r="H292" s="528" t="e" cm="1" vm="1">
        <f t="array" ref="H292">IF([2]!Tabla1[[#This Row],[Código_Actividad]]="","",_xlfn.XLOOKUP([2]!Tabla1[[#This Row],[Código_Actividad]],CodigoActividad,[2]!Tabla2[Actividades Programables Presupuestables],"",0))</f>
        <v>#REF!</v>
      </c>
      <c r="I292" s="529" t="str">
        <f>IFERROR(VLOOKUP('[2]Formulario PPGR3'!$G292,'[2]Formulario PPGR2'!$H$9:$V$534,15,FALSE),"")</f>
        <v/>
      </c>
      <c r="J292" s="534"/>
      <c r="K292" s="533"/>
      <c r="L292" s="530" t="str">
        <f>IF([2]!Tabla1[[#This Row],[Descripción]]="","",_xlfn.XLOOKUP([2]!Tabla1[[#This Row],[Descripción]],[2]!Tabla10[Descripción],[2]!Tabla10[Unidad de Medida],"",0))</f>
        <v/>
      </c>
      <c r="M292" s="321"/>
      <c r="N292" s="546" t="str">
        <f>IF([2]!Tabla1[[#This Row],[Descripción]]="","",_xlfn.XLOOKUP([2]!Tabla1[[#This Row],[Descripción]],[2]!Tabla10[Descripción],[2]!Tabla10[Precio Unitario],0))</f>
        <v/>
      </c>
      <c r="O292" s="546" t="str">
        <f>IF([2]!Tabla1[[#This Row],[Cantidad de Insumos]]="","",[2]!Tabla1[[#This Row],[Precio Unitario]]*[2]!Tabla1[[#This Row],[Cantidad de Insumos]])</f>
        <v/>
      </c>
      <c r="P292" s="531" t="str">
        <f>IF([2]!Tabla1[[#This Row],[Descripción]]="","",_xlfn.XLOOKUP([2]!Tabla1[[#This Row],[Descripción]],[2]!Tabla10[Descripción],[2]!Tabla10[CODIGO PRESUPUESTARIO],0))</f>
        <v/>
      </c>
      <c r="Q292" s="532"/>
      <c r="R292" s="532" t="str">
        <f>IF([2]!Tabla1[[#This Row],[Insumos]]="","",_xlfn.XLOOKUP([2]!Tabla1[[#This Row],[Insumos]],[2]!Tabla10[Insumo],[2]!Tabla10[InsumoAbrev],"",0))</f>
        <v/>
      </c>
      <c r="S292" s="191"/>
    </row>
    <row r="293" spans="2:19">
      <c r="B293" s="191" t="str">
        <f>IF('Formulario PPGR3'!$G293="","",CONCATENATE('Formulario PPGR3'!$C293,".",'Formulario PPGR3'!$D293,".",'Formulario PPGR3'!$E293,".",'Formulario PPGR3'!$F293))</f>
        <v/>
      </c>
      <c r="C293" s="191" t="str">
        <f>IF('Formulario PPGR3'!$G293="","",'Formulario PPGR1'!#REF!)</f>
        <v/>
      </c>
      <c r="D293" s="191" t="str">
        <f>IF('Formulario PPGR3'!$G293="","",'Formulario PPGR1'!#REF!)</f>
        <v/>
      </c>
      <c r="E293" s="191" t="str">
        <f>IF('Formulario PPGR3'!$G293="","",'Formulario PPGR1'!#REF!)</f>
        <v/>
      </c>
      <c r="F293" s="191" t="str">
        <f>IF('Formulario PPGR3'!$G293="","",'Formulario PPGR1'!#REF!)</f>
        <v/>
      </c>
      <c r="G293" s="190"/>
      <c r="H293" s="528" t="e" cm="1" vm="1">
        <f t="array" ref="H293">IF([2]!Tabla1[[#This Row],[Código_Actividad]]="","",_xlfn.XLOOKUP([2]!Tabla1[[#This Row],[Código_Actividad]],CodigoActividad,[2]!Tabla2[Actividades Programables Presupuestables],"",0))</f>
        <v>#REF!</v>
      </c>
      <c r="I293" s="529" t="str">
        <f>IFERROR(VLOOKUP('[2]Formulario PPGR3'!$G293,'[2]Formulario PPGR2'!$H$9:$V$534,15,FALSE),"")</f>
        <v/>
      </c>
      <c r="J293" s="534"/>
      <c r="K293" s="533"/>
      <c r="L293" s="530" t="str">
        <f>IF([2]!Tabla1[[#This Row],[Descripción]]="","",_xlfn.XLOOKUP([2]!Tabla1[[#This Row],[Descripción]],[2]!Tabla10[Descripción],[2]!Tabla10[Unidad de Medida],"",0))</f>
        <v/>
      </c>
      <c r="M293" s="321"/>
      <c r="N293" s="546" t="str">
        <f>IF([2]!Tabla1[[#This Row],[Descripción]]="","",_xlfn.XLOOKUP([2]!Tabla1[[#This Row],[Descripción]],[2]!Tabla10[Descripción],[2]!Tabla10[Precio Unitario],0))</f>
        <v/>
      </c>
      <c r="O293" s="546" t="str">
        <f>IF([2]!Tabla1[[#This Row],[Cantidad de Insumos]]="","",[2]!Tabla1[[#This Row],[Precio Unitario]]*[2]!Tabla1[[#This Row],[Cantidad de Insumos]])</f>
        <v/>
      </c>
      <c r="P293" s="531" t="str">
        <f>IF([2]!Tabla1[[#This Row],[Descripción]]="","",_xlfn.XLOOKUP([2]!Tabla1[[#This Row],[Descripción]],[2]!Tabla10[Descripción],[2]!Tabla10[CODIGO PRESUPUESTARIO],0))</f>
        <v/>
      </c>
      <c r="Q293" s="532"/>
      <c r="R293" s="532" t="str">
        <f>IF([2]!Tabla1[[#This Row],[Insumos]]="","",_xlfn.XLOOKUP([2]!Tabla1[[#This Row],[Insumos]],[2]!Tabla10[Insumo],[2]!Tabla10[InsumoAbrev],"",0))</f>
        <v/>
      </c>
      <c r="S293" s="191"/>
    </row>
    <row r="294" spans="2:19">
      <c r="B294" s="191" t="str">
        <f>IF('Formulario PPGR3'!$G294="","",CONCATENATE('Formulario PPGR3'!$C294,".",'Formulario PPGR3'!$D294,".",'Formulario PPGR3'!$E294,".",'Formulario PPGR3'!$F294))</f>
        <v/>
      </c>
      <c r="C294" s="191" t="str">
        <f>IF('Formulario PPGR3'!$G294="","",'Formulario PPGR1'!#REF!)</f>
        <v/>
      </c>
      <c r="D294" s="191" t="str">
        <f>IF('Formulario PPGR3'!$G294="","",'Formulario PPGR1'!#REF!)</f>
        <v/>
      </c>
      <c r="E294" s="191" t="str">
        <f>IF('Formulario PPGR3'!$G294="","",'Formulario PPGR1'!#REF!)</f>
        <v/>
      </c>
      <c r="F294" s="191" t="str">
        <f>IF('Formulario PPGR3'!$G294="","",'Formulario PPGR1'!#REF!)</f>
        <v/>
      </c>
      <c r="G294" s="190"/>
      <c r="H294" s="528" t="e" cm="1" vm="1">
        <f t="array" ref="H294">IF([2]!Tabla1[[#This Row],[Código_Actividad]]="","",_xlfn.XLOOKUP([2]!Tabla1[[#This Row],[Código_Actividad]],CodigoActividad,[2]!Tabla2[Actividades Programables Presupuestables],"",0))</f>
        <v>#REF!</v>
      </c>
      <c r="I294" s="529" t="str">
        <f>IFERROR(VLOOKUP('[2]Formulario PPGR3'!$G294,'[2]Formulario PPGR2'!$H$9:$V$534,15,FALSE),"")</f>
        <v/>
      </c>
      <c r="J294" s="534"/>
      <c r="K294" s="533"/>
      <c r="L294" s="530" t="str">
        <f>IF([2]!Tabla1[[#This Row],[Descripción]]="","",_xlfn.XLOOKUP([2]!Tabla1[[#This Row],[Descripción]],[2]!Tabla10[Descripción],[2]!Tabla10[Unidad de Medida],"",0))</f>
        <v/>
      </c>
      <c r="M294" s="321"/>
      <c r="N294" s="546" t="str">
        <f>IF([2]!Tabla1[[#This Row],[Descripción]]="","",_xlfn.XLOOKUP([2]!Tabla1[[#This Row],[Descripción]],[2]!Tabla10[Descripción],[2]!Tabla10[Precio Unitario],0))</f>
        <v/>
      </c>
      <c r="O294" s="546" t="str">
        <f>IF([2]!Tabla1[[#This Row],[Cantidad de Insumos]]="","",[2]!Tabla1[[#This Row],[Precio Unitario]]*[2]!Tabla1[[#This Row],[Cantidad de Insumos]])</f>
        <v/>
      </c>
      <c r="P294" s="531" t="str">
        <f>IF([2]!Tabla1[[#This Row],[Descripción]]="","",_xlfn.XLOOKUP([2]!Tabla1[[#This Row],[Descripción]],[2]!Tabla10[Descripción],[2]!Tabla10[CODIGO PRESUPUESTARIO],0))</f>
        <v/>
      </c>
      <c r="Q294" s="532"/>
      <c r="R294" s="532" t="str">
        <f>IF([2]!Tabla1[[#This Row],[Insumos]]="","",_xlfn.XLOOKUP([2]!Tabla1[[#This Row],[Insumos]],[2]!Tabla10[Insumo],[2]!Tabla10[InsumoAbrev],"",0))</f>
        <v/>
      </c>
      <c r="S294" s="191"/>
    </row>
    <row r="295" spans="2:19">
      <c r="B295" s="191" t="str">
        <f>IF('Formulario PPGR3'!$G295="","",CONCATENATE('Formulario PPGR3'!$C295,".",'Formulario PPGR3'!$D295,".",'Formulario PPGR3'!$E295,".",'Formulario PPGR3'!$F295))</f>
        <v/>
      </c>
      <c r="C295" s="191" t="str">
        <f>IF('Formulario PPGR3'!$G295="","",'Formulario PPGR1'!#REF!)</f>
        <v/>
      </c>
      <c r="D295" s="191" t="str">
        <f>IF('Formulario PPGR3'!$G295="","",'Formulario PPGR1'!#REF!)</f>
        <v/>
      </c>
      <c r="E295" s="191" t="str">
        <f>IF('Formulario PPGR3'!$G295="","",'Formulario PPGR1'!#REF!)</f>
        <v/>
      </c>
      <c r="F295" s="191" t="str">
        <f>IF('Formulario PPGR3'!$G295="","",'Formulario PPGR1'!#REF!)</f>
        <v/>
      </c>
      <c r="G295" s="190"/>
      <c r="H295" s="528" t="e" cm="1" vm="1">
        <f t="array" ref="H295">IF([2]!Tabla1[[#This Row],[Código_Actividad]]="","",_xlfn.XLOOKUP([2]!Tabla1[[#This Row],[Código_Actividad]],CodigoActividad,[2]!Tabla2[Actividades Programables Presupuestables],"",0))</f>
        <v>#REF!</v>
      </c>
      <c r="I295" s="529" t="str">
        <f>IFERROR(VLOOKUP('[2]Formulario PPGR3'!$G295,'[2]Formulario PPGR2'!$H$9:$V$534,15,FALSE),"")</f>
        <v/>
      </c>
      <c r="J295" s="534"/>
      <c r="K295" s="533"/>
      <c r="L295" s="530" t="str">
        <f>IF([2]!Tabla1[[#This Row],[Descripción]]="","",_xlfn.XLOOKUP([2]!Tabla1[[#This Row],[Descripción]],[2]!Tabla10[Descripción],[2]!Tabla10[Unidad de Medida],"",0))</f>
        <v/>
      </c>
      <c r="M295" s="321"/>
      <c r="N295" s="546" t="str">
        <f>IF([2]!Tabla1[[#This Row],[Descripción]]="","",_xlfn.XLOOKUP([2]!Tabla1[[#This Row],[Descripción]],[2]!Tabla10[Descripción],[2]!Tabla10[Precio Unitario],0))</f>
        <v/>
      </c>
      <c r="O295" s="546" t="str">
        <f>IF([2]!Tabla1[[#This Row],[Cantidad de Insumos]]="","",[2]!Tabla1[[#This Row],[Precio Unitario]]*[2]!Tabla1[[#This Row],[Cantidad de Insumos]])</f>
        <v/>
      </c>
      <c r="P295" s="531" t="str">
        <f>IF([2]!Tabla1[[#This Row],[Descripción]]="","",_xlfn.XLOOKUP([2]!Tabla1[[#This Row],[Descripción]],[2]!Tabla10[Descripción],[2]!Tabla10[CODIGO PRESUPUESTARIO],0))</f>
        <v/>
      </c>
      <c r="Q295" s="532"/>
      <c r="R295" s="532" t="str">
        <f>IF([2]!Tabla1[[#This Row],[Insumos]]="","",_xlfn.XLOOKUP([2]!Tabla1[[#This Row],[Insumos]],[2]!Tabla10[Insumo],[2]!Tabla10[InsumoAbrev],"",0))</f>
        <v/>
      </c>
      <c r="S295" s="191"/>
    </row>
    <row r="296" spans="2:19">
      <c r="B296" s="191" t="str">
        <f>IF('Formulario PPGR3'!$G296="","",CONCATENATE('Formulario PPGR3'!$C296,".",'Formulario PPGR3'!$D296,".",'Formulario PPGR3'!$E296,".",'Formulario PPGR3'!$F296))</f>
        <v/>
      </c>
      <c r="C296" s="191" t="str">
        <f>IF('Formulario PPGR3'!$G296="","",'Formulario PPGR1'!#REF!)</f>
        <v/>
      </c>
      <c r="D296" s="191" t="str">
        <f>IF('Formulario PPGR3'!$G296="","",'Formulario PPGR1'!#REF!)</f>
        <v/>
      </c>
      <c r="E296" s="191" t="str">
        <f>IF('Formulario PPGR3'!$G296="","",'Formulario PPGR1'!#REF!)</f>
        <v/>
      </c>
      <c r="F296" s="191" t="str">
        <f>IF('Formulario PPGR3'!$G296="","",'Formulario PPGR1'!#REF!)</f>
        <v/>
      </c>
      <c r="G296" s="190"/>
      <c r="H296" s="528" t="e" cm="1" vm="1">
        <f t="array" ref="H296">IF([2]!Tabla1[[#This Row],[Código_Actividad]]="","",_xlfn.XLOOKUP([2]!Tabla1[[#This Row],[Código_Actividad]],CodigoActividad,[2]!Tabla2[Actividades Programables Presupuestables],"",0))</f>
        <v>#REF!</v>
      </c>
      <c r="I296" s="529" t="str">
        <f>IFERROR(VLOOKUP('[2]Formulario PPGR3'!$G296,'[2]Formulario PPGR2'!$H$9:$V$534,15,FALSE),"")</f>
        <v/>
      </c>
      <c r="J296" s="534"/>
      <c r="K296" s="533"/>
      <c r="L296" s="530" t="str">
        <f>IF([2]!Tabla1[[#This Row],[Descripción]]="","",_xlfn.XLOOKUP([2]!Tabla1[[#This Row],[Descripción]],[2]!Tabla10[Descripción],[2]!Tabla10[Unidad de Medida],"",0))</f>
        <v/>
      </c>
      <c r="M296" s="321"/>
      <c r="N296" s="546" t="str">
        <f>IF([2]!Tabla1[[#This Row],[Descripción]]="","",_xlfn.XLOOKUP([2]!Tabla1[[#This Row],[Descripción]],[2]!Tabla10[Descripción],[2]!Tabla10[Precio Unitario],0))</f>
        <v/>
      </c>
      <c r="O296" s="546" t="str">
        <f>IF([2]!Tabla1[[#This Row],[Cantidad de Insumos]]="","",[2]!Tabla1[[#This Row],[Precio Unitario]]*[2]!Tabla1[[#This Row],[Cantidad de Insumos]])</f>
        <v/>
      </c>
      <c r="P296" s="531" t="str">
        <f>IF([2]!Tabla1[[#This Row],[Descripción]]="","",_xlfn.XLOOKUP([2]!Tabla1[[#This Row],[Descripción]],[2]!Tabla10[Descripción],[2]!Tabla10[CODIGO PRESUPUESTARIO],0))</f>
        <v/>
      </c>
      <c r="Q296" s="532"/>
      <c r="R296" s="532" t="str">
        <f>IF([2]!Tabla1[[#This Row],[Insumos]]="","",_xlfn.XLOOKUP([2]!Tabla1[[#This Row],[Insumos]],[2]!Tabla10[Insumo],[2]!Tabla10[InsumoAbrev],"",0))</f>
        <v/>
      </c>
      <c r="S296" s="191"/>
    </row>
    <row r="297" spans="2:19">
      <c r="B297" s="191" t="str">
        <f>IF('Formulario PPGR3'!$G297="","",CONCATENATE('Formulario PPGR3'!$C297,".",'Formulario PPGR3'!$D297,".",'Formulario PPGR3'!$E297,".",'Formulario PPGR3'!$F297))</f>
        <v/>
      </c>
      <c r="C297" s="191" t="str">
        <f>IF('Formulario PPGR3'!$G297="","",'Formulario PPGR1'!#REF!)</f>
        <v/>
      </c>
      <c r="D297" s="191" t="str">
        <f>IF('Formulario PPGR3'!$G297="","",'Formulario PPGR1'!#REF!)</f>
        <v/>
      </c>
      <c r="E297" s="191" t="str">
        <f>IF('Formulario PPGR3'!$G297="","",'Formulario PPGR1'!#REF!)</f>
        <v/>
      </c>
      <c r="F297" s="191" t="str">
        <f>IF('Formulario PPGR3'!$G297="","",'Formulario PPGR1'!#REF!)</f>
        <v/>
      </c>
      <c r="G297" s="190"/>
      <c r="H297" s="528" t="e" cm="1" vm="1">
        <f t="array" ref="H297">IF([2]!Tabla1[[#This Row],[Código_Actividad]]="","",_xlfn.XLOOKUP([2]!Tabla1[[#This Row],[Código_Actividad]],CodigoActividad,[2]!Tabla2[Actividades Programables Presupuestables],"",0))</f>
        <v>#REF!</v>
      </c>
      <c r="I297" s="529" t="str">
        <f>IFERROR(VLOOKUP('[2]Formulario PPGR3'!$G297,'[2]Formulario PPGR2'!$H$9:$V$534,15,FALSE),"")</f>
        <v/>
      </c>
      <c r="J297" s="534"/>
      <c r="K297" s="533"/>
      <c r="L297" s="530" t="str">
        <f>IF([2]!Tabla1[[#This Row],[Descripción]]="","",_xlfn.XLOOKUP([2]!Tabla1[[#This Row],[Descripción]],[2]!Tabla10[Descripción],[2]!Tabla10[Unidad de Medida],"",0))</f>
        <v/>
      </c>
      <c r="M297" s="321"/>
      <c r="N297" s="546" t="str">
        <f>IF([2]!Tabla1[[#This Row],[Descripción]]="","",_xlfn.XLOOKUP([2]!Tabla1[[#This Row],[Descripción]],[2]!Tabla10[Descripción],[2]!Tabla10[Precio Unitario],0))</f>
        <v/>
      </c>
      <c r="O297" s="546" t="str">
        <f>IF([2]!Tabla1[[#This Row],[Cantidad de Insumos]]="","",[2]!Tabla1[[#This Row],[Precio Unitario]]*[2]!Tabla1[[#This Row],[Cantidad de Insumos]])</f>
        <v/>
      </c>
      <c r="P297" s="531" t="str">
        <f>IF([2]!Tabla1[[#This Row],[Descripción]]="","",_xlfn.XLOOKUP([2]!Tabla1[[#This Row],[Descripción]],[2]!Tabla10[Descripción],[2]!Tabla10[CODIGO PRESUPUESTARIO],0))</f>
        <v/>
      </c>
      <c r="Q297" s="532"/>
      <c r="R297" s="532" t="str">
        <f>IF([2]!Tabla1[[#This Row],[Insumos]]="","",_xlfn.XLOOKUP([2]!Tabla1[[#This Row],[Insumos]],[2]!Tabla10[Insumo],[2]!Tabla10[InsumoAbrev],"",0))</f>
        <v/>
      </c>
      <c r="S297" s="191"/>
    </row>
    <row r="298" spans="2:19">
      <c r="B298" s="191" t="str">
        <f>IF('Formulario PPGR3'!$G298="","",CONCATENATE('Formulario PPGR3'!$C298,".",'Formulario PPGR3'!$D298,".",'Formulario PPGR3'!$E298,".",'Formulario PPGR3'!$F298))</f>
        <v/>
      </c>
      <c r="C298" s="191" t="str">
        <f>IF('Formulario PPGR3'!$G298="","",'Formulario PPGR1'!#REF!)</f>
        <v/>
      </c>
      <c r="D298" s="191" t="str">
        <f>IF('Formulario PPGR3'!$G298="","",'Formulario PPGR1'!#REF!)</f>
        <v/>
      </c>
      <c r="E298" s="191" t="str">
        <f>IF('Formulario PPGR3'!$G298="","",'Formulario PPGR1'!#REF!)</f>
        <v/>
      </c>
      <c r="F298" s="191" t="str">
        <f>IF('Formulario PPGR3'!$G298="","",'Formulario PPGR1'!#REF!)</f>
        <v/>
      </c>
      <c r="G298" s="190"/>
      <c r="H298" s="528" t="e" cm="1" vm="1">
        <f t="array" ref="H298">IF([2]!Tabla1[[#This Row],[Código_Actividad]]="","",_xlfn.XLOOKUP([2]!Tabla1[[#This Row],[Código_Actividad]],CodigoActividad,[2]!Tabla2[Actividades Programables Presupuestables],"",0))</f>
        <v>#REF!</v>
      </c>
      <c r="I298" s="529" t="str">
        <f>IFERROR(VLOOKUP('[2]Formulario PPGR3'!$G298,'[2]Formulario PPGR2'!$H$9:$V$534,15,FALSE),"")</f>
        <v/>
      </c>
      <c r="J298" s="534"/>
      <c r="K298" s="533"/>
      <c r="L298" s="530" t="str">
        <f>IF([2]!Tabla1[[#This Row],[Descripción]]="","",_xlfn.XLOOKUP([2]!Tabla1[[#This Row],[Descripción]],[2]!Tabla10[Descripción],[2]!Tabla10[Unidad de Medida],"",0))</f>
        <v/>
      </c>
      <c r="M298" s="321"/>
      <c r="N298" s="546" t="str">
        <f>IF([2]!Tabla1[[#This Row],[Descripción]]="","",_xlfn.XLOOKUP([2]!Tabla1[[#This Row],[Descripción]],[2]!Tabla10[Descripción],[2]!Tabla10[Precio Unitario],0))</f>
        <v/>
      </c>
      <c r="O298" s="546" t="str">
        <f>IF([2]!Tabla1[[#This Row],[Cantidad de Insumos]]="","",[2]!Tabla1[[#This Row],[Precio Unitario]]*[2]!Tabla1[[#This Row],[Cantidad de Insumos]])</f>
        <v/>
      </c>
      <c r="P298" s="531" t="str">
        <f>IF([2]!Tabla1[[#This Row],[Descripción]]="","",_xlfn.XLOOKUP([2]!Tabla1[[#This Row],[Descripción]],[2]!Tabla10[Descripción],[2]!Tabla10[CODIGO PRESUPUESTARIO],0))</f>
        <v/>
      </c>
      <c r="Q298" s="532"/>
      <c r="R298" s="532" t="str">
        <f>IF([2]!Tabla1[[#This Row],[Insumos]]="","",_xlfn.XLOOKUP([2]!Tabla1[[#This Row],[Insumos]],[2]!Tabla10[Insumo],[2]!Tabla10[InsumoAbrev],"",0))</f>
        <v/>
      </c>
      <c r="S298" s="191"/>
    </row>
    <row r="299" spans="2:19">
      <c r="B299" s="191" t="str">
        <f>IF('Formulario PPGR3'!$G299="","",CONCATENATE('Formulario PPGR3'!$C299,".",'Formulario PPGR3'!$D299,".",'Formulario PPGR3'!$E299,".",'Formulario PPGR3'!$F299))</f>
        <v/>
      </c>
      <c r="C299" s="191" t="str">
        <f>IF('Formulario PPGR3'!$G299="","",'Formulario PPGR1'!#REF!)</f>
        <v/>
      </c>
      <c r="D299" s="191" t="str">
        <f>IF('Formulario PPGR3'!$G299="","",'Formulario PPGR1'!#REF!)</f>
        <v/>
      </c>
      <c r="E299" s="191" t="str">
        <f>IF('Formulario PPGR3'!$G299="","",'Formulario PPGR1'!#REF!)</f>
        <v/>
      </c>
      <c r="F299" s="191" t="str">
        <f>IF('Formulario PPGR3'!$G299="","",'Formulario PPGR1'!#REF!)</f>
        <v/>
      </c>
      <c r="G299" s="190"/>
      <c r="H299" s="528" t="e" cm="1" vm="1">
        <f t="array" ref="H299">IF([2]!Tabla1[[#This Row],[Código_Actividad]]="","",_xlfn.XLOOKUP([2]!Tabla1[[#This Row],[Código_Actividad]],CodigoActividad,[2]!Tabla2[Actividades Programables Presupuestables],"",0))</f>
        <v>#REF!</v>
      </c>
      <c r="I299" s="529" t="str">
        <f>IFERROR(VLOOKUP('[2]Formulario PPGR3'!$G299,'[2]Formulario PPGR2'!$H$9:$V$534,15,FALSE),"")</f>
        <v/>
      </c>
      <c r="J299" s="534"/>
      <c r="K299" s="533"/>
      <c r="L299" s="530" t="str">
        <f>IF([2]!Tabla1[[#This Row],[Descripción]]="","",_xlfn.XLOOKUP([2]!Tabla1[[#This Row],[Descripción]],[2]!Tabla10[Descripción],[2]!Tabla10[Unidad de Medida],"",0))</f>
        <v/>
      </c>
      <c r="M299" s="321"/>
      <c r="N299" s="546" t="str">
        <f>IF([2]!Tabla1[[#This Row],[Descripción]]="","",_xlfn.XLOOKUP([2]!Tabla1[[#This Row],[Descripción]],[2]!Tabla10[Descripción],[2]!Tabla10[Precio Unitario],0))</f>
        <v/>
      </c>
      <c r="O299" s="546" t="str">
        <f>IF([2]!Tabla1[[#This Row],[Cantidad de Insumos]]="","",[2]!Tabla1[[#This Row],[Precio Unitario]]*[2]!Tabla1[[#This Row],[Cantidad de Insumos]])</f>
        <v/>
      </c>
      <c r="P299" s="531" t="str">
        <f>IF([2]!Tabla1[[#This Row],[Descripción]]="","",_xlfn.XLOOKUP([2]!Tabla1[[#This Row],[Descripción]],[2]!Tabla10[Descripción],[2]!Tabla10[CODIGO PRESUPUESTARIO],0))</f>
        <v/>
      </c>
      <c r="Q299" s="532"/>
      <c r="R299" s="532" t="str">
        <f>IF([2]!Tabla1[[#This Row],[Insumos]]="","",_xlfn.XLOOKUP([2]!Tabla1[[#This Row],[Insumos]],[2]!Tabla10[Insumo],[2]!Tabla10[InsumoAbrev],"",0))</f>
        <v/>
      </c>
      <c r="S299" s="191"/>
    </row>
    <row r="300" spans="2:19">
      <c r="B300" s="191" t="str">
        <f>IF('Formulario PPGR3'!$G300="","",CONCATENATE('Formulario PPGR3'!$C300,".",'Formulario PPGR3'!$D300,".",'Formulario PPGR3'!$E300,".",'Formulario PPGR3'!$F300))</f>
        <v/>
      </c>
      <c r="C300" s="191" t="str">
        <f>IF('Formulario PPGR3'!$G300="","",'Formulario PPGR1'!#REF!)</f>
        <v/>
      </c>
      <c r="D300" s="191" t="str">
        <f>IF('Formulario PPGR3'!$G300="","",'Formulario PPGR1'!#REF!)</f>
        <v/>
      </c>
      <c r="E300" s="191" t="str">
        <f>IF('Formulario PPGR3'!$G300="","",'Formulario PPGR1'!#REF!)</f>
        <v/>
      </c>
      <c r="F300" s="191" t="str">
        <f>IF('Formulario PPGR3'!$G300="","",'Formulario PPGR1'!#REF!)</f>
        <v/>
      </c>
      <c r="G300" s="190"/>
      <c r="H300" s="528" t="e" cm="1" vm="1">
        <f t="array" ref="H300">IF([2]!Tabla1[[#This Row],[Código_Actividad]]="","",_xlfn.XLOOKUP([2]!Tabla1[[#This Row],[Código_Actividad]],CodigoActividad,[2]!Tabla2[Actividades Programables Presupuestables],"",0))</f>
        <v>#REF!</v>
      </c>
      <c r="I300" s="529" t="str">
        <f>IFERROR(VLOOKUP('[2]Formulario PPGR3'!$G300,'[2]Formulario PPGR2'!$H$9:$V$534,15,FALSE),"")</f>
        <v/>
      </c>
      <c r="J300" s="534"/>
      <c r="K300" s="533"/>
      <c r="L300" s="530" t="str">
        <f>IF([2]!Tabla1[[#This Row],[Descripción]]="","",_xlfn.XLOOKUP([2]!Tabla1[[#This Row],[Descripción]],[2]!Tabla10[Descripción],[2]!Tabla10[Unidad de Medida],"",0))</f>
        <v/>
      </c>
      <c r="M300" s="321"/>
      <c r="N300" s="546" t="str">
        <f>IF([2]!Tabla1[[#This Row],[Descripción]]="","",_xlfn.XLOOKUP([2]!Tabla1[[#This Row],[Descripción]],[2]!Tabla10[Descripción],[2]!Tabla10[Precio Unitario],0))</f>
        <v/>
      </c>
      <c r="O300" s="546" t="str">
        <f>IF([2]!Tabla1[[#This Row],[Cantidad de Insumos]]="","",[2]!Tabla1[[#This Row],[Precio Unitario]]*[2]!Tabla1[[#This Row],[Cantidad de Insumos]])</f>
        <v/>
      </c>
      <c r="P300" s="531" t="str">
        <f>IF([2]!Tabla1[[#This Row],[Descripción]]="","",_xlfn.XLOOKUP([2]!Tabla1[[#This Row],[Descripción]],[2]!Tabla10[Descripción],[2]!Tabla10[CODIGO PRESUPUESTARIO],0))</f>
        <v/>
      </c>
      <c r="Q300" s="532"/>
      <c r="R300" s="532" t="str">
        <f>IF([2]!Tabla1[[#This Row],[Insumos]]="","",_xlfn.XLOOKUP([2]!Tabla1[[#This Row],[Insumos]],[2]!Tabla10[Insumo],[2]!Tabla10[InsumoAbrev],"",0))</f>
        <v/>
      </c>
      <c r="S300" s="191"/>
    </row>
    <row r="301" spans="2:19">
      <c r="B301" s="191" t="str">
        <f>IF('Formulario PPGR3'!$G301="","",CONCATENATE('Formulario PPGR3'!$C301,".",'Formulario PPGR3'!$D301,".",'Formulario PPGR3'!$E301,".",'Formulario PPGR3'!$F301))</f>
        <v/>
      </c>
      <c r="C301" s="191" t="str">
        <f>IF('Formulario PPGR3'!$G301="","",'Formulario PPGR1'!#REF!)</f>
        <v/>
      </c>
      <c r="D301" s="191" t="str">
        <f>IF('Formulario PPGR3'!$G301="","",'Formulario PPGR1'!#REF!)</f>
        <v/>
      </c>
      <c r="E301" s="191" t="str">
        <f>IF('Formulario PPGR3'!$G301="","",'Formulario PPGR1'!#REF!)</f>
        <v/>
      </c>
      <c r="F301" s="191" t="str">
        <f>IF('Formulario PPGR3'!$G301="","",'Formulario PPGR1'!#REF!)</f>
        <v/>
      </c>
      <c r="G301" s="190"/>
      <c r="H301" s="528" t="e" cm="1" vm="1">
        <f t="array" ref="H301">IF([2]!Tabla1[[#This Row],[Código_Actividad]]="","",_xlfn.XLOOKUP([2]!Tabla1[[#This Row],[Código_Actividad]],CodigoActividad,[2]!Tabla2[Actividades Programables Presupuestables],"",0))</f>
        <v>#REF!</v>
      </c>
      <c r="I301" s="529" t="str">
        <f>IFERROR(VLOOKUP('[2]Formulario PPGR3'!$G301,'[2]Formulario PPGR2'!$H$9:$V$534,15,FALSE),"")</f>
        <v/>
      </c>
      <c r="J301" s="534"/>
      <c r="K301" s="533"/>
      <c r="L301" s="530" t="str">
        <f>IF([2]!Tabla1[[#This Row],[Descripción]]="","",_xlfn.XLOOKUP([2]!Tabla1[[#This Row],[Descripción]],[2]!Tabla10[Descripción],[2]!Tabla10[Unidad de Medida],"",0))</f>
        <v/>
      </c>
      <c r="M301" s="321"/>
      <c r="N301" s="546" t="str">
        <f>IF([2]!Tabla1[[#This Row],[Descripción]]="","",_xlfn.XLOOKUP([2]!Tabla1[[#This Row],[Descripción]],[2]!Tabla10[Descripción],[2]!Tabla10[Precio Unitario],0))</f>
        <v/>
      </c>
      <c r="O301" s="546" t="str">
        <f>IF([2]!Tabla1[[#This Row],[Cantidad de Insumos]]="","",[2]!Tabla1[[#This Row],[Precio Unitario]]*[2]!Tabla1[[#This Row],[Cantidad de Insumos]])</f>
        <v/>
      </c>
      <c r="P301" s="531" t="str">
        <f>IF([2]!Tabla1[[#This Row],[Descripción]]="","",_xlfn.XLOOKUP([2]!Tabla1[[#This Row],[Descripción]],[2]!Tabla10[Descripción],[2]!Tabla10[CODIGO PRESUPUESTARIO],0))</f>
        <v/>
      </c>
      <c r="Q301" s="532"/>
      <c r="R301" s="532" t="str">
        <f>IF([2]!Tabla1[[#This Row],[Insumos]]="","",_xlfn.XLOOKUP([2]!Tabla1[[#This Row],[Insumos]],[2]!Tabla10[Insumo],[2]!Tabla10[InsumoAbrev],"",0))</f>
        <v/>
      </c>
      <c r="S301" s="191"/>
    </row>
    <row r="302" spans="2:19">
      <c r="B302" s="191" t="str">
        <f>IF('Formulario PPGR3'!$G302="","",CONCATENATE('Formulario PPGR3'!$C302,".",'Formulario PPGR3'!$D302,".",'Formulario PPGR3'!$E302,".",'Formulario PPGR3'!$F302))</f>
        <v/>
      </c>
      <c r="C302" s="191" t="str">
        <f>IF('Formulario PPGR3'!$G302="","",'Formulario PPGR1'!#REF!)</f>
        <v/>
      </c>
      <c r="D302" s="191" t="str">
        <f>IF('Formulario PPGR3'!$G302="","",'Formulario PPGR1'!#REF!)</f>
        <v/>
      </c>
      <c r="E302" s="191" t="str">
        <f>IF('Formulario PPGR3'!$G302="","",'Formulario PPGR1'!#REF!)</f>
        <v/>
      </c>
      <c r="F302" s="191" t="str">
        <f>IF('Formulario PPGR3'!$G302="","",'Formulario PPGR1'!#REF!)</f>
        <v/>
      </c>
      <c r="G302" s="190"/>
      <c r="H302" s="528" t="e" cm="1" vm="1">
        <f t="array" ref="H302">IF([2]!Tabla1[[#This Row],[Código_Actividad]]="","",_xlfn.XLOOKUP([2]!Tabla1[[#This Row],[Código_Actividad]],CodigoActividad,[2]!Tabla2[Actividades Programables Presupuestables],"",0))</f>
        <v>#REF!</v>
      </c>
      <c r="I302" s="529" t="str">
        <f>IFERROR(VLOOKUP('[2]Formulario PPGR3'!$G302,'[2]Formulario PPGR2'!$H$9:$V$534,15,FALSE),"")</f>
        <v/>
      </c>
      <c r="J302" s="534"/>
      <c r="K302" s="533"/>
      <c r="L302" s="530" t="str">
        <f>IF([2]!Tabla1[[#This Row],[Descripción]]="","",_xlfn.XLOOKUP([2]!Tabla1[[#This Row],[Descripción]],[2]!Tabla10[Descripción],[2]!Tabla10[Unidad de Medida],"",0))</f>
        <v/>
      </c>
      <c r="M302" s="321"/>
      <c r="N302" s="546" t="str">
        <f>IF([2]!Tabla1[[#This Row],[Descripción]]="","",_xlfn.XLOOKUP([2]!Tabla1[[#This Row],[Descripción]],[2]!Tabla10[Descripción],[2]!Tabla10[Precio Unitario],0))</f>
        <v/>
      </c>
      <c r="O302" s="546" t="str">
        <f>IF([2]!Tabla1[[#This Row],[Cantidad de Insumos]]="","",[2]!Tabla1[[#This Row],[Precio Unitario]]*[2]!Tabla1[[#This Row],[Cantidad de Insumos]])</f>
        <v/>
      </c>
      <c r="P302" s="531" t="str">
        <f>IF([2]!Tabla1[[#This Row],[Descripción]]="","",_xlfn.XLOOKUP([2]!Tabla1[[#This Row],[Descripción]],[2]!Tabla10[Descripción],[2]!Tabla10[CODIGO PRESUPUESTARIO],0))</f>
        <v/>
      </c>
      <c r="Q302" s="532"/>
      <c r="R302" s="532" t="str">
        <f>IF([2]!Tabla1[[#This Row],[Insumos]]="","",_xlfn.XLOOKUP([2]!Tabla1[[#This Row],[Insumos]],[2]!Tabla10[Insumo],[2]!Tabla10[InsumoAbrev],"",0))</f>
        <v/>
      </c>
      <c r="S302" s="191"/>
    </row>
    <row r="303" spans="2:19">
      <c r="B303" s="191" t="str">
        <f>IF('Formulario PPGR3'!$G303="","",CONCATENATE('Formulario PPGR3'!$C303,".",'Formulario PPGR3'!$D303,".",'Formulario PPGR3'!$E303,".",'Formulario PPGR3'!$F303))</f>
        <v/>
      </c>
      <c r="C303" s="191" t="str">
        <f>IF('Formulario PPGR3'!$G303="","",'Formulario PPGR1'!#REF!)</f>
        <v/>
      </c>
      <c r="D303" s="191" t="str">
        <f>IF('Formulario PPGR3'!$G303="","",'Formulario PPGR1'!#REF!)</f>
        <v/>
      </c>
      <c r="E303" s="191" t="str">
        <f>IF('Formulario PPGR3'!$G303="","",'Formulario PPGR1'!#REF!)</f>
        <v/>
      </c>
      <c r="F303" s="191" t="str">
        <f>IF('Formulario PPGR3'!$G303="","",'Formulario PPGR1'!#REF!)</f>
        <v/>
      </c>
      <c r="G303" s="190"/>
      <c r="H303" s="528" t="e" cm="1" vm="1">
        <f t="array" ref="H303">IF([2]!Tabla1[[#This Row],[Código_Actividad]]="","",_xlfn.XLOOKUP([2]!Tabla1[[#This Row],[Código_Actividad]],CodigoActividad,[2]!Tabla2[Actividades Programables Presupuestables],"",0))</f>
        <v>#REF!</v>
      </c>
      <c r="I303" s="529" t="str">
        <f>IFERROR(VLOOKUP('[2]Formulario PPGR3'!$G303,'[2]Formulario PPGR2'!$H$9:$V$534,15,FALSE),"")</f>
        <v/>
      </c>
      <c r="J303" s="534"/>
      <c r="K303" s="533"/>
      <c r="L303" s="530" t="str">
        <f>IF([2]!Tabla1[[#This Row],[Descripción]]="","",_xlfn.XLOOKUP([2]!Tabla1[[#This Row],[Descripción]],[2]!Tabla10[Descripción],[2]!Tabla10[Unidad de Medida],"",0))</f>
        <v/>
      </c>
      <c r="M303" s="321"/>
      <c r="N303" s="546" t="str">
        <f>IF([2]!Tabla1[[#This Row],[Descripción]]="","",_xlfn.XLOOKUP([2]!Tabla1[[#This Row],[Descripción]],[2]!Tabla10[Descripción],[2]!Tabla10[Precio Unitario],0))</f>
        <v/>
      </c>
      <c r="O303" s="546" t="str">
        <f>IF([2]!Tabla1[[#This Row],[Cantidad de Insumos]]="","",[2]!Tabla1[[#This Row],[Precio Unitario]]*[2]!Tabla1[[#This Row],[Cantidad de Insumos]])</f>
        <v/>
      </c>
      <c r="P303" s="531" t="str">
        <f>IF([2]!Tabla1[[#This Row],[Descripción]]="","",_xlfn.XLOOKUP([2]!Tabla1[[#This Row],[Descripción]],[2]!Tabla10[Descripción],[2]!Tabla10[CODIGO PRESUPUESTARIO],0))</f>
        <v/>
      </c>
      <c r="Q303" s="532"/>
      <c r="R303" s="532" t="str">
        <f>IF([2]!Tabla1[[#This Row],[Insumos]]="","",_xlfn.XLOOKUP([2]!Tabla1[[#This Row],[Insumos]],[2]!Tabla10[Insumo],[2]!Tabla10[InsumoAbrev],"",0))</f>
        <v/>
      </c>
      <c r="S303" s="191"/>
    </row>
    <row r="304" spans="2:19">
      <c r="B304" s="191" t="str">
        <f>IF('Formulario PPGR3'!$G304="","",CONCATENATE('Formulario PPGR3'!$C304,".",'Formulario PPGR3'!$D304,".",'Formulario PPGR3'!$E304,".",'Formulario PPGR3'!$F304))</f>
        <v/>
      </c>
      <c r="C304" s="191" t="str">
        <f>IF('Formulario PPGR3'!$G304="","",'Formulario PPGR1'!#REF!)</f>
        <v/>
      </c>
      <c r="D304" s="191" t="str">
        <f>IF('Formulario PPGR3'!$G304="","",'Formulario PPGR1'!#REF!)</f>
        <v/>
      </c>
      <c r="E304" s="191" t="str">
        <f>IF('Formulario PPGR3'!$G304="","",'Formulario PPGR1'!#REF!)</f>
        <v/>
      </c>
      <c r="F304" s="191" t="str">
        <f>IF('Formulario PPGR3'!$G304="","",'Formulario PPGR1'!#REF!)</f>
        <v/>
      </c>
      <c r="G304" s="190"/>
      <c r="H304" s="528" t="e" cm="1" vm="1">
        <f t="array" ref="H304">IF([2]!Tabla1[[#This Row],[Código_Actividad]]="","",_xlfn.XLOOKUP([2]!Tabla1[[#This Row],[Código_Actividad]],CodigoActividad,[2]!Tabla2[Actividades Programables Presupuestables],"",0))</f>
        <v>#REF!</v>
      </c>
      <c r="I304" s="529" t="str">
        <f>IFERROR(VLOOKUP('[2]Formulario PPGR3'!$G304,'[2]Formulario PPGR2'!$H$9:$V$534,15,FALSE),"")</f>
        <v/>
      </c>
      <c r="J304" s="534"/>
      <c r="K304" s="533"/>
      <c r="L304" s="530" t="str">
        <f>IF([2]!Tabla1[[#This Row],[Descripción]]="","",_xlfn.XLOOKUP([2]!Tabla1[[#This Row],[Descripción]],[2]!Tabla10[Descripción],[2]!Tabla10[Unidad de Medida],"",0))</f>
        <v/>
      </c>
      <c r="M304" s="321"/>
      <c r="N304" s="546" t="str">
        <f>IF([2]!Tabla1[[#This Row],[Descripción]]="","",_xlfn.XLOOKUP([2]!Tabla1[[#This Row],[Descripción]],[2]!Tabla10[Descripción],[2]!Tabla10[Precio Unitario],0))</f>
        <v/>
      </c>
      <c r="O304" s="546" t="str">
        <f>IF([2]!Tabla1[[#This Row],[Cantidad de Insumos]]="","",[2]!Tabla1[[#This Row],[Precio Unitario]]*[2]!Tabla1[[#This Row],[Cantidad de Insumos]])</f>
        <v/>
      </c>
      <c r="P304" s="531" t="str">
        <f>IF([2]!Tabla1[[#This Row],[Descripción]]="","",_xlfn.XLOOKUP([2]!Tabla1[[#This Row],[Descripción]],[2]!Tabla10[Descripción],[2]!Tabla10[CODIGO PRESUPUESTARIO],0))</f>
        <v/>
      </c>
      <c r="Q304" s="532"/>
      <c r="R304" s="532" t="str">
        <f>IF([2]!Tabla1[[#This Row],[Insumos]]="","",_xlfn.XLOOKUP([2]!Tabla1[[#This Row],[Insumos]],[2]!Tabla10[Insumo],[2]!Tabla10[InsumoAbrev],"",0))</f>
        <v/>
      </c>
      <c r="S304" s="191"/>
    </row>
    <row r="305" spans="2:19">
      <c r="B305" s="191" t="str">
        <f>IF('Formulario PPGR3'!$G305="","",CONCATENATE('Formulario PPGR3'!$C305,".",'Formulario PPGR3'!$D305,".",'Formulario PPGR3'!$E305,".",'Formulario PPGR3'!$F305))</f>
        <v/>
      </c>
      <c r="C305" s="191" t="str">
        <f>IF('Formulario PPGR3'!$G305="","",'Formulario PPGR1'!#REF!)</f>
        <v/>
      </c>
      <c r="D305" s="191" t="str">
        <f>IF('Formulario PPGR3'!$G305="","",'Formulario PPGR1'!#REF!)</f>
        <v/>
      </c>
      <c r="E305" s="191" t="str">
        <f>IF('Formulario PPGR3'!$G305="","",'Formulario PPGR1'!#REF!)</f>
        <v/>
      </c>
      <c r="F305" s="191" t="str">
        <f>IF('Formulario PPGR3'!$G305="","",'Formulario PPGR1'!#REF!)</f>
        <v/>
      </c>
      <c r="G305" s="190"/>
      <c r="H305" s="528" t="e" cm="1" vm="1">
        <f t="array" ref="H305">IF([2]!Tabla1[[#This Row],[Código_Actividad]]="","",_xlfn.XLOOKUP([2]!Tabla1[[#This Row],[Código_Actividad]],CodigoActividad,[2]!Tabla2[Actividades Programables Presupuestables],"",0))</f>
        <v>#REF!</v>
      </c>
      <c r="I305" s="529" t="str">
        <f>IFERROR(VLOOKUP('[2]Formulario PPGR3'!$G305,'[2]Formulario PPGR2'!$H$9:$V$534,15,FALSE),"")</f>
        <v/>
      </c>
      <c r="J305" s="534"/>
      <c r="K305" s="533"/>
      <c r="L305" s="530" t="str">
        <f>IF([2]!Tabla1[[#This Row],[Descripción]]="","",_xlfn.XLOOKUP([2]!Tabla1[[#This Row],[Descripción]],[2]!Tabla10[Descripción],[2]!Tabla10[Unidad de Medida],"",0))</f>
        <v/>
      </c>
      <c r="M305" s="321"/>
      <c r="N305" s="546" t="str">
        <f>IF([2]!Tabla1[[#This Row],[Descripción]]="","",_xlfn.XLOOKUP([2]!Tabla1[[#This Row],[Descripción]],[2]!Tabla10[Descripción],[2]!Tabla10[Precio Unitario],0))</f>
        <v/>
      </c>
      <c r="O305" s="546" t="str">
        <f>IF([2]!Tabla1[[#This Row],[Cantidad de Insumos]]="","",[2]!Tabla1[[#This Row],[Precio Unitario]]*[2]!Tabla1[[#This Row],[Cantidad de Insumos]])</f>
        <v/>
      </c>
      <c r="P305" s="531" t="str">
        <f>IF([2]!Tabla1[[#This Row],[Descripción]]="","",_xlfn.XLOOKUP([2]!Tabla1[[#This Row],[Descripción]],[2]!Tabla10[Descripción],[2]!Tabla10[CODIGO PRESUPUESTARIO],0))</f>
        <v/>
      </c>
      <c r="Q305" s="532"/>
      <c r="R305" s="532" t="str">
        <f>IF([2]!Tabla1[[#This Row],[Insumos]]="","",_xlfn.XLOOKUP([2]!Tabla1[[#This Row],[Insumos]],[2]!Tabla10[Insumo],[2]!Tabla10[InsumoAbrev],"",0))</f>
        <v/>
      </c>
      <c r="S305" s="191"/>
    </row>
    <row r="306" spans="2:19">
      <c r="B306" s="191" t="str">
        <f>IF('Formulario PPGR3'!$G306="","",CONCATENATE('Formulario PPGR3'!$C306,".",'Formulario PPGR3'!$D306,".",'Formulario PPGR3'!$E306,".",'Formulario PPGR3'!$F306))</f>
        <v/>
      </c>
      <c r="C306" s="191" t="str">
        <f>IF('Formulario PPGR3'!$G306="","",'Formulario PPGR1'!#REF!)</f>
        <v/>
      </c>
      <c r="D306" s="191" t="str">
        <f>IF('Formulario PPGR3'!$G306="","",'Formulario PPGR1'!#REF!)</f>
        <v/>
      </c>
      <c r="E306" s="191" t="str">
        <f>IF('Formulario PPGR3'!$G306="","",'Formulario PPGR1'!#REF!)</f>
        <v/>
      </c>
      <c r="F306" s="191" t="str">
        <f>IF('Formulario PPGR3'!$G306="","",'Formulario PPGR1'!#REF!)</f>
        <v/>
      </c>
      <c r="G306" s="190"/>
      <c r="H306" s="528" t="e" cm="1" vm="1">
        <f t="array" ref="H306">IF([2]!Tabla1[[#This Row],[Código_Actividad]]="","",_xlfn.XLOOKUP([2]!Tabla1[[#This Row],[Código_Actividad]],CodigoActividad,[2]!Tabla2[Actividades Programables Presupuestables],"",0))</f>
        <v>#REF!</v>
      </c>
      <c r="I306" s="529" t="str">
        <f>IFERROR(VLOOKUP('[2]Formulario PPGR3'!$G306,'[2]Formulario PPGR2'!$H$9:$V$534,15,FALSE),"")</f>
        <v/>
      </c>
      <c r="J306" s="534"/>
      <c r="K306" s="533"/>
      <c r="L306" s="530" t="str">
        <f>IF([2]!Tabla1[[#This Row],[Descripción]]="","",_xlfn.XLOOKUP([2]!Tabla1[[#This Row],[Descripción]],[2]!Tabla10[Descripción],[2]!Tabla10[Unidad de Medida],"",0))</f>
        <v/>
      </c>
      <c r="M306" s="321"/>
      <c r="N306" s="546" t="str">
        <f>IF([2]!Tabla1[[#This Row],[Descripción]]="","",_xlfn.XLOOKUP([2]!Tabla1[[#This Row],[Descripción]],[2]!Tabla10[Descripción],[2]!Tabla10[Precio Unitario],0))</f>
        <v/>
      </c>
      <c r="O306" s="546" t="str">
        <f>IF([2]!Tabla1[[#This Row],[Cantidad de Insumos]]="","",[2]!Tabla1[[#This Row],[Precio Unitario]]*[2]!Tabla1[[#This Row],[Cantidad de Insumos]])</f>
        <v/>
      </c>
      <c r="P306" s="531" t="str">
        <f>IF([2]!Tabla1[[#This Row],[Descripción]]="","",_xlfn.XLOOKUP([2]!Tabla1[[#This Row],[Descripción]],[2]!Tabla10[Descripción],[2]!Tabla10[CODIGO PRESUPUESTARIO],0))</f>
        <v/>
      </c>
      <c r="Q306" s="532"/>
      <c r="R306" s="532" t="str">
        <f>IF([2]!Tabla1[[#This Row],[Insumos]]="","",_xlfn.XLOOKUP([2]!Tabla1[[#This Row],[Insumos]],[2]!Tabla10[Insumo],[2]!Tabla10[InsumoAbrev],"",0))</f>
        <v/>
      </c>
      <c r="S306" s="191"/>
    </row>
    <row r="307" spans="2:19">
      <c r="B307" s="191" t="str">
        <f>IF('Formulario PPGR3'!$G307="","",CONCATENATE('Formulario PPGR3'!$C307,".",'Formulario PPGR3'!$D307,".",'Formulario PPGR3'!$E307,".",'Formulario PPGR3'!$F307))</f>
        <v/>
      </c>
      <c r="C307" s="191" t="str">
        <f>IF('Formulario PPGR3'!$G307="","",'Formulario PPGR1'!#REF!)</f>
        <v/>
      </c>
      <c r="D307" s="191" t="str">
        <f>IF('Formulario PPGR3'!$G307="","",'Formulario PPGR1'!#REF!)</f>
        <v/>
      </c>
      <c r="E307" s="191" t="str">
        <f>IF('Formulario PPGR3'!$G307="","",'Formulario PPGR1'!#REF!)</f>
        <v/>
      </c>
      <c r="F307" s="191" t="str">
        <f>IF('Formulario PPGR3'!$G307="","",'Formulario PPGR1'!#REF!)</f>
        <v/>
      </c>
      <c r="G307" s="190"/>
      <c r="H307" s="528" t="e" cm="1" vm="1">
        <f t="array" ref="H307">IF([2]!Tabla1[[#This Row],[Código_Actividad]]="","",_xlfn.XLOOKUP([2]!Tabla1[[#This Row],[Código_Actividad]],CodigoActividad,[2]!Tabla2[Actividades Programables Presupuestables],"",0))</f>
        <v>#REF!</v>
      </c>
      <c r="I307" s="529" t="str">
        <f>IFERROR(VLOOKUP('[2]Formulario PPGR3'!$G307,'[2]Formulario PPGR2'!$H$9:$V$534,15,FALSE),"")</f>
        <v/>
      </c>
      <c r="J307" s="534"/>
      <c r="K307" s="533"/>
      <c r="L307" s="530" t="str">
        <f>IF([2]!Tabla1[[#This Row],[Descripción]]="","",_xlfn.XLOOKUP([2]!Tabla1[[#This Row],[Descripción]],[2]!Tabla10[Descripción],[2]!Tabla10[Unidad de Medida],"",0))</f>
        <v/>
      </c>
      <c r="M307" s="321"/>
      <c r="N307" s="546" t="str">
        <f>IF([2]!Tabla1[[#This Row],[Descripción]]="","",_xlfn.XLOOKUP([2]!Tabla1[[#This Row],[Descripción]],[2]!Tabla10[Descripción],[2]!Tabla10[Precio Unitario],0))</f>
        <v/>
      </c>
      <c r="O307" s="546" t="str">
        <f>IF([2]!Tabla1[[#This Row],[Cantidad de Insumos]]="","",[2]!Tabla1[[#This Row],[Precio Unitario]]*[2]!Tabla1[[#This Row],[Cantidad de Insumos]])</f>
        <v/>
      </c>
      <c r="P307" s="531" t="str">
        <f>IF([2]!Tabla1[[#This Row],[Descripción]]="","",_xlfn.XLOOKUP([2]!Tabla1[[#This Row],[Descripción]],[2]!Tabla10[Descripción],[2]!Tabla10[CODIGO PRESUPUESTARIO],0))</f>
        <v/>
      </c>
      <c r="Q307" s="532"/>
      <c r="R307" s="532" t="str">
        <f>IF([2]!Tabla1[[#This Row],[Insumos]]="","",_xlfn.XLOOKUP([2]!Tabla1[[#This Row],[Insumos]],[2]!Tabla10[Insumo],[2]!Tabla10[InsumoAbrev],"",0))</f>
        <v/>
      </c>
      <c r="S307" s="191"/>
    </row>
    <row r="308" spans="2:19">
      <c r="B308" s="191" t="str">
        <f>IF('Formulario PPGR3'!$G308="","",CONCATENATE('Formulario PPGR3'!$C308,".",'Formulario PPGR3'!$D308,".",'Formulario PPGR3'!$E308,".",'Formulario PPGR3'!$F308))</f>
        <v/>
      </c>
      <c r="C308" s="191" t="str">
        <f>IF('Formulario PPGR3'!$G308="","",'Formulario PPGR1'!#REF!)</f>
        <v/>
      </c>
      <c r="D308" s="191" t="str">
        <f>IF('Formulario PPGR3'!$G308="","",'Formulario PPGR1'!#REF!)</f>
        <v/>
      </c>
      <c r="E308" s="191" t="str">
        <f>IF('Formulario PPGR3'!$G308="","",'Formulario PPGR1'!#REF!)</f>
        <v/>
      </c>
      <c r="F308" s="191" t="str">
        <f>IF('Formulario PPGR3'!$G308="","",'Formulario PPGR1'!#REF!)</f>
        <v/>
      </c>
      <c r="G308" s="190"/>
      <c r="H308" s="528" t="e" cm="1" vm="1">
        <f t="array" ref="H308">IF([2]!Tabla1[[#This Row],[Código_Actividad]]="","",_xlfn.XLOOKUP([2]!Tabla1[[#This Row],[Código_Actividad]],CodigoActividad,[2]!Tabla2[Actividades Programables Presupuestables],"",0))</f>
        <v>#REF!</v>
      </c>
      <c r="I308" s="529" t="str">
        <f>IFERROR(VLOOKUP('[2]Formulario PPGR3'!$G308,'[2]Formulario PPGR2'!$H$9:$V$534,15,FALSE),"")</f>
        <v/>
      </c>
      <c r="J308" s="534"/>
      <c r="K308" s="533"/>
      <c r="L308" s="530" t="str">
        <f>IF([2]!Tabla1[[#This Row],[Descripción]]="","",_xlfn.XLOOKUP([2]!Tabla1[[#This Row],[Descripción]],[2]!Tabla10[Descripción],[2]!Tabla10[Unidad de Medida],"",0))</f>
        <v/>
      </c>
      <c r="M308" s="321"/>
      <c r="N308" s="546" t="str">
        <f>IF([2]!Tabla1[[#This Row],[Descripción]]="","",_xlfn.XLOOKUP([2]!Tabla1[[#This Row],[Descripción]],[2]!Tabla10[Descripción],[2]!Tabla10[Precio Unitario],0))</f>
        <v/>
      </c>
      <c r="O308" s="546" t="str">
        <f>IF([2]!Tabla1[[#This Row],[Cantidad de Insumos]]="","",[2]!Tabla1[[#This Row],[Precio Unitario]]*[2]!Tabla1[[#This Row],[Cantidad de Insumos]])</f>
        <v/>
      </c>
      <c r="P308" s="531" t="str">
        <f>IF([2]!Tabla1[[#This Row],[Descripción]]="","",_xlfn.XLOOKUP([2]!Tabla1[[#This Row],[Descripción]],[2]!Tabla10[Descripción],[2]!Tabla10[CODIGO PRESUPUESTARIO],0))</f>
        <v/>
      </c>
      <c r="Q308" s="532"/>
      <c r="R308" s="532" t="str">
        <f>IF([2]!Tabla1[[#This Row],[Insumos]]="","",_xlfn.XLOOKUP([2]!Tabla1[[#This Row],[Insumos]],[2]!Tabla10[Insumo],[2]!Tabla10[InsumoAbrev],"",0))</f>
        <v/>
      </c>
      <c r="S308" s="191"/>
    </row>
    <row r="309" spans="2:19">
      <c r="B309" s="191" t="str">
        <f>IF('Formulario PPGR3'!$G309="","",CONCATENATE('Formulario PPGR3'!$C309,".",'Formulario PPGR3'!$D309,".",'Formulario PPGR3'!$E309,".",'Formulario PPGR3'!$F309))</f>
        <v/>
      </c>
      <c r="C309" s="191" t="str">
        <f>IF('Formulario PPGR3'!$G309="","",'Formulario PPGR1'!#REF!)</f>
        <v/>
      </c>
      <c r="D309" s="191" t="str">
        <f>IF('Formulario PPGR3'!$G309="","",'Formulario PPGR1'!#REF!)</f>
        <v/>
      </c>
      <c r="E309" s="191" t="str">
        <f>IF('Formulario PPGR3'!$G309="","",'Formulario PPGR1'!#REF!)</f>
        <v/>
      </c>
      <c r="F309" s="191" t="str">
        <f>IF('Formulario PPGR3'!$G309="","",'Formulario PPGR1'!#REF!)</f>
        <v/>
      </c>
      <c r="G309" s="190"/>
      <c r="H309" s="528" t="e" cm="1" vm="1">
        <f t="array" ref="H309">IF([2]!Tabla1[[#This Row],[Código_Actividad]]="","",_xlfn.XLOOKUP([2]!Tabla1[[#This Row],[Código_Actividad]],CodigoActividad,[2]!Tabla2[Actividades Programables Presupuestables],"",0))</f>
        <v>#REF!</v>
      </c>
      <c r="I309" s="529" t="str">
        <f>IFERROR(VLOOKUP('[2]Formulario PPGR3'!$G309,'[2]Formulario PPGR2'!$H$9:$V$534,15,FALSE),"")</f>
        <v/>
      </c>
      <c r="J309" s="534"/>
      <c r="K309" s="533"/>
      <c r="L309" s="530" t="str">
        <f>IF([2]!Tabla1[[#This Row],[Descripción]]="","",_xlfn.XLOOKUP([2]!Tabla1[[#This Row],[Descripción]],[2]!Tabla10[Descripción],[2]!Tabla10[Unidad de Medida],"",0))</f>
        <v/>
      </c>
      <c r="M309" s="321"/>
      <c r="N309" s="546" t="str">
        <f>IF([2]!Tabla1[[#This Row],[Descripción]]="","",_xlfn.XLOOKUP([2]!Tabla1[[#This Row],[Descripción]],[2]!Tabla10[Descripción],[2]!Tabla10[Precio Unitario],0))</f>
        <v/>
      </c>
      <c r="O309" s="546" t="str">
        <f>IF([2]!Tabla1[[#This Row],[Cantidad de Insumos]]="","",[2]!Tabla1[[#This Row],[Precio Unitario]]*[2]!Tabla1[[#This Row],[Cantidad de Insumos]])</f>
        <v/>
      </c>
      <c r="P309" s="531" t="str">
        <f>IF([2]!Tabla1[[#This Row],[Descripción]]="","",_xlfn.XLOOKUP([2]!Tabla1[[#This Row],[Descripción]],[2]!Tabla10[Descripción],[2]!Tabla10[CODIGO PRESUPUESTARIO],0))</f>
        <v/>
      </c>
      <c r="Q309" s="532"/>
      <c r="R309" s="532" t="str">
        <f>IF([2]!Tabla1[[#This Row],[Insumos]]="","",_xlfn.XLOOKUP([2]!Tabla1[[#This Row],[Insumos]],[2]!Tabla10[Insumo],[2]!Tabla10[InsumoAbrev],"",0))</f>
        <v/>
      </c>
      <c r="S309" s="191"/>
    </row>
    <row r="310" spans="2:19">
      <c r="B310" s="191" t="str">
        <f>IF('Formulario PPGR3'!$G310="","",CONCATENATE('Formulario PPGR3'!$C310,".",'Formulario PPGR3'!$D310,".",'Formulario PPGR3'!$E310,".",'Formulario PPGR3'!$F310))</f>
        <v/>
      </c>
      <c r="C310" s="191" t="str">
        <f>IF('Formulario PPGR3'!$G310="","",'Formulario PPGR1'!#REF!)</f>
        <v/>
      </c>
      <c r="D310" s="191" t="str">
        <f>IF('Formulario PPGR3'!$G310="","",'Formulario PPGR1'!#REF!)</f>
        <v/>
      </c>
      <c r="E310" s="191" t="str">
        <f>IF('Formulario PPGR3'!$G310="","",'Formulario PPGR1'!#REF!)</f>
        <v/>
      </c>
      <c r="F310" s="191" t="str">
        <f>IF('Formulario PPGR3'!$G310="","",'Formulario PPGR1'!#REF!)</f>
        <v/>
      </c>
      <c r="G310" s="190"/>
      <c r="H310" s="528" t="e" cm="1" vm="1">
        <f t="array" ref="H310">IF([2]!Tabla1[[#This Row],[Código_Actividad]]="","",_xlfn.XLOOKUP([2]!Tabla1[[#This Row],[Código_Actividad]],CodigoActividad,[2]!Tabla2[Actividades Programables Presupuestables],"",0))</f>
        <v>#REF!</v>
      </c>
      <c r="I310" s="529" t="str">
        <f>IFERROR(VLOOKUP('[2]Formulario PPGR3'!$G310,'[2]Formulario PPGR2'!$H$9:$V$534,15,FALSE),"")</f>
        <v/>
      </c>
      <c r="J310" s="534"/>
      <c r="K310" s="533"/>
      <c r="L310" s="530" t="str">
        <f>IF([2]!Tabla1[[#This Row],[Descripción]]="","",_xlfn.XLOOKUP([2]!Tabla1[[#This Row],[Descripción]],[2]!Tabla10[Descripción],[2]!Tabla10[Unidad de Medida],"",0))</f>
        <v/>
      </c>
      <c r="M310" s="321"/>
      <c r="N310" s="546" t="str">
        <f>IF([2]!Tabla1[[#This Row],[Descripción]]="","",_xlfn.XLOOKUP([2]!Tabla1[[#This Row],[Descripción]],[2]!Tabla10[Descripción],[2]!Tabla10[Precio Unitario],0))</f>
        <v/>
      </c>
      <c r="O310" s="546" t="str">
        <f>IF([2]!Tabla1[[#This Row],[Cantidad de Insumos]]="","",[2]!Tabla1[[#This Row],[Precio Unitario]]*[2]!Tabla1[[#This Row],[Cantidad de Insumos]])</f>
        <v/>
      </c>
      <c r="P310" s="531" t="str">
        <f>IF([2]!Tabla1[[#This Row],[Descripción]]="","",_xlfn.XLOOKUP([2]!Tabla1[[#This Row],[Descripción]],[2]!Tabla10[Descripción],[2]!Tabla10[CODIGO PRESUPUESTARIO],0))</f>
        <v/>
      </c>
      <c r="Q310" s="532"/>
      <c r="R310" s="532" t="str">
        <f>IF([2]!Tabla1[[#This Row],[Insumos]]="","",_xlfn.XLOOKUP([2]!Tabla1[[#This Row],[Insumos]],[2]!Tabla10[Insumo],[2]!Tabla10[InsumoAbrev],"",0))</f>
        <v/>
      </c>
      <c r="S310" s="191"/>
    </row>
    <row r="311" spans="2:19">
      <c r="B311" s="191" t="str">
        <f>IF('Formulario PPGR3'!$G311="","",CONCATENATE('Formulario PPGR3'!$C311,".",'Formulario PPGR3'!$D311,".",'Formulario PPGR3'!$E311,".",'Formulario PPGR3'!$F311))</f>
        <v/>
      </c>
      <c r="C311" s="191" t="str">
        <f>IF('Formulario PPGR3'!$G311="","",'Formulario PPGR1'!#REF!)</f>
        <v/>
      </c>
      <c r="D311" s="191" t="str">
        <f>IF('Formulario PPGR3'!$G311="","",'Formulario PPGR1'!#REF!)</f>
        <v/>
      </c>
      <c r="E311" s="191" t="str">
        <f>IF('Formulario PPGR3'!$G311="","",'Formulario PPGR1'!#REF!)</f>
        <v/>
      </c>
      <c r="F311" s="191" t="str">
        <f>IF('Formulario PPGR3'!$G311="","",'Formulario PPGR1'!#REF!)</f>
        <v/>
      </c>
      <c r="G311" s="190"/>
      <c r="H311" s="528" t="e" cm="1" vm="1">
        <f t="array" ref="H311">IF([2]!Tabla1[[#This Row],[Código_Actividad]]="","",_xlfn.XLOOKUP([2]!Tabla1[[#This Row],[Código_Actividad]],CodigoActividad,[2]!Tabla2[Actividades Programables Presupuestables],"",0))</f>
        <v>#REF!</v>
      </c>
      <c r="I311" s="529" t="str">
        <f>IFERROR(VLOOKUP('[2]Formulario PPGR3'!$G311,'[2]Formulario PPGR2'!$H$9:$V$534,15,FALSE),"")</f>
        <v/>
      </c>
      <c r="J311" s="534"/>
      <c r="K311" s="533"/>
      <c r="L311" s="530" t="str">
        <f>IF([2]!Tabla1[[#This Row],[Descripción]]="","",_xlfn.XLOOKUP([2]!Tabla1[[#This Row],[Descripción]],[2]!Tabla10[Descripción],[2]!Tabla10[Unidad de Medida],"",0))</f>
        <v/>
      </c>
      <c r="M311" s="321"/>
      <c r="N311" s="546" t="str">
        <f>IF([2]!Tabla1[[#This Row],[Descripción]]="","",_xlfn.XLOOKUP([2]!Tabla1[[#This Row],[Descripción]],[2]!Tabla10[Descripción],[2]!Tabla10[Precio Unitario],0))</f>
        <v/>
      </c>
      <c r="O311" s="546" t="str">
        <f>IF([2]!Tabla1[[#This Row],[Cantidad de Insumos]]="","",[2]!Tabla1[[#This Row],[Precio Unitario]]*[2]!Tabla1[[#This Row],[Cantidad de Insumos]])</f>
        <v/>
      </c>
      <c r="P311" s="531" t="str">
        <f>IF([2]!Tabla1[[#This Row],[Descripción]]="","",_xlfn.XLOOKUP([2]!Tabla1[[#This Row],[Descripción]],[2]!Tabla10[Descripción],[2]!Tabla10[CODIGO PRESUPUESTARIO],0))</f>
        <v/>
      </c>
      <c r="Q311" s="532"/>
      <c r="R311" s="532" t="str">
        <f>IF([2]!Tabla1[[#This Row],[Insumos]]="","",_xlfn.XLOOKUP([2]!Tabla1[[#This Row],[Insumos]],[2]!Tabla10[Insumo],[2]!Tabla10[InsumoAbrev],"",0))</f>
        <v/>
      </c>
      <c r="S311" s="191"/>
    </row>
    <row r="312" spans="2:19">
      <c r="B312" s="191" t="str">
        <f>IF('Formulario PPGR3'!$G312="","",CONCATENATE('Formulario PPGR3'!$C312,".",'Formulario PPGR3'!$D312,".",'Formulario PPGR3'!$E312,".",'Formulario PPGR3'!$F312))</f>
        <v/>
      </c>
      <c r="C312" s="191" t="str">
        <f>IF('Formulario PPGR3'!$G312="","",'Formulario PPGR1'!#REF!)</f>
        <v/>
      </c>
      <c r="D312" s="191" t="str">
        <f>IF('Formulario PPGR3'!$G312="","",'Formulario PPGR1'!#REF!)</f>
        <v/>
      </c>
      <c r="E312" s="191" t="str">
        <f>IF('Formulario PPGR3'!$G312="","",'Formulario PPGR1'!#REF!)</f>
        <v/>
      </c>
      <c r="F312" s="191" t="str">
        <f>IF('Formulario PPGR3'!$G312="","",'Formulario PPGR1'!#REF!)</f>
        <v/>
      </c>
      <c r="G312" s="190"/>
      <c r="H312" s="528" t="e" cm="1" vm="1">
        <f t="array" ref="H312">IF([2]!Tabla1[[#This Row],[Código_Actividad]]="","",_xlfn.XLOOKUP([2]!Tabla1[[#This Row],[Código_Actividad]],CodigoActividad,[2]!Tabla2[Actividades Programables Presupuestables],"",0))</f>
        <v>#REF!</v>
      </c>
      <c r="I312" s="529" t="str">
        <f>IFERROR(VLOOKUP('[2]Formulario PPGR3'!$G312,'[2]Formulario PPGR2'!$H$9:$V$534,15,FALSE),"")</f>
        <v/>
      </c>
      <c r="J312" s="534"/>
      <c r="K312" s="533"/>
      <c r="L312" s="530" t="str">
        <f>IF([2]!Tabla1[[#This Row],[Descripción]]="","",_xlfn.XLOOKUP([2]!Tabla1[[#This Row],[Descripción]],[2]!Tabla10[Descripción],[2]!Tabla10[Unidad de Medida],"",0))</f>
        <v/>
      </c>
      <c r="M312" s="321"/>
      <c r="N312" s="546" t="str">
        <f>IF([2]!Tabla1[[#This Row],[Descripción]]="","",_xlfn.XLOOKUP([2]!Tabla1[[#This Row],[Descripción]],[2]!Tabla10[Descripción],[2]!Tabla10[Precio Unitario],0))</f>
        <v/>
      </c>
      <c r="O312" s="546" t="str">
        <f>IF([2]!Tabla1[[#This Row],[Cantidad de Insumos]]="","",[2]!Tabla1[[#This Row],[Precio Unitario]]*[2]!Tabla1[[#This Row],[Cantidad de Insumos]])</f>
        <v/>
      </c>
      <c r="P312" s="531" t="str">
        <f>IF([2]!Tabla1[[#This Row],[Descripción]]="","",_xlfn.XLOOKUP([2]!Tabla1[[#This Row],[Descripción]],[2]!Tabla10[Descripción],[2]!Tabla10[CODIGO PRESUPUESTARIO],0))</f>
        <v/>
      </c>
      <c r="Q312" s="532"/>
      <c r="R312" s="532" t="str">
        <f>IF([2]!Tabla1[[#This Row],[Insumos]]="","",_xlfn.XLOOKUP([2]!Tabla1[[#This Row],[Insumos]],[2]!Tabla10[Insumo],[2]!Tabla10[InsumoAbrev],"",0))</f>
        <v/>
      </c>
      <c r="S312" s="191"/>
    </row>
    <row r="313" spans="2:19">
      <c r="B313" s="191" t="str">
        <f>IF('Formulario PPGR3'!$G313="","",CONCATENATE('Formulario PPGR3'!$C313,".",'Formulario PPGR3'!$D313,".",'Formulario PPGR3'!$E313,".",'Formulario PPGR3'!$F313))</f>
        <v/>
      </c>
      <c r="C313" s="191" t="str">
        <f>IF('Formulario PPGR3'!$G313="","",'Formulario PPGR1'!#REF!)</f>
        <v/>
      </c>
      <c r="D313" s="191" t="str">
        <f>IF('Formulario PPGR3'!$G313="","",'Formulario PPGR1'!#REF!)</f>
        <v/>
      </c>
      <c r="E313" s="191" t="str">
        <f>IF('Formulario PPGR3'!$G313="","",'Formulario PPGR1'!#REF!)</f>
        <v/>
      </c>
      <c r="F313" s="191" t="str">
        <f>IF('Formulario PPGR3'!$G313="","",'Formulario PPGR1'!#REF!)</f>
        <v/>
      </c>
      <c r="G313" s="190"/>
      <c r="H313" s="528" t="e" cm="1" vm="1">
        <f t="array" ref="H313">IF([2]!Tabla1[[#This Row],[Código_Actividad]]="","",_xlfn.XLOOKUP([2]!Tabla1[[#This Row],[Código_Actividad]],CodigoActividad,[2]!Tabla2[Actividades Programables Presupuestables],"",0))</f>
        <v>#REF!</v>
      </c>
      <c r="I313" s="529" t="str">
        <f>IFERROR(VLOOKUP('[2]Formulario PPGR3'!$G313,'[2]Formulario PPGR2'!$H$9:$V$534,15,FALSE),"")</f>
        <v/>
      </c>
      <c r="J313" s="534"/>
      <c r="K313" s="533"/>
      <c r="L313" s="530" t="str">
        <f>IF([2]!Tabla1[[#This Row],[Descripción]]="","",_xlfn.XLOOKUP([2]!Tabla1[[#This Row],[Descripción]],[2]!Tabla10[Descripción],[2]!Tabla10[Unidad de Medida],"",0))</f>
        <v/>
      </c>
      <c r="M313" s="321"/>
      <c r="N313" s="546" t="str">
        <f>IF([2]!Tabla1[[#This Row],[Descripción]]="","",_xlfn.XLOOKUP([2]!Tabla1[[#This Row],[Descripción]],[2]!Tabla10[Descripción],[2]!Tabla10[Precio Unitario],0))</f>
        <v/>
      </c>
      <c r="O313" s="546" t="str">
        <f>IF([2]!Tabla1[[#This Row],[Cantidad de Insumos]]="","",[2]!Tabla1[[#This Row],[Precio Unitario]]*[2]!Tabla1[[#This Row],[Cantidad de Insumos]])</f>
        <v/>
      </c>
      <c r="P313" s="531" t="str">
        <f>IF([2]!Tabla1[[#This Row],[Descripción]]="","",_xlfn.XLOOKUP([2]!Tabla1[[#This Row],[Descripción]],[2]!Tabla10[Descripción],[2]!Tabla10[CODIGO PRESUPUESTARIO],0))</f>
        <v/>
      </c>
      <c r="Q313" s="532"/>
      <c r="R313" s="532" t="str">
        <f>IF([2]!Tabla1[[#This Row],[Insumos]]="","",_xlfn.XLOOKUP([2]!Tabla1[[#This Row],[Insumos]],[2]!Tabla10[Insumo],[2]!Tabla10[InsumoAbrev],"",0))</f>
        <v/>
      </c>
      <c r="S313" s="191"/>
    </row>
    <row r="314" spans="2:19">
      <c r="B314" s="191" t="str">
        <f>IF('Formulario PPGR3'!$G314="","",CONCATENATE('Formulario PPGR3'!$C314,".",'Formulario PPGR3'!$D314,".",'Formulario PPGR3'!$E314,".",'Formulario PPGR3'!$F314))</f>
        <v/>
      </c>
      <c r="C314" s="191" t="str">
        <f>IF('Formulario PPGR3'!$G314="","",'Formulario PPGR1'!#REF!)</f>
        <v/>
      </c>
      <c r="D314" s="191" t="str">
        <f>IF('Formulario PPGR3'!$G314="","",'Formulario PPGR1'!#REF!)</f>
        <v/>
      </c>
      <c r="E314" s="191" t="str">
        <f>IF('Formulario PPGR3'!$G314="","",'Formulario PPGR1'!#REF!)</f>
        <v/>
      </c>
      <c r="F314" s="191" t="str">
        <f>IF('Formulario PPGR3'!$G314="","",'Formulario PPGR1'!#REF!)</f>
        <v/>
      </c>
      <c r="G314" s="190"/>
      <c r="H314" s="528" t="e" cm="1" vm="1">
        <f t="array" ref="H314">IF([2]!Tabla1[[#This Row],[Código_Actividad]]="","",_xlfn.XLOOKUP([2]!Tabla1[[#This Row],[Código_Actividad]],CodigoActividad,[2]!Tabla2[Actividades Programables Presupuestables],"",0))</f>
        <v>#REF!</v>
      </c>
      <c r="I314" s="529" t="str">
        <f>IFERROR(VLOOKUP('[2]Formulario PPGR3'!$G314,'[2]Formulario PPGR2'!$H$9:$V$534,15,FALSE),"")</f>
        <v/>
      </c>
      <c r="J314" s="534"/>
      <c r="K314" s="533"/>
      <c r="L314" s="530" t="str">
        <f>IF([2]!Tabla1[[#This Row],[Descripción]]="","",_xlfn.XLOOKUP([2]!Tabla1[[#This Row],[Descripción]],[2]!Tabla10[Descripción],[2]!Tabla10[Unidad de Medida],"",0))</f>
        <v/>
      </c>
      <c r="M314" s="321"/>
      <c r="N314" s="546" t="str">
        <f>IF([2]!Tabla1[[#This Row],[Descripción]]="","",_xlfn.XLOOKUP([2]!Tabla1[[#This Row],[Descripción]],[2]!Tabla10[Descripción],[2]!Tabla10[Precio Unitario],0))</f>
        <v/>
      </c>
      <c r="O314" s="546" t="str">
        <f>IF([2]!Tabla1[[#This Row],[Cantidad de Insumos]]="","",[2]!Tabla1[[#This Row],[Precio Unitario]]*[2]!Tabla1[[#This Row],[Cantidad de Insumos]])</f>
        <v/>
      </c>
      <c r="P314" s="531" t="str">
        <f>IF([2]!Tabla1[[#This Row],[Descripción]]="","",_xlfn.XLOOKUP([2]!Tabla1[[#This Row],[Descripción]],[2]!Tabla10[Descripción],[2]!Tabla10[CODIGO PRESUPUESTARIO],0))</f>
        <v/>
      </c>
      <c r="Q314" s="532"/>
      <c r="R314" s="532" t="str">
        <f>IF([2]!Tabla1[[#This Row],[Insumos]]="","",_xlfn.XLOOKUP([2]!Tabla1[[#This Row],[Insumos]],[2]!Tabla10[Insumo],[2]!Tabla10[InsumoAbrev],"",0))</f>
        <v/>
      </c>
      <c r="S314" s="191"/>
    </row>
    <row r="315" spans="2:19">
      <c r="B315" s="191" t="str">
        <f>IF('Formulario PPGR3'!$G315="","",CONCATENATE('Formulario PPGR3'!$C315,".",'Formulario PPGR3'!$D315,".",'Formulario PPGR3'!$E315,".",'Formulario PPGR3'!$F315))</f>
        <v/>
      </c>
      <c r="C315" s="191" t="str">
        <f>IF('Formulario PPGR3'!$G315="","",'Formulario PPGR1'!#REF!)</f>
        <v/>
      </c>
      <c r="D315" s="191" t="str">
        <f>IF('Formulario PPGR3'!$G315="","",'Formulario PPGR1'!#REF!)</f>
        <v/>
      </c>
      <c r="E315" s="191" t="str">
        <f>IF('Formulario PPGR3'!$G315="","",'Formulario PPGR1'!#REF!)</f>
        <v/>
      </c>
      <c r="F315" s="191" t="str">
        <f>IF('Formulario PPGR3'!$G315="","",'Formulario PPGR1'!#REF!)</f>
        <v/>
      </c>
      <c r="G315" s="190"/>
      <c r="H315" s="528" t="e" cm="1" vm="1">
        <f t="array" ref="H315">IF([2]!Tabla1[[#This Row],[Código_Actividad]]="","",_xlfn.XLOOKUP([2]!Tabla1[[#This Row],[Código_Actividad]],CodigoActividad,[2]!Tabla2[Actividades Programables Presupuestables],"",0))</f>
        <v>#REF!</v>
      </c>
      <c r="I315" s="529" t="str">
        <f>IFERROR(VLOOKUP('[2]Formulario PPGR3'!$G315,'[2]Formulario PPGR2'!$H$9:$V$534,15,FALSE),"")</f>
        <v/>
      </c>
      <c r="J315" s="534"/>
      <c r="K315" s="533"/>
      <c r="L315" s="530" t="str">
        <f>IF([2]!Tabla1[[#This Row],[Descripción]]="","",_xlfn.XLOOKUP([2]!Tabla1[[#This Row],[Descripción]],[2]!Tabla10[Descripción],[2]!Tabla10[Unidad de Medida],"",0))</f>
        <v/>
      </c>
      <c r="M315" s="321"/>
      <c r="N315" s="546" t="str">
        <f>IF([2]!Tabla1[[#This Row],[Descripción]]="","",_xlfn.XLOOKUP([2]!Tabla1[[#This Row],[Descripción]],[2]!Tabla10[Descripción],[2]!Tabla10[Precio Unitario],0))</f>
        <v/>
      </c>
      <c r="O315" s="546" t="str">
        <f>IF([2]!Tabla1[[#This Row],[Cantidad de Insumos]]="","",[2]!Tabla1[[#This Row],[Precio Unitario]]*[2]!Tabla1[[#This Row],[Cantidad de Insumos]])</f>
        <v/>
      </c>
      <c r="P315" s="531" t="str">
        <f>IF([2]!Tabla1[[#This Row],[Descripción]]="","",_xlfn.XLOOKUP([2]!Tabla1[[#This Row],[Descripción]],[2]!Tabla10[Descripción],[2]!Tabla10[CODIGO PRESUPUESTARIO],0))</f>
        <v/>
      </c>
      <c r="Q315" s="532"/>
      <c r="R315" s="532" t="str">
        <f>IF([2]!Tabla1[[#This Row],[Insumos]]="","",_xlfn.XLOOKUP([2]!Tabla1[[#This Row],[Insumos]],[2]!Tabla10[Insumo],[2]!Tabla10[InsumoAbrev],"",0))</f>
        <v/>
      </c>
      <c r="S315" s="191"/>
    </row>
    <row r="316" spans="2:19">
      <c r="B316" s="191" t="str">
        <f>IF('Formulario PPGR3'!$G316="","",CONCATENATE('Formulario PPGR3'!$C316,".",'Formulario PPGR3'!$D316,".",'Formulario PPGR3'!$E316,".",'Formulario PPGR3'!$F316))</f>
        <v/>
      </c>
      <c r="C316" s="191" t="str">
        <f>IF('Formulario PPGR3'!$G316="","",'Formulario PPGR1'!#REF!)</f>
        <v/>
      </c>
      <c r="D316" s="191" t="str">
        <f>IF('Formulario PPGR3'!$G316="","",'Formulario PPGR1'!#REF!)</f>
        <v/>
      </c>
      <c r="E316" s="191" t="str">
        <f>IF('Formulario PPGR3'!$G316="","",'Formulario PPGR1'!#REF!)</f>
        <v/>
      </c>
      <c r="F316" s="191" t="str">
        <f>IF('Formulario PPGR3'!$G316="","",'Formulario PPGR1'!#REF!)</f>
        <v/>
      </c>
      <c r="G316" s="190"/>
      <c r="H316" s="528" t="e" cm="1" vm="1">
        <f t="array" ref="H316">IF([2]!Tabla1[[#This Row],[Código_Actividad]]="","",_xlfn.XLOOKUP([2]!Tabla1[[#This Row],[Código_Actividad]],CodigoActividad,[2]!Tabla2[Actividades Programables Presupuestables],"",0))</f>
        <v>#REF!</v>
      </c>
      <c r="I316" s="529" t="str">
        <f>IFERROR(VLOOKUP('[2]Formulario PPGR3'!$G316,'[2]Formulario PPGR2'!$H$9:$V$534,15,FALSE),"")</f>
        <v/>
      </c>
      <c r="J316" s="534"/>
      <c r="K316" s="533"/>
      <c r="L316" s="530" t="str">
        <f>IF([2]!Tabla1[[#This Row],[Descripción]]="","",_xlfn.XLOOKUP([2]!Tabla1[[#This Row],[Descripción]],[2]!Tabla10[Descripción],[2]!Tabla10[Unidad de Medida],"",0))</f>
        <v/>
      </c>
      <c r="M316" s="321"/>
      <c r="N316" s="546" t="str">
        <f>IF([2]!Tabla1[[#This Row],[Descripción]]="","",_xlfn.XLOOKUP([2]!Tabla1[[#This Row],[Descripción]],[2]!Tabla10[Descripción],[2]!Tabla10[Precio Unitario],0))</f>
        <v/>
      </c>
      <c r="O316" s="546" t="str">
        <f>IF([2]!Tabla1[[#This Row],[Cantidad de Insumos]]="","",[2]!Tabla1[[#This Row],[Precio Unitario]]*[2]!Tabla1[[#This Row],[Cantidad de Insumos]])</f>
        <v/>
      </c>
      <c r="P316" s="531" t="str">
        <f>IF([2]!Tabla1[[#This Row],[Descripción]]="","",_xlfn.XLOOKUP([2]!Tabla1[[#This Row],[Descripción]],[2]!Tabla10[Descripción],[2]!Tabla10[CODIGO PRESUPUESTARIO],0))</f>
        <v/>
      </c>
      <c r="Q316" s="532"/>
      <c r="R316" s="532" t="str">
        <f>IF([2]!Tabla1[[#This Row],[Insumos]]="","",_xlfn.XLOOKUP([2]!Tabla1[[#This Row],[Insumos]],[2]!Tabla10[Insumo],[2]!Tabla10[InsumoAbrev],"",0))</f>
        <v/>
      </c>
      <c r="S316" s="191"/>
    </row>
    <row r="317" spans="2:19">
      <c r="B317" s="191" t="str">
        <f>IF('Formulario PPGR3'!$G317="","",CONCATENATE('Formulario PPGR3'!$C317,".",'Formulario PPGR3'!$D317,".",'Formulario PPGR3'!$E317,".",'Formulario PPGR3'!$F317))</f>
        <v/>
      </c>
      <c r="C317" s="191" t="str">
        <f>IF('Formulario PPGR3'!$G317="","",'Formulario PPGR1'!#REF!)</f>
        <v/>
      </c>
      <c r="D317" s="191" t="str">
        <f>IF('Formulario PPGR3'!$G317="","",'Formulario PPGR1'!#REF!)</f>
        <v/>
      </c>
      <c r="E317" s="191" t="str">
        <f>IF('Formulario PPGR3'!$G317="","",'Formulario PPGR1'!#REF!)</f>
        <v/>
      </c>
      <c r="F317" s="191" t="str">
        <f>IF('Formulario PPGR3'!$G317="","",'Formulario PPGR1'!#REF!)</f>
        <v/>
      </c>
      <c r="G317" s="190"/>
      <c r="H317" s="528" t="e" cm="1" vm="1">
        <f t="array" ref="H317">IF([2]!Tabla1[[#This Row],[Código_Actividad]]="","",_xlfn.XLOOKUP([2]!Tabla1[[#This Row],[Código_Actividad]],CodigoActividad,[2]!Tabla2[Actividades Programables Presupuestables],"",0))</f>
        <v>#REF!</v>
      </c>
      <c r="I317" s="529" t="str">
        <f>IFERROR(VLOOKUP('[2]Formulario PPGR3'!$G317,'[2]Formulario PPGR2'!$H$9:$V$534,15,FALSE),"")</f>
        <v/>
      </c>
      <c r="J317" s="534"/>
      <c r="K317" s="533"/>
      <c r="L317" s="530" t="str">
        <f>IF([2]!Tabla1[[#This Row],[Descripción]]="","",_xlfn.XLOOKUP([2]!Tabla1[[#This Row],[Descripción]],[2]!Tabla10[Descripción],[2]!Tabla10[Unidad de Medida],"",0))</f>
        <v/>
      </c>
      <c r="M317" s="321"/>
      <c r="N317" s="546" t="str">
        <f>IF([2]!Tabla1[[#This Row],[Descripción]]="","",_xlfn.XLOOKUP([2]!Tabla1[[#This Row],[Descripción]],[2]!Tabla10[Descripción],[2]!Tabla10[Precio Unitario],0))</f>
        <v/>
      </c>
      <c r="O317" s="546" t="str">
        <f>IF([2]!Tabla1[[#This Row],[Cantidad de Insumos]]="","",[2]!Tabla1[[#This Row],[Precio Unitario]]*[2]!Tabla1[[#This Row],[Cantidad de Insumos]])</f>
        <v/>
      </c>
      <c r="P317" s="531" t="str">
        <f>IF([2]!Tabla1[[#This Row],[Descripción]]="","",_xlfn.XLOOKUP([2]!Tabla1[[#This Row],[Descripción]],[2]!Tabla10[Descripción],[2]!Tabla10[CODIGO PRESUPUESTARIO],0))</f>
        <v/>
      </c>
      <c r="Q317" s="532"/>
      <c r="R317" s="532" t="str">
        <f>IF([2]!Tabla1[[#This Row],[Insumos]]="","",_xlfn.XLOOKUP([2]!Tabla1[[#This Row],[Insumos]],[2]!Tabla10[Insumo],[2]!Tabla10[InsumoAbrev],"",0))</f>
        <v/>
      </c>
      <c r="S317" s="191"/>
    </row>
    <row r="318" spans="2:19">
      <c r="B318" s="191" t="str">
        <f>IF('Formulario PPGR3'!$G318="","",CONCATENATE('Formulario PPGR3'!$C318,".",'Formulario PPGR3'!$D318,".",'Formulario PPGR3'!$E318,".",'Formulario PPGR3'!$F318))</f>
        <v/>
      </c>
      <c r="C318" s="191" t="str">
        <f>IF('Formulario PPGR3'!$G318="","",'Formulario PPGR1'!#REF!)</f>
        <v/>
      </c>
      <c r="D318" s="191" t="str">
        <f>IF('Formulario PPGR3'!$G318="","",'Formulario PPGR1'!#REF!)</f>
        <v/>
      </c>
      <c r="E318" s="191" t="str">
        <f>IF('Formulario PPGR3'!$G318="","",'Formulario PPGR1'!#REF!)</f>
        <v/>
      </c>
      <c r="F318" s="191" t="str">
        <f>IF('Formulario PPGR3'!$G318="","",'Formulario PPGR1'!#REF!)</f>
        <v/>
      </c>
      <c r="G318" s="190"/>
      <c r="H318" s="528" t="e" cm="1" vm="1">
        <f t="array" ref="H318">IF([2]!Tabla1[[#This Row],[Código_Actividad]]="","",_xlfn.XLOOKUP([2]!Tabla1[[#This Row],[Código_Actividad]],CodigoActividad,[2]!Tabla2[Actividades Programables Presupuestables],"",0))</f>
        <v>#REF!</v>
      </c>
      <c r="I318" s="529" t="str">
        <f>IFERROR(VLOOKUP('[2]Formulario PPGR3'!$G318,'[2]Formulario PPGR2'!$H$9:$V$534,15,FALSE),"")</f>
        <v/>
      </c>
      <c r="J318" s="534"/>
      <c r="K318" s="533"/>
      <c r="L318" s="530" t="str">
        <f>IF([2]!Tabla1[[#This Row],[Descripción]]="","",_xlfn.XLOOKUP([2]!Tabla1[[#This Row],[Descripción]],[2]!Tabla10[Descripción],[2]!Tabla10[Unidad de Medida],"",0))</f>
        <v/>
      </c>
      <c r="M318" s="321"/>
      <c r="N318" s="546" t="str">
        <f>IF([2]!Tabla1[[#This Row],[Descripción]]="","",_xlfn.XLOOKUP([2]!Tabla1[[#This Row],[Descripción]],[2]!Tabla10[Descripción],[2]!Tabla10[Precio Unitario],0))</f>
        <v/>
      </c>
      <c r="O318" s="546" t="str">
        <f>IF([2]!Tabla1[[#This Row],[Cantidad de Insumos]]="","",[2]!Tabla1[[#This Row],[Precio Unitario]]*[2]!Tabla1[[#This Row],[Cantidad de Insumos]])</f>
        <v/>
      </c>
      <c r="P318" s="531" t="str">
        <f>IF([2]!Tabla1[[#This Row],[Descripción]]="","",_xlfn.XLOOKUP([2]!Tabla1[[#This Row],[Descripción]],[2]!Tabla10[Descripción],[2]!Tabla10[CODIGO PRESUPUESTARIO],0))</f>
        <v/>
      </c>
      <c r="Q318" s="532"/>
      <c r="R318" s="532" t="str">
        <f>IF([2]!Tabla1[[#This Row],[Insumos]]="","",_xlfn.XLOOKUP([2]!Tabla1[[#This Row],[Insumos]],[2]!Tabla10[Insumo],[2]!Tabla10[InsumoAbrev],"",0))</f>
        <v/>
      </c>
      <c r="S318" s="191"/>
    </row>
    <row r="319" spans="2:19">
      <c r="B319" s="191" t="str">
        <f>IF('Formulario PPGR3'!$G319="","",CONCATENATE('Formulario PPGR3'!$C319,".",'Formulario PPGR3'!$D319,".",'Formulario PPGR3'!$E319,".",'Formulario PPGR3'!$F319))</f>
        <v/>
      </c>
      <c r="C319" s="191" t="str">
        <f>IF('Formulario PPGR3'!$G319="","",'Formulario PPGR1'!#REF!)</f>
        <v/>
      </c>
      <c r="D319" s="191" t="str">
        <f>IF('Formulario PPGR3'!$G319="","",'Formulario PPGR1'!#REF!)</f>
        <v/>
      </c>
      <c r="E319" s="191" t="str">
        <f>IF('Formulario PPGR3'!$G319="","",'Formulario PPGR1'!#REF!)</f>
        <v/>
      </c>
      <c r="F319" s="191" t="str">
        <f>IF('Formulario PPGR3'!$G319="","",'Formulario PPGR1'!#REF!)</f>
        <v/>
      </c>
      <c r="G319" s="190"/>
      <c r="H319" s="528" t="e" cm="1" vm="1">
        <f t="array" ref="H319">IF([2]!Tabla1[[#This Row],[Código_Actividad]]="","",_xlfn.XLOOKUP([2]!Tabla1[[#This Row],[Código_Actividad]],CodigoActividad,[2]!Tabla2[Actividades Programables Presupuestables],"",0))</f>
        <v>#REF!</v>
      </c>
      <c r="I319" s="529" t="str">
        <f>IFERROR(VLOOKUP('[2]Formulario PPGR3'!$G319,'[2]Formulario PPGR2'!$H$9:$V$534,15,FALSE),"")</f>
        <v/>
      </c>
      <c r="J319" s="534"/>
      <c r="K319" s="533"/>
      <c r="L319" s="530" t="str">
        <f>IF([2]!Tabla1[[#This Row],[Descripción]]="","",_xlfn.XLOOKUP([2]!Tabla1[[#This Row],[Descripción]],[2]!Tabla10[Descripción],[2]!Tabla10[Unidad de Medida],"",0))</f>
        <v/>
      </c>
      <c r="M319" s="321"/>
      <c r="N319" s="546" t="str">
        <f>IF([2]!Tabla1[[#This Row],[Descripción]]="","",_xlfn.XLOOKUP([2]!Tabla1[[#This Row],[Descripción]],[2]!Tabla10[Descripción],[2]!Tabla10[Precio Unitario],0))</f>
        <v/>
      </c>
      <c r="O319" s="546" t="str">
        <f>IF([2]!Tabla1[[#This Row],[Cantidad de Insumos]]="","",[2]!Tabla1[[#This Row],[Precio Unitario]]*[2]!Tabla1[[#This Row],[Cantidad de Insumos]])</f>
        <v/>
      </c>
      <c r="P319" s="531" t="str">
        <f>IF([2]!Tabla1[[#This Row],[Descripción]]="","",_xlfn.XLOOKUP([2]!Tabla1[[#This Row],[Descripción]],[2]!Tabla10[Descripción],[2]!Tabla10[CODIGO PRESUPUESTARIO],0))</f>
        <v/>
      </c>
      <c r="Q319" s="532"/>
      <c r="R319" s="532" t="str">
        <f>IF([2]!Tabla1[[#This Row],[Insumos]]="","",_xlfn.XLOOKUP([2]!Tabla1[[#This Row],[Insumos]],[2]!Tabla10[Insumo],[2]!Tabla10[InsumoAbrev],"",0))</f>
        <v/>
      </c>
      <c r="S319" s="191"/>
    </row>
    <row r="320" spans="2:19">
      <c r="B320" s="191" t="str">
        <f>IF('Formulario PPGR3'!$G320="","",CONCATENATE('Formulario PPGR3'!$C320,".",'Formulario PPGR3'!$D320,".",'Formulario PPGR3'!$E320,".",'Formulario PPGR3'!$F320))</f>
        <v/>
      </c>
      <c r="C320" s="191" t="str">
        <f>IF('Formulario PPGR3'!$G320="","",'Formulario PPGR1'!#REF!)</f>
        <v/>
      </c>
      <c r="D320" s="191" t="str">
        <f>IF('Formulario PPGR3'!$G320="","",'Formulario PPGR1'!#REF!)</f>
        <v/>
      </c>
      <c r="E320" s="191" t="str">
        <f>IF('Formulario PPGR3'!$G320="","",'Formulario PPGR1'!#REF!)</f>
        <v/>
      </c>
      <c r="F320" s="191" t="str">
        <f>IF('Formulario PPGR3'!$G320="","",'Formulario PPGR1'!#REF!)</f>
        <v/>
      </c>
      <c r="G320" s="190"/>
      <c r="H320" s="528" t="e" cm="1" vm="1">
        <f t="array" ref="H320">IF([2]!Tabla1[[#This Row],[Código_Actividad]]="","",_xlfn.XLOOKUP([2]!Tabla1[[#This Row],[Código_Actividad]],CodigoActividad,[2]!Tabla2[Actividades Programables Presupuestables],"",0))</f>
        <v>#REF!</v>
      </c>
      <c r="I320" s="529" t="str">
        <f>IFERROR(VLOOKUP('[2]Formulario PPGR3'!$G320,'[2]Formulario PPGR2'!$H$9:$V$534,15,FALSE),"")</f>
        <v/>
      </c>
      <c r="J320" s="534"/>
      <c r="K320" s="533"/>
      <c r="L320" s="530" t="str">
        <f>IF([2]!Tabla1[[#This Row],[Descripción]]="","",_xlfn.XLOOKUP([2]!Tabla1[[#This Row],[Descripción]],[2]!Tabla10[Descripción],[2]!Tabla10[Unidad de Medida],"",0))</f>
        <v/>
      </c>
      <c r="M320" s="321"/>
      <c r="N320" s="546" t="str">
        <f>IF([2]!Tabla1[[#This Row],[Descripción]]="","",_xlfn.XLOOKUP([2]!Tabla1[[#This Row],[Descripción]],[2]!Tabla10[Descripción],[2]!Tabla10[Precio Unitario],0))</f>
        <v/>
      </c>
      <c r="O320" s="546" t="str">
        <f>IF([2]!Tabla1[[#This Row],[Cantidad de Insumos]]="","",[2]!Tabla1[[#This Row],[Precio Unitario]]*[2]!Tabla1[[#This Row],[Cantidad de Insumos]])</f>
        <v/>
      </c>
      <c r="P320" s="531" t="str">
        <f>IF([2]!Tabla1[[#This Row],[Descripción]]="","",_xlfn.XLOOKUP([2]!Tabla1[[#This Row],[Descripción]],[2]!Tabla10[Descripción],[2]!Tabla10[CODIGO PRESUPUESTARIO],0))</f>
        <v/>
      </c>
      <c r="Q320" s="532"/>
      <c r="R320" s="532" t="str">
        <f>IF([2]!Tabla1[[#This Row],[Insumos]]="","",_xlfn.XLOOKUP([2]!Tabla1[[#This Row],[Insumos]],[2]!Tabla10[Insumo],[2]!Tabla10[InsumoAbrev],"",0))</f>
        <v/>
      </c>
      <c r="S320" s="191"/>
    </row>
    <row r="321" spans="2:19">
      <c r="B321" s="191" t="str">
        <f>IF('Formulario PPGR3'!$G321="","",CONCATENATE('Formulario PPGR3'!$C321,".",'Formulario PPGR3'!$D321,".",'Formulario PPGR3'!$E321,".",'Formulario PPGR3'!$F321))</f>
        <v/>
      </c>
      <c r="C321" s="191" t="str">
        <f>IF('Formulario PPGR3'!$G321="","",'Formulario PPGR1'!#REF!)</f>
        <v/>
      </c>
      <c r="D321" s="191" t="str">
        <f>IF('Formulario PPGR3'!$G321="","",'Formulario PPGR1'!#REF!)</f>
        <v/>
      </c>
      <c r="E321" s="191" t="str">
        <f>IF('Formulario PPGR3'!$G321="","",'Formulario PPGR1'!#REF!)</f>
        <v/>
      </c>
      <c r="F321" s="191" t="str">
        <f>IF('Formulario PPGR3'!$G321="","",'Formulario PPGR1'!#REF!)</f>
        <v/>
      </c>
      <c r="G321" s="190"/>
      <c r="H321" s="528" t="e" cm="1" vm="1">
        <f t="array" ref="H321">IF([2]!Tabla1[[#This Row],[Código_Actividad]]="","",_xlfn.XLOOKUP([2]!Tabla1[[#This Row],[Código_Actividad]],CodigoActividad,[2]!Tabla2[Actividades Programables Presupuestables],"",0))</f>
        <v>#REF!</v>
      </c>
      <c r="I321" s="529" t="str">
        <f>IFERROR(VLOOKUP('[2]Formulario PPGR3'!$G321,'[2]Formulario PPGR2'!$H$9:$V$534,15,FALSE),"")</f>
        <v/>
      </c>
      <c r="J321" s="534"/>
      <c r="K321" s="533"/>
      <c r="L321" s="530" t="str">
        <f>IF([2]!Tabla1[[#This Row],[Descripción]]="","",_xlfn.XLOOKUP([2]!Tabla1[[#This Row],[Descripción]],[2]!Tabla10[Descripción],[2]!Tabla10[Unidad de Medida],"",0))</f>
        <v/>
      </c>
      <c r="M321" s="321"/>
      <c r="N321" s="546" t="str">
        <f>IF([2]!Tabla1[[#This Row],[Descripción]]="","",_xlfn.XLOOKUP([2]!Tabla1[[#This Row],[Descripción]],[2]!Tabla10[Descripción],[2]!Tabla10[Precio Unitario],0))</f>
        <v/>
      </c>
      <c r="O321" s="546" t="str">
        <f>IF([2]!Tabla1[[#This Row],[Cantidad de Insumos]]="","",[2]!Tabla1[[#This Row],[Precio Unitario]]*[2]!Tabla1[[#This Row],[Cantidad de Insumos]])</f>
        <v/>
      </c>
      <c r="P321" s="531" t="str">
        <f>IF([2]!Tabla1[[#This Row],[Descripción]]="","",_xlfn.XLOOKUP([2]!Tabla1[[#This Row],[Descripción]],[2]!Tabla10[Descripción],[2]!Tabla10[CODIGO PRESUPUESTARIO],0))</f>
        <v/>
      </c>
      <c r="Q321" s="532"/>
      <c r="R321" s="532" t="str">
        <f>IF([2]!Tabla1[[#This Row],[Insumos]]="","",_xlfn.XLOOKUP([2]!Tabla1[[#This Row],[Insumos]],[2]!Tabla10[Insumo],[2]!Tabla10[InsumoAbrev],"",0))</f>
        <v/>
      </c>
      <c r="S321" s="191"/>
    </row>
    <row r="322" spans="2:19">
      <c r="B322" s="191" t="str">
        <f>IF('Formulario PPGR3'!$G322="","",CONCATENATE('Formulario PPGR3'!$C322,".",'Formulario PPGR3'!$D322,".",'Formulario PPGR3'!$E322,".",'Formulario PPGR3'!$F322))</f>
        <v/>
      </c>
      <c r="C322" s="191" t="str">
        <f>IF('Formulario PPGR3'!$G322="","",'Formulario PPGR1'!#REF!)</f>
        <v/>
      </c>
      <c r="D322" s="191" t="str">
        <f>IF('Formulario PPGR3'!$G322="","",'Formulario PPGR1'!#REF!)</f>
        <v/>
      </c>
      <c r="E322" s="191" t="str">
        <f>IF('Formulario PPGR3'!$G322="","",'Formulario PPGR1'!#REF!)</f>
        <v/>
      </c>
      <c r="F322" s="191" t="str">
        <f>IF('Formulario PPGR3'!$G322="","",'Formulario PPGR1'!#REF!)</f>
        <v/>
      </c>
      <c r="G322" s="190"/>
      <c r="H322" s="528" t="e" cm="1" vm="1">
        <f t="array" ref="H322">IF([2]!Tabla1[[#This Row],[Código_Actividad]]="","",_xlfn.XLOOKUP([2]!Tabla1[[#This Row],[Código_Actividad]],CodigoActividad,[2]!Tabla2[Actividades Programables Presupuestables],"",0))</f>
        <v>#REF!</v>
      </c>
      <c r="I322" s="529" t="str">
        <f>IFERROR(VLOOKUP('[2]Formulario PPGR3'!$G322,'[2]Formulario PPGR2'!$H$9:$V$534,15,FALSE),"")</f>
        <v/>
      </c>
      <c r="J322" s="534"/>
      <c r="K322" s="533"/>
      <c r="L322" s="530" t="str">
        <f>IF([2]!Tabla1[[#This Row],[Descripción]]="","",_xlfn.XLOOKUP([2]!Tabla1[[#This Row],[Descripción]],[2]!Tabla10[Descripción],[2]!Tabla10[Unidad de Medida],"",0))</f>
        <v/>
      </c>
      <c r="M322" s="321"/>
      <c r="N322" s="546" t="str">
        <f>IF([2]!Tabla1[[#This Row],[Descripción]]="","",_xlfn.XLOOKUP([2]!Tabla1[[#This Row],[Descripción]],[2]!Tabla10[Descripción],[2]!Tabla10[Precio Unitario],0))</f>
        <v/>
      </c>
      <c r="O322" s="546" t="str">
        <f>IF([2]!Tabla1[[#This Row],[Cantidad de Insumos]]="","",[2]!Tabla1[[#This Row],[Precio Unitario]]*[2]!Tabla1[[#This Row],[Cantidad de Insumos]])</f>
        <v/>
      </c>
      <c r="P322" s="531" t="str">
        <f>IF([2]!Tabla1[[#This Row],[Descripción]]="","",_xlfn.XLOOKUP([2]!Tabla1[[#This Row],[Descripción]],[2]!Tabla10[Descripción],[2]!Tabla10[CODIGO PRESUPUESTARIO],0))</f>
        <v/>
      </c>
      <c r="Q322" s="532"/>
      <c r="R322" s="532" t="str">
        <f>IF([2]!Tabla1[[#This Row],[Insumos]]="","",_xlfn.XLOOKUP([2]!Tabla1[[#This Row],[Insumos]],[2]!Tabla10[Insumo],[2]!Tabla10[InsumoAbrev],"",0))</f>
        <v/>
      </c>
      <c r="S322" s="191"/>
    </row>
    <row r="323" spans="2:19">
      <c r="B323" s="191" t="str">
        <f>IF('Formulario PPGR3'!$G323="","",CONCATENATE('Formulario PPGR3'!$C323,".",'Formulario PPGR3'!$D323,".",'Formulario PPGR3'!$E323,".",'Formulario PPGR3'!$F323))</f>
        <v/>
      </c>
      <c r="C323" s="191" t="str">
        <f>IF('Formulario PPGR3'!$G323="","",'Formulario PPGR1'!#REF!)</f>
        <v/>
      </c>
      <c r="D323" s="191" t="str">
        <f>IF('Formulario PPGR3'!$G323="","",'Formulario PPGR1'!#REF!)</f>
        <v/>
      </c>
      <c r="E323" s="191" t="str">
        <f>IF('Formulario PPGR3'!$G323="","",'Formulario PPGR1'!#REF!)</f>
        <v/>
      </c>
      <c r="F323" s="191" t="str">
        <f>IF('Formulario PPGR3'!$G323="","",'Formulario PPGR1'!#REF!)</f>
        <v/>
      </c>
      <c r="G323" s="190"/>
      <c r="H323" s="528" t="e" cm="1" vm="1">
        <f t="array" ref="H323">IF([2]!Tabla1[[#This Row],[Código_Actividad]]="","",_xlfn.XLOOKUP([2]!Tabla1[[#This Row],[Código_Actividad]],CodigoActividad,[2]!Tabla2[Actividades Programables Presupuestables],"",0))</f>
        <v>#REF!</v>
      </c>
      <c r="I323" s="529" t="str">
        <f>IFERROR(VLOOKUP('[2]Formulario PPGR3'!$G323,'[2]Formulario PPGR2'!$H$9:$V$534,15,FALSE),"")</f>
        <v/>
      </c>
      <c r="J323" s="534"/>
      <c r="K323" s="533"/>
      <c r="L323" s="530" t="str">
        <f>IF([2]!Tabla1[[#This Row],[Descripción]]="","",_xlfn.XLOOKUP([2]!Tabla1[[#This Row],[Descripción]],[2]!Tabla10[Descripción],[2]!Tabla10[Unidad de Medida],"",0))</f>
        <v/>
      </c>
      <c r="M323" s="321"/>
      <c r="N323" s="546" t="str">
        <f>IF([2]!Tabla1[[#This Row],[Descripción]]="","",_xlfn.XLOOKUP([2]!Tabla1[[#This Row],[Descripción]],[2]!Tabla10[Descripción],[2]!Tabla10[Precio Unitario],0))</f>
        <v/>
      </c>
      <c r="O323" s="546" t="str">
        <f>IF([2]!Tabla1[[#This Row],[Cantidad de Insumos]]="","",[2]!Tabla1[[#This Row],[Precio Unitario]]*[2]!Tabla1[[#This Row],[Cantidad de Insumos]])</f>
        <v/>
      </c>
      <c r="P323" s="531" t="str">
        <f>IF([2]!Tabla1[[#This Row],[Descripción]]="","",_xlfn.XLOOKUP([2]!Tabla1[[#This Row],[Descripción]],[2]!Tabla10[Descripción],[2]!Tabla10[CODIGO PRESUPUESTARIO],0))</f>
        <v/>
      </c>
      <c r="Q323" s="532"/>
      <c r="R323" s="532" t="str">
        <f>IF([2]!Tabla1[[#This Row],[Insumos]]="","",_xlfn.XLOOKUP([2]!Tabla1[[#This Row],[Insumos]],[2]!Tabla10[Insumo],[2]!Tabla10[InsumoAbrev],"",0))</f>
        <v/>
      </c>
      <c r="S323" s="191"/>
    </row>
    <row r="324" spans="2:19">
      <c r="B324" s="191" t="str">
        <f>IF('Formulario PPGR3'!$G324="","",CONCATENATE('Formulario PPGR3'!$C324,".",'Formulario PPGR3'!$D324,".",'Formulario PPGR3'!$E324,".",'Formulario PPGR3'!$F324))</f>
        <v/>
      </c>
      <c r="C324" s="191" t="str">
        <f>IF('Formulario PPGR3'!$G324="","",'Formulario PPGR1'!#REF!)</f>
        <v/>
      </c>
      <c r="D324" s="191" t="str">
        <f>IF('Formulario PPGR3'!$G324="","",'Formulario PPGR1'!#REF!)</f>
        <v/>
      </c>
      <c r="E324" s="191" t="str">
        <f>IF('Formulario PPGR3'!$G324="","",'Formulario PPGR1'!#REF!)</f>
        <v/>
      </c>
      <c r="F324" s="191" t="str">
        <f>IF('Formulario PPGR3'!$G324="","",'Formulario PPGR1'!#REF!)</f>
        <v/>
      </c>
      <c r="G324" s="190"/>
      <c r="H324" s="528" t="e" cm="1" vm="1">
        <f t="array" ref="H324">IF([2]!Tabla1[[#This Row],[Código_Actividad]]="","",_xlfn.XLOOKUP([2]!Tabla1[[#This Row],[Código_Actividad]],CodigoActividad,[2]!Tabla2[Actividades Programables Presupuestables],"",0))</f>
        <v>#REF!</v>
      </c>
      <c r="I324" s="529" t="str">
        <f>IFERROR(VLOOKUP('[2]Formulario PPGR3'!$G324,'[2]Formulario PPGR2'!$H$9:$V$534,15,FALSE),"")</f>
        <v/>
      </c>
      <c r="J324" s="534"/>
      <c r="K324" s="533"/>
      <c r="L324" s="530" t="str">
        <f>IF([2]!Tabla1[[#This Row],[Descripción]]="","",_xlfn.XLOOKUP([2]!Tabla1[[#This Row],[Descripción]],[2]!Tabla10[Descripción],[2]!Tabla10[Unidad de Medida],"",0))</f>
        <v/>
      </c>
      <c r="M324" s="321"/>
      <c r="N324" s="546" t="str">
        <f>IF([2]!Tabla1[[#This Row],[Descripción]]="","",_xlfn.XLOOKUP([2]!Tabla1[[#This Row],[Descripción]],[2]!Tabla10[Descripción],[2]!Tabla10[Precio Unitario],0))</f>
        <v/>
      </c>
      <c r="O324" s="546" t="str">
        <f>IF([2]!Tabla1[[#This Row],[Cantidad de Insumos]]="","",[2]!Tabla1[[#This Row],[Precio Unitario]]*[2]!Tabla1[[#This Row],[Cantidad de Insumos]])</f>
        <v/>
      </c>
      <c r="P324" s="531" t="str">
        <f>IF([2]!Tabla1[[#This Row],[Descripción]]="","",_xlfn.XLOOKUP([2]!Tabla1[[#This Row],[Descripción]],[2]!Tabla10[Descripción],[2]!Tabla10[CODIGO PRESUPUESTARIO],0))</f>
        <v/>
      </c>
      <c r="Q324" s="532"/>
      <c r="R324" s="532" t="str">
        <f>IF([2]!Tabla1[[#This Row],[Insumos]]="","",_xlfn.XLOOKUP([2]!Tabla1[[#This Row],[Insumos]],[2]!Tabla10[Insumo],[2]!Tabla10[InsumoAbrev],"",0))</f>
        <v/>
      </c>
      <c r="S324" s="191"/>
    </row>
    <row r="325" spans="2:19">
      <c r="B325" s="191" t="str">
        <f>IF('Formulario PPGR3'!$G325="","",CONCATENATE('Formulario PPGR3'!$C325,".",'Formulario PPGR3'!$D325,".",'Formulario PPGR3'!$E325,".",'Formulario PPGR3'!$F325))</f>
        <v/>
      </c>
      <c r="C325" s="191" t="str">
        <f>IF('Formulario PPGR3'!$G325="","",'Formulario PPGR1'!#REF!)</f>
        <v/>
      </c>
      <c r="D325" s="191" t="str">
        <f>IF('Formulario PPGR3'!$G325="","",'Formulario PPGR1'!#REF!)</f>
        <v/>
      </c>
      <c r="E325" s="191" t="str">
        <f>IF('Formulario PPGR3'!$G325="","",'Formulario PPGR1'!#REF!)</f>
        <v/>
      </c>
      <c r="F325" s="191" t="str">
        <f>IF('Formulario PPGR3'!$G325="","",'Formulario PPGR1'!#REF!)</f>
        <v/>
      </c>
      <c r="G325" s="190"/>
      <c r="H325" s="528" t="e" cm="1" vm="1">
        <f t="array" ref="H325">IF([2]!Tabla1[[#This Row],[Código_Actividad]]="","",_xlfn.XLOOKUP([2]!Tabla1[[#This Row],[Código_Actividad]],CodigoActividad,[2]!Tabla2[Actividades Programables Presupuestables],"",0))</f>
        <v>#REF!</v>
      </c>
      <c r="I325" s="529" t="str">
        <f>IFERROR(VLOOKUP('[2]Formulario PPGR3'!$G325,'[2]Formulario PPGR2'!$H$9:$V$534,15,FALSE),"")</f>
        <v/>
      </c>
      <c r="J325" s="534"/>
      <c r="K325" s="533"/>
      <c r="L325" s="530" t="str">
        <f>IF([2]!Tabla1[[#This Row],[Descripción]]="","",_xlfn.XLOOKUP([2]!Tabla1[[#This Row],[Descripción]],[2]!Tabla10[Descripción],[2]!Tabla10[Unidad de Medida],"",0))</f>
        <v/>
      </c>
      <c r="M325" s="321"/>
      <c r="N325" s="546" t="str">
        <f>IF([2]!Tabla1[[#This Row],[Descripción]]="","",_xlfn.XLOOKUP([2]!Tabla1[[#This Row],[Descripción]],[2]!Tabla10[Descripción],[2]!Tabla10[Precio Unitario],0))</f>
        <v/>
      </c>
      <c r="O325" s="546" t="str">
        <f>IF([2]!Tabla1[[#This Row],[Cantidad de Insumos]]="","",[2]!Tabla1[[#This Row],[Precio Unitario]]*[2]!Tabla1[[#This Row],[Cantidad de Insumos]])</f>
        <v/>
      </c>
      <c r="P325" s="531" t="str">
        <f>IF([2]!Tabla1[[#This Row],[Descripción]]="","",_xlfn.XLOOKUP([2]!Tabla1[[#This Row],[Descripción]],[2]!Tabla10[Descripción],[2]!Tabla10[CODIGO PRESUPUESTARIO],0))</f>
        <v/>
      </c>
      <c r="Q325" s="532"/>
      <c r="R325" s="532" t="str">
        <f>IF([2]!Tabla1[[#This Row],[Insumos]]="","",_xlfn.XLOOKUP([2]!Tabla1[[#This Row],[Insumos]],[2]!Tabla10[Insumo],[2]!Tabla10[InsumoAbrev],"",0))</f>
        <v/>
      </c>
      <c r="S325" s="191"/>
    </row>
    <row r="326" spans="2:19">
      <c r="B326" s="191" t="str">
        <f>IF('Formulario PPGR3'!$G326="","",CONCATENATE('Formulario PPGR3'!$C326,".",'Formulario PPGR3'!$D326,".",'Formulario PPGR3'!$E326,".",'Formulario PPGR3'!$F326))</f>
        <v/>
      </c>
      <c r="C326" s="191" t="str">
        <f>IF('Formulario PPGR3'!$G326="","",'Formulario PPGR1'!#REF!)</f>
        <v/>
      </c>
      <c r="D326" s="191" t="str">
        <f>IF('Formulario PPGR3'!$G326="","",'Formulario PPGR1'!#REF!)</f>
        <v/>
      </c>
      <c r="E326" s="191" t="str">
        <f>IF('Formulario PPGR3'!$G326="","",'Formulario PPGR1'!#REF!)</f>
        <v/>
      </c>
      <c r="F326" s="191" t="str">
        <f>IF('Formulario PPGR3'!$G326="","",'Formulario PPGR1'!#REF!)</f>
        <v/>
      </c>
      <c r="G326" s="190"/>
      <c r="H326" s="528" t="e" cm="1" vm="1">
        <f t="array" ref="H326">IF([2]!Tabla1[[#This Row],[Código_Actividad]]="","",_xlfn.XLOOKUP([2]!Tabla1[[#This Row],[Código_Actividad]],CodigoActividad,[2]!Tabla2[Actividades Programables Presupuestables],"",0))</f>
        <v>#REF!</v>
      </c>
      <c r="I326" s="529" t="str">
        <f>IFERROR(VLOOKUP('[2]Formulario PPGR3'!$G326,'[2]Formulario PPGR2'!$H$9:$V$534,15,FALSE),"")</f>
        <v/>
      </c>
      <c r="J326" s="534"/>
      <c r="K326" s="533"/>
      <c r="L326" s="530" t="str">
        <f>IF([2]!Tabla1[[#This Row],[Descripción]]="","",_xlfn.XLOOKUP([2]!Tabla1[[#This Row],[Descripción]],[2]!Tabla10[Descripción],[2]!Tabla10[Unidad de Medida],"",0))</f>
        <v/>
      </c>
      <c r="M326" s="321"/>
      <c r="N326" s="546" t="str">
        <f>IF([2]!Tabla1[[#This Row],[Descripción]]="","",_xlfn.XLOOKUP([2]!Tabla1[[#This Row],[Descripción]],[2]!Tabla10[Descripción],[2]!Tabla10[Precio Unitario],0))</f>
        <v/>
      </c>
      <c r="O326" s="546" t="str">
        <f>IF([2]!Tabla1[[#This Row],[Cantidad de Insumos]]="","",[2]!Tabla1[[#This Row],[Precio Unitario]]*[2]!Tabla1[[#This Row],[Cantidad de Insumos]])</f>
        <v/>
      </c>
      <c r="P326" s="531" t="str">
        <f>IF([2]!Tabla1[[#This Row],[Descripción]]="","",_xlfn.XLOOKUP([2]!Tabla1[[#This Row],[Descripción]],[2]!Tabla10[Descripción],[2]!Tabla10[CODIGO PRESUPUESTARIO],0))</f>
        <v/>
      </c>
      <c r="Q326" s="532"/>
      <c r="R326" s="532" t="str">
        <f>IF([2]!Tabla1[[#This Row],[Insumos]]="","",_xlfn.XLOOKUP([2]!Tabla1[[#This Row],[Insumos]],[2]!Tabla10[Insumo],[2]!Tabla10[InsumoAbrev],"",0))</f>
        <v/>
      </c>
      <c r="S326" s="191"/>
    </row>
    <row r="327" spans="2:19">
      <c r="B327" s="191" t="str">
        <f>IF('Formulario PPGR3'!$G327="","",CONCATENATE('Formulario PPGR3'!$C327,".",'Formulario PPGR3'!$D327,".",'Formulario PPGR3'!$E327,".",'Formulario PPGR3'!$F327))</f>
        <v/>
      </c>
      <c r="C327" s="191" t="str">
        <f>IF('Formulario PPGR3'!$G327="","",'Formulario PPGR1'!#REF!)</f>
        <v/>
      </c>
      <c r="D327" s="191" t="str">
        <f>IF('Formulario PPGR3'!$G327="","",'Formulario PPGR1'!#REF!)</f>
        <v/>
      </c>
      <c r="E327" s="191" t="str">
        <f>IF('Formulario PPGR3'!$G327="","",'Formulario PPGR1'!#REF!)</f>
        <v/>
      </c>
      <c r="F327" s="191" t="str">
        <f>IF('Formulario PPGR3'!$G327="","",'Formulario PPGR1'!#REF!)</f>
        <v/>
      </c>
      <c r="G327" s="190"/>
      <c r="H327" s="528" t="e" cm="1" vm="1">
        <f t="array" ref="H327">IF([2]!Tabla1[[#This Row],[Código_Actividad]]="","",_xlfn.XLOOKUP([2]!Tabla1[[#This Row],[Código_Actividad]],CodigoActividad,[2]!Tabla2[Actividades Programables Presupuestables],"",0))</f>
        <v>#REF!</v>
      </c>
      <c r="I327" s="529" t="str">
        <f>IFERROR(VLOOKUP('[2]Formulario PPGR3'!$G327,'[2]Formulario PPGR2'!$H$9:$V$534,15,FALSE),"")</f>
        <v/>
      </c>
      <c r="J327" s="534"/>
      <c r="K327" s="533"/>
      <c r="L327" s="530" t="str">
        <f>IF([2]!Tabla1[[#This Row],[Descripción]]="","",_xlfn.XLOOKUP([2]!Tabla1[[#This Row],[Descripción]],[2]!Tabla10[Descripción],[2]!Tabla10[Unidad de Medida],"",0))</f>
        <v/>
      </c>
      <c r="M327" s="321"/>
      <c r="N327" s="546" t="str">
        <f>IF([2]!Tabla1[[#This Row],[Descripción]]="","",_xlfn.XLOOKUP([2]!Tabla1[[#This Row],[Descripción]],[2]!Tabla10[Descripción],[2]!Tabla10[Precio Unitario],0))</f>
        <v/>
      </c>
      <c r="O327" s="546" t="str">
        <f>IF([2]!Tabla1[[#This Row],[Cantidad de Insumos]]="","",[2]!Tabla1[[#This Row],[Precio Unitario]]*[2]!Tabla1[[#This Row],[Cantidad de Insumos]])</f>
        <v/>
      </c>
      <c r="P327" s="531" t="str">
        <f>IF([2]!Tabla1[[#This Row],[Descripción]]="","",_xlfn.XLOOKUP([2]!Tabla1[[#This Row],[Descripción]],[2]!Tabla10[Descripción],[2]!Tabla10[CODIGO PRESUPUESTARIO],0))</f>
        <v/>
      </c>
      <c r="Q327" s="532"/>
      <c r="R327" s="532" t="str">
        <f>IF([2]!Tabla1[[#This Row],[Insumos]]="","",_xlfn.XLOOKUP([2]!Tabla1[[#This Row],[Insumos]],[2]!Tabla10[Insumo],[2]!Tabla10[InsumoAbrev],"",0))</f>
        <v/>
      </c>
      <c r="S327" s="191"/>
    </row>
    <row r="328" spans="2:19">
      <c r="B328" s="191" t="str">
        <f>IF('Formulario PPGR3'!$G328="","",CONCATENATE('Formulario PPGR3'!$C328,".",'Formulario PPGR3'!$D328,".",'Formulario PPGR3'!$E328,".",'Formulario PPGR3'!$F328))</f>
        <v/>
      </c>
      <c r="C328" s="191" t="str">
        <f>IF('Formulario PPGR3'!$G328="","",'Formulario PPGR1'!#REF!)</f>
        <v/>
      </c>
      <c r="D328" s="191" t="str">
        <f>IF('Formulario PPGR3'!$G328="","",'Formulario PPGR1'!#REF!)</f>
        <v/>
      </c>
      <c r="E328" s="191" t="str">
        <f>IF('Formulario PPGR3'!$G328="","",'Formulario PPGR1'!#REF!)</f>
        <v/>
      </c>
      <c r="F328" s="191" t="str">
        <f>IF('Formulario PPGR3'!$G328="","",'Formulario PPGR1'!#REF!)</f>
        <v/>
      </c>
      <c r="G328" s="190"/>
      <c r="H328" s="528" t="e" cm="1" vm="1">
        <f t="array" ref="H328">IF([2]!Tabla1[[#This Row],[Código_Actividad]]="","",_xlfn.XLOOKUP([2]!Tabla1[[#This Row],[Código_Actividad]],CodigoActividad,[2]!Tabla2[Actividades Programables Presupuestables],"",0))</f>
        <v>#REF!</v>
      </c>
      <c r="I328" s="529" t="str">
        <f>IFERROR(VLOOKUP('[2]Formulario PPGR3'!$G328,'[2]Formulario PPGR2'!$H$9:$V$534,15,FALSE),"")</f>
        <v/>
      </c>
      <c r="J328" s="534"/>
      <c r="K328" s="533"/>
      <c r="L328" s="530" t="str">
        <f>IF([2]!Tabla1[[#This Row],[Descripción]]="","",_xlfn.XLOOKUP([2]!Tabla1[[#This Row],[Descripción]],[2]!Tabla10[Descripción],[2]!Tabla10[Unidad de Medida],"",0))</f>
        <v/>
      </c>
      <c r="M328" s="321"/>
      <c r="N328" s="546" t="str">
        <f>IF([2]!Tabla1[[#This Row],[Descripción]]="","",_xlfn.XLOOKUP([2]!Tabla1[[#This Row],[Descripción]],[2]!Tabla10[Descripción],[2]!Tabla10[Precio Unitario],0))</f>
        <v/>
      </c>
      <c r="O328" s="546" t="str">
        <f>IF([2]!Tabla1[[#This Row],[Cantidad de Insumos]]="","",[2]!Tabla1[[#This Row],[Precio Unitario]]*[2]!Tabla1[[#This Row],[Cantidad de Insumos]])</f>
        <v/>
      </c>
      <c r="P328" s="531" t="str">
        <f>IF([2]!Tabla1[[#This Row],[Descripción]]="","",_xlfn.XLOOKUP([2]!Tabla1[[#This Row],[Descripción]],[2]!Tabla10[Descripción],[2]!Tabla10[CODIGO PRESUPUESTARIO],0))</f>
        <v/>
      </c>
      <c r="Q328" s="532"/>
      <c r="R328" s="532" t="str">
        <f>IF([2]!Tabla1[[#This Row],[Insumos]]="","",_xlfn.XLOOKUP([2]!Tabla1[[#This Row],[Insumos]],[2]!Tabla10[Insumo],[2]!Tabla10[InsumoAbrev],"",0))</f>
        <v/>
      </c>
      <c r="S328" s="191"/>
    </row>
    <row r="329" spans="2:19">
      <c r="B329" s="191" t="str">
        <f>IF('Formulario PPGR3'!$G329="","",CONCATENATE('Formulario PPGR3'!$C329,".",'Formulario PPGR3'!$D329,".",'Formulario PPGR3'!$E329,".",'Formulario PPGR3'!$F329))</f>
        <v/>
      </c>
      <c r="C329" s="191" t="str">
        <f>IF('Formulario PPGR3'!$G329="","",'Formulario PPGR1'!#REF!)</f>
        <v/>
      </c>
      <c r="D329" s="191" t="str">
        <f>IF('Formulario PPGR3'!$G329="","",'Formulario PPGR1'!#REF!)</f>
        <v/>
      </c>
      <c r="E329" s="191" t="str">
        <f>IF('Formulario PPGR3'!$G329="","",'Formulario PPGR1'!#REF!)</f>
        <v/>
      </c>
      <c r="F329" s="191" t="str">
        <f>IF('Formulario PPGR3'!$G329="","",'Formulario PPGR1'!#REF!)</f>
        <v/>
      </c>
      <c r="G329" s="190"/>
      <c r="H329" s="528" t="e" cm="1" vm="1">
        <f t="array" ref="H329">IF([2]!Tabla1[[#This Row],[Código_Actividad]]="","",_xlfn.XLOOKUP([2]!Tabla1[[#This Row],[Código_Actividad]],CodigoActividad,[2]!Tabla2[Actividades Programables Presupuestables],"",0))</f>
        <v>#REF!</v>
      </c>
      <c r="I329" s="529" t="str">
        <f>IFERROR(VLOOKUP('[2]Formulario PPGR3'!$G329,'[2]Formulario PPGR2'!$H$9:$V$534,15,FALSE),"")</f>
        <v/>
      </c>
      <c r="J329" s="534"/>
      <c r="K329" s="533"/>
      <c r="L329" s="530" t="str">
        <f>IF([2]!Tabla1[[#This Row],[Descripción]]="","",_xlfn.XLOOKUP([2]!Tabla1[[#This Row],[Descripción]],[2]!Tabla10[Descripción],[2]!Tabla10[Unidad de Medida],"",0))</f>
        <v/>
      </c>
      <c r="M329" s="321"/>
      <c r="N329" s="546" t="str">
        <f>IF([2]!Tabla1[[#This Row],[Descripción]]="","",_xlfn.XLOOKUP([2]!Tabla1[[#This Row],[Descripción]],[2]!Tabla10[Descripción],[2]!Tabla10[Precio Unitario],0))</f>
        <v/>
      </c>
      <c r="O329" s="546" t="str">
        <f>IF([2]!Tabla1[[#This Row],[Cantidad de Insumos]]="","",[2]!Tabla1[[#This Row],[Precio Unitario]]*[2]!Tabla1[[#This Row],[Cantidad de Insumos]])</f>
        <v/>
      </c>
      <c r="P329" s="531" t="str">
        <f>IF([2]!Tabla1[[#This Row],[Descripción]]="","",_xlfn.XLOOKUP([2]!Tabla1[[#This Row],[Descripción]],[2]!Tabla10[Descripción],[2]!Tabla10[CODIGO PRESUPUESTARIO],0))</f>
        <v/>
      </c>
      <c r="Q329" s="532"/>
      <c r="R329" s="532" t="str">
        <f>IF([2]!Tabla1[[#This Row],[Insumos]]="","",_xlfn.XLOOKUP([2]!Tabla1[[#This Row],[Insumos]],[2]!Tabla10[Insumo],[2]!Tabla10[InsumoAbrev],"",0))</f>
        <v/>
      </c>
      <c r="S329" s="191"/>
    </row>
    <row r="330" spans="2:19">
      <c r="B330" s="191" t="str">
        <f>IF('Formulario PPGR3'!$G330="","",CONCATENATE('Formulario PPGR3'!$C330,".",'Formulario PPGR3'!$D330,".",'Formulario PPGR3'!$E330,".",'Formulario PPGR3'!$F330))</f>
        <v/>
      </c>
      <c r="C330" s="191" t="str">
        <f>IF('Formulario PPGR3'!$G330="","",'Formulario PPGR1'!#REF!)</f>
        <v/>
      </c>
      <c r="D330" s="191" t="str">
        <f>IF('Formulario PPGR3'!$G330="","",'Formulario PPGR1'!#REF!)</f>
        <v/>
      </c>
      <c r="E330" s="191" t="str">
        <f>IF('Formulario PPGR3'!$G330="","",'Formulario PPGR1'!#REF!)</f>
        <v/>
      </c>
      <c r="F330" s="191" t="str">
        <f>IF('Formulario PPGR3'!$G330="","",'Formulario PPGR1'!#REF!)</f>
        <v/>
      </c>
      <c r="G330" s="190"/>
      <c r="H330" s="528" t="e" cm="1" vm="1">
        <f t="array" ref="H330">IF([2]!Tabla1[[#This Row],[Código_Actividad]]="","",_xlfn.XLOOKUP([2]!Tabla1[[#This Row],[Código_Actividad]],CodigoActividad,[2]!Tabla2[Actividades Programables Presupuestables],"",0))</f>
        <v>#REF!</v>
      </c>
      <c r="I330" s="529" t="str">
        <f>IFERROR(VLOOKUP('[2]Formulario PPGR3'!$G330,'[2]Formulario PPGR2'!$H$9:$V$534,15,FALSE),"")</f>
        <v/>
      </c>
      <c r="J330" s="534"/>
      <c r="K330" s="533"/>
      <c r="L330" s="530" t="str">
        <f>IF([2]!Tabla1[[#This Row],[Descripción]]="","",_xlfn.XLOOKUP([2]!Tabla1[[#This Row],[Descripción]],[2]!Tabla10[Descripción],[2]!Tabla10[Unidad de Medida],"",0))</f>
        <v/>
      </c>
      <c r="M330" s="321"/>
      <c r="N330" s="546" t="str">
        <f>IF([2]!Tabla1[[#This Row],[Descripción]]="","",_xlfn.XLOOKUP([2]!Tabla1[[#This Row],[Descripción]],[2]!Tabla10[Descripción],[2]!Tabla10[Precio Unitario],0))</f>
        <v/>
      </c>
      <c r="O330" s="546" t="str">
        <f>IF([2]!Tabla1[[#This Row],[Cantidad de Insumos]]="","",[2]!Tabla1[[#This Row],[Precio Unitario]]*[2]!Tabla1[[#This Row],[Cantidad de Insumos]])</f>
        <v/>
      </c>
      <c r="P330" s="531" t="str">
        <f>IF([2]!Tabla1[[#This Row],[Descripción]]="","",_xlfn.XLOOKUP([2]!Tabla1[[#This Row],[Descripción]],[2]!Tabla10[Descripción],[2]!Tabla10[CODIGO PRESUPUESTARIO],0))</f>
        <v/>
      </c>
      <c r="Q330" s="532"/>
      <c r="R330" s="532" t="str">
        <f>IF([2]!Tabla1[[#This Row],[Insumos]]="","",_xlfn.XLOOKUP([2]!Tabla1[[#This Row],[Insumos]],[2]!Tabla10[Insumo],[2]!Tabla10[InsumoAbrev],"",0))</f>
        <v/>
      </c>
      <c r="S330" s="191"/>
    </row>
    <row r="331" spans="2:19">
      <c r="B331" s="191" t="str">
        <f>IF('Formulario PPGR3'!$G331="","",CONCATENATE('Formulario PPGR3'!$C331,".",'Formulario PPGR3'!$D331,".",'Formulario PPGR3'!$E331,".",'Formulario PPGR3'!$F331))</f>
        <v/>
      </c>
      <c r="C331" s="191" t="str">
        <f>IF('Formulario PPGR3'!$G331="","",'Formulario PPGR1'!#REF!)</f>
        <v/>
      </c>
      <c r="D331" s="191" t="str">
        <f>IF('Formulario PPGR3'!$G331="","",'Formulario PPGR1'!#REF!)</f>
        <v/>
      </c>
      <c r="E331" s="191" t="str">
        <f>IF('Formulario PPGR3'!$G331="","",'Formulario PPGR1'!#REF!)</f>
        <v/>
      </c>
      <c r="F331" s="191" t="str">
        <f>IF('Formulario PPGR3'!$G331="","",'Formulario PPGR1'!#REF!)</f>
        <v/>
      </c>
      <c r="G331" s="190"/>
      <c r="H331" s="528" t="e" cm="1" vm="1">
        <f t="array" ref="H331">IF([2]!Tabla1[[#This Row],[Código_Actividad]]="","",_xlfn.XLOOKUP([2]!Tabla1[[#This Row],[Código_Actividad]],CodigoActividad,[2]!Tabla2[Actividades Programables Presupuestables],"",0))</f>
        <v>#REF!</v>
      </c>
      <c r="I331" s="529" t="str">
        <f>IFERROR(VLOOKUP('[2]Formulario PPGR3'!$G331,'[2]Formulario PPGR2'!$H$9:$V$534,15,FALSE),"")</f>
        <v/>
      </c>
      <c r="J331" s="534"/>
      <c r="K331" s="533"/>
      <c r="L331" s="530" t="str">
        <f>IF([2]!Tabla1[[#This Row],[Descripción]]="","",_xlfn.XLOOKUP([2]!Tabla1[[#This Row],[Descripción]],[2]!Tabla10[Descripción],[2]!Tabla10[Unidad de Medida],"",0))</f>
        <v/>
      </c>
      <c r="M331" s="321"/>
      <c r="N331" s="546" t="str">
        <f>IF([2]!Tabla1[[#This Row],[Descripción]]="","",_xlfn.XLOOKUP([2]!Tabla1[[#This Row],[Descripción]],[2]!Tabla10[Descripción],[2]!Tabla10[Precio Unitario],0))</f>
        <v/>
      </c>
      <c r="O331" s="546" t="str">
        <f>IF([2]!Tabla1[[#This Row],[Cantidad de Insumos]]="","",[2]!Tabla1[[#This Row],[Precio Unitario]]*[2]!Tabla1[[#This Row],[Cantidad de Insumos]])</f>
        <v/>
      </c>
      <c r="P331" s="531" t="str">
        <f>IF([2]!Tabla1[[#This Row],[Descripción]]="","",_xlfn.XLOOKUP([2]!Tabla1[[#This Row],[Descripción]],[2]!Tabla10[Descripción],[2]!Tabla10[CODIGO PRESUPUESTARIO],0))</f>
        <v/>
      </c>
      <c r="Q331" s="532"/>
      <c r="R331" s="532" t="str">
        <f>IF([2]!Tabla1[[#This Row],[Insumos]]="","",_xlfn.XLOOKUP([2]!Tabla1[[#This Row],[Insumos]],[2]!Tabla10[Insumo],[2]!Tabla10[InsumoAbrev],"",0))</f>
        <v/>
      </c>
      <c r="S331" s="191"/>
    </row>
    <row r="332" spans="2:19">
      <c r="B332" s="191" t="str">
        <f>IF('Formulario PPGR3'!$G332="","",CONCATENATE('Formulario PPGR3'!$C332,".",'Formulario PPGR3'!$D332,".",'Formulario PPGR3'!$E332,".",'Formulario PPGR3'!$F332))</f>
        <v/>
      </c>
      <c r="C332" s="191" t="str">
        <f>IF('Formulario PPGR3'!$G332="","",'Formulario PPGR1'!#REF!)</f>
        <v/>
      </c>
      <c r="D332" s="191" t="str">
        <f>IF('Formulario PPGR3'!$G332="","",'Formulario PPGR1'!#REF!)</f>
        <v/>
      </c>
      <c r="E332" s="191" t="str">
        <f>IF('Formulario PPGR3'!$G332="","",'Formulario PPGR1'!#REF!)</f>
        <v/>
      </c>
      <c r="F332" s="191" t="str">
        <f>IF('Formulario PPGR3'!$G332="","",'Formulario PPGR1'!#REF!)</f>
        <v/>
      </c>
      <c r="G332" s="190"/>
      <c r="H332" s="528" t="e" cm="1" vm="1">
        <f t="array" ref="H332">IF([2]!Tabla1[[#This Row],[Código_Actividad]]="","",_xlfn.XLOOKUP([2]!Tabla1[[#This Row],[Código_Actividad]],CodigoActividad,[2]!Tabla2[Actividades Programables Presupuestables],"",0))</f>
        <v>#REF!</v>
      </c>
      <c r="I332" s="529" t="str">
        <f>IFERROR(VLOOKUP('[2]Formulario PPGR3'!$G332,'[2]Formulario PPGR2'!$H$9:$V$534,15,FALSE),"")</f>
        <v/>
      </c>
      <c r="J332" s="534"/>
      <c r="K332" s="533"/>
      <c r="L332" s="530" t="str">
        <f>IF([2]!Tabla1[[#This Row],[Descripción]]="","",_xlfn.XLOOKUP([2]!Tabla1[[#This Row],[Descripción]],[2]!Tabla10[Descripción],[2]!Tabla10[Unidad de Medida],"",0))</f>
        <v/>
      </c>
      <c r="M332" s="321"/>
      <c r="N332" s="546" t="str">
        <f>IF([2]!Tabla1[[#This Row],[Descripción]]="","",_xlfn.XLOOKUP([2]!Tabla1[[#This Row],[Descripción]],[2]!Tabla10[Descripción],[2]!Tabla10[Precio Unitario],0))</f>
        <v/>
      </c>
      <c r="O332" s="546" t="str">
        <f>IF([2]!Tabla1[[#This Row],[Cantidad de Insumos]]="","",[2]!Tabla1[[#This Row],[Precio Unitario]]*[2]!Tabla1[[#This Row],[Cantidad de Insumos]])</f>
        <v/>
      </c>
      <c r="P332" s="531" t="str">
        <f>IF([2]!Tabla1[[#This Row],[Descripción]]="","",_xlfn.XLOOKUP([2]!Tabla1[[#This Row],[Descripción]],[2]!Tabla10[Descripción],[2]!Tabla10[CODIGO PRESUPUESTARIO],0))</f>
        <v/>
      </c>
      <c r="Q332" s="532"/>
      <c r="R332" s="532" t="str">
        <f>IF([2]!Tabla1[[#This Row],[Insumos]]="","",_xlfn.XLOOKUP([2]!Tabla1[[#This Row],[Insumos]],[2]!Tabla10[Insumo],[2]!Tabla10[InsumoAbrev],"",0))</f>
        <v/>
      </c>
      <c r="S332" s="191"/>
    </row>
    <row r="333" spans="2:19">
      <c r="B333" s="191" t="str">
        <f>IF('Formulario PPGR3'!$G333="","",CONCATENATE('Formulario PPGR3'!$C333,".",'Formulario PPGR3'!$D333,".",'Formulario PPGR3'!$E333,".",'Formulario PPGR3'!$F333))</f>
        <v/>
      </c>
      <c r="C333" s="191" t="str">
        <f>IF('Formulario PPGR3'!$G333="","",'Formulario PPGR1'!#REF!)</f>
        <v/>
      </c>
      <c r="D333" s="191" t="str">
        <f>IF('Formulario PPGR3'!$G333="","",'Formulario PPGR1'!#REF!)</f>
        <v/>
      </c>
      <c r="E333" s="191" t="str">
        <f>IF('Formulario PPGR3'!$G333="","",'Formulario PPGR1'!#REF!)</f>
        <v/>
      </c>
      <c r="F333" s="191" t="str">
        <f>IF('Formulario PPGR3'!$G333="","",'Formulario PPGR1'!#REF!)</f>
        <v/>
      </c>
      <c r="G333" s="190"/>
      <c r="H333" s="528" t="e" cm="1" vm="1">
        <f t="array" ref="H333">IF([2]!Tabla1[[#This Row],[Código_Actividad]]="","",_xlfn.XLOOKUP([2]!Tabla1[[#This Row],[Código_Actividad]],CodigoActividad,[2]!Tabla2[Actividades Programables Presupuestables],"",0))</f>
        <v>#REF!</v>
      </c>
      <c r="I333" s="529" t="str">
        <f>IFERROR(VLOOKUP('[2]Formulario PPGR3'!$G333,'[2]Formulario PPGR2'!$H$9:$V$534,15,FALSE),"")</f>
        <v/>
      </c>
      <c r="J333" s="534"/>
      <c r="K333" s="533"/>
      <c r="L333" s="530" t="str">
        <f>IF([2]!Tabla1[[#This Row],[Descripción]]="","",_xlfn.XLOOKUP([2]!Tabla1[[#This Row],[Descripción]],[2]!Tabla10[Descripción],[2]!Tabla10[Unidad de Medida],"",0))</f>
        <v/>
      </c>
      <c r="M333" s="321"/>
      <c r="N333" s="546" t="str">
        <f>IF([2]!Tabla1[[#This Row],[Descripción]]="","",_xlfn.XLOOKUP([2]!Tabla1[[#This Row],[Descripción]],[2]!Tabla10[Descripción],[2]!Tabla10[Precio Unitario],0))</f>
        <v/>
      </c>
      <c r="O333" s="546" t="str">
        <f>IF([2]!Tabla1[[#This Row],[Cantidad de Insumos]]="","",[2]!Tabla1[[#This Row],[Precio Unitario]]*[2]!Tabla1[[#This Row],[Cantidad de Insumos]])</f>
        <v/>
      </c>
      <c r="P333" s="531" t="str">
        <f>IF([2]!Tabla1[[#This Row],[Descripción]]="","",_xlfn.XLOOKUP([2]!Tabla1[[#This Row],[Descripción]],[2]!Tabla10[Descripción],[2]!Tabla10[CODIGO PRESUPUESTARIO],0))</f>
        <v/>
      </c>
      <c r="Q333" s="532"/>
      <c r="R333" s="532" t="str">
        <f>IF([2]!Tabla1[[#This Row],[Insumos]]="","",_xlfn.XLOOKUP([2]!Tabla1[[#This Row],[Insumos]],[2]!Tabla10[Insumo],[2]!Tabla10[InsumoAbrev],"",0))</f>
        <v/>
      </c>
      <c r="S333" s="191"/>
    </row>
    <row r="334" spans="2:19">
      <c r="B334" s="191" t="str">
        <f>IF('Formulario PPGR3'!$G334="","",CONCATENATE('Formulario PPGR3'!$C334,".",'Formulario PPGR3'!$D334,".",'Formulario PPGR3'!$E334,".",'Formulario PPGR3'!$F334))</f>
        <v/>
      </c>
      <c r="C334" s="191" t="str">
        <f>IF('Formulario PPGR3'!$G334="","",'Formulario PPGR1'!#REF!)</f>
        <v/>
      </c>
      <c r="D334" s="191" t="str">
        <f>IF('Formulario PPGR3'!$G334="","",'Formulario PPGR1'!#REF!)</f>
        <v/>
      </c>
      <c r="E334" s="191" t="str">
        <f>IF('Formulario PPGR3'!$G334="","",'Formulario PPGR1'!#REF!)</f>
        <v/>
      </c>
      <c r="F334" s="191" t="str">
        <f>IF('Formulario PPGR3'!$G334="","",'Formulario PPGR1'!#REF!)</f>
        <v/>
      </c>
      <c r="G334" s="190"/>
      <c r="H334" s="528" t="e" cm="1" vm="1">
        <f t="array" ref="H334">IF([2]!Tabla1[[#This Row],[Código_Actividad]]="","",_xlfn.XLOOKUP([2]!Tabla1[[#This Row],[Código_Actividad]],CodigoActividad,[2]!Tabla2[Actividades Programables Presupuestables],"",0))</f>
        <v>#REF!</v>
      </c>
      <c r="I334" s="529" t="str">
        <f>IFERROR(VLOOKUP('[2]Formulario PPGR3'!$G334,'[2]Formulario PPGR2'!$H$9:$V$534,15,FALSE),"")</f>
        <v/>
      </c>
      <c r="J334" s="534"/>
      <c r="K334" s="533"/>
      <c r="L334" s="530" t="str">
        <f>IF([2]!Tabla1[[#This Row],[Descripción]]="","",_xlfn.XLOOKUP([2]!Tabla1[[#This Row],[Descripción]],[2]!Tabla10[Descripción],[2]!Tabla10[Unidad de Medida],"",0))</f>
        <v/>
      </c>
      <c r="M334" s="321"/>
      <c r="N334" s="546" t="str">
        <f>IF([2]!Tabla1[[#This Row],[Descripción]]="","",_xlfn.XLOOKUP([2]!Tabla1[[#This Row],[Descripción]],[2]!Tabla10[Descripción],[2]!Tabla10[Precio Unitario],0))</f>
        <v/>
      </c>
      <c r="O334" s="546" t="str">
        <f>IF([2]!Tabla1[[#This Row],[Cantidad de Insumos]]="","",[2]!Tabla1[[#This Row],[Precio Unitario]]*[2]!Tabla1[[#This Row],[Cantidad de Insumos]])</f>
        <v/>
      </c>
      <c r="P334" s="531" t="str">
        <f>IF([2]!Tabla1[[#This Row],[Descripción]]="","",_xlfn.XLOOKUP([2]!Tabla1[[#This Row],[Descripción]],[2]!Tabla10[Descripción],[2]!Tabla10[CODIGO PRESUPUESTARIO],0))</f>
        <v/>
      </c>
      <c r="Q334" s="532"/>
      <c r="R334" s="532" t="str">
        <f>IF([2]!Tabla1[[#This Row],[Insumos]]="","",_xlfn.XLOOKUP([2]!Tabla1[[#This Row],[Insumos]],[2]!Tabla10[Insumo],[2]!Tabla10[InsumoAbrev],"",0))</f>
        <v/>
      </c>
      <c r="S334" s="191"/>
    </row>
    <row r="335" spans="2:19">
      <c r="B335" s="191" t="str">
        <f>IF('Formulario PPGR3'!$G335="","",CONCATENATE('Formulario PPGR3'!$C335,".",'Formulario PPGR3'!$D335,".",'Formulario PPGR3'!$E335,".",'Formulario PPGR3'!$F335))</f>
        <v/>
      </c>
      <c r="C335" s="191" t="str">
        <f>IF('Formulario PPGR3'!$G335="","",'Formulario PPGR1'!#REF!)</f>
        <v/>
      </c>
      <c r="D335" s="191" t="str">
        <f>IF('Formulario PPGR3'!$G335="","",'Formulario PPGR1'!#REF!)</f>
        <v/>
      </c>
      <c r="E335" s="191" t="str">
        <f>IF('Formulario PPGR3'!$G335="","",'Formulario PPGR1'!#REF!)</f>
        <v/>
      </c>
      <c r="F335" s="191" t="str">
        <f>IF('Formulario PPGR3'!$G335="","",'Formulario PPGR1'!#REF!)</f>
        <v/>
      </c>
      <c r="G335" s="190"/>
      <c r="H335" s="528" t="e" cm="1" vm="1">
        <f t="array" ref="H335">IF([2]!Tabla1[[#This Row],[Código_Actividad]]="","",_xlfn.XLOOKUP([2]!Tabla1[[#This Row],[Código_Actividad]],CodigoActividad,[2]!Tabla2[Actividades Programables Presupuestables],"",0))</f>
        <v>#REF!</v>
      </c>
      <c r="I335" s="529" t="str">
        <f>IFERROR(VLOOKUP('[2]Formulario PPGR3'!$G335,'[2]Formulario PPGR2'!$H$9:$V$534,15,FALSE),"")</f>
        <v/>
      </c>
      <c r="J335" s="534"/>
      <c r="K335" s="533"/>
      <c r="L335" s="530" t="str">
        <f>IF([2]!Tabla1[[#This Row],[Descripción]]="","",_xlfn.XLOOKUP([2]!Tabla1[[#This Row],[Descripción]],[2]!Tabla10[Descripción],[2]!Tabla10[Unidad de Medida],"",0))</f>
        <v/>
      </c>
      <c r="M335" s="321"/>
      <c r="N335" s="546" t="str">
        <f>IF([2]!Tabla1[[#This Row],[Descripción]]="","",_xlfn.XLOOKUP([2]!Tabla1[[#This Row],[Descripción]],[2]!Tabla10[Descripción],[2]!Tabla10[Precio Unitario],0))</f>
        <v/>
      </c>
      <c r="O335" s="546" t="str">
        <f>IF([2]!Tabla1[[#This Row],[Cantidad de Insumos]]="","",[2]!Tabla1[[#This Row],[Precio Unitario]]*[2]!Tabla1[[#This Row],[Cantidad de Insumos]])</f>
        <v/>
      </c>
      <c r="P335" s="531" t="str">
        <f>IF([2]!Tabla1[[#This Row],[Descripción]]="","",_xlfn.XLOOKUP([2]!Tabla1[[#This Row],[Descripción]],[2]!Tabla10[Descripción],[2]!Tabla10[CODIGO PRESUPUESTARIO],0))</f>
        <v/>
      </c>
      <c r="Q335" s="532"/>
      <c r="R335" s="532" t="str">
        <f>IF([2]!Tabla1[[#This Row],[Insumos]]="","",_xlfn.XLOOKUP([2]!Tabla1[[#This Row],[Insumos]],[2]!Tabla10[Insumo],[2]!Tabla10[InsumoAbrev],"",0))</f>
        <v/>
      </c>
      <c r="S335" s="191"/>
    </row>
    <row r="336" spans="2:19">
      <c r="B336" s="191" t="str">
        <f>IF('Formulario PPGR3'!$G336="","",CONCATENATE('Formulario PPGR3'!$C336,".",'Formulario PPGR3'!$D336,".",'Formulario PPGR3'!$E336,".",'Formulario PPGR3'!$F336))</f>
        <v/>
      </c>
      <c r="C336" s="191" t="str">
        <f>IF('Formulario PPGR3'!$G336="","",'Formulario PPGR1'!#REF!)</f>
        <v/>
      </c>
      <c r="D336" s="191" t="str">
        <f>IF('Formulario PPGR3'!$G336="","",'Formulario PPGR1'!#REF!)</f>
        <v/>
      </c>
      <c r="E336" s="191" t="str">
        <f>IF('Formulario PPGR3'!$G336="","",'Formulario PPGR1'!#REF!)</f>
        <v/>
      </c>
      <c r="F336" s="191" t="str">
        <f>IF('Formulario PPGR3'!$G336="","",'Formulario PPGR1'!#REF!)</f>
        <v/>
      </c>
      <c r="G336" s="190"/>
      <c r="H336" s="528" t="e" cm="1" vm="1">
        <f t="array" ref="H336">IF([2]!Tabla1[[#This Row],[Código_Actividad]]="","",_xlfn.XLOOKUP([2]!Tabla1[[#This Row],[Código_Actividad]],CodigoActividad,[2]!Tabla2[Actividades Programables Presupuestables],"",0))</f>
        <v>#REF!</v>
      </c>
      <c r="I336" s="529" t="str">
        <f>IFERROR(VLOOKUP('[2]Formulario PPGR3'!$G336,'[2]Formulario PPGR2'!$H$9:$V$534,15,FALSE),"")</f>
        <v/>
      </c>
      <c r="J336" s="534"/>
      <c r="K336" s="533"/>
      <c r="L336" s="530" t="str">
        <f>IF([2]!Tabla1[[#This Row],[Descripción]]="","",_xlfn.XLOOKUP([2]!Tabla1[[#This Row],[Descripción]],[2]!Tabla10[Descripción],[2]!Tabla10[Unidad de Medida],"",0))</f>
        <v/>
      </c>
      <c r="M336" s="321"/>
      <c r="N336" s="546" t="str">
        <f>IF([2]!Tabla1[[#This Row],[Descripción]]="","",_xlfn.XLOOKUP([2]!Tabla1[[#This Row],[Descripción]],[2]!Tabla10[Descripción],[2]!Tabla10[Precio Unitario],0))</f>
        <v/>
      </c>
      <c r="O336" s="546" t="str">
        <f>IF([2]!Tabla1[[#This Row],[Cantidad de Insumos]]="","",[2]!Tabla1[[#This Row],[Precio Unitario]]*[2]!Tabla1[[#This Row],[Cantidad de Insumos]])</f>
        <v/>
      </c>
      <c r="P336" s="531" t="str">
        <f>IF([2]!Tabla1[[#This Row],[Descripción]]="","",_xlfn.XLOOKUP([2]!Tabla1[[#This Row],[Descripción]],[2]!Tabla10[Descripción],[2]!Tabla10[CODIGO PRESUPUESTARIO],0))</f>
        <v/>
      </c>
      <c r="Q336" s="532"/>
      <c r="R336" s="532" t="str">
        <f>IF([2]!Tabla1[[#This Row],[Insumos]]="","",_xlfn.XLOOKUP([2]!Tabla1[[#This Row],[Insumos]],[2]!Tabla10[Insumo],[2]!Tabla10[InsumoAbrev],"",0))</f>
        <v/>
      </c>
      <c r="S336" s="191"/>
    </row>
    <row r="337" spans="2:19">
      <c r="B337" s="191" t="str">
        <f>IF('Formulario PPGR3'!$G337="","",CONCATENATE('Formulario PPGR3'!$C337,".",'Formulario PPGR3'!$D337,".",'Formulario PPGR3'!$E337,".",'Formulario PPGR3'!$F337))</f>
        <v/>
      </c>
      <c r="C337" s="191" t="str">
        <f>IF('Formulario PPGR3'!$G337="","",'Formulario PPGR1'!#REF!)</f>
        <v/>
      </c>
      <c r="D337" s="191" t="str">
        <f>IF('Formulario PPGR3'!$G337="","",'Formulario PPGR1'!#REF!)</f>
        <v/>
      </c>
      <c r="E337" s="191" t="str">
        <f>IF('Formulario PPGR3'!$G337="","",'Formulario PPGR1'!#REF!)</f>
        <v/>
      </c>
      <c r="F337" s="191" t="str">
        <f>IF('Formulario PPGR3'!$G337="","",'Formulario PPGR1'!#REF!)</f>
        <v/>
      </c>
      <c r="G337" s="190"/>
      <c r="H337" s="528" t="e" cm="1" vm="1">
        <f t="array" ref="H337">IF([2]!Tabla1[[#This Row],[Código_Actividad]]="","",_xlfn.XLOOKUP([2]!Tabla1[[#This Row],[Código_Actividad]],CodigoActividad,[2]!Tabla2[Actividades Programables Presupuestables],"",0))</f>
        <v>#REF!</v>
      </c>
      <c r="I337" s="529" t="str">
        <f>IFERROR(VLOOKUP('[2]Formulario PPGR3'!$G337,'[2]Formulario PPGR2'!$H$9:$V$534,15,FALSE),"")</f>
        <v/>
      </c>
      <c r="J337" s="534"/>
      <c r="K337" s="533"/>
      <c r="L337" s="530" t="str">
        <f>IF([2]!Tabla1[[#This Row],[Descripción]]="","",_xlfn.XLOOKUP([2]!Tabla1[[#This Row],[Descripción]],[2]!Tabla10[Descripción],[2]!Tabla10[Unidad de Medida],"",0))</f>
        <v/>
      </c>
      <c r="M337" s="321"/>
      <c r="N337" s="546" t="str">
        <f>IF([2]!Tabla1[[#This Row],[Descripción]]="","",_xlfn.XLOOKUP([2]!Tabla1[[#This Row],[Descripción]],[2]!Tabla10[Descripción],[2]!Tabla10[Precio Unitario],0))</f>
        <v/>
      </c>
      <c r="O337" s="546" t="str">
        <f>IF([2]!Tabla1[[#This Row],[Cantidad de Insumos]]="","",[2]!Tabla1[[#This Row],[Precio Unitario]]*[2]!Tabla1[[#This Row],[Cantidad de Insumos]])</f>
        <v/>
      </c>
      <c r="P337" s="531" t="str">
        <f>IF([2]!Tabla1[[#This Row],[Descripción]]="","",_xlfn.XLOOKUP([2]!Tabla1[[#This Row],[Descripción]],[2]!Tabla10[Descripción],[2]!Tabla10[CODIGO PRESUPUESTARIO],0))</f>
        <v/>
      </c>
      <c r="Q337" s="532"/>
      <c r="R337" s="532" t="str">
        <f>IF([2]!Tabla1[[#This Row],[Insumos]]="","",_xlfn.XLOOKUP([2]!Tabla1[[#This Row],[Insumos]],[2]!Tabla10[Insumo],[2]!Tabla10[InsumoAbrev],"",0))</f>
        <v/>
      </c>
      <c r="S337" s="191"/>
    </row>
    <row r="338" spans="2:19">
      <c r="B338" s="191" t="str">
        <f>IF('Formulario PPGR3'!$G338="","",CONCATENATE('Formulario PPGR3'!$C338,".",'Formulario PPGR3'!$D338,".",'Formulario PPGR3'!$E338,".",'Formulario PPGR3'!$F338))</f>
        <v/>
      </c>
      <c r="C338" s="191" t="str">
        <f>IF('Formulario PPGR3'!$G338="","",'Formulario PPGR1'!#REF!)</f>
        <v/>
      </c>
      <c r="D338" s="191" t="str">
        <f>IF('Formulario PPGR3'!$G338="","",'Formulario PPGR1'!#REF!)</f>
        <v/>
      </c>
      <c r="E338" s="191" t="str">
        <f>IF('Formulario PPGR3'!$G338="","",'Formulario PPGR1'!#REF!)</f>
        <v/>
      </c>
      <c r="F338" s="191" t="str">
        <f>IF('Formulario PPGR3'!$G338="","",'Formulario PPGR1'!#REF!)</f>
        <v/>
      </c>
      <c r="G338" s="190"/>
      <c r="H338" s="528" t="e" cm="1" vm="1">
        <f t="array" ref="H338">IF([2]!Tabla1[[#This Row],[Código_Actividad]]="","",_xlfn.XLOOKUP([2]!Tabla1[[#This Row],[Código_Actividad]],CodigoActividad,[2]!Tabla2[Actividades Programables Presupuestables],"",0))</f>
        <v>#REF!</v>
      </c>
      <c r="I338" s="529" t="str">
        <f>IFERROR(VLOOKUP('[2]Formulario PPGR3'!$G338,'[2]Formulario PPGR2'!$H$9:$V$534,15,FALSE),"")</f>
        <v/>
      </c>
      <c r="J338" s="534"/>
      <c r="K338" s="533"/>
      <c r="L338" s="530" t="str">
        <f>IF([2]!Tabla1[[#This Row],[Descripción]]="","",_xlfn.XLOOKUP([2]!Tabla1[[#This Row],[Descripción]],[2]!Tabla10[Descripción],[2]!Tabla10[Unidad de Medida],"",0))</f>
        <v/>
      </c>
      <c r="M338" s="321"/>
      <c r="N338" s="546" t="str">
        <f>IF([2]!Tabla1[[#This Row],[Descripción]]="","",_xlfn.XLOOKUP([2]!Tabla1[[#This Row],[Descripción]],[2]!Tabla10[Descripción],[2]!Tabla10[Precio Unitario],0))</f>
        <v/>
      </c>
      <c r="O338" s="546" t="str">
        <f>IF([2]!Tabla1[[#This Row],[Cantidad de Insumos]]="","",[2]!Tabla1[[#This Row],[Precio Unitario]]*[2]!Tabla1[[#This Row],[Cantidad de Insumos]])</f>
        <v/>
      </c>
      <c r="P338" s="531" t="str">
        <f>IF([2]!Tabla1[[#This Row],[Descripción]]="","",_xlfn.XLOOKUP([2]!Tabla1[[#This Row],[Descripción]],[2]!Tabla10[Descripción],[2]!Tabla10[CODIGO PRESUPUESTARIO],0))</f>
        <v/>
      </c>
      <c r="Q338" s="532"/>
      <c r="R338" s="532" t="str">
        <f>IF([2]!Tabla1[[#This Row],[Insumos]]="","",_xlfn.XLOOKUP([2]!Tabla1[[#This Row],[Insumos]],[2]!Tabla10[Insumo],[2]!Tabla10[InsumoAbrev],"",0))</f>
        <v/>
      </c>
      <c r="S338" s="191"/>
    </row>
    <row r="339" spans="2:19">
      <c r="B339" s="191" t="str">
        <f>IF('Formulario PPGR3'!$G339="","",CONCATENATE('Formulario PPGR3'!$C339,".",'Formulario PPGR3'!$D339,".",'Formulario PPGR3'!$E339,".",'Formulario PPGR3'!$F339))</f>
        <v/>
      </c>
      <c r="C339" s="191" t="str">
        <f>IF('Formulario PPGR3'!$G339="","",'Formulario PPGR1'!#REF!)</f>
        <v/>
      </c>
      <c r="D339" s="191" t="str">
        <f>IF('Formulario PPGR3'!$G339="","",'Formulario PPGR1'!#REF!)</f>
        <v/>
      </c>
      <c r="E339" s="191" t="str">
        <f>IF('Formulario PPGR3'!$G339="","",'Formulario PPGR1'!#REF!)</f>
        <v/>
      </c>
      <c r="F339" s="191" t="str">
        <f>IF('Formulario PPGR3'!$G339="","",'Formulario PPGR1'!#REF!)</f>
        <v/>
      </c>
      <c r="G339" s="190"/>
      <c r="H339" s="528" t="e" cm="1" vm="1">
        <f t="array" ref="H339">IF([2]!Tabla1[[#This Row],[Código_Actividad]]="","",_xlfn.XLOOKUP([2]!Tabla1[[#This Row],[Código_Actividad]],CodigoActividad,[2]!Tabla2[Actividades Programables Presupuestables],"",0))</f>
        <v>#REF!</v>
      </c>
      <c r="I339" s="529" t="str">
        <f>IFERROR(VLOOKUP('[2]Formulario PPGR3'!$G339,'[2]Formulario PPGR2'!$H$9:$V$534,15,FALSE),"")</f>
        <v/>
      </c>
      <c r="J339" s="534"/>
      <c r="K339" s="533"/>
      <c r="L339" s="530" t="str">
        <f>IF([2]!Tabla1[[#This Row],[Descripción]]="","",_xlfn.XLOOKUP([2]!Tabla1[[#This Row],[Descripción]],[2]!Tabla10[Descripción],[2]!Tabla10[Unidad de Medida],"",0))</f>
        <v/>
      </c>
      <c r="M339" s="321"/>
      <c r="N339" s="546" t="str">
        <f>IF([2]!Tabla1[[#This Row],[Descripción]]="","",_xlfn.XLOOKUP([2]!Tabla1[[#This Row],[Descripción]],[2]!Tabla10[Descripción],[2]!Tabla10[Precio Unitario],0))</f>
        <v/>
      </c>
      <c r="O339" s="546" t="str">
        <f>IF([2]!Tabla1[[#This Row],[Cantidad de Insumos]]="","",[2]!Tabla1[[#This Row],[Precio Unitario]]*[2]!Tabla1[[#This Row],[Cantidad de Insumos]])</f>
        <v/>
      </c>
      <c r="P339" s="531" t="str">
        <f>IF([2]!Tabla1[[#This Row],[Descripción]]="","",_xlfn.XLOOKUP([2]!Tabla1[[#This Row],[Descripción]],[2]!Tabla10[Descripción],[2]!Tabla10[CODIGO PRESUPUESTARIO],0))</f>
        <v/>
      </c>
      <c r="Q339" s="532"/>
      <c r="R339" s="532" t="str">
        <f>IF([2]!Tabla1[[#This Row],[Insumos]]="","",_xlfn.XLOOKUP([2]!Tabla1[[#This Row],[Insumos]],[2]!Tabla10[Insumo],[2]!Tabla10[InsumoAbrev],"",0))</f>
        <v/>
      </c>
      <c r="S339" s="191"/>
    </row>
    <row r="340" spans="2:19">
      <c r="B340" s="191" t="str">
        <f>IF('Formulario PPGR3'!$G340="","",CONCATENATE('Formulario PPGR3'!$C340,".",'Formulario PPGR3'!$D340,".",'Formulario PPGR3'!$E340,".",'Formulario PPGR3'!$F340))</f>
        <v/>
      </c>
      <c r="C340" s="191" t="str">
        <f>IF('Formulario PPGR3'!$G340="","",'Formulario PPGR1'!#REF!)</f>
        <v/>
      </c>
      <c r="D340" s="191" t="str">
        <f>IF('Formulario PPGR3'!$G340="","",'Formulario PPGR1'!#REF!)</f>
        <v/>
      </c>
      <c r="E340" s="191" t="str">
        <f>IF('Formulario PPGR3'!$G340="","",'Formulario PPGR1'!#REF!)</f>
        <v/>
      </c>
      <c r="F340" s="191" t="str">
        <f>IF('Formulario PPGR3'!$G340="","",'Formulario PPGR1'!#REF!)</f>
        <v/>
      </c>
      <c r="G340" s="190"/>
      <c r="H340" s="528" t="e" cm="1" vm="1">
        <f t="array" ref="H340">IF([2]!Tabla1[[#This Row],[Código_Actividad]]="","",_xlfn.XLOOKUP([2]!Tabla1[[#This Row],[Código_Actividad]],CodigoActividad,[2]!Tabla2[Actividades Programables Presupuestables],"",0))</f>
        <v>#REF!</v>
      </c>
      <c r="I340" s="529" t="str">
        <f>IFERROR(VLOOKUP('[2]Formulario PPGR3'!$G340,'[2]Formulario PPGR2'!$H$9:$V$534,15,FALSE),"")</f>
        <v/>
      </c>
      <c r="J340" s="534"/>
      <c r="K340" s="533"/>
      <c r="L340" s="530" t="str">
        <f>IF([2]!Tabla1[[#This Row],[Descripción]]="","",_xlfn.XLOOKUP([2]!Tabla1[[#This Row],[Descripción]],[2]!Tabla10[Descripción],[2]!Tabla10[Unidad de Medida],"",0))</f>
        <v/>
      </c>
      <c r="M340" s="321"/>
      <c r="N340" s="546" t="str">
        <f>IF([2]!Tabla1[[#This Row],[Descripción]]="","",_xlfn.XLOOKUP([2]!Tabla1[[#This Row],[Descripción]],[2]!Tabla10[Descripción],[2]!Tabla10[Precio Unitario],0))</f>
        <v/>
      </c>
      <c r="O340" s="546" t="str">
        <f>IF([2]!Tabla1[[#This Row],[Cantidad de Insumos]]="","",[2]!Tabla1[[#This Row],[Precio Unitario]]*[2]!Tabla1[[#This Row],[Cantidad de Insumos]])</f>
        <v/>
      </c>
      <c r="P340" s="531" t="str">
        <f>IF([2]!Tabla1[[#This Row],[Descripción]]="","",_xlfn.XLOOKUP([2]!Tabla1[[#This Row],[Descripción]],[2]!Tabla10[Descripción],[2]!Tabla10[CODIGO PRESUPUESTARIO],0))</f>
        <v/>
      </c>
      <c r="Q340" s="532"/>
      <c r="R340" s="532" t="str">
        <f>IF([2]!Tabla1[[#This Row],[Insumos]]="","",_xlfn.XLOOKUP([2]!Tabla1[[#This Row],[Insumos]],[2]!Tabla10[Insumo],[2]!Tabla10[InsumoAbrev],"",0))</f>
        <v/>
      </c>
      <c r="S340" s="191"/>
    </row>
    <row r="341" spans="2:19">
      <c r="B341" s="191" t="str">
        <f>IF('Formulario PPGR3'!$G341="","",CONCATENATE('Formulario PPGR3'!$C341,".",'Formulario PPGR3'!$D341,".",'Formulario PPGR3'!$E341,".",'Formulario PPGR3'!$F341))</f>
        <v/>
      </c>
      <c r="C341" s="191" t="str">
        <f>IF('Formulario PPGR3'!$G341="","",'Formulario PPGR1'!#REF!)</f>
        <v/>
      </c>
      <c r="D341" s="191" t="str">
        <f>IF('Formulario PPGR3'!$G341="","",'Formulario PPGR1'!#REF!)</f>
        <v/>
      </c>
      <c r="E341" s="191" t="str">
        <f>IF('Formulario PPGR3'!$G341="","",'Formulario PPGR1'!#REF!)</f>
        <v/>
      </c>
      <c r="F341" s="191" t="str">
        <f>IF('Formulario PPGR3'!$G341="","",'Formulario PPGR1'!#REF!)</f>
        <v/>
      </c>
      <c r="G341" s="190"/>
      <c r="H341" s="528" t="e" cm="1" vm="1">
        <f t="array" ref="H341">IF([2]!Tabla1[[#This Row],[Código_Actividad]]="","",_xlfn.XLOOKUP([2]!Tabla1[[#This Row],[Código_Actividad]],CodigoActividad,[2]!Tabla2[Actividades Programables Presupuestables],"",0))</f>
        <v>#REF!</v>
      </c>
      <c r="I341" s="529" t="str">
        <f>IFERROR(VLOOKUP('[2]Formulario PPGR3'!$G341,'[2]Formulario PPGR2'!$H$9:$V$534,15,FALSE),"")</f>
        <v/>
      </c>
      <c r="J341" s="534"/>
      <c r="K341" s="533"/>
      <c r="L341" s="530" t="str">
        <f>IF([2]!Tabla1[[#This Row],[Descripción]]="","",_xlfn.XLOOKUP([2]!Tabla1[[#This Row],[Descripción]],[2]!Tabla10[Descripción],[2]!Tabla10[Unidad de Medida],"",0))</f>
        <v/>
      </c>
      <c r="M341" s="321"/>
      <c r="N341" s="546" t="str">
        <f>IF([2]!Tabla1[[#This Row],[Descripción]]="","",_xlfn.XLOOKUP([2]!Tabla1[[#This Row],[Descripción]],[2]!Tabla10[Descripción],[2]!Tabla10[Precio Unitario],0))</f>
        <v/>
      </c>
      <c r="O341" s="546" t="str">
        <f>IF([2]!Tabla1[[#This Row],[Cantidad de Insumos]]="","",[2]!Tabla1[[#This Row],[Precio Unitario]]*[2]!Tabla1[[#This Row],[Cantidad de Insumos]])</f>
        <v/>
      </c>
      <c r="P341" s="531" t="str">
        <f>IF([2]!Tabla1[[#This Row],[Descripción]]="","",_xlfn.XLOOKUP([2]!Tabla1[[#This Row],[Descripción]],[2]!Tabla10[Descripción],[2]!Tabla10[CODIGO PRESUPUESTARIO],0))</f>
        <v/>
      </c>
      <c r="Q341" s="532"/>
      <c r="R341" s="532" t="str">
        <f>IF([2]!Tabla1[[#This Row],[Insumos]]="","",_xlfn.XLOOKUP([2]!Tabla1[[#This Row],[Insumos]],[2]!Tabla10[Insumo],[2]!Tabla10[InsumoAbrev],"",0))</f>
        <v/>
      </c>
      <c r="S341" s="191"/>
    </row>
    <row r="342" spans="2:19">
      <c r="B342" s="191" t="str">
        <f>IF('Formulario PPGR3'!$G342="","",CONCATENATE('Formulario PPGR3'!$C342,".",'Formulario PPGR3'!$D342,".",'Formulario PPGR3'!$E342,".",'Formulario PPGR3'!$F342))</f>
        <v/>
      </c>
      <c r="C342" s="191" t="str">
        <f>IF('Formulario PPGR3'!$G342="","",'Formulario PPGR1'!#REF!)</f>
        <v/>
      </c>
      <c r="D342" s="191" t="str">
        <f>IF('Formulario PPGR3'!$G342="","",'Formulario PPGR1'!#REF!)</f>
        <v/>
      </c>
      <c r="E342" s="191" t="str">
        <f>IF('Formulario PPGR3'!$G342="","",'Formulario PPGR1'!#REF!)</f>
        <v/>
      </c>
      <c r="F342" s="191" t="str">
        <f>IF('Formulario PPGR3'!$G342="","",'Formulario PPGR1'!#REF!)</f>
        <v/>
      </c>
      <c r="G342" s="190"/>
      <c r="H342" s="528" t="e" cm="1" vm="1">
        <f t="array" ref="H342">IF([2]!Tabla1[[#This Row],[Código_Actividad]]="","",_xlfn.XLOOKUP([2]!Tabla1[[#This Row],[Código_Actividad]],CodigoActividad,[2]!Tabla2[Actividades Programables Presupuestables],"",0))</f>
        <v>#REF!</v>
      </c>
      <c r="I342" s="529" t="str">
        <f>IFERROR(VLOOKUP('[2]Formulario PPGR3'!$G342,'[2]Formulario PPGR2'!$H$9:$V$534,15,FALSE),"")</f>
        <v/>
      </c>
      <c r="J342" s="534"/>
      <c r="K342" s="533"/>
      <c r="L342" s="530" t="str">
        <f>IF([2]!Tabla1[[#This Row],[Descripción]]="","",_xlfn.XLOOKUP([2]!Tabla1[[#This Row],[Descripción]],[2]!Tabla10[Descripción],[2]!Tabla10[Unidad de Medida],"",0))</f>
        <v/>
      </c>
      <c r="M342" s="321"/>
      <c r="N342" s="546" t="str">
        <f>IF([2]!Tabla1[[#This Row],[Descripción]]="","",_xlfn.XLOOKUP([2]!Tabla1[[#This Row],[Descripción]],[2]!Tabla10[Descripción],[2]!Tabla10[Precio Unitario],0))</f>
        <v/>
      </c>
      <c r="O342" s="546" t="str">
        <f>IF([2]!Tabla1[[#This Row],[Cantidad de Insumos]]="","",[2]!Tabla1[[#This Row],[Precio Unitario]]*[2]!Tabla1[[#This Row],[Cantidad de Insumos]])</f>
        <v/>
      </c>
      <c r="P342" s="531" t="str">
        <f>IF([2]!Tabla1[[#This Row],[Descripción]]="","",_xlfn.XLOOKUP([2]!Tabla1[[#This Row],[Descripción]],[2]!Tabla10[Descripción],[2]!Tabla10[CODIGO PRESUPUESTARIO],0))</f>
        <v/>
      </c>
      <c r="Q342" s="532"/>
      <c r="R342" s="532" t="str">
        <f>IF([2]!Tabla1[[#This Row],[Insumos]]="","",_xlfn.XLOOKUP([2]!Tabla1[[#This Row],[Insumos]],[2]!Tabla10[Insumo],[2]!Tabla10[InsumoAbrev],"",0))</f>
        <v/>
      </c>
      <c r="S342" s="191"/>
    </row>
    <row r="343" spans="2:19">
      <c r="B343" s="191" t="str">
        <f>IF('Formulario PPGR3'!$G343="","",CONCATENATE('Formulario PPGR3'!$C343,".",'Formulario PPGR3'!$D343,".",'Formulario PPGR3'!$E343,".",'Formulario PPGR3'!$F343))</f>
        <v/>
      </c>
      <c r="C343" s="191" t="str">
        <f>IF('Formulario PPGR3'!$G343="","",'Formulario PPGR1'!#REF!)</f>
        <v/>
      </c>
      <c r="D343" s="191" t="str">
        <f>IF('Formulario PPGR3'!$G343="","",'Formulario PPGR1'!#REF!)</f>
        <v/>
      </c>
      <c r="E343" s="191" t="str">
        <f>IF('Formulario PPGR3'!$G343="","",'Formulario PPGR1'!#REF!)</f>
        <v/>
      </c>
      <c r="F343" s="191" t="str">
        <f>IF('Formulario PPGR3'!$G343="","",'Formulario PPGR1'!#REF!)</f>
        <v/>
      </c>
      <c r="G343" s="190"/>
      <c r="H343" s="528" t="e" cm="1" vm="1">
        <f t="array" ref="H343">IF([2]!Tabla1[[#This Row],[Código_Actividad]]="","",_xlfn.XLOOKUP([2]!Tabla1[[#This Row],[Código_Actividad]],CodigoActividad,[2]!Tabla2[Actividades Programables Presupuestables],"",0))</f>
        <v>#REF!</v>
      </c>
      <c r="I343" s="529" t="str">
        <f>IFERROR(VLOOKUP('[2]Formulario PPGR3'!$G343,'[2]Formulario PPGR2'!$H$9:$V$534,15,FALSE),"")</f>
        <v/>
      </c>
      <c r="J343" s="534"/>
      <c r="K343" s="533"/>
      <c r="L343" s="530" t="str">
        <f>IF([2]!Tabla1[[#This Row],[Descripción]]="","",_xlfn.XLOOKUP([2]!Tabla1[[#This Row],[Descripción]],[2]!Tabla10[Descripción],[2]!Tabla10[Unidad de Medida],"",0))</f>
        <v/>
      </c>
      <c r="M343" s="321"/>
      <c r="N343" s="546" t="str">
        <f>IF([2]!Tabla1[[#This Row],[Descripción]]="","",_xlfn.XLOOKUP([2]!Tabla1[[#This Row],[Descripción]],[2]!Tabla10[Descripción],[2]!Tabla10[Precio Unitario],0))</f>
        <v/>
      </c>
      <c r="O343" s="546" t="str">
        <f>IF([2]!Tabla1[[#This Row],[Cantidad de Insumos]]="","",[2]!Tabla1[[#This Row],[Precio Unitario]]*[2]!Tabla1[[#This Row],[Cantidad de Insumos]])</f>
        <v/>
      </c>
      <c r="P343" s="531" t="str">
        <f>IF([2]!Tabla1[[#This Row],[Descripción]]="","",_xlfn.XLOOKUP([2]!Tabla1[[#This Row],[Descripción]],[2]!Tabla10[Descripción],[2]!Tabla10[CODIGO PRESUPUESTARIO],0))</f>
        <v/>
      </c>
      <c r="Q343" s="532"/>
      <c r="R343" s="532" t="str">
        <f>IF([2]!Tabla1[[#This Row],[Insumos]]="","",_xlfn.XLOOKUP([2]!Tabla1[[#This Row],[Insumos]],[2]!Tabla10[Insumo],[2]!Tabla10[InsumoAbrev],"",0))</f>
        <v/>
      </c>
      <c r="S343" s="191"/>
    </row>
    <row r="344" spans="2:19">
      <c r="B344" s="191" t="str">
        <f>IF('Formulario PPGR3'!$G344="","",CONCATENATE('Formulario PPGR3'!$C344,".",'Formulario PPGR3'!$D344,".",'Formulario PPGR3'!$E344,".",'Formulario PPGR3'!$F344))</f>
        <v/>
      </c>
      <c r="C344" s="191" t="str">
        <f>IF('Formulario PPGR3'!$G344="","",'Formulario PPGR1'!#REF!)</f>
        <v/>
      </c>
      <c r="D344" s="191" t="str">
        <f>IF('Formulario PPGR3'!$G344="","",'Formulario PPGR1'!#REF!)</f>
        <v/>
      </c>
      <c r="E344" s="191" t="str">
        <f>IF('Formulario PPGR3'!$G344="","",'Formulario PPGR1'!#REF!)</f>
        <v/>
      </c>
      <c r="F344" s="191" t="str">
        <f>IF('Formulario PPGR3'!$G344="","",'Formulario PPGR1'!#REF!)</f>
        <v/>
      </c>
      <c r="G344" s="190"/>
      <c r="H344" s="528" t="e" cm="1" vm="1">
        <f t="array" ref="H344">IF([2]!Tabla1[[#This Row],[Código_Actividad]]="","",_xlfn.XLOOKUP([2]!Tabla1[[#This Row],[Código_Actividad]],CodigoActividad,[2]!Tabla2[Actividades Programables Presupuestables],"",0))</f>
        <v>#REF!</v>
      </c>
      <c r="I344" s="529" t="str">
        <f>IFERROR(VLOOKUP('[2]Formulario PPGR3'!$G344,'[2]Formulario PPGR2'!$H$9:$V$534,15,FALSE),"")</f>
        <v/>
      </c>
      <c r="J344" s="534"/>
      <c r="K344" s="533"/>
      <c r="L344" s="530" t="str">
        <f>IF([2]!Tabla1[[#This Row],[Descripción]]="","",_xlfn.XLOOKUP([2]!Tabla1[[#This Row],[Descripción]],[2]!Tabla10[Descripción],[2]!Tabla10[Unidad de Medida],"",0))</f>
        <v/>
      </c>
      <c r="M344" s="321"/>
      <c r="N344" s="546" t="str">
        <f>IF([2]!Tabla1[[#This Row],[Descripción]]="","",_xlfn.XLOOKUP([2]!Tabla1[[#This Row],[Descripción]],[2]!Tabla10[Descripción],[2]!Tabla10[Precio Unitario],0))</f>
        <v/>
      </c>
      <c r="O344" s="546" t="str">
        <f>IF([2]!Tabla1[[#This Row],[Cantidad de Insumos]]="","",[2]!Tabla1[[#This Row],[Precio Unitario]]*[2]!Tabla1[[#This Row],[Cantidad de Insumos]])</f>
        <v/>
      </c>
      <c r="P344" s="531" t="str">
        <f>IF([2]!Tabla1[[#This Row],[Descripción]]="","",_xlfn.XLOOKUP([2]!Tabla1[[#This Row],[Descripción]],[2]!Tabla10[Descripción],[2]!Tabla10[CODIGO PRESUPUESTARIO],0))</f>
        <v/>
      </c>
      <c r="Q344" s="532"/>
      <c r="R344" s="532" t="str">
        <f>IF([2]!Tabla1[[#This Row],[Insumos]]="","",_xlfn.XLOOKUP([2]!Tabla1[[#This Row],[Insumos]],[2]!Tabla10[Insumo],[2]!Tabla10[InsumoAbrev],"",0))</f>
        <v/>
      </c>
      <c r="S344" s="191"/>
    </row>
    <row r="345" spans="2:19">
      <c r="B345" s="191" t="str">
        <f>IF('Formulario PPGR3'!$G345="","",CONCATENATE('Formulario PPGR3'!$C345,".",'Formulario PPGR3'!$D345,".",'Formulario PPGR3'!$E345,".",'Formulario PPGR3'!$F345))</f>
        <v/>
      </c>
      <c r="C345" s="191" t="str">
        <f>IF('Formulario PPGR3'!$G345="","",'Formulario PPGR1'!#REF!)</f>
        <v/>
      </c>
      <c r="D345" s="191" t="str">
        <f>IF('Formulario PPGR3'!$G345="","",'Formulario PPGR1'!#REF!)</f>
        <v/>
      </c>
      <c r="E345" s="191" t="str">
        <f>IF('Formulario PPGR3'!$G345="","",'Formulario PPGR1'!#REF!)</f>
        <v/>
      </c>
      <c r="F345" s="191" t="str">
        <f>IF('Formulario PPGR3'!$G345="","",'Formulario PPGR1'!#REF!)</f>
        <v/>
      </c>
      <c r="G345" s="190"/>
      <c r="H345" s="528" t="e" cm="1" vm="1">
        <f t="array" ref="H345">IF([2]!Tabla1[[#This Row],[Código_Actividad]]="","",_xlfn.XLOOKUP([2]!Tabla1[[#This Row],[Código_Actividad]],CodigoActividad,[2]!Tabla2[Actividades Programables Presupuestables],"",0))</f>
        <v>#REF!</v>
      </c>
      <c r="I345" s="529" t="str">
        <f>IFERROR(VLOOKUP('[2]Formulario PPGR3'!$G345,'[2]Formulario PPGR2'!$H$9:$V$534,15,FALSE),"")</f>
        <v/>
      </c>
      <c r="J345" s="534"/>
      <c r="K345" s="533"/>
      <c r="L345" s="530" t="str">
        <f>IF([2]!Tabla1[[#This Row],[Descripción]]="","",_xlfn.XLOOKUP([2]!Tabla1[[#This Row],[Descripción]],[2]!Tabla10[Descripción],[2]!Tabla10[Unidad de Medida],"",0))</f>
        <v/>
      </c>
      <c r="M345" s="321"/>
      <c r="N345" s="546" t="str">
        <f>IF([2]!Tabla1[[#This Row],[Descripción]]="","",_xlfn.XLOOKUP([2]!Tabla1[[#This Row],[Descripción]],[2]!Tabla10[Descripción],[2]!Tabla10[Precio Unitario],0))</f>
        <v/>
      </c>
      <c r="O345" s="546" t="str">
        <f>IF([2]!Tabla1[[#This Row],[Cantidad de Insumos]]="","",[2]!Tabla1[[#This Row],[Precio Unitario]]*[2]!Tabla1[[#This Row],[Cantidad de Insumos]])</f>
        <v/>
      </c>
      <c r="P345" s="531" t="str">
        <f>IF([2]!Tabla1[[#This Row],[Descripción]]="","",_xlfn.XLOOKUP([2]!Tabla1[[#This Row],[Descripción]],[2]!Tabla10[Descripción],[2]!Tabla10[CODIGO PRESUPUESTARIO],0))</f>
        <v/>
      </c>
      <c r="Q345" s="532"/>
      <c r="R345" s="532" t="str">
        <f>IF([2]!Tabla1[[#This Row],[Insumos]]="","",_xlfn.XLOOKUP([2]!Tabla1[[#This Row],[Insumos]],[2]!Tabla10[Insumo],[2]!Tabla10[InsumoAbrev],"",0))</f>
        <v/>
      </c>
      <c r="S345" s="191"/>
    </row>
    <row r="346" spans="2:19">
      <c r="B346" s="191" t="str">
        <f>IF('Formulario PPGR3'!$G346="","",CONCATENATE('Formulario PPGR3'!$C346,".",'Formulario PPGR3'!$D346,".",'Formulario PPGR3'!$E346,".",'Formulario PPGR3'!$F346))</f>
        <v/>
      </c>
      <c r="C346" s="191" t="str">
        <f>IF('Formulario PPGR3'!$G346="","",'Formulario PPGR1'!#REF!)</f>
        <v/>
      </c>
      <c r="D346" s="191" t="str">
        <f>IF('Formulario PPGR3'!$G346="","",'Formulario PPGR1'!#REF!)</f>
        <v/>
      </c>
      <c r="E346" s="191" t="str">
        <f>IF('Formulario PPGR3'!$G346="","",'Formulario PPGR1'!#REF!)</f>
        <v/>
      </c>
      <c r="F346" s="191" t="str">
        <f>IF('Formulario PPGR3'!$G346="","",'Formulario PPGR1'!#REF!)</f>
        <v/>
      </c>
      <c r="G346" s="190"/>
      <c r="H346" s="528" t="e" cm="1" vm="1">
        <f t="array" ref="H346">IF([2]!Tabla1[[#This Row],[Código_Actividad]]="","",_xlfn.XLOOKUP([2]!Tabla1[[#This Row],[Código_Actividad]],CodigoActividad,[2]!Tabla2[Actividades Programables Presupuestables],"",0))</f>
        <v>#REF!</v>
      </c>
      <c r="I346" s="529" t="str">
        <f>IFERROR(VLOOKUP('[2]Formulario PPGR3'!$G346,'[2]Formulario PPGR2'!$H$9:$V$534,15,FALSE),"")</f>
        <v/>
      </c>
      <c r="J346" s="534"/>
      <c r="K346" s="533"/>
      <c r="L346" s="530" t="str">
        <f>IF([2]!Tabla1[[#This Row],[Descripción]]="","",_xlfn.XLOOKUP([2]!Tabla1[[#This Row],[Descripción]],[2]!Tabla10[Descripción],[2]!Tabla10[Unidad de Medida],"",0))</f>
        <v/>
      </c>
      <c r="M346" s="321"/>
      <c r="N346" s="546" t="str">
        <f>IF([2]!Tabla1[[#This Row],[Descripción]]="","",_xlfn.XLOOKUP([2]!Tabla1[[#This Row],[Descripción]],[2]!Tabla10[Descripción],[2]!Tabla10[Precio Unitario],0))</f>
        <v/>
      </c>
      <c r="O346" s="546" t="str">
        <f>IF([2]!Tabla1[[#This Row],[Cantidad de Insumos]]="","",[2]!Tabla1[[#This Row],[Precio Unitario]]*[2]!Tabla1[[#This Row],[Cantidad de Insumos]])</f>
        <v/>
      </c>
      <c r="P346" s="531" t="str">
        <f>IF([2]!Tabla1[[#This Row],[Descripción]]="","",_xlfn.XLOOKUP([2]!Tabla1[[#This Row],[Descripción]],[2]!Tabla10[Descripción],[2]!Tabla10[CODIGO PRESUPUESTARIO],0))</f>
        <v/>
      </c>
      <c r="Q346" s="532"/>
      <c r="R346" s="532" t="str">
        <f>IF([2]!Tabla1[[#This Row],[Insumos]]="","",_xlfn.XLOOKUP([2]!Tabla1[[#This Row],[Insumos]],[2]!Tabla10[Insumo],[2]!Tabla10[InsumoAbrev],"",0))</f>
        <v/>
      </c>
      <c r="S346" s="191"/>
    </row>
    <row r="347" spans="2:19">
      <c r="B347" s="191" t="str">
        <f>IF('Formulario PPGR3'!$G347="","",CONCATENATE('Formulario PPGR3'!$C347,".",'Formulario PPGR3'!$D347,".",'Formulario PPGR3'!$E347,".",'Formulario PPGR3'!$F347))</f>
        <v/>
      </c>
      <c r="C347" s="191" t="str">
        <f>IF('Formulario PPGR3'!$G347="","",'Formulario PPGR1'!#REF!)</f>
        <v/>
      </c>
      <c r="D347" s="191" t="str">
        <f>IF('Formulario PPGR3'!$G347="","",'Formulario PPGR1'!#REF!)</f>
        <v/>
      </c>
      <c r="E347" s="191" t="str">
        <f>IF('Formulario PPGR3'!$G347="","",'Formulario PPGR1'!#REF!)</f>
        <v/>
      </c>
      <c r="F347" s="191" t="str">
        <f>IF('Formulario PPGR3'!$G347="","",'Formulario PPGR1'!#REF!)</f>
        <v/>
      </c>
      <c r="G347" s="190"/>
      <c r="H347" s="528" t="e" cm="1" vm="1">
        <f t="array" ref="H347">IF([2]!Tabla1[[#This Row],[Código_Actividad]]="","",_xlfn.XLOOKUP([2]!Tabla1[[#This Row],[Código_Actividad]],CodigoActividad,[2]!Tabla2[Actividades Programables Presupuestables],"",0))</f>
        <v>#REF!</v>
      </c>
      <c r="I347" s="529" t="str">
        <f>IFERROR(VLOOKUP('[2]Formulario PPGR3'!$G347,'[2]Formulario PPGR2'!$H$9:$V$534,15,FALSE),"")</f>
        <v/>
      </c>
      <c r="J347" s="534"/>
      <c r="K347" s="533"/>
      <c r="L347" s="530" t="str">
        <f>IF([2]!Tabla1[[#This Row],[Descripción]]="","",_xlfn.XLOOKUP([2]!Tabla1[[#This Row],[Descripción]],[2]!Tabla10[Descripción],[2]!Tabla10[Unidad de Medida],"",0))</f>
        <v/>
      </c>
      <c r="M347" s="321"/>
      <c r="N347" s="546" t="str">
        <f>IF([2]!Tabla1[[#This Row],[Descripción]]="","",_xlfn.XLOOKUP([2]!Tabla1[[#This Row],[Descripción]],[2]!Tabla10[Descripción],[2]!Tabla10[Precio Unitario],0))</f>
        <v/>
      </c>
      <c r="O347" s="546" t="str">
        <f>IF([2]!Tabla1[[#This Row],[Cantidad de Insumos]]="","",[2]!Tabla1[[#This Row],[Precio Unitario]]*[2]!Tabla1[[#This Row],[Cantidad de Insumos]])</f>
        <v/>
      </c>
      <c r="P347" s="531" t="str">
        <f>IF([2]!Tabla1[[#This Row],[Descripción]]="","",_xlfn.XLOOKUP([2]!Tabla1[[#This Row],[Descripción]],[2]!Tabla10[Descripción],[2]!Tabla10[CODIGO PRESUPUESTARIO],0))</f>
        <v/>
      </c>
      <c r="Q347" s="532"/>
      <c r="R347" s="532" t="str">
        <f>IF([2]!Tabla1[[#This Row],[Insumos]]="","",_xlfn.XLOOKUP([2]!Tabla1[[#This Row],[Insumos]],[2]!Tabla10[Insumo],[2]!Tabla10[InsumoAbrev],"",0))</f>
        <v/>
      </c>
      <c r="S347" s="191"/>
    </row>
    <row r="348" spans="2:19">
      <c r="B348" s="191" t="str">
        <f>IF('Formulario PPGR3'!$G348="","",CONCATENATE('Formulario PPGR3'!$C348,".",'Formulario PPGR3'!$D348,".",'Formulario PPGR3'!$E348,".",'Formulario PPGR3'!$F348))</f>
        <v/>
      </c>
      <c r="C348" s="191" t="str">
        <f>IF('Formulario PPGR3'!$G348="","",'Formulario PPGR1'!#REF!)</f>
        <v/>
      </c>
      <c r="D348" s="191" t="str">
        <f>IF('Formulario PPGR3'!$G348="","",'Formulario PPGR1'!#REF!)</f>
        <v/>
      </c>
      <c r="E348" s="191" t="str">
        <f>IF('Formulario PPGR3'!$G348="","",'Formulario PPGR1'!#REF!)</f>
        <v/>
      </c>
      <c r="F348" s="191" t="str">
        <f>IF('Formulario PPGR3'!$G348="","",'Formulario PPGR1'!#REF!)</f>
        <v/>
      </c>
      <c r="G348" s="190"/>
      <c r="H348" s="528" t="e" cm="1" vm="1">
        <f t="array" ref="H348">IF([2]!Tabla1[[#This Row],[Código_Actividad]]="","",_xlfn.XLOOKUP([2]!Tabla1[[#This Row],[Código_Actividad]],CodigoActividad,[2]!Tabla2[Actividades Programables Presupuestables],"",0))</f>
        <v>#REF!</v>
      </c>
      <c r="I348" s="529" t="str">
        <f>IFERROR(VLOOKUP('[2]Formulario PPGR3'!$G348,'[2]Formulario PPGR2'!$H$9:$V$534,15,FALSE),"")</f>
        <v/>
      </c>
      <c r="J348" s="534"/>
      <c r="K348" s="533"/>
      <c r="L348" s="530" t="str">
        <f>IF([2]!Tabla1[[#This Row],[Descripción]]="","",_xlfn.XLOOKUP([2]!Tabla1[[#This Row],[Descripción]],[2]!Tabla10[Descripción],[2]!Tabla10[Unidad de Medida],"",0))</f>
        <v/>
      </c>
      <c r="M348" s="321"/>
      <c r="N348" s="546" t="str">
        <f>IF([2]!Tabla1[[#This Row],[Descripción]]="","",_xlfn.XLOOKUP([2]!Tabla1[[#This Row],[Descripción]],[2]!Tabla10[Descripción],[2]!Tabla10[Precio Unitario],0))</f>
        <v/>
      </c>
      <c r="O348" s="546" t="str">
        <f>IF([2]!Tabla1[[#This Row],[Cantidad de Insumos]]="","",[2]!Tabla1[[#This Row],[Precio Unitario]]*[2]!Tabla1[[#This Row],[Cantidad de Insumos]])</f>
        <v/>
      </c>
      <c r="P348" s="531" t="str">
        <f>IF([2]!Tabla1[[#This Row],[Descripción]]="","",_xlfn.XLOOKUP([2]!Tabla1[[#This Row],[Descripción]],[2]!Tabla10[Descripción],[2]!Tabla10[CODIGO PRESUPUESTARIO],0))</f>
        <v/>
      </c>
      <c r="Q348" s="532"/>
      <c r="R348" s="532" t="str">
        <f>IF([2]!Tabla1[[#This Row],[Insumos]]="","",_xlfn.XLOOKUP([2]!Tabla1[[#This Row],[Insumos]],[2]!Tabla10[Insumo],[2]!Tabla10[InsumoAbrev],"",0))</f>
        <v/>
      </c>
      <c r="S348" s="191"/>
    </row>
    <row r="349" spans="2:19">
      <c r="B349" s="191" t="str">
        <f>IF('Formulario PPGR3'!$G349="","",CONCATENATE('Formulario PPGR3'!$C349,".",'Formulario PPGR3'!$D349,".",'Formulario PPGR3'!$E349,".",'Formulario PPGR3'!$F349))</f>
        <v/>
      </c>
      <c r="C349" s="191" t="str">
        <f>IF('Formulario PPGR3'!$G349="","",'Formulario PPGR1'!#REF!)</f>
        <v/>
      </c>
      <c r="D349" s="191" t="str">
        <f>IF('Formulario PPGR3'!$G349="","",'Formulario PPGR1'!#REF!)</f>
        <v/>
      </c>
      <c r="E349" s="191" t="str">
        <f>IF('Formulario PPGR3'!$G349="","",'Formulario PPGR1'!#REF!)</f>
        <v/>
      </c>
      <c r="F349" s="191" t="str">
        <f>IF('Formulario PPGR3'!$G349="","",'Formulario PPGR1'!#REF!)</f>
        <v/>
      </c>
      <c r="G349" s="190"/>
      <c r="H349" s="528" t="e" cm="1" vm="1">
        <f t="array" ref="H349">IF([2]!Tabla1[[#This Row],[Código_Actividad]]="","",_xlfn.XLOOKUP([2]!Tabla1[[#This Row],[Código_Actividad]],CodigoActividad,[2]!Tabla2[Actividades Programables Presupuestables],"",0))</f>
        <v>#REF!</v>
      </c>
      <c r="I349" s="529" t="str">
        <f>IFERROR(VLOOKUP('[2]Formulario PPGR3'!$G349,'[2]Formulario PPGR2'!$H$9:$V$534,15,FALSE),"")</f>
        <v/>
      </c>
      <c r="J349" s="534"/>
      <c r="K349" s="533"/>
      <c r="L349" s="530" t="str">
        <f>IF([2]!Tabla1[[#This Row],[Descripción]]="","",_xlfn.XLOOKUP([2]!Tabla1[[#This Row],[Descripción]],[2]!Tabla10[Descripción],[2]!Tabla10[Unidad de Medida],"",0))</f>
        <v/>
      </c>
      <c r="M349" s="321"/>
      <c r="N349" s="546" t="str">
        <f>IF([2]!Tabla1[[#This Row],[Descripción]]="","",_xlfn.XLOOKUP([2]!Tabla1[[#This Row],[Descripción]],[2]!Tabla10[Descripción],[2]!Tabla10[Precio Unitario],0))</f>
        <v/>
      </c>
      <c r="O349" s="546" t="str">
        <f>IF([2]!Tabla1[[#This Row],[Cantidad de Insumos]]="","",[2]!Tabla1[[#This Row],[Precio Unitario]]*[2]!Tabla1[[#This Row],[Cantidad de Insumos]])</f>
        <v/>
      </c>
      <c r="P349" s="531" t="str">
        <f>IF([2]!Tabla1[[#This Row],[Descripción]]="","",_xlfn.XLOOKUP([2]!Tabla1[[#This Row],[Descripción]],[2]!Tabla10[Descripción],[2]!Tabla10[CODIGO PRESUPUESTARIO],0))</f>
        <v/>
      </c>
      <c r="Q349" s="532"/>
      <c r="R349" s="532" t="str">
        <f>IF([2]!Tabla1[[#This Row],[Insumos]]="","",_xlfn.XLOOKUP([2]!Tabla1[[#This Row],[Insumos]],[2]!Tabla10[Insumo],[2]!Tabla10[InsumoAbrev],"",0))</f>
        <v/>
      </c>
      <c r="S349" s="191"/>
    </row>
    <row r="350" spans="2:19">
      <c r="B350" s="191" t="str">
        <f>IF('Formulario PPGR3'!$G350="","",CONCATENATE('Formulario PPGR3'!$C350,".",'Formulario PPGR3'!$D350,".",'Formulario PPGR3'!$E350,".",'Formulario PPGR3'!$F350))</f>
        <v/>
      </c>
      <c r="C350" s="191" t="str">
        <f>IF('Formulario PPGR3'!$G350="","",'Formulario PPGR1'!#REF!)</f>
        <v/>
      </c>
      <c r="D350" s="191" t="str">
        <f>IF('Formulario PPGR3'!$G350="","",'Formulario PPGR1'!#REF!)</f>
        <v/>
      </c>
      <c r="E350" s="191" t="str">
        <f>IF('Formulario PPGR3'!$G350="","",'Formulario PPGR1'!#REF!)</f>
        <v/>
      </c>
      <c r="F350" s="191" t="str">
        <f>IF('Formulario PPGR3'!$G350="","",'Formulario PPGR1'!#REF!)</f>
        <v/>
      </c>
      <c r="G350" s="190"/>
      <c r="H350" s="528" t="e" cm="1" vm="1">
        <f t="array" ref="H350">IF([2]!Tabla1[[#This Row],[Código_Actividad]]="","",_xlfn.XLOOKUP([2]!Tabla1[[#This Row],[Código_Actividad]],CodigoActividad,[2]!Tabla2[Actividades Programables Presupuestables],"",0))</f>
        <v>#REF!</v>
      </c>
      <c r="I350" s="529" t="str">
        <f>IFERROR(VLOOKUP('[2]Formulario PPGR3'!$G350,'[2]Formulario PPGR2'!$H$9:$V$534,15,FALSE),"")</f>
        <v/>
      </c>
      <c r="J350" s="534"/>
      <c r="K350" s="533"/>
      <c r="L350" s="530" t="str">
        <f>IF([2]!Tabla1[[#This Row],[Descripción]]="","",_xlfn.XLOOKUP([2]!Tabla1[[#This Row],[Descripción]],[2]!Tabla10[Descripción],[2]!Tabla10[Unidad de Medida],"",0))</f>
        <v/>
      </c>
      <c r="M350" s="321"/>
      <c r="N350" s="546" t="str">
        <f>IF([2]!Tabla1[[#This Row],[Descripción]]="","",_xlfn.XLOOKUP([2]!Tabla1[[#This Row],[Descripción]],[2]!Tabla10[Descripción],[2]!Tabla10[Precio Unitario],0))</f>
        <v/>
      </c>
      <c r="O350" s="546" t="str">
        <f>IF([2]!Tabla1[[#This Row],[Cantidad de Insumos]]="","",[2]!Tabla1[[#This Row],[Precio Unitario]]*[2]!Tabla1[[#This Row],[Cantidad de Insumos]])</f>
        <v/>
      </c>
      <c r="P350" s="531" t="str">
        <f>IF([2]!Tabla1[[#This Row],[Descripción]]="","",_xlfn.XLOOKUP([2]!Tabla1[[#This Row],[Descripción]],[2]!Tabla10[Descripción],[2]!Tabla10[CODIGO PRESUPUESTARIO],0))</f>
        <v/>
      </c>
      <c r="Q350" s="532"/>
      <c r="R350" s="532" t="str">
        <f>IF([2]!Tabla1[[#This Row],[Insumos]]="","",_xlfn.XLOOKUP([2]!Tabla1[[#This Row],[Insumos]],[2]!Tabla10[Insumo],[2]!Tabla10[InsumoAbrev],"",0))</f>
        <v/>
      </c>
      <c r="S350" s="191"/>
    </row>
    <row r="351" spans="2:19">
      <c r="B351" s="191" t="str">
        <f>IF('Formulario PPGR3'!$G351="","",CONCATENATE('Formulario PPGR3'!$C351,".",'Formulario PPGR3'!$D351,".",'Formulario PPGR3'!$E351,".",'Formulario PPGR3'!$F351))</f>
        <v/>
      </c>
      <c r="C351" s="191" t="str">
        <f>IF('Formulario PPGR3'!$G351="","",'Formulario PPGR1'!#REF!)</f>
        <v/>
      </c>
      <c r="D351" s="191" t="str">
        <f>IF('Formulario PPGR3'!$G351="","",'Formulario PPGR1'!#REF!)</f>
        <v/>
      </c>
      <c r="E351" s="191" t="str">
        <f>IF('Formulario PPGR3'!$G351="","",'Formulario PPGR1'!#REF!)</f>
        <v/>
      </c>
      <c r="F351" s="191" t="str">
        <f>IF('Formulario PPGR3'!$G351="","",'Formulario PPGR1'!#REF!)</f>
        <v/>
      </c>
      <c r="G351" s="190"/>
      <c r="H351" s="528" t="e" cm="1" vm="1">
        <f t="array" ref="H351">IF([2]!Tabla1[[#This Row],[Código_Actividad]]="","",_xlfn.XLOOKUP([2]!Tabla1[[#This Row],[Código_Actividad]],CodigoActividad,[2]!Tabla2[Actividades Programables Presupuestables],"",0))</f>
        <v>#REF!</v>
      </c>
      <c r="I351" s="529" t="str">
        <f>IFERROR(VLOOKUP('[2]Formulario PPGR3'!$G351,'[2]Formulario PPGR2'!$H$9:$V$534,15,FALSE),"")</f>
        <v/>
      </c>
      <c r="J351" s="534"/>
      <c r="K351" s="533"/>
      <c r="L351" s="530" t="str">
        <f>IF([2]!Tabla1[[#This Row],[Descripción]]="","",_xlfn.XLOOKUP([2]!Tabla1[[#This Row],[Descripción]],[2]!Tabla10[Descripción],[2]!Tabla10[Unidad de Medida],"",0))</f>
        <v/>
      </c>
      <c r="M351" s="321"/>
      <c r="N351" s="546" t="str">
        <f>IF([2]!Tabla1[[#This Row],[Descripción]]="","",_xlfn.XLOOKUP([2]!Tabla1[[#This Row],[Descripción]],[2]!Tabla10[Descripción],[2]!Tabla10[Precio Unitario],0))</f>
        <v/>
      </c>
      <c r="O351" s="546" t="str">
        <f>IF([2]!Tabla1[[#This Row],[Cantidad de Insumos]]="","",[2]!Tabla1[[#This Row],[Precio Unitario]]*[2]!Tabla1[[#This Row],[Cantidad de Insumos]])</f>
        <v/>
      </c>
      <c r="P351" s="531" t="str">
        <f>IF([2]!Tabla1[[#This Row],[Descripción]]="","",_xlfn.XLOOKUP([2]!Tabla1[[#This Row],[Descripción]],[2]!Tabla10[Descripción],[2]!Tabla10[CODIGO PRESUPUESTARIO],0))</f>
        <v/>
      </c>
      <c r="Q351" s="532"/>
      <c r="R351" s="532" t="str">
        <f>IF([2]!Tabla1[[#This Row],[Insumos]]="","",_xlfn.XLOOKUP([2]!Tabla1[[#This Row],[Insumos]],[2]!Tabla10[Insumo],[2]!Tabla10[InsumoAbrev],"",0))</f>
        <v/>
      </c>
      <c r="S351" s="191"/>
    </row>
    <row r="352" spans="2:19">
      <c r="B352" s="191" t="str">
        <f>IF('Formulario PPGR3'!$G352="","",CONCATENATE('Formulario PPGR3'!$C352,".",'Formulario PPGR3'!$D352,".",'Formulario PPGR3'!$E352,".",'Formulario PPGR3'!$F352))</f>
        <v/>
      </c>
      <c r="C352" s="191" t="str">
        <f>IF('Formulario PPGR3'!$G352="","",'Formulario PPGR1'!#REF!)</f>
        <v/>
      </c>
      <c r="D352" s="191" t="str">
        <f>IF('Formulario PPGR3'!$G352="","",'Formulario PPGR1'!#REF!)</f>
        <v/>
      </c>
      <c r="E352" s="191" t="str">
        <f>IF('Formulario PPGR3'!$G352="","",'Formulario PPGR1'!#REF!)</f>
        <v/>
      </c>
      <c r="F352" s="191" t="str">
        <f>IF('Formulario PPGR3'!$G352="","",'Formulario PPGR1'!#REF!)</f>
        <v/>
      </c>
      <c r="G352" s="190"/>
      <c r="H352" s="528" t="e" cm="1" vm="1">
        <f t="array" ref="H352">IF([2]!Tabla1[[#This Row],[Código_Actividad]]="","",_xlfn.XLOOKUP([2]!Tabla1[[#This Row],[Código_Actividad]],CodigoActividad,[2]!Tabla2[Actividades Programables Presupuestables],"",0))</f>
        <v>#REF!</v>
      </c>
      <c r="I352" s="529" t="str">
        <f>IFERROR(VLOOKUP('[2]Formulario PPGR3'!$G352,'[2]Formulario PPGR2'!$H$9:$V$534,15,FALSE),"")</f>
        <v/>
      </c>
      <c r="J352" s="534"/>
      <c r="K352" s="533"/>
      <c r="L352" s="530" t="str">
        <f>IF([2]!Tabla1[[#This Row],[Descripción]]="","",_xlfn.XLOOKUP([2]!Tabla1[[#This Row],[Descripción]],[2]!Tabla10[Descripción],[2]!Tabla10[Unidad de Medida],"",0))</f>
        <v/>
      </c>
      <c r="M352" s="321"/>
      <c r="N352" s="546" t="str">
        <f>IF([2]!Tabla1[[#This Row],[Descripción]]="","",_xlfn.XLOOKUP([2]!Tabla1[[#This Row],[Descripción]],[2]!Tabla10[Descripción],[2]!Tabla10[Precio Unitario],0))</f>
        <v/>
      </c>
      <c r="O352" s="546" t="str">
        <f>IF([2]!Tabla1[[#This Row],[Cantidad de Insumos]]="","",[2]!Tabla1[[#This Row],[Precio Unitario]]*[2]!Tabla1[[#This Row],[Cantidad de Insumos]])</f>
        <v/>
      </c>
      <c r="P352" s="531" t="str">
        <f>IF([2]!Tabla1[[#This Row],[Descripción]]="","",_xlfn.XLOOKUP([2]!Tabla1[[#This Row],[Descripción]],[2]!Tabla10[Descripción],[2]!Tabla10[CODIGO PRESUPUESTARIO],0))</f>
        <v/>
      </c>
      <c r="Q352" s="532"/>
      <c r="R352" s="532" t="str">
        <f>IF([2]!Tabla1[[#This Row],[Insumos]]="","",_xlfn.XLOOKUP([2]!Tabla1[[#This Row],[Insumos]],[2]!Tabla10[Insumo],[2]!Tabla10[InsumoAbrev],"",0))</f>
        <v/>
      </c>
      <c r="S352" s="191"/>
    </row>
    <row r="353" spans="2:19">
      <c r="B353" s="191" t="str">
        <f>IF('Formulario PPGR3'!$G353="","",CONCATENATE('Formulario PPGR3'!$C353,".",'Formulario PPGR3'!$D353,".",'Formulario PPGR3'!$E353,".",'Formulario PPGR3'!$F353))</f>
        <v/>
      </c>
      <c r="C353" s="191" t="str">
        <f>IF('Formulario PPGR3'!$G353="","",'Formulario PPGR1'!#REF!)</f>
        <v/>
      </c>
      <c r="D353" s="191" t="str">
        <f>IF('Formulario PPGR3'!$G353="","",'Formulario PPGR1'!#REF!)</f>
        <v/>
      </c>
      <c r="E353" s="191" t="str">
        <f>IF('Formulario PPGR3'!$G353="","",'Formulario PPGR1'!#REF!)</f>
        <v/>
      </c>
      <c r="F353" s="191" t="str">
        <f>IF('Formulario PPGR3'!$G353="","",'Formulario PPGR1'!#REF!)</f>
        <v/>
      </c>
      <c r="G353" s="190"/>
      <c r="H353" s="528" t="e" cm="1" vm="1">
        <f t="array" ref="H353">IF([2]!Tabla1[[#This Row],[Código_Actividad]]="","",_xlfn.XLOOKUP([2]!Tabla1[[#This Row],[Código_Actividad]],CodigoActividad,[2]!Tabla2[Actividades Programables Presupuestables],"",0))</f>
        <v>#REF!</v>
      </c>
      <c r="I353" s="529" t="str">
        <f>IFERROR(VLOOKUP('[2]Formulario PPGR3'!$G353,'[2]Formulario PPGR2'!$H$9:$V$534,15,FALSE),"")</f>
        <v/>
      </c>
      <c r="J353" s="534"/>
      <c r="K353" s="533"/>
      <c r="L353" s="530" t="str">
        <f>IF([2]!Tabla1[[#This Row],[Descripción]]="","",_xlfn.XLOOKUP([2]!Tabla1[[#This Row],[Descripción]],[2]!Tabla10[Descripción],[2]!Tabla10[Unidad de Medida],"",0))</f>
        <v/>
      </c>
      <c r="M353" s="321"/>
      <c r="N353" s="546" t="str">
        <f>IF([2]!Tabla1[[#This Row],[Descripción]]="","",_xlfn.XLOOKUP([2]!Tabla1[[#This Row],[Descripción]],[2]!Tabla10[Descripción],[2]!Tabla10[Precio Unitario],0))</f>
        <v/>
      </c>
      <c r="O353" s="546" t="str">
        <f>IF([2]!Tabla1[[#This Row],[Cantidad de Insumos]]="","",[2]!Tabla1[[#This Row],[Precio Unitario]]*[2]!Tabla1[[#This Row],[Cantidad de Insumos]])</f>
        <v/>
      </c>
      <c r="P353" s="531" t="str">
        <f>IF([2]!Tabla1[[#This Row],[Descripción]]="","",_xlfn.XLOOKUP([2]!Tabla1[[#This Row],[Descripción]],[2]!Tabla10[Descripción],[2]!Tabla10[CODIGO PRESUPUESTARIO],0))</f>
        <v/>
      </c>
      <c r="Q353" s="532"/>
      <c r="R353" s="532" t="str">
        <f>IF([2]!Tabla1[[#This Row],[Insumos]]="","",_xlfn.XLOOKUP([2]!Tabla1[[#This Row],[Insumos]],[2]!Tabla10[Insumo],[2]!Tabla10[InsumoAbrev],"",0))</f>
        <v/>
      </c>
      <c r="S353" s="191"/>
    </row>
    <row r="354" spans="2:19">
      <c r="B354" s="191" t="str">
        <f>IF('Formulario PPGR3'!$G354="","",CONCATENATE('Formulario PPGR3'!$C354,".",'Formulario PPGR3'!$D354,".",'Formulario PPGR3'!$E354,".",'Formulario PPGR3'!$F354))</f>
        <v/>
      </c>
      <c r="C354" s="191" t="str">
        <f>IF('Formulario PPGR3'!$G354="","",'Formulario PPGR1'!#REF!)</f>
        <v/>
      </c>
      <c r="D354" s="191" t="str">
        <f>IF('Formulario PPGR3'!$G354="","",'Formulario PPGR1'!#REF!)</f>
        <v/>
      </c>
      <c r="E354" s="191" t="str">
        <f>IF('Formulario PPGR3'!$G354="","",'Formulario PPGR1'!#REF!)</f>
        <v/>
      </c>
      <c r="F354" s="191" t="str">
        <f>IF('Formulario PPGR3'!$G354="","",'Formulario PPGR1'!#REF!)</f>
        <v/>
      </c>
      <c r="G354" s="190"/>
      <c r="H354" s="528" t="e" cm="1" vm="1">
        <f t="array" ref="H354">IF([2]!Tabla1[[#This Row],[Código_Actividad]]="","",_xlfn.XLOOKUP([2]!Tabla1[[#This Row],[Código_Actividad]],CodigoActividad,[2]!Tabla2[Actividades Programables Presupuestables],"",0))</f>
        <v>#REF!</v>
      </c>
      <c r="I354" s="529" t="str">
        <f>IFERROR(VLOOKUP('[2]Formulario PPGR3'!$G354,'[2]Formulario PPGR2'!$H$9:$V$534,15,FALSE),"")</f>
        <v/>
      </c>
      <c r="J354" s="534"/>
      <c r="K354" s="533"/>
      <c r="L354" s="530" t="str">
        <f>IF([2]!Tabla1[[#This Row],[Descripción]]="","",_xlfn.XLOOKUP([2]!Tabla1[[#This Row],[Descripción]],[2]!Tabla10[Descripción],[2]!Tabla10[Unidad de Medida],"",0))</f>
        <v/>
      </c>
      <c r="M354" s="321"/>
      <c r="N354" s="546" t="str">
        <f>IF([2]!Tabla1[[#This Row],[Descripción]]="","",_xlfn.XLOOKUP([2]!Tabla1[[#This Row],[Descripción]],[2]!Tabla10[Descripción],[2]!Tabla10[Precio Unitario],0))</f>
        <v/>
      </c>
      <c r="O354" s="546" t="str">
        <f>IF([2]!Tabla1[[#This Row],[Cantidad de Insumos]]="","",[2]!Tabla1[[#This Row],[Precio Unitario]]*[2]!Tabla1[[#This Row],[Cantidad de Insumos]])</f>
        <v/>
      </c>
      <c r="P354" s="531" t="str">
        <f>IF([2]!Tabla1[[#This Row],[Descripción]]="","",_xlfn.XLOOKUP([2]!Tabla1[[#This Row],[Descripción]],[2]!Tabla10[Descripción],[2]!Tabla10[CODIGO PRESUPUESTARIO],0))</f>
        <v/>
      </c>
      <c r="Q354" s="532"/>
      <c r="R354" s="532" t="str">
        <f>IF([2]!Tabla1[[#This Row],[Insumos]]="","",_xlfn.XLOOKUP([2]!Tabla1[[#This Row],[Insumos]],[2]!Tabla10[Insumo],[2]!Tabla10[InsumoAbrev],"",0))</f>
        <v/>
      </c>
      <c r="S354" s="191"/>
    </row>
    <row r="355" spans="2:19">
      <c r="B355" s="191" t="str">
        <f>IF('Formulario PPGR3'!$G355="","",CONCATENATE('Formulario PPGR3'!$C355,".",'Formulario PPGR3'!$D355,".",'Formulario PPGR3'!$E355,".",'Formulario PPGR3'!$F355))</f>
        <v/>
      </c>
      <c r="C355" s="191" t="str">
        <f>IF('Formulario PPGR3'!$G355="","",'Formulario PPGR1'!#REF!)</f>
        <v/>
      </c>
      <c r="D355" s="191" t="str">
        <f>IF('Formulario PPGR3'!$G355="","",'Formulario PPGR1'!#REF!)</f>
        <v/>
      </c>
      <c r="E355" s="191" t="str">
        <f>IF('Formulario PPGR3'!$G355="","",'Formulario PPGR1'!#REF!)</f>
        <v/>
      </c>
      <c r="F355" s="191" t="str">
        <f>IF('Formulario PPGR3'!$G355="","",'Formulario PPGR1'!#REF!)</f>
        <v/>
      </c>
      <c r="G355" s="190"/>
      <c r="H355" s="528" t="e" cm="1" vm="1">
        <f t="array" ref="H355">IF([2]!Tabla1[[#This Row],[Código_Actividad]]="","",_xlfn.XLOOKUP([2]!Tabla1[[#This Row],[Código_Actividad]],CodigoActividad,[2]!Tabla2[Actividades Programables Presupuestables],"",0))</f>
        <v>#REF!</v>
      </c>
      <c r="I355" s="529" t="str">
        <f>IFERROR(VLOOKUP('[2]Formulario PPGR3'!$G355,'[2]Formulario PPGR2'!$H$9:$V$534,15,FALSE),"")</f>
        <v/>
      </c>
      <c r="J355" s="534"/>
      <c r="K355" s="533"/>
      <c r="L355" s="530" t="str">
        <f>IF([2]!Tabla1[[#This Row],[Descripción]]="","",_xlfn.XLOOKUP([2]!Tabla1[[#This Row],[Descripción]],[2]!Tabla10[Descripción],[2]!Tabla10[Unidad de Medida],"",0))</f>
        <v/>
      </c>
      <c r="M355" s="321"/>
      <c r="N355" s="546" t="str">
        <f>IF([2]!Tabla1[[#This Row],[Descripción]]="","",_xlfn.XLOOKUP([2]!Tabla1[[#This Row],[Descripción]],[2]!Tabla10[Descripción],[2]!Tabla10[Precio Unitario],0))</f>
        <v/>
      </c>
      <c r="O355" s="546" t="str">
        <f>IF([2]!Tabla1[[#This Row],[Cantidad de Insumos]]="","",[2]!Tabla1[[#This Row],[Precio Unitario]]*[2]!Tabla1[[#This Row],[Cantidad de Insumos]])</f>
        <v/>
      </c>
      <c r="P355" s="531" t="str">
        <f>IF([2]!Tabla1[[#This Row],[Descripción]]="","",_xlfn.XLOOKUP([2]!Tabla1[[#This Row],[Descripción]],[2]!Tabla10[Descripción],[2]!Tabla10[CODIGO PRESUPUESTARIO],0))</f>
        <v/>
      </c>
      <c r="Q355" s="532"/>
      <c r="R355" s="532" t="str">
        <f>IF([2]!Tabla1[[#This Row],[Insumos]]="","",_xlfn.XLOOKUP([2]!Tabla1[[#This Row],[Insumos]],[2]!Tabla10[Insumo],[2]!Tabla10[InsumoAbrev],"",0))</f>
        <v/>
      </c>
      <c r="S355" s="191"/>
    </row>
    <row r="356" spans="2:19">
      <c r="B356" s="191" t="str">
        <f>IF('Formulario PPGR3'!$G356="","",CONCATENATE('Formulario PPGR3'!$C356,".",'Formulario PPGR3'!$D356,".",'Formulario PPGR3'!$E356,".",'Formulario PPGR3'!$F356))</f>
        <v/>
      </c>
      <c r="C356" s="191" t="str">
        <f>IF('Formulario PPGR3'!$G356="","",'Formulario PPGR1'!#REF!)</f>
        <v/>
      </c>
      <c r="D356" s="191" t="str">
        <f>IF('Formulario PPGR3'!$G356="","",'Formulario PPGR1'!#REF!)</f>
        <v/>
      </c>
      <c r="E356" s="191" t="str">
        <f>IF('Formulario PPGR3'!$G356="","",'Formulario PPGR1'!#REF!)</f>
        <v/>
      </c>
      <c r="F356" s="191" t="str">
        <f>IF('Formulario PPGR3'!$G356="","",'Formulario PPGR1'!#REF!)</f>
        <v/>
      </c>
      <c r="G356" s="190"/>
      <c r="H356" s="528" t="e" cm="1" vm="1">
        <f t="array" ref="H356">IF([2]!Tabla1[[#This Row],[Código_Actividad]]="","",_xlfn.XLOOKUP([2]!Tabla1[[#This Row],[Código_Actividad]],CodigoActividad,[2]!Tabla2[Actividades Programables Presupuestables],"",0))</f>
        <v>#REF!</v>
      </c>
      <c r="I356" s="529" t="str">
        <f>IFERROR(VLOOKUP('[2]Formulario PPGR3'!$G356,'[2]Formulario PPGR2'!$H$9:$V$534,15,FALSE),"")</f>
        <v/>
      </c>
      <c r="J356" s="534"/>
      <c r="K356" s="533"/>
      <c r="L356" s="530" t="str">
        <f>IF([2]!Tabla1[[#This Row],[Descripción]]="","",_xlfn.XLOOKUP([2]!Tabla1[[#This Row],[Descripción]],[2]!Tabla10[Descripción],[2]!Tabla10[Unidad de Medida],"",0))</f>
        <v/>
      </c>
      <c r="M356" s="321"/>
      <c r="N356" s="546" t="str">
        <f>IF([2]!Tabla1[[#This Row],[Descripción]]="","",_xlfn.XLOOKUP([2]!Tabla1[[#This Row],[Descripción]],[2]!Tabla10[Descripción],[2]!Tabla10[Precio Unitario],0))</f>
        <v/>
      </c>
      <c r="O356" s="546" t="str">
        <f>IF([2]!Tabla1[[#This Row],[Cantidad de Insumos]]="","",[2]!Tabla1[[#This Row],[Precio Unitario]]*[2]!Tabla1[[#This Row],[Cantidad de Insumos]])</f>
        <v/>
      </c>
      <c r="P356" s="531" t="str">
        <f>IF([2]!Tabla1[[#This Row],[Descripción]]="","",_xlfn.XLOOKUP([2]!Tabla1[[#This Row],[Descripción]],[2]!Tabla10[Descripción],[2]!Tabla10[CODIGO PRESUPUESTARIO],0))</f>
        <v/>
      </c>
      <c r="Q356" s="532"/>
      <c r="R356" s="532" t="str">
        <f>IF([2]!Tabla1[[#This Row],[Insumos]]="","",_xlfn.XLOOKUP([2]!Tabla1[[#This Row],[Insumos]],[2]!Tabla10[Insumo],[2]!Tabla10[InsumoAbrev],"",0))</f>
        <v/>
      </c>
      <c r="S356" s="191"/>
    </row>
    <row r="357" spans="2:19">
      <c r="B357" s="191" t="str">
        <f>IF('Formulario PPGR3'!$G357="","",CONCATENATE('Formulario PPGR3'!$C357,".",'Formulario PPGR3'!$D357,".",'Formulario PPGR3'!$E357,".",'Formulario PPGR3'!$F357))</f>
        <v/>
      </c>
      <c r="C357" s="191" t="str">
        <f>IF('Formulario PPGR3'!$G357="","",'Formulario PPGR1'!#REF!)</f>
        <v/>
      </c>
      <c r="D357" s="191" t="str">
        <f>IF('Formulario PPGR3'!$G357="","",'Formulario PPGR1'!#REF!)</f>
        <v/>
      </c>
      <c r="E357" s="191" t="str">
        <f>IF('Formulario PPGR3'!$G357="","",'Formulario PPGR1'!#REF!)</f>
        <v/>
      </c>
      <c r="F357" s="191" t="str">
        <f>IF('Formulario PPGR3'!$G357="","",'Formulario PPGR1'!#REF!)</f>
        <v/>
      </c>
      <c r="G357" s="190"/>
      <c r="H357" s="528" t="e" cm="1" vm="1">
        <f t="array" ref="H357">IF([2]!Tabla1[[#This Row],[Código_Actividad]]="","",_xlfn.XLOOKUP([2]!Tabla1[[#This Row],[Código_Actividad]],CodigoActividad,[2]!Tabla2[Actividades Programables Presupuestables],"",0))</f>
        <v>#REF!</v>
      </c>
      <c r="I357" s="529" t="str">
        <f>IFERROR(VLOOKUP('[2]Formulario PPGR3'!$G357,'[2]Formulario PPGR2'!$H$9:$V$534,15,FALSE),"")</f>
        <v/>
      </c>
      <c r="J357" s="534"/>
      <c r="K357" s="533"/>
      <c r="L357" s="530" t="str">
        <f>IF([2]!Tabla1[[#This Row],[Descripción]]="","",_xlfn.XLOOKUP([2]!Tabla1[[#This Row],[Descripción]],[2]!Tabla10[Descripción],[2]!Tabla10[Unidad de Medida],"",0))</f>
        <v/>
      </c>
      <c r="M357" s="321"/>
      <c r="N357" s="546" t="str">
        <f>IF([2]!Tabla1[[#This Row],[Descripción]]="","",_xlfn.XLOOKUP([2]!Tabla1[[#This Row],[Descripción]],[2]!Tabla10[Descripción],[2]!Tabla10[Precio Unitario],0))</f>
        <v/>
      </c>
      <c r="O357" s="546" t="str">
        <f>IF([2]!Tabla1[[#This Row],[Cantidad de Insumos]]="","",[2]!Tabla1[[#This Row],[Precio Unitario]]*[2]!Tabla1[[#This Row],[Cantidad de Insumos]])</f>
        <v/>
      </c>
      <c r="P357" s="531" t="str">
        <f>IF([2]!Tabla1[[#This Row],[Descripción]]="","",_xlfn.XLOOKUP([2]!Tabla1[[#This Row],[Descripción]],[2]!Tabla10[Descripción],[2]!Tabla10[CODIGO PRESUPUESTARIO],0))</f>
        <v/>
      </c>
      <c r="Q357" s="532"/>
      <c r="R357" s="532" t="str">
        <f>IF([2]!Tabla1[[#This Row],[Insumos]]="","",_xlfn.XLOOKUP([2]!Tabla1[[#This Row],[Insumos]],[2]!Tabla10[Insumo],[2]!Tabla10[InsumoAbrev],"",0))</f>
        <v/>
      </c>
      <c r="S357" s="191"/>
    </row>
    <row r="358" spans="2:19">
      <c r="B358" s="191" t="str">
        <f>IF('Formulario PPGR3'!$G358="","",CONCATENATE('Formulario PPGR3'!$C358,".",'Formulario PPGR3'!$D358,".",'Formulario PPGR3'!$E358,".",'Formulario PPGR3'!$F358))</f>
        <v/>
      </c>
      <c r="C358" s="191" t="str">
        <f>IF('Formulario PPGR3'!$G358="","",'Formulario PPGR1'!#REF!)</f>
        <v/>
      </c>
      <c r="D358" s="191" t="str">
        <f>IF('Formulario PPGR3'!$G358="","",'Formulario PPGR1'!#REF!)</f>
        <v/>
      </c>
      <c r="E358" s="191" t="str">
        <f>IF('Formulario PPGR3'!$G358="","",'Formulario PPGR1'!#REF!)</f>
        <v/>
      </c>
      <c r="F358" s="191" t="str">
        <f>IF('Formulario PPGR3'!$G358="","",'Formulario PPGR1'!#REF!)</f>
        <v/>
      </c>
      <c r="G358" s="190"/>
      <c r="H358" s="528" t="e" cm="1" vm="1">
        <f t="array" ref="H358">IF([2]!Tabla1[[#This Row],[Código_Actividad]]="","",_xlfn.XLOOKUP([2]!Tabla1[[#This Row],[Código_Actividad]],CodigoActividad,[2]!Tabla2[Actividades Programables Presupuestables],"",0))</f>
        <v>#REF!</v>
      </c>
      <c r="I358" s="529" t="str">
        <f>IFERROR(VLOOKUP('[2]Formulario PPGR3'!$G358,'[2]Formulario PPGR2'!$H$9:$V$534,15,FALSE),"")</f>
        <v/>
      </c>
      <c r="J358" s="534"/>
      <c r="K358" s="533"/>
      <c r="L358" s="530" t="str">
        <f>IF([2]!Tabla1[[#This Row],[Descripción]]="","",_xlfn.XLOOKUP([2]!Tabla1[[#This Row],[Descripción]],[2]!Tabla10[Descripción],[2]!Tabla10[Unidad de Medida],"",0))</f>
        <v/>
      </c>
      <c r="M358" s="321"/>
      <c r="N358" s="546" t="str">
        <f>IF([2]!Tabla1[[#This Row],[Descripción]]="","",_xlfn.XLOOKUP([2]!Tabla1[[#This Row],[Descripción]],[2]!Tabla10[Descripción],[2]!Tabla10[Precio Unitario],0))</f>
        <v/>
      </c>
      <c r="O358" s="546" t="str">
        <f>IF([2]!Tabla1[[#This Row],[Cantidad de Insumos]]="","",[2]!Tabla1[[#This Row],[Precio Unitario]]*[2]!Tabla1[[#This Row],[Cantidad de Insumos]])</f>
        <v/>
      </c>
      <c r="P358" s="531" t="str">
        <f>IF([2]!Tabla1[[#This Row],[Descripción]]="","",_xlfn.XLOOKUP([2]!Tabla1[[#This Row],[Descripción]],[2]!Tabla10[Descripción],[2]!Tabla10[CODIGO PRESUPUESTARIO],0))</f>
        <v/>
      </c>
      <c r="Q358" s="532"/>
      <c r="R358" s="532" t="str">
        <f>IF([2]!Tabla1[[#This Row],[Insumos]]="","",_xlfn.XLOOKUP([2]!Tabla1[[#This Row],[Insumos]],[2]!Tabla10[Insumo],[2]!Tabla10[InsumoAbrev],"",0))</f>
        <v/>
      </c>
      <c r="S358" s="191"/>
    </row>
    <row r="359" spans="2:19">
      <c r="B359" s="191" t="str">
        <f>IF('Formulario PPGR3'!$G359="","",CONCATENATE('Formulario PPGR3'!$C359,".",'Formulario PPGR3'!$D359,".",'Formulario PPGR3'!$E359,".",'Formulario PPGR3'!$F359))</f>
        <v/>
      </c>
      <c r="C359" s="191" t="str">
        <f>IF('Formulario PPGR3'!$G359="","",'Formulario PPGR1'!#REF!)</f>
        <v/>
      </c>
      <c r="D359" s="191" t="str">
        <f>IF('Formulario PPGR3'!$G359="","",'Formulario PPGR1'!#REF!)</f>
        <v/>
      </c>
      <c r="E359" s="191" t="str">
        <f>IF('Formulario PPGR3'!$G359="","",'Formulario PPGR1'!#REF!)</f>
        <v/>
      </c>
      <c r="F359" s="191" t="str">
        <f>IF('Formulario PPGR3'!$G359="","",'Formulario PPGR1'!#REF!)</f>
        <v/>
      </c>
      <c r="G359" s="190"/>
      <c r="H359" s="528" t="e" cm="1" vm="1">
        <f t="array" ref="H359">IF([2]!Tabla1[[#This Row],[Código_Actividad]]="","",_xlfn.XLOOKUP([2]!Tabla1[[#This Row],[Código_Actividad]],CodigoActividad,[2]!Tabla2[Actividades Programables Presupuestables],"",0))</f>
        <v>#REF!</v>
      </c>
      <c r="I359" s="529" t="str">
        <f>IFERROR(VLOOKUP('[2]Formulario PPGR3'!$G359,'[2]Formulario PPGR2'!$H$9:$V$534,15,FALSE),"")</f>
        <v/>
      </c>
      <c r="J359" s="534"/>
      <c r="K359" s="533"/>
      <c r="L359" s="530" t="str">
        <f>IF([2]!Tabla1[[#This Row],[Descripción]]="","",_xlfn.XLOOKUP([2]!Tabla1[[#This Row],[Descripción]],[2]!Tabla10[Descripción],[2]!Tabla10[Unidad de Medida],"",0))</f>
        <v/>
      </c>
      <c r="M359" s="321"/>
      <c r="N359" s="546" t="str">
        <f>IF([2]!Tabla1[[#This Row],[Descripción]]="","",_xlfn.XLOOKUP([2]!Tabla1[[#This Row],[Descripción]],[2]!Tabla10[Descripción],[2]!Tabla10[Precio Unitario],0))</f>
        <v/>
      </c>
      <c r="O359" s="546" t="str">
        <f>IF([2]!Tabla1[[#This Row],[Cantidad de Insumos]]="","",[2]!Tabla1[[#This Row],[Precio Unitario]]*[2]!Tabla1[[#This Row],[Cantidad de Insumos]])</f>
        <v/>
      </c>
      <c r="P359" s="531" t="str">
        <f>IF([2]!Tabla1[[#This Row],[Descripción]]="","",_xlfn.XLOOKUP([2]!Tabla1[[#This Row],[Descripción]],[2]!Tabla10[Descripción],[2]!Tabla10[CODIGO PRESUPUESTARIO],0))</f>
        <v/>
      </c>
      <c r="Q359" s="532"/>
      <c r="R359" s="532" t="str">
        <f>IF([2]!Tabla1[[#This Row],[Insumos]]="","",_xlfn.XLOOKUP([2]!Tabla1[[#This Row],[Insumos]],[2]!Tabla10[Insumo],[2]!Tabla10[InsumoAbrev],"",0))</f>
        <v/>
      </c>
      <c r="S359" s="191"/>
    </row>
    <row r="360" spans="2:19">
      <c r="B360" s="191" t="str">
        <f>IF('Formulario PPGR3'!$G360="","",CONCATENATE('Formulario PPGR3'!$C360,".",'Formulario PPGR3'!$D360,".",'Formulario PPGR3'!$E360,".",'Formulario PPGR3'!$F360))</f>
        <v/>
      </c>
      <c r="C360" s="191" t="str">
        <f>IF('Formulario PPGR3'!$G360="","",'Formulario PPGR1'!#REF!)</f>
        <v/>
      </c>
      <c r="D360" s="191" t="str">
        <f>IF('Formulario PPGR3'!$G360="","",'Formulario PPGR1'!#REF!)</f>
        <v/>
      </c>
      <c r="E360" s="191" t="str">
        <f>IF('Formulario PPGR3'!$G360="","",'Formulario PPGR1'!#REF!)</f>
        <v/>
      </c>
      <c r="F360" s="191" t="str">
        <f>IF('Formulario PPGR3'!$G360="","",'Formulario PPGR1'!#REF!)</f>
        <v/>
      </c>
      <c r="G360" s="190"/>
      <c r="H360" s="528" t="e" cm="1" vm="1">
        <f t="array" ref="H360">IF([2]!Tabla1[[#This Row],[Código_Actividad]]="","",_xlfn.XLOOKUP([2]!Tabla1[[#This Row],[Código_Actividad]],CodigoActividad,[2]!Tabla2[Actividades Programables Presupuestables],"",0))</f>
        <v>#REF!</v>
      </c>
      <c r="I360" s="529" t="str">
        <f>IFERROR(VLOOKUP('[2]Formulario PPGR3'!$G360,'[2]Formulario PPGR2'!$H$9:$V$534,15,FALSE),"")</f>
        <v/>
      </c>
      <c r="J360" s="534"/>
      <c r="K360" s="533"/>
      <c r="L360" s="530" t="str">
        <f>IF([2]!Tabla1[[#This Row],[Descripción]]="","",_xlfn.XLOOKUP([2]!Tabla1[[#This Row],[Descripción]],[2]!Tabla10[Descripción],[2]!Tabla10[Unidad de Medida],"",0))</f>
        <v/>
      </c>
      <c r="M360" s="321"/>
      <c r="N360" s="546" t="str">
        <f>IF([2]!Tabla1[[#This Row],[Descripción]]="","",_xlfn.XLOOKUP([2]!Tabla1[[#This Row],[Descripción]],[2]!Tabla10[Descripción],[2]!Tabla10[Precio Unitario],0))</f>
        <v/>
      </c>
      <c r="O360" s="546" t="str">
        <f>IF([2]!Tabla1[[#This Row],[Cantidad de Insumos]]="","",[2]!Tabla1[[#This Row],[Precio Unitario]]*[2]!Tabla1[[#This Row],[Cantidad de Insumos]])</f>
        <v/>
      </c>
      <c r="P360" s="531" t="str">
        <f>IF([2]!Tabla1[[#This Row],[Descripción]]="","",_xlfn.XLOOKUP([2]!Tabla1[[#This Row],[Descripción]],[2]!Tabla10[Descripción],[2]!Tabla10[CODIGO PRESUPUESTARIO],0))</f>
        <v/>
      </c>
      <c r="Q360" s="532"/>
      <c r="R360" s="532" t="str">
        <f>IF([2]!Tabla1[[#This Row],[Insumos]]="","",_xlfn.XLOOKUP([2]!Tabla1[[#This Row],[Insumos]],[2]!Tabla10[Insumo],[2]!Tabla10[InsumoAbrev],"",0))</f>
        <v/>
      </c>
      <c r="S360" s="191"/>
    </row>
    <row r="361" spans="2:19">
      <c r="B361" s="191" t="str">
        <f>IF('Formulario PPGR3'!$G361="","",CONCATENATE('Formulario PPGR3'!$C361,".",'Formulario PPGR3'!$D361,".",'Formulario PPGR3'!$E361,".",'Formulario PPGR3'!$F361))</f>
        <v/>
      </c>
      <c r="C361" s="191" t="str">
        <f>IF('Formulario PPGR3'!$G361="","",'Formulario PPGR1'!#REF!)</f>
        <v/>
      </c>
      <c r="D361" s="191" t="str">
        <f>IF('Formulario PPGR3'!$G361="","",'Formulario PPGR1'!#REF!)</f>
        <v/>
      </c>
      <c r="E361" s="191" t="str">
        <f>IF('Formulario PPGR3'!$G361="","",'Formulario PPGR1'!#REF!)</f>
        <v/>
      </c>
      <c r="F361" s="191" t="str">
        <f>IF('Formulario PPGR3'!$G361="","",'Formulario PPGR1'!#REF!)</f>
        <v/>
      </c>
      <c r="G361" s="190"/>
      <c r="H361" s="528" t="e" cm="1" vm="1">
        <f t="array" ref="H361">IF([2]!Tabla1[[#This Row],[Código_Actividad]]="","",_xlfn.XLOOKUP([2]!Tabla1[[#This Row],[Código_Actividad]],CodigoActividad,[2]!Tabla2[Actividades Programables Presupuestables],"",0))</f>
        <v>#REF!</v>
      </c>
      <c r="I361" s="529" t="str">
        <f>IFERROR(VLOOKUP('[2]Formulario PPGR3'!$G361,'[2]Formulario PPGR2'!$H$9:$V$534,15,FALSE),"")</f>
        <v/>
      </c>
      <c r="J361" s="534"/>
      <c r="K361" s="533"/>
      <c r="L361" s="530" t="str">
        <f>IF([2]!Tabla1[[#This Row],[Descripción]]="","",_xlfn.XLOOKUP([2]!Tabla1[[#This Row],[Descripción]],[2]!Tabla10[Descripción],[2]!Tabla10[Unidad de Medida],"",0))</f>
        <v/>
      </c>
      <c r="M361" s="321"/>
      <c r="N361" s="546" t="str">
        <f>IF([2]!Tabla1[[#This Row],[Descripción]]="","",_xlfn.XLOOKUP([2]!Tabla1[[#This Row],[Descripción]],[2]!Tabla10[Descripción],[2]!Tabla10[Precio Unitario],0))</f>
        <v/>
      </c>
      <c r="O361" s="546" t="str">
        <f>IF([2]!Tabla1[[#This Row],[Cantidad de Insumos]]="","",[2]!Tabla1[[#This Row],[Precio Unitario]]*[2]!Tabla1[[#This Row],[Cantidad de Insumos]])</f>
        <v/>
      </c>
      <c r="P361" s="531" t="str">
        <f>IF([2]!Tabla1[[#This Row],[Descripción]]="","",_xlfn.XLOOKUP([2]!Tabla1[[#This Row],[Descripción]],[2]!Tabla10[Descripción],[2]!Tabla10[CODIGO PRESUPUESTARIO],0))</f>
        <v/>
      </c>
      <c r="Q361" s="532"/>
      <c r="R361" s="532" t="str">
        <f>IF([2]!Tabla1[[#This Row],[Insumos]]="","",_xlfn.XLOOKUP([2]!Tabla1[[#This Row],[Insumos]],[2]!Tabla10[Insumo],[2]!Tabla10[InsumoAbrev],"",0))</f>
        <v/>
      </c>
      <c r="S361" s="191"/>
    </row>
    <row r="362" spans="2:19">
      <c r="B362" s="191" t="str">
        <f>IF('Formulario PPGR3'!$G362="","",CONCATENATE('Formulario PPGR3'!$C362,".",'Formulario PPGR3'!$D362,".",'Formulario PPGR3'!$E362,".",'Formulario PPGR3'!$F362))</f>
        <v/>
      </c>
      <c r="C362" s="191" t="str">
        <f>IF('Formulario PPGR3'!$G362="","",'Formulario PPGR1'!#REF!)</f>
        <v/>
      </c>
      <c r="D362" s="191" t="str">
        <f>IF('Formulario PPGR3'!$G362="","",'Formulario PPGR1'!#REF!)</f>
        <v/>
      </c>
      <c r="E362" s="191" t="str">
        <f>IF('Formulario PPGR3'!$G362="","",'Formulario PPGR1'!#REF!)</f>
        <v/>
      </c>
      <c r="F362" s="191" t="str">
        <f>IF('Formulario PPGR3'!$G362="","",'Formulario PPGR1'!#REF!)</f>
        <v/>
      </c>
      <c r="G362" s="190"/>
      <c r="H362" s="528" t="e" cm="1" vm="1">
        <f t="array" ref="H362">IF([2]!Tabla1[[#This Row],[Código_Actividad]]="","",_xlfn.XLOOKUP([2]!Tabla1[[#This Row],[Código_Actividad]],CodigoActividad,[2]!Tabla2[Actividades Programables Presupuestables],"",0))</f>
        <v>#REF!</v>
      </c>
      <c r="I362" s="529" t="str">
        <f>IFERROR(VLOOKUP('[2]Formulario PPGR3'!$G362,'[2]Formulario PPGR2'!$H$9:$V$534,15,FALSE),"")</f>
        <v/>
      </c>
      <c r="J362" s="534"/>
      <c r="K362" s="533"/>
      <c r="L362" s="530" t="str">
        <f>IF([2]!Tabla1[[#This Row],[Descripción]]="","",_xlfn.XLOOKUP([2]!Tabla1[[#This Row],[Descripción]],[2]!Tabla10[Descripción],[2]!Tabla10[Unidad de Medida],"",0))</f>
        <v/>
      </c>
      <c r="M362" s="321"/>
      <c r="N362" s="546" t="str">
        <f>IF([2]!Tabla1[[#This Row],[Descripción]]="","",_xlfn.XLOOKUP([2]!Tabla1[[#This Row],[Descripción]],[2]!Tabla10[Descripción],[2]!Tabla10[Precio Unitario],0))</f>
        <v/>
      </c>
      <c r="O362" s="546" t="str">
        <f>IF([2]!Tabla1[[#This Row],[Cantidad de Insumos]]="","",[2]!Tabla1[[#This Row],[Precio Unitario]]*[2]!Tabla1[[#This Row],[Cantidad de Insumos]])</f>
        <v/>
      </c>
      <c r="P362" s="531" t="str">
        <f>IF([2]!Tabla1[[#This Row],[Descripción]]="","",_xlfn.XLOOKUP([2]!Tabla1[[#This Row],[Descripción]],[2]!Tabla10[Descripción],[2]!Tabla10[CODIGO PRESUPUESTARIO],0))</f>
        <v/>
      </c>
      <c r="Q362" s="532"/>
      <c r="R362" s="532" t="str">
        <f>IF([2]!Tabla1[[#This Row],[Insumos]]="","",_xlfn.XLOOKUP([2]!Tabla1[[#This Row],[Insumos]],[2]!Tabla10[Insumo],[2]!Tabla10[InsumoAbrev],"",0))</f>
        <v/>
      </c>
      <c r="S362" s="191"/>
    </row>
    <row r="363" spans="2:19">
      <c r="B363" s="191" t="str">
        <f>IF('Formulario PPGR3'!$G363="","",CONCATENATE('Formulario PPGR3'!$C363,".",'Formulario PPGR3'!$D363,".",'Formulario PPGR3'!$E363,".",'Formulario PPGR3'!$F363))</f>
        <v/>
      </c>
      <c r="C363" s="191" t="str">
        <f>IF('Formulario PPGR3'!$G363="","",'Formulario PPGR1'!#REF!)</f>
        <v/>
      </c>
      <c r="D363" s="191" t="str">
        <f>IF('Formulario PPGR3'!$G363="","",'Formulario PPGR1'!#REF!)</f>
        <v/>
      </c>
      <c r="E363" s="191" t="str">
        <f>IF('Formulario PPGR3'!$G363="","",'Formulario PPGR1'!#REF!)</f>
        <v/>
      </c>
      <c r="F363" s="191" t="str">
        <f>IF('Formulario PPGR3'!$G363="","",'Formulario PPGR1'!#REF!)</f>
        <v/>
      </c>
      <c r="G363" s="190"/>
      <c r="H363" s="528" t="e" cm="1" vm="1">
        <f t="array" ref="H363">IF([2]!Tabla1[[#This Row],[Código_Actividad]]="","",_xlfn.XLOOKUP([2]!Tabla1[[#This Row],[Código_Actividad]],CodigoActividad,[2]!Tabla2[Actividades Programables Presupuestables],"",0))</f>
        <v>#REF!</v>
      </c>
      <c r="I363" s="529" t="str">
        <f>IFERROR(VLOOKUP('[2]Formulario PPGR3'!$G363,'[2]Formulario PPGR2'!$H$9:$V$534,15,FALSE),"")</f>
        <v/>
      </c>
      <c r="J363" s="534"/>
      <c r="K363" s="533"/>
      <c r="L363" s="530" t="str">
        <f>IF([2]!Tabla1[[#This Row],[Descripción]]="","",_xlfn.XLOOKUP([2]!Tabla1[[#This Row],[Descripción]],[2]!Tabla10[Descripción],[2]!Tabla10[Unidad de Medida],"",0))</f>
        <v/>
      </c>
      <c r="M363" s="321"/>
      <c r="N363" s="546" t="str">
        <f>IF([2]!Tabla1[[#This Row],[Descripción]]="","",_xlfn.XLOOKUP([2]!Tabla1[[#This Row],[Descripción]],[2]!Tabla10[Descripción],[2]!Tabla10[Precio Unitario],0))</f>
        <v/>
      </c>
      <c r="O363" s="546" t="str">
        <f>IF([2]!Tabla1[[#This Row],[Cantidad de Insumos]]="","",[2]!Tabla1[[#This Row],[Precio Unitario]]*[2]!Tabla1[[#This Row],[Cantidad de Insumos]])</f>
        <v/>
      </c>
      <c r="P363" s="531" t="str">
        <f>IF([2]!Tabla1[[#This Row],[Descripción]]="","",_xlfn.XLOOKUP([2]!Tabla1[[#This Row],[Descripción]],[2]!Tabla10[Descripción],[2]!Tabla10[CODIGO PRESUPUESTARIO],0))</f>
        <v/>
      </c>
      <c r="Q363" s="532"/>
      <c r="R363" s="532" t="str">
        <f>IF([2]!Tabla1[[#This Row],[Insumos]]="","",_xlfn.XLOOKUP([2]!Tabla1[[#This Row],[Insumos]],[2]!Tabla10[Insumo],[2]!Tabla10[InsumoAbrev],"",0))</f>
        <v/>
      </c>
      <c r="S363" s="191"/>
    </row>
    <row r="364" spans="2:19">
      <c r="B364" s="191" t="str">
        <f>IF('Formulario PPGR3'!$G364="","",CONCATENATE('Formulario PPGR3'!$C364,".",'Formulario PPGR3'!$D364,".",'Formulario PPGR3'!$E364,".",'Formulario PPGR3'!$F364))</f>
        <v/>
      </c>
      <c r="C364" s="191" t="str">
        <f>IF('Formulario PPGR3'!$G364="","",'Formulario PPGR1'!#REF!)</f>
        <v/>
      </c>
      <c r="D364" s="191" t="str">
        <f>IF('Formulario PPGR3'!$G364="","",'Formulario PPGR1'!#REF!)</f>
        <v/>
      </c>
      <c r="E364" s="191" t="str">
        <f>IF('Formulario PPGR3'!$G364="","",'Formulario PPGR1'!#REF!)</f>
        <v/>
      </c>
      <c r="F364" s="191" t="str">
        <f>IF('Formulario PPGR3'!$G364="","",'Formulario PPGR1'!#REF!)</f>
        <v/>
      </c>
      <c r="G364" s="190"/>
      <c r="H364" s="528" t="e" cm="1" vm="1">
        <f t="array" ref="H364">IF([2]!Tabla1[[#This Row],[Código_Actividad]]="","",_xlfn.XLOOKUP([2]!Tabla1[[#This Row],[Código_Actividad]],CodigoActividad,[2]!Tabla2[Actividades Programables Presupuestables],"",0))</f>
        <v>#REF!</v>
      </c>
      <c r="I364" s="529" t="str">
        <f>IFERROR(VLOOKUP('[2]Formulario PPGR3'!$G364,'[2]Formulario PPGR2'!$H$9:$V$534,15,FALSE),"")</f>
        <v/>
      </c>
      <c r="J364" s="534"/>
      <c r="K364" s="533"/>
      <c r="L364" s="530" t="str">
        <f>IF([2]!Tabla1[[#This Row],[Descripción]]="","",_xlfn.XLOOKUP([2]!Tabla1[[#This Row],[Descripción]],[2]!Tabla10[Descripción],[2]!Tabla10[Unidad de Medida],"",0))</f>
        <v/>
      </c>
      <c r="M364" s="321"/>
      <c r="N364" s="546" t="str">
        <f>IF([2]!Tabla1[[#This Row],[Descripción]]="","",_xlfn.XLOOKUP([2]!Tabla1[[#This Row],[Descripción]],[2]!Tabla10[Descripción],[2]!Tabla10[Precio Unitario],0))</f>
        <v/>
      </c>
      <c r="O364" s="546" t="str">
        <f>IF([2]!Tabla1[[#This Row],[Cantidad de Insumos]]="","",[2]!Tabla1[[#This Row],[Precio Unitario]]*[2]!Tabla1[[#This Row],[Cantidad de Insumos]])</f>
        <v/>
      </c>
      <c r="P364" s="531" t="str">
        <f>IF([2]!Tabla1[[#This Row],[Descripción]]="","",_xlfn.XLOOKUP([2]!Tabla1[[#This Row],[Descripción]],[2]!Tabla10[Descripción],[2]!Tabla10[CODIGO PRESUPUESTARIO],0))</f>
        <v/>
      </c>
      <c r="Q364" s="532"/>
      <c r="R364" s="532" t="str">
        <f>IF([2]!Tabla1[[#This Row],[Insumos]]="","",_xlfn.XLOOKUP([2]!Tabla1[[#This Row],[Insumos]],[2]!Tabla10[Insumo],[2]!Tabla10[InsumoAbrev],"",0))</f>
        <v/>
      </c>
      <c r="S364" s="191"/>
    </row>
    <row r="365" spans="2:19">
      <c r="B365" s="191" t="str">
        <f>IF('Formulario PPGR3'!$G365="","",CONCATENATE('Formulario PPGR3'!$C365,".",'Formulario PPGR3'!$D365,".",'Formulario PPGR3'!$E365,".",'Formulario PPGR3'!$F365))</f>
        <v/>
      </c>
      <c r="C365" s="191" t="str">
        <f>IF('Formulario PPGR3'!$G365="","",'Formulario PPGR1'!#REF!)</f>
        <v/>
      </c>
      <c r="D365" s="191" t="str">
        <f>IF('Formulario PPGR3'!$G365="","",'Formulario PPGR1'!#REF!)</f>
        <v/>
      </c>
      <c r="E365" s="191" t="str">
        <f>IF('Formulario PPGR3'!$G365="","",'Formulario PPGR1'!#REF!)</f>
        <v/>
      </c>
      <c r="F365" s="191" t="str">
        <f>IF('Formulario PPGR3'!$G365="","",'Formulario PPGR1'!#REF!)</f>
        <v/>
      </c>
      <c r="G365" s="190"/>
      <c r="H365" s="528" t="e" cm="1" vm="1">
        <f t="array" ref="H365">IF([2]!Tabla1[[#This Row],[Código_Actividad]]="","",_xlfn.XLOOKUP([2]!Tabla1[[#This Row],[Código_Actividad]],CodigoActividad,[2]!Tabla2[Actividades Programables Presupuestables],"",0))</f>
        <v>#REF!</v>
      </c>
      <c r="I365" s="529" t="str">
        <f>IFERROR(VLOOKUP('[2]Formulario PPGR3'!$G365,'[2]Formulario PPGR2'!$H$9:$V$534,15,FALSE),"")</f>
        <v/>
      </c>
      <c r="J365" s="534"/>
      <c r="K365" s="533"/>
      <c r="L365" s="530" t="str">
        <f>IF([2]!Tabla1[[#This Row],[Descripción]]="","",_xlfn.XLOOKUP([2]!Tabla1[[#This Row],[Descripción]],[2]!Tabla10[Descripción],[2]!Tabla10[Unidad de Medida],"",0))</f>
        <v/>
      </c>
      <c r="M365" s="321"/>
      <c r="N365" s="546" t="str">
        <f>IF([2]!Tabla1[[#This Row],[Descripción]]="","",_xlfn.XLOOKUP([2]!Tabla1[[#This Row],[Descripción]],[2]!Tabla10[Descripción],[2]!Tabla10[Precio Unitario],0))</f>
        <v/>
      </c>
      <c r="O365" s="546" t="str">
        <f>IF([2]!Tabla1[[#This Row],[Cantidad de Insumos]]="","",[2]!Tabla1[[#This Row],[Precio Unitario]]*[2]!Tabla1[[#This Row],[Cantidad de Insumos]])</f>
        <v/>
      </c>
      <c r="P365" s="531" t="str">
        <f>IF([2]!Tabla1[[#This Row],[Descripción]]="","",_xlfn.XLOOKUP([2]!Tabla1[[#This Row],[Descripción]],[2]!Tabla10[Descripción],[2]!Tabla10[CODIGO PRESUPUESTARIO],0))</f>
        <v/>
      </c>
      <c r="Q365" s="532"/>
      <c r="R365" s="532" t="str">
        <f>IF([2]!Tabla1[[#This Row],[Insumos]]="","",_xlfn.XLOOKUP([2]!Tabla1[[#This Row],[Insumos]],[2]!Tabla10[Insumo],[2]!Tabla10[InsumoAbrev],"",0))</f>
        <v/>
      </c>
      <c r="S365" s="191"/>
    </row>
    <row r="366" spans="2:19">
      <c r="B366" s="191" t="str">
        <f>IF('Formulario PPGR3'!$G366="","",CONCATENATE('Formulario PPGR3'!$C366,".",'Formulario PPGR3'!$D366,".",'Formulario PPGR3'!$E366,".",'Formulario PPGR3'!$F366))</f>
        <v/>
      </c>
      <c r="C366" s="191" t="str">
        <f>IF('Formulario PPGR3'!$G366="","",'Formulario PPGR1'!#REF!)</f>
        <v/>
      </c>
      <c r="D366" s="191" t="str">
        <f>IF('Formulario PPGR3'!$G366="","",'Formulario PPGR1'!#REF!)</f>
        <v/>
      </c>
      <c r="E366" s="191" t="str">
        <f>IF('Formulario PPGR3'!$G366="","",'Formulario PPGR1'!#REF!)</f>
        <v/>
      </c>
      <c r="F366" s="191" t="str">
        <f>IF('Formulario PPGR3'!$G366="","",'Formulario PPGR1'!#REF!)</f>
        <v/>
      </c>
      <c r="G366" s="190"/>
      <c r="H366" s="528" t="e" cm="1" vm="1">
        <f t="array" ref="H366">IF([2]!Tabla1[[#This Row],[Código_Actividad]]="","",_xlfn.XLOOKUP([2]!Tabla1[[#This Row],[Código_Actividad]],CodigoActividad,[2]!Tabla2[Actividades Programables Presupuestables],"",0))</f>
        <v>#REF!</v>
      </c>
      <c r="I366" s="529" t="str">
        <f>IFERROR(VLOOKUP('[2]Formulario PPGR3'!$G366,'[2]Formulario PPGR2'!$H$9:$V$534,15,FALSE),"")</f>
        <v/>
      </c>
      <c r="J366" s="534"/>
      <c r="K366" s="533"/>
      <c r="L366" s="530" t="str">
        <f>IF([2]!Tabla1[[#This Row],[Descripción]]="","",_xlfn.XLOOKUP([2]!Tabla1[[#This Row],[Descripción]],[2]!Tabla10[Descripción],[2]!Tabla10[Unidad de Medida],"",0))</f>
        <v/>
      </c>
      <c r="M366" s="321"/>
      <c r="N366" s="546" t="str">
        <f>IF([2]!Tabla1[[#This Row],[Descripción]]="","",_xlfn.XLOOKUP([2]!Tabla1[[#This Row],[Descripción]],[2]!Tabla10[Descripción],[2]!Tabla10[Precio Unitario],0))</f>
        <v/>
      </c>
      <c r="O366" s="546" t="str">
        <f>IF([2]!Tabla1[[#This Row],[Cantidad de Insumos]]="","",[2]!Tabla1[[#This Row],[Precio Unitario]]*[2]!Tabla1[[#This Row],[Cantidad de Insumos]])</f>
        <v/>
      </c>
      <c r="P366" s="531" t="str">
        <f>IF([2]!Tabla1[[#This Row],[Descripción]]="","",_xlfn.XLOOKUP([2]!Tabla1[[#This Row],[Descripción]],[2]!Tabla10[Descripción],[2]!Tabla10[CODIGO PRESUPUESTARIO],0))</f>
        <v/>
      </c>
      <c r="Q366" s="532"/>
      <c r="R366" s="532" t="str">
        <f>IF([2]!Tabla1[[#This Row],[Insumos]]="","",_xlfn.XLOOKUP([2]!Tabla1[[#This Row],[Insumos]],[2]!Tabla10[Insumo],[2]!Tabla10[InsumoAbrev],"",0))</f>
        <v/>
      </c>
      <c r="S366" s="191"/>
    </row>
    <row r="367" spans="2:19">
      <c r="B367" s="191" t="str">
        <f>IF('Formulario PPGR3'!$G367="","",CONCATENATE('Formulario PPGR3'!$C367,".",'Formulario PPGR3'!$D367,".",'Formulario PPGR3'!$E367,".",'Formulario PPGR3'!$F367))</f>
        <v/>
      </c>
      <c r="C367" s="191" t="str">
        <f>IF('Formulario PPGR3'!$G367="","",'Formulario PPGR1'!#REF!)</f>
        <v/>
      </c>
      <c r="D367" s="191" t="str">
        <f>IF('Formulario PPGR3'!$G367="","",'Formulario PPGR1'!#REF!)</f>
        <v/>
      </c>
      <c r="E367" s="191" t="str">
        <f>IF('Formulario PPGR3'!$G367="","",'Formulario PPGR1'!#REF!)</f>
        <v/>
      </c>
      <c r="F367" s="191" t="str">
        <f>IF('Formulario PPGR3'!$G367="","",'Formulario PPGR1'!#REF!)</f>
        <v/>
      </c>
      <c r="G367" s="190"/>
      <c r="H367" s="528" t="e" cm="1" vm="1">
        <f t="array" ref="H367">IF([2]!Tabla1[[#This Row],[Código_Actividad]]="","",_xlfn.XLOOKUP([2]!Tabla1[[#This Row],[Código_Actividad]],CodigoActividad,[2]!Tabla2[Actividades Programables Presupuestables],"",0))</f>
        <v>#REF!</v>
      </c>
      <c r="I367" s="529" t="str">
        <f>IFERROR(VLOOKUP('[2]Formulario PPGR3'!$G367,'[2]Formulario PPGR2'!$H$9:$V$534,15,FALSE),"")</f>
        <v/>
      </c>
      <c r="J367" s="534"/>
      <c r="K367" s="533"/>
      <c r="L367" s="530" t="str">
        <f>IF([2]!Tabla1[[#This Row],[Descripción]]="","",_xlfn.XLOOKUP([2]!Tabla1[[#This Row],[Descripción]],[2]!Tabla10[Descripción],[2]!Tabla10[Unidad de Medida],"",0))</f>
        <v/>
      </c>
      <c r="M367" s="321"/>
      <c r="N367" s="546" t="str">
        <f>IF([2]!Tabla1[[#This Row],[Descripción]]="","",_xlfn.XLOOKUP([2]!Tabla1[[#This Row],[Descripción]],[2]!Tabla10[Descripción],[2]!Tabla10[Precio Unitario],0))</f>
        <v/>
      </c>
      <c r="O367" s="546" t="str">
        <f>IF([2]!Tabla1[[#This Row],[Cantidad de Insumos]]="","",[2]!Tabla1[[#This Row],[Precio Unitario]]*[2]!Tabla1[[#This Row],[Cantidad de Insumos]])</f>
        <v/>
      </c>
      <c r="P367" s="531" t="str">
        <f>IF([2]!Tabla1[[#This Row],[Descripción]]="","",_xlfn.XLOOKUP([2]!Tabla1[[#This Row],[Descripción]],[2]!Tabla10[Descripción],[2]!Tabla10[CODIGO PRESUPUESTARIO],0))</f>
        <v/>
      </c>
      <c r="Q367" s="532"/>
      <c r="R367" s="532" t="str">
        <f>IF([2]!Tabla1[[#This Row],[Insumos]]="","",_xlfn.XLOOKUP([2]!Tabla1[[#This Row],[Insumos]],[2]!Tabla10[Insumo],[2]!Tabla10[InsumoAbrev],"",0))</f>
        <v/>
      </c>
      <c r="S367" s="191"/>
    </row>
    <row r="368" spans="2:19">
      <c r="B368" s="191" t="str">
        <f>IF('Formulario PPGR3'!$G368="","",CONCATENATE('Formulario PPGR3'!$C368,".",'Formulario PPGR3'!$D368,".",'Formulario PPGR3'!$E368,".",'Formulario PPGR3'!$F368))</f>
        <v/>
      </c>
      <c r="C368" s="191" t="str">
        <f>IF('Formulario PPGR3'!$G368="","",'Formulario PPGR1'!#REF!)</f>
        <v/>
      </c>
      <c r="D368" s="191" t="str">
        <f>IF('Formulario PPGR3'!$G368="","",'Formulario PPGR1'!#REF!)</f>
        <v/>
      </c>
      <c r="E368" s="191" t="str">
        <f>IF('Formulario PPGR3'!$G368="","",'Formulario PPGR1'!#REF!)</f>
        <v/>
      </c>
      <c r="F368" s="191" t="str">
        <f>IF('Formulario PPGR3'!$G368="","",'Formulario PPGR1'!#REF!)</f>
        <v/>
      </c>
      <c r="G368" s="190"/>
      <c r="H368" s="528" t="e" cm="1" vm="1">
        <f t="array" ref="H368">IF([2]!Tabla1[[#This Row],[Código_Actividad]]="","",_xlfn.XLOOKUP([2]!Tabla1[[#This Row],[Código_Actividad]],CodigoActividad,[2]!Tabla2[Actividades Programables Presupuestables],"",0))</f>
        <v>#REF!</v>
      </c>
      <c r="I368" s="529" t="str">
        <f>IFERROR(VLOOKUP('[2]Formulario PPGR3'!$G368,'[2]Formulario PPGR2'!$H$9:$V$534,15,FALSE),"")</f>
        <v/>
      </c>
      <c r="J368" s="534"/>
      <c r="K368" s="533"/>
      <c r="L368" s="530" t="str">
        <f>IF([2]!Tabla1[[#This Row],[Descripción]]="","",_xlfn.XLOOKUP([2]!Tabla1[[#This Row],[Descripción]],[2]!Tabla10[Descripción],[2]!Tabla10[Unidad de Medida],"",0))</f>
        <v/>
      </c>
      <c r="M368" s="321"/>
      <c r="N368" s="546" t="str">
        <f>IF([2]!Tabla1[[#This Row],[Descripción]]="","",_xlfn.XLOOKUP([2]!Tabla1[[#This Row],[Descripción]],[2]!Tabla10[Descripción],[2]!Tabla10[Precio Unitario],0))</f>
        <v/>
      </c>
      <c r="O368" s="546" t="str">
        <f>IF([2]!Tabla1[[#This Row],[Cantidad de Insumos]]="","",[2]!Tabla1[[#This Row],[Precio Unitario]]*[2]!Tabla1[[#This Row],[Cantidad de Insumos]])</f>
        <v/>
      </c>
      <c r="P368" s="531" t="str">
        <f>IF([2]!Tabla1[[#This Row],[Descripción]]="","",_xlfn.XLOOKUP([2]!Tabla1[[#This Row],[Descripción]],[2]!Tabla10[Descripción],[2]!Tabla10[CODIGO PRESUPUESTARIO],0))</f>
        <v/>
      </c>
      <c r="Q368" s="532"/>
      <c r="R368" s="532" t="str">
        <f>IF([2]!Tabla1[[#This Row],[Insumos]]="","",_xlfn.XLOOKUP([2]!Tabla1[[#This Row],[Insumos]],[2]!Tabla10[Insumo],[2]!Tabla10[InsumoAbrev],"",0))</f>
        <v/>
      </c>
      <c r="S368" s="191"/>
    </row>
    <row r="369" spans="2:19">
      <c r="B369" s="191" t="str">
        <f>IF('Formulario PPGR3'!$G369="","",CONCATENATE('Formulario PPGR3'!$C369,".",'Formulario PPGR3'!$D369,".",'Formulario PPGR3'!$E369,".",'Formulario PPGR3'!$F369))</f>
        <v/>
      </c>
      <c r="C369" s="191" t="str">
        <f>IF('Formulario PPGR3'!$G369="","",'Formulario PPGR1'!#REF!)</f>
        <v/>
      </c>
      <c r="D369" s="191" t="str">
        <f>IF('Formulario PPGR3'!$G369="","",'Formulario PPGR1'!#REF!)</f>
        <v/>
      </c>
      <c r="E369" s="191" t="str">
        <f>IF('Formulario PPGR3'!$G369="","",'Formulario PPGR1'!#REF!)</f>
        <v/>
      </c>
      <c r="F369" s="191" t="str">
        <f>IF('Formulario PPGR3'!$G369="","",'Formulario PPGR1'!#REF!)</f>
        <v/>
      </c>
      <c r="G369" s="190"/>
      <c r="H369" s="528" t="e" cm="1" vm="1">
        <f t="array" ref="H369">IF([2]!Tabla1[[#This Row],[Código_Actividad]]="","",_xlfn.XLOOKUP([2]!Tabla1[[#This Row],[Código_Actividad]],CodigoActividad,[2]!Tabla2[Actividades Programables Presupuestables],"",0))</f>
        <v>#REF!</v>
      </c>
      <c r="I369" s="529" t="str">
        <f>IFERROR(VLOOKUP('[2]Formulario PPGR3'!$G369,'[2]Formulario PPGR2'!$H$9:$V$534,15,FALSE),"")</f>
        <v/>
      </c>
      <c r="J369" s="534"/>
      <c r="K369" s="533"/>
      <c r="L369" s="530" t="str">
        <f>IF([2]!Tabla1[[#This Row],[Descripción]]="","",_xlfn.XLOOKUP([2]!Tabla1[[#This Row],[Descripción]],[2]!Tabla10[Descripción],[2]!Tabla10[Unidad de Medida],"",0))</f>
        <v/>
      </c>
      <c r="M369" s="321"/>
      <c r="N369" s="546" t="str">
        <f>IF([2]!Tabla1[[#This Row],[Descripción]]="","",_xlfn.XLOOKUP([2]!Tabla1[[#This Row],[Descripción]],[2]!Tabla10[Descripción],[2]!Tabla10[Precio Unitario],0))</f>
        <v/>
      </c>
      <c r="O369" s="546" t="str">
        <f>IF([2]!Tabla1[[#This Row],[Cantidad de Insumos]]="","",[2]!Tabla1[[#This Row],[Precio Unitario]]*[2]!Tabla1[[#This Row],[Cantidad de Insumos]])</f>
        <v/>
      </c>
      <c r="P369" s="531" t="str">
        <f>IF([2]!Tabla1[[#This Row],[Descripción]]="","",_xlfn.XLOOKUP([2]!Tabla1[[#This Row],[Descripción]],[2]!Tabla10[Descripción],[2]!Tabla10[CODIGO PRESUPUESTARIO],0))</f>
        <v/>
      </c>
      <c r="Q369" s="532"/>
      <c r="R369" s="532" t="str">
        <f>IF([2]!Tabla1[[#This Row],[Insumos]]="","",_xlfn.XLOOKUP([2]!Tabla1[[#This Row],[Insumos]],[2]!Tabla10[Insumo],[2]!Tabla10[InsumoAbrev],"",0))</f>
        <v/>
      </c>
      <c r="S369" s="191"/>
    </row>
    <row r="370" spans="2:19">
      <c r="B370" s="191" t="str">
        <f>IF('Formulario PPGR3'!$G370="","",CONCATENATE('Formulario PPGR3'!$C370,".",'Formulario PPGR3'!$D370,".",'Formulario PPGR3'!$E370,".",'Formulario PPGR3'!$F370))</f>
        <v/>
      </c>
      <c r="C370" s="191" t="str">
        <f>IF('Formulario PPGR3'!$G370="","",'Formulario PPGR1'!#REF!)</f>
        <v/>
      </c>
      <c r="D370" s="191" t="str">
        <f>IF('Formulario PPGR3'!$G370="","",'Formulario PPGR1'!#REF!)</f>
        <v/>
      </c>
      <c r="E370" s="191" t="str">
        <f>IF('Formulario PPGR3'!$G370="","",'Formulario PPGR1'!#REF!)</f>
        <v/>
      </c>
      <c r="F370" s="191" t="str">
        <f>IF('Formulario PPGR3'!$G370="","",'Formulario PPGR1'!#REF!)</f>
        <v/>
      </c>
      <c r="G370" s="190"/>
      <c r="H370" s="528" t="e" cm="1" vm="1">
        <f t="array" ref="H370">IF([2]!Tabla1[[#This Row],[Código_Actividad]]="","",_xlfn.XLOOKUP([2]!Tabla1[[#This Row],[Código_Actividad]],CodigoActividad,[2]!Tabla2[Actividades Programables Presupuestables],"",0))</f>
        <v>#REF!</v>
      </c>
      <c r="I370" s="529" t="str">
        <f>IFERROR(VLOOKUP('[2]Formulario PPGR3'!$G370,'[2]Formulario PPGR2'!$H$9:$V$534,15,FALSE),"")</f>
        <v/>
      </c>
      <c r="J370" s="534"/>
      <c r="K370" s="533"/>
      <c r="L370" s="530" t="str">
        <f>IF([2]!Tabla1[[#This Row],[Descripción]]="","",_xlfn.XLOOKUP([2]!Tabla1[[#This Row],[Descripción]],[2]!Tabla10[Descripción],[2]!Tabla10[Unidad de Medida],"",0))</f>
        <v/>
      </c>
      <c r="M370" s="321"/>
      <c r="N370" s="546" t="str">
        <f>IF([2]!Tabla1[[#This Row],[Descripción]]="","",_xlfn.XLOOKUP([2]!Tabla1[[#This Row],[Descripción]],[2]!Tabla10[Descripción],[2]!Tabla10[Precio Unitario],0))</f>
        <v/>
      </c>
      <c r="O370" s="546" t="str">
        <f>IF([2]!Tabla1[[#This Row],[Cantidad de Insumos]]="","",[2]!Tabla1[[#This Row],[Precio Unitario]]*[2]!Tabla1[[#This Row],[Cantidad de Insumos]])</f>
        <v/>
      </c>
      <c r="P370" s="531" t="str">
        <f>IF([2]!Tabla1[[#This Row],[Descripción]]="","",_xlfn.XLOOKUP([2]!Tabla1[[#This Row],[Descripción]],[2]!Tabla10[Descripción],[2]!Tabla10[CODIGO PRESUPUESTARIO],0))</f>
        <v/>
      </c>
      <c r="Q370" s="532"/>
      <c r="R370" s="532" t="str">
        <f>IF([2]!Tabla1[[#This Row],[Insumos]]="","",_xlfn.XLOOKUP([2]!Tabla1[[#This Row],[Insumos]],[2]!Tabla10[Insumo],[2]!Tabla10[InsumoAbrev],"",0))</f>
        <v/>
      </c>
      <c r="S370" s="191"/>
    </row>
    <row r="371" spans="2:19">
      <c r="B371" s="191" t="str">
        <f>IF('Formulario PPGR3'!$G371="","",CONCATENATE('Formulario PPGR3'!$C371,".",'Formulario PPGR3'!$D371,".",'Formulario PPGR3'!$E371,".",'Formulario PPGR3'!$F371))</f>
        <v/>
      </c>
      <c r="C371" s="191" t="str">
        <f>IF('Formulario PPGR3'!$G371="","",'Formulario PPGR1'!#REF!)</f>
        <v/>
      </c>
      <c r="D371" s="191" t="str">
        <f>IF('Formulario PPGR3'!$G371="","",'Formulario PPGR1'!#REF!)</f>
        <v/>
      </c>
      <c r="E371" s="191" t="str">
        <f>IF('Formulario PPGR3'!$G371="","",'Formulario PPGR1'!#REF!)</f>
        <v/>
      </c>
      <c r="F371" s="191" t="str">
        <f>IF('Formulario PPGR3'!$G371="","",'Formulario PPGR1'!#REF!)</f>
        <v/>
      </c>
      <c r="G371" s="190"/>
      <c r="H371" s="528" t="e" cm="1" vm="1">
        <f t="array" ref="H371">IF([2]!Tabla1[[#This Row],[Código_Actividad]]="","",_xlfn.XLOOKUP([2]!Tabla1[[#This Row],[Código_Actividad]],CodigoActividad,[2]!Tabla2[Actividades Programables Presupuestables],"",0))</f>
        <v>#REF!</v>
      </c>
      <c r="I371" s="529" t="str">
        <f>IFERROR(VLOOKUP('[2]Formulario PPGR3'!$G371,'[2]Formulario PPGR2'!$H$9:$V$534,15,FALSE),"")</f>
        <v/>
      </c>
      <c r="J371" s="534"/>
      <c r="K371" s="533"/>
      <c r="L371" s="530" t="str">
        <f>IF([2]!Tabla1[[#This Row],[Descripción]]="","",_xlfn.XLOOKUP([2]!Tabla1[[#This Row],[Descripción]],[2]!Tabla10[Descripción],[2]!Tabla10[Unidad de Medida],"",0))</f>
        <v/>
      </c>
      <c r="M371" s="321"/>
      <c r="N371" s="546" t="str">
        <f>IF([2]!Tabla1[[#This Row],[Descripción]]="","",_xlfn.XLOOKUP([2]!Tabla1[[#This Row],[Descripción]],[2]!Tabla10[Descripción],[2]!Tabla10[Precio Unitario],0))</f>
        <v/>
      </c>
      <c r="O371" s="546" t="str">
        <f>IF([2]!Tabla1[[#This Row],[Cantidad de Insumos]]="","",[2]!Tabla1[[#This Row],[Precio Unitario]]*[2]!Tabla1[[#This Row],[Cantidad de Insumos]])</f>
        <v/>
      </c>
      <c r="P371" s="531" t="str">
        <f>IF([2]!Tabla1[[#This Row],[Descripción]]="","",_xlfn.XLOOKUP([2]!Tabla1[[#This Row],[Descripción]],[2]!Tabla10[Descripción],[2]!Tabla10[CODIGO PRESUPUESTARIO],0))</f>
        <v/>
      </c>
      <c r="Q371" s="532"/>
      <c r="R371" s="532" t="str">
        <f>IF([2]!Tabla1[[#This Row],[Insumos]]="","",_xlfn.XLOOKUP([2]!Tabla1[[#This Row],[Insumos]],[2]!Tabla10[Insumo],[2]!Tabla10[InsumoAbrev],"",0))</f>
        <v/>
      </c>
      <c r="S371" s="191"/>
    </row>
    <row r="372" spans="2:19">
      <c r="B372" s="191" t="str">
        <f>IF('Formulario PPGR3'!$G372="","",CONCATENATE('Formulario PPGR3'!$C372,".",'Formulario PPGR3'!$D372,".",'Formulario PPGR3'!$E372,".",'Formulario PPGR3'!$F372))</f>
        <v/>
      </c>
      <c r="C372" s="191" t="str">
        <f>IF('Formulario PPGR3'!$G372="","",'Formulario PPGR1'!#REF!)</f>
        <v/>
      </c>
      <c r="D372" s="191" t="str">
        <f>IF('Formulario PPGR3'!$G372="","",'Formulario PPGR1'!#REF!)</f>
        <v/>
      </c>
      <c r="E372" s="191" t="str">
        <f>IF('Formulario PPGR3'!$G372="","",'Formulario PPGR1'!#REF!)</f>
        <v/>
      </c>
      <c r="F372" s="191" t="str">
        <f>IF('Formulario PPGR3'!$G372="","",'Formulario PPGR1'!#REF!)</f>
        <v/>
      </c>
      <c r="G372" s="190"/>
      <c r="H372" s="528" t="e" cm="1" vm="1">
        <f t="array" ref="H372">IF([2]!Tabla1[[#This Row],[Código_Actividad]]="","",_xlfn.XLOOKUP([2]!Tabla1[[#This Row],[Código_Actividad]],CodigoActividad,[2]!Tabla2[Actividades Programables Presupuestables],"",0))</f>
        <v>#REF!</v>
      </c>
      <c r="I372" s="529" t="str">
        <f>IFERROR(VLOOKUP('[2]Formulario PPGR3'!$G372,'[2]Formulario PPGR2'!$H$9:$V$534,15,FALSE),"")</f>
        <v/>
      </c>
      <c r="J372" s="534"/>
      <c r="K372" s="533"/>
      <c r="L372" s="530" t="str">
        <f>IF([2]!Tabla1[[#This Row],[Descripción]]="","",_xlfn.XLOOKUP([2]!Tabla1[[#This Row],[Descripción]],[2]!Tabla10[Descripción],[2]!Tabla10[Unidad de Medida],"",0))</f>
        <v/>
      </c>
      <c r="M372" s="321"/>
      <c r="N372" s="546" t="str">
        <f>IF([2]!Tabla1[[#This Row],[Descripción]]="","",_xlfn.XLOOKUP([2]!Tabla1[[#This Row],[Descripción]],[2]!Tabla10[Descripción],[2]!Tabla10[Precio Unitario],0))</f>
        <v/>
      </c>
      <c r="O372" s="546" t="str">
        <f>IF([2]!Tabla1[[#This Row],[Cantidad de Insumos]]="","",[2]!Tabla1[[#This Row],[Precio Unitario]]*[2]!Tabla1[[#This Row],[Cantidad de Insumos]])</f>
        <v/>
      </c>
      <c r="P372" s="531" t="str">
        <f>IF([2]!Tabla1[[#This Row],[Descripción]]="","",_xlfn.XLOOKUP([2]!Tabla1[[#This Row],[Descripción]],[2]!Tabla10[Descripción],[2]!Tabla10[CODIGO PRESUPUESTARIO],0))</f>
        <v/>
      </c>
      <c r="Q372" s="532"/>
      <c r="R372" s="532" t="str">
        <f>IF([2]!Tabla1[[#This Row],[Insumos]]="","",_xlfn.XLOOKUP([2]!Tabla1[[#This Row],[Insumos]],[2]!Tabla10[Insumo],[2]!Tabla10[InsumoAbrev],"",0))</f>
        <v/>
      </c>
      <c r="S372" s="191"/>
    </row>
    <row r="373" spans="2:19">
      <c r="B373" s="191" t="str">
        <f>IF('Formulario PPGR3'!$G373="","",CONCATENATE('Formulario PPGR3'!$C373,".",'Formulario PPGR3'!$D373,".",'Formulario PPGR3'!$E373,".",'Formulario PPGR3'!$F373))</f>
        <v/>
      </c>
      <c r="C373" s="191" t="str">
        <f>IF('Formulario PPGR3'!$G373="","",'Formulario PPGR1'!#REF!)</f>
        <v/>
      </c>
      <c r="D373" s="191" t="str">
        <f>IF('Formulario PPGR3'!$G373="","",'Formulario PPGR1'!#REF!)</f>
        <v/>
      </c>
      <c r="E373" s="191" t="str">
        <f>IF('Formulario PPGR3'!$G373="","",'Formulario PPGR1'!#REF!)</f>
        <v/>
      </c>
      <c r="F373" s="191" t="str">
        <f>IF('Formulario PPGR3'!$G373="","",'Formulario PPGR1'!#REF!)</f>
        <v/>
      </c>
      <c r="G373" s="190"/>
      <c r="H373" s="528" t="e" cm="1" vm="1">
        <f t="array" ref="H373">IF([2]!Tabla1[[#This Row],[Código_Actividad]]="","",_xlfn.XLOOKUP([2]!Tabla1[[#This Row],[Código_Actividad]],CodigoActividad,[2]!Tabla2[Actividades Programables Presupuestables],"",0))</f>
        <v>#REF!</v>
      </c>
      <c r="I373" s="529" t="str">
        <f>IFERROR(VLOOKUP('[2]Formulario PPGR3'!$G373,'[2]Formulario PPGR2'!$H$9:$V$534,15,FALSE),"")</f>
        <v/>
      </c>
      <c r="J373" s="534"/>
      <c r="K373" s="533"/>
      <c r="L373" s="530" t="str">
        <f>IF([2]!Tabla1[[#This Row],[Descripción]]="","",_xlfn.XLOOKUP([2]!Tabla1[[#This Row],[Descripción]],[2]!Tabla10[Descripción],[2]!Tabla10[Unidad de Medida],"",0))</f>
        <v/>
      </c>
      <c r="M373" s="321"/>
      <c r="N373" s="546" t="str">
        <f>IF([2]!Tabla1[[#This Row],[Descripción]]="","",_xlfn.XLOOKUP([2]!Tabla1[[#This Row],[Descripción]],[2]!Tabla10[Descripción],[2]!Tabla10[Precio Unitario],0))</f>
        <v/>
      </c>
      <c r="O373" s="546" t="str">
        <f>IF([2]!Tabla1[[#This Row],[Cantidad de Insumos]]="","",[2]!Tabla1[[#This Row],[Precio Unitario]]*[2]!Tabla1[[#This Row],[Cantidad de Insumos]])</f>
        <v/>
      </c>
      <c r="P373" s="531" t="str">
        <f>IF([2]!Tabla1[[#This Row],[Descripción]]="","",_xlfn.XLOOKUP([2]!Tabla1[[#This Row],[Descripción]],[2]!Tabla10[Descripción],[2]!Tabla10[CODIGO PRESUPUESTARIO],0))</f>
        <v/>
      </c>
      <c r="Q373" s="532"/>
      <c r="R373" s="532" t="str">
        <f>IF([2]!Tabla1[[#This Row],[Insumos]]="","",_xlfn.XLOOKUP([2]!Tabla1[[#This Row],[Insumos]],[2]!Tabla10[Insumo],[2]!Tabla10[InsumoAbrev],"",0))</f>
        <v/>
      </c>
      <c r="S373" s="191"/>
    </row>
    <row r="374" spans="2:19">
      <c r="B374" s="191" t="str">
        <f>IF('Formulario PPGR3'!$G374="","",CONCATENATE('Formulario PPGR3'!$C374,".",'Formulario PPGR3'!$D374,".",'Formulario PPGR3'!$E374,".",'Formulario PPGR3'!$F374))</f>
        <v/>
      </c>
      <c r="C374" s="191" t="str">
        <f>IF('Formulario PPGR3'!$G374="","",'Formulario PPGR1'!#REF!)</f>
        <v/>
      </c>
      <c r="D374" s="191" t="str">
        <f>IF('Formulario PPGR3'!$G374="","",'Formulario PPGR1'!#REF!)</f>
        <v/>
      </c>
      <c r="E374" s="191" t="str">
        <f>IF('Formulario PPGR3'!$G374="","",'Formulario PPGR1'!#REF!)</f>
        <v/>
      </c>
      <c r="F374" s="191" t="str">
        <f>IF('Formulario PPGR3'!$G374="","",'Formulario PPGR1'!#REF!)</f>
        <v/>
      </c>
      <c r="G374" s="190"/>
      <c r="H374" s="528" t="e" cm="1" vm="1">
        <f t="array" ref="H374">IF([2]!Tabla1[[#This Row],[Código_Actividad]]="","",_xlfn.XLOOKUP([2]!Tabla1[[#This Row],[Código_Actividad]],CodigoActividad,[2]!Tabla2[Actividades Programables Presupuestables],"",0))</f>
        <v>#REF!</v>
      </c>
      <c r="I374" s="529" t="str">
        <f>IFERROR(VLOOKUP('[2]Formulario PPGR3'!$G374,'[2]Formulario PPGR2'!$H$9:$V$534,15,FALSE),"")</f>
        <v/>
      </c>
      <c r="J374" s="534"/>
      <c r="K374" s="533"/>
      <c r="L374" s="530" t="str">
        <f>IF([2]!Tabla1[[#This Row],[Descripción]]="","",_xlfn.XLOOKUP([2]!Tabla1[[#This Row],[Descripción]],[2]!Tabla10[Descripción],[2]!Tabla10[Unidad de Medida],"",0))</f>
        <v/>
      </c>
      <c r="M374" s="321"/>
      <c r="N374" s="546" t="str">
        <f>IF([2]!Tabla1[[#This Row],[Descripción]]="","",_xlfn.XLOOKUP([2]!Tabla1[[#This Row],[Descripción]],[2]!Tabla10[Descripción],[2]!Tabla10[Precio Unitario],0))</f>
        <v/>
      </c>
      <c r="O374" s="546" t="str">
        <f>IF([2]!Tabla1[[#This Row],[Cantidad de Insumos]]="","",[2]!Tabla1[[#This Row],[Precio Unitario]]*[2]!Tabla1[[#This Row],[Cantidad de Insumos]])</f>
        <v/>
      </c>
      <c r="P374" s="531" t="str">
        <f>IF([2]!Tabla1[[#This Row],[Descripción]]="","",_xlfn.XLOOKUP([2]!Tabla1[[#This Row],[Descripción]],[2]!Tabla10[Descripción],[2]!Tabla10[CODIGO PRESUPUESTARIO],0))</f>
        <v/>
      </c>
      <c r="Q374" s="532"/>
      <c r="R374" s="532" t="str">
        <f>IF([2]!Tabla1[[#This Row],[Insumos]]="","",_xlfn.XLOOKUP([2]!Tabla1[[#This Row],[Insumos]],[2]!Tabla10[Insumo],[2]!Tabla10[InsumoAbrev],"",0))</f>
        <v/>
      </c>
      <c r="S374" s="191"/>
    </row>
    <row r="375" spans="2:19">
      <c r="B375" s="191" t="str">
        <f>IF('Formulario PPGR3'!$G375="","",CONCATENATE('Formulario PPGR3'!$C375,".",'Formulario PPGR3'!$D375,".",'Formulario PPGR3'!$E375,".",'Formulario PPGR3'!$F375))</f>
        <v/>
      </c>
      <c r="C375" s="191" t="str">
        <f>IF('Formulario PPGR3'!$G375="","",'Formulario PPGR1'!#REF!)</f>
        <v/>
      </c>
      <c r="D375" s="191" t="str">
        <f>IF('Formulario PPGR3'!$G375="","",'Formulario PPGR1'!#REF!)</f>
        <v/>
      </c>
      <c r="E375" s="191" t="str">
        <f>IF('Formulario PPGR3'!$G375="","",'Formulario PPGR1'!#REF!)</f>
        <v/>
      </c>
      <c r="F375" s="191" t="str">
        <f>IF('Formulario PPGR3'!$G375="","",'Formulario PPGR1'!#REF!)</f>
        <v/>
      </c>
      <c r="G375" s="190"/>
      <c r="H375" s="528" t="e" cm="1" vm="1">
        <f t="array" ref="H375">IF([2]!Tabla1[[#This Row],[Código_Actividad]]="","",_xlfn.XLOOKUP([2]!Tabla1[[#This Row],[Código_Actividad]],CodigoActividad,[2]!Tabla2[Actividades Programables Presupuestables],"",0))</f>
        <v>#REF!</v>
      </c>
      <c r="I375" s="529" t="str">
        <f>IFERROR(VLOOKUP('[2]Formulario PPGR3'!$G375,'[2]Formulario PPGR2'!$H$9:$V$534,15,FALSE),"")</f>
        <v/>
      </c>
      <c r="J375" s="534"/>
      <c r="K375" s="533"/>
      <c r="L375" s="530" t="str">
        <f>IF([2]!Tabla1[[#This Row],[Descripción]]="","",_xlfn.XLOOKUP([2]!Tabla1[[#This Row],[Descripción]],[2]!Tabla10[Descripción],[2]!Tabla10[Unidad de Medida],"",0))</f>
        <v/>
      </c>
      <c r="M375" s="321"/>
      <c r="N375" s="546" t="str">
        <f>IF([2]!Tabla1[[#This Row],[Descripción]]="","",_xlfn.XLOOKUP([2]!Tabla1[[#This Row],[Descripción]],[2]!Tabla10[Descripción],[2]!Tabla10[Precio Unitario],0))</f>
        <v/>
      </c>
      <c r="O375" s="546" t="str">
        <f>IF([2]!Tabla1[[#This Row],[Cantidad de Insumos]]="","",[2]!Tabla1[[#This Row],[Precio Unitario]]*[2]!Tabla1[[#This Row],[Cantidad de Insumos]])</f>
        <v/>
      </c>
      <c r="P375" s="531" t="str">
        <f>IF([2]!Tabla1[[#This Row],[Descripción]]="","",_xlfn.XLOOKUP([2]!Tabla1[[#This Row],[Descripción]],[2]!Tabla10[Descripción],[2]!Tabla10[CODIGO PRESUPUESTARIO],0))</f>
        <v/>
      </c>
      <c r="Q375" s="532"/>
      <c r="R375" s="532" t="str">
        <f>IF([2]!Tabla1[[#This Row],[Insumos]]="","",_xlfn.XLOOKUP([2]!Tabla1[[#This Row],[Insumos]],[2]!Tabla10[Insumo],[2]!Tabla10[InsumoAbrev],"",0))</f>
        <v/>
      </c>
      <c r="S375" s="191"/>
    </row>
    <row r="376" spans="2:19">
      <c r="B376" s="191" t="str">
        <f>IF('Formulario PPGR3'!$G376="","",CONCATENATE('Formulario PPGR3'!$C376,".",'Formulario PPGR3'!$D376,".",'Formulario PPGR3'!$E376,".",'Formulario PPGR3'!$F376))</f>
        <v/>
      </c>
      <c r="C376" s="191" t="str">
        <f>IF('Formulario PPGR3'!$G376="","",'Formulario PPGR1'!#REF!)</f>
        <v/>
      </c>
      <c r="D376" s="191" t="str">
        <f>IF('Formulario PPGR3'!$G376="","",'Formulario PPGR1'!#REF!)</f>
        <v/>
      </c>
      <c r="E376" s="191" t="str">
        <f>IF('Formulario PPGR3'!$G376="","",'Formulario PPGR1'!#REF!)</f>
        <v/>
      </c>
      <c r="F376" s="191" t="str">
        <f>IF('Formulario PPGR3'!$G376="","",'Formulario PPGR1'!#REF!)</f>
        <v/>
      </c>
      <c r="G376" s="190"/>
      <c r="H376" s="528" t="e" cm="1" vm="1">
        <f t="array" ref="H376">IF([2]!Tabla1[[#This Row],[Código_Actividad]]="","",_xlfn.XLOOKUP([2]!Tabla1[[#This Row],[Código_Actividad]],CodigoActividad,[2]!Tabla2[Actividades Programables Presupuestables],"",0))</f>
        <v>#REF!</v>
      </c>
      <c r="I376" s="529" t="str">
        <f>IFERROR(VLOOKUP('[2]Formulario PPGR3'!$G376,'[2]Formulario PPGR2'!$H$9:$V$534,15,FALSE),"")</f>
        <v/>
      </c>
      <c r="J376" s="534"/>
      <c r="K376" s="533"/>
      <c r="L376" s="530" t="str">
        <f>IF([2]!Tabla1[[#This Row],[Descripción]]="","",_xlfn.XLOOKUP([2]!Tabla1[[#This Row],[Descripción]],[2]!Tabla10[Descripción],[2]!Tabla10[Unidad de Medida],"",0))</f>
        <v/>
      </c>
      <c r="M376" s="321"/>
      <c r="N376" s="546" t="str">
        <f>IF([2]!Tabla1[[#This Row],[Descripción]]="","",_xlfn.XLOOKUP([2]!Tabla1[[#This Row],[Descripción]],[2]!Tabla10[Descripción],[2]!Tabla10[Precio Unitario],0))</f>
        <v/>
      </c>
      <c r="O376" s="546" t="str">
        <f>IF([2]!Tabla1[[#This Row],[Cantidad de Insumos]]="","",[2]!Tabla1[[#This Row],[Precio Unitario]]*[2]!Tabla1[[#This Row],[Cantidad de Insumos]])</f>
        <v/>
      </c>
      <c r="P376" s="531" t="str">
        <f>IF([2]!Tabla1[[#This Row],[Descripción]]="","",_xlfn.XLOOKUP([2]!Tabla1[[#This Row],[Descripción]],[2]!Tabla10[Descripción],[2]!Tabla10[CODIGO PRESUPUESTARIO],0))</f>
        <v/>
      </c>
      <c r="Q376" s="532"/>
      <c r="R376" s="532" t="str">
        <f>IF([2]!Tabla1[[#This Row],[Insumos]]="","",_xlfn.XLOOKUP([2]!Tabla1[[#This Row],[Insumos]],[2]!Tabla10[Insumo],[2]!Tabla10[InsumoAbrev],"",0))</f>
        <v/>
      </c>
      <c r="S376" s="191"/>
    </row>
    <row r="377" spans="2:19">
      <c r="B377" s="191" t="str">
        <f>IF('Formulario PPGR3'!$G377="","",CONCATENATE('Formulario PPGR3'!$C377,".",'Formulario PPGR3'!$D377,".",'Formulario PPGR3'!$E377,".",'Formulario PPGR3'!$F377))</f>
        <v/>
      </c>
      <c r="C377" s="191" t="str">
        <f>IF('Formulario PPGR3'!$G377="","",'Formulario PPGR1'!#REF!)</f>
        <v/>
      </c>
      <c r="D377" s="191" t="str">
        <f>IF('Formulario PPGR3'!$G377="","",'Formulario PPGR1'!#REF!)</f>
        <v/>
      </c>
      <c r="E377" s="191" t="str">
        <f>IF('Formulario PPGR3'!$G377="","",'Formulario PPGR1'!#REF!)</f>
        <v/>
      </c>
      <c r="F377" s="191" t="str">
        <f>IF('Formulario PPGR3'!$G377="","",'Formulario PPGR1'!#REF!)</f>
        <v/>
      </c>
      <c r="G377" s="190"/>
      <c r="H377" s="528" t="e" cm="1" vm="1">
        <f t="array" ref="H377">IF([2]!Tabla1[[#This Row],[Código_Actividad]]="","",_xlfn.XLOOKUP([2]!Tabla1[[#This Row],[Código_Actividad]],CodigoActividad,[2]!Tabla2[Actividades Programables Presupuestables],"",0))</f>
        <v>#REF!</v>
      </c>
      <c r="I377" s="529" t="str">
        <f>IFERROR(VLOOKUP('[2]Formulario PPGR3'!$G377,'[2]Formulario PPGR2'!$H$9:$V$534,15,FALSE),"")</f>
        <v/>
      </c>
      <c r="J377" s="534"/>
      <c r="K377" s="533"/>
      <c r="L377" s="530" t="str">
        <f>IF([2]!Tabla1[[#This Row],[Descripción]]="","",_xlfn.XLOOKUP([2]!Tabla1[[#This Row],[Descripción]],[2]!Tabla10[Descripción],[2]!Tabla10[Unidad de Medida],"",0))</f>
        <v/>
      </c>
      <c r="M377" s="321"/>
      <c r="N377" s="546" t="str">
        <f>IF([2]!Tabla1[[#This Row],[Descripción]]="","",_xlfn.XLOOKUP([2]!Tabla1[[#This Row],[Descripción]],[2]!Tabla10[Descripción],[2]!Tabla10[Precio Unitario],0))</f>
        <v/>
      </c>
      <c r="O377" s="546" t="str">
        <f>IF([2]!Tabla1[[#This Row],[Cantidad de Insumos]]="","",[2]!Tabla1[[#This Row],[Precio Unitario]]*[2]!Tabla1[[#This Row],[Cantidad de Insumos]])</f>
        <v/>
      </c>
      <c r="P377" s="531" t="str">
        <f>IF([2]!Tabla1[[#This Row],[Descripción]]="","",_xlfn.XLOOKUP([2]!Tabla1[[#This Row],[Descripción]],[2]!Tabla10[Descripción],[2]!Tabla10[CODIGO PRESUPUESTARIO],0))</f>
        <v/>
      </c>
      <c r="Q377" s="532"/>
      <c r="R377" s="532" t="str">
        <f>IF([2]!Tabla1[[#This Row],[Insumos]]="","",_xlfn.XLOOKUP([2]!Tabla1[[#This Row],[Insumos]],[2]!Tabla10[Insumo],[2]!Tabla10[InsumoAbrev],"",0))</f>
        <v/>
      </c>
      <c r="S377" s="191"/>
    </row>
    <row r="378" spans="2:19">
      <c r="B378" s="191" t="str">
        <f>IF('Formulario PPGR3'!$G378="","",CONCATENATE('Formulario PPGR3'!$C378,".",'Formulario PPGR3'!$D378,".",'Formulario PPGR3'!$E378,".",'Formulario PPGR3'!$F378))</f>
        <v/>
      </c>
      <c r="C378" s="191" t="str">
        <f>IF('Formulario PPGR3'!$G378="","",'Formulario PPGR1'!#REF!)</f>
        <v/>
      </c>
      <c r="D378" s="191" t="str">
        <f>IF('Formulario PPGR3'!$G378="","",'Formulario PPGR1'!#REF!)</f>
        <v/>
      </c>
      <c r="E378" s="191" t="str">
        <f>IF('Formulario PPGR3'!$G378="","",'Formulario PPGR1'!#REF!)</f>
        <v/>
      </c>
      <c r="F378" s="191" t="str">
        <f>IF('Formulario PPGR3'!$G378="","",'Formulario PPGR1'!#REF!)</f>
        <v/>
      </c>
      <c r="G378" s="190"/>
      <c r="H378" s="528" t="e" cm="1" vm="1">
        <f t="array" ref="H378">IF([2]!Tabla1[[#This Row],[Código_Actividad]]="","",_xlfn.XLOOKUP([2]!Tabla1[[#This Row],[Código_Actividad]],CodigoActividad,[2]!Tabla2[Actividades Programables Presupuestables],"",0))</f>
        <v>#REF!</v>
      </c>
      <c r="I378" s="529" t="str">
        <f>IFERROR(VLOOKUP('[2]Formulario PPGR3'!$G378,'[2]Formulario PPGR2'!$H$9:$V$534,15,FALSE),"")</f>
        <v/>
      </c>
      <c r="J378" s="534"/>
      <c r="K378" s="533"/>
      <c r="L378" s="530" t="str">
        <f>IF([2]!Tabla1[[#This Row],[Descripción]]="","",_xlfn.XLOOKUP([2]!Tabla1[[#This Row],[Descripción]],[2]!Tabla10[Descripción],[2]!Tabla10[Unidad de Medida],"",0))</f>
        <v/>
      </c>
      <c r="M378" s="321"/>
      <c r="N378" s="546" t="str">
        <f>IF([2]!Tabla1[[#This Row],[Descripción]]="","",_xlfn.XLOOKUP([2]!Tabla1[[#This Row],[Descripción]],[2]!Tabla10[Descripción],[2]!Tabla10[Precio Unitario],0))</f>
        <v/>
      </c>
      <c r="O378" s="546" t="str">
        <f>IF([2]!Tabla1[[#This Row],[Cantidad de Insumos]]="","",[2]!Tabla1[[#This Row],[Precio Unitario]]*[2]!Tabla1[[#This Row],[Cantidad de Insumos]])</f>
        <v/>
      </c>
      <c r="P378" s="531" t="str">
        <f>IF([2]!Tabla1[[#This Row],[Descripción]]="","",_xlfn.XLOOKUP([2]!Tabla1[[#This Row],[Descripción]],[2]!Tabla10[Descripción],[2]!Tabla10[CODIGO PRESUPUESTARIO],0))</f>
        <v/>
      </c>
      <c r="Q378" s="532"/>
      <c r="R378" s="532" t="str">
        <f>IF([2]!Tabla1[[#This Row],[Insumos]]="","",_xlfn.XLOOKUP([2]!Tabla1[[#This Row],[Insumos]],[2]!Tabla10[Insumo],[2]!Tabla10[InsumoAbrev],"",0))</f>
        <v/>
      </c>
      <c r="S378" s="191"/>
    </row>
    <row r="379" spans="2:19">
      <c r="B379" s="191" t="str">
        <f>IF('Formulario PPGR3'!$G379="","",CONCATENATE('Formulario PPGR3'!$C379,".",'Formulario PPGR3'!$D379,".",'Formulario PPGR3'!$E379,".",'Formulario PPGR3'!$F379))</f>
        <v/>
      </c>
      <c r="C379" s="191" t="str">
        <f>IF('Formulario PPGR3'!$G379="","",'Formulario PPGR1'!#REF!)</f>
        <v/>
      </c>
      <c r="D379" s="191" t="str">
        <f>IF('Formulario PPGR3'!$G379="","",'Formulario PPGR1'!#REF!)</f>
        <v/>
      </c>
      <c r="E379" s="191" t="str">
        <f>IF('Formulario PPGR3'!$G379="","",'Formulario PPGR1'!#REF!)</f>
        <v/>
      </c>
      <c r="F379" s="191" t="str">
        <f>IF('Formulario PPGR3'!$G379="","",'Formulario PPGR1'!#REF!)</f>
        <v/>
      </c>
      <c r="G379" s="190"/>
      <c r="H379" s="528" t="e" cm="1" vm="1">
        <f t="array" ref="H379">IF([2]!Tabla1[[#This Row],[Código_Actividad]]="","",_xlfn.XLOOKUP([2]!Tabla1[[#This Row],[Código_Actividad]],CodigoActividad,[2]!Tabla2[Actividades Programables Presupuestables],"",0))</f>
        <v>#REF!</v>
      </c>
      <c r="I379" s="529" t="str">
        <f>IFERROR(VLOOKUP('[2]Formulario PPGR3'!$G379,'[2]Formulario PPGR2'!$H$9:$V$534,15,FALSE),"")</f>
        <v/>
      </c>
      <c r="J379" s="534"/>
      <c r="K379" s="533"/>
      <c r="L379" s="530" t="str">
        <f>IF([2]!Tabla1[[#This Row],[Descripción]]="","",_xlfn.XLOOKUP([2]!Tabla1[[#This Row],[Descripción]],[2]!Tabla10[Descripción],[2]!Tabla10[Unidad de Medida],"",0))</f>
        <v/>
      </c>
      <c r="M379" s="321"/>
      <c r="N379" s="546" t="str">
        <f>IF([2]!Tabla1[[#This Row],[Descripción]]="","",_xlfn.XLOOKUP([2]!Tabla1[[#This Row],[Descripción]],[2]!Tabla10[Descripción],[2]!Tabla10[Precio Unitario],0))</f>
        <v/>
      </c>
      <c r="O379" s="546" t="str">
        <f>IF([2]!Tabla1[[#This Row],[Cantidad de Insumos]]="","",[2]!Tabla1[[#This Row],[Precio Unitario]]*[2]!Tabla1[[#This Row],[Cantidad de Insumos]])</f>
        <v/>
      </c>
      <c r="P379" s="531" t="str">
        <f>IF([2]!Tabla1[[#This Row],[Descripción]]="","",_xlfn.XLOOKUP([2]!Tabla1[[#This Row],[Descripción]],[2]!Tabla10[Descripción],[2]!Tabla10[CODIGO PRESUPUESTARIO],0))</f>
        <v/>
      </c>
      <c r="Q379" s="532"/>
      <c r="R379" s="532" t="str">
        <f>IF([2]!Tabla1[[#This Row],[Insumos]]="","",_xlfn.XLOOKUP([2]!Tabla1[[#This Row],[Insumos]],[2]!Tabla10[Insumo],[2]!Tabla10[InsumoAbrev],"",0))</f>
        <v/>
      </c>
      <c r="S379" s="191"/>
    </row>
    <row r="380" spans="2:19">
      <c r="B380" s="191" t="str">
        <f>IF('Formulario PPGR3'!$G380="","",CONCATENATE('Formulario PPGR3'!$C380,".",'Formulario PPGR3'!$D380,".",'Formulario PPGR3'!$E380,".",'Formulario PPGR3'!$F380))</f>
        <v/>
      </c>
      <c r="C380" s="191" t="str">
        <f>IF('Formulario PPGR3'!$G380="","",'Formulario PPGR1'!#REF!)</f>
        <v/>
      </c>
      <c r="D380" s="191" t="str">
        <f>IF('Formulario PPGR3'!$G380="","",'Formulario PPGR1'!#REF!)</f>
        <v/>
      </c>
      <c r="E380" s="191" t="str">
        <f>IF('Formulario PPGR3'!$G380="","",'Formulario PPGR1'!#REF!)</f>
        <v/>
      </c>
      <c r="F380" s="191" t="str">
        <f>IF('Formulario PPGR3'!$G380="","",'Formulario PPGR1'!#REF!)</f>
        <v/>
      </c>
      <c r="G380" s="190"/>
      <c r="H380" s="528" t="e" cm="1" vm="1">
        <f t="array" ref="H380">IF([2]!Tabla1[[#This Row],[Código_Actividad]]="","",_xlfn.XLOOKUP([2]!Tabla1[[#This Row],[Código_Actividad]],CodigoActividad,[2]!Tabla2[Actividades Programables Presupuestables],"",0))</f>
        <v>#REF!</v>
      </c>
      <c r="I380" s="529" t="str">
        <f>IFERROR(VLOOKUP('[2]Formulario PPGR3'!$G380,'[2]Formulario PPGR2'!$H$9:$V$534,15,FALSE),"")</f>
        <v/>
      </c>
      <c r="J380" s="534"/>
      <c r="K380" s="533"/>
      <c r="L380" s="530" t="str">
        <f>IF([2]!Tabla1[[#This Row],[Descripción]]="","",_xlfn.XLOOKUP([2]!Tabla1[[#This Row],[Descripción]],[2]!Tabla10[Descripción],[2]!Tabla10[Unidad de Medida],"",0))</f>
        <v/>
      </c>
      <c r="M380" s="321"/>
      <c r="N380" s="546" t="str">
        <f>IF([2]!Tabla1[[#This Row],[Descripción]]="","",_xlfn.XLOOKUP([2]!Tabla1[[#This Row],[Descripción]],[2]!Tabla10[Descripción],[2]!Tabla10[Precio Unitario],0))</f>
        <v/>
      </c>
      <c r="O380" s="546" t="str">
        <f>IF([2]!Tabla1[[#This Row],[Cantidad de Insumos]]="","",[2]!Tabla1[[#This Row],[Precio Unitario]]*[2]!Tabla1[[#This Row],[Cantidad de Insumos]])</f>
        <v/>
      </c>
      <c r="P380" s="531" t="str">
        <f>IF([2]!Tabla1[[#This Row],[Descripción]]="","",_xlfn.XLOOKUP([2]!Tabla1[[#This Row],[Descripción]],[2]!Tabla10[Descripción],[2]!Tabla10[CODIGO PRESUPUESTARIO],0))</f>
        <v/>
      </c>
      <c r="Q380" s="532"/>
      <c r="R380" s="532" t="str">
        <f>IF([2]!Tabla1[[#This Row],[Insumos]]="","",_xlfn.XLOOKUP([2]!Tabla1[[#This Row],[Insumos]],[2]!Tabla10[Insumo],[2]!Tabla10[InsumoAbrev],"",0))</f>
        <v/>
      </c>
      <c r="S380" s="191"/>
    </row>
    <row r="381" spans="2:19">
      <c r="B381" s="191" t="str">
        <f>IF('Formulario PPGR3'!$G381="","",CONCATENATE('Formulario PPGR3'!$C381,".",'Formulario PPGR3'!$D381,".",'Formulario PPGR3'!$E381,".",'Formulario PPGR3'!$F381))</f>
        <v/>
      </c>
      <c r="C381" s="191" t="str">
        <f>IF('Formulario PPGR3'!$G381="","",'Formulario PPGR1'!#REF!)</f>
        <v/>
      </c>
      <c r="D381" s="191" t="str">
        <f>IF('Formulario PPGR3'!$G381="","",'Formulario PPGR1'!#REF!)</f>
        <v/>
      </c>
      <c r="E381" s="191" t="str">
        <f>IF('Formulario PPGR3'!$G381="","",'Formulario PPGR1'!#REF!)</f>
        <v/>
      </c>
      <c r="F381" s="191" t="str">
        <f>IF('Formulario PPGR3'!$G381="","",'Formulario PPGR1'!#REF!)</f>
        <v/>
      </c>
      <c r="G381" s="190"/>
      <c r="H381" s="528" t="e" cm="1" vm="1">
        <f t="array" ref="H381">IF([2]!Tabla1[[#This Row],[Código_Actividad]]="","",_xlfn.XLOOKUP([2]!Tabla1[[#This Row],[Código_Actividad]],CodigoActividad,[2]!Tabla2[Actividades Programables Presupuestables],"",0))</f>
        <v>#REF!</v>
      </c>
      <c r="I381" s="529" t="str">
        <f>IFERROR(VLOOKUP('[2]Formulario PPGR3'!$G381,'[2]Formulario PPGR2'!$H$9:$V$534,15,FALSE),"")</f>
        <v/>
      </c>
      <c r="J381" s="534"/>
      <c r="K381" s="533"/>
      <c r="L381" s="530" t="str">
        <f>IF([2]!Tabla1[[#This Row],[Descripción]]="","",_xlfn.XLOOKUP([2]!Tabla1[[#This Row],[Descripción]],[2]!Tabla10[Descripción],[2]!Tabla10[Unidad de Medida],"",0))</f>
        <v/>
      </c>
      <c r="M381" s="321"/>
      <c r="N381" s="546" t="str">
        <f>IF([2]!Tabla1[[#This Row],[Descripción]]="","",_xlfn.XLOOKUP([2]!Tabla1[[#This Row],[Descripción]],[2]!Tabla10[Descripción],[2]!Tabla10[Precio Unitario],0))</f>
        <v/>
      </c>
      <c r="O381" s="546" t="str">
        <f>IF([2]!Tabla1[[#This Row],[Cantidad de Insumos]]="","",[2]!Tabla1[[#This Row],[Precio Unitario]]*[2]!Tabla1[[#This Row],[Cantidad de Insumos]])</f>
        <v/>
      </c>
      <c r="P381" s="531" t="str">
        <f>IF([2]!Tabla1[[#This Row],[Descripción]]="","",_xlfn.XLOOKUP([2]!Tabla1[[#This Row],[Descripción]],[2]!Tabla10[Descripción],[2]!Tabla10[CODIGO PRESUPUESTARIO],0))</f>
        <v/>
      </c>
      <c r="Q381" s="532"/>
      <c r="R381" s="532" t="str">
        <f>IF([2]!Tabla1[[#This Row],[Insumos]]="","",_xlfn.XLOOKUP([2]!Tabla1[[#This Row],[Insumos]],[2]!Tabla10[Insumo],[2]!Tabla10[InsumoAbrev],"",0))</f>
        <v/>
      </c>
      <c r="S381" s="191"/>
    </row>
    <row r="382" spans="2:19">
      <c r="B382" s="191" t="str">
        <f>IF('Formulario PPGR3'!$G382="","",CONCATENATE('Formulario PPGR3'!$C382,".",'Formulario PPGR3'!$D382,".",'Formulario PPGR3'!$E382,".",'Formulario PPGR3'!$F382))</f>
        <v/>
      </c>
      <c r="C382" s="191" t="str">
        <f>IF('Formulario PPGR3'!$G382="","",'Formulario PPGR1'!#REF!)</f>
        <v/>
      </c>
      <c r="D382" s="191" t="str">
        <f>IF('Formulario PPGR3'!$G382="","",'Formulario PPGR1'!#REF!)</f>
        <v/>
      </c>
      <c r="E382" s="191" t="str">
        <f>IF('Formulario PPGR3'!$G382="","",'Formulario PPGR1'!#REF!)</f>
        <v/>
      </c>
      <c r="F382" s="191" t="str">
        <f>IF('Formulario PPGR3'!$G382="","",'Formulario PPGR1'!#REF!)</f>
        <v/>
      </c>
      <c r="G382" s="190"/>
      <c r="H382" s="528" t="e" cm="1" vm="1">
        <f t="array" ref="H382">IF([2]!Tabla1[[#This Row],[Código_Actividad]]="","",_xlfn.XLOOKUP([2]!Tabla1[[#This Row],[Código_Actividad]],CodigoActividad,[2]!Tabla2[Actividades Programables Presupuestables],"",0))</f>
        <v>#REF!</v>
      </c>
      <c r="I382" s="529" t="str">
        <f>IFERROR(VLOOKUP('[2]Formulario PPGR3'!$G382,'[2]Formulario PPGR2'!$H$9:$V$534,15,FALSE),"")</f>
        <v/>
      </c>
      <c r="J382" s="534"/>
      <c r="K382" s="533"/>
      <c r="L382" s="530" t="str">
        <f>IF([2]!Tabla1[[#This Row],[Descripción]]="","",_xlfn.XLOOKUP([2]!Tabla1[[#This Row],[Descripción]],[2]!Tabla10[Descripción],[2]!Tabla10[Unidad de Medida],"",0))</f>
        <v/>
      </c>
      <c r="M382" s="321"/>
      <c r="N382" s="546" t="str">
        <f>IF([2]!Tabla1[[#This Row],[Descripción]]="","",_xlfn.XLOOKUP([2]!Tabla1[[#This Row],[Descripción]],[2]!Tabla10[Descripción],[2]!Tabla10[Precio Unitario],0))</f>
        <v/>
      </c>
      <c r="O382" s="546" t="str">
        <f>IF([2]!Tabla1[[#This Row],[Cantidad de Insumos]]="","",[2]!Tabla1[[#This Row],[Precio Unitario]]*[2]!Tabla1[[#This Row],[Cantidad de Insumos]])</f>
        <v/>
      </c>
      <c r="P382" s="531" t="str">
        <f>IF([2]!Tabla1[[#This Row],[Descripción]]="","",_xlfn.XLOOKUP([2]!Tabla1[[#This Row],[Descripción]],[2]!Tabla10[Descripción],[2]!Tabla10[CODIGO PRESUPUESTARIO],0))</f>
        <v/>
      </c>
      <c r="Q382" s="532"/>
      <c r="R382" s="532" t="str">
        <f>IF([2]!Tabla1[[#This Row],[Insumos]]="","",_xlfn.XLOOKUP([2]!Tabla1[[#This Row],[Insumos]],[2]!Tabla10[Insumo],[2]!Tabla10[InsumoAbrev],"",0))</f>
        <v/>
      </c>
      <c r="S382" s="191"/>
    </row>
    <row r="383" spans="2:19">
      <c r="B383" s="191" t="str">
        <f>IF('Formulario PPGR3'!$G383="","",CONCATENATE('Formulario PPGR3'!$C383,".",'Formulario PPGR3'!$D383,".",'Formulario PPGR3'!$E383,".",'Formulario PPGR3'!$F383))</f>
        <v/>
      </c>
      <c r="C383" s="191" t="str">
        <f>IF('Formulario PPGR3'!$G383="","",'Formulario PPGR1'!#REF!)</f>
        <v/>
      </c>
      <c r="D383" s="191" t="str">
        <f>IF('Formulario PPGR3'!$G383="","",'Formulario PPGR1'!#REF!)</f>
        <v/>
      </c>
      <c r="E383" s="191" t="str">
        <f>IF('Formulario PPGR3'!$G383="","",'Formulario PPGR1'!#REF!)</f>
        <v/>
      </c>
      <c r="F383" s="191" t="str">
        <f>IF('Formulario PPGR3'!$G383="","",'Formulario PPGR1'!#REF!)</f>
        <v/>
      </c>
      <c r="G383" s="190"/>
      <c r="H383" s="528" t="e" cm="1" vm="1">
        <f t="array" ref="H383">IF([2]!Tabla1[[#This Row],[Código_Actividad]]="","",_xlfn.XLOOKUP([2]!Tabla1[[#This Row],[Código_Actividad]],CodigoActividad,[2]!Tabla2[Actividades Programables Presupuestables],"",0))</f>
        <v>#REF!</v>
      </c>
      <c r="I383" s="529" t="str">
        <f>IFERROR(VLOOKUP('[2]Formulario PPGR3'!$G383,'[2]Formulario PPGR2'!$H$9:$V$534,15,FALSE),"")</f>
        <v/>
      </c>
      <c r="J383" s="534"/>
      <c r="K383" s="533"/>
      <c r="L383" s="530" t="str">
        <f>IF([2]!Tabla1[[#This Row],[Descripción]]="","",_xlfn.XLOOKUP([2]!Tabla1[[#This Row],[Descripción]],[2]!Tabla10[Descripción],[2]!Tabla10[Unidad de Medida],"",0))</f>
        <v/>
      </c>
      <c r="M383" s="321"/>
      <c r="N383" s="546" t="str">
        <f>IF([2]!Tabla1[[#This Row],[Descripción]]="","",_xlfn.XLOOKUP([2]!Tabla1[[#This Row],[Descripción]],[2]!Tabla10[Descripción],[2]!Tabla10[Precio Unitario],0))</f>
        <v/>
      </c>
      <c r="O383" s="546" t="str">
        <f>IF([2]!Tabla1[[#This Row],[Cantidad de Insumos]]="","",[2]!Tabla1[[#This Row],[Precio Unitario]]*[2]!Tabla1[[#This Row],[Cantidad de Insumos]])</f>
        <v/>
      </c>
      <c r="P383" s="531" t="str">
        <f>IF([2]!Tabla1[[#This Row],[Descripción]]="","",_xlfn.XLOOKUP([2]!Tabla1[[#This Row],[Descripción]],[2]!Tabla10[Descripción],[2]!Tabla10[CODIGO PRESUPUESTARIO],0))</f>
        <v/>
      </c>
      <c r="Q383" s="532"/>
      <c r="R383" s="532" t="str">
        <f>IF([2]!Tabla1[[#This Row],[Insumos]]="","",_xlfn.XLOOKUP([2]!Tabla1[[#This Row],[Insumos]],[2]!Tabla10[Insumo],[2]!Tabla10[InsumoAbrev],"",0))</f>
        <v/>
      </c>
      <c r="S383" s="191"/>
    </row>
    <row r="384" spans="2:19">
      <c r="B384" s="191" t="str">
        <f>IF('Formulario PPGR3'!$G384="","",CONCATENATE('Formulario PPGR3'!$C384,".",'Formulario PPGR3'!$D384,".",'Formulario PPGR3'!$E384,".",'Formulario PPGR3'!$F384))</f>
        <v/>
      </c>
      <c r="C384" s="191" t="str">
        <f>IF('Formulario PPGR3'!$G384="","",'Formulario PPGR1'!#REF!)</f>
        <v/>
      </c>
      <c r="D384" s="191" t="str">
        <f>IF('Formulario PPGR3'!$G384="","",'Formulario PPGR1'!#REF!)</f>
        <v/>
      </c>
      <c r="E384" s="191" t="str">
        <f>IF('Formulario PPGR3'!$G384="","",'Formulario PPGR1'!#REF!)</f>
        <v/>
      </c>
      <c r="F384" s="191" t="str">
        <f>IF('Formulario PPGR3'!$G384="","",'Formulario PPGR1'!#REF!)</f>
        <v/>
      </c>
      <c r="G384" s="190"/>
      <c r="H384" s="528" t="e" cm="1" vm="1">
        <f t="array" ref="H384">IF([2]!Tabla1[[#This Row],[Código_Actividad]]="","",_xlfn.XLOOKUP([2]!Tabla1[[#This Row],[Código_Actividad]],CodigoActividad,[2]!Tabla2[Actividades Programables Presupuestables],"",0))</f>
        <v>#REF!</v>
      </c>
      <c r="I384" s="529" t="str">
        <f>IFERROR(VLOOKUP('[2]Formulario PPGR3'!$G384,'[2]Formulario PPGR2'!$H$9:$V$534,15,FALSE),"")</f>
        <v/>
      </c>
      <c r="J384" s="534"/>
      <c r="K384" s="533"/>
      <c r="L384" s="530" t="str">
        <f>IF([2]!Tabla1[[#This Row],[Descripción]]="","",_xlfn.XLOOKUP([2]!Tabla1[[#This Row],[Descripción]],[2]!Tabla10[Descripción],[2]!Tabla10[Unidad de Medida],"",0))</f>
        <v/>
      </c>
      <c r="M384" s="321"/>
      <c r="N384" s="546" t="str">
        <f>IF([2]!Tabla1[[#This Row],[Descripción]]="","",_xlfn.XLOOKUP([2]!Tabla1[[#This Row],[Descripción]],[2]!Tabla10[Descripción],[2]!Tabla10[Precio Unitario],0))</f>
        <v/>
      </c>
      <c r="O384" s="546" t="str">
        <f>IF([2]!Tabla1[[#This Row],[Cantidad de Insumos]]="","",[2]!Tabla1[[#This Row],[Precio Unitario]]*[2]!Tabla1[[#This Row],[Cantidad de Insumos]])</f>
        <v/>
      </c>
      <c r="P384" s="531" t="str">
        <f>IF([2]!Tabla1[[#This Row],[Descripción]]="","",_xlfn.XLOOKUP([2]!Tabla1[[#This Row],[Descripción]],[2]!Tabla10[Descripción],[2]!Tabla10[CODIGO PRESUPUESTARIO],0))</f>
        <v/>
      </c>
      <c r="Q384" s="532"/>
      <c r="R384" s="532" t="str">
        <f>IF([2]!Tabla1[[#This Row],[Insumos]]="","",_xlfn.XLOOKUP([2]!Tabla1[[#This Row],[Insumos]],[2]!Tabla10[Insumo],[2]!Tabla10[InsumoAbrev],"",0))</f>
        <v/>
      </c>
      <c r="S384" s="191"/>
    </row>
    <row r="385" spans="2:19">
      <c r="B385" s="191" t="str">
        <f>IF('Formulario PPGR3'!$G385="","",CONCATENATE('Formulario PPGR3'!$C385,".",'Formulario PPGR3'!$D385,".",'Formulario PPGR3'!$E385,".",'Formulario PPGR3'!$F385))</f>
        <v/>
      </c>
      <c r="C385" s="191" t="str">
        <f>IF('Formulario PPGR3'!$G385="","",'Formulario PPGR1'!#REF!)</f>
        <v/>
      </c>
      <c r="D385" s="191" t="str">
        <f>IF('Formulario PPGR3'!$G385="","",'Formulario PPGR1'!#REF!)</f>
        <v/>
      </c>
      <c r="E385" s="191" t="str">
        <f>IF('Formulario PPGR3'!$G385="","",'Formulario PPGR1'!#REF!)</f>
        <v/>
      </c>
      <c r="F385" s="191" t="str">
        <f>IF('Formulario PPGR3'!$G385="","",'Formulario PPGR1'!#REF!)</f>
        <v/>
      </c>
      <c r="G385" s="190"/>
      <c r="H385" s="528" t="e" cm="1" vm="1">
        <f t="array" ref="H385">IF([2]!Tabla1[[#This Row],[Código_Actividad]]="","",_xlfn.XLOOKUP([2]!Tabla1[[#This Row],[Código_Actividad]],CodigoActividad,[2]!Tabla2[Actividades Programables Presupuestables],"",0))</f>
        <v>#REF!</v>
      </c>
      <c r="I385" s="529" t="str">
        <f>IFERROR(VLOOKUP('[2]Formulario PPGR3'!$G385,'[2]Formulario PPGR2'!$H$9:$V$534,15,FALSE),"")</f>
        <v/>
      </c>
      <c r="J385" s="534"/>
      <c r="K385" s="533"/>
      <c r="L385" s="530" t="str">
        <f>IF([2]!Tabla1[[#This Row],[Descripción]]="","",_xlfn.XLOOKUP([2]!Tabla1[[#This Row],[Descripción]],[2]!Tabla10[Descripción],[2]!Tabla10[Unidad de Medida],"",0))</f>
        <v/>
      </c>
      <c r="M385" s="321"/>
      <c r="N385" s="546" t="str">
        <f>IF([2]!Tabla1[[#This Row],[Descripción]]="","",_xlfn.XLOOKUP([2]!Tabla1[[#This Row],[Descripción]],[2]!Tabla10[Descripción],[2]!Tabla10[Precio Unitario],0))</f>
        <v/>
      </c>
      <c r="O385" s="546" t="str">
        <f>IF([2]!Tabla1[[#This Row],[Cantidad de Insumos]]="","",[2]!Tabla1[[#This Row],[Precio Unitario]]*[2]!Tabla1[[#This Row],[Cantidad de Insumos]])</f>
        <v/>
      </c>
      <c r="P385" s="531" t="str">
        <f>IF([2]!Tabla1[[#This Row],[Descripción]]="","",_xlfn.XLOOKUP([2]!Tabla1[[#This Row],[Descripción]],[2]!Tabla10[Descripción],[2]!Tabla10[CODIGO PRESUPUESTARIO],0))</f>
        <v/>
      </c>
      <c r="Q385" s="532"/>
      <c r="R385" s="532" t="str">
        <f>IF([2]!Tabla1[[#This Row],[Insumos]]="","",_xlfn.XLOOKUP([2]!Tabla1[[#This Row],[Insumos]],[2]!Tabla10[Insumo],[2]!Tabla10[InsumoAbrev],"",0))</f>
        <v/>
      </c>
      <c r="S385" s="191"/>
    </row>
    <row r="386" spans="2:19">
      <c r="B386" s="191" t="str">
        <f>IF('Formulario PPGR3'!$G386="","",CONCATENATE('Formulario PPGR3'!$C386,".",'Formulario PPGR3'!$D386,".",'Formulario PPGR3'!$E386,".",'Formulario PPGR3'!$F386))</f>
        <v/>
      </c>
      <c r="C386" s="191" t="str">
        <f>IF('Formulario PPGR3'!$G386="","",'Formulario PPGR1'!#REF!)</f>
        <v/>
      </c>
      <c r="D386" s="191" t="str">
        <f>IF('Formulario PPGR3'!$G386="","",'Formulario PPGR1'!#REF!)</f>
        <v/>
      </c>
      <c r="E386" s="191" t="str">
        <f>IF('Formulario PPGR3'!$G386="","",'Formulario PPGR1'!#REF!)</f>
        <v/>
      </c>
      <c r="F386" s="191" t="str">
        <f>IF('Formulario PPGR3'!$G386="","",'Formulario PPGR1'!#REF!)</f>
        <v/>
      </c>
      <c r="G386" s="190"/>
      <c r="H386" s="528" t="e" cm="1" vm="1">
        <f t="array" ref="H386">IF([2]!Tabla1[[#This Row],[Código_Actividad]]="","",_xlfn.XLOOKUP([2]!Tabla1[[#This Row],[Código_Actividad]],CodigoActividad,[2]!Tabla2[Actividades Programables Presupuestables],"",0))</f>
        <v>#REF!</v>
      </c>
      <c r="I386" s="529" t="str">
        <f>IFERROR(VLOOKUP('[2]Formulario PPGR3'!$G386,'[2]Formulario PPGR2'!$H$9:$V$534,15,FALSE),"")</f>
        <v/>
      </c>
      <c r="J386" s="534"/>
      <c r="K386" s="533"/>
      <c r="L386" s="530" t="str">
        <f>IF([2]!Tabla1[[#This Row],[Descripción]]="","",_xlfn.XLOOKUP([2]!Tabla1[[#This Row],[Descripción]],[2]!Tabla10[Descripción],[2]!Tabla10[Unidad de Medida],"",0))</f>
        <v/>
      </c>
      <c r="M386" s="321"/>
      <c r="N386" s="546" t="str">
        <f>IF([2]!Tabla1[[#This Row],[Descripción]]="","",_xlfn.XLOOKUP([2]!Tabla1[[#This Row],[Descripción]],[2]!Tabla10[Descripción],[2]!Tabla10[Precio Unitario],0))</f>
        <v/>
      </c>
      <c r="O386" s="546" t="str">
        <f>IF([2]!Tabla1[[#This Row],[Cantidad de Insumos]]="","",[2]!Tabla1[[#This Row],[Precio Unitario]]*[2]!Tabla1[[#This Row],[Cantidad de Insumos]])</f>
        <v/>
      </c>
      <c r="P386" s="531" t="str">
        <f>IF([2]!Tabla1[[#This Row],[Descripción]]="","",_xlfn.XLOOKUP([2]!Tabla1[[#This Row],[Descripción]],[2]!Tabla10[Descripción],[2]!Tabla10[CODIGO PRESUPUESTARIO],0))</f>
        <v/>
      </c>
      <c r="Q386" s="532"/>
      <c r="R386" s="532" t="str">
        <f>IF([2]!Tabla1[[#This Row],[Insumos]]="","",_xlfn.XLOOKUP([2]!Tabla1[[#This Row],[Insumos]],[2]!Tabla10[Insumo],[2]!Tabla10[InsumoAbrev],"",0))</f>
        <v/>
      </c>
      <c r="S386" s="191"/>
    </row>
    <row r="387" spans="2:19">
      <c r="B387" s="191" t="str">
        <f>IF('Formulario PPGR3'!$G387="","",CONCATENATE('Formulario PPGR3'!$C387,".",'Formulario PPGR3'!$D387,".",'Formulario PPGR3'!$E387,".",'Formulario PPGR3'!$F387))</f>
        <v/>
      </c>
      <c r="C387" s="191" t="str">
        <f>IF('Formulario PPGR3'!$G387="","",'Formulario PPGR1'!#REF!)</f>
        <v/>
      </c>
      <c r="D387" s="191" t="str">
        <f>IF('Formulario PPGR3'!$G387="","",'Formulario PPGR1'!#REF!)</f>
        <v/>
      </c>
      <c r="E387" s="191" t="str">
        <f>IF('Formulario PPGR3'!$G387="","",'Formulario PPGR1'!#REF!)</f>
        <v/>
      </c>
      <c r="F387" s="191" t="str">
        <f>IF('Formulario PPGR3'!$G387="","",'Formulario PPGR1'!#REF!)</f>
        <v/>
      </c>
      <c r="G387" s="190"/>
      <c r="H387" s="528" t="e" cm="1" vm="1">
        <f t="array" ref="H387">IF([2]!Tabla1[[#This Row],[Código_Actividad]]="","",_xlfn.XLOOKUP([2]!Tabla1[[#This Row],[Código_Actividad]],CodigoActividad,[2]!Tabla2[Actividades Programables Presupuestables],"",0))</f>
        <v>#REF!</v>
      </c>
      <c r="I387" s="529" t="str">
        <f>IFERROR(VLOOKUP('[2]Formulario PPGR3'!$G387,'[2]Formulario PPGR2'!$H$9:$V$534,15,FALSE),"")</f>
        <v/>
      </c>
      <c r="J387" s="534"/>
      <c r="K387" s="533"/>
      <c r="L387" s="530" t="str">
        <f>IF([2]!Tabla1[[#This Row],[Descripción]]="","",_xlfn.XLOOKUP([2]!Tabla1[[#This Row],[Descripción]],[2]!Tabla10[Descripción],[2]!Tabla10[Unidad de Medida],"",0))</f>
        <v/>
      </c>
      <c r="M387" s="321"/>
      <c r="N387" s="546" t="str">
        <f>IF([2]!Tabla1[[#This Row],[Descripción]]="","",_xlfn.XLOOKUP([2]!Tabla1[[#This Row],[Descripción]],[2]!Tabla10[Descripción],[2]!Tabla10[Precio Unitario],0))</f>
        <v/>
      </c>
      <c r="O387" s="546" t="str">
        <f>IF([2]!Tabla1[[#This Row],[Cantidad de Insumos]]="","",[2]!Tabla1[[#This Row],[Precio Unitario]]*[2]!Tabla1[[#This Row],[Cantidad de Insumos]])</f>
        <v/>
      </c>
      <c r="P387" s="531" t="str">
        <f>IF([2]!Tabla1[[#This Row],[Descripción]]="","",_xlfn.XLOOKUP([2]!Tabla1[[#This Row],[Descripción]],[2]!Tabla10[Descripción],[2]!Tabla10[CODIGO PRESUPUESTARIO],0))</f>
        <v/>
      </c>
      <c r="Q387" s="532"/>
      <c r="R387" s="532" t="str">
        <f>IF([2]!Tabla1[[#This Row],[Insumos]]="","",_xlfn.XLOOKUP([2]!Tabla1[[#This Row],[Insumos]],[2]!Tabla10[Insumo],[2]!Tabla10[InsumoAbrev],"",0))</f>
        <v/>
      </c>
      <c r="S387" s="191"/>
    </row>
    <row r="388" spans="2:19">
      <c r="B388" s="191" t="str">
        <f>IF('Formulario PPGR3'!$G388="","",CONCATENATE('Formulario PPGR3'!$C388,".",'Formulario PPGR3'!$D388,".",'Formulario PPGR3'!$E388,".",'Formulario PPGR3'!$F388))</f>
        <v/>
      </c>
      <c r="C388" s="191" t="str">
        <f>IF('Formulario PPGR3'!$G388="","",'Formulario PPGR1'!#REF!)</f>
        <v/>
      </c>
      <c r="D388" s="191" t="str">
        <f>IF('Formulario PPGR3'!$G388="","",'Formulario PPGR1'!#REF!)</f>
        <v/>
      </c>
      <c r="E388" s="191" t="str">
        <f>IF('Formulario PPGR3'!$G388="","",'Formulario PPGR1'!#REF!)</f>
        <v/>
      </c>
      <c r="F388" s="191" t="str">
        <f>IF('Formulario PPGR3'!$G388="","",'Formulario PPGR1'!#REF!)</f>
        <v/>
      </c>
      <c r="G388" s="190"/>
      <c r="H388" s="528" t="e" cm="1" vm="1">
        <f t="array" ref="H388">IF([2]!Tabla1[[#This Row],[Código_Actividad]]="","",_xlfn.XLOOKUP([2]!Tabla1[[#This Row],[Código_Actividad]],CodigoActividad,[2]!Tabla2[Actividades Programables Presupuestables],"",0))</f>
        <v>#REF!</v>
      </c>
      <c r="I388" s="529" t="str">
        <f>IFERROR(VLOOKUP('[2]Formulario PPGR3'!$G388,'[2]Formulario PPGR2'!$H$9:$V$534,15,FALSE),"")</f>
        <v/>
      </c>
      <c r="J388" s="534"/>
      <c r="K388" s="533"/>
      <c r="L388" s="530" t="str">
        <f>IF([2]!Tabla1[[#This Row],[Descripción]]="","",_xlfn.XLOOKUP([2]!Tabla1[[#This Row],[Descripción]],[2]!Tabla10[Descripción],[2]!Tabla10[Unidad de Medida],"",0))</f>
        <v/>
      </c>
      <c r="M388" s="321"/>
      <c r="N388" s="546" t="str">
        <f>IF([2]!Tabla1[[#This Row],[Descripción]]="","",_xlfn.XLOOKUP([2]!Tabla1[[#This Row],[Descripción]],[2]!Tabla10[Descripción],[2]!Tabla10[Precio Unitario],0))</f>
        <v/>
      </c>
      <c r="O388" s="546" t="str">
        <f>IF([2]!Tabla1[[#This Row],[Cantidad de Insumos]]="","",[2]!Tabla1[[#This Row],[Precio Unitario]]*[2]!Tabla1[[#This Row],[Cantidad de Insumos]])</f>
        <v/>
      </c>
      <c r="P388" s="531" t="str">
        <f>IF([2]!Tabla1[[#This Row],[Descripción]]="","",_xlfn.XLOOKUP([2]!Tabla1[[#This Row],[Descripción]],[2]!Tabla10[Descripción],[2]!Tabla10[CODIGO PRESUPUESTARIO],0))</f>
        <v/>
      </c>
      <c r="Q388" s="532"/>
      <c r="R388" s="532" t="str">
        <f>IF([2]!Tabla1[[#This Row],[Insumos]]="","",_xlfn.XLOOKUP([2]!Tabla1[[#This Row],[Insumos]],[2]!Tabla10[Insumo],[2]!Tabla10[InsumoAbrev],"",0))</f>
        <v/>
      </c>
      <c r="S388" s="191"/>
    </row>
    <row r="389" spans="2:19">
      <c r="B389" s="191" t="str">
        <f>IF('Formulario PPGR3'!$G389="","",CONCATENATE('Formulario PPGR3'!$C389,".",'Formulario PPGR3'!$D389,".",'Formulario PPGR3'!$E389,".",'Formulario PPGR3'!$F389))</f>
        <v/>
      </c>
      <c r="C389" s="191" t="str">
        <f>IF('Formulario PPGR3'!$G389="","",'Formulario PPGR1'!#REF!)</f>
        <v/>
      </c>
      <c r="D389" s="191" t="str">
        <f>IF('Formulario PPGR3'!$G389="","",'Formulario PPGR1'!#REF!)</f>
        <v/>
      </c>
      <c r="E389" s="191" t="str">
        <f>IF('Formulario PPGR3'!$G389="","",'Formulario PPGR1'!#REF!)</f>
        <v/>
      </c>
      <c r="F389" s="191" t="str">
        <f>IF('Formulario PPGR3'!$G389="","",'Formulario PPGR1'!#REF!)</f>
        <v/>
      </c>
      <c r="G389" s="190"/>
      <c r="H389" s="528" t="e" cm="1" vm="1">
        <f t="array" ref="H389">IF([2]!Tabla1[[#This Row],[Código_Actividad]]="","",_xlfn.XLOOKUP([2]!Tabla1[[#This Row],[Código_Actividad]],CodigoActividad,[2]!Tabla2[Actividades Programables Presupuestables],"",0))</f>
        <v>#REF!</v>
      </c>
      <c r="I389" s="529" t="str">
        <f>IFERROR(VLOOKUP('[2]Formulario PPGR3'!$G389,'[2]Formulario PPGR2'!$H$9:$V$534,15,FALSE),"")</f>
        <v/>
      </c>
      <c r="J389" s="534"/>
      <c r="K389" s="533"/>
      <c r="L389" s="530" t="str">
        <f>IF([2]!Tabla1[[#This Row],[Descripción]]="","",_xlfn.XLOOKUP([2]!Tabla1[[#This Row],[Descripción]],[2]!Tabla10[Descripción],[2]!Tabla10[Unidad de Medida],"",0))</f>
        <v/>
      </c>
      <c r="M389" s="321"/>
      <c r="N389" s="546" t="str">
        <f>IF([2]!Tabla1[[#This Row],[Descripción]]="","",_xlfn.XLOOKUP([2]!Tabla1[[#This Row],[Descripción]],[2]!Tabla10[Descripción],[2]!Tabla10[Precio Unitario],0))</f>
        <v/>
      </c>
      <c r="O389" s="546" t="str">
        <f>IF([2]!Tabla1[[#This Row],[Cantidad de Insumos]]="","",[2]!Tabla1[[#This Row],[Precio Unitario]]*[2]!Tabla1[[#This Row],[Cantidad de Insumos]])</f>
        <v/>
      </c>
      <c r="P389" s="531" t="str">
        <f>IF([2]!Tabla1[[#This Row],[Descripción]]="","",_xlfn.XLOOKUP([2]!Tabla1[[#This Row],[Descripción]],[2]!Tabla10[Descripción],[2]!Tabla10[CODIGO PRESUPUESTARIO],0))</f>
        <v/>
      </c>
      <c r="Q389" s="532"/>
      <c r="R389" s="532" t="str">
        <f>IF([2]!Tabla1[[#This Row],[Insumos]]="","",_xlfn.XLOOKUP([2]!Tabla1[[#This Row],[Insumos]],[2]!Tabla10[Insumo],[2]!Tabla10[InsumoAbrev],"",0))</f>
        <v/>
      </c>
      <c r="S389" s="191"/>
    </row>
    <row r="390" spans="2:19">
      <c r="B390" s="191" t="str">
        <f>IF('Formulario PPGR3'!$G390="","",CONCATENATE('Formulario PPGR3'!$C390,".",'Formulario PPGR3'!$D390,".",'Formulario PPGR3'!$E390,".",'Formulario PPGR3'!$F390))</f>
        <v/>
      </c>
      <c r="C390" s="191" t="str">
        <f>IF('Formulario PPGR3'!$G390="","",'Formulario PPGR1'!#REF!)</f>
        <v/>
      </c>
      <c r="D390" s="191" t="str">
        <f>IF('Formulario PPGR3'!$G390="","",'Formulario PPGR1'!#REF!)</f>
        <v/>
      </c>
      <c r="E390" s="191" t="str">
        <f>IF('Formulario PPGR3'!$G390="","",'Formulario PPGR1'!#REF!)</f>
        <v/>
      </c>
      <c r="F390" s="191" t="str">
        <f>IF('Formulario PPGR3'!$G390="","",'Formulario PPGR1'!#REF!)</f>
        <v/>
      </c>
      <c r="G390" s="190"/>
      <c r="H390" s="528" t="e" cm="1" vm="1">
        <f t="array" ref="H390">IF([2]!Tabla1[[#This Row],[Código_Actividad]]="","",_xlfn.XLOOKUP([2]!Tabla1[[#This Row],[Código_Actividad]],CodigoActividad,[2]!Tabla2[Actividades Programables Presupuestables],"",0))</f>
        <v>#REF!</v>
      </c>
      <c r="I390" s="529" t="str">
        <f>IFERROR(VLOOKUP('[2]Formulario PPGR3'!$G390,'[2]Formulario PPGR2'!$H$9:$V$534,15,FALSE),"")</f>
        <v/>
      </c>
      <c r="J390" s="534"/>
      <c r="K390" s="533"/>
      <c r="L390" s="530" t="str">
        <f>IF([2]!Tabla1[[#This Row],[Descripción]]="","",_xlfn.XLOOKUP([2]!Tabla1[[#This Row],[Descripción]],[2]!Tabla10[Descripción],[2]!Tabla10[Unidad de Medida],"",0))</f>
        <v/>
      </c>
      <c r="M390" s="321"/>
      <c r="N390" s="546" t="str">
        <f>IF([2]!Tabla1[[#This Row],[Descripción]]="","",_xlfn.XLOOKUP([2]!Tabla1[[#This Row],[Descripción]],[2]!Tabla10[Descripción],[2]!Tabla10[Precio Unitario],0))</f>
        <v/>
      </c>
      <c r="O390" s="546" t="str">
        <f>IF([2]!Tabla1[[#This Row],[Cantidad de Insumos]]="","",[2]!Tabla1[[#This Row],[Precio Unitario]]*[2]!Tabla1[[#This Row],[Cantidad de Insumos]])</f>
        <v/>
      </c>
      <c r="P390" s="531" t="str">
        <f>IF([2]!Tabla1[[#This Row],[Descripción]]="","",_xlfn.XLOOKUP([2]!Tabla1[[#This Row],[Descripción]],[2]!Tabla10[Descripción],[2]!Tabla10[CODIGO PRESUPUESTARIO],0))</f>
        <v/>
      </c>
      <c r="Q390" s="532"/>
      <c r="R390" s="532" t="str">
        <f>IF([2]!Tabla1[[#This Row],[Insumos]]="","",_xlfn.XLOOKUP([2]!Tabla1[[#This Row],[Insumos]],[2]!Tabla10[Insumo],[2]!Tabla10[InsumoAbrev],"",0))</f>
        <v/>
      </c>
      <c r="S390" s="191"/>
    </row>
    <row r="391" spans="2:19">
      <c r="B391" s="191" t="str">
        <f>IF('Formulario PPGR3'!$G391="","",CONCATENATE('Formulario PPGR3'!$C391,".",'Formulario PPGR3'!$D391,".",'Formulario PPGR3'!$E391,".",'Formulario PPGR3'!$F391))</f>
        <v/>
      </c>
      <c r="C391" s="191" t="str">
        <f>IF('Formulario PPGR3'!$G391="","",'Formulario PPGR1'!#REF!)</f>
        <v/>
      </c>
      <c r="D391" s="191" t="str">
        <f>IF('Formulario PPGR3'!$G391="","",'Formulario PPGR1'!#REF!)</f>
        <v/>
      </c>
      <c r="E391" s="191" t="str">
        <f>IF('Formulario PPGR3'!$G391="","",'Formulario PPGR1'!#REF!)</f>
        <v/>
      </c>
      <c r="F391" s="191" t="str">
        <f>IF('Formulario PPGR3'!$G391="","",'Formulario PPGR1'!#REF!)</f>
        <v/>
      </c>
      <c r="G391" s="190"/>
      <c r="H391" s="528" t="e" cm="1" vm="1">
        <f t="array" ref="H391">IF([2]!Tabla1[[#This Row],[Código_Actividad]]="","",_xlfn.XLOOKUP([2]!Tabla1[[#This Row],[Código_Actividad]],CodigoActividad,[2]!Tabla2[Actividades Programables Presupuestables],"",0))</f>
        <v>#REF!</v>
      </c>
      <c r="I391" s="529" t="str">
        <f>IFERROR(VLOOKUP('[2]Formulario PPGR3'!$G391,'[2]Formulario PPGR2'!$H$9:$V$534,15,FALSE),"")</f>
        <v/>
      </c>
      <c r="J391" s="534"/>
      <c r="K391" s="533"/>
      <c r="L391" s="530" t="str">
        <f>IF([2]!Tabla1[[#This Row],[Descripción]]="","",_xlfn.XLOOKUP([2]!Tabla1[[#This Row],[Descripción]],[2]!Tabla10[Descripción],[2]!Tabla10[Unidad de Medida],"",0))</f>
        <v/>
      </c>
      <c r="M391" s="321"/>
      <c r="N391" s="546" t="str">
        <f>IF([2]!Tabla1[[#This Row],[Descripción]]="","",_xlfn.XLOOKUP([2]!Tabla1[[#This Row],[Descripción]],[2]!Tabla10[Descripción],[2]!Tabla10[Precio Unitario],0))</f>
        <v/>
      </c>
      <c r="O391" s="546" t="str">
        <f>IF([2]!Tabla1[[#This Row],[Cantidad de Insumos]]="","",[2]!Tabla1[[#This Row],[Precio Unitario]]*[2]!Tabla1[[#This Row],[Cantidad de Insumos]])</f>
        <v/>
      </c>
      <c r="P391" s="531" t="str">
        <f>IF([2]!Tabla1[[#This Row],[Descripción]]="","",_xlfn.XLOOKUP([2]!Tabla1[[#This Row],[Descripción]],[2]!Tabla10[Descripción],[2]!Tabla10[CODIGO PRESUPUESTARIO],0))</f>
        <v/>
      </c>
      <c r="Q391" s="532"/>
      <c r="R391" s="532" t="str">
        <f>IF([2]!Tabla1[[#This Row],[Insumos]]="","",_xlfn.XLOOKUP([2]!Tabla1[[#This Row],[Insumos]],[2]!Tabla10[Insumo],[2]!Tabla10[InsumoAbrev],"",0))</f>
        <v/>
      </c>
      <c r="S391" s="191"/>
    </row>
    <row r="392" spans="2:19">
      <c r="B392" s="191" t="str">
        <f>IF('Formulario PPGR3'!$G392="","",CONCATENATE('Formulario PPGR3'!$C392,".",'Formulario PPGR3'!$D392,".",'Formulario PPGR3'!$E392,".",'Formulario PPGR3'!$F392))</f>
        <v/>
      </c>
      <c r="C392" s="191" t="str">
        <f>IF('Formulario PPGR3'!$G392="","",'Formulario PPGR1'!#REF!)</f>
        <v/>
      </c>
      <c r="D392" s="191" t="str">
        <f>IF('Formulario PPGR3'!$G392="","",'Formulario PPGR1'!#REF!)</f>
        <v/>
      </c>
      <c r="E392" s="191" t="str">
        <f>IF('Formulario PPGR3'!$G392="","",'Formulario PPGR1'!#REF!)</f>
        <v/>
      </c>
      <c r="F392" s="191" t="str">
        <f>IF('Formulario PPGR3'!$G392="","",'Formulario PPGR1'!#REF!)</f>
        <v/>
      </c>
      <c r="G392" s="190"/>
      <c r="H392" s="528" t="e" cm="1" vm="1">
        <f t="array" ref="H392">IF([2]!Tabla1[[#This Row],[Código_Actividad]]="","",_xlfn.XLOOKUP([2]!Tabla1[[#This Row],[Código_Actividad]],CodigoActividad,[2]!Tabla2[Actividades Programables Presupuestables],"",0))</f>
        <v>#REF!</v>
      </c>
      <c r="I392" s="529" t="str">
        <f>IFERROR(VLOOKUP('[2]Formulario PPGR3'!$G392,'[2]Formulario PPGR2'!$H$9:$V$534,15,FALSE),"")</f>
        <v/>
      </c>
      <c r="J392" s="534"/>
      <c r="K392" s="533"/>
      <c r="L392" s="530" t="str">
        <f>IF([2]!Tabla1[[#This Row],[Descripción]]="","",_xlfn.XLOOKUP([2]!Tabla1[[#This Row],[Descripción]],[2]!Tabla10[Descripción],[2]!Tabla10[Unidad de Medida],"",0))</f>
        <v/>
      </c>
      <c r="M392" s="321"/>
      <c r="N392" s="546" t="str">
        <f>IF([2]!Tabla1[[#This Row],[Descripción]]="","",_xlfn.XLOOKUP([2]!Tabla1[[#This Row],[Descripción]],[2]!Tabla10[Descripción],[2]!Tabla10[Precio Unitario],0))</f>
        <v/>
      </c>
      <c r="O392" s="546" t="str">
        <f>IF([2]!Tabla1[[#This Row],[Cantidad de Insumos]]="","",[2]!Tabla1[[#This Row],[Precio Unitario]]*[2]!Tabla1[[#This Row],[Cantidad de Insumos]])</f>
        <v/>
      </c>
      <c r="P392" s="531" t="str">
        <f>IF([2]!Tabla1[[#This Row],[Descripción]]="","",_xlfn.XLOOKUP([2]!Tabla1[[#This Row],[Descripción]],[2]!Tabla10[Descripción],[2]!Tabla10[CODIGO PRESUPUESTARIO],0))</f>
        <v/>
      </c>
      <c r="Q392" s="532"/>
      <c r="R392" s="532" t="str">
        <f>IF([2]!Tabla1[[#This Row],[Insumos]]="","",_xlfn.XLOOKUP([2]!Tabla1[[#This Row],[Insumos]],[2]!Tabla10[Insumo],[2]!Tabla10[InsumoAbrev],"",0))</f>
        <v/>
      </c>
      <c r="S392" s="191"/>
    </row>
    <row r="393" spans="2:19">
      <c r="B393" s="191" t="str">
        <f>IF('Formulario PPGR3'!$G393="","",CONCATENATE('Formulario PPGR3'!$C393,".",'Formulario PPGR3'!$D393,".",'Formulario PPGR3'!$E393,".",'Formulario PPGR3'!$F393))</f>
        <v/>
      </c>
      <c r="C393" s="191" t="str">
        <f>IF('Formulario PPGR3'!$G393="","",'Formulario PPGR1'!#REF!)</f>
        <v/>
      </c>
      <c r="D393" s="191" t="str">
        <f>IF('Formulario PPGR3'!$G393="","",'Formulario PPGR1'!#REF!)</f>
        <v/>
      </c>
      <c r="E393" s="191" t="str">
        <f>IF('Formulario PPGR3'!$G393="","",'Formulario PPGR1'!#REF!)</f>
        <v/>
      </c>
      <c r="F393" s="191" t="str">
        <f>IF('Formulario PPGR3'!$G393="","",'Formulario PPGR1'!#REF!)</f>
        <v/>
      </c>
      <c r="G393" s="190"/>
      <c r="H393" s="528" t="e" cm="1" vm="1">
        <f t="array" ref="H393">IF([2]!Tabla1[[#This Row],[Código_Actividad]]="","",_xlfn.XLOOKUP([2]!Tabla1[[#This Row],[Código_Actividad]],CodigoActividad,[2]!Tabla2[Actividades Programables Presupuestables],"",0))</f>
        <v>#REF!</v>
      </c>
      <c r="I393" s="529" t="str">
        <f>IFERROR(VLOOKUP('[2]Formulario PPGR3'!$G393,'[2]Formulario PPGR2'!$H$9:$V$534,15,FALSE),"")</f>
        <v/>
      </c>
      <c r="J393" s="534"/>
      <c r="K393" s="533"/>
      <c r="L393" s="530" t="str">
        <f>IF([2]!Tabla1[[#This Row],[Descripción]]="","",_xlfn.XLOOKUP([2]!Tabla1[[#This Row],[Descripción]],[2]!Tabla10[Descripción],[2]!Tabla10[Unidad de Medida],"",0))</f>
        <v/>
      </c>
      <c r="M393" s="321"/>
      <c r="N393" s="546" t="str">
        <f>IF([2]!Tabla1[[#This Row],[Descripción]]="","",_xlfn.XLOOKUP([2]!Tabla1[[#This Row],[Descripción]],[2]!Tabla10[Descripción],[2]!Tabla10[Precio Unitario],0))</f>
        <v/>
      </c>
      <c r="O393" s="546" t="str">
        <f>IF([2]!Tabla1[[#This Row],[Cantidad de Insumos]]="","",[2]!Tabla1[[#This Row],[Precio Unitario]]*[2]!Tabla1[[#This Row],[Cantidad de Insumos]])</f>
        <v/>
      </c>
      <c r="P393" s="531" t="str">
        <f>IF([2]!Tabla1[[#This Row],[Descripción]]="","",_xlfn.XLOOKUP([2]!Tabla1[[#This Row],[Descripción]],[2]!Tabla10[Descripción],[2]!Tabla10[CODIGO PRESUPUESTARIO],0))</f>
        <v/>
      </c>
      <c r="Q393" s="532"/>
      <c r="R393" s="532" t="str">
        <f>IF([2]!Tabla1[[#This Row],[Insumos]]="","",_xlfn.XLOOKUP([2]!Tabla1[[#This Row],[Insumos]],[2]!Tabla10[Insumo],[2]!Tabla10[InsumoAbrev],"",0))</f>
        <v/>
      </c>
      <c r="S393" s="191"/>
    </row>
    <row r="394" spans="2:19">
      <c r="B394" s="191" t="str">
        <f>IF('Formulario PPGR3'!$G394="","",CONCATENATE('Formulario PPGR3'!$C394,".",'Formulario PPGR3'!$D394,".",'Formulario PPGR3'!$E394,".",'Formulario PPGR3'!$F394))</f>
        <v/>
      </c>
      <c r="C394" s="191" t="str">
        <f>IF('Formulario PPGR3'!$G394="","",'Formulario PPGR1'!#REF!)</f>
        <v/>
      </c>
      <c r="D394" s="191" t="str">
        <f>IF('Formulario PPGR3'!$G394="","",'Formulario PPGR1'!#REF!)</f>
        <v/>
      </c>
      <c r="E394" s="191" t="str">
        <f>IF('Formulario PPGR3'!$G394="","",'Formulario PPGR1'!#REF!)</f>
        <v/>
      </c>
      <c r="F394" s="191" t="str">
        <f>IF('Formulario PPGR3'!$G394="","",'Formulario PPGR1'!#REF!)</f>
        <v/>
      </c>
      <c r="G394" s="190"/>
      <c r="H394" s="528" t="e" cm="1" vm="1">
        <f t="array" ref="H394">IF([2]!Tabla1[[#This Row],[Código_Actividad]]="","",_xlfn.XLOOKUP([2]!Tabla1[[#This Row],[Código_Actividad]],CodigoActividad,[2]!Tabla2[Actividades Programables Presupuestables],"",0))</f>
        <v>#REF!</v>
      </c>
      <c r="I394" s="529" t="str">
        <f>IFERROR(VLOOKUP('[2]Formulario PPGR3'!$G394,'[2]Formulario PPGR2'!$H$9:$V$534,15,FALSE),"")</f>
        <v/>
      </c>
      <c r="J394" s="534"/>
      <c r="K394" s="533"/>
      <c r="L394" s="530" t="str">
        <f>IF([2]!Tabla1[[#This Row],[Descripción]]="","",_xlfn.XLOOKUP([2]!Tabla1[[#This Row],[Descripción]],[2]!Tabla10[Descripción],[2]!Tabla10[Unidad de Medida],"",0))</f>
        <v/>
      </c>
      <c r="M394" s="321"/>
      <c r="N394" s="546" t="str">
        <f>IF([2]!Tabla1[[#This Row],[Descripción]]="","",_xlfn.XLOOKUP([2]!Tabla1[[#This Row],[Descripción]],[2]!Tabla10[Descripción],[2]!Tabla10[Precio Unitario],0))</f>
        <v/>
      </c>
      <c r="O394" s="546" t="str">
        <f>IF([2]!Tabla1[[#This Row],[Cantidad de Insumos]]="","",[2]!Tabla1[[#This Row],[Precio Unitario]]*[2]!Tabla1[[#This Row],[Cantidad de Insumos]])</f>
        <v/>
      </c>
      <c r="P394" s="531" t="str">
        <f>IF([2]!Tabla1[[#This Row],[Descripción]]="","",_xlfn.XLOOKUP([2]!Tabla1[[#This Row],[Descripción]],[2]!Tabla10[Descripción],[2]!Tabla10[CODIGO PRESUPUESTARIO],0))</f>
        <v/>
      </c>
      <c r="Q394" s="532"/>
      <c r="R394" s="532" t="str">
        <f>IF([2]!Tabla1[[#This Row],[Insumos]]="","",_xlfn.XLOOKUP([2]!Tabla1[[#This Row],[Insumos]],[2]!Tabla10[Insumo],[2]!Tabla10[InsumoAbrev],"",0))</f>
        <v/>
      </c>
      <c r="S394" s="191"/>
    </row>
    <row r="395" spans="2:19">
      <c r="B395" s="191" t="str">
        <f>IF('Formulario PPGR3'!$G395="","",CONCATENATE('Formulario PPGR3'!$C395,".",'Formulario PPGR3'!$D395,".",'Formulario PPGR3'!$E395,".",'Formulario PPGR3'!$F395))</f>
        <v/>
      </c>
      <c r="C395" s="191" t="str">
        <f>IF('Formulario PPGR3'!$G395="","",'Formulario PPGR1'!#REF!)</f>
        <v/>
      </c>
      <c r="D395" s="191" t="str">
        <f>IF('Formulario PPGR3'!$G395="","",'Formulario PPGR1'!#REF!)</f>
        <v/>
      </c>
      <c r="E395" s="191" t="str">
        <f>IF('Formulario PPGR3'!$G395="","",'Formulario PPGR1'!#REF!)</f>
        <v/>
      </c>
      <c r="F395" s="191" t="str">
        <f>IF('Formulario PPGR3'!$G395="","",'Formulario PPGR1'!#REF!)</f>
        <v/>
      </c>
      <c r="G395" s="190"/>
      <c r="H395" s="528" t="e" cm="1" vm="1">
        <f t="array" ref="H395">IF([2]!Tabla1[[#This Row],[Código_Actividad]]="","",_xlfn.XLOOKUP([2]!Tabla1[[#This Row],[Código_Actividad]],CodigoActividad,[2]!Tabla2[Actividades Programables Presupuestables],"",0))</f>
        <v>#REF!</v>
      </c>
      <c r="I395" s="529" t="str">
        <f>IFERROR(VLOOKUP('[2]Formulario PPGR3'!$G395,'[2]Formulario PPGR2'!$H$9:$V$534,15,FALSE),"")</f>
        <v/>
      </c>
      <c r="J395" s="534"/>
      <c r="K395" s="533"/>
      <c r="L395" s="530" t="str">
        <f>IF([2]!Tabla1[[#This Row],[Descripción]]="","",_xlfn.XLOOKUP([2]!Tabla1[[#This Row],[Descripción]],[2]!Tabla10[Descripción],[2]!Tabla10[Unidad de Medida],"",0))</f>
        <v/>
      </c>
      <c r="M395" s="321"/>
      <c r="N395" s="546" t="str">
        <f>IF([2]!Tabla1[[#This Row],[Descripción]]="","",_xlfn.XLOOKUP([2]!Tabla1[[#This Row],[Descripción]],[2]!Tabla10[Descripción],[2]!Tabla10[Precio Unitario],0))</f>
        <v/>
      </c>
      <c r="O395" s="546" t="str">
        <f>IF([2]!Tabla1[[#This Row],[Cantidad de Insumos]]="","",[2]!Tabla1[[#This Row],[Precio Unitario]]*[2]!Tabla1[[#This Row],[Cantidad de Insumos]])</f>
        <v/>
      </c>
      <c r="P395" s="531" t="str">
        <f>IF([2]!Tabla1[[#This Row],[Descripción]]="","",_xlfn.XLOOKUP([2]!Tabla1[[#This Row],[Descripción]],[2]!Tabla10[Descripción],[2]!Tabla10[CODIGO PRESUPUESTARIO],0))</f>
        <v/>
      </c>
      <c r="Q395" s="532"/>
      <c r="R395" s="532" t="str">
        <f>IF([2]!Tabla1[[#This Row],[Insumos]]="","",_xlfn.XLOOKUP([2]!Tabla1[[#This Row],[Insumos]],[2]!Tabla10[Insumo],[2]!Tabla10[InsumoAbrev],"",0))</f>
        <v/>
      </c>
      <c r="S395" s="191"/>
    </row>
    <row r="396" spans="2:19">
      <c r="B396" s="191" t="str">
        <f>IF('Formulario PPGR3'!$G396="","",CONCATENATE('Formulario PPGR3'!$C396,".",'Formulario PPGR3'!$D396,".",'Formulario PPGR3'!$E396,".",'Formulario PPGR3'!$F396))</f>
        <v/>
      </c>
      <c r="C396" s="191" t="str">
        <f>IF('Formulario PPGR3'!$G396="","",'Formulario PPGR1'!#REF!)</f>
        <v/>
      </c>
      <c r="D396" s="191" t="str">
        <f>IF('Formulario PPGR3'!$G396="","",'Formulario PPGR1'!#REF!)</f>
        <v/>
      </c>
      <c r="E396" s="191" t="str">
        <f>IF('Formulario PPGR3'!$G396="","",'Formulario PPGR1'!#REF!)</f>
        <v/>
      </c>
      <c r="F396" s="191" t="str">
        <f>IF('Formulario PPGR3'!$G396="","",'Formulario PPGR1'!#REF!)</f>
        <v/>
      </c>
      <c r="G396" s="190"/>
      <c r="H396" s="528" t="e" cm="1" vm="1">
        <f t="array" ref="H396">IF([2]!Tabla1[[#This Row],[Código_Actividad]]="","",_xlfn.XLOOKUP([2]!Tabla1[[#This Row],[Código_Actividad]],CodigoActividad,[2]!Tabla2[Actividades Programables Presupuestables],"",0))</f>
        <v>#REF!</v>
      </c>
      <c r="I396" s="529" t="str">
        <f>IFERROR(VLOOKUP('[2]Formulario PPGR3'!$G396,'[2]Formulario PPGR2'!$H$9:$V$534,15,FALSE),"")</f>
        <v/>
      </c>
      <c r="J396" s="534"/>
      <c r="K396" s="533"/>
      <c r="L396" s="530" t="str">
        <f>IF([2]!Tabla1[[#This Row],[Descripción]]="","",_xlfn.XLOOKUP([2]!Tabla1[[#This Row],[Descripción]],[2]!Tabla10[Descripción],[2]!Tabla10[Unidad de Medida],"",0))</f>
        <v/>
      </c>
      <c r="M396" s="321"/>
      <c r="N396" s="546" t="str">
        <f>IF([2]!Tabla1[[#This Row],[Descripción]]="","",_xlfn.XLOOKUP([2]!Tabla1[[#This Row],[Descripción]],[2]!Tabla10[Descripción],[2]!Tabla10[Precio Unitario],0))</f>
        <v/>
      </c>
      <c r="O396" s="546" t="str">
        <f>IF([2]!Tabla1[[#This Row],[Cantidad de Insumos]]="","",[2]!Tabla1[[#This Row],[Precio Unitario]]*[2]!Tabla1[[#This Row],[Cantidad de Insumos]])</f>
        <v/>
      </c>
      <c r="P396" s="531" t="str">
        <f>IF([2]!Tabla1[[#This Row],[Descripción]]="","",_xlfn.XLOOKUP([2]!Tabla1[[#This Row],[Descripción]],[2]!Tabla10[Descripción],[2]!Tabla10[CODIGO PRESUPUESTARIO],0))</f>
        <v/>
      </c>
      <c r="Q396" s="532"/>
      <c r="R396" s="532" t="str">
        <f>IF([2]!Tabla1[[#This Row],[Insumos]]="","",_xlfn.XLOOKUP([2]!Tabla1[[#This Row],[Insumos]],[2]!Tabla10[Insumo],[2]!Tabla10[InsumoAbrev],"",0))</f>
        <v/>
      </c>
      <c r="S396" s="191"/>
    </row>
    <row r="397" spans="2:19">
      <c r="B397" s="191" t="str">
        <f>IF('Formulario PPGR3'!$G397="","",CONCATENATE('Formulario PPGR3'!$C397,".",'Formulario PPGR3'!$D397,".",'Formulario PPGR3'!$E397,".",'Formulario PPGR3'!$F397))</f>
        <v/>
      </c>
      <c r="C397" s="191" t="str">
        <f>IF('Formulario PPGR3'!$G397="","",'Formulario PPGR1'!#REF!)</f>
        <v/>
      </c>
      <c r="D397" s="191" t="str">
        <f>IF('Formulario PPGR3'!$G397="","",'Formulario PPGR1'!#REF!)</f>
        <v/>
      </c>
      <c r="E397" s="191" t="str">
        <f>IF('Formulario PPGR3'!$G397="","",'Formulario PPGR1'!#REF!)</f>
        <v/>
      </c>
      <c r="F397" s="191" t="str">
        <f>IF('Formulario PPGR3'!$G397="","",'Formulario PPGR1'!#REF!)</f>
        <v/>
      </c>
      <c r="G397" s="190"/>
      <c r="H397" s="528" t="e" cm="1" vm="1">
        <f t="array" ref="H397">IF([2]!Tabla1[[#This Row],[Código_Actividad]]="","",_xlfn.XLOOKUP([2]!Tabla1[[#This Row],[Código_Actividad]],CodigoActividad,[2]!Tabla2[Actividades Programables Presupuestables],"",0))</f>
        <v>#REF!</v>
      </c>
      <c r="I397" s="529" t="str">
        <f>IFERROR(VLOOKUP('[2]Formulario PPGR3'!$G397,'[2]Formulario PPGR2'!$H$9:$V$534,15,FALSE),"")</f>
        <v/>
      </c>
      <c r="J397" s="534"/>
      <c r="K397" s="533"/>
      <c r="L397" s="530" t="str">
        <f>IF([2]!Tabla1[[#This Row],[Descripción]]="","",_xlfn.XLOOKUP([2]!Tabla1[[#This Row],[Descripción]],[2]!Tabla10[Descripción],[2]!Tabla10[Unidad de Medida],"",0))</f>
        <v/>
      </c>
      <c r="M397" s="321"/>
      <c r="N397" s="546" t="str">
        <f>IF([2]!Tabla1[[#This Row],[Descripción]]="","",_xlfn.XLOOKUP([2]!Tabla1[[#This Row],[Descripción]],[2]!Tabla10[Descripción],[2]!Tabla10[Precio Unitario],0))</f>
        <v/>
      </c>
      <c r="O397" s="546" t="str">
        <f>IF([2]!Tabla1[[#This Row],[Cantidad de Insumos]]="","",[2]!Tabla1[[#This Row],[Precio Unitario]]*[2]!Tabla1[[#This Row],[Cantidad de Insumos]])</f>
        <v/>
      </c>
      <c r="P397" s="531" t="str">
        <f>IF([2]!Tabla1[[#This Row],[Descripción]]="","",_xlfn.XLOOKUP([2]!Tabla1[[#This Row],[Descripción]],[2]!Tabla10[Descripción],[2]!Tabla10[CODIGO PRESUPUESTARIO],0))</f>
        <v/>
      </c>
      <c r="Q397" s="532"/>
      <c r="R397" s="532" t="str">
        <f>IF([2]!Tabla1[[#This Row],[Insumos]]="","",_xlfn.XLOOKUP([2]!Tabla1[[#This Row],[Insumos]],[2]!Tabla10[Insumo],[2]!Tabla10[InsumoAbrev],"",0))</f>
        <v/>
      </c>
      <c r="S397" s="191"/>
    </row>
    <row r="398" spans="2:19">
      <c r="B398" s="191" t="str">
        <f>IF('Formulario PPGR3'!$G398="","",CONCATENATE('Formulario PPGR3'!$C398,".",'Formulario PPGR3'!$D398,".",'Formulario PPGR3'!$E398,".",'Formulario PPGR3'!$F398))</f>
        <v/>
      </c>
      <c r="C398" s="191" t="str">
        <f>IF('Formulario PPGR3'!$G398="","",'Formulario PPGR1'!#REF!)</f>
        <v/>
      </c>
      <c r="D398" s="191" t="str">
        <f>IF('Formulario PPGR3'!$G398="","",'Formulario PPGR1'!#REF!)</f>
        <v/>
      </c>
      <c r="E398" s="191" t="str">
        <f>IF('Formulario PPGR3'!$G398="","",'Formulario PPGR1'!#REF!)</f>
        <v/>
      </c>
      <c r="F398" s="191" t="str">
        <f>IF('Formulario PPGR3'!$G398="","",'Formulario PPGR1'!#REF!)</f>
        <v/>
      </c>
      <c r="G398" s="190"/>
      <c r="H398" s="528" t="e" cm="1" vm="1">
        <f t="array" ref="H398">IF([2]!Tabla1[[#This Row],[Código_Actividad]]="","",_xlfn.XLOOKUP([2]!Tabla1[[#This Row],[Código_Actividad]],CodigoActividad,[2]!Tabla2[Actividades Programables Presupuestables],"",0))</f>
        <v>#REF!</v>
      </c>
      <c r="I398" s="529" t="str">
        <f>IFERROR(VLOOKUP('[2]Formulario PPGR3'!$G398,'[2]Formulario PPGR2'!$H$9:$V$534,15,FALSE),"")</f>
        <v/>
      </c>
      <c r="J398" s="534"/>
      <c r="K398" s="533"/>
      <c r="L398" s="530" t="str">
        <f>IF([2]!Tabla1[[#This Row],[Descripción]]="","",_xlfn.XLOOKUP([2]!Tabla1[[#This Row],[Descripción]],[2]!Tabla10[Descripción],[2]!Tabla10[Unidad de Medida],"",0))</f>
        <v/>
      </c>
      <c r="M398" s="321"/>
      <c r="N398" s="546" t="str">
        <f>IF([2]!Tabla1[[#This Row],[Descripción]]="","",_xlfn.XLOOKUP([2]!Tabla1[[#This Row],[Descripción]],[2]!Tabla10[Descripción],[2]!Tabla10[Precio Unitario],0))</f>
        <v/>
      </c>
      <c r="O398" s="546" t="str">
        <f>IF([2]!Tabla1[[#This Row],[Cantidad de Insumos]]="","",[2]!Tabla1[[#This Row],[Precio Unitario]]*[2]!Tabla1[[#This Row],[Cantidad de Insumos]])</f>
        <v/>
      </c>
      <c r="P398" s="531" t="str">
        <f>IF([2]!Tabla1[[#This Row],[Descripción]]="","",_xlfn.XLOOKUP([2]!Tabla1[[#This Row],[Descripción]],[2]!Tabla10[Descripción],[2]!Tabla10[CODIGO PRESUPUESTARIO],0))</f>
        <v/>
      </c>
      <c r="Q398" s="532"/>
      <c r="R398" s="532" t="str">
        <f>IF([2]!Tabla1[[#This Row],[Insumos]]="","",_xlfn.XLOOKUP([2]!Tabla1[[#This Row],[Insumos]],[2]!Tabla10[Insumo],[2]!Tabla10[InsumoAbrev],"",0))</f>
        <v/>
      </c>
      <c r="S398" s="191"/>
    </row>
    <row r="399" spans="2:19">
      <c r="B399" s="191" t="str">
        <f>IF('Formulario PPGR3'!$G399="","",CONCATENATE('Formulario PPGR3'!$C399,".",'Formulario PPGR3'!$D399,".",'Formulario PPGR3'!$E399,".",'Formulario PPGR3'!$F399))</f>
        <v/>
      </c>
      <c r="C399" s="191" t="str">
        <f>IF('Formulario PPGR3'!$G399="","",'Formulario PPGR1'!#REF!)</f>
        <v/>
      </c>
      <c r="D399" s="191" t="str">
        <f>IF('Formulario PPGR3'!$G399="","",'Formulario PPGR1'!#REF!)</f>
        <v/>
      </c>
      <c r="E399" s="191" t="str">
        <f>IF('Formulario PPGR3'!$G399="","",'Formulario PPGR1'!#REF!)</f>
        <v/>
      </c>
      <c r="F399" s="191" t="str">
        <f>IF('Formulario PPGR3'!$G399="","",'Formulario PPGR1'!#REF!)</f>
        <v/>
      </c>
      <c r="G399" s="190"/>
      <c r="H399" s="528" t="e" cm="1" vm="1">
        <f t="array" ref="H399">IF([2]!Tabla1[[#This Row],[Código_Actividad]]="","",_xlfn.XLOOKUP([2]!Tabla1[[#This Row],[Código_Actividad]],CodigoActividad,[2]!Tabla2[Actividades Programables Presupuestables],"",0))</f>
        <v>#REF!</v>
      </c>
      <c r="I399" s="529" t="str">
        <f>IFERROR(VLOOKUP('[2]Formulario PPGR3'!$G399,'[2]Formulario PPGR2'!$H$9:$V$534,15,FALSE),"")</f>
        <v/>
      </c>
      <c r="J399" s="534"/>
      <c r="K399" s="533"/>
      <c r="L399" s="530" t="str">
        <f>IF([2]!Tabla1[[#This Row],[Descripción]]="","",_xlfn.XLOOKUP([2]!Tabla1[[#This Row],[Descripción]],[2]!Tabla10[Descripción],[2]!Tabla10[Unidad de Medida],"",0))</f>
        <v/>
      </c>
      <c r="M399" s="321"/>
      <c r="N399" s="546" t="str">
        <f>IF([2]!Tabla1[[#This Row],[Descripción]]="","",_xlfn.XLOOKUP([2]!Tabla1[[#This Row],[Descripción]],[2]!Tabla10[Descripción],[2]!Tabla10[Precio Unitario],0))</f>
        <v/>
      </c>
      <c r="O399" s="546" t="str">
        <f>IF([2]!Tabla1[[#This Row],[Cantidad de Insumos]]="","",[2]!Tabla1[[#This Row],[Precio Unitario]]*[2]!Tabla1[[#This Row],[Cantidad de Insumos]])</f>
        <v/>
      </c>
      <c r="P399" s="531" t="str">
        <f>IF([2]!Tabla1[[#This Row],[Descripción]]="","",_xlfn.XLOOKUP([2]!Tabla1[[#This Row],[Descripción]],[2]!Tabla10[Descripción],[2]!Tabla10[CODIGO PRESUPUESTARIO],0))</f>
        <v/>
      </c>
      <c r="Q399" s="532"/>
      <c r="R399" s="532" t="str">
        <f>IF([2]!Tabla1[[#This Row],[Insumos]]="","",_xlfn.XLOOKUP([2]!Tabla1[[#This Row],[Insumos]],[2]!Tabla10[Insumo],[2]!Tabla10[InsumoAbrev],"",0))</f>
        <v/>
      </c>
      <c r="S399" s="191"/>
    </row>
    <row r="400" spans="2:19">
      <c r="B400" s="191" t="str">
        <f>IF('Formulario PPGR3'!$G400="","",CONCATENATE('Formulario PPGR3'!$C400,".",'Formulario PPGR3'!$D400,".",'Formulario PPGR3'!$E400,".",'Formulario PPGR3'!$F400))</f>
        <v/>
      </c>
      <c r="C400" s="191" t="str">
        <f>IF('Formulario PPGR3'!$G400="","",'Formulario PPGR1'!#REF!)</f>
        <v/>
      </c>
      <c r="D400" s="191" t="str">
        <f>IF('Formulario PPGR3'!$G400="","",'Formulario PPGR1'!#REF!)</f>
        <v/>
      </c>
      <c r="E400" s="191" t="str">
        <f>IF('Formulario PPGR3'!$G400="","",'Formulario PPGR1'!#REF!)</f>
        <v/>
      </c>
      <c r="F400" s="191" t="str">
        <f>IF('Formulario PPGR3'!$G400="","",'Formulario PPGR1'!#REF!)</f>
        <v/>
      </c>
      <c r="G400" s="190"/>
      <c r="H400" s="528" t="e" cm="1" vm="1">
        <f t="array" ref="H400">IF([2]!Tabla1[[#This Row],[Código_Actividad]]="","",_xlfn.XLOOKUP([2]!Tabla1[[#This Row],[Código_Actividad]],CodigoActividad,[2]!Tabla2[Actividades Programables Presupuestables],"",0))</f>
        <v>#REF!</v>
      </c>
      <c r="I400" s="529" t="str">
        <f>IFERROR(VLOOKUP('[2]Formulario PPGR3'!$G400,'[2]Formulario PPGR2'!$H$9:$V$534,15,FALSE),"")</f>
        <v/>
      </c>
      <c r="J400" s="534"/>
      <c r="K400" s="533"/>
      <c r="L400" s="530" t="str">
        <f>IF([2]!Tabla1[[#This Row],[Descripción]]="","",_xlfn.XLOOKUP([2]!Tabla1[[#This Row],[Descripción]],[2]!Tabla10[Descripción],[2]!Tabla10[Unidad de Medida],"",0))</f>
        <v/>
      </c>
      <c r="M400" s="321"/>
      <c r="N400" s="546" t="str">
        <f>IF([2]!Tabla1[[#This Row],[Descripción]]="","",_xlfn.XLOOKUP([2]!Tabla1[[#This Row],[Descripción]],[2]!Tabla10[Descripción],[2]!Tabla10[Precio Unitario],0))</f>
        <v/>
      </c>
      <c r="O400" s="546" t="str">
        <f>IF([2]!Tabla1[[#This Row],[Cantidad de Insumos]]="","",[2]!Tabla1[[#This Row],[Precio Unitario]]*[2]!Tabla1[[#This Row],[Cantidad de Insumos]])</f>
        <v/>
      </c>
      <c r="P400" s="531" t="str">
        <f>IF([2]!Tabla1[[#This Row],[Descripción]]="","",_xlfn.XLOOKUP([2]!Tabla1[[#This Row],[Descripción]],[2]!Tabla10[Descripción],[2]!Tabla10[CODIGO PRESUPUESTARIO],0))</f>
        <v/>
      </c>
      <c r="Q400" s="532"/>
      <c r="R400" s="532" t="str">
        <f>IF([2]!Tabla1[[#This Row],[Insumos]]="","",_xlfn.XLOOKUP([2]!Tabla1[[#This Row],[Insumos]],[2]!Tabla10[Insumo],[2]!Tabla10[InsumoAbrev],"",0))</f>
        <v/>
      </c>
      <c r="S400" s="191"/>
    </row>
    <row r="401" spans="2:19">
      <c r="B401" s="191" t="str">
        <f>IF('Formulario PPGR3'!$G401="","",CONCATENATE('Formulario PPGR3'!$C401,".",'Formulario PPGR3'!$D401,".",'Formulario PPGR3'!$E401,".",'Formulario PPGR3'!$F401))</f>
        <v/>
      </c>
      <c r="C401" s="191" t="str">
        <f>IF('Formulario PPGR3'!$G401="","",'Formulario PPGR1'!#REF!)</f>
        <v/>
      </c>
      <c r="D401" s="191" t="str">
        <f>IF('Formulario PPGR3'!$G401="","",'Formulario PPGR1'!#REF!)</f>
        <v/>
      </c>
      <c r="E401" s="191" t="str">
        <f>IF('Formulario PPGR3'!$G401="","",'Formulario PPGR1'!#REF!)</f>
        <v/>
      </c>
      <c r="F401" s="191" t="str">
        <f>IF('Formulario PPGR3'!$G401="","",'Formulario PPGR1'!#REF!)</f>
        <v/>
      </c>
      <c r="G401" s="190"/>
      <c r="H401" s="528" t="e" cm="1" vm="1">
        <f t="array" ref="H401">IF([2]!Tabla1[[#This Row],[Código_Actividad]]="","",_xlfn.XLOOKUP([2]!Tabla1[[#This Row],[Código_Actividad]],CodigoActividad,[2]!Tabla2[Actividades Programables Presupuestables],"",0))</f>
        <v>#REF!</v>
      </c>
      <c r="I401" s="529" t="str">
        <f>IFERROR(VLOOKUP('[2]Formulario PPGR3'!$G401,'[2]Formulario PPGR2'!$H$9:$V$534,15,FALSE),"")</f>
        <v/>
      </c>
      <c r="J401" s="534"/>
      <c r="K401" s="533"/>
      <c r="L401" s="530" t="str">
        <f>IF([2]!Tabla1[[#This Row],[Descripción]]="","",_xlfn.XLOOKUP([2]!Tabla1[[#This Row],[Descripción]],[2]!Tabla10[Descripción],[2]!Tabla10[Unidad de Medida],"",0))</f>
        <v/>
      </c>
      <c r="M401" s="321"/>
      <c r="N401" s="546" t="str">
        <f>IF([2]!Tabla1[[#This Row],[Descripción]]="","",_xlfn.XLOOKUP([2]!Tabla1[[#This Row],[Descripción]],[2]!Tabla10[Descripción],[2]!Tabla10[Precio Unitario],0))</f>
        <v/>
      </c>
      <c r="O401" s="546" t="str">
        <f>IF([2]!Tabla1[[#This Row],[Cantidad de Insumos]]="","",[2]!Tabla1[[#This Row],[Precio Unitario]]*[2]!Tabla1[[#This Row],[Cantidad de Insumos]])</f>
        <v/>
      </c>
      <c r="P401" s="531" t="str">
        <f>IF([2]!Tabla1[[#This Row],[Descripción]]="","",_xlfn.XLOOKUP([2]!Tabla1[[#This Row],[Descripción]],[2]!Tabla10[Descripción],[2]!Tabla10[CODIGO PRESUPUESTARIO],0))</f>
        <v/>
      </c>
      <c r="Q401" s="532"/>
      <c r="R401" s="532" t="str">
        <f>IF([2]!Tabla1[[#This Row],[Insumos]]="","",_xlfn.XLOOKUP([2]!Tabla1[[#This Row],[Insumos]],[2]!Tabla10[Insumo],[2]!Tabla10[InsumoAbrev],"",0))</f>
        <v/>
      </c>
      <c r="S401" s="191"/>
    </row>
    <row r="402" spans="2:19">
      <c r="B402" s="191" t="str">
        <f>IF('Formulario PPGR3'!$G402="","",CONCATENATE('Formulario PPGR3'!$C402,".",'Formulario PPGR3'!$D402,".",'Formulario PPGR3'!$E402,".",'Formulario PPGR3'!$F402))</f>
        <v/>
      </c>
      <c r="C402" s="191" t="str">
        <f>IF('Formulario PPGR3'!$G402="","",'Formulario PPGR1'!#REF!)</f>
        <v/>
      </c>
      <c r="D402" s="191" t="str">
        <f>IF('Formulario PPGR3'!$G402="","",'Formulario PPGR1'!#REF!)</f>
        <v/>
      </c>
      <c r="E402" s="191" t="str">
        <f>IF('Formulario PPGR3'!$G402="","",'Formulario PPGR1'!#REF!)</f>
        <v/>
      </c>
      <c r="F402" s="191" t="str">
        <f>IF('Formulario PPGR3'!$G402="","",'Formulario PPGR1'!#REF!)</f>
        <v/>
      </c>
      <c r="G402" s="190"/>
      <c r="H402" s="528" t="e" cm="1" vm="1">
        <f t="array" ref="H402">IF([2]!Tabla1[[#This Row],[Código_Actividad]]="","",_xlfn.XLOOKUP([2]!Tabla1[[#This Row],[Código_Actividad]],CodigoActividad,[2]!Tabla2[Actividades Programables Presupuestables],"",0))</f>
        <v>#REF!</v>
      </c>
      <c r="I402" s="529" t="str">
        <f>IFERROR(VLOOKUP('[2]Formulario PPGR3'!$G402,'[2]Formulario PPGR2'!$H$9:$V$534,15,FALSE),"")</f>
        <v/>
      </c>
      <c r="J402" s="534"/>
      <c r="K402" s="533"/>
      <c r="L402" s="530" t="str">
        <f>IF([2]!Tabla1[[#This Row],[Descripción]]="","",_xlfn.XLOOKUP([2]!Tabla1[[#This Row],[Descripción]],[2]!Tabla10[Descripción],[2]!Tabla10[Unidad de Medida],"",0))</f>
        <v/>
      </c>
      <c r="M402" s="321"/>
      <c r="N402" s="546" t="str">
        <f>IF([2]!Tabla1[[#This Row],[Descripción]]="","",_xlfn.XLOOKUP([2]!Tabla1[[#This Row],[Descripción]],[2]!Tabla10[Descripción],[2]!Tabla10[Precio Unitario],0))</f>
        <v/>
      </c>
      <c r="O402" s="546" t="str">
        <f>IF([2]!Tabla1[[#This Row],[Cantidad de Insumos]]="","",[2]!Tabla1[[#This Row],[Precio Unitario]]*[2]!Tabla1[[#This Row],[Cantidad de Insumos]])</f>
        <v/>
      </c>
      <c r="P402" s="531" t="str">
        <f>IF([2]!Tabla1[[#This Row],[Descripción]]="","",_xlfn.XLOOKUP([2]!Tabla1[[#This Row],[Descripción]],[2]!Tabla10[Descripción],[2]!Tabla10[CODIGO PRESUPUESTARIO],0))</f>
        <v/>
      </c>
      <c r="Q402" s="532"/>
      <c r="R402" s="532" t="str">
        <f>IF([2]!Tabla1[[#This Row],[Insumos]]="","",_xlfn.XLOOKUP([2]!Tabla1[[#This Row],[Insumos]],[2]!Tabla10[Insumo],[2]!Tabla10[InsumoAbrev],"",0))</f>
        <v/>
      </c>
      <c r="S402" s="191"/>
    </row>
    <row r="403" spans="2:19">
      <c r="B403" s="191" t="str">
        <f>IF('Formulario PPGR3'!$G403="","",CONCATENATE('Formulario PPGR3'!$C403,".",'Formulario PPGR3'!$D403,".",'Formulario PPGR3'!$E403,".",'Formulario PPGR3'!$F403))</f>
        <v/>
      </c>
      <c r="C403" s="191" t="str">
        <f>IF('Formulario PPGR3'!$G403="","",'Formulario PPGR1'!#REF!)</f>
        <v/>
      </c>
      <c r="D403" s="191" t="str">
        <f>IF('Formulario PPGR3'!$G403="","",'Formulario PPGR1'!#REF!)</f>
        <v/>
      </c>
      <c r="E403" s="191" t="str">
        <f>IF('Formulario PPGR3'!$G403="","",'Formulario PPGR1'!#REF!)</f>
        <v/>
      </c>
      <c r="F403" s="191" t="str">
        <f>IF('Formulario PPGR3'!$G403="","",'Formulario PPGR1'!#REF!)</f>
        <v/>
      </c>
      <c r="G403" s="190"/>
      <c r="H403" s="528" t="e" cm="1" vm="1">
        <f t="array" ref="H403">IF([2]!Tabla1[[#This Row],[Código_Actividad]]="","",_xlfn.XLOOKUP([2]!Tabla1[[#This Row],[Código_Actividad]],CodigoActividad,[2]!Tabla2[Actividades Programables Presupuestables],"",0))</f>
        <v>#REF!</v>
      </c>
      <c r="I403" s="529" t="str">
        <f>IFERROR(VLOOKUP('[2]Formulario PPGR3'!$G403,'[2]Formulario PPGR2'!$H$9:$V$534,15,FALSE),"")</f>
        <v/>
      </c>
      <c r="J403" s="534"/>
      <c r="K403" s="533"/>
      <c r="L403" s="530" t="str">
        <f>IF([2]!Tabla1[[#This Row],[Descripción]]="","",_xlfn.XLOOKUP([2]!Tabla1[[#This Row],[Descripción]],[2]!Tabla10[Descripción],[2]!Tabla10[Unidad de Medida],"",0))</f>
        <v/>
      </c>
      <c r="M403" s="321"/>
      <c r="N403" s="546" t="str">
        <f>IF([2]!Tabla1[[#This Row],[Descripción]]="","",_xlfn.XLOOKUP([2]!Tabla1[[#This Row],[Descripción]],[2]!Tabla10[Descripción],[2]!Tabla10[Precio Unitario],0))</f>
        <v/>
      </c>
      <c r="O403" s="546" t="str">
        <f>IF([2]!Tabla1[[#This Row],[Cantidad de Insumos]]="","",[2]!Tabla1[[#This Row],[Precio Unitario]]*[2]!Tabla1[[#This Row],[Cantidad de Insumos]])</f>
        <v/>
      </c>
      <c r="P403" s="531" t="str">
        <f>IF([2]!Tabla1[[#This Row],[Descripción]]="","",_xlfn.XLOOKUP([2]!Tabla1[[#This Row],[Descripción]],[2]!Tabla10[Descripción],[2]!Tabla10[CODIGO PRESUPUESTARIO],0))</f>
        <v/>
      </c>
      <c r="Q403" s="532"/>
      <c r="R403" s="532" t="str">
        <f>IF([2]!Tabla1[[#This Row],[Insumos]]="","",_xlfn.XLOOKUP([2]!Tabla1[[#This Row],[Insumos]],[2]!Tabla10[Insumo],[2]!Tabla10[InsumoAbrev],"",0))</f>
        <v/>
      </c>
      <c r="S403" s="191"/>
    </row>
    <row r="404" spans="2:19">
      <c r="B404" s="191" t="str">
        <f>IF('Formulario PPGR3'!$G404="","",CONCATENATE('Formulario PPGR3'!$C404,".",'Formulario PPGR3'!$D404,".",'Formulario PPGR3'!$E404,".",'Formulario PPGR3'!$F404))</f>
        <v/>
      </c>
      <c r="C404" s="191" t="str">
        <f>IF('Formulario PPGR3'!$G404="","",'Formulario PPGR1'!#REF!)</f>
        <v/>
      </c>
      <c r="D404" s="191" t="str">
        <f>IF('Formulario PPGR3'!$G404="","",'Formulario PPGR1'!#REF!)</f>
        <v/>
      </c>
      <c r="E404" s="191" t="str">
        <f>IF('Formulario PPGR3'!$G404="","",'Formulario PPGR1'!#REF!)</f>
        <v/>
      </c>
      <c r="F404" s="191" t="str">
        <f>IF('Formulario PPGR3'!$G404="","",'Formulario PPGR1'!#REF!)</f>
        <v/>
      </c>
      <c r="G404" s="190"/>
      <c r="H404" s="528" t="e" cm="1" vm="1">
        <f t="array" ref="H404">IF([2]!Tabla1[[#This Row],[Código_Actividad]]="","",_xlfn.XLOOKUP([2]!Tabla1[[#This Row],[Código_Actividad]],CodigoActividad,[2]!Tabla2[Actividades Programables Presupuestables],"",0))</f>
        <v>#REF!</v>
      </c>
      <c r="I404" s="529" t="str">
        <f>IFERROR(VLOOKUP('[2]Formulario PPGR3'!$G404,'[2]Formulario PPGR2'!$H$9:$V$534,15,FALSE),"")</f>
        <v/>
      </c>
      <c r="J404" s="534"/>
      <c r="K404" s="533"/>
      <c r="L404" s="530" t="str">
        <f>IF([2]!Tabla1[[#This Row],[Descripción]]="","",_xlfn.XLOOKUP([2]!Tabla1[[#This Row],[Descripción]],[2]!Tabla10[Descripción],[2]!Tabla10[Unidad de Medida],"",0))</f>
        <v/>
      </c>
      <c r="M404" s="321"/>
      <c r="N404" s="546" t="str">
        <f>IF([2]!Tabla1[[#This Row],[Descripción]]="","",_xlfn.XLOOKUP([2]!Tabla1[[#This Row],[Descripción]],[2]!Tabla10[Descripción],[2]!Tabla10[Precio Unitario],0))</f>
        <v/>
      </c>
      <c r="O404" s="546" t="str">
        <f>IF([2]!Tabla1[[#This Row],[Cantidad de Insumos]]="","",[2]!Tabla1[[#This Row],[Precio Unitario]]*[2]!Tabla1[[#This Row],[Cantidad de Insumos]])</f>
        <v/>
      </c>
      <c r="P404" s="531" t="str">
        <f>IF([2]!Tabla1[[#This Row],[Descripción]]="","",_xlfn.XLOOKUP([2]!Tabla1[[#This Row],[Descripción]],[2]!Tabla10[Descripción],[2]!Tabla10[CODIGO PRESUPUESTARIO],0))</f>
        <v/>
      </c>
      <c r="Q404" s="532"/>
      <c r="R404" s="532" t="str">
        <f>IF([2]!Tabla1[[#This Row],[Insumos]]="","",_xlfn.XLOOKUP([2]!Tabla1[[#This Row],[Insumos]],[2]!Tabla10[Insumo],[2]!Tabla10[InsumoAbrev],"",0))</f>
        <v/>
      </c>
      <c r="S404" s="191"/>
    </row>
    <row r="405" spans="2:19">
      <c r="B405" s="191" t="str">
        <f>IF('Formulario PPGR3'!$G405="","",CONCATENATE('Formulario PPGR3'!$C405,".",'Formulario PPGR3'!$D405,".",'Formulario PPGR3'!$E405,".",'Formulario PPGR3'!$F405))</f>
        <v/>
      </c>
      <c r="C405" s="191" t="str">
        <f>IF('Formulario PPGR3'!$G405="","",'Formulario PPGR1'!#REF!)</f>
        <v/>
      </c>
      <c r="D405" s="191" t="str">
        <f>IF('Formulario PPGR3'!$G405="","",'Formulario PPGR1'!#REF!)</f>
        <v/>
      </c>
      <c r="E405" s="191" t="str">
        <f>IF('Formulario PPGR3'!$G405="","",'Formulario PPGR1'!#REF!)</f>
        <v/>
      </c>
      <c r="F405" s="191" t="str">
        <f>IF('Formulario PPGR3'!$G405="","",'Formulario PPGR1'!#REF!)</f>
        <v/>
      </c>
      <c r="G405" s="190"/>
      <c r="H405" s="528" t="e" cm="1" vm="1">
        <f t="array" ref="H405">IF([2]!Tabla1[[#This Row],[Código_Actividad]]="","",_xlfn.XLOOKUP([2]!Tabla1[[#This Row],[Código_Actividad]],CodigoActividad,[2]!Tabla2[Actividades Programables Presupuestables],"",0))</f>
        <v>#REF!</v>
      </c>
      <c r="I405" s="529" t="str">
        <f>IFERROR(VLOOKUP('[2]Formulario PPGR3'!$G405,'[2]Formulario PPGR2'!$H$9:$V$534,15,FALSE),"")</f>
        <v/>
      </c>
      <c r="J405" s="534"/>
      <c r="K405" s="533"/>
      <c r="L405" s="530" t="str">
        <f>IF([2]!Tabla1[[#This Row],[Descripción]]="","",_xlfn.XLOOKUP([2]!Tabla1[[#This Row],[Descripción]],[2]!Tabla10[Descripción],[2]!Tabla10[Unidad de Medida],"",0))</f>
        <v/>
      </c>
      <c r="M405" s="321"/>
      <c r="N405" s="546" t="str">
        <f>IF([2]!Tabla1[[#This Row],[Descripción]]="","",_xlfn.XLOOKUP([2]!Tabla1[[#This Row],[Descripción]],[2]!Tabla10[Descripción],[2]!Tabla10[Precio Unitario],0))</f>
        <v/>
      </c>
      <c r="O405" s="546" t="str">
        <f>IF([2]!Tabla1[[#This Row],[Cantidad de Insumos]]="","",[2]!Tabla1[[#This Row],[Precio Unitario]]*[2]!Tabla1[[#This Row],[Cantidad de Insumos]])</f>
        <v/>
      </c>
      <c r="P405" s="531" t="str">
        <f>IF([2]!Tabla1[[#This Row],[Descripción]]="","",_xlfn.XLOOKUP([2]!Tabla1[[#This Row],[Descripción]],[2]!Tabla10[Descripción],[2]!Tabla10[CODIGO PRESUPUESTARIO],0))</f>
        <v/>
      </c>
      <c r="Q405" s="532"/>
      <c r="R405" s="532" t="str">
        <f>IF([2]!Tabla1[[#This Row],[Insumos]]="","",_xlfn.XLOOKUP([2]!Tabla1[[#This Row],[Insumos]],[2]!Tabla10[Insumo],[2]!Tabla10[InsumoAbrev],"",0))</f>
        <v/>
      </c>
      <c r="S405" s="191"/>
    </row>
    <row r="406" spans="2:19">
      <c r="B406" s="191" t="str">
        <f>IF('Formulario PPGR3'!$G406="","",CONCATENATE('Formulario PPGR3'!$C406,".",'Formulario PPGR3'!$D406,".",'Formulario PPGR3'!$E406,".",'Formulario PPGR3'!$F406))</f>
        <v/>
      </c>
      <c r="C406" s="191" t="str">
        <f>IF('Formulario PPGR3'!$G406="","",'Formulario PPGR1'!#REF!)</f>
        <v/>
      </c>
      <c r="D406" s="191" t="str">
        <f>IF('Formulario PPGR3'!$G406="","",'Formulario PPGR1'!#REF!)</f>
        <v/>
      </c>
      <c r="E406" s="191" t="str">
        <f>IF('Formulario PPGR3'!$G406="","",'Formulario PPGR1'!#REF!)</f>
        <v/>
      </c>
      <c r="F406" s="191" t="str">
        <f>IF('Formulario PPGR3'!$G406="","",'Formulario PPGR1'!#REF!)</f>
        <v/>
      </c>
      <c r="G406" s="190"/>
      <c r="H406" s="528" t="e" cm="1" vm="1">
        <f t="array" ref="H406">IF([2]!Tabla1[[#This Row],[Código_Actividad]]="","",_xlfn.XLOOKUP([2]!Tabla1[[#This Row],[Código_Actividad]],CodigoActividad,[2]!Tabla2[Actividades Programables Presupuestables],"",0))</f>
        <v>#REF!</v>
      </c>
      <c r="I406" s="529" t="str">
        <f>IFERROR(VLOOKUP('[2]Formulario PPGR3'!$G406,'[2]Formulario PPGR2'!$H$9:$V$534,15,FALSE),"")</f>
        <v/>
      </c>
      <c r="J406" s="534"/>
      <c r="K406" s="533"/>
      <c r="L406" s="530" t="str">
        <f>IF([2]!Tabla1[[#This Row],[Descripción]]="","",_xlfn.XLOOKUP([2]!Tabla1[[#This Row],[Descripción]],[2]!Tabla10[Descripción],[2]!Tabla10[Unidad de Medida],"",0))</f>
        <v/>
      </c>
      <c r="M406" s="321"/>
      <c r="N406" s="546" t="str">
        <f>IF([2]!Tabla1[[#This Row],[Descripción]]="","",_xlfn.XLOOKUP([2]!Tabla1[[#This Row],[Descripción]],[2]!Tabla10[Descripción],[2]!Tabla10[Precio Unitario],0))</f>
        <v/>
      </c>
      <c r="O406" s="546" t="str">
        <f>IF([2]!Tabla1[[#This Row],[Cantidad de Insumos]]="","",[2]!Tabla1[[#This Row],[Precio Unitario]]*[2]!Tabla1[[#This Row],[Cantidad de Insumos]])</f>
        <v/>
      </c>
      <c r="P406" s="531" t="str">
        <f>IF([2]!Tabla1[[#This Row],[Descripción]]="","",_xlfn.XLOOKUP([2]!Tabla1[[#This Row],[Descripción]],[2]!Tabla10[Descripción],[2]!Tabla10[CODIGO PRESUPUESTARIO],0))</f>
        <v/>
      </c>
      <c r="Q406" s="532"/>
      <c r="R406" s="532" t="str">
        <f>IF([2]!Tabla1[[#This Row],[Insumos]]="","",_xlfn.XLOOKUP([2]!Tabla1[[#This Row],[Insumos]],[2]!Tabla10[Insumo],[2]!Tabla10[InsumoAbrev],"",0))</f>
        <v/>
      </c>
      <c r="S406" s="191"/>
    </row>
    <row r="407" spans="2:19">
      <c r="B407" s="191" t="str">
        <f>IF('Formulario PPGR3'!$G407="","",CONCATENATE('Formulario PPGR3'!$C407,".",'Formulario PPGR3'!$D407,".",'Formulario PPGR3'!$E407,".",'Formulario PPGR3'!$F407))</f>
        <v/>
      </c>
      <c r="C407" s="191" t="str">
        <f>IF('Formulario PPGR3'!$G407="","",'Formulario PPGR1'!#REF!)</f>
        <v/>
      </c>
      <c r="D407" s="191" t="str">
        <f>IF('Formulario PPGR3'!$G407="","",'Formulario PPGR1'!#REF!)</f>
        <v/>
      </c>
      <c r="E407" s="191" t="str">
        <f>IF('Formulario PPGR3'!$G407="","",'Formulario PPGR1'!#REF!)</f>
        <v/>
      </c>
      <c r="F407" s="191" t="str">
        <f>IF('Formulario PPGR3'!$G407="","",'Formulario PPGR1'!#REF!)</f>
        <v/>
      </c>
      <c r="G407" s="190"/>
      <c r="H407" s="528" t="e" cm="1" vm="1">
        <f t="array" ref="H407">IF([2]!Tabla1[[#This Row],[Código_Actividad]]="","",_xlfn.XLOOKUP([2]!Tabla1[[#This Row],[Código_Actividad]],CodigoActividad,[2]!Tabla2[Actividades Programables Presupuestables],"",0))</f>
        <v>#REF!</v>
      </c>
      <c r="I407" s="529" t="str">
        <f>IFERROR(VLOOKUP('[2]Formulario PPGR3'!$G407,'[2]Formulario PPGR2'!$H$9:$V$534,15,FALSE),"")</f>
        <v/>
      </c>
      <c r="J407" s="534"/>
      <c r="K407" s="533"/>
      <c r="L407" s="530" t="str">
        <f>IF([2]!Tabla1[[#This Row],[Descripción]]="","",_xlfn.XLOOKUP([2]!Tabla1[[#This Row],[Descripción]],[2]!Tabla10[Descripción],[2]!Tabla10[Unidad de Medida],"",0))</f>
        <v/>
      </c>
      <c r="M407" s="321"/>
      <c r="N407" s="546" t="str">
        <f>IF([2]!Tabla1[[#This Row],[Descripción]]="","",_xlfn.XLOOKUP([2]!Tabla1[[#This Row],[Descripción]],[2]!Tabla10[Descripción],[2]!Tabla10[Precio Unitario],0))</f>
        <v/>
      </c>
      <c r="O407" s="546" t="str">
        <f>IF([2]!Tabla1[[#This Row],[Cantidad de Insumos]]="","",[2]!Tabla1[[#This Row],[Precio Unitario]]*[2]!Tabla1[[#This Row],[Cantidad de Insumos]])</f>
        <v/>
      </c>
      <c r="P407" s="531" t="str">
        <f>IF([2]!Tabla1[[#This Row],[Descripción]]="","",_xlfn.XLOOKUP([2]!Tabla1[[#This Row],[Descripción]],[2]!Tabla10[Descripción],[2]!Tabla10[CODIGO PRESUPUESTARIO],0))</f>
        <v/>
      </c>
      <c r="Q407" s="532"/>
      <c r="R407" s="532" t="str">
        <f>IF([2]!Tabla1[[#This Row],[Insumos]]="","",_xlfn.XLOOKUP([2]!Tabla1[[#This Row],[Insumos]],[2]!Tabla10[Insumo],[2]!Tabla10[InsumoAbrev],"",0))</f>
        <v/>
      </c>
      <c r="S407" s="191"/>
    </row>
    <row r="408" spans="2:19">
      <c r="B408" s="191" t="str">
        <f>IF('Formulario PPGR3'!$G408="","",CONCATENATE('Formulario PPGR3'!$C408,".",'Formulario PPGR3'!$D408,".",'Formulario PPGR3'!$E408,".",'Formulario PPGR3'!$F408))</f>
        <v/>
      </c>
      <c r="C408" s="191" t="str">
        <f>IF('Formulario PPGR3'!$G408="","",'Formulario PPGR1'!#REF!)</f>
        <v/>
      </c>
      <c r="D408" s="191" t="str">
        <f>IF('Formulario PPGR3'!$G408="","",'Formulario PPGR1'!#REF!)</f>
        <v/>
      </c>
      <c r="E408" s="191" t="str">
        <f>IF('Formulario PPGR3'!$G408="","",'Formulario PPGR1'!#REF!)</f>
        <v/>
      </c>
      <c r="F408" s="191" t="str">
        <f>IF('Formulario PPGR3'!$G408="","",'Formulario PPGR1'!#REF!)</f>
        <v/>
      </c>
      <c r="G408" s="190"/>
      <c r="H408" s="528" t="e" cm="1" vm="1">
        <f t="array" ref="H408">IF([2]!Tabla1[[#This Row],[Código_Actividad]]="","",_xlfn.XLOOKUP([2]!Tabla1[[#This Row],[Código_Actividad]],CodigoActividad,[2]!Tabla2[Actividades Programables Presupuestables],"",0))</f>
        <v>#REF!</v>
      </c>
      <c r="I408" s="529" t="str">
        <f>IFERROR(VLOOKUP('[2]Formulario PPGR3'!$G408,'[2]Formulario PPGR2'!$H$9:$V$534,15,FALSE),"")</f>
        <v/>
      </c>
      <c r="J408" s="534"/>
      <c r="K408" s="533"/>
      <c r="L408" s="530" t="str">
        <f>IF([2]!Tabla1[[#This Row],[Descripción]]="","",_xlfn.XLOOKUP([2]!Tabla1[[#This Row],[Descripción]],[2]!Tabla10[Descripción],[2]!Tabla10[Unidad de Medida],"",0))</f>
        <v/>
      </c>
      <c r="M408" s="321"/>
      <c r="N408" s="546" t="str">
        <f>IF([2]!Tabla1[[#This Row],[Descripción]]="","",_xlfn.XLOOKUP([2]!Tabla1[[#This Row],[Descripción]],[2]!Tabla10[Descripción],[2]!Tabla10[Precio Unitario],0))</f>
        <v/>
      </c>
      <c r="O408" s="546" t="str">
        <f>IF([2]!Tabla1[[#This Row],[Cantidad de Insumos]]="","",[2]!Tabla1[[#This Row],[Precio Unitario]]*[2]!Tabla1[[#This Row],[Cantidad de Insumos]])</f>
        <v/>
      </c>
      <c r="P408" s="531" t="str">
        <f>IF([2]!Tabla1[[#This Row],[Descripción]]="","",_xlfn.XLOOKUP([2]!Tabla1[[#This Row],[Descripción]],[2]!Tabla10[Descripción],[2]!Tabla10[CODIGO PRESUPUESTARIO],0))</f>
        <v/>
      </c>
      <c r="Q408" s="532"/>
      <c r="R408" s="532" t="str">
        <f>IF([2]!Tabla1[[#This Row],[Insumos]]="","",_xlfn.XLOOKUP([2]!Tabla1[[#This Row],[Insumos]],[2]!Tabla10[Insumo],[2]!Tabla10[InsumoAbrev],"",0))</f>
        <v/>
      </c>
      <c r="S408" s="191"/>
    </row>
    <row r="409" spans="2:19">
      <c r="B409" s="191" t="str">
        <f>IF('Formulario PPGR3'!$G409="","",CONCATENATE('Formulario PPGR3'!$C409,".",'Formulario PPGR3'!$D409,".",'Formulario PPGR3'!$E409,".",'Formulario PPGR3'!$F409))</f>
        <v/>
      </c>
      <c r="C409" s="191" t="str">
        <f>IF('Formulario PPGR3'!$G409="","",'Formulario PPGR1'!#REF!)</f>
        <v/>
      </c>
      <c r="D409" s="191" t="str">
        <f>IF('Formulario PPGR3'!$G409="","",'Formulario PPGR1'!#REF!)</f>
        <v/>
      </c>
      <c r="E409" s="191" t="str">
        <f>IF('Formulario PPGR3'!$G409="","",'Formulario PPGR1'!#REF!)</f>
        <v/>
      </c>
      <c r="F409" s="191" t="str">
        <f>IF('Formulario PPGR3'!$G409="","",'Formulario PPGR1'!#REF!)</f>
        <v/>
      </c>
      <c r="G409" s="190"/>
      <c r="H409" s="528" t="e" cm="1" vm="1">
        <f t="array" ref="H409">IF([2]!Tabla1[[#This Row],[Código_Actividad]]="","",_xlfn.XLOOKUP([2]!Tabla1[[#This Row],[Código_Actividad]],CodigoActividad,[2]!Tabla2[Actividades Programables Presupuestables],"",0))</f>
        <v>#REF!</v>
      </c>
      <c r="I409" s="529" t="str">
        <f>IFERROR(VLOOKUP('[2]Formulario PPGR3'!$G409,'[2]Formulario PPGR2'!$H$9:$V$534,15,FALSE),"")</f>
        <v/>
      </c>
      <c r="J409" s="534"/>
      <c r="K409" s="533"/>
      <c r="L409" s="530" t="str">
        <f>IF([2]!Tabla1[[#This Row],[Descripción]]="","",_xlfn.XLOOKUP([2]!Tabla1[[#This Row],[Descripción]],[2]!Tabla10[Descripción],[2]!Tabla10[Unidad de Medida],"",0))</f>
        <v/>
      </c>
      <c r="M409" s="321"/>
      <c r="N409" s="546" t="str">
        <f>IF([2]!Tabla1[[#This Row],[Descripción]]="","",_xlfn.XLOOKUP([2]!Tabla1[[#This Row],[Descripción]],[2]!Tabla10[Descripción],[2]!Tabla10[Precio Unitario],0))</f>
        <v/>
      </c>
      <c r="O409" s="546" t="str">
        <f>IF([2]!Tabla1[[#This Row],[Cantidad de Insumos]]="","",[2]!Tabla1[[#This Row],[Precio Unitario]]*[2]!Tabla1[[#This Row],[Cantidad de Insumos]])</f>
        <v/>
      </c>
      <c r="P409" s="531" t="str">
        <f>IF([2]!Tabla1[[#This Row],[Descripción]]="","",_xlfn.XLOOKUP([2]!Tabla1[[#This Row],[Descripción]],[2]!Tabla10[Descripción],[2]!Tabla10[CODIGO PRESUPUESTARIO],0))</f>
        <v/>
      </c>
      <c r="Q409" s="532"/>
      <c r="R409" s="532" t="str">
        <f>IF([2]!Tabla1[[#This Row],[Insumos]]="","",_xlfn.XLOOKUP([2]!Tabla1[[#This Row],[Insumos]],[2]!Tabla10[Insumo],[2]!Tabla10[InsumoAbrev],"",0))</f>
        <v/>
      </c>
      <c r="S409" s="191"/>
    </row>
    <row r="410" spans="2:19">
      <c r="B410" s="191" t="str">
        <f>IF('Formulario PPGR3'!$G410="","",CONCATENATE('Formulario PPGR3'!$C410,".",'Formulario PPGR3'!$D410,".",'Formulario PPGR3'!$E410,".",'Formulario PPGR3'!$F410))</f>
        <v/>
      </c>
      <c r="C410" s="191" t="str">
        <f>IF('Formulario PPGR3'!$G410="","",'Formulario PPGR1'!#REF!)</f>
        <v/>
      </c>
      <c r="D410" s="191" t="str">
        <f>IF('Formulario PPGR3'!$G410="","",'Formulario PPGR1'!#REF!)</f>
        <v/>
      </c>
      <c r="E410" s="191" t="str">
        <f>IF('Formulario PPGR3'!$G410="","",'Formulario PPGR1'!#REF!)</f>
        <v/>
      </c>
      <c r="F410" s="191" t="str">
        <f>IF('Formulario PPGR3'!$G410="","",'Formulario PPGR1'!#REF!)</f>
        <v/>
      </c>
      <c r="G410" s="190"/>
      <c r="H410" s="528" t="e" cm="1" vm="1">
        <f t="array" ref="H410">IF([2]!Tabla1[[#This Row],[Código_Actividad]]="","",_xlfn.XLOOKUP([2]!Tabla1[[#This Row],[Código_Actividad]],CodigoActividad,[2]!Tabla2[Actividades Programables Presupuestables],"",0))</f>
        <v>#REF!</v>
      </c>
      <c r="I410" s="529" t="str">
        <f>IFERROR(VLOOKUP('[2]Formulario PPGR3'!$G410,'[2]Formulario PPGR2'!$H$9:$V$534,15,FALSE),"")</f>
        <v/>
      </c>
      <c r="J410" s="534"/>
      <c r="K410" s="533"/>
      <c r="L410" s="530" t="str">
        <f>IF([2]!Tabla1[[#This Row],[Descripción]]="","",_xlfn.XLOOKUP([2]!Tabla1[[#This Row],[Descripción]],[2]!Tabla10[Descripción],[2]!Tabla10[Unidad de Medida],"",0))</f>
        <v/>
      </c>
      <c r="M410" s="321"/>
      <c r="N410" s="546" t="str">
        <f>IF([2]!Tabla1[[#This Row],[Descripción]]="","",_xlfn.XLOOKUP([2]!Tabla1[[#This Row],[Descripción]],[2]!Tabla10[Descripción],[2]!Tabla10[Precio Unitario],0))</f>
        <v/>
      </c>
      <c r="O410" s="546" t="str">
        <f>IF([2]!Tabla1[[#This Row],[Cantidad de Insumos]]="","",[2]!Tabla1[[#This Row],[Precio Unitario]]*[2]!Tabla1[[#This Row],[Cantidad de Insumos]])</f>
        <v/>
      </c>
      <c r="P410" s="531" t="str">
        <f>IF([2]!Tabla1[[#This Row],[Descripción]]="","",_xlfn.XLOOKUP([2]!Tabla1[[#This Row],[Descripción]],[2]!Tabla10[Descripción],[2]!Tabla10[CODIGO PRESUPUESTARIO],0))</f>
        <v/>
      </c>
      <c r="Q410" s="532"/>
      <c r="R410" s="532" t="str">
        <f>IF([2]!Tabla1[[#This Row],[Insumos]]="","",_xlfn.XLOOKUP([2]!Tabla1[[#This Row],[Insumos]],[2]!Tabla10[Insumo],[2]!Tabla10[InsumoAbrev],"",0))</f>
        <v/>
      </c>
      <c r="S410" s="191"/>
    </row>
    <row r="411" spans="2:19">
      <c r="B411" s="191" t="str">
        <f>IF('Formulario PPGR3'!$G411="","",CONCATENATE('Formulario PPGR3'!$C411,".",'Formulario PPGR3'!$D411,".",'Formulario PPGR3'!$E411,".",'Formulario PPGR3'!$F411))</f>
        <v/>
      </c>
      <c r="C411" s="191" t="str">
        <f>IF('Formulario PPGR3'!$G411="","",'Formulario PPGR1'!#REF!)</f>
        <v/>
      </c>
      <c r="D411" s="191" t="str">
        <f>IF('Formulario PPGR3'!$G411="","",'Formulario PPGR1'!#REF!)</f>
        <v/>
      </c>
      <c r="E411" s="191" t="str">
        <f>IF('Formulario PPGR3'!$G411="","",'Formulario PPGR1'!#REF!)</f>
        <v/>
      </c>
      <c r="F411" s="191" t="str">
        <f>IF('Formulario PPGR3'!$G411="","",'Formulario PPGR1'!#REF!)</f>
        <v/>
      </c>
      <c r="G411" s="190"/>
      <c r="H411" s="528" t="e" cm="1" vm="1">
        <f t="array" ref="H411">IF([2]!Tabla1[[#This Row],[Código_Actividad]]="","",_xlfn.XLOOKUP([2]!Tabla1[[#This Row],[Código_Actividad]],CodigoActividad,[2]!Tabla2[Actividades Programables Presupuestables],"",0))</f>
        <v>#REF!</v>
      </c>
      <c r="I411" s="529" t="str">
        <f>IFERROR(VLOOKUP('[2]Formulario PPGR3'!$G411,'[2]Formulario PPGR2'!$H$9:$V$534,15,FALSE),"")</f>
        <v/>
      </c>
      <c r="J411" s="534"/>
      <c r="K411" s="533"/>
      <c r="L411" s="530" t="str">
        <f>IF([2]!Tabla1[[#This Row],[Descripción]]="","",_xlfn.XLOOKUP([2]!Tabla1[[#This Row],[Descripción]],[2]!Tabla10[Descripción],[2]!Tabla10[Unidad de Medida],"",0))</f>
        <v/>
      </c>
      <c r="M411" s="321"/>
      <c r="N411" s="546" t="str">
        <f>IF([2]!Tabla1[[#This Row],[Descripción]]="","",_xlfn.XLOOKUP([2]!Tabla1[[#This Row],[Descripción]],[2]!Tabla10[Descripción],[2]!Tabla10[Precio Unitario],0))</f>
        <v/>
      </c>
      <c r="O411" s="546" t="str">
        <f>IF([2]!Tabla1[[#This Row],[Cantidad de Insumos]]="","",[2]!Tabla1[[#This Row],[Precio Unitario]]*[2]!Tabla1[[#This Row],[Cantidad de Insumos]])</f>
        <v/>
      </c>
      <c r="P411" s="531" t="str">
        <f>IF([2]!Tabla1[[#This Row],[Descripción]]="","",_xlfn.XLOOKUP([2]!Tabla1[[#This Row],[Descripción]],[2]!Tabla10[Descripción],[2]!Tabla10[CODIGO PRESUPUESTARIO],0))</f>
        <v/>
      </c>
      <c r="Q411" s="532"/>
      <c r="R411" s="532" t="str">
        <f>IF([2]!Tabla1[[#This Row],[Insumos]]="","",_xlfn.XLOOKUP([2]!Tabla1[[#This Row],[Insumos]],[2]!Tabla10[Insumo],[2]!Tabla10[InsumoAbrev],"",0))</f>
        <v/>
      </c>
      <c r="S411" s="191"/>
    </row>
    <row r="412" spans="2:19">
      <c r="B412" s="191" t="str">
        <f>IF('Formulario PPGR3'!$G412="","",CONCATENATE('Formulario PPGR3'!$C412,".",'Formulario PPGR3'!$D412,".",'Formulario PPGR3'!$E412,".",'Formulario PPGR3'!$F412))</f>
        <v/>
      </c>
      <c r="C412" s="191" t="str">
        <f>IF('Formulario PPGR3'!$G412="","",'Formulario PPGR1'!#REF!)</f>
        <v/>
      </c>
      <c r="D412" s="191" t="str">
        <f>IF('Formulario PPGR3'!$G412="","",'Formulario PPGR1'!#REF!)</f>
        <v/>
      </c>
      <c r="E412" s="191" t="str">
        <f>IF('Formulario PPGR3'!$G412="","",'Formulario PPGR1'!#REF!)</f>
        <v/>
      </c>
      <c r="F412" s="191" t="str">
        <f>IF('Formulario PPGR3'!$G412="","",'Formulario PPGR1'!#REF!)</f>
        <v/>
      </c>
      <c r="G412" s="190"/>
      <c r="H412" s="528" t="e" cm="1" vm="1">
        <f t="array" ref="H412">IF([2]!Tabla1[[#This Row],[Código_Actividad]]="","",_xlfn.XLOOKUP([2]!Tabla1[[#This Row],[Código_Actividad]],CodigoActividad,[2]!Tabla2[Actividades Programables Presupuestables],"",0))</f>
        <v>#REF!</v>
      </c>
      <c r="I412" s="529" t="str">
        <f>IFERROR(VLOOKUP('[2]Formulario PPGR3'!$G412,'[2]Formulario PPGR2'!$H$9:$V$534,15,FALSE),"")</f>
        <v/>
      </c>
      <c r="J412" s="534"/>
      <c r="K412" s="533"/>
      <c r="L412" s="530" t="str">
        <f>IF([2]!Tabla1[[#This Row],[Descripción]]="","",_xlfn.XLOOKUP([2]!Tabla1[[#This Row],[Descripción]],[2]!Tabla10[Descripción],[2]!Tabla10[Unidad de Medida],"",0))</f>
        <v/>
      </c>
      <c r="M412" s="321"/>
      <c r="N412" s="546" t="str">
        <f>IF([2]!Tabla1[[#This Row],[Descripción]]="","",_xlfn.XLOOKUP([2]!Tabla1[[#This Row],[Descripción]],[2]!Tabla10[Descripción],[2]!Tabla10[Precio Unitario],0))</f>
        <v/>
      </c>
      <c r="O412" s="546" t="str">
        <f>IF([2]!Tabla1[[#This Row],[Cantidad de Insumos]]="","",[2]!Tabla1[[#This Row],[Precio Unitario]]*[2]!Tabla1[[#This Row],[Cantidad de Insumos]])</f>
        <v/>
      </c>
      <c r="P412" s="531" t="str">
        <f>IF([2]!Tabla1[[#This Row],[Descripción]]="","",_xlfn.XLOOKUP([2]!Tabla1[[#This Row],[Descripción]],[2]!Tabla10[Descripción],[2]!Tabla10[CODIGO PRESUPUESTARIO],0))</f>
        <v/>
      </c>
      <c r="Q412" s="532"/>
      <c r="R412" s="532" t="str">
        <f>IF([2]!Tabla1[[#This Row],[Insumos]]="","",_xlfn.XLOOKUP([2]!Tabla1[[#This Row],[Insumos]],[2]!Tabla10[Insumo],[2]!Tabla10[InsumoAbrev],"",0))</f>
        <v/>
      </c>
      <c r="S412" s="191"/>
    </row>
    <row r="413" spans="2:19">
      <c r="B413" s="191" t="str">
        <f>IF('Formulario PPGR3'!$G413="","",CONCATENATE('Formulario PPGR3'!$C413,".",'Formulario PPGR3'!$D413,".",'Formulario PPGR3'!$E413,".",'Formulario PPGR3'!$F413))</f>
        <v/>
      </c>
      <c r="C413" s="191" t="str">
        <f>IF('Formulario PPGR3'!$G413="","",'Formulario PPGR1'!#REF!)</f>
        <v/>
      </c>
      <c r="D413" s="191" t="str">
        <f>IF('Formulario PPGR3'!$G413="","",'Formulario PPGR1'!#REF!)</f>
        <v/>
      </c>
      <c r="E413" s="191" t="str">
        <f>IF('Formulario PPGR3'!$G413="","",'Formulario PPGR1'!#REF!)</f>
        <v/>
      </c>
      <c r="F413" s="191" t="str">
        <f>IF('Formulario PPGR3'!$G413="","",'Formulario PPGR1'!#REF!)</f>
        <v/>
      </c>
      <c r="G413" s="190"/>
      <c r="H413" s="528" t="e" cm="1" vm="1">
        <f t="array" ref="H413">IF([2]!Tabla1[[#This Row],[Código_Actividad]]="","",_xlfn.XLOOKUP([2]!Tabla1[[#This Row],[Código_Actividad]],CodigoActividad,[2]!Tabla2[Actividades Programables Presupuestables],"",0))</f>
        <v>#REF!</v>
      </c>
      <c r="I413" s="529" t="str">
        <f>IFERROR(VLOOKUP('[2]Formulario PPGR3'!$G413,'[2]Formulario PPGR2'!$H$9:$V$534,15,FALSE),"")</f>
        <v/>
      </c>
      <c r="J413" s="534"/>
      <c r="K413" s="533"/>
      <c r="L413" s="530" t="str">
        <f>IF([2]!Tabla1[[#This Row],[Descripción]]="","",_xlfn.XLOOKUP([2]!Tabla1[[#This Row],[Descripción]],[2]!Tabla10[Descripción],[2]!Tabla10[Unidad de Medida],"",0))</f>
        <v/>
      </c>
      <c r="M413" s="321"/>
      <c r="N413" s="546" t="str">
        <f>IF([2]!Tabla1[[#This Row],[Descripción]]="","",_xlfn.XLOOKUP([2]!Tabla1[[#This Row],[Descripción]],[2]!Tabla10[Descripción],[2]!Tabla10[Precio Unitario],0))</f>
        <v/>
      </c>
      <c r="O413" s="546" t="str">
        <f>IF([2]!Tabla1[[#This Row],[Cantidad de Insumos]]="","",[2]!Tabla1[[#This Row],[Precio Unitario]]*[2]!Tabla1[[#This Row],[Cantidad de Insumos]])</f>
        <v/>
      </c>
      <c r="P413" s="531" t="str">
        <f>IF([2]!Tabla1[[#This Row],[Descripción]]="","",_xlfn.XLOOKUP([2]!Tabla1[[#This Row],[Descripción]],[2]!Tabla10[Descripción],[2]!Tabla10[CODIGO PRESUPUESTARIO],0))</f>
        <v/>
      </c>
      <c r="Q413" s="532"/>
      <c r="R413" s="532" t="str">
        <f>IF([2]!Tabla1[[#This Row],[Insumos]]="","",_xlfn.XLOOKUP([2]!Tabla1[[#This Row],[Insumos]],[2]!Tabla10[Insumo],[2]!Tabla10[InsumoAbrev],"",0))</f>
        <v/>
      </c>
      <c r="S413" s="191"/>
    </row>
    <row r="414" spans="2:19">
      <c r="B414" s="191" t="str">
        <f>IF('Formulario PPGR3'!$G414="","",CONCATENATE('Formulario PPGR3'!$C414,".",'Formulario PPGR3'!$D414,".",'Formulario PPGR3'!$E414,".",'Formulario PPGR3'!$F414))</f>
        <v/>
      </c>
      <c r="C414" s="191" t="str">
        <f>IF('Formulario PPGR3'!$G414="","",'Formulario PPGR1'!#REF!)</f>
        <v/>
      </c>
      <c r="D414" s="191" t="str">
        <f>IF('Formulario PPGR3'!$G414="","",'Formulario PPGR1'!#REF!)</f>
        <v/>
      </c>
      <c r="E414" s="191" t="str">
        <f>IF('Formulario PPGR3'!$G414="","",'Formulario PPGR1'!#REF!)</f>
        <v/>
      </c>
      <c r="F414" s="191" t="str">
        <f>IF('Formulario PPGR3'!$G414="","",'Formulario PPGR1'!#REF!)</f>
        <v/>
      </c>
      <c r="G414" s="190"/>
      <c r="H414" s="528" t="e" cm="1" vm="1">
        <f t="array" ref="H414">IF([2]!Tabla1[[#This Row],[Código_Actividad]]="","",_xlfn.XLOOKUP([2]!Tabla1[[#This Row],[Código_Actividad]],CodigoActividad,[2]!Tabla2[Actividades Programables Presupuestables],"",0))</f>
        <v>#REF!</v>
      </c>
      <c r="I414" s="529" t="str">
        <f>IFERROR(VLOOKUP('[2]Formulario PPGR3'!$G414,'[2]Formulario PPGR2'!$H$9:$V$534,15,FALSE),"")</f>
        <v/>
      </c>
      <c r="J414" s="534"/>
      <c r="K414" s="533"/>
      <c r="L414" s="530" t="str">
        <f>IF([2]!Tabla1[[#This Row],[Descripción]]="","",_xlfn.XLOOKUP([2]!Tabla1[[#This Row],[Descripción]],[2]!Tabla10[Descripción],[2]!Tabla10[Unidad de Medida],"",0))</f>
        <v/>
      </c>
      <c r="M414" s="321"/>
      <c r="N414" s="546" t="str">
        <f>IF([2]!Tabla1[[#This Row],[Descripción]]="","",_xlfn.XLOOKUP([2]!Tabla1[[#This Row],[Descripción]],[2]!Tabla10[Descripción],[2]!Tabla10[Precio Unitario],0))</f>
        <v/>
      </c>
      <c r="O414" s="546" t="str">
        <f>IF([2]!Tabla1[[#This Row],[Cantidad de Insumos]]="","",[2]!Tabla1[[#This Row],[Precio Unitario]]*[2]!Tabla1[[#This Row],[Cantidad de Insumos]])</f>
        <v/>
      </c>
      <c r="P414" s="531" t="str">
        <f>IF([2]!Tabla1[[#This Row],[Descripción]]="","",_xlfn.XLOOKUP([2]!Tabla1[[#This Row],[Descripción]],[2]!Tabla10[Descripción],[2]!Tabla10[CODIGO PRESUPUESTARIO],0))</f>
        <v/>
      </c>
      <c r="Q414" s="532"/>
      <c r="R414" s="532" t="str">
        <f>IF([2]!Tabla1[[#This Row],[Insumos]]="","",_xlfn.XLOOKUP([2]!Tabla1[[#This Row],[Insumos]],[2]!Tabla10[Insumo],[2]!Tabla10[InsumoAbrev],"",0))</f>
        <v/>
      </c>
      <c r="S414" s="191"/>
    </row>
    <row r="415" spans="2:19">
      <c r="B415" s="191" t="str">
        <f>IF('Formulario PPGR3'!$G415="","",CONCATENATE('Formulario PPGR3'!$C415,".",'Formulario PPGR3'!$D415,".",'Formulario PPGR3'!$E415,".",'Formulario PPGR3'!$F415))</f>
        <v/>
      </c>
      <c r="C415" s="191" t="str">
        <f>IF('Formulario PPGR3'!$G415="","",'Formulario PPGR1'!#REF!)</f>
        <v/>
      </c>
      <c r="D415" s="191" t="str">
        <f>IF('Formulario PPGR3'!$G415="","",'Formulario PPGR1'!#REF!)</f>
        <v/>
      </c>
      <c r="E415" s="191" t="str">
        <f>IF('Formulario PPGR3'!$G415="","",'Formulario PPGR1'!#REF!)</f>
        <v/>
      </c>
      <c r="F415" s="191" t="str">
        <f>IF('Formulario PPGR3'!$G415="","",'Formulario PPGR1'!#REF!)</f>
        <v/>
      </c>
      <c r="G415" s="190"/>
      <c r="H415" s="528" t="e" cm="1" vm="1">
        <f t="array" ref="H415">IF([2]!Tabla1[[#This Row],[Código_Actividad]]="","",_xlfn.XLOOKUP([2]!Tabla1[[#This Row],[Código_Actividad]],CodigoActividad,[2]!Tabla2[Actividades Programables Presupuestables],"",0))</f>
        <v>#REF!</v>
      </c>
      <c r="I415" s="529" t="str">
        <f>IFERROR(VLOOKUP('[2]Formulario PPGR3'!$G415,'[2]Formulario PPGR2'!$H$9:$V$534,15,FALSE),"")</f>
        <v/>
      </c>
      <c r="J415" s="534"/>
      <c r="K415" s="533"/>
      <c r="L415" s="530" t="str">
        <f>IF([2]!Tabla1[[#This Row],[Descripción]]="","",_xlfn.XLOOKUP([2]!Tabla1[[#This Row],[Descripción]],[2]!Tabla10[Descripción],[2]!Tabla10[Unidad de Medida],"",0))</f>
        <v/>
      </c>
      <c r="M415" s="321"/>
      <c r="N415" s="546" t="str">
        <f>IF([2]!Tabla1[[#This Row],[Descripción]]="","",_xlfn.XLOOKUP([2]!Tabla1[[#This Row],[Descripción]],[2]!Tabla10[Descripción],[2]!Tabla10[Precio Unitario],0))</f>
        <v/>
      </c>
      <c r="O415" s="546" t="str">
        <f>IF([2]!Tabla1[[#This Row],[Cantidad de Insumos]]="","",[2]!Tabla1[[#This Row],[Precio Unitario]]*[2]!Tabla1[[#This Row],[Cantidad de Insumos]])</f>
        <v/>
      </c>
      <c r="P415" s="531" t="str">
        <f>IF([2]!Tabla1[[#This Row],[Descripción]]="","",_xlfn.XLOOKUP([2]!Tabla1[[#This Row],[Descripción]],[2]!Tabla10[Descripción],[2]!Tabla10[CODIGO PRESUPUESTARIO],0))</f>
        <v/>
      </c>
      <c r="Q415" s="532"/>
      <c r="R415" s="532" t="str">
        <f>IF([2]!Tabla1[[#This Row],[Insumos]]="","",_xlfn.XLOOKUP([2]!Tabla1[[#This Row],[Insumos]],[2]!Tabla10[Insumo],[2]!Tabla10[InsumoAbrev],"",0))</f>
        <v/>
      </c>
      <c r="S415" s="191"/>
    </row>
    <row r="416" spans="2:19">
      <c r="B416" s="191" t="str">
        <f>IF('Formulario PPGR3'!$G416="","",CONCATENATE('Formulario PPGR3'!$C416,".",'Formulario PPGR3'!$D416,".",'Formulario PPGR3'!$E416,".",'Formulario PPGR3'!$F416))</f>
        <v/>
      </c>
      <c r="C416" s="191" t="str">
        <f>IF('Formulario PPGR3'!$G416="","",'Formulario PPGR1'!#REF!)</f>
        <v/>
      </c>
      <c r="D416" s="191" t="str">
        <f>IF('Formulario PPGR3'!$G416="","",'Formulario PPGR1'!#REF!)</f>
        <v/>
      </c>
      <c r="E416" s="191" t="str">
        <f>IF('Formulario PPGR3'!$G416="","",'Formulario PPGR1'!#REF!)</f>
        <v/>
      </c>
      <c r="F416" s="191" t="str">
        <f>IF('Formulario PPGR3'!$G416="","",'Formulario PPGR1'!#REF!)</f>
        <v/>
      </c>
      <c r="G416" s="190"/>
      <c r="H416" s="528" t="e" cm="1" vm="1">
        <f t="array" ref="H416">IF([2]!Tabla1[[#This Row],[Código_Actividad]]="","",_xlfn.XLOOKUP([2]!Tabla1[[#This Row],[Código_Actividad]],CodigoActividad,[2]!Tabla2[Actividades Programables Presupuestables],"",0))</f>
        <v>#REF!</v>
      </c>
      <c r="I416" s="529" t="str">
        <f>IFERROR(VLOOKUP('[2]Formulario PPGR3'!$G416,'[2]Formulario PPGR2'!$H$9:$V$534,15,FALSE),"")</f>
        <v/>
      </c>
      <c r="J416" s="534"/>
      <c r="K416" s="533"/>
      <c r="L416" s="530" t="str">
        <f>IF([2]!Tabla1[[#This Row],[Descripción]]="","",_xlfn.XLOOKUP([2]!Tabla1[[#This Row],[Descripción]],[2]!Tabla10[Descripción],[2]!Tabla10[Unidad de Medida],"",0))</f>
        <v/>
      </c>
      <c r="M416" s="321"/>
      <c r="N416" s="546" t="str">
        <f>IF([2]!Tabla1[[#This Row],[Descripción]]="","",_xlfn.XLOOKUP([2]!Tabla1[[#This Row],[Descripción]],[2]!Tabla10[Descripción],[2]!Tabla10[Precio Unitario],0))</f>
        <v/>
      </c>
      <c r="O416" s="546" t="str">
        <f>IF([2]!Tabla1[[#This Row],[Cantidad de Insumos]]="","",[2]!Tabla1[[#This Row],[Precio Unitario]]*[2]!Tabla1[[#This Row],[Cantidad de Insumos]])</f>
        <v/>
      </c>
      <c r="P416" s="531" t="str">
        <f>IF([2]!Tabla1[[#This Row],[Descripción]]="","",_xlfn.XLOOKUP([2]!Tabla1[[#This Row],[Descripción]],[2]!Tabla10[Descripción],[2]!Tabla10[CODIGO PRESUPUESTARIO],0))</f>
        <v/>
      </c>
      <c r="Q416" s="532"/>
      <c r="R416" s="532" t="str">
        <f>IF([2]!Tabla1[[#This Row],[Insumos]]="","",_xlfn.XLOOKUP([2]!Tabla1[[#This Row],[Insumos]],[2]!Tabla10[Insumo],[2]!Tabla10[InsumoAbrev],"",0))</f>
        <v/>
      </c>
      <c r="S416" s="191"/>
    </row>
    <row r="417" spans="2:19">
      <c r="B417" s="191" t="str">
        <f>IF('Formulario PPGR3'!$G417="","",CONCATENATE('Formulario PPGR3'!$C417,".",'Formulario PPGR3'!$D417,".",'Formulario PPGR3'!$E417,".",'Formulario PPGR3'!$F417))</f>
        <v/>
      </c>
      <c r="C417" s="191" t="str">
        <f>IF('Formulario PPGR3'!$G417="","",'Formulario PPGR1'!#REF!)</f>
        <v/>
      </c>
      <c r="D417" s="191" t="str">
        <f>IF('Formulario PPGR3'!$G417="","",'Formulario PPGR1'!#REF!)</f>
        <v/>
      </c>
      <c r="E417" s="191" t="str">
        <f>IF('Formulario PPGR3'!$G417="","",'Formulario PPGR1'!#REF!)</f>
        <v/>
      </c>
      <c r="F417" s="191" t="str">
        <f>IF('Formulario PPGR3'!$G417="","",'Formulario PPGR1'!#REF!)</f>
        <v/>
      </c>
      <c r="G417" s="190"/>
      <c r="H417" s="528" t="e" cm="1" vm="1">
        <f t="array" ref="H417">IF([2]!Tabla1[[#This Row],[Código_Actividad]]="","",_xlfn.XLOOKUP([2]!Tabla1[[#This Row],[Código_Actividad]],CodigoActividad,[2]!Tabla2[Actividades Programables Presupuestables],"",0))</f>
        <v>#REF!</v>
      </c>
      <c r="I417" s="529" t="str">
        <f>IFERROR(VLOOKUP('[2]Formulario PPGR3'!$G417,'[2]Formulario PPGR2'!$H$9:$V$534,15,FALSE),"")</f>
        <v/>
      </c>
      <c r="J417" s="534"/>
      <c r="K417" s="533"/>
      <c r="L417" s="530" t="str">
        <f>IF([2]!Tabla1[[#This Row],[Descripción]]="","",_xlfn.XLOOKUP([2]!Tabla1[[#This Row],[Descripción]],[2]!Tabla10[Descripción],[2]!Tabla10[Unidad de Medida],"",0))</f>
        <v/>
      </c>
      <c r="M417" s="321"/>
      <c r="N417" s="546" t="str">
        <f>IF([2]!Tabla1[[#This Row],[Descripción]]="","",_xlfn.XLOOKUP([2]!Tabla1[[#This Row],[Descripción]],[2]!Tabla10[Descripción],[2]!Tabla10[Precio Unitario],0))</f>
        <v/>
      </c>
      <c r="O417" s="546" t="str">
        <f>IF([2]!Tabla1[[#This Row],[Cantidad de Insumos]]="","",[2]!Tabla1[[#This Row],[Precio Unitario]]*[2]!Tabla1[[#This Row],[Cantidad de Insumos]])</f>
        <v/>
      </c>
      <c r="P417" s="531" t="str">
        <f>IF([2]!Tabla1[[#This Row],[Descripción]]="","",_xlfn.XLOOKUP([2]!Tabla1[[#This Row],[Descripción]],[2]!Tabla10[Descripción],[2]!Tabla10[CODIGO PRESUPUESTARIO],0))</f>
        <v/>
      </c>
      <c r="Q417" s="532"/>
      <c r="R417" s="532" t="str">
        <f>IF([2]!Tabla1[[#This Row],[Insumos]]="","",_xlfn.XLOOKUP([2]!Tabla1[[#This Row],[Insumos]],[2]!Tabla10[Insumo],[2]!Tabla10[InsumoAbrev],"",0))</f>
        <v/>
      </c>
      <c r="S417" s="191"/>
    </row>
    <row r="418" spans="2:19">
      <c r="B418" s="191" t="str">
        <f>IF('Formulario PPGR3'!$G418="","",CONCATENATE('Formulario PPGR3'!$C418,".",'Formulario PPGR3'!$D418,".",'Formulario PPGR3'!$E418,".",'Formulario PPGR3'!$F418))</f>
        <v/>
      </c>
      <c r="C418" s="191" t="str">
        <f>IF('Formulario PPGR3'!$G418="","",'Formulario PPGR1'!#REF!)</f>
        <v/>
      </c>
      <c r="D418" s="191" t="str">
        <f>IF('Formulario PPGR3'!$G418="","",'Formulario PPGR1'!#REF!)</f>
        <v/>
      </c>
      <c r="E418" s="191" t="str">
        <f>IF('Formulario PPGR3'!$G418="","",'Formulario PPGR1'!#REF!)</f>
        <v/>
      </c>
      <c r="F418" s="191" t="str">
        <f>IF('Formulario PPGR3'!$G418="","",'Formulario PPGR1'!#REF!)</f>
        <v/>
      </c>
      <c r="G418" s="190"/>
      <c r="H418" s="528" t="e" cm="1" vm="1">
        <f t="array" ref="H418">IF([2]!Tabla1[[#This Row],[Código_Actividad]]="","",_xlfn.XLOOKUP([2]!Tabla1[[#This Row],[Código_Actividad]],CodigoActividad,[2]!Tabla2[Actividades Programables Presupuestables],"",0))</f>
        <v>#REF!</v>
      </c>
      <c r="I418" s="529" t="str">
        <f>IFERROR(VLOOKUP('[2]Formulario PPGR3'!$G418,'[2]Formulario PPGR2'!$H$9:$V$534,15,FALSE),"")</f>
        <v/>
      </c>
      <c r="J418" s="534"/>
      <c r="K418" s="533"/>
      <c r="L418" s="530" t="str">
        <f>IF([2]!Tabla1[[#This Row],[Descripción]]="","",_xlfn.XLOOKUP([2]!Tabla1[[#This Row],[Descripción]],[2]!Tabla10[Descripción],[2]!Tabla10[Unidad de Medida],"",0))</f>
        <v/>
      </c>
      <c r="M418" s="321"/>
      <c r="N418" s="546" t="str">
        <f>IF([2]!Tabla1[[#This Row],[Descripción]]="","",_xlfn.XLOOKUP([2]!Tabla1[[#This Row],[Descripción]],[2]!Tabla10[Descripción],[2]!Tabla10[Precio Unitario],0))</f>
        <v/>
      </c>
      <c r="O418" s="546" t="str">
        <f>IF([2]!Tabla1[[#This Row],[Cantidad de Insumos]]="","",[2]!Tabla1[[#This Row],[Precio Unitario]]*[2]!Tabla1[[#This Row],[Cantidad de Insumos]])</f>
        <v/>
      </c>
      <c r="P418" s="531" t="str">
        <f>IF([2]!Tabla1[[#This Row],[Descripción]]="","",_xlfn.XLOOKUP([2]!Tabla1[[#This Row],[Descripción]],[2]!Tabla10[Descripción],[2]!Tabla10[CODIGO PRESUPUESTARIO],0))</f>
        <v/>
      </c>
      <c r="Q418" s="532"/>
      <c r="R418" s="532" t="str">
        <f>IF([2]!Tabla1[[#This Row],[Insumos]]="","",_xlfn.XLOOKUP([2]!Tabla1[[#This Row],[Insumos]],[2]!Tabla10[Insumo],[2]!Tabla10[InsumoAbrev],"",0))</f>
        <v/>
      </c>
      <c r="S418" s="191"/>
    </row>
    <row r="419" spans="2:19">
      <c r="B419" s="191" t="str">
        <f>IF('Formulario PPGR3'!$G419="","",CONCATENATE('Formulario PPGR3'!$C419,".",'Formulario PPGR3'!$D419,".",'Formulario PPGR3'!$E419,".",'Formulario PPGR3'!$F419))</f>
        <v/>
      </c>
      <c r="C419" s="191" t="str">
        <f>IF('Formulario PPGR3'!$G419="","",'Formulario PPGR1'!#REF!)</f>
        <v/>
      </c>
      <c r="D419" s="191" t="str">
        <f>IF('Formulario PPGR3'!$G419="","",'Formulario PPGR1'!#REF!)</f>
        <v/>
      </c>
      <c r="E419" s="191" t="str">
        <f>IF('Formulario PPGR3'!$G419="","",'Formulario PPGR1'!#REF!)</f>
        <v/>
      </c>
      <c r="F419" s="191" t="str">
        <f>IF('Formulario PPGR3'!$G419="","",'Formulario PPGR1'!#REF!)</f>
        <v/>
      </c>
      <c r="G419" s="190"/>
      <c r="H419" s="528" t="e" cm="1" vm="1">
        <f t="array" ref="H419">IF([2]!Tabla1[[#This Row],[Código_Actividad]]="","",_xlfn.XLOOKUP([2]!Tabla1[[#This Row],[Código_Actividad]],CodigoActividad,[2]!Tabla2[Actividades Programables Presupuestables],"",0))</f>
        <v>#REF!</v>
      </c>
      <c r="I419" s="529" t="str">
        <f>IFERROR(VLOOKUP('[2]Formulario PPGR3'!$G419,'[2]Formulario PPGR2'!$H$9:$V$534,15,FALSE),"")</f>
        <v/>
      </c>
      <c r="J419" s="534"/>
      <c r="K419" s="533"/>
      <c r="L419" s="530" t="str">
        <f>IF([2]!Tabla1[[#This Row],[Descripción]]="","",_xlfn.XLOOKUP([2]!Tabla1[[#This Row],[Descripción]],[2]!Tabla10[Descripción],[2]!Tabla10[Unidad de Medida],"",0))</f>
        <v/>
      </c>
      <c r="M419" s="321"/>
      <c r="N419" s="546" t="str">
        <f>IF([2]!Tabla1[[#This Row],[Descripción]]="","",_xlfn.XLOOKUP([2]!Tabla1[[#This Row],[Descripción]],[2]!Tabla10[Descripción],[2]!Tabla10[Precio Unitario],0))</f>
        <v/>
      </c>
      <c r="O419" s="546" t="str">
        <f>IF([2]!Tabla1[[#This Row],[Cantidad de Insumos]]="","",[2]!Tabla1[[#This Row],[Precio Unitario]]*[2]!Tabla1[[#This Row],[Cantidad de Insumos]])</f>
        <v/>
      </c>
      <c r="P419" s="531" t="str">
        <f>IF([2]!Tabla1[[#This Row],[Descripción]]="","",_xlfn.XLOOKUP([2]!Tabla1[[#This Row],[Descripción]],[2]!Tabla10[Descripción],[2]!Tabla10[CODIGO PRESUPUESTARIO],0))</f>
        <v/>
      </c>
      <c r="Q419" s="532"/>
      <c r="R419" s="532" t="str">
        <f>IF([2]!Tabla1[[#This Row],[Insumos]]="","",_xlfn.XLOOKUP([2]!Tabla1[[#This Row],[Insumos]],[2]!Tabla10[Insumo],[2]!Tabla10[InsumoAbrev],"",0))</f>
        <v/>
      </c>
      <c r="S419" s="191"/>
    </row>
    <row r="420" spans="2:19">
      <c r="B420" s="191" t="str">
        <f>IF('Formulario PPGR3'!$G420="","",CONCATENATE('Formulario PPGR3'!$C420,".",'Formulario PPGR3'!$D420,".",'Formulario PPGR3'!$E420,".",'Formulario PPGR3'!$F420))</f>
        <v/>
      </c>
      <c r="C420" s="191" t="str">
        <f>IF('Formulario PPGR3'!$G420="","",'Formulario PPGR1'!#REF!)</f>
        <v/>
      </c>
      <c r="D420" s="191" t="str">
        <f>IF('Formulario PPGR3'!$G420="","",'Formulario PPGR1'!#REF!)</f>
        <v/>
      </c>
      <c r="E420" s="191" t="str">
        <f>IF('Formulario PPGR3'!$G420="","",'Formulario PPGR1'!#REF!)</f>
        <v/>
      </c>
      <c r="F420" s="191" t="str">
        <f>IF('Formulario PPGR3'!$G420="","",'Formulario PPGR1'!#REF!)</f>
        <v/>
      </c>
      <c r="G420" s="190"/>
      <c r="H420" s="528" t="e" cm="1" vm="1">
        <f t="array" ref="H420">IF([2]!Tabla1[[#This Row],[Código_Actividad]]="","",_xlfn.XLOOKUP([2]!Tabla1[[#This Row],[Código_Actividad]],CodigoActividad,[2]!Tabla2[Actividades Programables Presupuestables],"",0))</f>
        <v>#REF!</v>
      </c>
      <c r="I420" s="529" t="str">
        <f>IFERROR(VLOOKUP('[2]Formulario PPGR3'!$G420,'[2]Formulario PPGR2'!$H$9:$V$534,15,FALSE),"")</f>
        <v/>
      </c>
      <c r="J420" s="534"/>
      <c r="K420" s="533"/>
      <c r="L420" s="530" t="str">
        <f>IF([2]!Tabla1[[#This Row],[Descripción]]="","",_xlfn.XLOOKUP([2]!Tabla1[[#This Row],[Descripción]],[2]!Tabla10[Descripción],[2]!Tabla10[Unidad de Medida],"",0))</f>
        <v/>
      </c>
      <c r="M420" s="321"/>
      <c r="N420" s="546" t="str">
        <f>IF([2]!Tabla1[[#This Row],[Descripción]]="","",_xlfn.XLOOKUP([2]!Tabla1[[#This Row],[Descripción]],[2]!Tabla10[Descripción],[2]!Tabla10[Precio Unitario],0))</f>
        <v/>
      </c>
      <c r="O420" s="546" t="str">
        <f>IF([2]!Tabla1[[#This Row],[Cantidad de Insumos]]="","",[2]!Tabla1[[#This Row],[Precio Unitario]]*[2]!Tabla1[[#This Row],[Cantidad de Insumos]])</f>
        <v/>
      </c>
      <c r="P420" s="531" t="str">
        <f>IF([2]!Tabla1[[#This Row],[Descripción]]="","",_xlfn.XLOOKUP([2]!Tabla1[[#This Row],[Descripción]],[2]!Tabla10[Descripción],[2]!Tabla10[CODIGO PRESUPUESTARIO],0))</f>
        <v/>
      </c>
      <c r="Q420" s="532"/>
      <c r="R420" s="532" t="str">
        <f>IF([2]!Tabla1[[#This Row],[Insumos]]="","",_xlfn.XLOOKUP([2]!Tabla1[[#This Row],[Insumos]],[2]!Tabla10[Insumo],[2]!Tabla10[InsumoAbrev],"",0))</f>
        <v/>
      </c>
      <c r="S420" s="191"/>
    </row>
    <row r="421" spans="2:19">
      <c r="B421" s="191" t="str">
        <f>IF('Formulario PPGR3'!$G421="","",CONCATENATE('Formulario PPGR3'!$C421,".",'Formulario PPGR3'!$D421,".",'Formulario PPGR3'!$E421,".",'Formulario PPGR3'!$F421))</f>
        <v/>
      </c>
      <c r="C421" s="191" t="str">
        <f>IF('Formulario PPGR3'!$G421="","",'Formulario PPGR1'!#REF!)</f>
        <v/>
      </c>
      <c r="D421" s="191" t="str">
        <f>IF('Formulario PPGR3'!$G421="","",'Formulario PPGR1'!#REF!)</f>
        <v/>
      </c>
      <c r="E421" s="191" t="str">
        <f>IF('Formulario PPGR3'!$G421="","",'Formulario PPGR1'!#REF!)</f>
        <v/>
      </c>
      <c r="F421" s="191" t="str">
        <f>IF('Formulario PPGR3'!$G421="","",'Formulario PPGR1'!#REF!)</f>
        <v/>
      </c>
      <c r="G421" s="190"/>
      <c r="H421" s="528" t="e" cm="1" vm="1">
        <f t="array" ref="H421">IF([2]!Tabla1[[#This Row],[Código_Actividad]]="","",_xlfn.XLOOKUP([2]!Tabla1[[#This Row],[Código_Actividad]],CodigoActividad,[2]!Tabla2[Actividades Programables Presupuestables],"",0))</f>
        <v>#REF!</v>
      </c>
      <c r="I421" s="529" t="str">
        <f>IFERROR(VLOOKUP('[2]Formulario PPGR3'!$G421,'[2]Formulario PPGR2'!$H$9:$V$534,15,FALSE),"")</f>
        <v/>
      </c>
      <c r="J421" s="534"/>
      <c r="K421" s="533"/>
      <c r="L421" s="530" t="str">
        <f>IF([2]!Tabla1[[#This Row],[Descripción]]="","",_xlfn.XLOOKUP([2]!Tabla1[[#This Row],[Descripción]],[2]!Tabla10[Descripción],[2]!Tabla10[Unidad de Medida],"",0))</f>
        <v/>
      </c>
      <c r="M421" s="321"/>
      <c r="N421" s="546" t="str">
        <f>IF([2]!Tabla1[[#This Row],[Descripción]]="","",_xlfn.XLOOKUP([2]!Tabla1[[#This Row],[Descripción]],[2]!Tabla10[Descripción],[2]!Tabla10[Precio Unitario],0))</f>
        <v/>
      </c>
      <c r="O421" s="546" t="str">
        <f>IF([2]!Tabla1[[#This Row],[Cantidad de Insumos]]="","",[2]!Tabla1[[#This Row],[Precio Unitario]]*[2]!Tabla1[[#This Row],[Cantidad de Insumos]])</f>
        <v/>
      </c>
      <c r="P421" s="531" t="str">
        <f>IF([2]!Tabla1[[#This Row],[Descripción]]="","",_xlfn.XLOOKUP([2]!Tabla1[[#This Row],[Descripción]],[2]!Tabla10[Descripción],[2]!Tabla10[CODIGO PRESUPUESTARIO],0))</f>
        <v/>
      </c>
      <c r="Q421" s="532"/>
      <c r="R421" s="532" t="str">
        <f>IF([2]!Tabla1[[#This Row],[Insumos]]="","",_xlfn.XLOOKUP([2]!Tabla1[[#This Row],[Insumos]],[2]!Tabla10[Insumo],[2]!Tabla10[InsumoAbrev],"",0))</f>
        <v/>
      </c>
      <c r="S421" s="191"/>
    </row>
    <row r="422" spans="2:19">
      <c r="B422" s="191" t="str">
        <f>IF('Formulario PPGR3'!$G422="","",CONCATENATE('Formulario PPGR3'!$C422,".",'Formulario PPGR3'!$D422,".",'Formulario PPGR3'!$E422,".",'Formulario PPGR3'!$F422))</f>
        <v/>
      </c>
      <c r="C422" s="191" t="str">
        <f>IF('Formulario PPGR3'!$G422="","",'Formulario PPGR1'!#REF!)</f>
        <v/>
      </c>
      <c r="D422" s="191" t="str">
        <f>IF('Formulario PPGR3'!$G422="","",'Formulario PPGR1'!#REF!)</f>
        <v/>
      </c>
      <c r="E422" s="191" t="str">
        <f>IF('Formulario PPGR3'!$G422="","",'Formulario PPGR1'!#REF!)</f>
        <v/>
      </c>
      <c r="F422" s="191" t="str">
        <f>IF('Formulario PPGR3'!$G422="","",'Formulario PPGR1'!#REF!)</f>
        <v/>
      </c>
      <c r="G422" s="190"/>
      <c r="H422" s="528" t="e" cm="1" vm="1">
        <f t="array" ref="H422">IF([2]!Tabla1[[#This Row],[Código_Actividad]]="","",_xlfn.XLOOKUP([2]!Tabla1[[#This Row],[Código_Actividad]],CodigoActividad,[2]!Tabla2[Actividades Programables Presupuestables],"",0))</f>
        <v>#REF!</v>
      </c>
      <c r="I422" s="529" t="str">
        <f>IFERROR(VLOOKUP('[2]Formulario PPGR3'!$G422,'[2]Formulario PPGR2'!$H$9:$V$534,15,FALSE),"")</f>
        <v/>
      </c>
      <c r="J422" s="534"/>
      <c r="K422" s="533"/>
      <c r="L422" s="530" t="str">
        <f>IF([2]!Tabla1[[#This Row],[Descripción]]="","",_xlfn.XLOOKUP([2]!Tabla1[[#This Row],[Descripción]],[2]!Tabla10[Descripción],[2]!Tabla10[Unidad de Medida],"",0))</f>
        <v/>
      </c>
      <c r="M422" s="321"/>
      <c r="N422" s="546" t="str">
        <f>IF([2]!Tabla1[[#This Row],[Descripción]]="","",_xlfn.XLOOKUP([2]!Tabla1[[#This Row],[Descripción]],[2]!Tabla10[Descripción],[2]!Tabla10[Precio Unitario],0))</f>
        <v/>
      </c>
      <c r="O422" s="546" t="str">
        <f>IF([2]!Tabla1[[#This Row],[Cantidad de Insumos]]="","",[2]!Tabla1[[#This Row],[Precio Unitario]]*[2]!Tabla1[[#This Row],[Cantidad de Insumos]])</f>
        <v/>
      </c>
      <c r="P422" s="531" t="str">
        <f>IF([2]!Tabla1[[#This Row],[Descripción]]="","",_xlfn.XLOOKUP([2]!Tabla1[[#This Row],[Descripción]],[2]!Tabla10[Descripción],[2]!Tabla10[CODIGO PRESUPUESTARIO],0))</f>
        <v/>
      </c>
      <c r="Q422" s="532"/>
      <c r="R422" s="532" t="str">
        <f>IF([2]!Tabla1[[#This Row],[Insumos]]="","",_xlfn.XLOOKUP([2]!Tabla1[[#This Row],[Insumos]],[2]!Tabla10[Insumo],[2]!Tabla10[InsumoAbrev],"",0))</f>
        <v/>
      </c>
      <c r="S422" s="191"/>
    </row>
    <row r="423" spans="2:19">
      <c r="B423" s="191" t="str">
        <f>IF('Formulario PPGR3'!$G423="","",CONCATENATE('Formulario PPGR3'!$C423,".",'Formulario PPGR3'!$D423,".",'Formulario PPGR3'!$E423,".",'Formulario PPGR3'!$F423))</f>
        <v/>
      </c>
      <c r="C423" s="191" t="str">
        <f>IF('Formulario PPGR3'!$G423="","",'Formulario PPGR1'!#REF!)</f>
        <v/>
      </c>
      <c r="D423" s="191" t="str">
        <f>IF('Formulario PPGR3'!$G423="","",'Formulario PPGR1'!#REF!)</f>
        <v/>
      </c>
      <c r="E423" s="191" t="str">
        <f>IF('Formulario PPGR3'!$G423="","",'Formulario PPGR1'!#REF!)</f>
        <v/>
      </c>
      <c r="F423" s="191" t="str">
        <f>IF('Formulario PPGR3'!$G423="","",'Formulario PPGR1'!#REF!)</f>
        <v/>
      </c>
      <c r="G423" s="190"/>
      <c r="H423" s="528" t="e" cm="1" vm="1">
        <f t="array" ref="H423">IF([2]!Tabla1[[#This Row],[Código_Actividad]]="","",_xlfn.XLOOKUP([2]!Tabla1[[#This Row],[Código_Actividad]],CodigoActividad,[2]!Tabla2[Actividades Programables Presupuestables],"",0))</f>
        <v>#REF!</v>
      </c>
      <c r="I423" s="529" t="str">
        <f>IFERROR(VLOOKUP('[2]Formulario PPGR3'!$G423,'[2]Formulario PPGR2'!$H$9:$V$534,15,FALSE),"")</f>
        <v/>
      </c>
      <c r="J423" s="534"/>
      <c r="K423" s="533"/>
      <c r="L423" s="530" t="str">
        <f>IF([2]!Tabla1[[#This Row],[Descripción]]="","",_xlfn.XLOOKUP([2]!Tabla1[[#This Row],[Descripción]],[2]!Tabla10[Descripción],[2]!Tabla10[Unidad de Medida],"",0))</f>
        <v/>
      </c>
      <c r="M423" s="321"/>
      <c r="N423" s="546" t="str">
        <f>IF([2]!Tabla1[[#This Row],[Descripción]]="","",_xlfn.XLOOKUP([2]!Tabla1[[#This Row],[Descripción]],[2]!Tabla10[Descripción],[2]!Tabla10[Precio Unitario],0))</f>
        <v/>
      </c>
      <c r="O423" s="546" t="str">
        <f>IF([2]!Tabla1[[#This Row],[Cantidad de Insumos]]="","",[2]!Tabla1[[#This Row],[Precio Unitario]]*[2]!Tabla1[[#This Row],[Cantidad de Insumos]])</f>
        <v/>
      </c>
      <c r="P423" s="531" t="str">
        <f>IF([2]!Tabla1[[#This Row],[Descripción]]="","",_xlfn.XLOOKUP([2]!Tabla1[[#This Row],[Descripción]],[2]!Tabla10[Descripción],[2]!Tabla10[CODIGO PRESUPUESTARIO],0))</f>
        <v/>
      </c>
      <c r="Q423" s="532"/>
      <c r="R423" s="532" t="str">
        <f>IF([2]!Tabla1[[#This Row],[Insumos]]="","",_xlfn.XLOOKUP([2]!Tabla1[[#This Row],[Insumos]],[2]!Tabla10[Insumo],[2]!Tabla10[InsumoAbrev],"",0))</f>
        <v/>
      </c>
      <c r="S423" s="191"/>
    </row>
    <row r="424" spans="2:19">
      <c r="B424" s="191" t="str">
        <f>IF('Formulario PPGR3'!$G424="","",CONCATENATE('Formulario PPGR3'!$C424,".",'Formulario PPGR3'!$D424,".",'Formulario PPGR3'!$E424,".",'Formulario PPGR3'!$F424))</f>
        <v/>
      </c>
      <c r="C424" s="191" t="str">
        <f>IF('Formulario PPGR3'!$G424="","",'Formulario PPGR1'!#REF!)</f>
        <v/>
      </c>
      <c r="D424" s="191" t="str">
        <f>IF('Formulario PPGR3'!$G424="","",'Formulario PPGR1'!#REF!)</f>
        <v/>
      </c>
      <c r="E424" s="191" t="str">
        <f>IF('Formulario PPGR3'!$G424="","",'Formulario PPGR1'!#REF!)</f>
        <v/>
      </c>
      <c r="F424" s="191" t="str">
        <f>IF('Formulario PPGR3'!$G424="","",'Formulario PPGR1'!#REF!)</f>
        <v/>
      </c>
      <c r="G424" s="190"/>
      <c r="H424" s="528" t="e" cm="1" vm="1">
        <f t="array" ref="H424">IF([2]!Tabla1[[#This Row],[Código_Actividad]]="","",_xlfn.XLOOKUP([2]!Tabla1[[#This Row],[Código_Actividad]],CodigoActividad,[2]!Tabla2[Actividades Programables Presupuestables],"",0))</f>
        <v>#REF!</v>
      </c>
      <c r="I424" s="529" t="str">
        <f>IFERROR(VLOOKUP('[2]Formulario PPGR3'!$G424,'[2]Formulario PPGR2'!$H$9:$V$534,15,FALSE),"")</f>
        <v/>
      </c>
      <c r="J424" s="534"/>
      <c r="K424" s="533"/>
      <c r="L424" s="530" t="str">
        <f>IF([2]!Tabla1[[#This Row],[Descripción]]="","",_xlfn.XLOOKUP([2]!Tabla1[[#This Row],[Descripción]],[2]!Tabla10[Descripción],[2]!Tabla10[Unidad de Medida],"",0))</f>
        <v/>
      </c>
      <c r="M424" s="321"/>
      <c r="N424" s="546" t="str">
        <f>IF([2]!Tabla1[[#This Row],[Descripción]]="","",_xlfn.XLOOKUP([2]!Tabla1[[#This Row],[Descripción]],[2]!Tabla10[Descripción],[2]!Tabla10[Precio Unitario],0))</f>
        <v/>
      </c>
      <c r="O424" s="546" t="str">
        <f>IF([2]!Tabla1[[#This Row],[Cantidad de Insumos]]="","",[2]!Tabla1[[#This Row],[Precio Unitario]]*[2]!Tabla1[[#This Row],[Cantidad de Insumos]])</f>
        <v/>
      </c>
      <c r="P424" s="531" t="str">
        <f>IF([2]!Tabla1[[#This Row],[Descripción]]="","",_xlfn.XLOOKUP([2]!Tabla1[[#This Row],[Descripción]],[2]!Tabla10[Descripción],[2]!Tabla10[CODIGO PRESUPUESTARIO],0))</f>
        <v/>
      </c>
      <c r="Q424" s="532"/>
      <c r="R424" s="532" t="str">
        <f>IF([2]!Tabla1[[#This Row],[Insumos]]="","",_xlfn.XLOOKUP([2]!Tabla1[[#This Row],[Insumos]],[2]!Tabla10[Insumo],[2]!Tabla10[InsumoAbrev],"",0))</f>
        <v/>
      </c>
      <c r="S424" s="191"/>
    </row>
    <row r="425" spans="2:19">
      <c r="B425" s="191" t="str">
        <f>IF('Formulario PPGR3'!$G425="","",CONCATENATE('Formulario PPGR3'!$C425,".",'Formulario PPGR3'!$D425,".",'Formulario PPGR3'!$E425,".",'Formulario PPGR3'!$F425))</f>
        <v/>
      </c>
      <c r="C425" s="191" t="str">
        <f>IF('Formulario PPGR3'!$G425="","",'Formulario PPGR1'!#REF!)</f>
        <v/>
      </c>
      <c r="D425" s="191" t="str">
        <f>IF('Formulario PPGR3'!$G425="","",'Formulario PPGR1'!#REF!)</f>
        <v/>
      </c>
      <c r="E425" s="191" t="str">
        <f>IF('Formulario PPGR3'!$G425="","",'Formulario PPGR1'!#REF!)</f>
        <v/>
      </c>
      <c r="F425" s="191" t="str">
        <f>IF('Formulario PPGR3'!$G425="","",'Formulario PPGR1'!#REF!)</f>
        <v/>
      </c>
      <c r="G425" s="190"/>
      <c r="H425" s="528" t="e" cm="1" vm="1">
        <f t="array" ref="H425">IF([2]!Tabla1[[#This Row],[Código_Actividad]]="","",_xlfn.XLOOKUP([2]!Tabla1[[#This Row],[Código_Actividad]],CodigoActividad,[2]!Tabla2[Actividades Programables Presupuestables],"",0))</f>
        <v>#REF!</v>
      </c>
      <c r="I425" s="529" t="str">
        <f>IFERROR(VLOOKUP('[2]Formulario PPGR3'!$G425,'[2]Formulario PPGR2'!$H$9:$V$534,15,FALSE),"")</f>
        <v/>
      </c>
      <c r="J425" s="534"/>
      <c r="K425" s="533"/>
      <c r="L425" s="530" t="str">
        <f>IF([2]!Tabla1[[#This Row],[Descripción]]="","",_xlfn.XLOOKUP([2]!Tabla1[[#This Row],[Descripción]],[2]!Tabla10[Descripción],[2]!Tabla10[Unidad de Medida],"",0))</f>
        <v/>
      </c>
      <c r="M425" s="321"/>
      <c r="N425" s="546" t="str">
        <f>IF([2]!Tabla1[[#This Row],[Descripción]]="","",_xlfn.XLOOKUP([2]!Tabla1[[#This Row],[Descripción]],[2]!Tabla10[Descripción],[2]!Tabla10[Precio Unitario],0))</f>
        <v/>
      </c>
      <c r="O425" s="546" t="str">
        <f>IF([2]!Tabla1[[#This Row],[Cantidad de Insumos]]="","",[2]!Tabla1[[#This Row],[Precio Unitario]]*[2]!Tabla1[[#This Row],[Cantidad de Insumos]])</f>
        <v/>
      </c>
      <c r="P425" s="531" t="str">
        <f>IF([2]!Tabla1[[#This Row],[Descripción]]="","",_xlfn.XLOOKUP([2]!Tabla1[[#This Row],[Descripción]],[2]!Tabla10[Descripción],[2]!Tabla10[CODIGO PRESUPUESTARIO],0))</f>
        <v/>
      </c>
      <c r="Q425" s="532"/>
      <c r="R425" s="532" t="str">
        <f>IF([2]!Tabla1[[#This Row],[Insumos]]="","",_xlfn.XLOOKUP([2]!Tabla1[[#This Row],[Insumos]],[2]!Tabla10[Insumo],[2]!Tabla10[InsumoAbrev],"",0))</f>
        <v/>
      </c>
      <c r="S425" s="191"/>
    </row>
    <row r="426" spans="2:19">
      <c r="B426" s="191" t="str">
        <f>IF('Formulario PPGR3'!$G426="","",CONCATENATE('Formulario PPGR3'!$C426,".",'Formulario PPGR3'!$D426,".",'Formulario PPGR3'!$E426,".",'Formulario PPGR3'!$F426))</f>
        <v/>
      </c>
      <c r="C426" s="191" t="str">
        <f>IF('Formulario PPGR3'!$G426="","",'Formulario PPGR1'!#REF!)</f>
        <v/>
      </c>
      <c r="D426" s="191" t="str">
        <f>IF('Formulario PPGR3'!$G426="","",'Formulario PPGR1'!#REF!)</f>
        <v/>
      </c>
      <c r="E426" s="191" t="str">
        <f>IF('Formulario PPGR3'!$G426="","",'Formulario PPGR1'!#REF!)</f>
        <v/>
      </c>
      <c r="F426" s="191" t="str">
        <f>IF('Formulario PPGR3'!$G426="","",'Formulario PPGR1'!#REF!)</f>
        <v/>
      </c>
      <c r="G426" s="190"/>
      <c r="H426" s="528" t="e" cm="1" vm="1">
        <f t="array" ref="H426">IF([2]!Tabla1[[#This Row],[Código_Actividad]]="","",_xlfn.XLOOKUP([2]!Tabla1[[#This Row],[Código_Actividad]],CodigoActividad,[2]!Tabla2[Actividades Programables Presupuestables],"",0))</f>
        <v>#REF!</v>
      </c>
      <c r="I426" s="529" t="str">
        <f>IFERROR(VLOOKUP('[2]Formulario PPGR3'!$G426,'[2]Formulario PPGR2'!$H$9:$V$534,15,FALSE),"")</f>
        <v/>
      </c>
      <c r="J426" s="534"/>
      <c r="K426" s="533"/>
      <c r="L426" s="530" t="str">
        <f>IF([2]!Tabla1[[#This Row],[Descripción]]="","",_xlfn.XLOOKUP([2]!Tabla1[[#This Row],[Descripción]],[2]!Tabla10[Descripción],[2]!Tabla10[Unidad de Medida],"",0))</f>
        <v/>
      </c>
      <c r="M426" s="321"/>
      <c r="N426" s="546" t="str">
        <f>IF([2]!Tabla1[[#This Row],[Descripción]]="","",_xlfn.XLOOKUP([2]!Tabla1[[#This Row],[Descripción]],[2]!Tabla10[Descripción],[2]!Tabla10[Precio Unitario],0))</f>
        <v/>
      </c>
      <c r="O426" s="546" t="str">
        <f>IF([2]!Tabla1[[#This Row],[Cantidad de Insumos]]="","",[2]!Tabla1[[#This Row],[Precio Unitario]]*[2]!Tabla1[[#This Row],[Cantidad de Insumos]])</f>
        <v/>
      </c>
      <c r="P426" s="531" t="str">
        <f>IF([2]!Tabla1[[#This Row],[Descripción]]="","",_xlfn.XLOOKUP([2]!Tabla1[[#This Row],[Descripción]],[2]!Tabla10[Descripción],[2]!Tabla10[CODIGO PRESUPUESTARIO],0))</f>
        <v/>
      </c>
      <c r="Q426" s="532"/>
      <c r="R426" s="532" t="str">
        <f>IF([2]!Tabla1[[#This Row],[Insumos]]="","",_xlfn.XLOOKUP([2]!Tabla1[[#This Row],[Insumos]],[2]!Tabla10[Insumo],[2]!Tabla10[InsumoAbrev],"",0))</f>
        <v/>
      </c>
      <c r="S426" s="191"/>
    </row>
    <row r="427" spans="2:19">
      <c r="B427" s="191" t="str">
        <f>IF('Formulario PPGR3'!$G427="","",CONCATENATE('Formulario PPGR3'!$C427,".",'Formulario PPGR3'!$D427,".",'Formulario PPGR3'!$E427,".",'Formulario PPGR3'!$F427))</f>
        <v/>
      </c>
      <c r="C427" s="191" t="str">
        <f>IF('Formulario PPGR3'!$G427="","",'Formulario PPGR1'!#REF!)</f>
        <v/>
      </c>
      <c r="D427" s="191" t="str">
        <f>IF('Formulario PPGR3'!$G427="","",'Formulario PPGR1'!#REF!)</f>
        <v/>
      </c>
      <c r="E427" s="191" t="str">
        <f>IF('Formulario PPGR3'!$G427="","",'Formulario PPGR1'!#REF!)</f>
        <v/>
      </c>
      <c r="F427" s="191" t="str">
        <f>IF('Formulario PPGR3'!$G427="","",'Formulario PPGR1'!#REF!)</f>
        <v/>
      </c>
      <c r="G427" s="190"/>
      <c r="H427" s="528" t="e" cm="1" vm="1">
        <f t="array" ref="H427">IF([2]!Tabla1[[#This Row],[Código_Actividad]]="","",_xlfn.XLOOKUP([2]!Tabla1[[#This Row],[Código_Actividad]],CodigoActividad,[2]!Tabla2[Actividades Programables Presupuestables],"",0))</f>
        <v>#REF!</v>
      </c>
      <c r="I427" s="529" t="str">
        <f>IFERROR(VLOOKUP('[2]Formulario PPGR3'!$G427,'[2]Formulario PPGR2'!$H$9:$V$534,15,FALSE),"")</f>
        <v/>
      </c>
      <c r="J427" s="534"/>
      <c r="K427" s="533"/>
      <c r="L427" s="530" t="str">
        <f>IF([2]!Tabla1[[#This Row],[Descripción]]="","",_xlfn.XLOOKUP([2]!Tabla1[[#This Row],[Descripción]],[2]!Tabla10[Descripción],[2]!Tabla10[Unidad de Medida],"",0))</f>
        <v/>
      </c>
      <c r="M427" s="321"/>
      <c r="N427" s="546" t="str">
        <f>IF([2]!Tabla1[[#This Row],[Descripción]]="","",_xlfn.XLOOKUP([2]!Tabla1[[#This Row],[Descripción]],[2]!Tabla10[Descripción],[2]!Tabla10[Precio Unitario],0))</f>
        <v/>
      </c>
      <c r="O427" s="546" t="str">
        <f>IF([2]!Tabla1[[#This Row],[Cantidad de Insumos]]="","",[2]!Tabla1[[#This Row],[Precio Unitario]]*[2]!Tabla1[[#This Row],[Cantidad de Insumos]])</f>
        <v/>
      </c>
      <c r="P427" s="531" t="str">
        <f>IF([2]!Tabla1[[#This Row],[Descripción]]="","",_xlfn.XLOOKUP([2]!Tabla1[[#This Row],[Descripción]],[2]!Tabla10[Descripción],[2]!Tabla10[CODIGO PRESUPUESTARIO],0))</f>
        <v/>
      </c>
      <c r="Q427" s="532"/>
      <c r="R427" s="532" t="str">
        <f>IF([2]!Tabla1[[#This Row],[Insumos]]="","",_xlfn.XLOOKUP([2]!Tabla1[[#This Row],[Insumos]],[2]!Tabla10[Insumo],[2]!Tabla10[InsumoAbrev],"",0))</f>
        <v/>
      </c>
      <c r="S427" s="191"/>
    </row>
    <row r="428" spans="2:19">
      <c r="B428" s="191" t="str">
        <f>IF('Formulario PPGR3'!$G428="","",CONCATENATE('Formulario PPGR3'!$C428,".",'Formulario PPGR3'!$D428,".",'Formulario PPGR3'!$E428,".",'Formulario PPGR3'!$F428))</f>
        <v/>
      </c>
      <c r="C428" s="191" t="str">
        <f>IF('Formulario PPGR3'!$G428="","",'Formulario PPGR1'!#REF!)</f>
        <v/>
      </c>
      <c r="D428" s="191" t="str">
        <f>IF('Formulario PPGR3'!$G428="","",'Formulario PPGR1'!#REF!)</f>
        <v/>
      </c>
      <c r="E428" s="191" t="str">
        <f>IF('Formulario PPGR3'!$G428="","",'Formulario PPGR1'!#REF!)</f>
        <v/>
      </c>
      <c r="F428" s="191" t="str">
        <f>IF('Formulario PPGR3'!$G428="","",'Formulario PPGR1'!#REF!)</f>
        <v/>
      </c>
      <c r="G428" s="190"/>
      <c r="H428" s="528" t="e" cm="1" vm="1">
        <f t="array" ref="H428">IF([2]!Tabla1[[#This Row],[Código_Actividad]]="","",_xlfn.XLOOKUP([2]!Tabla1[[#This Row],[Código_Actividad]],CodigoActividad,[2]!Tabla2[Actividades Programables Presupuestables],"",0))</f>
        <v>#REF!</v>
      </c>
      <c r="I428" s="529" t="str">
        <f>IFERROR(VLOOKUP('[2]Formulario PPGR3'!$G428,'[2]Formulario PPGR2'!$H$9:$V$534,15,FALSE),"")</f>
        <v/>
      </c>
      <c r="J428" s="534"/>
      <c r="K428" s="533"/>
      <c r="L428" s="530" t="str">
        <f>IF([2]!Tabla1[[#This Row],[Descripción]]="","",_xlfn.XLOOKUP([2]!Tabla1[[#This Row],[Descripción]],[2]!Tabla10[Descripción],[2]!Tabla10[Unidad de Medida],"",0))</f>
        <v/>
      </c>
      <c r="M428" s="321"/>
      <c r="N428" s="546" t="str">
        <f>IF([2]!Tabla1[[#This Row],[Descripción]]="","",_xlfn.XLOOKUP([2]!Tabla1[[#This Row],[Descripción]],[2]!Tabla10[Descripción],[2]!Tabla10[Precio Unitario],0))</f>
        <v/>
      </c>
      <c r="O428" s="546" t="str">
        <f>IF([2]!Tabla1[[#This Row],[Cantidad de Insumos]]="","",[2]!Tabla1[[#This Row],[Precio Unitario]]*[2]!Tabla1[[#This Row],[Cantidad de Insumos]])</f>
        <v/>
      </c>
      <c r="P428" s="531" t="str">
        <f>IF([2]!Tabla1[[#This Row],[Descripción]]="","",_xlfn.XLOOKUP([2]!Tabla1[[#This Row],[Descripción]],[2]!Tabla10[Descripción],[2]!Tabla10[CODIGO PRESUPUESTARIO],0))</f>
        <v/>
      </c>
      <c r="Q428" s="532"/>
      <c r="R428" s="532" t="str">
        <f>IF([2]!Tabla1[[#This Row],[Insumos]]="","",_xlfn.XLOOKUP([2]!Tabla1[[#This Row],[Insumos]],[2]!Tabla10[Insumo],[2]!Tabla10[InsumoAbrev],"",0))</f>
        <v/>
      </c>
      <c r="S428" s="191"/>
    </row>
    <row r="429" spans="2:19">
      <c r="B429" s="191" t="str">
        <f>IF('Formulario PPGR3'!$G429="","",CONCATENATE('Formulario PPGR3'!$C429,".",'Formulario PPGR3'!$D429,".",'Formulario PPGR3'!$E429,".",'Formulario PPGR3'!$F429))</f>
        <v/>
      </c>
      <c r="C429" s="191" t="str">
        <f>IF('Formulario PPGR3'!$G429="","",'Formulario PPGR1'!#REF!)</f>
        <v/>
      </c>
      <c r="D429" s="191" t="str">
        <f>IF('Formulario PPGR3'!$G429="","",'Formulario PPGR1'!#REF!)</f>
        <v/>
      </c>
      <c r="E429" s="191" t="str">
        <f>IF('Formulario PPGR3'!$G429="","",'Formulario PPGR1'!#REF!)</f>
        <v/>
      </c>
      <c r="F429" s="191" t="str">
        <f>IF('Formulario PPGR3'!$G429="","",'Formulario PPGR1'!#REF!)</f>
        <v/>
      </c>
      <c r="G429" s="190"/>
      <c r="H429" s="528" t="e" cm="1" vm="1">
        <f t="array" ref="H429">IF([2]!Tabla1[[#This Row],[Código_Actividad]]="","",_xlfn.XLOOKUP([2]!Tabla1[[#This Row],[Código_Actividad]],CodigoActividad,[2]!Tabla2[Actividades Programables Presupuestables],"",0))</f>
        <v>#REF!</v>
      </c>
      <c r="I429" s="529" t="str">
        <f>IFERROR(VLOOKUP('[2]Formulario PPGR3'!$G429,'[2]Formulario PPGR2'!$H$9:$V$534,15,FALSE),"")</f>
        <v/>
      </c>
      <c r="J429" s="534"/>
      <c r="K429" s="533"/>
      <c r="L429" s="530" t="str">
        <f>IF([2]!Tabla1[[#This Row],[Descripción]]="","",_xlfn.XLOOKUP([2]!Tabla1[[#This Row],[Descripción]],[2]!Tabla10[Descripción],[2]!Tabla10[Unidad de Medida],"",0))</f>
        <v/>
      </c>
      <c r="M429" s="321"/>
      <c r="N429" s="546" t="str">
        <f>IF([2]!Tabla1[[#This Row],[Descripción]]="","",_xlfn.XLOOKUP([2]!Tabla1[[#This Row],[Descripción]],[2]!Tabla10[Descripción],[2]!Tabla10[Precio Unitario],0))</f>
        <v/>
      </c>
      <c r="O429" s="546" t="str">
        <f>IF([2]!Tabla1[[#This Row],[Cantidad de Insumos]]="","",[2]!Tabla1[[#This Row],[Precio Unitario]]*[2]!Tabla1[[#This Row],[Cantidad de Insumos]])</f>
        <v/>
      </c>
      <c r="P429" s="531" t="str">
        <f>IF([2]!Tabla1[[#This Row],[Descripción]]="","",_xlfn.XLOOKUP([2]!Tabla1[[#This Row],[Descripción]],[2]!Tabla10[Descripción],[2]!Tabla10[CODIGO PRESUPUESTARIO],0))</f>
        <v/>
      </c>
      <c r="Q429" s="532"/>
      <c r="R429" s="532" t="str">
        <f>IF([2]!Tabla1[[#This Row],[Insumos]]="","",_xlfn.XLOOKUP([2]!Tabla1[[#This Row],[Insumos]],[2]!Tabla10[Insumo],[2]!Tabla10[InsumoAbrev],"",0))</f>
        <v/>
      </c>
      <c r="S429" s="191"/>
    </row>
    <row r="430" spans="2:19">
      <c r="B430" s="191" t="str">
        <f>IF('Formulario PPGR3'!$G430="","",CONCATENATE('Formulario PPGR3'!$C430,".",'Formulario PPGR3'!$D430,".",'Formulario PPGR3'!$E430,".",'Formulario PPGR3'!$F430))</f>
        <v/>
      </c>
      <c r="C430" s="191" t="str">
        <f>IF('Formulario PPGR3'!$G430="","",'Formulario PPGR1'!#REF!)</f>
        <v/>
      </c>
      <c r="D430" s="191" t="str">
        <f>IF('Formulario PPGR3'!$G430="","",'Formulario PPGR1'!#REF!)</f>
        <v/>
      </c>
      <c r="E430" s="191" t="str">
        <f>IF('Formulario PPGR3'!$G430="","",'Formulario PPGR1'!#REF!)</f>
        <v/>
      </c>
      <c r="F430" s="191" t="str">
        <f>IF('Formulario PPGR3'!$G430="","",'Formulario PPGR1'!#REF!)</f>
        <v/>
      </c>
      <c r="G430" s="190"/>
      <c r="H430" s="528" t="e" cm="1" vm="1">
        <f t="array" ref="H430">IF([2]!Tabla1[[#This Row],[Código_Actividad]]="","",_xlfn.XLOOKUP([2]!Tabla1[[#This Row],[Código_Actividad]],CodigoActividad,[2]!Tabla2[Actividades Programables Presupuestables],"",0))</f>
        <v>#REF!</v>
      </c>
      <c r="I430" s="529" t="str">
        <f>IFERROR(VLOOKUP('[2]Formulario PPGR3'!$G430,'[2]Formulario PPGR2'!$H$9:$V$534,15,FALSE),"")</f>
        <v/>
      </c>
      <c r="J430" s="534"/>
      <c r="K430" s="533"/>
      <c r="L430" s="530" t="str">
        <f>IF([2]!Tabla1[[#This Row],[Descripción]]="","",_xlfn.XLOOKUP([2]!Tabla1[[#This Row],[Descripción]],[2]!Tabla10[Descripción],[2]!Tabla10[Unidad de Medida],"",0))</f>
        <v/>
      </c>
      <c r="M430" s="321"/>
      <c r="N430" s="546" t="str">
        <f>IF([2]!Tabla1[[#This Row],[Descripción]]="","",_xlfn.XLOOKUP([2]!Tabla1[[#This Row],[Descripción]],[2]!Tabla10[Descripción],[2]!Tabla10[Precio Unitario],0))</f>
        <v/>
      </c>
      <c r="O430" s="546" t="str">
        <f>IF([2]!Tabla1[[#This Row],[Cantidad de Insumos]]="","",[2]!Tabla1[[#This Row],[Precio Unitario]]*[2]!Tabla1[[#This Row],[Cantidad de Insumos]])</f>
        <v/>
      </c>
      <c r="P430" s="531" t="str">
        <f>IF([2]!Tabla1[[#This Row],[Descripción]]="","",_xlfn.XLOOKUP([2]!Tabla1[[#This Row],[Descripción]],[2]!Tabla10[Descripción],[2]!Tabla10[CODIGO PRESUPUESTARIO],0))</f>
        <v/>
      </c>
      <c r="Q430" s="532"/>
      <c r="R430" s="532" t="str">
        <f>IF([2]!Tabla1[[#This Row],[Insumos]]="","",_xlfn.XLOOKUP([2]!Tabla1[[#This Row],[Insumos]],[2]!Tabla10[Insumo],[2]!Tabla10[InsumoAbrev],"",0))</f>
        <v/>
      </c>
      <c r="S430" s="191"/>
    </row>
    <row r="431" spans="2:19">
      <c r="B431" s="191" t="str">
        <f>IF('Formulario PPGR3'!$G431="","",CONCATENATE('Formulario PPGR3'!$C431,".",'Formulario PPGR3'!$D431,".",'Formulario PPGR3'!$E431,".",'Formulario PPGR3'!$F431))</f>
        <v/>
      </c>
      <c r="C431" s="191" t="str">
        <f>IF('Formulario PPGR3'!$G431="","",'Formulario PPGR1'!#REF!)</f>
        <v/>
      </c>
      <c r="D431" s="191" t="str">
        <f>IF('Formulario PPGR3'!$G431="","",'Formulario PPGR1'!#REF!)</f>
        <v/>
      </c>
      <c r="E431" s="191" t="str">
        <f>IF('Formulario PPGR3'!$G431="","",'Formulario PPGR1'!#REF!)</f>
        <v/>
      </c>
      <c r="F431" s="191" t="str">
        <f>IF('Formulario PPGR3'!$G431="","",'Formulario PPGR1'!#REF!)</f>
        <v/>
      </c>
      <c r="G431" s="190"/>
      <c r="H431" s="528" t="e" cm="1" vm="1">
        <f t="array" ref="H431">IF([2]!Tabla1[[#This Row],[Código_Actividad]]="","",_xlfn.XLOOKUP([2]!Tabla1[[#This Row],[Código_Actividad]],CodigoActividad,[2]!Tabla2[Actividades Programables Presupuestables],"",0))</f>
        <v>#REF!</v>
      </c>
      <c r="I431" s="529" t="str">
        <f>IFERROR(VLOOKUP('[2]Formulario PPGR3'!$G431,'[2]Formulario PPGR2'!$H$9:$V$534,15,FALSE),"")</f>
        <v/>
      </c>
      <c r="J431" s="534"/>
      <c r="K431" s="533"/>
      <c r="L431" s="530" t="str">
        <f>IF([2]!Tabla1[[#This Row],[Descripción]]="","",_xlfn.XLOOKUP([2]!Tabla1[[#This Row],[Descripción]],[2]!Tabla10[Descripción],[2]!Tabla10[Unidad de Medida],"",0))</f>
        <v/>
      </c>
      <c r="M431" s="321"/>
      <c r="N431" s="546" t="str">
        <f>IF([2]!Tabla1[[#This Row],[Descripción]]="","",_xlfn.XLOOKUP([2]!Tabla1[[#This Row],[Descripción]],[2]!Tabla10[Descripción],[2]!Tabla10[Precio Unitario],0))</f>
        <v/>
      </c>
      <c r="O431" s="546" t="str">
        <f>IF([2]!Tabla1[[#This Row],[Cantidad de Insumos]]="","",[2]!Tabla1[[#This Row],[Precio Unitario]]*[2]!Tabla1[[#This Row],[Cantidad de Insumos]])</f>
        <v/>
      </c>
      <c r="P431" s="531" t="str">
        <f>IF([2]!Tabla1[[#This Row],[Descripción]]="","",_xlfn.XLOOKUP([2]!Tabla1[[#This Row],[Descripción]],[2]!Tabla10[Descripción],[2]!Tabla10[CODIGO PRESUPUESTARIO],0))</f>
        <v/>
      </c>
      <c r="Q431" s="532"/>
      <c r="R431" s="532" t="str">
        <f>IF([2]!Tabla1[[#This Row],[Insumos]]="","",_xlfn.XLOOKUP([2]!Tabla1[[#This Row],[Insumos]],[2]!Tabla10[Insumo],[2]!Tabla10[InsumoAbrev],"",0))</f>
        <v/>
      </c>
      <c r="S431" s="191"/>
    </row>
    <row r="432" spans="2:19">
      <c r="B432" s="191" t="str">
        <f>IF('Formulario PPGR3'!$G432="","",CONCATENATE('Formulario PPGR3'!$C432,".",'Formulario PPGR3'!$D432,".",'Formulario PPGR3'!$E432,".",'Formulario PPGR3'!$F432))</f>
        <v/>
      </c>
      <c r="C432" s="191" t="str">
        <f>IF('Formulario PPGR3'!$G432="","",'Formulario PPGR1'!#REF!)</f>
        <v/>
      </c>
      <c r="D432" s="191" t="str">
        <f>IF('Formulario PPGR3'!$G432="","",'Formulario PPGR1'!#REF!)</f>
        <v/>
      </c>
      <c r="E432" s="191" t="str">
        <f>IF('Formulario PPGR3'!$G432="","",'Formulario PPGR1'!#REF!)</f>
        <v/>
      </c>
      <c r="F432" s="191" t="str">
        <f>IF('Formulario PPGR3'!$G432="","",'Formulario PPGR1'!#REF!)</f>
        <v/>
      </c>
      <c r="G432" s="190"/>
      <c r="H432" s="528" t="e" cm="1" vm="1">
        <f t="array" ref="H432">IF([2]!Tabla1[[#This Row],[Código_Actividad]]="","",_xlfn.XLOOKUP([2]!Tabla1[[#This Row],[Código_Actividad]],CodigoActividad,[2]!Tabla2[Actividades Programables Presupuestables],"",0))</f>
        <v>#REF!</v>
      </c>
      <c r="I432" s="529" t="str">
        <f>IFERROR(VLOOKUP('[2]Formulario PPGR3'!$G432,'[2]Formulario PPGR2'!$H$9:$V$534,15,FALSE),"")</f>
        <v/>
      </c>
      <c r="J432" s="534"/>
      <c r="K432" s="533"/>
      <c r="L432" s="530" t="str">
        <f>IF([2]!Tabla1[[#This Row],[Descripción]]="","",_xlfn.XLOOKUP([2]!Tabla1[[#This Row],[Descripción]],[2]!Tabla10[Descripción],[2]!Tabla10[Unidad de Medida],"",0))</f>
        <v/>
      </c>
      <c r="M432" s="321"/>
      <c r="N432" s="546" t="str">
        <f>IF([2]!Tabla1[[#This Row],[Descripción]]="","",_xlfn.XLOOKUP([2]!Tabla1[[#This Row],[Descripción]],[2]!Tabla10[Descripción],[2]!Tabla10[Precio Unitario],0))</f>
        <v/>
      </c>
      <c r="O432" s="546" t="str">
        <f>IF([2]!Tabla1[[#This Row],[Cantidad de Insumos]]="","",[2]!Tabla1[[#This Row],[Precio Unitario]]*[2]!Tabla1[[#This Row],[Cantidad de Insumos]])</f>
        <v/>
      </c>
      <c r="P432" s="531" t="str">
        <f>IF([2]!Tabla1[[#This Row],[Descripción]]="","",_xlfn.XLOOKUP([2]!Tabla1[[#This Row],[Descripción]],[2]!Tabla10[Descripción],[2]!Tabla10[CODIGO PRESUPUESTARIO],0))</f>
        <v/>
      </c>
      <c r="Q432" s="532"/>
      <c r="R432" s="532" t="str">
        <f>IF([2]!Tabla1[[#This Row],[Insumos]]="","",_xlfn.XLOOKUP([2]!Tabla1[[#This Row],[Insumos]],[2]!Tabla10[Insumo],[2]!Tabla10[InsumoAbrev],"",0))</f>
        <v/>
      </c>
      <c r="S432" s="191"/>
    </row>
    <row r="433" spans="2:19">
      <c r="B433" s="191" t="str">
        <f>IF('Formulario PPGR3'!$G433="","",CONCATENATE('Formulario PPGR3'!$C433,".",'Formulario PPGR3'!$D433,".",'Formulario PPGR3'!$E433,".",'Formulario PPGR3'!$F433))</f>
        <v/>
      </c>
      <c r="C433" s="191" t="str">
        <f>IF('Formulario PPGR3'!$G433="","",'Formulario PPGR1'!#REF!)</f>
        <v/>
      </c>
      <c r="D433" s="191" t="str">
        <f>IF('Formulario PPGR3'!$G433="","",'Formulario PPGR1'!#REF!)</f>
        <v/>
      </c>
      <c r="E433" s="191" t="str">
        <f>IF('Formulario PPGR3'!$G433="","",'Formulario PPGR1'!#REF!)</f>
        <v/>
      </c>
      <c r="F433" s="191" t="str">
        <f>IF('Formulario PPGR3'!$G433="","",'Formulario PPGR1'!#REF!)</f>
        <v/>
      </c>
      <c r="G433" s="190"/>
      <c r="H433" s="528" t="e" cm="1" vm="1">
        <f t="array" ref="H433">IF([2]!Tabla1[[#This Row],[Código_Actividad]]="","",_xlfn.XLOOKUP([2]!Tabla1[[#This Row],[Código_Actividad]],CodigoActividad,[2]!Tabla2[Actividades Programables Presupuestables],"",0))</f>
        <v>#REF!</v>
      </c>
      <c r="I433" s="529" t="str">
        <f>IFERROR(VLOOKUP('[2]Formulario PPGR3'!$G433,'[2]Formulario PPGR2'!$H$9:$V$534,15,FALSE),"")</f>
        <v/>
      </c>
      <c r="J433" s="534"/>
      <c r="K433" s="533"/>
      <c r="L433" s="530" t="str">
        <f>IF([2]!Tabla1[[#This Row],[Descripción]]="","",_xlfn.XLOOKUP([2]!Tabla1[[#This Row],[Descripción]],[2]!Tabla10[Descripción],[2]!Tabla10[Unidad de Medida],"",0))</f>
        <v/>
      </c>
      <c r="M433" s="321"/>
      <c r="N433" s="546" t="str">
        <f>IF([2]!Tabla1[[#This Row],[Descripción]]="","",_xlfn.XLOOKUP([2]!Tabla1[[#This Row],[Descripción]],[2]!Tabla10[Descripción],[2]!Tabla10[Precio Unitario],0))</f>
        <v/>
      </c>
      <c r="O433" s="546" t="str">
        <f>IF([2]!Tabla1[[#This Row],[Cantidad de Insumos]]="","",[2]!Tabla1[[#This Row],[Precio Unitario]]*[2]!Tabla1[[#This Row],[Cantidad de Insumos]])</f>
        <v/>
      </c>
      <c r="P433" s="531" t="str">
        <f>IF([2]!Tabla1[[#This Row],[Descripción]]="","",_xlfn.XLOOKUP([2]!Tabla1[[#This Row],[Descripción]],[2]!Tabla10[Descripción],[2]!Tabla10[CODIGO PRESUPUESTARIO],0))</f>
        <v/>
      </c>
      <c r="Q433" s="532"/>
      <c r="R433" s="532" t="str">
        <f>IF([2]!Tabla1[[#This Row],[Insumos]]="","",_xlfn.XLOOKUP([2]!Tabla1[[#This Row],[Insumos]],[2]!Tabla10[Insumo],[2]!Tabla10[InsumoAbrev],"",0))</f>
        <v/>
      </c>
      <c r="S433" s="191"/>
    </row>
    <row r="434" spans="2:19">
      <c r="B434" s="191" t="str">
        <f>IF('Formulario PPGR3'!$G434="","",CONCATENATE('Formulario PPGR3'!$C434,".",'Formulario PPGR3'!$D434,".",'Formulario PPGR3'!$E434,".",'Formulario PPGR3'!$F434))</f>
        <v/>
      </c>
      <c r="C434" s="191" t="str">
        <f>IF('Formulario PPGR3'!$G434="","",'Formulario PPGR1'!#REF!)</f>
        <v/>
      </c>
      <c r="D434" s="191" t="str">
        <f>IF('Formulario PPGR3'!$G434="","",'Formulario PPGR1'!#REF!)</f>
        <v/>
      </c>
      <c r="E434" s="191" t="str">
        <f>IF('Formulario PPGR3'!$G434="","",'Formulario PPGR1'!#REF!)</f>
        <v/>
      </c>
      <c r="F434" s="191" t="str">
        <f>IF('Formulario PPGR3'!$G434="","",'Formulario PPGR1'!#REF!)</f>
        <v/>
      </c>
      <c r="G434" s="190"/>
      <c r="H434" s="528" t="e" cm="1" vm="1">
        <f t="array" ref="H434">IF([2]!Tabla1[[#This Row],[Código_Actividad]]="","",_xlfn.XLOOKUP([2]!Tabla1[[#This Row],[Código_Actividad]],CodigoActividad,[2]!Tabla2[Actividades Programables Presupuestables],"",0))</f>
        <v>#REF!</v>
      </c>
      <c r="I434" s="529" t="str">
        <f>IFERROR(VLOOKUP('[2]Formulario PPGR3'!$G434,'[2]Formulario PPGR2'!$H$9:$V$534,15,FALSE),"")</f>
        <v/>
      </c>
      <c r="J434" s="534"/>
      <c r="K434" s="533"/>
      <c r="L434" s="530" t="str">
        <f>IF([2]!Tabla1[[#This Row],[Descripción]]="","",_xlfn.XLOOKUP([2]!Tabla1[[#This Row],[Descripción]],[2]!Tabla10[Descripción],[2]!Tabla10[Unidad de Medida],"",0))</f>
        <v/>
      </c>
      <c r="M434" s="321"/>
      <c r="N434" s="546" t="str">
        <f>IF([2]!Tabla1[[#This Row],[Descripción]]="","",_xlfn.XLOOKUP([2]!Tabla1[[#This Row],[Descripción]],[2]!Tabla10[Descripción],[2]!Tabla10[Precio Unitario],0))</f>
        <v/>
      </c>
      <c r="O434" s="546" t="str">
        <f>IF([2]!Tabla1[[#This Row],[Cantidad de Insumos]]="","",[2]!Tabla1[[#This Row],[Precio Unitario]]*[2]!Tabla1[[#This Row],[Cantidad de Insumos]])</f>
        <v/>
      </c>
      <c r="P434" s="531" t="str">
        <f>IF([2]!Tabla1[[#This Row],[Descripción]]="","",_xlfn.XLOOKUP([2]!Tabla1[[#This Row],[Descripción]],[2]!Tabla10[Descripción],[2]!Tabla10[CODIGO PRESUPUESTARIO],0))</f>
        <v/>
      </c>
      <c r="Q434" s="532"/>
      <c r="R434" s="532" t="str">
        <f>IF([2]!Tabla1[[#This Row],[Insumos]]="","",_xlfn.XLOOKUP([2]!Tabla1[[#This Row],[Insumos]],[2]!Tabla10[Insumo],[2]!Tabla10[InsumoAbrev],"",0))</f>
        <v/>
      </c>
      <c r="S434" s="191"/>
    </row>
    <row r="435" spans="2:19">
      <c r="B435" s="191" t="str">
        <f>IF('Formulario PPGR3'!$G435="","",CONCATENATE('Formulario PPGR3'!$C435,".",'Formulario PPGR3'!$D435,".",'Formulario PPGR3'!$E435,".",'Formulario PPGR3'!$F435))</f>
        <v/>
      </c>
      <c r="C435" s="191" t="str">
        <f>IF('Formulario PPGR3'!$G435="","",'Formulario PPGR1'!#REF!)</f>
        <v/>
      </c>
      <c r="D435" s="191" t="str">
        <f>IF('Formulario PPGR3'!$G435="","",'Formulario PPGR1'!#REF!)</f>
        <v/>
      </c>
      <c r="E435" s="191" t="str">
        <f>IF('Formulario PPGR3'!$G435="","",'Formulario PPGR1'!#REF!)</f>
        <v/>
      </c>
      <c r="F435" s="191" t="str">
        <f>IF('Formulario PPGR3'!$G435="","",'Formulario PPGR1'!#REF!)</f>
        <v/>
      </c>
      <c r="G435" s="190"/>
      <c r="H435" s="528" t="e" cm="1" vm="1">
        <f t="array" ref="H435">IF([2]!Tabla1[[#This Row],[Código_Actividad]]="","",_xlfn.XLOOKUP([2]!Tabla1[[#This Row],[Código_Actividad]],CodigoActividad,[2]!Tabla2[Actividades Programables Presupuestables],"",0))</f>
        <v>#REF!</v>
      </c>
      <c r="I435" s="529" t="str">
        <f>IFERROR(VLOOKUP('[2]Formulario PPGR3'!$G435,'[2]Formulario PPGR2'!$H$9:$V$534,15,FALSE),"")</f>
        <v/>
      </c>
      <c r="J435" s="534"/>
      <c r="K435" s="533"/>
      <c r="L435" s="530" t="str">
        <f>IF([2]!Tabla1[[#This Row],[Descripción]]="","",_xlfn.XLOOKUP([2]!Tabla1[[#This Row],[Descripción]],[2]!Tabla10[Descripción],[2]!Tabla10[Unidad de Medida],"",0))</f>
        <v/>
      </c>
      <c r="M435" s="321"/>
      <c r="N435" s="546" t="str">
        <f>IF([2]!Tabla1[[#This Row],[Descripción]]="","",_xlfn.XLOOKUP([2]!Tabla1[[#This Row],[Descripción]],[2]!Tabla10[Descripción],[2]!Tabla10[Precio Unitario],0))</f>
        <v/>
      </c>
      <c r="O435" s="546" t="str">
        <f>IF([2]!Tabla1[[#This Row],[Cantidad de Insumos]]="","",[2]!Tabla1[[#This Row],[Precio Unitario]]*[2]!Tabla1[[#This Row],[Cantidad de Insumos]])</f>
        <v/>
      </c>
      <c r="P435" s="531" t="str">
        <f>IF([2]!Tabla1[[#This Row],[Descripción]]="","",_xlfn.XLOOKUP([2]!Tabla1[[#This Row],[Descripción]],[2]!Tabla10[Descripción],[2]!Tabla10[CODIGO PRESUPUESTARIO],0))</f>
        <v/>
      </c>
      <c r="Q435" s="532"/>
      <c r="R435" s="532" t="str">
        <f>IF([2]!Tabla1[[#This Row],[Insumos]]="","",_xlfn.XLOOKUP([2]!Tabla1[[#This Row],[Insumos]],[2]!Tabla10[Insumo],[2]!Tabla10[InsumoAbrev],"",0))</f>
        <v/>
      </c>
      <c r="S435" s="191"/>
    </row>
    <row r="436" spans="2:19">
      <c r="B436" s="191" t="str">
        <f>IF('Formulario PPGR3'!$G436="","",CONCATENATE('Formulario PPGR3'!$C436,".",'Formulario PPGR3'!$D436,".",'Formulario PPGR3'!$E436,".",'Formulario PPGR3'!$F436))</f>
        <v/>
      </c>
      <c r="C436" s="191" t="str">
        <f>IF('Formulario PPGR3'!$G436="","",'Formulario PPGR1'!#REF!)</f>
        <v/>
      </c>
      <c r="D436" s="191" t="str">
        <f>IF('Formulario PPGR3'!$G436="","",'Formulario PPGR1'!#REF!)</f>
        <v/>
      </c>
      <c r="E436" s="191" t="str">
        <f>IF('Formulario PPGR3'!$G436="","",'Formulario PPGR1'!#REF!)</f>
        <v/>
      </c>
      <c r="F436" s="191" t="str">
        <f>IF('Formulario PPGR3'!$G436="","",'Formulario PPGR1'!#REF!)</f>
        <v/>
      </c>
      <c r="G436" s="190"/>
      <c r="H436" s="528" t="e" cm="1" vm="1">
        <f t="array" ref="H436">IF([2]!Tabla1[[#This Row],[Código_Actividad]]="","",_xlfn.XLOOKUP([2]!Tabla1[[#This Row],[Código_Actividad]],CodigoActividad,[2]!Tabla2[Actividades Programables Presupuestables],"",0))</f>
        <v>#REF!</v>
      </c>
      <c r="I436" s="529" t="str">
        <f>IFERROR(VLOOKUP('[2]Formulario PPGR3'!$G436,'[2]Formulario PPGR2'!$H$9:$V$534,15,FALSE),"")</f>
        <v/>
      </c>
      <c r="J436" s="534"/>
      <c r="K436" s="533"/>
      <c r="L436" s="530" t="str">
        <f>IF([2]!Tabla1[[#This Row],[Descripción]]="","",_xlfn.XLOOKUP([2]!Tabla1[[#This Row],[Descripción]],[2]!Tabla10[Descripción],[2]!Tabla10[Unidad de Medida],"",0))</f>
        <v/>
      </c>
      <c r="M436" s="321"/>
      <c r="N436" s="546" t="str">
        <f>IF([2]!Tabla1[[#This Row],[Descripción]]="","",_xlfn.XLOOKUP([2]!Tabla1[[#This Row],[Descripción]],[2]!Tabla10[Descripción],[2]!Tabla10[Precio Unitario],0))</f>
        <v/>
      </c>
      <c r="O436" s="546" t="str">
        <f>IF([2]!Tabla1[[#This Row],[Cantidad de Insumos]]="","",[2]!Tabla1[[#This Row],[Precio Unitario]]*[2]!Tabla1[[#This Row],[Cantidad de Insumos]])</f>
        <v/>
      </c>
      <c r="P436" s="531" t="str">
        <f>IF([2]!Tabla1[[#This Row],[Descripción]]="","",_xlfn.XLOOKUP([2]!Tabla1[[#This Row],[Descripción]],[2]!Tabla10[Descripción],[2]!Tabla10[CODIGO PRESUPUESTARIO],0))</f>
        <v/>
      </c>
      <c r="Q436" s="532"/>
      <c r="R436" s="532" t="str">
        <f>IF([2]!Tabla1[[#This Row],[Insumos]]="","",_xlfn.XLOOKUP([2]!Tabla1[[#This Row],[Insumos]],[2]!Tabla10[Insumo],[2]!Tabla10[InsumoAbrev],"",0))</f>
        <v/>
      </c>
      <c r="S436" s="191"/>
    </row>
    <row r="437" spans="2:19">
      <c r="B437" s="191" t="str">
        <f>IF('Formulario PPGR3'!$G437="","",CONCATENATE('Formulario PPGR3'!$C437,".",'Formulario PPGR3'!$D437,".",'Formulario PPGR3'!$E437,".",'Formulario PPGR3'!$F437))</f>
        <v/>
      </c>
      <c r="C437" s="191" t="str">
        <f>IF('Formulario PPGR3'!$G437="","",'Formulario PPGR1'!#REF!)</f>
        <v/>
      </c>
      <c r="D437" s="191" t="str">
        <f>IF('Formulario PPGR3'!$G437="","",'Formulario PPGR1'!#REF!)</f>
        <v/>
      </c>
      <c r="E437" s="191" t="str">
        <f>IF('Formulario PPGR3'!$G437="","",'Formulario PPGR1'!#REF!)</f>
        <v/>
      </c>
      <c r="F437" s="191" t="str">
        <f>IF('Formulario PPGR3'!$G437="","",'Formulario PPGR1'!#REF!)</f>
        <v/>
      </c>
      <c r="G437" s="190"/>
      <c r="H437" s="528" t="e" cm="1" vm="1">
        <f t="array" ref="H437">IF([2]!Tabla1[[#This Row],[Código_Actividad]]="","",_xlfn.XLOOKUP([2]!Tabla1[[#This Row],[Código_Actividad]],CodigoActividad,[2]!Tabla2[Actividades Programables Presupuestables],"",0))</f>
        <v>#REF!</v>
      </c>
      <c r="I437" s="529" t="str">
        <f>IFERROR(VLOOKUP('[2]Formulario PPGR3'!$G437,'[2]Formulario PPGR2'!$H$9:$V$534,15,FALSE),"")</f>
        <v/>
      </c>
      <c r="J437" s="534"/>
      <c r="K437" s="533"/>
      <c r="L437" s="530" t="str">
        <f>IF([2]!Tabla1[[#This Row],[Descripción]]="","",_xlfn.XLOOKUP([2]!Tabla1[[#This Row],[Descripción]],[2]!Tabla10[Descripción],[2]!Tabla10[Unidad de Medida],"",0))</f>
        <v/>
      </c>
      <c r="M437" s="321"/>
      <c r="N437" s="546" t="str">
        <f>IF([2]!Tabla1[[#This Row],[Descripción]]="","",_xlfn.XLOOKUP([2]!Tabla1[[#This Row],[Descripción]],[2]!Tabla10[Descripción],[2]!Tabla10[Precio Unitario],0))</f>
        <v/>
      </c>
      <c r="O437" s="546" t="str">
        <f>IF([2]!Tabla1[[#This Row],[Cantidad de Insumos]]="","",[2]!Tabla1[[#This Row],[Precio Unitario]]*[2]!Tabla1[[#This Row],[Cantidad de Insumos]])</f>
        <v/>
      </c>
      <c r="P437" s="531" t="str">
        <f>IF([2]!Tabla1[[#This Row],[Descripción]]="","",_xlfn.XLOOKUP([2]!Tabla1[[#This Row],[Descripción]],[2]!Tabla10[Descripción],[2]!Tabla10[CODIGO PRESUPUESTARIO],0))</f>
        <v/>
      </c>
      <c r="Q437" s="532"/>
      <c r="R437" s="532" t="str">
        <f>IF([2]!Tabla1[[#This Row],[Insumos]]="","",_xlfn.XLOOKUP([2]!Tabla1[[#This Row],[Insumos]],[2]!Tabla10[Insumo],[2]!Tabla10[InsumoAbrev],"",0))</f>
        <v/>
      </c>
      <c r="S437" s="191"/>
    </row>
    <row r="438" spans="2:19">
      <c r="B438" s="191" t="str">
        <f>IF('Formulario PPGR3'!$G438="","",CONCATENATE('Formulario PPGR3'!$C438,".",'Formulario PPGR3'!$D438,".",'Formulario PPGR3'!$E438,".",'Formulario PPGR3'!$F438))</f>
        <v/>
      </c>
      <c r="C438" s="191" t="str">
        <f>IF('Formulario PPGR3'!$G438="","",'Formulario PPGR1'!#REF!)</f>
        <v/>
      </c>
      <c r="D438" s="191" t="str">
        <f>IF('Formulario PPGR3'!$G438="","",'Formulario PPGR1'!#REF!)</f>
        <v/>
      </c>
      <c r="E438" s="191" t="str">
        <f>IF('Formulario PPGR3'!$G438="","",'Formulario PPGR1'!#REF!)</f>
        <v/>
      </c>
      <c r="F438" s="191" t="str">
        <f>IF('Formulario PPGR3'!$G438="","",'Formulario PPGR1'!#REF!)</f>
        <v/>
      </c>
      <c r="G438" s="190"/>
      <c r="H438" s="528" t="e" cm="1" vm="1">
        <f t="array" ref="H438">IF([2]!Tabla1[[#This Row],[Código_Actividad]]="","",_xlfn.XLOOKUP([2]!Tabla1[[#This Row],[Código_Actividad]],CodigoActividad,[2]!Tabla2[Actividades Programables Presupuestables],"",0))</f>
        <v>#REF!</v>
      </c>
      <c r="I438" s="529" t="str">
        <f>IFERROR(VLOOKUP('[2]Formulario PPGR3'!$G438,'[2]Formulario PPGR2'!$H$9:$V$534,15,FALSE),"")</f>
        <v/>
      </c>
      <c r="J438" s="534"/>
      <c r="K438" s="533"/>
      <c r="L438" s="530" t="str">
        <f>IF([2]!Tabla1[[#This Row],[Descripción]]="","",_xlfn.XLOOKUP([2]!Tabla1[[#This Row],[Descripción]],[2]!Tabla10[Descripción],[2]!Tabla10[Unidad de Medida],"",0))</f>
        <v/>
      </c>
      <c r="M438" s="321"/>
      <c r="N438" s="546" t="str">
        <f>IF([2]!Tabla1[[#This Row],[Descripción]]="","",_xlfn.XLOOKUP([2]!Tabla1[[#This Row],[Descripción]],[2]!Tabla10[Descripción],[2]!Tabla10[Precio Unitario],0))</f>
        <v/>
      </c>
      <c r="O438" s="546" t="str">
        <f>IF([2]!Tabla1[[#This Row],[Cantidad de Insumos]]="","",[2]!Tabla1[[#This Row],[Precio Unitario]]*[2]!Tabla1[[#This Row],[Cantidad de Insumos]])</f>
        <v/>
      </c>
      <c r="P438" s="531" t="str">
        <f>IF([2]!Tabla1[[#This Row],[Descripción]]="","",_xlfn.XLOOKUP([2]!Tabla1[[#This Row],[Descripción]],[2]!Tabla10[Descripción],[2]!Tabla10[CODIGO PRESUPUESTARIO],0))</f>
        <v/>
      </c>
      <c r="Q438" s="532"/>
      <c r="R438" s="532" t="str">
        <f>IF([2]!Tabla1[[#This Row],[Insumos]]="","",_xlfn.XLOOKUP([2]!Tabla1[[#This Row],[Insumos]],[2]!Tabla10[Insumo],[2]!Tabla10[InsumoAbrev],"",0))</f>
        <v/>
      </c>
      <c r="S438" s="191"/>
    </row>
    <row r="439" spans="2:19">
      <c r="B439" s="191" t="str">
        <f>IF('Formulario PPGR3'!$G439="","",CONCATENATE('Formulario PPGR3'!$C439,".",'Formulario PPGR3'!$D439,".",'Formulario PPGR3'!$E439,".",'Formulario PPGR3'!$F439))</f>
        <v/>
      </c>
      <c r="C439" s="191" t="str">
        <f>IF('Formulario PPGR3'!$G439="","",'Formulario PPGR1'!#REF!)</f>
        <v/>
      </c>
      <c r="D439" s="191" t="str">
        <f>IF('Formulario PPGR3'!$G439="","",'Formulario PPGR1'!#REF!)</f>
        <v/>
      </c>
      <c r="E439" s="191" t="str">
        <f>IF('Formulario PPGR3'!$G439="","",'Formulario PPGR1'!#REF!)</f>
        <v/>
      </c>
      <c r="F439" s="191" t="str">
        <f>IF('Formulario PPGR3'!$G439="","",'Formulario PPGR1'!#REF!)</f>
        <v/>
      </c>
      <c r="G439" s="190"/>
      <c r="H439" s="528" t="e" cm="1" vm="1">
        <f t="array" ref="H439">IF([2]!Tabla1[[#This Row],[Código_Actividad]]="","",_xlfn.XLOOKUP([2]!Tabla1[[#This Row],[Código_Actividad]],CodigoActividad,[2]!Tabla2[Actividades Programables Presupuestables],"",0))</f>
        <v>#REF!</v>
      </c>
      <c r="I439" s="529" t="str">
        <f>IFERROR(VLOOKUP('[2]Formulario PPGR3'!$G439,'[2]Formulario PPGR2'!$H$9:$V$534,15,FALSE),"")</f>
        <v/>
      </c>
      <c r="J439" s="534"/>
      <c r="K439" s="533"/>
      <c r="L439" s="530" t="str">
        <f>IF([2]!Tabla1[[#This Row],[Descripción]]="","",_xlfn.XLOOKUP([2]!Tabla1[[#This Row],[Descripción]],[2]!Tabla10[Descripción],[2]!Tabla10[Unidad de Medida],"",0))</f>
        <v/>
      </c>
      <c r="M439" s="321"/>
      <c r="N439" s="546" t="str">
        <f>IF([2]!Tabla1[[#This Row],[Descripción]]="","",_xlfn.XLOOKUP([2]!Tabla1[[#This Row],[Descripción]],[2]!Tabla10[Descripción],[2]!Tabla10[Precio Unitario],0))</f>
        <v/>
      </c>
      <c r="O439" s="546" t="str">
        <f>IF([2]!Tabla1[[#This Row],[Cantidad de Insumos]]="","",[2]!Tabla1[[#This Row],[Precio Unitario]]*[2]!Tabla1[[#This Row],[Cantidad de Insumos]])</f>
        <v/>
      </c>
      <c r="P439" s="531" t="str">
        <f>IF([2]!Tabla1[[#This Row],[Descripción]]="","",_xlfn.XLOOKUP([2]!Tabla1[[#This Row],[Descripción]],[2]!Tabla10[Descripción],[2]!Tabla10[CODIGO PRESUPUESTARIO],0))</f>
        <v/>
      </c>
      <c r="Q439" s="532"/>
      <c r="R439" s="532" t="str">
        <f>IF([2]!Tabla1[[#This Row],[Insumos]]="","",_xlfn.XLOOKUP([2]!Tabla1[[#This Row],[Insumos]],[2]!Tabla10[Insumo],[2]!Tabla10[InsumoAbrev],"",0))</f>
        <v/>
      </c>
      <c r="S439" s="191"/>
    </row>
    <row r="440" spans="2:19">
      <c r="B440" s="191" t="str">
        <f>IF('Formulario PPGR3'!$G440="","",CONCATENATE('Formulario PPGR3'!$C440,".",'Formulario PPGR3'!$D440,".",'Formulario PPGR3'!$E440,".",'Formulario PPGR3'!$F440))</f>
        <v/>
      </c>
      <c r="C440" s="191" t="str">
        <f>IF('Formulario PPGR3'!$G440="","",'Formulario PPGR1'!#REF!)</f>
        <v/>
      </c>
      <c r="D440" s="191" t="str">
        <f>IF('Formulario PPGR3'!$G440="","",'Formulario PPGR1'!#REF!)</f>
        <v/>
      </c>
      <c r="E440" s="191" t="str">
        <f>IF('Formulario PPGR3'!$G440="","",'Formulario PPGR1'!#REF!)</f>
        <v/>
      </c>
      <c r="F440" s="191" t="str">
        <f>IF('Formulario PPGR3'!$G440="","",'Formulario PPGR1'!#REF!)</f>
        <v/>
      </c>
      <c r="G440" s="190"/>
      <c r="H440" s="528" t="e" cm="1" vm="1">
        <f t="array" ref="H440">IF([2]!Tabla1[[#This Row],[Código_Actividad]]="","",_xlfn.XLOOKUP([2]!Tabla1[[#This Row],[Código_Actividad]],CodigoActividad,[2]!Tabla2[Actividades Programables Presupuestables],"",0))</f>
        <v>#REF!</v>
      </c>
      <c r="I440" s="529" t="str">
        <f>IFERROR(VLOOKUP('[2]Formulario PPGR3'!$G440,'[2]Formulario PPGR2'!$H$9:$V$534,15,FALSE),"")</f>
        <v/>
      </c>
      <c r="J440" s="534"/>
      <c r="K440" s="533"/>
      <c r="L440" s="530" t="str">
        <f>IF([2]!Tabla1[[#This Row],[Descripción]]="","",_xlfn.XLOOKUP([2]!Tabla1[[#This Row],[Descripción]],[2]!Tabla10[Descripción],[2]!Tabla10[Unidad de Medida],"",0))</f>
        <v/>
      </c>
      <c r="M440" s="321"/>
      <c r="N440" s="546" t="str">
        <f>IF([2]!Tabla1[[#This Row],[Descripción]]="","",_xlfn.XLOOKUP([2]!Tabla1[[#This Row],[Descripción]],[2]!Tabla10[Descripción],[2]!Tabla10[Precio Unitario],0))</f>
        <v/>
      </c>
      <c r="O440" s="546" t="str">
        <f>IF([2]!Tabla1[[#This Row],[Cantidad de Insumos]]="","",[2]!Tabla1[[#This Row],[Precio Unitario]]*[2]!Tabla1[[#This Row],[Cantidad de Insumos]])</f>
        <v/>
      </c>
      <c r="P440" s="531" t="str">
        <f>IF([2]!Tabla1[[#This Row],[Descripción]]="","",_xlfn.XLOOKUP([2]!Tabla1[[#This Row],[Descripción]],[2]!Tabla10[Descripción],[2]!Tabla10[CODIGO PRESUPUESTARIO],0))</f>
        <v/>
      </c>
      <c r="Q440" s="532"/>
      <c r="R440" s="532" t="str">
        <f>IF([2]!Tabla1[[#This Row],[Insumos]]="","",_xlfn.XLOOKUP([2]!Tabla1[[#This Row],[Insumos]],[2]!Tabla10[Insumo],[2]!Tabla10[InsumoAbrev],"",0))</f>
        <v/>
      </c>
      <c r="S440" s="191"/>
    </row>
    <row r="441" spans="2:19">
      <c r="B441" s="191" t="str">
        <f>IF('Formulario PPGR3'!$G441="","",CONCATENATE('Formulario PPGR3'!$C441,".",'Formulario PPGR3'!$D441,".",'Formulario PPGR3'!$E441,".",'Formulario PPGR3'!$F441))</f>
        <v/>
      </c>
      <c r="C441" s="191" t="str">
        <f>IF('Formulario PPGR3'!$G441="","",'Formulario PPGR1'!#REF!)</f>
        <v/>
      </c>
      <c r="D441" s="191" t="str">
        <f>IF('Formulario PPGR3'!$G441="","",'Formulario PPGR1'!#REF!)</f>
        <v/>
      </c>
      <c r="E441" s="191" t="str">
        <f>IF('Formulario PPGR3'!$G441="","",'Formulario PPGR1'!#REF!)</f>
        <v/>
      </c>
      <c r="F441" s="191" t="str">
        <f>IF('Formulario PPGR3'!$G441="","",'Formulario PPGR1'!#REF!)</f>
        <v/>
      </c>
      <c r="G441" s="190"/>
      <c r="H441" s="528" t="e" cm="1" vm="1">
        <f t="array" ref="H441">IF([2]!Tabla1[[#This Row],[Código_Actividad]]="","",_xlfn.XLOOKUP([2]!Tabla1[[#This Row],[Código_Actividad]],CodigoActividad,[2]!Tabla2[Actividades Programables Presupuestables],"",0))</f>
        <v>#REF!</v>
      </c>
      <c r="I441" s="529" t="str">
        <f>IFERROR(VLOOKUP('[2]Formulario PPGR3'!$G441,'[2]Formulario PPGR2'!$H$9:$V$534,15,FALSE),"")</f>
        <v/>
      </c>
      <c r="J441" s="534"/>
      <c r="K441" s="533"/>
      <c r="L441" s="530" t="str">
        <f>IF([2]!Tabla1[[#This Row],[Descripción]]="","",_xlfn.XLOOKUP([2]!Tabla1[[#This Row],[Descripción]],[2]!Tabla10[Descripción],[2]!Tabla10[Unidad de Medida],"",0))</f>
        <v/>
      </c>
      <c r="M441" s="321"/>
      <c r="N441" s="546" t="str">
        <f>IF([2]!Tabla1[[#This Row],[Descripción]]="","",_xlfn.XLOOKUP([2]!Tabla1[[#This Row],[Descripción]],[2]!Tabla10[Descripción],[2]!Tabla10[Precio Unitario],0))</f>
        <v/>
      </c>
      <c r="O441" s="546" t="str">
        <f>IF([2]!Tabla1[[#This Row],[Cantidad de Insumos]]="","",[2]!Tabla1[[#This Row],[Precio Unitario]]*[2]!Tabla1[[#This Row],[Cantidad de Insumos]])</f>
        <v/>
      </c>
      <c r="P441" s="531" t="str">
        <f>IF([2]!Tabla1[[#This Row],[Descripción]]="","",_xlfn.XLOOKUP([2]!Tabla1[[#This Row],[Descripción]],[2]!Tabla10[Descripción],[2]!Tabla10[CODIGO PRESUPUESTARIO],0))</f>
        <v/>
      </c>
      <c r="Q441" s="532"/>
      <c r="R441" s="532" t="str">
        <f>IF([2]!Tabla1[[#This Row],[Insumos]]="","",_xlfn.XLOOKUP([2]!Tabla1[[#This Row],[Insumos]],[2]!Tabla10[Insumo],[2]!Tabla10[InsumoAbrev],"",0))</f>
        <v/>
      </c>
      <c r="S441" s="191"/>
    </row>
    <row r="442" spans="2:19">
      <c r="B442" s="191" t="str">
        <f>IF('Formulario PPGR3'!$G442="","",CONCATENATE('Formulario PPGR3'!$C442,".",'Formulario PPGR3'!$D442,".",'Formulario PPGR3'!$E442,".",'Formulario PPGR3'!$F442))</f>
        <v/>
      </c>
      <c r="C442" s="191" t="str">
        <f>IF('Formulario PPGR3'!$G442="","",'Formulario PPGR1'!#REF!)</f>
        <v/>
      </c>
      <c r="D442" s="191" t="str">
        <f>IF('Formulario PPGR3'!$G442="","",'Formulario PPGR1'!#REF!)</f>
        <v/>
      </c>
      <c r="E442" s="191" t="str">
        <f>IF('Formulario PPGR3'!$G442="","",'Formulario PPGR1'!#REF!)</f>
        <v/>
      </c>
      <c r="F442" s="191" t="str">
        <f>IF('Formulario PPGR3'!$G442="","",'Formulario PPGR1'!#REF!)</f>
        <v/>
      </c>
      <c r="G442" s="190"/>
      <c r="H442" s="528" t="e" cm="1" vm="1">
        <f t="array" ref="H442">IF([2]!Tabla1[[#This Row],[Código_Actividad]]="","",_xlfn.XLOOKUP([2]!Tabla1[[#This Row],[Código_Actividad]],CodigoActividad,[2]!Tabla2[Actividades Programables Presupuestables],"",0))</f>
        <v>#REF!</v>
      </c>
      <c r="I442" s="529" t="str">
        <f>IFERROR(VLOOKUP('[2]Formulario PPGR3'!$G442,'[2]Formulario PPGR2'!$H$9:$V$534,15,FALSE),"")</f>
        <v/>
      </c>
      <c r="J442" s="534"/>
      <c r="K442" s="533"/>
      <c r="L442" s="530" t="str">
        <f>IF([2]!Tabla1[[#This Row],[Descripción]]="","",_xlfn.XLOOKUP([2]!Tabla1[[#This Row],[Descripción]],[2]!Tabla10[Descripción],[2]!Tabla10[Unidad de Medida],"",0))</f>
        <v/>
      </c>
      <c r="M442" s="321"/>
      <c r="N442" s="546" t="str">
        <f>IF([2]!Tabla1[[#This Row],[Descripción]]="","",_xlfn.XLOOKUP([2]!Tabla1[[#This Row],[Descripción]],[2]!Tabla10[Descripción],[2]!Tabla10[Precio Unitario],0))</f>
        <v/>
      </c>
      <c r="O442" s="546" t="str">
        <f>IF([2]!Tabla1[[#This Row],[Cantidad de Insumos]]="","",[2]!Tabla1[[#This Row],[Precio Unitario]]*[2]!Tabla1[[#This Row],[Cantidad de Insumos]])</f>
        <v/>
      </c>
      <c r="P442" s="531" t="str">
        <f>IF([2]!Tabla1[[#This Row],[Descripción]]="","",_xlfn.XLOOKUP([2]!Tabla1[[#This Row],[Descripción]],[2]!Tabla10[Descripción],[2]!Tabla10[CODIGO PRESUPUESTARIO],0))</f>
        <v/>
      </c>
      <c r="Q442" s="532"/>
      <c r="R442" s="532" t="str">
        <f>IF([2]!Tabla1[[#This Row],[Insumos]]="","",_xlfn.XLOOKUP([2]!Tabla1[[#This Row],[Insumos]],[2]!Tabla10[Insumo],[2]!Tabla10[InsumoAbrev],"",0))</f>
        <v/>
      </c>
      <c r="S442" s="191"/>
    </row>
    <row r="443" spans="2:19">
      <c r="B443" s="191" t="str">
        <f>IF('Formulario PPGR3'!$G443="","",CONCATENATE('Formulario PPGR3'!$C443,".",'Formulario PPGR3'!$D443,".",'Formulario PPGR3'!$E443,".",'Formulario PPGR3'!$F443))</f>
        <v/>
      </c>
      <c r="C443" s="191" t="str">
        <f>IF('Formulario PPGR3'!$G443="","",'Formulario PPGR1'!#REF!)</f>
        <v/>
      </c>
      <c r="D443" s="191" t="str">
        <f>IF('Formulario PPGR3'!$G443="","",'Formulario PPGR1'!#REF!)</f>
        <v/>
      </c>
      <c r="E443" s="191" t="str">
        <f>IF('Formulario PPGR3'!$G443="","",'Formulario PPGR1'!#REF!)</f>
        <v/>
      </c>
      <c r="F443" s="191" t="str">
        <f>IF('Formulario PPGR3'!$G443="","",'Formulario PPGR1'!#REF!)</f>
        <v/>
      </c>
      <c r="G443" s="190"/>
      <c r="H443" s="528" t="e" cm="1" vm="1">
        <f t="array" ref="H443">IF([2]!Tabla1[[#This Row],[Código_Actividad]]="","",_xlfn.XLOOKUP([2]!Tabla1[[#This Row],[Código_Actividad]],CodigoActividad,[2]!Tabla2[Actividades Programables Presupuestables],"",0))</f>
        <v>#REF!</v>
      </c>
      <c r="I443" s="529" t="str">
        <f>IFERROR(VLOOKUP('[2]Formulario PPGR3'!$G443,'[2]Formulario PPGR2'!$H$9:$V$534,15,FALSE),"")</f>
        <v/>
      </c>
      <c r="J443" s="534"/>
      <c r="K443" s="533"/>
      <c r="L443" s="530" t="str">
        <f>IF([2]!Tabla1[[#This Row],[Descripción]]="","",_xlfn.XLOOKUP([2]!Tabla1[[#This Row],[Descripción]],[2]!Tabla10[Descripción],[2]!Tabla10[Unidad de Medida],"",0))</f>
        <v/>
      </c>
      <c r="M443" s="321"/>
      <c r="N443" s="546" t="str">
        <f>IF([2]!Tabla1[[#This Row],[Descripción]]="","",_xlfn.XLOOKUP([2]!Tabla1[[#This Row],[Descripción]],[2]!Tabla10[Descripción],[2]!Tabla10[Precio Unitario],0))</f>
        <v/>
      </c>
      <c r="O443" s="546" t="str">
        <f>IF([2]!Tabla1[[#This Row],[Cantidad de Insumos]]="","",[2]!Tabla1[[#This Row],[Precio Unitario]]*[2]!Tabla1[[#This Row],[Cantidad de Insumos]])</f>
        <v/>
      </c>
      <c r="P443" s="531" t="str">
        <f>IF([2]!Tabla1[[#This Row],[Descripción]]="","",_xlfn.XLOOKUP([2]!Tabla1[[#This Row],[Descripción]],[2]!Tabla10[Descripción],[2]!Tabla10[CODIGO PRESUPUESTARIO],0))</f>
        <v/>
      </c>
      <c r="Q443" s="532"/>
      <c r="R443" s="532" t="str">
        <f>IF([2]!Tabla1[[#This Row],[Insumos]]="","",_xlfn.XLOOKUP([2]!Tabla1[[#This Row],[Insumos]],[2]!Tabla10[Insumo],[2]!Tabla10[InsumoAbrev],"",0))</f>
        <v/>
      </c>
      <c r="S443" s="191"/>
    </row>
    <row r="444" spans="2:19">
      <c r="B444" s="191" t="str">
        <f>IF('Formulario PPGR3'!$G444="","",CONCATENATE('Formulario PPGR3'!$C444,".",'Formulario PPGR3'!$D444,".",'Formulario PPGR3'!$E444,".",'Formulario PPGR3'!$F444))</f>
        <v/>
      </c>
      <c r="C444" s="191" t="str">
        <f>IF('Formulario PPGR3'!$G444="","",'Formulario PPGR1'!#REF!)</f>
        <v/>
      </c>
      <c r="D444" s="191" t="str">
        <f>IF('Formulario PPGR3'!$G444="","",'Formulario PPGR1'!#REF!)</f>
        <v/>
      </c>
      <c r="E444" s="191" t="str">
        <f>IF('Formulario PPGR3'!$G444="","",'Formulario PPGR1'!#REF!)</f>
        <v/>
      </c>
      <c r="F444" s="191" t="str">
        <f>IF('Formulario PPGR3'!$G444="","",'Formulario PPGR1'!#REF!)</f>
        <v/>
      </c>
      <c r="G444" s="190"/>
      <c r="H444" s="528" t="e" cm="1" vm="1">
        <f t="array" ref="H444">IF([2]!Tabla1[[#This Row],[Código_Actividad]]="","",_xlfn.XLOOKUP([2]!Tabla1[[#This Row],[Código_Actividad]],CodigoActividad,[2]!Tabla2[Actividades Programables Presupuestables],"",0))</f>
        <v>#REF!</v>
      </c>
      <c r="I444" s="529" t="str">
        <f>IFERROR(VLOOKUP('[2]Formulario PPGR3'!$G444,'[2]Formulario PPGR2'!$H$9:$V$534,15,FALSE),"")</f>
        <v/>
      </c>
      <c r="J444" s="534"/>
      <c r="K444" s="533"/>
      <c r="L444" s="530" t="str">
        <f>IF([2]!Tabla1[[#This Row],[Descripción]]="","",_xlfn.XLOOKUP([2]!Tabla1[[#This Row],[Descripción]],[2]!Tabla10[Descripción],[2]!Tabla10[Unidad de Medida],"",0))</f>
        <v/>
      </c>
      <c r="M444" s="321"/>
      <c r="N444" s="546" t="str">
        <f>IF([2]!Tabla1[[#This Row],[Descripción]]="","",_xlfn.XLOOKUP([2]!Tabla1[[#This Row],[Descripción]],[2]!Tabla10[Descripción],[2]!Tabla10[Precio Unitario],0))</f>
        <v/>
      </c>
      <c r="O444" s="546" t="str">
        <f>IF([2]!Tabla1[[#This Row],[Cantidad de Insumos]]="","",[2]!Tabla1[[#This Row],[Precio Unitario]]*[2]!Tabla1[[#This Row],[Cantidad de Insumos]])</f>
        <v/>
      </c>
      <c r="P444" s="531" t="str">
        <f>IF([2]!Tabla1[[#This Row],[Descripción]]="","",_xlfn.XLOOKUP([2]!Tabla1[[#This Row],[Descripción]],[2]!Tabla10[Descripción],[2]!Tabla10[CODIGO PRESUPUESTARIO],0))</f>
        <v/>
      </c>
      <c r="Q444" s="532"/>
      <c r="R444" s="532" t="str">
        <f>IF([2]!Tabla1[[#This Row],[Insumos]]="","",_xlfn.XLOOKUP([2]!Tabla1[[#This Row],[Insumos]],[2]!Tabla10[Insumo],[2]!Tabla10[InsumoAbrev],"",0))</f>
        <v/>
      </c>
      <c r="S444" s="191"/>
    </row>
    <row r="445" spans="2:19">
      <c r="B445" s="191" t="str">
        <f>IF('Formulario PPGR3'!$G445="","",CONCATENATE('Formulario PPGR3'!$C445,".",'Formulario PPGR3'!$D445,".",'Formulario PPGR3'!$E445,".",'Formulario PPGR3'!$F445))</f>
        <v/>
      </c>
      <c r="C445" s="191" t="str">
        <f>IF('Formulario PPGR3'!$G445="","",'Formulario PPGR1'!#REF!)</f>
        <v/>
      </c>
      <c r="D445" s="191" t="str">
        <f>IF('Formulario PPGR3'!$G445="","",'Formulario PPGR1'!#REF!)</f>
        <v/>
      </c>
      <c r="E445" s="191" t="str">
        <f>IF('Formulario PPGR3'!$G445="","",'Formulario PPGR1'!#REF!)</f>
        <v/>
      </c>
      <c r="F445" s="191" t="str">
        <f>IF('Formulario PPGR3'!$G445="","",'Formulario PPGR1'!#REF!)</f>
        <v/>
      </c>
      <c r="G445" s="190"/>
      <c r="H445" s="528" t="e" cm="1" vm="1">
        <f t="array" ref="H445">IF([2]!Tabla1[[#This Row],[Código_Actividad]]="","",_xlfn.XLOOKUP([2]!Tabla1[[#This Row],[Código_Actividad]],CodigoActividad,[2]!Tabla2[Actividades Programables Presupuestables],"",0))</f>
        <v>#REF!</v>
      </c>
      <c r="I445" s="529" t="str">
        <f>IFERROR(VLOOKUP('[2]Formulario PPGR3'!$G445,'[2]Formulario PPGR2'!$H$9:$V$534,15,FALSE),"")</f>
        <v/>
      </c>
      <c r="J445" s="534"/>
      <c r="K445" s="533"/>
      <c r="L445" s="530" t="str">
        <f>IF([2]!Tabla1[[#This Row],[Descripción]]="","",_xlfn.XLOOKUP([2]!Tabla1[[#This Row],[Descripción]],[2]!Tabla10[Descripción],[2]!Tabla10[Unidad de Medida],"",0))</f>
        <v/>
      </c>
      <c r="M445" s="321"/>
      <c r="N445" s="546" t="str">
        <f>IF([2]!Tabla1[[#This Row],[Descripción]]="","",_xlfn.XLOOKUP([2]!Tabla1[[#This Row],[Descripción]],[2]!Tabla10[Descripción],[2]!Tabla10[Precio Unitario],0))</f>
        <v/>
      </c>
      <c r="O445" s="546" t="str">
        <f>IF([2]!Tabla1[[#This Row],[Cantidad de Insumos]]="","",[2]!Tabla1[[#This Row],[Precio Unitario]]*[2]!Tabla1[[#This Row],[Cantidad de Insumos]])</f>
        <v/>
      </c>
      <c r="P445" s="531" t="str">
        <f>IF([2]!Tabla1[[#This Row],[Descripción]]="","",_xlfn.XLOOKUP([2]!Tabla1[[#This Row],[Descripción]],[2]!Tabla10[Descripción],[2]!Tabla10[CODIGO PRESUPUESTARIO],0))</f>
        <v/>
      </c>
      <c r="Q445" s="532"/>
      <c r="R445" s="532" t="str">
        <f>IF([2]!Tabla1[[#This Row],[Insumos]]="","",_xlfn.XLOOKUP([2]!Tabla1[[#This Row],[Insumos]],[2]!Tabla10[Insumo],[2]!Tabla10[InsumoAbrev],"",0))</f>
        <v/>
      </c>
      <c r="S445" s="191"/>
    </row>
    <row r="446" spans="2:19">
      <c r="B446" s="191" t="str">
        <f>IF('Formulario PPGR3'!$G446="","",CONCATENATE('Formulario PPGR3'!$C446,".",'Formulario PPGR3'!$D446,".",'Formulario PPGR3'!$E446,".",'Formulario PPGR3'!$F446))</f>
        <v/>
      </c>
      <c r="C446" s="191" t="str">
        <f>IF('Formulario PPGR3'!$G446="","",'Formulario PPGR1'!#REF!)</f>
        <v/>
      </c>
      <c r="D446" s="191" t="str">
        <f>IF('Formulario PPGR3'!$G446="","",'Formulario PPGR1'!#REF!)</f>
        <v/>
      </c>
      <c r="E446" s="191" t="str">
        <f>IF('Formulario PPGR3'!$G446="","",'Formulario PPGR1'!#REF!)</f>
        <v/>
      </c>
      <c r="F446" s="191" t="str">
        <f>IF('Formulario PPGR3'!$G446="","",'Formulario PPGR1'!#REF!)</f>
        <v/>
      </c>
      <c r="G446" s="190"/>
      <c r="H446" s="528" t="e" cm="1" vm="1">
        <f t="array" ref="H446">IF([2]!Tabla1[[#This Row],[Código_Actividad]]="","",_xlfn.XLOOKUP([2]!Tabla1[[#This Row],[Código_Actividad]],CodigoActividad,[2]!Tabla2[Actividades Programables Presupuestables],"",0))</f>
        <v>#REF!</v>
      </c>
      <c r="I446" s="529" t="str">
        <f>IFERROR(VLOOKUP('[2]Formulario PPGR3'!$G446,'[2]Formulario PPGR2'!$H$9:$V$534,15,FALSE),"")</f>
        <v/>
      </c>
      <c r="J446" s="534"/>
      <c r="K446" s="533"/>
      <c r="L446" s="530" t="str">
        <f>IF([2]!Tabla1[[#This Row],[Descripción]]="","",_xlfn.XLOOKUP([2]!Tabla1[[#This Row],[Descripción]],[2]!Tabla10[Descripción],[2]!Tabla10[Unidad de Medida],"",0))</f>
        <v/>
      </c>
      <c r="M446" s="321"/>
      <c r="N446" s="546" t="str">
        <f>IF([2]!Tabla1[[#This Row],[Descripción]]="","",_xlfn.XLOOKUP([2]!Tabla1[[#This Row],[Descripción]],[2]!Tabla10[Descripción],[2]!Tabla10[Precio Unitario],0))</f>
        <v/>
      </c>
      <c r="O446" s="546" t="str">
        <f>IF([2]!Tabla1[[#This Row],[Cantidad de Insumos]]="","",[2]!Tabla1[[#This Row],[Precio Unitario]]*[2]!Tabla1[[#This Row],[Cantidad de Insumos]])</f>
        <v/>
      </c>
      <c r="P446" s="531" t="str">
        <f>IF([2]!Tabla1[[#This Row],[Descripción]]="","",_xlfn.XLOOKUP([2]!Tabla1[[#This Row],[Descripción]],[2]!Tabla10[Descripción],[2]!Tabla10[CODIGO PRESUPUESTARIO],0))</f>
        <v/>
      </c>
      <c r="Q446" s="532"/>
      <c r="R446" s="532" t="str">
        <f>IF([2]!Tabla1[[#This Row],[Insumos]]="","",_xlfn.XLOOKUP([2]!Tabla1[[#This Row],[Insumos]],[2]!Tabla10[Insumo],[2]!Tabla10[InsumoAbrev],"",0))</f>
        <v/>
      </c>
      <c r="S446" s="191"/>
    </row>
    <row r="447" spans="2:19">
      <c r="B447" s="191" t="str">
        <f>IF('Formulario PPGR3'!$G447="","",CONCATENATE('Formulario PPGR3'!$C447,".",'Formulario PPGR3'!$D447,".",'Formulario PPGR3'!$E447,".",'Formulario PPGR3'!$F447))</f>
        <v/>
      </c>
      <c r="C447" s="191" t="str">
        <f>IF('Formulario PPGR3'!$G447="","",'Formulario PPGR1'!#REF!)</f>
        <v/>
      </c>
      <c r="D447" s="191" t="str">
        <f>IF('Formulario PPGR3'!$G447="","",'Formulario PPGR1'!#REF!)</f>
        <v/>
      </c>
      <c r="E447" s="191" t="str">
        <f>IF('Formulario PPGR3'!$G447="","",'Formulario PPGR1'!#REF!)</f>
        <v/>
      </c>
      <c r="F447" s="191" t="str">
        <f>IF('Formulario PPGR3'!$G447="","",'Formulario PPGR1'!#REF!)</f>
        <v/>
      </c>
      <c r="G447" s="190"/>
      <c r="H447" s="528" t="e" cm="1" vm="1">
        <f t="array" ref="H447">IF([2]!Tabla1[[#This Row],[Código_Actividad]]="","",_xlfn.XLOOKUP([2]!Tabla1[[#This Row],[Código_Actividad]],CodigoActividad,[2]!Tabla2[Actividades Programables Presupuestables],"",0))</f>
        <v>#REF!</v>
      </c>
      <c r="I447" s="529" t="str">
        <f>IFERROR(VLOOKUP('[2]Formulario PPGR3'!$G447,'[2]Formulario PPGR2'!$H$9:$V$534,15,FALSE),"")</f>
        <v/>
      </c>
      <c r="J447" s="534"/>
      <c r="K447" s="533"/>
      <c r="L447" s="530" t="str">
        <f>IF([2]!Tabla1[[#This Row],[Descripción]]="","",_xlfn.XLOOKUP([2]!Tabla1[[#This Row],[Descripción]],[2]!Tabla10[Descripción],[2]!Tabla10[Unidad de Medida],"",0))</f>
        <v/>
      </c>
      <c r="M447" s="321"/>
      <c r="N447" s="546" t="str">
        <f>IF([2]!Tabla1[[#This Row],[Descripción]]="","",_xlfn.XLOOKUP([2]!Tabla1[[#This Row],[Descripción]],[2]!Tabla10[Descripción],[2]!Tabla10[Precio Unitario],0))</f>
        <v/>
      </c>
      <c r="O447" s="546" t="str">
        <f>IF([2]!Tabla1[[#This Row],[Cantidad de Insumos]]="","",[2]!Tabla1[[#This Row],[Precio Unitario]]*[2]!Tabla1[[#This Row],[Cantidad de Insumos]])</f>
        <v/>
      </c>
      <c r="P447" s="531" t="str">
        <f>IF([2]!Tabla1[[#This Row],[Descripción]]="","",_xlfn.XLOOKUP([2]!Tabla1[[#This Row],[Descripción]],[2]!Tabla10[Descripción],[2]!Tabla10[CODIGO PRESUPUESTARIO],0))</f>
        <v/>
      </c>
      <c r="Q447" s="532"/>
      <c r="R447" s="532" t="str">
        <f>IF([2]!Tabla1[[#This Row],[Insumos]]="","",_xlfn.XLOOKUP([2]!Tabla1[[#This Row],[Insumos]],[2]!Tabla10[Insumo],[2]!Tabla10[InsumoAbrev],"",0))</f>
        <v/>
      </c>
      <c r="S447" s="191"/>
    </row>
    <row r="448" spans="2:19">
      <c r="B448" s="191" t="str">
        <f>IF('Formulario PPGR3'!$G448="","",CONCATENATE('Formulario PPGR3'!$C448,".",'Formulario PPGR3'!$D448,".",'Formulario PPGR3'!$E448,".",'Formulario PPGR3'!$F448))</f>
        <v/>
      </c>
      <c r="C448" s="191" t="str">
        <f>IF('Formulario PPGR3'!$G448="","",'Formulario PPGR1'!#REF!)</f>
        <v/>
      </c>
      <c r="D448" s="191" t="str">
        <f>IF('Formulario PPGR3'!$G448="","",'Formulario PPGR1'!#REF!)</f>
        <v/>
      </c>
      <c r="E448" s="191" t="str">
        <f>IF('Formulario PPGR3'!$G448="","",'Formulario PPGR1'!#REF!)</f>
        <v/>
      </c>
      <c r="F448" s="191" t="str">
        <f>IF('Formulario PPGR3'!$G448="","",'Formulario PPGR1'!#REF!)</f>
        <v/>
      </c>
      <c r="G448" s="190"/>
      <c r="H448" s="528" t="e" cm="1" vm="1">
        <f t="array" ref="H448">IF([2]!Tabla1[[#This Row],[Código_Actividad]]="","",_xlfn.XLOOKUP([2]!Tabla1[[#This Row],[Código_Actividad]],CodigoActividad,[2]!Tabla2[Actividades Programables Presupuestables],"",0))</f>
        <v>#REF!</v>
      </c>
      <c r="I448" s="529" t="str">
        <f>IFERROR(VLOOKUP('[2]Formulario PPGR3'!$G448,'[2]Formulario PPGR2'!$H$9:$V$534,15,FALSE),"")</f>
        <v/>
      </c>
      <c r="J448" s="534"/>
      <c r="K448" s="533"/>
      <c r="L448" s="530" t="str">
        <f>IF([2]!Tabla1[[#This Row],[Descripción]]="","",_xlfn.XLOOKUP([2]!Tabla1[[#This Row],[Descripción]],[2]!Tabla10[Descripción],[2]!Tabla10[Unidad de Medida],"",0))</f>
        <v/>
      </c>
      <c r="M448" s="321"/>
      <c r="N448" s="546" t="str">
        <f>IF([2]!Tabla1[[#This Row],[Descripción]]="","",_xlfn.XLOOKUP([2]!Tabla1[[#This Row],[Descripción]],[2]!Tabla10[Descripción],[2]!Tabla10[Precio Unitario],0))</f>
        <v/>
      </c>
      <c r="O448" s="546" t="str">
        <f>IF([2]!Tabla1[[#This Row],[Cantidad de Insumos]]="","",[2]!Tabla1[[#This Row],[Precio Unitario]]*[2]!Tabla1[[#This Row],[Cantidad de Insumos]])</f>
        <v/>
      </c>
      <c r="P448" s="531" t="str">
        <f>IF([2]!Tabla1[[#This Row],[Descripción]]="","",_xlfn.XLOOKUP([2]!Tabla1[[#This Row],[Descripción]],[2]!Tabla10[Descripción],[2]!Tabla10[CODIGO PRESUPUESTARIO],0))</f>
        <v/>
      </c>
      <c r="Q448" s="532"/>
      <c r="R448" s="532" t="str">
        <f>IF([2]!Tabla1[[#This Row],[Insumos]]="","",_xlfn.XLOOKUP([2]!Tabla1[[#This Row],[Insumos]],[2]!Tabla10[Insumo],[2]!Tabla10[InsumoAbrev],"",0))</f>
        <v/>
      </c>
      <c r="S448" s="191"/>
    </row>
    <row r="449" spans="2:19">
      <c r="B449" s="191" t="str">
        <f>IF('Formulario PPGR3'!$G449="","",CONCATENATE('Formulario PPGR3'!$C449,".",'Formulario PPGR3'!$D449,".",'Formulario PPGR3'!$E449,".",'Formulario PPGR3'!$F449))</f>
        <v/>
      </c>
      <c r="C449" s="191" t="str">
        <f>IF('Formulario PPGR3'!$G449="","",'Formulario PPGR1'!#REF!)</f>
        <v/>
      </c>
      <c r="D449" s="191" t="str">
        <f>IF('Formulario PPGR3'!$G449="","",'Formulario PPGR1'!#REF!)</f>
        <v/>
      </c>
      <c r="E449" s="191" t="str">
        <f>IF('Formulario PPGR3'!$G449="","",'Formulario PPGR1'!#REF!)</f>
        <v/>
      </c>
      <c r="F449" s="191" t="str">
        <f>IF('Formulario PPGR3'!$G449="","",'Formulario PPGR1'!#REF!)</f>
        <v/>
      </c>
      <c r="G449" s="190"/>
      <c r="H449" s="528" t="e" cm="1" vm="1">
        <f t="array" ref="H449">IF([2]!Tabla1[[#This Row],[Código_Actividad]]="","",_xlfn.XLOOKUP([2]!Tabla1[[#This Row],[Código_Actividad]],CodigoActividad,[2]!Tabla2[Actividades Programables Presupuestables],"",0))</f>
        <v>#REF!</v>
      </c>
      <c r="I449" s="529" t="str">
        <f>IFERROR(VLOOKUP('[2]Formulario PPGR3'!$G449,'[2]Formulario PPGR2'!$H$9:$V$534,15,FALSE),"")</f>
        <v/>
      </c>
      <c r="J449" s="534"/>
      <c r="K449" s="533"/>
      <c r="L449" s="530" t="str">
        <f>IF([2]!Tabla1[[#This Row],[Descripción]]="","",_xlfn.XLOOKUP([2]!Tabla1[[#This Row],[Descripción]],[2]!Tabla10[Descripción],[2]!Tabla10[Unidad de Medida],"",0))</f>
        <v/>
      </c>
      <c r="M449" s="321"/>
      <c r="N449" s="546" t="str">
        <f>IF([2]!Tabla1[[#This Row],[Descripción]]="","",_xlfn.XLOOKUP([2]!Tabla1[[#This Row],[Descripción]],[2]!Tabla10[Descripción],[2]!Tabla10[Precio Unitario],0))</f>
        <v/>
      </c>
      <c r="O449" s="546" t="str">
        <f>IF([2]!Tabla1[[#This Row],[Cantidad de Insumos]]="","",[2]!Tabla1[[#This Row],[Precio Unitario]]*[2]!Tabla1[[#This Row],[Cantidad de Insumos]])</f>
        <v/>
      </c>
      <c r="P449" s="531" t="str">
        <f>IF([2]!Tabla1[[#This Row],[Descripción]]="","",_xlfn.XLOOKUP([2]!Tabla1[[#This Row],[Descripción]],[2]!Tabla10[Descripción],[2]!Tabla10[CODIGO PRESUPUESTARIO],0))</f>
        <v/>
      </c>
      <c r="Q449" s="532"/>
      <c r="R449" s="532" t="str">
        <f>IF([2]!Tabla1[[#This Row],[Insumos]]="","",_xlfn.XLOOKUP([2]!Tabla1[[#This Row],[Insumos]],[2]!Tabla10[Insumo],[2]!Tabla10[InsumoAbrev],"",0))</f>
        <v/>
      </c>
      <c r="S449" s="191"/>
    </row>
    <row r="450" spans="2:19">
      <c r="B450" s="191" t="str">
        <f>IF('Formulario PPGR3'!$G450="","",CONCATENATE('Formulario PPGR3'!$C450,".",'Formulario PPGR3'!$D450,".",'Formulario PPGR3'!$E450,".",'Formulario PPGR3'!$F450))</f>
        <v/>
      </c>
      <c r="C450" s="191" t="str">
        <f>IF('Formulario PPGR3'!$G450="","",'Formulario PPGR1'!#REF!)</f>
        <v/>
      </c>
      <c r="D450" s="191" t="str">
        <f>IF('Formulario PPGR3'!$G450="","",'Formulario PPGR1'!#REF!)</f>
        <v/>
      </c>
      <c r="E450" s="191" t="str">
        <f>IF('Formulario PPGR3'!$G450="","",'Formulario PPGR1'!#REF!)</f>
        <v/>
      </c>
      <c r="F450" s="191" t="str">
        <f>IF('Formulario PPGR3'!$G450="","",'Formulario PPGR1'!#REF!)</f>
        <v/>
      </c>
      <c r="G450" s="190"/>
      <c r="H450" s="528" t="e" cm="1" vm="1">
        <f t="array" ref="H450">IF([2]!Tabla1[[#This Row],[Código_Actividad]]="","",_xlfn.XLOOKUP([2]!Tabla1[[#This Row],[Código_Actividad]],CodigoActividad,[2]!Tabla2[Actividades Programables Presupuestables],"",0))</f>
        <v>#REF!</v>
      </c>
      <c r="I450" s="529" t="str">
        <f>IFERROR(VLOOKUP('[2]Formulario PPGR3'!$G450,'[2]Formulario PPGR2'!$H$9:$V$534,15,FALSE),"")</f>
        <v/>
      </c>
      <c r="J450" s="534"/>
      <c r="K450" s="533"/>
      <c r="L450" s="530" t="str">
        <f>IF([2]!Tabla1[[#This Row],[Descripción]]="","",_xlfn.XLOOKUP([2]!Tabla1[[#This Row],[Descripción]],[2]!Tabla10[Descripción],[2]!Tabla10[Unidad de Medida],"",0))</f>
        <v/>
      </c>
      <c r="M450" s="321"/>
      <c r="N450" s="546" t="str">
        <f>IF([2]!Tabla1[[#This Row],[Descripción]]="","",_xlfn.XLOOKUP([2]!Tabla1[[#This Row],[Descripción]],[2]!Tabla10[Descripción],[2]!Tabla10[Precio Unitario],0))</f>
        <v/>
      </c>
      <c r="O450" s="546" t="str">
        <f>IF([2]!Tabla1[[#This Row],[Cantidad de Insumos]]="","",[2]!Tabla1[[#This Row],[Precio Unitario]]*[2]!Tabla1[[#This Row],[Cantidad de Insumos]])</f>
        <v/>
      </c>
      <c r="P450" s="531" t="str">
        <f>IF([2]!Tabla1[[#This Row],[Descripción]]="","",_xlfn.XLOOKUP([2]!Tabla1[[#This Row],[Descripción]],[2]!Tabla10[Descripción],[2]!Tabla10[CODIGO PRESUPUESTARIO],0))</f>
        <v/>
      </c>
      <c r="Q450" s="532"/>
      <c r="R450" s="532" t="str">
        <f>IF([2]!Tabla1[[#This Row],[Insumos]]="","",_xlfn.XLOOKUP([2]!Tabla1[[#This Row],[Insumos]],[2]!Tabla10[Insumo],[2]!Tabla10[InsumoAbrev],"",0))</f>
        <v/>
      </c>
      <c r="S450" s="191"/>
    </row>
    <row r="451" spans="2:19">
      <c r="B451" s="191" t="str">
        <f>IF('Formulario PPGR3'!$G451="","",CONCATENATE('Formulario PPGR3'!$C451,".",'Formulario PPGR3'!$D451,".",'Formulario PPGR3'!$E451,".",'Formulario PPGR3'!$F451))</f>
        <v/>
      </c>
      <c r="C451" s="191" t="str">
        <f>IF('Formulario PPGR3'!$G451="","",'Formulario PPGR1'!#REF!)</f>
        <v/>
      </c>
      <c r="D451" s="191" t="str">
        <f>IF('Formulario PPGR3'!$G451="","",'Formulario PPGR1'!#REF!)</f>
        <v/>
      </c>
      <c r="E451" s="191" t="str">
        <f>IF('Formulario PPGR3'!$G451="","",'Formulario PPGR1'!#REF!)</f>
        <v/>
      </c>
      <c r="F451" s="191" t="str">
        <f>IF('Formulario PPGR3'!$G451="","",'Formulario PPGR1'!#REF!)</f>
        <v/>
      </c>
      <c r="G451" s="190"/>
      <c r="H451" s="528" t="e" cm="1" vm="1">
        <f t="array" ref="H451">IF([2]!Tabla1[[#This Row],[Código_Actividad]]="","",_xlfn.XLOOKUP([2]!Tabla1[[#This Row],[Código_Actividad]],CodigoActividad,[2]!Tabla2[Actividades Programables Presupuestables],"",0))</f>
        <v>#REF!</v>
      </c>
      <c r="I451" s="529" t="str">
        <f>IFERROR(VLOOKUP('[2]Formulario PPGR3'!$G451,'[2]Formulario PPGR2'!$H$9:$V$534,15,FALSE),"")</f>
        <v/>
      </c>
      <c r="J451" s="534"/>
      <c r="K451" s="533"/>
      <c r="L451" s="530" t="str">
        <f>IF([2]!Tabla1[[#This Row],[Descripción]]="","",_xlfn.XLOOKUP([2]!Tabla1[[#This Row],[Descripción]],[2]!Tabla10[Descripción],[2]!Tabla10[Unidad de Medida],"",0))</f>
        <v/>
      </c>
      <c r="M451" s="321"/>
      <c r="N451" s="546" t="str">
        <f>IF([2]!Tabla1[[#This Row],[Descripción]]="","",_xlfn.XLOOKUP([2]!Tabla1[[#This Row],[Descripción]],[2]!Tabla10[Descripción],[2]!Tabla10[Precio Unitario],0))</f>
        <v/>
      </c>
      <c r="O451" s="546" t="str">
        <f>IF([2]!Tabla1[[#This Row],[Cantidad de Insumos]]="","",[2]!Tabla1[[#This Row],[Precio Unitario]]*[2]!Tabla1[[#This Row],[Cantidad de Insumos]])</f>
        <v/>
      </c>
      <c r="P451" s="531" t="str">
        <f>IF([2]!Tabla1[[#This Row],[Descripción]]="","",_xlfn.XLOOKUP([2]!Tabla1[[#This Row],[Descripción]],[2]!Tabla10[Descripción],[2]!Tabla10[CODIGO PRESUPUESTARIO],0))</f>
        <v/>
      </c>
      <c r="Q451" s="532"/>
      <c r="R451" s="532" t="str">
        <f>IF([2]!Tabla1[[#This Row],[Insumos]]="","",_xlfn.XLOOKUP([2]!Tabla1[[#This Row],[Insumos]],[2]!Tabla10[Insumo],[2]!Tabla10[InsumoAbrev],"",0))</f>
        <v/>
      </c>
      <c r="S451" s="191"/>
    </row>
    <row r="452" spans="2:19">
      <c r="B452" s="191" t="str">
        <f>IF('Formulario PPGR3'!$G452="","",CONCATENATE('Formulario PPGR3'!$C452,".",'Formulario PPGR3'!$D452,".",'Formulario PPGR3'!$E452,".",'Formulario PPGR3'!$F452))</f>
        <v/>
      </c>
      <c r="C452" s="191" t="str">
        <f>IF('Formulario PPGR3'!$G452="","",'Formulario PPGR1'!#REF!)</f>
        <v/>
      </c>
      <c r="D452" s="191" t="str">
        <f>IF('Formulario PPGR3'!$G452="","",'Formulario PPGR1'!#REF!)</f>
        <v/>
      </c>
      <c r="E452" s="191" t="str">
        <f>IF('Formulario PPGR3'!$G452="","",'Formulario PPGR1'!#REF!)</f>
        <v/>
      </c>
      <c r="F452" s="191" t="str">
        <f>IF('Formulario PPGR3'!$G452="","",'Formulario PPGR1'!#REF!)</f>
        <v/>
      </c>
      <c r="G452" s="190"/>
      <c r="H452" s="528" t="e" cm="1" vm="1">
        <f t="array" ref="H452">IF([2]!Tabla1[[#This Row],[Código_Actividad]]="","",_xlfn.XLOOKUP([2]!Tabla1[[#This Row],[Código_Actividad]],CodigoActividad,[2]!Tabla2[Actividades Programables Presupuestables],"",0))</f>
        <v>#REF!</v>
      </c>
      <c r="I452" s="529" t="str">
        <f>IFERROR(VLOOKUP('[2]Formulario PPGR3'!$G452,'[2]Formulario PPGR2'!$H$9:$V$534,15,FALSE),"")</f>
        <v/>
      </c>
      <c r="J452" s="534"/>
      <c r="K452" s="533"/>
      <c r="L452" s="530" t="str">
        <f>IF([2]!Tabla1[[#This Row],[Descripción]]="","",_xlfn.XLOOKUP([2]!Tabla1[[#This Row],[Descripción]],[2]!Tabla10[Descripción],[2]!Tabla10[Unidad de Medida],"",0))</f>
        <v/>
      </c>
      <c r="M452" s="321"/>
      <c r="N452" s="546" t="str">
        <f>IF([2]!Tabla1[[#This Row],[Descripción]]="","",_xlfn.XLOOKUP([2]!Tabla1[[#This Row],[Descripción]],[2]!Tabla10[Descripción],[2]!Tabla10[Precio Unitario],0))</f>
        <v/>
      </c>
      <c r="O452" s="546" t="str">
        <f>IF([2]!Tabla1[[#This Row],[Cantidad de Insumos]]="","",[2]!Tabla1[[#This Row],[Precio Unitario]]*[2]!Tabla1[[#This Row],[Cantidad de Insumos]])</f>
        <v/>
      </c>
      <c r="P452" s="531" t="str">
        <f>IF([2]!Tabla1[[#This Row],[Descripción]]="","",_xlfn.XLOOKUP([2]!Tabla1[[#This Row],[Descripción]],[2]!Tabla10[Descripción],[2]!Tabla10[CODIGO PRESUPUESTARIO],0))</f>
        <v/>
      </c>
      <c r="Q452" s="532"/>
      <c r="R452" s="532" t="str">
        <f>IF([2]!Tabla1[[#This Row],[Insumos]]="","",_xlfn.XLOOKUP([2]!Tabla1[[#This Row],[Insumos]],[2]!Tabla10[Insumo],[2]!Tabla10[InsumoAbrev],"",0))</f>
        <v/>
      </c>
      <c r="S452" s="191"/>
    </row>
    <row r="453" spans="2:19">
      <c r="B453" s="191" t="str">
        <f>IF('Formulario PPGR3'!$G453="","",CONCATENATE('Formulario PPGR3'!$C453,".",'Formulario PPGR3'!$D453,".",'Formulario PPGR3'!$E453,".",'Formulario PPGR3'!$F453))</f>
        <v/>
      </c>
      <c r="C453" s="191" t="str">
        <f>IF('Formulario PPGR3'!$G453="","",'Formulario PPGR1'!#REF!)</f>
        <v/>
      </c>
      <c r="D453" s="191" t="str">
        <f>IF('Formulario PPGR3'!$G453="","",'Formulario PPGR1'!#REF!)</f>
        <v/>
      </c>
      <c r="E453" s="191" t="str">
        <f>IF('Formulario PPGR3'!$G453="","",'Formulario PPGR1'!#REF!)</f>
        <v/>
      </c>
      <c r="F453" s="191" t="str">
        <f>IF('Formulario PPGR3'!$G453="","",'Formulario PPGR1'!#REF!)</f>
        <v/>
      </c>
      <c r="G453" s="190"/>
      <c r="H453" s="528" t="e" cm="1" vm="1">
        <f t="array" ref="H453">IF([2]!Tabla1[[#This Row],[Código_Actividad]]="","",_xlfn.XLOOKUP([2]!Tabla1[[#This Row],[Código_Actividad]],CodigoActividad,[2]!Tabla2[Actividades Programables Presupuestables],"",0))</f>
        <v>#REF!</v>
      </c>
      <c r="I453" s="529" t="str">
        <f>IFERROR(VLOOKUP('[2]Formulario PPGR3'!$G453,'[2]Formulario PPGR2'!$H$9:$V$534,15,FALSE),"")</f>
        <v/>
      </c>
      <c r="J453" s="534"/>
      <c r="K453" s="533"/>
      <c r="L453" s="530" t="str">
        <f>IF([2]!Tabla1[[#This Row],[Descripción]]="","",_xlfn.XLOOKUP([2]!Tabla1[[#This Row],[Descripción]],[2]!Tabla10[Descripción],[2]!Tabla10[Unidad de Medida],"",0))</f>
        <v/>
      </c>
      <c r="M453" s="321"/>
      <c r="N453" s="546" t="str">
        <f>IF([2]!Tabla1[[#This Row],[Descripción]]="","",_xlfn.XLOOKUP([2]!Tabla1[[#This Row],[Descripción]],[2]!Tabla10[Descripción],[2]!Tabla10[Precio Unitario],0))</f>
        <v/>
      </c>
      <c r="O453" s="546" t="str">
        <f>IF([2]!Tabla1[[#This Row],[Cantidad de Insumos]]="","",[2]!Tabla1[[#This Row],[Precio Unitario]]*[2]!Tabla1[[#This Row],[Cantidad de Insumos]])</f>
        <v/>
      </c>
      <c r="P453" s="531" t="str">
        <f>IF([2]!Tabla1[[#This Row],[Descripción]]="","",_xlfn.XLOOKUP([2]!Tabla1[[#This Row],[Descripción]],[2]!Tabla10[Descripción],[2]!Tabla10[CODIGO PRESUPUESTARIO],0))</f>
        <v/>
      </c>
      <c r="Q453" s="532"/>
      <c r="R453" s="532" t="str">
        <f>IF([2]!Tabla1[[#This Row],[Insumos]]="","",_xlfn.XLOOKUP([2]!Tabla1[[#This Row],[Insumos]],[2]!Tabla10[Insumo],[2]!Tabla10[InsumoAbrev],"",0))</f>
        <v/>
      </c>
      <c r="S453" s="191"/>
    </row>
    <row r="454" spans="2:19">
      <c r="B454" s="191" t="str">
        <f>IF('Formulario PPGR3'!$G454="","",CONCATENATE('Formulario PPGR3'!$C454,".",'Formulario PPGR3'!$D454,".",'Formulario PPGR3'!$E454,".",'Formulario PPGR3'!$F454))</f>
        <v/>
      </c>
      <c r="C454" s="191" t="str">
        <f>IF('Formulario PPGR3'!$G454="","",'Formulario PPGR1'!#REF!)</f>
        <v/>
      </c>
      <c r="D454" s="191" t="str">
        <f>IF('Formulario PPGR3'!$G454="","",'Formulario PPGR1'!#REF!)</f>
        <v/>
      </c>
      <c r="E454" s="191" t="str">
        <f>IF('Formulario PPGR3'!$G454="","",'Formulario PPGR1'!#REF!)</f>
        <v/>
      </c>
      <c r="F454" s="191" t="str">
        <f>IF('Formulario PPGR3'!$G454="","",'Formulario PPGR1'!#REF!)</f>
        <v/>
      </c>
      <c r="G454" s="190"/>
      <c r="H454" s="528" t="e" cm="1" vm="1">
        <f t="array" ref="H454">IF([2]!Tabla1[[#This Row],[Código_Actividad]]="","",_xlfn.XLOOKUP([2]!Tabla1[[#This Row],[Código_Actividad]],CodigoActividad,[2]!Tabla2[Actividades Programables Presupuestables],"",0))</f>
        <v>#REF!</v>
      </c>
      <c r="I454" s="529" t="str">
        <f>IFERROR(VLOOKUP('[2]Formulario PPGR3'!$G454,'[2]Formulario PPGR2'!$H$9:$V$534,15,FALSE),"")</f>
        <v/>
      </c>
      <c r="J454" s="534"/>
      <c r="K454" s="533"/>
      <c r="L454" s="530" t="str">
        <f>IF([2]!Tabla1[[#This Row],[Descripción]]="","",_xlfn.XLOOKUP([2]!Tabla1[[#This Row],[Descripción]],[2]!Tabla10[Descripción],[2]!Tabla10[Unidad de Medida],"",0))</f>
        <v/>
      </c>
      <c r="M454" s="321"/>
      <c r="N454" s="546" t="str">
        <f>IF([2]!Tabla1[[#This Row],[Descripción]]="","",_xlfn.XLOOKUP([2]!Tabla1[[#This Row],[Descripción]],[2]!Tabla10[Descripción],[2]!Tabla10[Precio Unitario],0))</f>
        <v/>
      </c>
      <c r="O454" s="546" t="str">
        <f>IF([2]!Tabla1[[#This Row],[Cantidad de Insumos]]="","",[2]!Tabla1[[#This Row],[Precio Unitario]]*[2]!Tabla1[[#This Row],[Cantidad de Insumos]])</f>
        <v/>
      </c>
      <c r="P454" s="531" t="str">
        <f>IF([2]!Tabla1[[#This Row],[Descripción]]="","",_xlfn.XLOOKUP([2]!Tabla1[[#This Row],[Descripción]],[2]!Tabla10[Descripción],[2]!Tabla10[CODIGO PRESUPUESTARIO],0))</f>
        <v/>
      </c>
      <c r="Q454" s="532"/>
      <c r="R454" s="532" t="str">
        <f>IF([2]!Tabla1[[#This Row],[Insumos]]="","",_xlfn.XLOOKUP([2]!Tabla1[[#This Row],[Insumos]],[2]!Tabla10[Insumo],[2]!Tabla10[InsumoAbrev],"",0))</f>
        <v/>
      </c>
      <c r="S454" s="191"/>
    </row>
    <row r="455" spans="2:19">
      <c r="B455" s="191" t="str">
        <f>IF('Formulario PPGR3'!$G455="","",CONCATENATE('Formulario PPGR3'!$C455,".",'Formulario PPGR3'!$D455,".",'Formulario PPGR3'!$E455,".",'Formulario PPGR3'!$F455))</f>
        <v/>
      </c>
      <c r="C455" s="191" t="str">
        <f>IF('Formulario PPGR3'!$G455="","",'Formulario PPGR1'!#REF!)</f>
        <v/>
      </c>
      <c r="D455" s="191" t="str">
        <f>IF('Formulario PPGR3'!$G455="","",'Formulario PPGR1'!#REF!)</f>
        <v/>
      </c>
      <c r="E455" s="191" t="str">
        <f>IF('Formulario PPGR3'!$G455="","",'Formulario PPGR1'!#REF!)</f>
        <v/>
      </c>
      <c r="F455" s="191" t="str">
        <f>IF('Formulario PPGR3'!$G455="","",'Formulario PPGR1'!#REF!)</f>
        <v/>
      </c>
      <c r="G455" s="190"/>
      <c r="H455" s="528" t="e" cm="1" vm="1">
        <f t="array" ref="H455">IF([2]!Tabla1[[#This Row],[Código_Actividad]]="","",_xlfn.XLOOKUP([2]!Tabla1[[#This Row],[Código_Actividad]],CodigoActividad,[2]!Tabla2[Actividades Programables Presupuestables],"",0))</f>
        <v>#REF!</v>
      </c>
      <c r="I455" s="529" t="str">
        <f>IFERROR(VLOOKUP('[2]Formulario PPGR3'!$G455,'[2]Formulario PPGR2'!$H$9:$V$534,15,FALSE),"")</f>
        <v/>
      </c>
      <c r="J455" s="534"/>
      <c r="K455" s="533"/>
      <c r="L455" s="530" t="str">
        <f>IF([2]!Tabla1[[#This Row],[Descripción]]="","",_xlfn.XLOOKUP([2]!Tabla1[[#This Row],[Descripción]],[2]!Tabla10[Descripción],[2]!Tabla10[Unidad de Medida],"",0))</f>
        <v/>
      </c>
      <c r="M455" s="321"/>
      <c r="N455" s="546" t="str">
        <f>IF([2]!Tabla1[[#This Row],[Descripción]]="","",_xlfn.XLOOKUP([2]!Tabla1[[#This Row],[Descripción]],[2]!Tabla10[Descripción],[2]!Tabla10[Precio Unitario],0))</f>
        <v/>
      </c>
      <c r="O455" s="546" t="str">
        <f>IF([2]!Tabla1[[#This Row],[Cantidad de Insumos]]="","",[2]!Tabla1[[#This Row],[Precio Unitario]]*[2]!Tabla1[[#This Row],[Cantidad de Insumos]])</f>
        <v/>
      </c>
      <c r="P455" s="531" t="str">
        <f>IF([2]!Tabla1[[#This Row],[Descripción]]="","",_xlfn.XLOOKUP([2]!Tabla1[[#This Row],[Descripción]],[2]!Tabla10[Descripción],[2]!Tabla10[CODIGO PRESUPUESTARIO],0))</f>
        <v/>
      </c>
      <c r="Q455" s="532"/>
      <c r="R455" s="532" t="str">
        <f>IF([2]!Tabla1[[#This Row],[Insumos]]="","",_xlfn.XLOOKUP([2]!Tabla1[[#This Row],[Insumos]],[2]!Tabla10[Insumo],[2]!Tabla10[InsumoAbrev],"",0))</f>
        <v/>
      </c>
      <c r="S455" s="191"/>
    </row>
    <row r="456" spans="2:19">
      <c r="B456" s="191" t="str">
        <f>IF('Formulario PPGR3'!$G456="","",CONCATENATE('Formulario PPGR3'!$C456,".",'Formulario PPGR3'!$D456,".",'Formulario PPGR3'!$E456,".",'Formulario PPGR3'!$F456))</f>
        <v/>
      </c>
      <c r="C456" s="191" t="str">
        <f>IF('Formulario PPGR3'!$G456="","",'Formulario PPGR1'!#REF!)</f>
        <v/>
      </c>
      <c r="D456" s="191" t="str">
        <f>IF('Formulario PPGR3'!$G456="","",'Formulario PPGR1'!#REF!)</f>
        <v/>
      </c>
      <c r="E456" s="191" t="str">
        <f>IF('Formulario PPGR3'!$G456="","",'Formulario PPGR1'!#REF!)</f>
        <v/>
      </c>
      <c r="F456" s="191" t="str">
        <f>IF('Formulario PPGR3'!$G456="","",'Formulario PPGR1'!#REF!)</f>
        <v/>
      </c>
      <c r="G456" s="190"/>
      <c r="H456" s="528" t="e" cm="1" vm="1">
        <f t="array" ref="H456">IF([2]!Tabla1[[#This Row],[Código_Actividad]]="","",_xlfn.XLOOKUP([2]!Tabla1[[#This Row],[Código_Actividad]],CodigoActividad,[2]!Tabla2[Actividades Programables Presupuestables],"",0))</f>
        <v>#REF!</v>
      </c>
      <c r="I456" s="529" t="str">
        <f>IFERROR(VLOOKUP('[2]Formulario PPGR3'!$G456,'[2]Formulario PPGR2'!$H$9:$V$534,15,FALSE),"")</f>
        <v/>
      </c>
      <c r="J456" s="534"/>
      <c r="K456" s="533"/>
      <c r="L456" s="530" t="str">
        <f>IF([2]!Tabla1[[#This Row],[Descripción]]="","",_xlfn.XLOOKUP([2]!Tabla1[[#This Row],[Descripción]],[2]!Tabla10[Descripción],[2]!Tabla10[Unidad de Medida],"",0))</f>
        <v/>
      </c>
      <c r="M456" s="321"/>
      <c r="N456" s="546" t="str">
        <f>IF([2]!Tabla1[[#This Row],[Descripción]]="","",_xlfn.XLOOKUP([2]!Tabla1[[#This Row],[Descripción]],[2]!Tabla10[Descripción],[2]!Tabla10[Precio Unitario],0))</f>
        <v/>
      </c>
      <c r="O456" s="546" t="str">
        <f>IF([2]!Tabla1[[#This Row],[Cantidad de Insumos]]="","",[2]!Tabla1[[#This Row],[Precio Unitario]]*[2]!Tabla1[[#This Row],[Cantidad de Insumos]])</f>
        <v/>
      </c>
      <c r="P456" s="531" t="str">
        <f>IF([2]!Tabla1[[#This Row],[Descripción]]="","",_xlfn.XLOOKUP([2]!Tabla1[[#This Row],[Descripción]],[2]!Tabla10[Descripción],[2]!Tabla10[CODIGO PRESUPUESTARIO],0))</f>
        <v/>
      </c>
      <c r="Q456" s="532"/>
      <c r="R456" s="532" t="str">
        <f>IF([2]!Tabla1[[#This Row],[Insumos]]="","",_xlfn.XLOOKUP([2]!Tabla1[[#This Row],[Insumos]],[2]!Tabla10[Insumo],[2]!Tabla10[InsumoAbrev],"",0))</f>
        <v/>
      </c>
      <c r="S456" s="191"/>
    </row>
    <row r="457" spans="2:19">
      <c r="B457" s="191" t="str">
        <f>IF('Formulario PPGR3'!$G457="","",CONCATENATE('Formulario PPGR3'!$C457,".",'Formulario PPGR3'!$D457,".",'Formulario PPGR3'!$E457,".",'Formulario PPGR3'!$F457))</f>
        <v/>
      </c>
      <c r="C457" s="191" t="str">
        <f>IF('Formulario PPGR3'!$G457="","",'Formulario PPGR1'!#REF!)</f>
        <v/>
      </c>
      <c r="D457" s="191" t="str">
        <f>IF('Formulario PPGR3'!$G457="","",'Formulario PPGR1'!#REF!)</f>
        <v/>
      </c>
      <c r="E457" s="191" t="str">
        <f>IF('Formulario PPGR3'!$G457="","",'Formulario PPGR1'!#REF!)</f>
        <v/>
      </c>
      <c r="F457" s="191" t="str">
        <f>IF('Formulario PPGR3'!$G457="","",'Formulario PPGR1'!#REF!)</f>
        <v/>
      </c>
      <c r="G457" s="190"/>
      <c r="H457" s="528" t="e" cm="1" vm="1">
        <f t="array" ref="H457">IF([2]!Tabla1[[#This Row],[Código_Actividad]]="","",_xlfn.XLOOKUP([2]!Tabla1[[#This Row],[Código_Actividad]],CodigoActividad,[2]!Tabla2[Actividades Programables Presupuestables],"",0))</f>
        <v>#REF!</v>
      </c>
      <c r="I457" s="529" t="str">
        <f>IFERROR(VLOOKUP('[2]Formulario PPGR3'!$G457,'[2]Formulario PPGR2'!$H$9:$V$534,15,FALSE),"")</f>
        <v/>
      </c>
      <c r="J457" s="534"/>
      <c r="K457" s="533"/>
      <c r="L457" s="530" t="str">
        <f>IF([2]!Tabla1[[#This Row],[Descripción]]="","",_xlfn.XLOOKUP([2]!Tabla1[[#This Row],[Descripción]],[2]!Tabla10[Descripción],[2]!Tabla10[Unidad de Medida],"",0))</f>
        <v/>
      </c>
      <c r="M457" s="321"/>
      <c r="N457" s="546" t="str">
        <f>IF([2]!Tabla1[[#This Row],[Descripción]]="","",_xlfn.XLOOKUP([2]!Tabla1[[#This Row],[Descripción]],[2]!Tabla10[Descripción],[2]!Tabla10[Precio Unitario],0))</f>
        <v/>
      </c>
      <c r="O457" s="546" t="str">
        <f>IF([2]!Tabla1[[#This Row],[Cantidad de Insumos]]="","",[2]!Tabla1[[#This Row],[Precio Unitario]]*[2]!Tabla1[[#This Row],[Cantidad de Insumos]])</f>
        <v/>
      </c>
      <c r="P457" s="531" t="str">
        <f>IF([2]!Tabla1[[#This Row],[Descripción]]="","",_xlfn.XLOOKUP([2]!Tabla1[[#This Row],[Descripción]],[2]!Tabla10[Descripción],[2]!Tabla10[CODIGO PRESUPUESTARIO],0))</f>
        <v/>
      </c>
      <c r="Q457" s="532"/>
      <c r="R457" s="532" t="str">
        <f>IF([2]!Tabla1[[#This Row],[Insumos]]="","",_xlfn.XLOOKUP([2]!Tabla1[[#This Row],[Insumos]],[2]!Tabla10[Insumo],[2]!Tabla10[InsumoAbrev],"",0))</f>
        <v/>
      </c>
      <c r="S457" s="191"/>
    </row>
    <row r="458" spans="2:19">
      <c r="B458" s="191" t="str">
        <f>IF('Formulario PPGR3'!$G458="","",CONCATENATE('Formulario PPGR3'!$C458,".",'Formulario PPGR3'!$D458,".",'Formulario PPGR3'!$E458,".",'Formulario PPGR3'!$F458))</f>
        <v/>
      </c>
      <c r="C458" s="191" t="str">
        <f>IF('Formulario PPGR3'!$G458="","",'Formulario PPGR1'!#REF!)</f>
        <v/>
      </c>
      <c r="D458" s="191" t="str">
        <f>IF('Formulario PPGR3'!$G458="","",'Formulario PPGR1'!#REF!)</f>
        <v/>
      </c>
      <c r="E458" s="191" t="str">
        <f>IF('Formulario PPGR3'!$G458="","",'Formulario PPGR1'!#REF!)</f>
        <v/>
      </c>
      <c r="F458" s="191" t="str">
        <f>IF('Formulario PPGR3'!$G458="","",'Formulario PPGR1'!#REF!)</f>
        <v/>
      </c>
      <c r="G458" s="190"/>
      <c r="H458" s="528" t="e" cm="1" vm="1">
        <f t="array" ref="H458">IF([2]!Tabla1[[#This Row],[Código_Actividad]]="","",_xlfn.XLOOKUP([2]!Tabla1[[#This Row],[Código_Actividad]],CodigoActividad,[2]!Tabla2[Actividades Programables Presupuestables],"",0))</f>
        <v>#REF!</v>
      </c>
      <c r="I458" s="529" t="str">
        <f>IFERROR(VLOOKUP('[2]Formulario PPGR3'!$G458,'[2]Formulario PPGR2'!$H$9:$V$534,15,FALSE),"")</f>
        <v/>
      </c>
      <c r="J458" s="534"/>
      <c r="K458" s="533"/>
      <c r="L458" s="530" t="str">
        <f>IF([2]!Tabla1[[#This Row],[Descripción]]="","",_xlfn.XLOOKUP([2]!Tabla1[[#This Row],[Descripción]],[2]!Tabla10[Descripción],[2]!Tabla10[Unidad de Medida],"",0))</f>
        <v/>
      </c>
      <c r="M458" s="321"/>
      <c r="N458" s="546" t="str">
        <f>IF([2]!Tabla1[[#This Row],[Descripción]]="","",_xlfn.XLOOKUP([2]!Tabla1[[#This Row],[Descripción]],[2]!Tabla10[Descripción],[2]!Tabla10[Precio Unitario],0))</f>
        <v/>
      </c>
      <c r="O458" s="546" t="str">
        <f>IF([2]!Tabla1[[#This Row],[Cantidad de Insumos]]="","",[2]!Tabla1[[#This Row],[Precio Unitario]]*[2]!Tabla1[[#This Row],[Cantidad de Insumos]])</f>
        <v/>
      </c>
      <c r="P458" s="531" t="str">
        <f>IF([2]!Tabla1[[#This Row],[Descripción]]="","",_xlfn.XLOOKUP([2]!Tabla1[[#This Row],[Descripción]],[2]!Tabla10[Descripción],[2]!Tabla10[CODIGO PRESUPUESTARIO],0))</f>
        <v/>
      </c>
      <c r="Q458" s="532"/>
      <c r="R458" s="532" t="str">
        <f>IF([2]!Tabla1[[#This Row],[Insumos]]="","",_xlfn.XLOOKUP([2]!Tabla1[[#This Row],[Insumos]],[2]!Tabla10[Insumo],[2]!Tabla10[InsumoAbrev],"",0))</f>
        <v/>
      </c>
      <c r="S458" s="191"/>
    </row>
    <row r="459" spans="2:19">
      <c r="B459" s="191" t="str">
        <f>IF('Formulario PPGR3'!$G459="","",CONCATENATE('Formulario PPGR3'!$C459,".",'Formulario PPGR3'!$D459,".",'Formulario PPGR3'!$E459,".",'Formulario PPGR3'!$F459))</f>
        <v/>
      </c>
      <c r="C459" s="191" t="str">
        <f>IF('Formulario PPGR3'!$G459="","",'Formulario PPGR1'!#REF!)</f>
        <v/>
      </c>
      <c r="D459" s="191" t="str">
        <f>IF('Formulario PPGR3'!$G459="","",'Formulario PPGR1'!#REF!)</f>
        <v/>
      </c>
      <c r="E459" s="191" t="str">
        <f>IF('Formulario PPGR3'!$G459="","",'Formulario PPGR1'!#REF!)</f>
        <v/>
      </c>
      <c r="F459" s="191" t="str">
        <f>IF('Formulario PPGR3'!$G459="","",'Formulario PPGR1'!#REF!)</f>
        <v/>
      </c>
      <c r="G459" s="190"/>
      <c r="H459" s="528" t="e" cm="1" vm="1">
        <f t="array" ref="H459">IF([2]!Tabla1[[#This Row],[Código_Actividad]]="","",_xlfn.XLOOKUP([2]!Tabla1[[#This Row],[Código_Actividad]],CodigoActividad,[2]!Tabla2[Actividades Programables Presupuestables],"",0))</f>
        <v>#REF!</v>
      </c>
      <c r="I459" s="529" t="str">
        <f>IFERROR(VLOOKUP('[2]Formulario PPGR3'!$G459,'[2]Formulario PPGR2'!$H$9:$V$534,15,FALSE),"")</f>
        <v/>
      </c>
      <c r="J459" s="534"/>
      <c r="K459" s="533"/>
      <c r="L459" s="530" t="str">
        <f>IF([2]!Tabla1[[#This Row],[Descripción]]="","",_xlfn.XLOOKUP([2]!Tabla1[[#This Row],[Descripción]],[2]!Tabla10[Descripción],[2]!Tabla10[Unidad de Medida],"",0))</f>
        <v/>
      </c>
      <c r="M459" s="321"/>
      <c r="N459" s="546" t="str">
        <f>IF([2]!Tabla1[[#This Row],[Descripción]]="","",_xlfn.XLOOKUP([2]!Tabla1[[#This Row],[Descripción]],[2]!Tabla10[Descripción],[2]!Tabla10[Precio Unitario],0))</f>
        <v/>
      </c>
      <c r="O459" s="546" t="str">
        <f>IF([2]!Tabla1[[#This Row],[Cantidad de Insumos]]="","",[2]!Tabla1[[#This Row],[Precio Unitario]]*[2]!Tabla1[[#This Row],[Cantidad de Insumos]])</f>
        <v/>
      </c>
      <c r="P459" s="531" t="str">
        <f>IF([2]!Tabla1[[#This Row],[Descripción]]="","",_xlfn.XLOOKUP([2]!Tabla1[[#This Row],[Descripción]],[2]!Tabla10[Descripción],[2]!Tabla10[CODIGO PRESUPUESTARIO],0))</f>
        <v/>
      </c>
      <c r="Q459" s="532"/>
      <c r="R459" s="532" t="str">
        <f>IF([2]!Tabla1[[#This Row],[Insumos]]="","",_xlfn.XLOOKUP([2]!Tabla1[[#This Row],[Insumos]],[2]!Tabla10[Insumo],[2]!Tabla10[InsumoAbrev],"",0))</f>
        <v/>
      </c>
      <c r="S459" s="191"/>
    </row>
    <row r="460" spans="2:19">
      <c r="B460" s="191" t="str">
        <f>IF('Formulario PPGR3'!$G460="","",CONCATENATE('Formulario PPGR3'!$C460,".",'Formulario PPGR3'!$D460,".",'Formulario PPGR3'!$E460,".",'Formulario PPGR3'!$F460))</f>
        <v/>
      </c>
      <c r="C460" s="191" t="str">
        <f>IF('Formulario PPGR3'!$G460="","",'Formulario PPGR1'!#REF!)</f>
        <v/>
      </c>
      <c r="D460" s="191" t="str">
        <f>IF('Formulario PPGR3'!$G460="","",'Formulario PPGR1'!#REF!)</f>
        <v/>
      </c>
      <c r="E460" s="191" t="str">
        <f>IF('Formulario PPGR3'!$G460="","",'Formulario PPGR1'!#REF!)</f>
        <v/>
      </c>
      <c r="F460" s="191" t="str">
        <f>IF('Formulario PPGR3'!$G460="","",'Formulario PPGR1'!#REF!)</f>
        <v/>
      </c>
      <c r="G460" s="190"/>
      <c r="H460" s="528" t="e" cm="1" vm="1">
        <f t="array" ref="H460">IF([2]!Tabla1[[#This Row],[Código_Actividad]]="","",_xlfn.XLOOKUP([2]!Tabla1[[#This Row],[Código_Actividad]],CodigoActividad,[2]!Tabla2[Actividades Programables Presupuestables],"",0))</f>
        <v>#REF!</v>
      </c>
      <c r="I460" s="529" t="str">
        <f>IFERROR(VLOOKUP('[2]Formulario PPGR3'!$G460,'[2]Formulario PPGR2'!$H$9:$V$534,15,FALSE),"")</f>
        <v/>
      </c>
      <c r="J460" s="534"/>
      <c r="K460" s="533"/>
      <c r="L460" s="530" t="str">
        <f>IF([2]!Tabla1[[#This Row],[Descripción]]="","",_xlfn.XLOOKUP([2]!Tabla1[[#This Row],[Descripción]],[2]!Tabla10[Descripción],[2]!Tabla10[Unidad de Medida],"",0))</f>
        <v/>
      </c>
      <c r="M460" s="321"/>
      <c r="N460" s="546" t="str">
        <f>IF([2]!Tabla1[[#This Row],[Descripción]]="","",_xlfn.XLOOKUP([2]!Tabla1[[#This Row],[Descripción]],[2]!Tabla10[Descripción],[2]!Tabla10[Precio Unitario],0))</f>
        <v/>
      </c>
      <c r="O460" s="546" t="str">
        <f>IF([2]!Tabla1[[#This Row],[Cantidad de Insumos]]="","",[2]!Tabla1[[#This Row],[Precio Unitario]]*[2]!Tabla1[[#This Row],[Cantidad de Insumos]])</f>
        <v/>
      </c>
      <c r="P460" s="531" t="str">
        <f>IF([2]!Tabla1[[#This Row],[Descripción]]="","",_xlfn.XLOOKUP([2]!Tabla1[[#This Row],[Descripción]],[2]!Tabla10[Descripción],[2]!Tabla10[CODIGO PRESUPUESTARIO],0))</f>
        <v/>
      </c>
      <c r="Q460" s="532"/>
      <c r="R460" s="532" t="str">
        <f>IF([2]!Tabla1[[#This Row],[Insumos]]="","",_xlfn.XLOOKUP([2]!Tabla1[[#This Row],[Insumos]],[2]!Tabla10[Insumo],[2]!Tabla10[InsumoAbrev],"",0))</f>
        <v/>
      </c>
      <c r="S460" s="191"/>
    </row>
    <row r="461" spans="2:19">
      <c r="B461" s="191" t="str">
        <f>IF('Formulario PPGR3'!$G461="","",CONCATENATE('Formulario PPGR3'!$C461,".",'Formulario PPGR3'!$D461,".",'Formulario PPGR3'!$E461,".",'Formulario PPGR3'!$F461))</f>
        <v/>
      </c>
      <c r="C461" s="191" t="str">
        <f>IF('Formulario PPGR3'!$G461="","",'Formulario PPGR1'!#REF!)</f>
        <v/>
      </c>
      <c r="D461" s="191" t="str">
        <f>IF('Formulario PPGR3'!$G461="","",'Formulario PPGR1'!#REF!)</f>
        <v/>
      </c>
      <c r="E461" s="191" t="str">
        <f>IF('Formulario PPGR3'!$G461="","",'Formulario PPGR1'!#REF!)</f>
        <v/>
      </c>
      <c r="F461" s="191" t="str">
        <f>IF('Formulario PPGR3'!$G461="","",'Formulario PPGR1'!#REF!)</f>
        <v/>
      </c>
      <c r="G461" s="190"/>
      <c r="H461" s="528" t="e" cm="1" vm="1">
        <f t="array" ref="H461">IF([2]!Tabla1[[#This Row],[Código_Actividad]]="","",_xlfn.XLOOKUP([2]!Tabla1[[#This Row],[Código_Actividad]],CodigoActividad,[2]!Tabla2[Actividades Programables Presupuestables],"",0))</f>
        <v>#REF!</v>
      </c>
      <c r="I461" s="529" t="str">
        <f>IFERROR(VLOOKUP('[2]Formulario PPGR3'!$G461,'[2]Formulario PPGR2'!$H$9:$V$534,15,FALSE),"")</f>
        <v/>
      </c>
      <c r="J461" s="534"/>
      <c r="K461" s="533"/>
      <c r="L461" s="530" t="str">
        <f>IF([2]!Tabla1[[#This Row],[Descripción]]="","",_xlfn.XLOOKUP([2]!Tabla1[[#This Row],[Descripción]],[2]!Tabla10[Descripción],[2]!Tabla10[Unidad de Medida],"",0))</f>
        <v/>
      </c>
      <c r="M461" s="321"/>
      <c r="N461" s="546" t="str">
        <f>IF([2]!Tabla1[[#This Row],[Descripción]]="","",_xlfn.XLOOKUP([2]!Tabla1[[#This Row],[Descripción]],[2]!Tabla10[Descripción],[2]!Tabla10[Precio Unitario],0))</f>
        <v/>
      </c>
      <c r="O461" s="546" t="str">
        <f>IF([2]!Tabla1[[#This Row],[Cantidad de Insumos]]="","",[2]!Tabla1[[#This Row],[Precio Unitario]]*[2]!Tabla1[[#This Row],[Cantidad de Insumos]])</f>
        <v/>
      </c>
      <c r="P461" s="531" t="str">
        <f>IF([2]!Tabla1[[#This Row],[Descripción]]="","",_xlfn.XLOOKUP([2]!Tabla1[[#This Row],[Descripción]],[2]!Tabla10[Descripción],[2]!Tabla10[CODIGO PRESUPUESTARIO],0))</f>
        <v/>
      </c>
      <c r="Q461" s="532"/>
      <c r="R461" s="532" t="str">
        <f>IF([2]!Tabla1[[#This Row],[Insumos]]="","",_xlfn.XLOOKUP([2]!Tabla1[[#This Row],[Insumos]],[2]!Tabla10[Insumo],[2]!Tabla10[InsumoAbrev],"",0))</f>
        <v/>
      </c>
      <c r="S461" s="191"/>
    </row>
    <row r="462" spans="2:19">
      <c r="B462" s="191" t="str">
        <f>IF('Formulario PPGR3'!$G462="","",CONCATENATE('Formulario PPGR3'!$C462,".",'Formulario PPGR3'!$D462,".",'Formulario PPGR3'!$E462,".",'Formulario PPGR3'!$F462))</f>
        <v/>
      </c>
      <c r="C462" s="191" t="str">
        <f>IF('Formulario PPGR3'!$G462="","",'Formulario PPGR1'!#REF!)</f>
        <v/>
      </c>
      <c r="D462" s="191" t="str">
        <f>IF('Formulario PPGR3'!$G462="","",'Formulario PPGR1'!#REF!)</f>
        <v/>
      </c>
      <c r="E462" s="191" t="str">
        <f>IF('Formulario PPGR3'!$G462="","",'Formulario PPGR1'!#REF!)</f>
        <v/>
      </c>
      <c r="F462" s="191" t="str">
        <f>IF('Formulario PPGR3'!$G462="","",'Formulario PPGR1'!#REF!)</f>
        <v/>
      </c>
      <c r="G462" s="190"/>
      <c r="H462" s="528" t="e" cm="1" vm="1">
        <f t="array" ref="H462">IF([2]!Tabla1[[#This Row],[Código_Actividad]]="","",_xlfn.XLOOKUP([2]!Tabla1[[#This Row],[Código_Actividad]],CodigoActividad,[2]!Tabla2[Actividades Programables Presupuestables],"",0))</f>
        <v>#REF!</v>
      </c>
      <c r="I462" s="529" t="str">
        <f>IFERROR(VLOOKUP('[2]Formulario PPGR3'!$G462,'[2]Formulario PPGR2'!$H$9:$V$534,15,FALSE),"")</f>
        <v/>
      </c>
      <c r="J462" s="534"/>
      <c r="K462" s="533"/>
      <c r="L462" s="530" t="str">
        <f>IF([2]!Tabla1[[#This Row],[Descripción]]="","",_xlfn.XLOOKUP([2]!Tabla1[[#This Row],[Descripción]],[2]!Tabla10[Descripción],[2]!Tabla10[Unidad de Medida],"",0))</f>
        <v/>
      </c>
      <c r="M462" s="321"/>
      <c r="N462" s="546" t="str">
        <f>IF([2]!Tabla1[[#This Row],[Descripción]]="","",_xlfn.XLOOKUP([2]!Tabla1[[#This Row],[Descripción]],[2]!Tabla10[Descripción],[2]!Tabla10[Precio Unitario],0))</f>
        <v/>
      </c>
      <c r="O462" s="546" t="str">
        <f>IF([2]!Tabla1[[#This Row],[Cantidad de Insumos]]="","",[2]!Tabla1[[#This Row],[Precio Unitario]]*[2]!Tabla1[[#This Row],[Cantidad de Insumos]])</f>
        <v/>
      </c>
      <c r="P462" s="531" t="str">
        <f>IF([2]!Tabla1[[#This Row],[Descripción]]="","",_xlfn.XLOOKUP([2]!Tabla1[[#This Row],[Descripción]],[2]!Tabla10[Descripción],[2]!Tabla10[CODIGO PRESUPUESTARIO],0))</f>
        <v/>
      </c>
      <c r="Q462" s="532"/>
      <c r="R462" s="532" t="str">
        <f>IF([2]!Tabla1[[#This Row],[Insumos]]="","",_xlfn.XLOOKUP([2]!Tabla1[[#This Row],[Insumos]],[2]!Tabla10[Insumo],[2]!Tabla10[InsumoAbrev],"",0))</f>
        <v/>
      </c>
      <c r="S462" s="191"/>
    </row>
    <row r="463" spans="2:19">
      <c r="B463" s="191" t="str">
        <f>IF('Formulario PPGR3'!$G463="","",CONCATENATE('Formulario PPGR3'!$C463,".",'Formulario PPGR3'!$D463,".",'Formulario PPGR3'!$E463,".",'Formulario PPGR3'!$F463))</f>
        <v/>
      </c>
      <c r="C463" s="191" t="str">
        <f>IF('Formulario PPGR3'!$G463="","",'Formulario PPGR1'!#REF!)</f>
        <v/>
      </c>
      <c r="D463" s="191" t="str">
        <f>IF('Formulario PPGR3'!$G463="","",'Formulario PPGR1'!#REF!)</f>
        <v/>
      </c>
      <c r="E463" s="191" t="str">
        <f>IF('Formulario PPGR3'!$G463="","",'Formulario PPGR1'!#REF!)</f>
        <v/>
      </c>
      <c r="F463" s="191" t="str">
        <f>IF('Formulario PPGR3'!$G463="","",'Formulario PPGR1'!#REF!)</f>
        <v/>
      </c>
      <c r="G463" s="190"/>
      <c r="H463" s="528" t="e" cm="1" vm="1">
        <f t="array" ref="H463">IF([2]!Tabla1[[#This Row],[Código_Actividad]]="","",_xlfn.XLOOKUP([2]!Tabla1[[#This Row],[Código_Actividad]],CodigoActividad,[2]!Tabla2[Actividades Programables Presupuestables],"",0))</f>
        <v>#REF!</v>
      </c>
      <c r="I463" s="529" t="str">
        <f>IFERROR(VLOOKUP('[2]Formulario PPGR3'!$G463,'[2]Formulario PPGR2'!$H$9:$V$534,15,FALSE),"")</f>
        <v/>
      </c>
      <c r="J463" s="534"/>
      <c r="K463" s="533"/>
      <c r="L463" s="530" t="str">
        <f>IF([2]!Tabla1[[#This Row],[Descripción]]="","",_xlfn.XLOOKUP([2]!Tabla1[[#This Row],[Descripción]],[2]!Tabla10[Descripción],[2]!Tabla10[Unidad de Medida],"",0))</f>
        <v/>
      </c>
      <c r="M463" s="321"/>
      <c r="N463" s="546" t="str">
        <f>IF([2]!Tabla1[[#This Row],[Descripción]]="","",_xlfn.XLOOKUP([2]!Tabla1[[#This Row],[Descripción]],[2]!Tabla10[Descripción],[2]!Tabla10[Precio Unitario],0))</f>
        <v/>
      </c>
      <c r="O463" s="546" t="str">
        <f>IF([2]!Tabla1[[#This Row],[Cantidad de Insumos]]="","",[2]!Tabla1[[#This Row],[Precio Unitario]]*[2]!Tabla1[[#This Row],[Cantidad de Insumos]])</f>
        <v/>
      </c>
      <c r="P463" s="531" t="str">
        <f>IF([2]!Tabla1[[#This Row],[Descripción]]="","",_xlfn.XLOOKUP([2]!Tabla1[[#This Row],[Descripción]],[2]!Tabla10[Descripción],[2]!Tabla10[CODIGO PRESUPUESTARIO],0))</f>
        <v/>
      </c>
      <c r="Q463" s="532"/>
      <c r="R463" s="532" t="str">
        <f>IF([2]!Tabla1[[#This Row],[Insumos]]="","",_xlfn.XLOOKUP([2]!Tabla1[[#This Row],[Insumos]],[2]!Tabla10[Insumo],[2]!Tabla10[InsumoAbrev],"",0))</f>
        <v/>
      </c>
      <c r="S463" s="191"/>
    </row>
    <row r="464" spans="2:19">
      <c r="B464" s="191" t="str">
        <f>IF('Formulario PPGR3'!$G464="","",CONCATENATE('Formulario PPGR3'!$C464,".",'Formulario PPGR3'!$D464,".",'Formulario PPGR3'!$E464,".",'Formulario PPGR3'!$F464))</f>
        <v/>
      </c>
      <c r="C464" s="191" t="str">
        <f>IF('Formulario PPGR3'!$G464="","",'Formulario PPGR1'!#REF!)</f>
        <v/>
      </c>
      <c r="D464" s="191" t="str">
        <f>IF('Formulario PPGR3'!$G464="","",'Formulario PPGR1'!#REF!)</f>
        <v/>
      </c>
      <c r="E464" s="191" t="str">
        <f>IF('Formulario PPGR3'!$G464="","",'Formulario PPGR1'!#REF!)</f>
        <v/>
      </c>
      <c r="F464" s="191" t="str">
        <f>IF('Formulario PPGR3'!$G464="","",'Formulario PPGR1'!#REF!)</f>
        <v/>
      </c>
      <c r="G464" s="190"/>
      <c r="H464" s="528" t="e" cm="1" vm="1">
        <f t="array" ref="H464">IF([2]!Tabla1[[#This Row],[Código_Actividad]]="","",_xlfn.XLOOKUP([2]!Tabla1[[#This Row],[Código_Actividad]],CodigoActividad,[2]!Tabla2[Actividades Programables Presupuestables],"",0))</f>
        <v>#REF!</v>
      </c>
      <c r="I464" s="529" t="str">
        <f>IFERROR(VLOOKUP('[2]Formulario PPGR3'!$G464,'[2]Formulario PPGR2'!$H$9:$V$534,15,FALSE),"")</f>
        <v/>
      </c>
      <c r="J464" s="534"/>
      <c r="K464" s="533"/>
      <c r="L464" s="530" t="str">
        <f>IF([2]!Tabla1[[#This Row],[Descripción]]="","",_xlfn.XLOOKUP([2]!Tabla1[[#This Row],[Descripción]],[2]!Tabla10[Descripción],[2]!Tabla10[Unidad de Medida],"",0))</f>
        <v/>
      </c>
      <c r="M464" s="321"/>
      <c r="N464" s="546" t="str">
        <f>IF([2]!Tabla1[[#This Row],[Descripción]]="","",_xlfn.XLOOKUP([2]!Tabla1[[#This Row],[Descripción]],[2]!Tabla10[Descripción],[2]!Tabla10[Precio Unitario],0))</f>
        <v/>
      </c>
      <c r="O464" s="546" t="str">
        <f>IF([2]!Tabla1[[#This Row],[Cantidad de Insumos]]="","",[2]!Tabla1[[#This Row],[Precio Unitario]]*[2]!Tabla1[[#This Row],[Cantidad de Insumos]])</f>
        <v/>
      </c>
      <c r="P464" s="531" t="str">
        <f>IF([2]!Tabla1[[#This Row],[Descripción]]="","",_xlfn.XLOOKUP([2]!Tabla1[[#This Row],[Descripción]],[2]!Tabla10[Descripción],[2]!Tabla10[CODIGO PRESUPUESTARIO],0))</f>
        <v/>
      </c>
      <c r="Q464" s="532"/>
      <c r="R464" s="532" t="str">
        <f>IF([2]!Tabla1[[#This Row],[Insumos]]="","",_xlfn.XLOOKUP([2]!Tabla1[[#This Row],[Insumos]],[2]!Tabla10[Insumo],[2]!Tabla10[InsumoAbrev],"",0))</f>
        <v/>
      </c>
      <c r="S464" s="191"/>
    </row>
    <row r="465" spans="2:19">
      <c r="B465" s="191" t="str">
        <f>IF('Formulario PPGR3'!$G465="","",CONCATENATE('Formulario PPGR3'!$C465,".",'Formulario PPGR3'!$D465,".",'Formulario PPGR3'!$E465,".",'Formulario PPGR3'!$F465))</f>
        <v/>
      </c>
      <c r="C465" s="191" t="str">
        <f>IF('Formulario PPGR3'!$G465="","",'Formulario PPGR1'!#REF!)</f>
        <v/>
      </c>
      <c r="D465" s="191" t="str">
        <f>IF('Formulario PPGR3'!$G465="","",'Formulario PPGR1'!#REF!)</f>
        <v/>
      </c>
      <c r="E465" s="191" t="str">
        <f>IF('Formulario PPGR3'!$G465="","",'Formulario PPGR1'!#REF!)</f>
        <v/>
      </c>
      <c r="F465" s="191" t="str">
        <f>IF('Formulario PPGR3'!$G465="","",'Formulario PPGR1'!#REF!)</f>
        <v/>
      </c>
      <c r="G465" s="190"/>
      <c r="H465" s="528" t="e" cm="1" vm="1">
        <f t="array" ref="H465">IF([2]!Tabla1[[#This Row],[Código_Actividad]]="","",_xlfn.XLOOKUP([2]!Tabla1[[#This Row],[Código_Actividad]],CodigoActividad,[2]!Tabla2[Actividades Programables Presupuestables],"",0))</f>
        <v>#REF!</v>
      </c>
      <c r="I465" s="529" t="str">
        <f>IFERROR(VLOOKUP('[2]Formulario PPGR3'!$G465,'[2]Formulario PPGR2'!$H$9:$V$534,15,FALSE),"")</f>
        <v/>
      </c>
      <c r="J465" s="534"/>
      <c r="K465" s="533"/>
      <c r="L465" s="530" t="str">
        <f>IF([2]!Tabla1[[#This Row],[Descripción]]="","",_xlfn.XLOOKUP([2]!Tabla1[[#This Row],[Descripción]],[2]!Tabla10[Descripción],[2]!Tabla10[Unidad de Medida],"",0))</f>
        <v/>
      </c>
      <c r="M465" s="321"/>
      <c r="N465" s="546" t="str">
        <f>IF([2]!Tabla1[[#This Row],[Descripción]]="","",_xlfn.XLOOKUP([2]!Tabla1[[#This Row],[Descripción]],[2]!Tabla10[Descripción],[2]!Tabla10[Precio Unitario],0))</f>
        <v/>
      </c>
      <c r="O465" s="546" t="str">
        <f>IF([2]!Tabla1[[#This Row],[Cantidad de Insumos]]="","",[2]!Tabla1[[#This Row],[Precio Unitario]]*[2]!Tabla1[[#This Row],[Cantidad de Insumos]])</f>
        <v/>
      </c>
      <c r="P465" s="531" t="str">
        <f>IF([2]!Tabla1[[#This Row],[Descripción]]="","",_xlfn.XLOOKUP([2]!Tabla1[[#This Row],[Descripción]],[2]!Tabla10[Descripción],[2]!Tabla10[CODIGO PRESUPUESTARIO],0))</f>
        <v/>
      </c>
      <c r="Q465" s="532"/>
      <c r="R465" s="532" t="str">
        <f>IF([2]!Tabla1[[#This Row],[Insumos]]="","",_xlfn.XLOOKUP([2]!Tabla1[[#This Row],[Insumos]],[2]!Tabla10[Insumo],[2]!Tabla10[InsumoAbrev],"",0))</f>
        <v/>
      </c>
      <c r="S465" s="191"/>
    </row>
    <row r="466" spans="2:19">
      <c r="B466" s="191" t="str">
        <f>IF('Formulario PPGR3'!$G466="","",CONCATENATE('Formulario PPGR3'!$C466,".",'Formulario PPGR3'!$D466,".",'Formulario PPGR3'!$E466,".",'Formulario PPGR3'!$F466))</f>
        <v/>
      </c>
      <c r="C466" s="191" t="str">
        <f>IF('Formulario PPGR3'!$G466="","",'Formulario PPGR1'!#REF!)</f>
        <v/>
      </c>
      <c r="D466" s="191" t="str">
        <f>IF('Formulario PPGR3'!$G466="","",'Formulario PPGR1'!#REF!)</f>
        <v/>
      </c>
      <c r="E466" s="191" t="str">
        <f>IF('Formulario PPGR3'!$G466="","",'Formulario PPGR1'!#REF!)</f>
        <v/>
      </c>
      <c r="F466" s="191" t="str">
        <f>IF('Formulario PPGR3'!$G466="","",'Formulario PPGR1'!#REF!)</f>
        <v/>
      </c>
      <c r="G466" s="190"/>
      <c r="H466" s="528" t="e" cm="1" vm="1">
        <f t="array" ref="H466">IF([2]!Tabla1[[#This Row],[Código_Actividad]]="","",_xlfn.XLOOKUP([2]!Tabla1[[#This Row],[Código_Actividad]],CodigoActividad,[2]!Tabla2[Actividades Programables Presupuestables],"",0))</f>
        <v>#REF!</v>
      </c>
      <c r="I466" s="529" t="str">
        <f>IFERROR(VLOOKUP('[2]Formulario PPGR3'!$G466,'[2]Formulario PPGR2'!$H$9:$V$534,15,FALSE),"")</f>
        <v/>
      </c>
      <c r="J466" s="534"/>
      <c r="K466" s="533"/>
      <c r="L466" s="530" t="str">
        <f>IF([2]!Tabla1[[#This Row],[Descripción]]="","",_xlfn.XLOOKUP([2]!Tabla1[[#This Row],[Descripción]],[2]!Tabla10[Descripción],[2]!Tabla10[Unidad de Medida],"",0))</f>
        <v/>
      </c>
      <c r="M466" s="321"/>
      <c r="N466" s="546" t="str">
        <f>IF([2]!Tabla1[[#This Row],[Descripción]]="","",_xlfn.XLOOKUP([2]!Tabla1[[#This Row],[Descripción]],[2]!Tabla10[Descripción],[2]!Tabla10[Precio Unitario],0))</f>
        <v/>
      </c>
      <c r="O466" s="546" t="str">
        <f>IF([2]!Tabla1[[#This Row],[Cantidad de Insumos]]="","",[2]!Tabla1[[#This Row],[Precio Unitario]]*[2]!Tabla1[[#This Row],[Cantidad de Insumos]])</f>
        <v/>
      </c>
      <c r="P466" s="531" t="str">
        <f>IF([2]!Tabla1[[#This Row],[Descripción]]="","",_xlfn.XLOOKUP([2]!Tabla1[[#This Row],[Descripción]],[2]!Tabla10[Descripción],[2]!Tabla10[CODIGO PRESUPUESTARIO],0))</f>
        <v/>
      </c>
      <c r="Q466" s="532"/>
      <c r="R466" s="532" t="str">
        <f>IF([2]!Tabla1[[#This Row],[Insumos]]="","",_xlfn.XLOOKUP([2]!Tabla1[[#This Row],[Insumos]],[2]!Tabla10[Insumo],[2]!Tabla10[InsumoAbrev],"",0))</f>
        <v/>
      </c>
      <c r="S466" s="191"/>
    </row>
    <row r="467" spans="2:19">
      <c r="B467" s="191" t="str">
        <f>IF('Formulario PPGR3'!$G467="","",CONCATENATE('Formulario PPGR3'!$C467,".",'Formulario PPGR3'!$D467,".",'Formulario PPGR3'!$E467,".",'Formulario PPGR3'!$F467))</f>
        <v/>
      </c>
      <c r="C467" s="191" t="str">
        <f>IF('Formulario PPGR3'!$G467="","",'Formulario PPGR1'!#REF!)</f>
        <v/>
      </c>
      <c r="D467" s="191" t="str">
        <f>IF('Formulario PPGR3'!$G467="","",'Formulario PPGR1'!#REF!)</f>
        <v/>
      </c>
      <c r="E467" s="191" t="str">
        <f>IF('Formulario PPGR3'!$G467="","",'Formulario PPGR1'!#REF!)</f>
        <v/>
      </c>
      <c r="F467" s="191" t="str">
        <f>IF('Formulario PPGR3'!$G467="","",'Formulario PPGR1'!#REF!)</f>
        <v/>
      </c>
      <c r="G467" s="190"/>
      <c r="H467" s="528" t="e" cm="1" vm="1">
        <f t="array" ref="H467">IF([2]!Tabla1[[#This Row],[Código_Actividad]]="","",_xlfn.XLOOKUP([2]!Tabla1[[#This Row],[Código_Actividad]],CodigoActividad,[2]!Tabla2[Actividades Programables Presupuestables],"",0))</f>
        <v>#REF!</v>
      </c>
      <c r="I467" s="529" t="str">
        <f>IFERROR(VLOOKUP('[2]Formulario PPGR3'!$G467,'[2]Formulario PPGR2'!$H$9:$V$534,15,FALSE),"")</f>
        <v/>
      </c>
      <c r="J467" s="534"/>
      <c r="K467" s="533"/>
      <c r="L467" s="530" t="str">
        <f>IF([2]!Tabla1[[#This Row],[Descripción]]="","",_xlfn.XLOOKUP([2]!Tabla1[[#This Row],[Descripción]],[2]!Tabla10[Descripción],[2]!Tabla10[Unidad de Medida],"",0))</f>
        <v/>
      </c>
      <c r="M467" s="321"/>
      <c r="N467" s="546" t="str">
        <f>IF([2]!Tabla1[[#This Row],[Descripción]]="","",_xlfn.XLOOKUP([2]!Tabla1[[#This Row],[Descripción]],[2]!Tabla10[Descripción],[2]!Tabla10[Precio Unitario],0))</f>
        <v/>
      </c>
      <c r="O467" s="546" t="str">
        <f>IF([2]!Tabla1[[#This Row],[Cantidad de Insumos]]="","",[2]!Tabla1[[#This Row],[Precio Unitario]]*[2]!Tabla1[[#This Row],[Cantidad de Insumos]])</f>
        <v/>
      </c>
      <c r="P467" s="531" t="str">
        <f>IF([2]!Tabla1[[#This Row],[Descripción]]="","",_xlfn.XLOOKUP([2]!Tabla1[[#This Row],[Descripción]],[2]!Tabla10[Descripción],[2]!Tabla10[CODIGO PRESUPUESTARIO],0))</f>
        <v/>
      </c>
      <c r="Q467" s="532"/>
      <c r="R467" s="532" t="str">
        <f>IF([2]!Tabla1[[#This Row],[Insumos]]="","",_xlfn.XLOOKUP([2]!Tabla1[[#This Row],[Insumos]],[2]!Tabla10[Insumo],[2]!Tabla10[InsumoAbrev],"",0))</f>
        <v/>
      </c>
      <c r="S467" s="191"/>
    </row>
    <row r="468" spans="2:19">
      <c r="B468" s="191" t="str">
        <f>IF('Formulario PPGR3'!$G468="","",CONCATENATE('Formulario PPGR3'!$C468,".",'Formulario PPGR3'!$D468,".",'Formulario PPGR3'!$E468,".",'Formulario PPGR3'!$F468))</f>
        <v/>
      </c>
      <c r="C468" s="191" t="str">
        <f>IF('Formulario PPGR3'!$G468="","",'Formulario PPGR1'!#REF!)</f>
        <v/>
      </c>
      <c r="D468" s="191" t="str">
        <f>IF('Formulario PPGR3'!$G468="","",'Formulario PPGR1'!#REF!)</f>
        <v/>
      </c>
      <c r="E468" s="191" t="str">
        <f>IF('Formulario PPGR3'!$G468="","",'Formulario PPGR1'!#REF!)</f>
        <v/>
      </c>
      <c r="F468" s="191" t="str">
        <f>IF('Formulario PPGR3'!$G468="","",'Formulario PPGR1'!#REF!)</f>
        <v/>
      </c>
      <c r="G468" s="190"/>
      <c r="H468" s="528" t="e" cm="1" vm="1">
        <f t="array" ref="H468">IF([2]!Tabla1[[#This Row],[Código_Actividad]]="","",_xlfn.XLOOKUP([2]!Tabla1[[#This Row],[Código_Actividad]],CodigoActividad,[2]!Tabla2[Actividades Programables Presupuestables],"",0))</f>
        <v>#REF!</v>
      </c>
      <c r="I468" s="529" t="str">
        <f>IFERROR(VLOOKUP('[2]Formulario PPGR3'!$G468,'[2]Formulario PPGR2'!$H$9:$V$534,15,FALSE),"")</f>
        <v/>
      </c>
      <c r="J468" s="534"/>
      <c r="K468" s="533"/>
      <c r="L468" s="530" t="str">
        <f>IF([2]!Tabla1[[#This Row],[Descripción]]="","",_xlfn.XLOOKUP([2]!Tabla1[[#This Row],[Descripción]],[2]!Tabla10[Descripción],[2]!Tabla10[Unidad de Medida],"",0))</f>
        <v/>
      </c>
      <c r="M468" s="321"/>
      <c r="N468" s="546" t="str">
        <f>IF([2]!Tabla1[[#This Row],[Descripción]]="","",_xlfn.XLOOKUP([2]!Tabla1[[#This Row],[Descripción]],[2]!Tabla10[Descripción],[2]!Tabla10[Precio Unitario],0))</f>
        <v/>
      </c>
      <c r="O468" s="546" t="str">
        <f>IF([2]!Tabla1[[#This Row],[Cantidad de Insumos]]="","",[2]!Tabla1[[#This Row],[Precio Unitario]]*[2]!Tabla1[[#This Row],[Cantidad de Insumos]])</f>
        <v/>
      </c>
      <c r="P468" s="531" t="str">
        <f>IF([2]!Tabla1[[#This Row],[Descripción]]="","",_xlfn.XLOOKUP([2]!Tabla1[[#This Row],[Descripción]],[2]!Tabla10[Descripción],[2]!Tabla10[CODIGO PRESUPUESTARIO],0))</f>
        <v/>
      </c>
      <c r="Q468" s="532"/>
      <c r="R468" s="532" t="str">
        <f>IF([2]!Tabla1[[#This Row],[Insumos]]="","",_xlfn.XLOOKUP([2]!Tabla1[[#This Row],[Insumos]],[2]!Tabla10[Insumo],[2]!Tabla10[InsumoAbrev],"",0))</f>
        <v/>
      </c>
      <c r="S468" s="191"/>
    </row>
    <row r="469" spans="2:19">
      <c r="B469" s="191" t="str">
        <f>IF('Formulario PPGR3'!$G469="","",CONCATENATE('Formulario PPGR3'!$C469,".",'Formulario PPGR3'!$D469,".",'Formulario PPGR3'!$E469,".",'Formulario PPGR3'!$F469))</f>
        <v/>
      </c>
      <c r="C469" s="191" t="str">
        <f>IF('Formulario PPGR3'!$G469="","",'Formulario PPGR1'!#REF!)</f>
        <v/>
      </c>
      <c r="D469" s="191" t="str">
        <f>IF('Formulario PPGR3'!$G469="","",'Formulario PPGR1'!#REF!)</f>
        <v/>
      </c>
      <c r="E469" s="191" t="str">
        <f>IF('Formulario PPGR3'!$G469="","",'Formulario PPGR1'!#REF!)</f>
        <v/>
      </c>
      <c r="F469" s="191" t="str">
        <f>IF('Formulario PPGR3'!$G469="","",'Formulario PPGR1'!#REF!)</f>
        <v/>
      </c>
      <c r="G469" s="190"/>
      <c r="H469" s="528" t="e" cm="1" vm="1">
        <f t="array" ref="H469">IF([2]!Tabla1[[#This Row],[Código_Actividad]]="","",_xlfn.XLOOKUP([2]!Tabla1[[#This Row],[Código_Actividad]],CodigoActividad,[2]!Tabla2[Actividades Programables Presupuestables],"",0))</f>
        <v>#REF!</v>
      </c>
      <c r="I469" s="529" t="str">
        <f>IFERROR(VLOOKUP('[2]Formulario PPGR3'!$G469,'[2]Formulario PPGR2'!$H$9:$V$534,15,FALSE),"")</f>
        <v/>
      </c>
      <c r="J469" s="534"/>
      <c r="K469" s="533"/>
      <c r="L469" s="530" t="str">
        <f>IF([2]!Tabla1[[#This Row],[Descripción]]="","",_xlfn.XLOOKUP([2]!Tabla1[[#This Row],[Descripción]],[2]!Tabla10[Descripción],[2]!Tabla10[Unidad de Medida],"",0))</f>
        <v/>
      </c>
      <c r="M469" s="321"/>
      <c r="N469" s="546" t="str">
        <f>IF([2]!Tabla1[[#This Row],[Descripción]]="","",_xlfn.XLOOKUP([2]!Tabla1[[#This Row],[Descripción]],[2]!Tabla10[Descripción],[2]!Tabla10[Precio Unitario],0))</f>
        <v/>
      </c>
      <c r="O469" s="546" t="str">
        <f>IF([2]!Tabla1[[#This Row],[Cantidad de Insumos]]="","",[2]!Tabla1[[#This Row],[Precio Unitario]]*[2]!Tabla1[[#This Row],[Cantidad de Insumos]])</f>
        <v/>
      </c>
      <c r="P469" s="531" t="str">
        <f>IF([2]!Tabla1[[#This Row],[Descripción]]="","",_xlfn.XLOOKUP([2]!Tabla1[[#This Row],[Descripción]],[2]!Tabla10[Descripción],[2]!Tabla10[CODIGO PRESUPUESTARIO],0))</f>
        <v/>
      </c>
      <c r="Q469" s="532"/>
      <c r="R469" s="532" t="str">
        <f>IF([2]!Tabla1[[#This Row],[Insumos]]="","",_xlfn.XLOOKUP([2]!Tabla1[[#This Row],[Insumos]],[2]!Tabla10[Insumo],[2]!Tabla10[InsumoAbrev],"",0))</f>
        <v/>
      </c>
      <c r="S469" s="191"/>
    </row>
    <row r="470" spans="2:19">
      <c r="B470" s="191" t="str">
        <f>IF('Formulario PPGR3'!$G470="","",CONCATENATE('Formulario PPGR3'!$C470,".",'Formulario PPGR3'!$D470,".",'Formulario PPGR3'!$E470,".",'Formulario PPGR3'!$F470))</f>
        <v/>
      </c>
      <c r="C470" s="191" t="str">
        <f>IF('Formulario PPGR3'!$G470="","",'Formulario PPGR1'!#REF!)</f>
        <v/>
      </c>
      <c r="D470" s="191" t="str">
        <f>IF('Formulario PPGR3'!$G470="","",'Formulario PPGR1'!#REF!)</f>
        <v/>
      </c>
      <c r="E470" s="191" t="str">
        <f>IF('Formulario PPGR3'!$G470="","",'Formulario PPGR1'!#REF!)</f>
        <v/>
      </c>
      <c r="F470" s="191" t="str">
        <f>IF('Formulario PPGR3'!$G470="","",'Formulario PPGR1'!#REF!)</f>
        <v/>
      </c>
      <c r="G470" s="190"/>
      <c r="H470" s="528" t="e" cm="1" vm="1">
        <f t="array" ref="H470">IF([2]!Tabla1[[#This Row],[Código_Actividad]]="","",_xlfn.XLOOKUP([2]!Tabla1[[#This Row],[Código_Actividad]],CodigoActividad,[2]!Tabla2[Actividades Programables Presupuestables],"",0))</f>
        <v>#REF!</v>
      </c>
      <c r="I470" s="529" t="str">
        <f>IFERROR(VLOOKUP('[2]Formulario PPGR3'!$G470,'[2]Formulario PPGR2'!$H$9:$V$534,15,FALSE),"")</f>
        <v/>
      </c>
      <c r="J470" s="534"/>
      <c r="K470" s="533"/>
      <c r="L470" s="530" t="str">
        <f>IF([2]!Tabla1[[#This Row],[Descripción]]="","",_xlfn.XLOOKUP([2]!Tabla1[[#This Row],[Descripción]],[2]!Tabla10[Descripción],[2]!Tabla10[Unidad de Medida],"",0))</f>
        <v/>
      </c>
      <c r="M470" s="321"/>
      <c r="N470" s="546" t="str">
        <f>IF([2]!Tabla1[[#This Row],[Descripción]]="","",_xlfn.XLOOKUP([2]!Tabla1[[#This Row],[Descripción]],[2]!Tabla10[Descripción],[2]!Tabla10[Precio Unitario],0))</f>
        <v/>
      </c>
      <c r="O470" s="546" t="str">
        <f>IF([2]!Tabla1[[#This Row],[Cantidad de Insumos]]="","",[2]!Tabla1[[#This Row],[Precio Unitario]]*[2]!Tabla1[[#This Row],[Cantidad de Insumos]])</f>
        <v/>
      </c>
      <c r="P470" s="531" t="str">
        <f>IF([2]!Tabla1[[#This Row],[Descripción]]="","",_xlfn.XLOOKUP([2]!Tabla1[[#This Row],[Descripción]],[2]!Tabla10[Descripción],[2]!Tabla10[CODIGO PRESUPUESTARIO],0))</f>
        <v/>
      </c>
      <c r="Q470" s="532"/>
      <c r="R470" s="532" t="str">
        <f>IF([2]!Tabla1[[#This Row],[Insumos]]="","",_xlfn.XLOOKUP([2]!Tabla1[[#This Row],[Insumos]],[2]!Tabla10[Insumo],[2]!Tabla10[InsumoAbrev],"",0))</f>
        <v/>
      </c>
      <c r="S470" s="191"/>
    </row>
    <row r="471" spans="2:19">
      <c r="B471" s="191" t="str">
        <f>IF('Formulario PPGR3'!$G471="","",CONCATENATE('Formulario PPGR3'!$C471,".",'Formulario PPGR3'!$D471,".",'Formulario PPGR3'!$E471,".",'Formulario PPGR3'!$F471))</f>
        <v/>
      </c>
      <c r="C471" s="191" t="str">
        <f>IF('Formulario PPGR3'!$G471="","",'Formulario PPGR1'!#REF!)</f>
        <v/>
      </c>
      <c r="D471" s="191" t="str">
        <f>IF('Formulario PPGR3'!$G471="","",'Formulario PPGR1'!#REF!)</f>
        <v/>
      </c>
      <c r="E471" s="191" t="str">
        <f>IF('Formulario PPGR3'!$G471="","",'Formulario PPGR1'!#REF!)</f>
        <v/>
      </c>
      <c r="F471" s="191" t="str">
        <f>IF('Formulario PPGR3'!$G471="","",'Formulario PPGR1'!#REF!)</f>
        <v/>
      </c>
      <c r="G471" s="190"/>
      <c r="H471" s="528" t="e" cm="1" vm="1">
        <f t="array" ref="H471">IF([2]!Tabla1[[#This Row],[Código_Actividad]]="","",_xlfn.XLOOKUP([2]!Tabla1[[#This Row],[Código_Actividad]],CodigoActividad,[2]!Tabla2[Actividades Programables Presupuestables],"",0))</f>
        <v>#REF!</v>
      </c>
      <c r="I471" s="529" t="str">
        <f>IFERROR(VLOOKUP('[2]Formulario PPGR3'!$G471,'[2]Formulario PPGR2'!$H$9:$V$534,15,FALSE),"")</f>
        <v/>
      </c>
      <c r="J471" s="534"/>
      <c r="K471" s="533"/>
      <c r="L471" s="530" t="str">
        <f>IF([2]!Tabla1[[#This Row],[Descripción]]="","",_xlfn.XLOOKUP([2]!Tabla1[[#This Row],[Descripción]],[2]!Tabla10[Descripción],[2]!Tabla10[Unidad de Medida],"",0))</f>
        <v/>
      </c>
      <c r="M471" s="321"/>
      <c r="N471" s="546" t="str">
        <f>IF([2]!Tabla1[[#This Row],[Descripción]]="","",_xlfn.XLOOKUP([2]!Tabla1[[#This Row],[Descripción]],[2]!Tabla10[Descripción],[2]!Tabla10[Precio Unitario],0))</f>
        <v/>
      </c>
      <c r="O471" s="546" t="str">
        <f>IF([2]!Tabla1[[#This Row],[Cantidad de Insumos]]="","",[2]!Tabla1[[#This Row],[Precio Unitario]]*[2]!Tabla1[[#This Row],[Cantidad de Insumos]])</f>
        <v/>
      </c>
      <c r="P471" s="531" t="str">
        <f>IF([2]!Tabla1[[#This Row],[Descripción]]="","",_xlfn.XLOOKUP([2]!Tabla1[[#This Row],[Descripción]],[2]!Tabla10[Descripción],[2]!Tabla10[CODIGO PRESUPUESTARIO],0))</f>
        <v/>
      </c>
      <c r="Q471" s="532"/>
      <c r="R471" s="532" t="str">
        <f>IF([2]!Tabla1[[#This Row],[Insumos]]="","",_xlfn.XLOOKUP([2]!Tabla1[[#This Row],[Insumos]],[2]!Tabla10[Insumo],[2]!Tabla10[InsumoAbrev],"",0))</f>
        <v/>
      </c>
      <c r="S471" s="191"/>
    </row>
    <row r="472" spans="2:19">
      <c r="B472" s="191" t="str">
        <f>IF('Formulario PPGR3'!$G472="","",CONCATENATE('Formulario PPGR3'!$C472,".",'Formulario PPGR3'!$D472,".",'Formulario PPGR3'!$E472,".",'Formulario PPGR3'!$F472))</f>
        <v/>
      </c>
      <c r="C472" s="191" t="str">
        <f>IF('Formulario PPGR3'!$G472="","",'Formulario PPGR1'!#REF!)</f>
        <v/>
      </c>
      <c r="D472" s="191" t="str">
        <f>IF('Formulario PPGR3'!$G472="","",'Formulario PPGR1'!#REF!)</f>
        <v/>
      </c>
      <c r="E472" s="191" t="str">
        <f>IF('Formulario PPGR3'!$G472="","",'Formulario PPGR1'!#REF!)</f>
        <v/>
      </c>
      <c r="F472" s="191" t="str">
        <f>IF('Formulario PPGR3'!$G472="","",'Formulario PPGR1'!#REF!)</f>
        <v/>
      </c>
      <c r="G472" s="190"/>
      <c r="H472" s="528" t="e" cm="1" vm="1">
        <f t="array" ref="H472">IF([2]!Tabla1[[#This Row],[Código_Actividad]]="","",_xlfn.XLOOKUP([2]!Tabla1[[#This Row],[Código_Actividad]],CodigoActividad,[2]!Tabla2[Actividades Programables Presupuestables],"",0))</f>
        <v>#REF!</v>
      </c>
      <c r="I472" s="529" t="str">
        <f>IFERROR(VLOOKUP('[2]Formulario PPGR3'!$G472,'[2]Formulario PPGR2'!$H$9:$V$534,15,FALSE),"")</f>
        <v/>
      </c>
      <c r="J472" s="534"/>
      <c r="K472" s="533"/>
      <c r="L472" s="530" t="str">
        <f>IF([2]!Tabla1[[#This Row],[Descripción]]="","",_xlfn.XLOOKUP([2]!Tabla1[[#This Row],[Descripción]],[2]!Tabla10[Descripción],[2]!Tabla10[Unidad de Medida],"",0))</f>
        <v/>
      </c>
      <c r="M472" s="321"/>
      <c r="N472" s="546" t="str">
        <f>IF([2]!Tabla1[[#This Row],[Descripción]]="","",_xlfn.XLOOKUP([2]!Tabla1[[#This Row],[Descripción]],[2]!Tabla10[Descripción],[2]!Tabla10[Precio Unitario],0))</f>
        <v/>
      </c>
      <c r="O472" s="546" t="str">
        <f>IF([2]!Tabla1[[#This Row],[Cantidad de Insumos]]="","",[2]!Tabla1[[#This Row],[Precio Unitario]]*[2]!Tabla1[[#This Row],[Cantidad de Insumos]])</f>
        <v/>
      </c>
      <c r="P472" s="531" t="str">
        <f>IF([2]!Tabla1[[#This Row],[Descripción]]="","",_xlfn.XLOOKUP([2]!Tabla1[[#This Row],[Descripción]],[2]!Tabla10[Descripción],[2]!Tabla10[CODIGO PRESUPUESTARIO],0))</f>
        <v/>
      </c>
      <c r="Q472" s="532"/>
      <c r="R472" s="532" t="str">
        <f>IF([2]!Tabla1[[#This Row],[Insumos]]="","",_xlfn.XLOOKUP([2]!Tabla1[[#This Row],[Insumos]],[2]!Tabla10[Insumo],[2]!Tabla10[InsumoAbrev],"",0))</f>
        <v/>
      </c>
      <c r="S472" s="191"/>
    </row>
    <row r="473" spans="2:19">
      <c r="B473" s="191" t="str">
        <f>IF('Formulario PPGR3'!$G473="","",CONCATENATE('Formulario PPGR3'!$C473,".",'Formulario PPGR3'!$D473,".",'Formulario PPGR3'!$E473,".",'Formulario PPGR3'!$F473))</f>
        <v/>
      </c>
      <c r="C473" s="191" t="str">
        <f>IF('Formulario PPGR3'!$G473="","",'Formulario PPGR1'!#REF!)</f>
        <v/>
      </c>
      <c r="D473" s="191" t="str">
        <f>IF('Formulario PPGR3'!$G473="","",'Formulario PPGR1'!#REF!)</f>
        <v/>
      </c>
      <c r="E473" s="191" t="str">
        <f>IF('Formulario PPGR3'!$G473="","",'Formulario PPGR1'!#REF!)</f>
        <v/>
      </c>
      <c r="F473" s="191" t="str">
        <f>IF('Formulario PPGR3'!$G473="","",'Formulario PPGR1'!#REF!)</f>
        <v/>
      </c>
      <c r="G473" s="190"/>
      <c r="H473" s="528" t="e" cm="1" vm="1">
        <f t="array" ref="H473">IF([2]!Tabla1[[#This Row],[Código_Actividad]]="","",_xlfn.XLOOKUP([2]!Tabla1[[#This Row],[Código_Actividad]],CodigoActividad,[2]!Tabla2[Actividades Programables Presupuestables],"",0))</f>
        <v>#REF!</v>
      </c>
      <c r="I473" s="529" t="str">
        <f>IFERROR(VLOOKUP('[2]Formulario PPGR3'!$G473,'[2]Formulario PPGR2'!$H$9:$V$534,15,FALSE),"")</f>
        <v/>
      </c>
      <c r="J473" s="534"/>
      <c r="K473" s="533"/>
      <c r="L473" s="530" t="str">
        <f>IF([2]!Tabla1[[#This Row],[Descripción]]="","",_xlfn.XLOOKUP([2]!Tabla1[[#This Row],[Descripción]],[2]!Tabla10[Descripción],[2]!Tabla10[Unidad de Medida],"",0))</f>
        <v/>
      </c>
      <c r="M473" s="321"/>
      <c r="N473" s="546" t="str">
        <f>IF([2]!Tabla1[[#This Row],[Descripción]]="","",_xlfn.XLOOKUP([2]!Tabla1[[#This Row],[Descripción]],[2]!Tabla10[Descripción],[2]!Tabla10[Precio Unitario],0))</f>
        <v/>
      </c>
      <c r="O473" s="546" t="str">
        <f>IF([2]!Tabla1[[#This Row],[Cantidad de Insumos]]="","",[2]!Tabla1[[#This Row],[Precio Unitario]]*[2]!Tabla1[[#This Row],[Cantidad de Insumos]])</f>
        <v/>
      </c>
      <c r="P473" s="531" t="str">
        <f>IF([2]!Tabla1[[#This Row],[Descripción]]="","",_xlfn.XLOOKUP([2]!Tabla1[[#This Row],[Descripción]],[2]!Tabla10[Descripción],[2]!Tabla10[CODIGO PRESUPUESTARIO],0))</f>
        <v/>
      </c>
      <c r="Q473" s="532"/>
      <c r="R473" s="532" t="str">
        <f>IF([2]!Tabla1[[#This Row],[Insumos]]="","",_xlfn.XLOOKUP([2]!Tabla1[[#This Row],[Insumos]],[2]!Tabla10[Insumo],[2]!Tabla10[InsumoAbrev],"",0))</f>
        <v/>
      </c>
      <c r="S473" s="191"/>
    </row>
    <row r="474" spans="2:19">
      <c r="B474" s="191" t="str">
        <f>IF('Formulario PPGR3'!$G474="","",CONCATENATE('Formulario PPGR3'!$C474,".",'Formulario PPGR3'!$D474,".",'Formulario PPGR3'!$E474,".",'Formulario PPGR3'!$F474))</f>
        <v/>
      </c>
      <c r="C474" s="191" t="str">
        <f>IF('Formulario PPGR3'!$G474="","",'Formulario PPGR1'!#REF!)</f>
        <v/>
      </c>
      <c r="D474" s="191" t="str">
        <f>IF('Formulario PPGR3'!$G474="","",'Formulario PPGR1'!#REF!)</f>
        <v/>
      </c>
      <c r="E474" s="191" t="str">
        <f>IF('Formulario PPGR3'!$G474="","",'Formulario PPGR1'!#REF!)</f>
        <v/>
      </c>
      <c r="F474" s="191" t="str">
        <f>IF('Formulario PPGR3'!$G474="","",'Formulario PPGR1'!#REF!)</f>
        <v/>
      </c>
      <c r="G474" s="190"/>
      <c r="H474" s="528" t="e" cm="1" vm="1">
        <f t="array" ref="H474">IF([2]!Tabla1[[#This Row],[Código_Actividad]]="","",_xlfn.XLOOKUP([2]!Tabla1[[#This Row],[Código_Actividad]],CodigoActividad,[2]!Tabla2[Actividades Programables Presupuestables],"",0))</f>
        <v>#REF!</v>
      </c>
      <c r="I474" s="529" t="str">
        <f>IFERROR(VLOOKUP('[2]Formulario PPGR3'!$G474,'[2]Formulario PPGR2'!$H$9:$V$534,15,FALSE),"")</f>
        <v/>
      </c>
      <c r="J474" s="534"/>
      <c r="K474" s="533"/>
      <c r="L474" s="530" t="str">
        <f>IF([2]!Tabla1[[#This Row],[Descripción]]="","",_xlfn.XLOOKUP([2]!Tabla1[[#This Row],[Descripción]],[2]!Tabla10[Descripción],[2]!Tabla10[Unidad de Medida],"",0))</f>
        <v/>
      </c>
      <c r="M474" s="321"/>
      <c r="N474" s="546" t="str">
        <f>IF([2]!Tabla1[[#This Row],[Descripción]]="","",_xlfn.XLOOKUP([2]!Tabla1[[#This Row],[Descripción]],[2]!Tabla10[Descripción],[2]!Tabla10[Precio Unitario],0))</f>
        <v/>
      </c>
      <c r="O474" s="546" t="str">
        <f>IF([2]!Tabla1[[#This Row],[Cantidad de Insumos]]="","",[2]!Tabla1[[#This Row],[Precio Unitario]]*[2]!Tabla1[[#This Row],[Cantidad de Insumos]])</f>
        <v/>
      </c>
      <c r="P474" s="531" t="str">
        <f>IF([2]!Tabla1[[#This Row],[Descripción]]="","",_xlfn.XLOOKUP([2]!Tabla1[[#This Row],[Descripción]],[2]!Tabla10[Descripción],[2]!Tabla10[CODIGO PRESUPUESTARIO],0))</f>
        <v/>
      </c>
      <c r="Q474" s="532"/>
      <c r="R474" s="532" t="str">
        <f>IF([2]!Tabla1[[#This Row],[Insumos]]="","",_xlfn.XLOOKUP([2]!Tabla1[[#This Row],[Insumos]],[2]!Tabla10[Insumo],[2]!Tabla10[InsumoAbrev],"",0))</f>
        <v/>
      </c>
      <c r="S474" s="191"/>
    </row>
    <row r="475" spans="2:19">
      <c r="B475" s="191" t="str">
        <f>IF('Formulario PPGR3'!$G475="","",CONCATENATE('Formulario PPGR3'!$C475,".",'Formulario PPGR3'!$D475,".",'Formulario PPGR3'!$E475,".",'Formulario PPGR3'!$F475))</f>
        <v/>
      </c>
      <c r="C475" s="191" t="str">
        <f>IF('Formulario PPGR3'!$G475="","",'Formulario PPGR1'!#REF!)</f>
        <v/>
      </c>
      <c r="D475" s="191" t="str">
        <f>IF('Formulario PPGR3'!$G475="","",'Formulario PPGR1'!#REF!)</f>
        <v/>
      </c>
      <c r="E475" s="191" t="str">
        <f>IF('Formulario PPGR3'!$G475="","",'Formulario PPGR1'!#REF!)</f>
        <v/>
      </c>
      <c r="F475" s="191" t="str">
        <f>IF('Formulario PPGR3'!$G475="","",'Formulario PPGR1'!#REF!)</f>
        <v/>
      </c>
      <c r="G475" s="190"/>
      <c r="H475" s="528" t="e" cm="1" vm="1">
        <f t="array" ref="H475">IF([2]!Tabla1[[#This Row],[Código_Actividad]]="","",_xlfn.XLOOKUP([2]!Tabla1[[#This Row],[Código_Actividad]],CodigoActividad,[2]!Tabla2[Actividades Programables Presupuestables],"",0))</f>
        <v>#REF!</v>
      </c>
      <c r="I475" s="529" t="str">
        <f>IFERROR(VLOOKUP('[2]Formulario PPGR3'!$G475,'[2]Formulario PPGR2'!$H$9:$V$534,15,FALSE),"")</f>
        <v/>
      </c>
      <c r="J475" s="534"/>
      <c r="K475" s="533"/>
      <c r="L475" s="530" t="str">
        <f>IF([2]!Tabla1[[#This Row],[Descripción]]="","",_xlfn.XLOOKUP([2]!Tabla1[[#This Row],[Descripción]],[2]!Tabla10[Descripción],[2]!Tabla10[Unidad de Medida],"",0))</f>
        <v/>
      </c>
      <c r="M475" s="321"/>
      <c r="N475" s="546" t="str">
        <f>IF([2]!Tabla1[[#This Row],[Descripción]]="","",_xlfn.XLOOKUP([2]!Tabla1[[#This Row],[Descripción]],[2]!Tabla10[Descripción],[2]!Tabla10[Precio Unitario],0))</f>
        <v/>
      </c>
      <c r="O475" s="546" t="str">
        <f>IF([2]!Tabla1[[#This Row],[Cantidad de Insumos]]="","",[2]!Tabla1[[#This Row],[Precio Unitario]]*[2]!Tabla1[[#This Row],[Cantidad de Insumos]])</f>
        <v/>
      </c>
      <c r="P475" s="531" t="str">
        <f>IF([2]!Tabla1[[#This Row],[Descripción]]="","",_xlfn.XLOOKUP([2]!Tabla1[[#This Row],[Descripción]],[2]!Tabla10[Descripción],[2]!Tabla10[CODIGO PRESUPUESTARIO],0))</f>
        <v/>
      </c>
      <c r="Q475" s="532"/>
      <c r="R475" s="532" t="str">
        <f>IF([2]!Tabla1[[#This Row],[Insumos]]="","",_xlfn.XLOOKUP([2]!Tabla1[[#This Row],[Insumos]],[2]!Tabla10[Insumo],[2]!Tabla10[InsumoAbrev],"",0))</f>
        <v/>
      </c>
      <c r="S475" s="191"/>
    </row>
    <row r="476" spans="2:19">
      <c r="B476" s="191" t="str">
        <f>IF('Formulario PPGR3'!$G476="","",CONCATENATE('Formulario PPGR3'!$C476,".",'Formulario PPGR3'!$D476,".",'Formulario PPGR3'!$E476,".",'Formulario PPGR3'!$F476))</f>
        <v/>
      </c>
      <c r="C476" s="191" t="str">
        <f>IF('Formulario PPGR3'!$G476="","",'Formulario PPGR1'!#REF!)</f>
        <v/>
      </c>
      <c r="D476" s="191" t="str">
        <f>IF('Formulario PPGR3'!$G476="","",'Formulario PPGR1'!#REF!)</f>
        <v/>
      </c>
      <c r="E476" s="191" t="str">
        <f>IF('Formulario PPGR3'!$G476="","",'Formulario PPGR1'!#REF!)</f>
        <v/>
      </c>
      <c r="F476" s="191" t="str">
        <f>IF('Formulario PPGR3'!$G476="","",'Formulario PPGR1'!#REF!)</f>
        <v/>
      </c>
      <c r="G476" s="190"/>
      <c r="H476" s="528" t="e" cm="1" vm="1">
        <f t="array" ref="H476">IF([2]!Tabla1[[#This Row],[Código_Actividad]]="","",_xlfn.XLOOKUP([2]!Tabla1[[#This Row],[Código_Actividad]],CodigoActividad,[2]!Tabla2[Actividades Programables Presupuestables],"",0))</f>
        <v>#REF!</v>
      </c>
      <c r="I476" s="529" t="str">
        <f>IFERROR(VLOOKUP('[2]Formulario PPGR3'!$G476,'[2]Formulario PPGR2'!$H$9:$V$534,15,FALSE),"")</f>
        <v/>
      </c>
      <c r="J476" s="534"/>
      <c r="K476" s="533"/>
      <c r="L476" s="530" t="str">
        <f>IF([2]!Tabla1[[#This Row],[Descripción]]="","",_xlfn.XLOOKUP([2]!Tabla1[[#This Row],[Descripción]],[2]!Tabla10[Descripción],[2]!Tabla10[Unidad de Medida],"",0))</f>
        <v/>
      </c>
      <c r="M476" s="321"/>
      <c r="N476" s="546" t="str">
        <f>IF([2]!Tabla1[[#This Row],[Descripción]]="","",_xlfn.XLOOKUP([2]!Tabla1[[#This Row],[Descripción]],[2]!Tabla10[Descripción],[2]!Tabla10[Precio Unitario],0))</f>
        <v/>
      </c>
      <c r="O476" s="546" t="str">
        <f>IF([2]!Tabla1[[#This Row],[Cantidad de Insumos]]="","",[2]!Tabla1[[#This Row],[Precio Unitario]]*[2]!Tabla1[[#This Row],[Cantidad de Insumos]])</f>
        <v/>
      </c>
      <c r="P476" s="531" t="str">
        <f>IF([2]!Tabla1[[#This Row],[Descripción]]="","",_xlfn.XLOOKUP([2]!Tabla1[[#This Row],[Descripción]],[2]!Tabla10[Descripción],[2]!Tabla10[CODIGO PRESUPUESTARIO],0))</f>
        <v/>
      </c>
      <c r="Q476" s="532"/>
      <c r="R476" s="532" t="str">
        <f>IF([2]!Tabla1[[#This Row],[Insumos]]="","",_xlfn.XLOOKUP([2]!Tabla1[[#This Row],[Insumos]],[2]!Tabla10[Insumo],[2]!Tabla10[InsumoAbrev],"",0))</f>
        <v/>
      </c>
      <c r="S476" s="191"/>
    </row>
    <row r="477" spans="2:19">
      <c r="B477" s="191" t="str">
        <f>IF('Formulario PPGR3'!$G477="","",CONCATENATE('Formulario PPGR3'!$C477,".",'Formulario PPGR3'!$D477,".",'Formulario PPGR3'!$E477,".",'Formulario PPGR3'!$F477))</f>
        <v/>
      </c>
      <c r="C477" s="191" t="str">
        <f>IF('Formulario PPGR3'!$G477="","",'Formulario PPGR1'!#REF!)</f>
        <v/>
      </c>
      <c r="D477" s="191" t="str">
        <f>IF('Formulario PPGR3'!$G477="","",'Formulario PPGR1'!#REF!)</f>
        <v/>
      </c>
      <c r="E477" s="191" t="str">
        <f>IF('Formulario PPGR3'!$G477="","",'Formulario PPGR1'!#REF!)</f>
        <v/>
      </c>
      <c r="F477" s="191" t="str">
        <f>IF('Formulario PPGR3'!$G477="","",'Formulario PPGR1'!#REF!)</f>
        <v/>
      </c>
      <c r="G477" s="190"/>
      <c r="H477" s="528" t="e" cm="1" vm="1">
        <f t="array" ref="H477">IF([2]!Tabla1[[#This Row],[Código_Actividad]]="","",_xlfn.XLOOKUP([2]!Tabla1[[#This Row],[Código_Actividad]],CodigoActividad,[2]!Tabla2[Actividades Programables Presupuestables],"",0))</f>
        <v>#REF!</v>
      </c>
      <c r="I477" s="529" t="str">
        <f>IFERROR(VLOOKUP('[2]Formulario PPGR3'!$G477,'[2]Formulario PPGR2'!$H$9:$V$534,15,FALSE),"")</f>
        <v/>
      </c>
      <c r="J477" s="534"/>
      <c r="K477" s="533"/>
      <c r="L477" s="530" t="str">
        <f>IF([2]!Tabla1[[#This Row],[Descripción]]="","",_xlfn.XLOOKUP([2]!Tabla1[[#This Row],[Descripción]],[2]!Tabla10[Descripción],[2]!Tabla10[Unidad de Medida],"",0))</f>
        <v/>
      </c>
      <c r="M477" s="321"/>
      <c r="N477" s="546" t="str">
        <f>IF([2]!Tabla1[[#This Row],[Descripción]]="","",_xlfn.XLOOKUP([2]!Tabla1[[#This Row],[Descripción]],[2]!Tabla10[Descripción],[2]!Tabla10[Precio Unitario],0))</f>
        <v/>
      </c>
      <c r="O477" s="546" t="str">
        <f>IF([2]!Tabla1[[#This Row],[Cantidad de Insumos]]="","",[2]!Tabla1[[#This Row],[Precio Unitario]]*[2]!Tabla1[[#This Row],[Cantidad de Insumos]])</f>
        <v/>
      </c>
      <c r="P477" s="531" t="str">
        <f>IF([2]!Tabla1[[#This Row],[Descripción]]="","",_xlfn.XLOOKUP([2]!Tabla1[[#This Row],[Descripción]],[2]!Tabla10[Descripción],[2]!Tabla10[CODIGO PRESUPUESTARIO],0))</f>
        <v/>
      </c>
      <c r="Q477" s="532"/>
      <c r="R477" s="532" t="str">
        <f>IF([2]!Tabla1[[#This Row],[Insumos]]="","",_xlfn.XLOOKUP([2]!Tabla1[[#This Row],[Insumos]],[2]!Tabla10[Insumo],[2]!Tabla10[InsumoAbrev],"",0))</f>
        <v/>
      </c>
      <c r="S477" s="191"/>
    </row>
    <row r="478" spans="2:19">
      <c r="B478" s="191" t="str">
        <f>IF('Formulario PPGR3'!$G478="","",CONCATENATE('Formulario PPGR3'!$C478,".",'Formulario PPGR3'!$D478,".",'Formulario PPGR3'!$E478,".",'Formulario PPGR3'!$F478))</f>
        <v/>
      </c>
      <c r="C478" s="191" t="str">
        <f>IF('Formulario PPGR3'!$G478="","",'Formulario PPGR1'!#REF!)</f>
        <v/>
      </c>
      <c r="D478" s="191" t="str">
        <f>IF('Formulario PPGR3'!$G478="","",'Formulario PPGR1'!#REF!)</f>
        <v/>
      </c>
      <c r="E478" s="191" t="str">
        <f>IF('Formulario PPGR3'!$G478="","",'Formulario PPGR1'!#REF!)</f>
        <v/>
      </c>
      <c r="F478" s="191" t="str">
        <f>IF('Formulario PPGR3'!$G478="","",'Formulario PPGR1'!#REF!)</f>
        <v/>
      </c>
      <c r="G478" s="190"/>
      <c r="H478" s="528" t="e" cm="1" vm="1">
        <f t="array" ref="H478">IF([2]!Tabla1[[#This Row],[Código_Actividad]]="","",_xlfn.XLOOKUP([2]!Tabla1[[#This Row],[Código_Actividad]],CodigoActividad,[2]!Tabla2[Actividades Programables Presupuestables],"",0))</f>
        <v>#REF!</v>
      </c>
      <c r="I478" s="529" t="str">
        <f>IFERROR(VLOOKUP('[2]Formulario PPGR3'!$G478,'[2]Formulario PPGR2'!$H$9:$V$534,15,FALSE),"")</f>
        <v/>
      </c>
      <c r="J478" s="534"/>
      <c r="K478" s="533"/>
      <c r="L478" s="530" t="str">
        <f>IF([2]!Tabla1[[#This Row],[Descripción]]="","",_xlfn.XLOOKUP([2]!Tabla1[[#This Row],[Descripción]],[2]!Tabla10[Descripción],[2]!Tabla10[Unidad de Medida],"",0))</f>
        <v/>
      </c>
      <c r="M478" s="321"/>
      <c r="N478" s="546" t="str">
        <f>IF([2]!Tabla1[[#This Row],[Descripción]]="","",_xlfn.XLOOKUP([2]!Tabla1[[#This Row],[Descripción]],[2]!Tabla10[Descripción],[2]!Tabla10[Precio Unitario],0))</f>
        <v/>
      </c>
      <c r="O478" s="546" t="str">
        <f>IF([2]!Tabla1[[#This Row],[Cantidad de Insumos]]="","",[2]!Tabla1[[#This Row],[Precio Unitario]]*[2]!Tabla1[[#This Row],[Cantidad de Insumos]])</f>
        <v/>
      </c>
      <c r="P478" s="531" t="str">
        <f>IF([2]!Tabla1[[#This Row],[Descripción]]="","",_xlfn.XLOOKUP([2]!Tabla1[[#This Row],[Descripción]],[2]!Tabla10[Descripción],[2]!Tabla10[CODIGO PRESUPUESTARIO],0))</f>
        <v/>
      </c>
      <c r="Q478" s="532"/>
      <c r="R478" s="532" t="str">
        <f>IF([2]!Tabla1[[#This Row],[Insumos]]="","",_xlfn.XLOOKUP([2]!Tabla1[[#This Row],[Insumos]],[2]!Tabla10[Insumo],[2]!Tabla10[InsumoAbrev],"",0))</f>
        <v/>
      </c>
      <c r="S478" s="191"/>
    </row>
    <row r="479" spans="2:19">
      <c r="B479" s="191" t="str">
        <f>IF('Formulario PPGR3'!$G479="","",CONCATENATE('Formulario PPGR3'!$C479,".",'Formulario PPGR3'!$D479,".",'Formulario PPGR3'!$E479,".",'Formulario PPGR3'!$F479))</f>
        <v/>
      </c>
      <c r="C479" s="191" t="str">
        <f>IF('Formulario PPGR3'!$G479="","",'Formulario PPGR1'!#REF!)</f>
        <v/>
      </c>
      <c r="D479" s="191" t="str">
        <f>IF('Formulario PPGR3'!$G479="","",'Formulario PPGR1'!#REF!)</f>
        <v/>
      </c>
      <c r="E479" s="191" t="str">
        <f>IF('Formulario PPGR3'!$G479="","",'Formulario PPGR1'!#REF!)</f>
        <v/>
      </c>
      <c r="F479" s="191" t="str">
        <f>IF('Formulario PPGR3'!$G479="","",'Formulario PPGR1'!#REF!)</f>
        <v/>
      </c>
      <c r="G479" s="190"/>
      <c r="H479" s="528" t="e" cm="1" vm="1">
        <f t="array" ref="H479">IF([2]!Tabla1[[#This Row],[Código_Actividad]]="","",_xlfn.XLOOKUP([2]!Tabla1[[#This Row],[Código_Actividad]],CodigoActividad,[2]!Tabla2[Actividades Programables Presupuestables],"",0))</f>
        <v>#REF!</v>
      </c>
      <c r="I479" s="529" t="str">
        <f>IFERROR(VLOOKUP('[2]Formulario PPGR3'!$G479,'[2]Formulario PPGR2'!$H$9:$V$534,15,FALSE),"")</f>
        <v/>
      </c>
      <c r="J479" s="534"/>
      <c r="K479" s="533"/>
      <c r="L479" s="530" t="str">
        <f>IF([2]!Tabla1[[#This Row],[Descripción]]="","",_xlfn.XLOOKUP([2]!Tabla1[[#This Row],[Descripción]],[2]!Tabla10[Descripción],[2]!Tabla10[Unidad de Medida],"",0))</f>
        <v/>
      </c>
      <c r="M479" s="321"/>
      <c r="N479" s="546" t="str">
        <f>IF([2]!Tabla1[[#This Row],[Descripción]]="","",_xlfn.XLOOKUP([2]!Tabla1[[#This Row],[Descripción]],[2]!Tabla10[Descripción],[2]!Tabla10[Precio Unitario],0))</f>
        <v/>
      </c>
      <c r="O479" s="546" t="str">
        <f>IF([2]!Tabla1[[#This Row],[Cantidad de Insumos]]="","",[2]!Tabla1[[#This Row],[Precio Unitario]]*[2]!Tabla1[[#This Row],[Cantidad de Insumos]])</f>
        <v/>
      </c>
      <c r="P479" s="531" t="str">
        <f>IF([2]!Tabla1[[#This Row],[Descripción]]="","",_xlfn.XLOOKUP([2]!Tabla1[[#This Row],[Descripción]],[2]!Tabla10[Descripción],[2]!Tabla10[CODIGO PRESUPUESTARIO],0))</f>
        <v/>
      </c>
      <c r="Q479" s="532"/>
      <c r="R479" s="532" t="str">
        <f>IF([2]!Tabla1[[#This Row],[Insumos]]="","",_xlfn.XLOOKUP([2]!Tabla1[[#This Row],[Insumos]],[2]!Tabla10[Insumo],[2]!Tabla10[InsumoAbrev],"",0))</f>
        <v/>
      </c>
      <c r="S479" s="191"/>
    </row>
    <row r="480" spans="2:19">
      <c r="B480" s="191" t="str">
        <f>IF('Formulario PPGR3'!$G480="","",CONCATENATE('Formulario PPGR3'!$C480,".",'Formulario PPGR3'!$D480,".",'Formulario PPGR3'!$E480,".",'Formulario PPGR3'!$F480))</f>
        <v/>
      </c>
      <c r="C480" s="191" t="str">
        <f>IF('Formulario PPGR3'!$G480="","",'Formulario PPGR1'!#REF!)</f>
        <v/>
      </c>
      <c r="D480" s="191" t="str">
        <f>IF('Formulario PPGR3'!$G480="","",'Formulario PPGR1'!#REF!)</f>
        <v/>
      </c>
      <c r="E480" s="191" t="str">
        <f>IF('Formulario PPGR3'!$G480="","",'Formulario PPGR1'!#REF!)</f>
        <v/>
      </c>
      <c r="F480" s="191" t="str">
        <f>IF('Formulario PPGR3'!$G480="","",'Formulario PPGR1'!#REF!)</f>
        <v/>
      </c>
      <c r="G480" s="190"/>
      <c r="H480" s="528" t="e" cm="1" vm="1">
        <f t="array" ref="H480">IF([2]!Tabla1[[#This Row],[Código_Actividad]]="","",_xlfn.XLOOKUP([2]!Tabla1[[#This Row],[Código_Actividad]],CodigoActividad,[2]!Tabla2[Actividades Programables Presupuestables],"",0))</f>
        <v>#REF!</v>
      </c>
      <c r="I480" s="529" t="str">
        <f>IFERROR(VLOOKUP('[2]Formulario PPGR3'!$G480,'[2]Formulario PPGR2'!$H$9:$V$534,15,FALSE),"")</f>
        <v/>
      </c>
      <c r="J480" s="534"/>
      <c r="K480" s="533"/>
      <c r="L480" s="530" t="str">
        <f>IF([2]!Tabla1[[#This Row],[Descripción]]="","",_xlfn.XLOOKUP([2]!Tabla1[[#This Row],[Descripción]],[2]!Tabla10[Descripción],[2]!Tabla10[Unidad de Medida],"",0))</f>
        <v/>
      </c>
      <c r="M480" s="321"/>
      <c r="N480" s="546" t="str">
        <f>IF([2]!Tabla1[[#This Row],[Descripción]]="","",_xlfn.XLOOKUP([2]!Tabla1[[#This Row],[Descripción]],[2]!Tabla10[Descripción],[2]!Tabla10[Precio Unitario],0))</f>
        <v/>
      </c>
      <c r="O480" s="546" t="str">
        <f>IF([2]!Tabla1[[#This Row],[Cantidad de Insumos]]="","",[2]!Tabla1[[#This Row],[Precio Unitario]]*[2]!Tabla1[[#This Row],[Cantidad de Insumos]])</f>
        <v/>
      </c>
      <c r="P480" s="531" t="str">
        <f>IF([2]!Tabla1[[#This Row],[Descripción]]="","",_xlfn.XLOOKUP([2]!Tabla1[[#This Row],[Descripción]],[2]!Tabla10[Descripción],[2]!Tabla10[CODIGO PRESUPUESTARIO],0))</f>
        <v/>
      </c>
      <c r="Q480" s="532"/>
      <c r="R480" s="532" t="str">
        <f>IF([2]!Tabla1[[#This Row],[Insumos]]="","",_xlfn.XLOOKUP([2]!Tabla1[[#This Row],[Insumos]],[2]!Tabla10[Insumo],[2]!Tabla10[InsumoAbrev],"",0))</f>
        <v/>
      </c>
      <c r="S480" s="191"/>
    </row>
    <row r="481" spans="2:19">
      <c r="B481" s="191" t="str">
        <f>IF('Formulario PPGR3'!$G481="","",CONCATENATE('Formulario PPGR3'!$C481,".",'Formulario PPGR3'!$D481,".",'Formulario PPGR3'!$E481,".",'Formulario PPGR3'!$F481))</f>
        <v/>
      </c>
      <c r="C481" s="191" t="str">
        <f>IF('Formulario PPGR3'!$G481="","",'Formulario PPGR1'!#REF!)</f>
        <v/>
      </c>
      <c r="D481" s="191" t="str">
        <f>IF('Formulario PPGR3'!$G481="","",'Formulario PPGR1'!#REF!)</f>
        <v/>
      </c>
      <c r="E481" s="191" t="str">
        <f>IF('Formulario PPGR3'!$G481="","",'Formulario PPGR1'!#REF!)</f>
        <v/>
      </c>
      <c r="F481" s="191" t="str">
        <f>IF('Formulario PPGR3'!$G481="","",'Formulario PPGR1'!#REF!)</f>
        <v/>
      </c>
      <c r="G481" s="190"/>
      <c r="H481" s="528" t="e" cm="1" vm="1">
        <f t="array" ref="H481">IF([2]!Tabla1[[#This Row],[Código_Actividad]]="","",_xlfn.XLOOKUP([2]!Tabla1[[#This Row],[Código_Actividad]],CodigoActividad,[2]!Tabla2[Actividades Programables Presupuestables],"",0))</f>
        <v>#REF!</v>
      </c>
      <c r="I481" s="529" t="str">
        <f>IFERROR(VLOOKUP('[2]Formulario PPGR3'!$G481,'[2]Formulario PPGR2'!$H$9:$V$534,15,FALSE),"")</f>
        <v/>
      </c>
      <c r="J481" s="534"/>
      <c r="K481" s="533"/>
      <c r="L481" s="530" t="str">
        <f>IF([2]!Tabla1[[#This Row],[Descripción]]="","",_xlfn.XLOOKUP([2]!Tabla1[[#This Row],[Descripción]],[2]!Tabla10[Descripción],[2]!Tabla10[Unidad de Medida],"",0))</f>
        <v/>
      </c>
      <c r="M481" s="321"/>
      <c r="N481" s="546" t="str">
        <f>IF([2]!Tabla1[[#This Row],[Descripción]]="","",_xlfn.XLOOKUP([2]!Tabla1[[#This Row],[Descripción]],[2]!Tabla10[Descripción],[2]!Tabla10[Precio Unitario],0))</f>
        <v/>
      </c>
      <c r="O481" s="546" t="str">
        <f>IF([2]!Tabla1[[#This Row],[Cantidad de Insumos]]="","",[2]!Tabla1[[#This Row],[Precio Unitario]]*[2]!Tabla1[[#This Row],[Cantidad de Insumos]])</f>
        <v/>
      </c>
      <c r="P481" s="531" t="str">
        <f>IF([2]!Tabla1[[#This Row],[Descripción]]="","",_xlfn.XLOOKUP([2]!Tabla1[[#This Row],[Descripción]],[2]!Tabla10[Descripción],[2]!Tabla10[CODIGO PRESUPUESTARIO],0))</f>
        <v/>
      </c>
      <c r="Q481" s="532"/>
      <c r="R481" s="532" t="str">
        <f>IF([2]!Tabla1[[#This Row],[Insumos]]="","",_xlfn.XLOOKUP([2]!Tabla1[[#This Row],[Insumos]],[2]!Tabla10[Insumo],[2]!Tabla10[InsumoAbrev],"",0))</f>
        <v/>
      </c>
      <c r="S481" s="191"/>
    </row>
    <row r="482" spans="2:19">
      <c r="B482" s="191" t="str">
        <f>IF('Formulario PPGR3'!$G482="","",CONCATENATE('Formulario PPGR3'!$C482,".",'Formulario PPGR3'!$D482,".",'Formulario PPGR3'!$E482,".",'Formulario PPGR3'!$F482))</f>
        <v/>
      </c>
      <c r="C482" s="191" t="str">
        <f>IF('Formulario PPGR3'!$G482="","",'Formulario PPGR1'!#REF!)</f>
        <v/>
      </c>
      <c r="D482" s="191" t="str">
        <f>IF('Formulario PPGR3'!$G482="","",'Formulario PPGR1'!#REF!)</f>
        <v/>
      </c>
      <c r="E482" s="191" t="str">
        <f>IF('Formulario PPGR3'!$G482="","",'Formulario PPGR1'!#REF!)</f>
        <v/>
      </c>
      <c r="F482" s="191" t="str">
        <f>IF('Formulario PPGR3'!$G482="","",'Formulario PPGR1'!#REF!)</f>
        <v/>
      </c>
      <c r="G482" s="190"/>
      <c r="H482" s="528" t="e" cm="1" vm="1">
        <f t="array" ref="H482">IF([2]!Tabla1[[#This Row],[Código_Actividad]]="","",_xlfn.XLOOKUP([2]!Tabla1[[#This Row],[Código_Actividad]],CodigoActividad,[2]!Tabla2[Actividades Programables Presupuestables],"",0))</f>
        <v>#REF!</v>
      </c>
      <c r="I482" s="529" t="str">
        <f>IFERROR(VLOOKUP('[2]Formulario PPGR3'!$G482,'[2]Formulario PPGR2'!$H$9:$V$534,15,FALSE),"")</f>
        <v/>
      </c>
      <c r="J482" s="534"/>
      <c r="K482" s="533"/>
      <c r="L482" s="530" t="str">
        <f>IF([2]!Tabla1[[#This Row],[Descripción]]="","",_xlfn.XLOOKUP([2]!Tabla1[[#This Row],[Descripción]],[2]!Tabla10[Descripción],[2]!Tabla10[Unidad de Medida],"",0))</f>
        <v/>
      </c>
      <c r="M482" s="321"/>
      <c r="N482" s="546" t="str">
        <f>IF([2]!Tabla1[[#This Row],[Descripción]]="","",_xlfn.XLOOKUP([2]!Tabla1[[#This Row],[Descripción]],[2]!Tabla10[Descripción],[2]!Tabla10[Precio Unitario],0))</f>
        <v/>
      </c>
      <c r="O482" s="546" t="str">
        <f>IF([2]!Tabla1[[#This Row],[Cantidad de Insumos]]="","",[2]!Tabla1[[#This Row],[Precio Unitario]]*[2]!Tabla1[[#This Row],[Cantidad de Insumos]])</f>
        <v/>
      </c>
      <c r="P482" s="531" t="str">
        <f>IF([2]!Tabla1[[#This Row],[Descripción]]="","",_xlfn.XLOOKUP([2]!Tabla1[[#This Row],[Descripción]],[2]!Tabla10[Descripción],[2]!Tabla10[CODIGO PRESUPUESTARIO],0))</f>
        <v/>
      </c>
      <c r="Q482" s="532"/>
      <c r="R482" s="532" t="str">
        <f>IF([2]!Tabla1[[#This Row],[Insumos]]="","",_xlfn.XLOOKUP([2]!Tabla1[[#This Row],[Insumos]],[2]!Tabla10[Insumo],[2]!Tabla10[InsumoAbrev],"",0))</f>
        <v/>
      </c>
      <c r="S482" s="191"/>
    </row>
    <row r="483" spans="2:19">
      <c r="B483" s="191" t="str">
        <f>IF('Formulario PPGR3'!$G483="","",CONCATENATE('Formulario PPGR3'!$C483,".",'Formulario PPGR3'!$D483,".",'Formulario PPGR3'!$E483,".",'Formulario PPGR3'!$F483))</f>
        <v/>
      </c>
      <c r="C483" s="191" t="str">
        <f>IF('Formulario PPGR3'!$G483="","",'Formulario PPGR1'!#REF!)</f>
        <v/>
      </c>
      <c r="D483" s="191" t="str">
        <f>IF('Formulario PPGR3'!$G483="","",'Formulario PPGR1'!#REF!)</f>
        <v/>
      </c>
      <c r="E483" s="191" t="str">
        <f>IF('Formulario PPGR3'!$G483="","",'Formulario PPGR1'!#REF!)</f>
        <v/>
      </c>
      <c r="F483" s="191" t="str">
        <f>IF('Formulario PPGR3'!$G483="","",'Formulario PPGR1'!#REF!)</f>
        <v/>
      </c>
      <c r="G483" s="190"/>
      <c r="H483" s="528" t="e" cm="1" vm="1">
        <f t="array" ref="H483">IF([2]!Tabla1[[#This Row],[Código_Actividad]]="","",_xlfn.XLOOKUP([2]!Tabla1[[#This Row],[Código_Actividad]],CodigoActividad,[2]!Tabla2[Actividades Programables Presupuestables],"",0))</f>
        <v>#REF!</v>
      </c>
      <c r="I483" s="529" t="str">
        <f>IFERROR(VLOOKUP('[2]Formulario PPGR3'!$G483,'[2]Formulario PPGR2'!$H$9:$V$534,15,FALSE),"")</f>
        <v/>
      </c>
      <c r="J483" s="534"/>
      <c r="K483" s="533"/>
      <c r="L483" s="530" t="str">
        <f>IF([2]!Tabla1[[#This Row],[Descripción]]="","",_xlfn.XLOOKUP([2]!Tabla1[[#This Row],[Descripción]],[2]!Tabla10[Descripción],[2]!Tabla10[Unidad de Medida],"",0))</f>
        <v/>
      </c>
      <c r="M483" s="321"/>
      <c r="N483" s="546" t="str">
        <f>IF([2]!Tabla1[[#This Row],[Descripción]]="","",_xlfn.XLOOKUP([2]!Tabla1[[#This Row],[Descripción]],[2]!Tabla10[Descripción],[2]!Tabla10[Precio Unitario],0))</f>
        <v/>
      </c>
      <c r="O483" s="546" t="str">
        <f>IF([2]!Tabla1[[#This Row],[Cantidad de Insumos]]="","",[2]!Tabla1[[#This Row],[Precio Unitario]]*[2]!Tabla1[[#This Row],[Cantidad de Insumos]])</f>
        <v/>
      </c>
      <c r="P483" s="531" t="str">
        <f>IF([2]!Tabla1[[#This Row],[Descripción]]="","",_xlfn.XLOOKUP([2]!Tabla1[[#This Row],[Descripción]],[2]!Tabla10[Descripción],[2]!Tabla10[CODIGO PRESUPUESTARIO],0))</f>
        <v/>
      </c>
      <c r="Q483" s="532"/>
      <c r="R483" s="532" t="str">
        <f>IF([2]!Tabla1[[#This Row],[Insumos]]="","",_xlfn.XLOOKUP([2]!Tabla1[[#This Row],[Insumos]],[2]!Tabla10[Insumo],[2]!Tabla10[InsumoAbrev],"",0))</f>
        <v/>
      </c>
      <c r="S483" s="191"/>
    </row>
    <row r="484" spans="2:19">
      <c r="B484" s="191" t="str">
        <f>IF('Formulario PPGR3'!$G484="","",CONCATENATE('Formulario PPGR3'!$C484,".",'Formulario PPGR3'!$D484,".",'Formulario PPGR3'!$E484,".",'Formulario PPGR3'!$F484))</f>
        <v/>
      </c>
      <c r="C484" s="191" t="str">
        <f>IF('Formulario PPGR3'!$G484="","",'Formulario PPGR1'!#REF!)</f>
        <v/>
      </c>
      <c r="D484" s="191" t="str">
        <f>IF('Formulario PPGR3'!$G484="","",'Formulario PPGR1'!#REF!)</f>
        <v/>
      </c>
      <c r="E484" s="191" t="str">
        <f>IF('Formulario PPGR3'!$G484="","",'Formulario PPGR1'!#REF!)</f>
        <v/>
      </c>
      <c r="F484" s="191" t="str">
        <f>IF('Formulario PPGR3'!$G484="","",'Formulario PPGR1'!#REF!)</f>
        <v/>
      </c>
      <c r="G484" s="190"/>
      <c r="H484" s="528" t="e" cm="1" vm="1">
        <f t="array" ref="H484">IF([2]!Tabla1[[#This Row],[Código_Actividad]]="","",_xlfn.XLOOKUP([2]!Tabla1[[#This Row],[Código_Actividad]],CodigoActividad,[2]!Tabla2[Actividades Programables Presupuestables],"",0))</f>
        <v>#REF!</v>
      </c>
      <c r="I484" s="529" t="str">
        <f>IFERROR(VLOOKUP('[2]Formulario PPGR3'!$G484,'[2]Formulario PPGR2'!$H$9:$V$534,15,FALSE),"")</f>
        <v/>
      </c>
      <c r="J484" s="534"/>
      <c r="K484" s="533"/>
      <c r="L484" s="530" t="str">
        <f>IF([2]!Tabla1[[#This Row],[Descripción]]="","",_xlfn.XLOOKUP([2]!Tabla1[[#This Row],[Descripción]],[2]!Tabla10[Descripción],[2]!Tabla10[Unidad de Medida],"",0))</f>
        <v/>
      </c>
      <c r="M484" s="321"/>
      <c r="N484" s="546" t="str">
        <f>IF([2]!Tabla1[[#This Row],[Descripción]]="","",_xlfn.XLOOKUP([2]!Tabla1[[#This Row],[Descripción]],[2]!Tabla10[Descripción],[2]!Tabla10[Precio Unitario],0))</f>
        <v/>
      </c>
      <c r="O484" s="546" t="str">
        <f>IF([2]!Tabla1[[#This Row],[Cantidad de Insumos]]="","",[2]!Tabla1[[#This Row],[Precio Unitario]]*[2]!Tabla1[[#This Row],[Cantidad de Insumos]])</f>
        <v/>
      </c>
      <c r="P484" s="531" t="str">
        <f>IF([2]!Tabla1[[#This Row],[Descripción]]="","",_xlfn.XLOOKUP([2]!Tabla1[[#This Row],[Descripción]],[2]!Tabla10[Descripción],[2]!Tabla10[CODIGO PRESUPUESTARIO],0))</f>
        <v/>
      </c>
      <c r="Q484" s="532"/>
      <c r="R484" s="532" t="str">
        <f>IF([2]!Tabla1[[#This Row],[Insumos]]="","",_xlfn.XLOOKUP([2]!Tabla1[[#This Row],[Insumos]],[2]!Tabla10[Insumo],[2]!Tabla10[InsumoAbrev],"",0))</f>
        <v/>
      </c>
      <c r="S484" s="191"/>
    </row>
    <row r="485" spans="2:19">
      <c r="B485" s="191" t="str">
        <f>IF('Formulario PPGR3'!$G485="","",CONCATENATE('Formulario PPGR3'!$C485,".",'Formulario PPGR3'!$D485,".",'Formulario PPGR3'!$E485,".",'Formulario PPGR3'!$F485))</f>
        <v/>
      </c>
      <c r="C485" s="191" t="str">
        <f>IF('Formulario PPGR3'!$G485="","",'Formulario PPGR1'!#REF!)</f>
        <v/>
      </c>
      <c r="D485" s="191" t="str">
        <f>IF('Formulario PPGR3'!$G485="","",'Formulario PPGR1'!#REF!)</f>
        <v/>
      </c>
      <c r="E485" s="191" t="str">
        <f>IF('Formulario PPGR3'!$G485="","",'Formulario PPGR1'!#REF!)</f>
        <v/>
      </c>
      <c r="F485" s="191" t="str">
        <f>IF('Formulario PPGR3'!$G485="","",'Formulario PPGR1'!#REF!)</f>
        <v/>
      </c>
      <c r="G485" s="190"/>
      <c r="H485" s="528" t="e" cm="1" vm="1">
        <f t="array" ref="H485">IF([2]!Tabla1[[#This Row],[Código_Actividad]]="","",_xlfn.XLOOKUP([2]!Tabla1[[#This Row],[Código_Actividad]],CodigoActividad,[2]!Tabla2[Actividades Programables Presupuestables],"",0))</f>
        <v>#REF!</v>
      </c>
      <c r="I485" s="529" t="str">
        <f>IFERROR(VLOOKUP('[2]Formulario PPGR3'!$G485,'[2]Formulario PPGR2'!$H$9:$V$534,15,FALSE),"")</f>
        <v/>
      </c>
      <c r="J485" s="534"/>
      <c r="K485" s="533"/>
      <c r="L485" s="530" t="str">
        <f>IF([2]!Tabla1[[#This Row],[Descripción]]="","",_xlfn.XLOOKUP([2]!Tabla1[[#This Row],[Descripción]],[2]!Tabla10[Descripción],[2]!Tabla10[Unidad de Medida],"",0))</f>
        <v/>
      </c>
      <c r="M485" s="321"/>
      <c r="N485" s="546" t="str">
        <f>IF([2]!Tabla1[[#This Row],[Descripción]]="","",_xlfn.XLOOKUP([2]!Tabla1[[#This Row],[Descripción]],[2]!Tabla10[Descripción],[2]!Tabla10[Precio Unitario],0))</f>
        <v/>
      </c>
      <c r="O485" s="546" t="str">
        <f>IF([2]!Tabla1[[#This Row],[Cantidad de Insumos]]="","",[2]!Tabla1[[#This Row],[Precio Unitario]]*[2]!Tabla1[[#This Row],[Cantidad de Insumos]])</f>
        <v/>
      </c>
      <c r="P485" s="531" t="str">
        <f>IF([2]!Tabla1[[#This Row],[Descripción]]="","",_xlfn.XLOOKUP([2]!Tabla1[[#This Row],[Descripción]],[2]!Tabla10[Descripción],[2]!Tabla10[CODIGO PRESUPUESTARIO],0))</f>
        <v/>
      </c>
      <c r="Q485" s="532"/>
      <c r="R485" s="532" t="str">
        <f>IF([2]!Tabla1[[#This Row],[Insumos]]="","",_xlfn.XLOOKUP([2]!Tabla1[[#This Row],[Insumos]],[2]!Tabla10[Insumo],[2]!Tabla10[InsumoAbrev],"",0))</f>
        <v/>
      </c>
      <c r="S485" s="191"/>
    </row>
    <row r="486" spans="2:19">
      <c r="B486" s="191" t="str">
        <f>IF('Formulario PPGR3'!$G486="","",CONCATENATE('Formulario PPGR3'!$C486,".",'Formulario PPGR3'!$D486,".",'Formulario PPGR3'!$E486,".",'Formulario PPGR3'!$F486))</f>
        <v/>
      </c>
      <c r="C486" s="191" t="str">
        <f>IF('Formulario PPGR3'!$G486="","",'Formulario PPGR1'!#REF!)</f>
        <v/>
      </c>
      <c r="D486" s="191" t="str">
        <f>IF('Formulario PPGR3'!$G486="","",'Formulario PPGR1'!#REF!)</f>
        <v/>
      </c>
      <c r="E486" s="191" t="str">
        <f>IF('Formulario PPGR3'!$G486="","",'Formulario PPGR1'!#REF!)</f>
        <v/>
      </c>
      <c r="F486" s="191" t="str">
        <f>IF('Formulario PPGR3'!$G486="","",'Formulario PPGR1'!#REF!)</f>
        <v/>
      </c>
      <c r="G486" s="190"/>
      <c r="H486" s="528" t="e" cm="1" vm="1">
        <f t="array" ref="H486">IF([2]!Tabla1[[#This Row],[Código_Actividad]]="","",_xlfn.XLOOKUP([2]!Tabla1[[#This Row],[Código_Actividad]],CodigoActividad,[2]!Tabla2[Actividades Programables Presupuestables],"",0))</f>
        <v>#REF!</v>
      </c>
      <c r="I486" s="529" t="str">
        <f>IFERROR(VLOOKUP('[2]Formulario PPGR3'!$G486,'[2]Formulario PPGR2'!$H$9:$V$534,15,FALSE),"")</f>
        <v/>
      </c>
      <c r="J486" s="534"/>
      <c r="K486" s="533"/>
      <c r="L486" s="530" t="str">
        <f>IF([2]!Tabla1[[#This Row],[Descripción]]="","",_xlfn.XLOOKUP([2]!Tabla1[[#This Row],[Descripción]],[2]!Tabla10[Descripción],[2]!Tabla10[Unidad de Medida],"",0))</f>
        <v/>
      </c>
      <c r="M486" s="321"/>
      <c r="N486" s="546" t="str">
        <f>IF([2]!Tabla1[[#This Row],[Descripción]]="","",_xlfn.XLOOKUP([2]!Tabla1[[#This Row],[Descripción]],[2]!Tabla10[Descripción],[2]!Tabla10[Precio Unitario],0))</f>
        <v/>
      </c>
      <c r="O486" s="546" t="str">
        <f>IF([2]!Tabla1[[#This Row],[Cantidad de Insumos]]="","",[2]!Tabla1[[#This Row],[Precio Unitario]]*[2]!Tabla1[[#This Row],[Cantidad de Insumos]])</f>
        <v/>
      </c>
      <c r="P486" s="531" t="str">
        <f>IF([2]!Tabla1[[#This Row],[Descripción]]="","",_xlfn.XLOOKUP([2]!Tabla1[[#This Row],[Descripción]],[2]!Tabla10[Descripción],[2]!Tabla10[CODIGO PRESUPUESTARIO],0))</f>
        <v/>
      </c>
      <c r="Q486" s="532"/>
      <c r="R486" s="532" t="str">
        <f>IF([2]!Tabla1[[#This Row],[Insumos]]="","",_xlfn.XLOOKUP([2]!Tabla1[[#This Row],[Insumos]],[2]!Tabla10[Insumo],[2]!Tabla10[InsumoAbrev],"",0))</f>
        <v/>
      </c>
      <c r="S486" s="191"/>
    </row>
    <row r="487" spans="2:19">
      <c r="B487" s="191" t="str">
        <f>IF('Formulario PPGR3'!$G487="","",CONCATENATE('Formulario PPGR3'!$C487,".",'Formulario PPGR3'!$D487,".",'Formulario PPGR3'!$E487,".",'Formulario PPGR3'!$F487))</f>
        <v/>
      </c>
      <c r="C487" s="191" t="str">
        <f>IF('Formulario PPGR3'!$G487="","",'Formulario PPGR1'!#REF!)</f>
        <v/>
      </c>
      <c r="D487" s="191" t="str">
        <f>IF('Formulario PPGR3'!$G487="","",'Formulario PPGR1'!#REF!)</f>
        <v/>
      </c>
      <c r="E487" s="191" t="str">
        <f>IF('Formulario PPGR3'!$G487="","",'Formulario PPGR1'!#REF!)</f>
        <v/>
      </c>
      <c r="F487" s="191" t="str">
        <f>IF('Formulario PPGR3'!$G487="","",'Formulario PPGR1'!#REF!)</f>
        <v/>
      </c>
      <c r="G487" s="190"/>
      <c r="H487" s="528" t="e" cm="1" vm="1">
        <f t="array" ref="H487">IF([2]!Tabla1[[#This Row],[Código_Actividad]]="","",_xlfn.XLOOKUP([2]!Tabla1[[#This Row],[Código_Actividad]],CodigoActividad,[2]!Tabla2[Actividades Programables Presupuestables],"",0))</f>
        <v>#REF!</v>
      </c>
      <c r="I487" s="529" t="str">
        <f>IFERROR(VLOOKUP('[2]Formulario PPGR3'!$G487,'[2]Formulario PPGR2'!$H$9:$V$534,15,FALSE),"")</f>
        <v/>
      </c>
      <c r="J487" s="534"/>
      <c r="K487" s="533"/>
      <c r="L487" s="530" t="str">
        <f>IF([2]!Tabla1[[#This Row],[Descripción]]="","",_xlfn.XLOOKUP([2]!Tabla1[[#This Row],[Descripción]],[2]!Tabla10[Descripción],[2]!Tabla10[Unidad de Medida],"",0))</f>
        <v/>
      </c>
      <c r="M487" s="321"/>
      <c r="N487" s="546" t="str">
        <f>IF([2]!Tabla1[[#This Row],[Descripción]]="","",_xlfn.XLOOKUP([2]!Tabla1[[#This Row],[Descripción]],[2]!Tabla10[Descripción],[2]!Tabla10[Precio Unitario],0))</f>
        <v/>
      </c>
      <c r="O487" s="546" t="str">
        <f>IF([2]!Tabla1[[#This Row],[Cantidad de Insumos]]="","",[2]!Tabla1[[#This Row],[Precio Unitario]]*[2]!Tabla1[[#This Row],[Cantidad de Insumos]])</f>
        <v/>
      </c>
      <c r="P487" s="531" t="str">
        <f>IF([2]!Tabla1[[#This Row],[Descripción]]="","",_xlfn.XLOOKUP([2]!Tabla1[[#This Row],[Descripción]],[2]!Tabla10[Descripción],[2]!Tabla10[CODIGO PRESUPUESTARIO],0))</f>
        <v/>
      </c>
      <c r="Q487" s="532"/>
      <c r="R487" s="532" t="str">
        <f>IF([2]!Tabla1[[#This Row],[Insumos]]="","",_xlfn.XLOOKUP([2]!Tabla1[[#This Row],[Insumos]],[2]!Tabla10[Insumo],[2]!Tabla10[InsumoAbrev],"",0))</f>
        <v/>
      </c>
      <c r="S487" s="191"/>
    </row>
    <row r="488" spans="2:19">
      <c r="B488" s="191" t="str">
        <f>IF('Formulario PPGR3'!$G488="","",CONCATENATE('Formulario PPGR3'!$C488,".",'Formulario PPGR3'!$D488,".",'Formulario PPGR3'!$E488,".",'Formulario PPGR3'!$F488))</f>
        <v/>
      </c>
      <c r="C488" s="191" t="str">
        <f>IF('Formulario PPGR3'!$G488="","",'Formulario PPGR1'!#REF!)</f>
        <v/>
      </c>
      <c r="D488" s="191" t="str">
        <f>IF('Formulario PPGR3'!$G488="","",'Formulario PPGR1'!#REF!)</f>
        <v/>
      </c>
      <c r="E488" s="191" t="str">
        <f>IF('Formulario PPGR3'!$G488="","",'Formulario PPGR1'!#REF!)</f>
        <v/>
      </c>
      <c r="F488" s="191" t="str">
        <f>IF('Formulario PPGR3'!$G488="","",'Formulario PPGR1'!#REF!)</f>
        <v/>
      </c>
      <c r="G488" s="190"/>
      <c r="H488" s="528" t="e" cm="1" vm="1">
        <f t="array" ref="H488">IF([2]!Tabla1[[#This Row],[Código_Actividad]]="","",_xlfn.XLOOKUP([2]!Tabla1[[#This Row],[Código_Actividad]],CodigoActividad,[2]!Tabla2[Actividades Programables Presupuestables],"",0))</f>
        <v>#REF!</v>
      </c>
      <c r="I488" s="529" t="str">
        <f>IFERROR(VLOOKUP('[2]Formulario PPGR3'!$G488,'[2]Formulario PPGR2'!$H$9:$V$534,15,FALSE),"")</f>
        <v/>
      </c>
      <c r="J488" s="534"/>
      <c r="K488" s="533"/>
      <c r="L488" s="530" t="str">
        <f>IF([2]!Tabla1[[#This Row],[Descripción]]="","",_xlfn.XLOOKUP([2]!Tabla1[[#This Row],[Descripción]],[2]!Tabla10[Descripción],[2]!Tabla10[Unidad de Medida],"",0))</f>
        <v/>
      </c>
      <c r="M488" s="321"/>
      <c r="N488" s="546" t="str">
        <f>IF([2]!Tabla1[[#This Row],[Descripción]]="","",_xlfn.XLOOKUP([2]!Tabla1[[#This Row],[Descripción]],[2]!Tabla10[Descripción],[2]!Tabla10[Precio Unitario],0))</f>
        <v/>
      </c>
      <c r="O488" s="546" t="str">
        <f>IF([2]!Tabla1[[#This Row],[Cantidad de Insumos]]="","",[2]!Tabla1[[#This Row],[Precio Unitario]]*[2]!Tabla1[[#This Row],[Cantidad de Insumos]])</f>
        <v/>
      </c>
      <c r="P488" s="531" t="str">
        <f>IF([2]!Tabla1[[#This Row],[Descripción]]="","",_xlfn.XLOOKUP([2]!Tabla1[[#This Row],[Descripción]],[2]!Tabla10[Descripción],[2]!Tabla10[CODIGO PRESUPUESTARIO],0))</f>
        <v/>
      </c>
      <c r="Q488" s="532"/>
      <c r="R488" s="532" t="str">
        <f>IF([2]!Tabla1[[#This Row],[Insumos]]="","",_xlfn.XLOOKUP([2]!Tabla1[[#This Row],[Insumos]],[2]!Tabla10[Insumo],[2]!Tabla10[InsumoAbrev],"",0))</f>
        <v/>
      </c>
      <c r="S488" s="191"/>
    </row>
    <row r="489" spans="2:19">
      <c r="B489" s="191" t="str">
        <f>IF('Formulario PPGR3'!$G489="","",CONCATENATE('Formulario PPGR3'!$C489,".",'Formulario PPGR3'!$D489,".",'Formulario PPGR3'!$E489,".",'Formulario PPGR3'!$F489))</f>
        <v/>
      </c>
      <c r="C489" s="191" t="str">
        <f>IF('Formulario PPGR3'!$G489="","",'Formulario PPGR1'!#REF!)</f>
        <v/>
      </c>
      <c r="D489" s="191" t="str">
        <f>IF('Formulario PPGR3'!$G489="","",'Formulario PPGR1'!#REF!)</f>
        <v/>
      </c>
      <c r="E489" s="191" t="str">
        <f>IF('Formulario PPGR3'!$G489="","",'Formulario PPGR1'!#REF!)</f>
        <v/>
      </c>
      <c r="F489" s="191" t="str">
        <f>IF('Formulario PPGR3'!$G489="","",'Formulario PPGR1'!#REF!)</f>
        <v/>
      </c>
      <c r="G489" s="190"/>
      <c r="H489" s="528" t="e" cm="1" vm="1">
        <f t="array" ref="H489">IF([2]!Tabla1[[#This Row],[Código_Actividad]]="","",_xlfn.XLOOKUP([2]!Tabla1[[#This Row],[Código_Actividad]],CodigoActividad,[2]!Tabla2[Actividades Programables Presupuestables],"",0))</f>
        <v>#REF!</v>
      </c>
      <c r="I489" s="529" t="str">
        <f>IFERROR(VLOOKUP('[2]Formulario PPGR3'!$G489,'[2]Formulario PPGR2'!$H$9:$V$534,15,FALSE),"")</f>
        <v/>
      </c>
      <c r="J489" s="534"/>
      <c r="K489" s="533"/>
      <c r="L489" s="530" t="str">
        <f>IF([2]!Tabla1[[#This Row],[Descripción]]="","",_xlfn.XLOOKUP([2]!Tabla1[[#This Row],[Descripción]],[2]!Tabla10[Descripción],[2]!Tabla10[Unidad de Medida],"",0))</f>
        <v/>
      </c>
      <c r="M489" s="321"/>
      <c r="N489" s="546" t="str">
        <f>IF([2]!Tabla1[[#This Row],[Descripción]]="","",_xlfn.XLOOKUP([2]!Tabla1[[#This Row],[Descripción]],[2]!Tabla10[Descripción],[2]!Tabla10[Precio Unitario],0))</f>
        <v/>
      </c>
      <c r="O489" s="546" t="str">
        <f>IF([2]!Tabla1[[#This Row],[Cantidad de Insumos]]="","",[2]!Tabla1[[#This Row],[Precio Unitario]]*[2]!Tabla1[[#This Row],[Cantidad de Insumos]])</f>
        <v/>
      </c>
      <c r="P489" s="531" t="str">
        <f>IF([2]!Tabla1[[#This Row],[Descripción]]="","",_xlfn.XLOOKUP([2]!Tabla1[[#This Row],[Descripción]],[2]!Tabla10[Descripción],[2]!Tabla10[CODIGO PRESUPUESTARIO],0))</f>
        <v/>
      </c>
      <c r="Q489" s="532"/>
      <c r="R489" s="532" t="str">
        <f>IF([2]!Tabla1[[#This Row],[Insumos]]="","",_xlfn.XLOOKUP([2]!Tabla1[[#This Row],[Insumos]],[2]!Tabla10[Insumo],[2]!Tabla10[InsumoAbrev],"",0))</f>
        <v/>
      </c>
      <c r="S489" s="191"/>
    </row>
    <row r="490" spans="2:19">
      <c r="B490" s="191" t="str">
        <f>IF('Formulario PPGR3'!$G490="","",CONCATENATE('Formulario PPGR3'!$C490,".",'Formulario PPGR3'!$D490,".",'Formulario PPGR3'!$E490,".",'Formulario PPGR3'!$F490))</f>
        <v/>
      </c>
      <c r="C490" s="191" t="str">
        <f>IF('Formulario PPGR3'!$G490="","",'Formulario PPGR1'!#REF!)</f>
        <v/>
      </c>
      <c r="D490" s="191" t="str">
        <f>IF('Formulario PPGR3'!$G490="","",'Formulario PPGR1'!#REF!)</f>
        <v/>
      </c>
      <c r="E490" s="191" t="str">
        <f>IF('Formulario PPGR3'!$G490="","",'Formulario PPGR1'!#REF!)</f>
        <v/>
      </c>
      <c r="F490" s="191" t="str">
        <f>IF('Formulario PPGR3'!$G490="","",'Formulario PPGR1'!#REF!)</f>
        <v/>
      </c>
      <c r="G490" s="190"/>
      <c r="H490" s="528" t="e" cm="1" vm="1">
        <f t="array" ref="H490">IF([2]!Tabla1[[#This Row],[Código_Actividad]]="","",_xlfn.XLOOKUP([2]!Tabla1[[#This Row],[Código_Actividad]],CodigoActividad,[2]!Tabla2[Actividades Programables Presupuestables],"",0))</f>
        <v>#REF!</v>
      </c>
      <c r="I490" s="529" t="str">
        <f>IFERROR(VLOOKUP('[2]Formulario PPGR3'!$G490,'[2]Formulario PPGR2'!$H$9:$V$534,15,FALSE),"")</f>
        <v/>
      </c>
      <c r="J490" s="534"/>
      <c r="K490" s="533"/>
      <c r="L490" s="530" t="str">
        <f>IF([2]!Tabla1[[#This Row],[Descripción]]="","",_xlfn.XLOOKUP([2]!Tabla1[[#This Row],[Descripción]],[2]!Tabla10[Descripción],[2]!Tabla10[Unidad de Medida],"",0))</f>
        <v/>
      </c>
      <c r="M490" s="321"/>
      <c r="N490" s="546" t="str">
        <f>IF([2]!Tabla1[[#This Row],[Descripción]]="","",_xlfn.XLOOKUP([2]!Tabla1[[#This Row],[Descripción]],[2]!Tabla10[Descripción],[2]!Tabla10[Precio Unitario],0))</f>
        <v/>
      </c>
      <c r="O490" s="546" t="str">
        <f>IF([2]!Tabla1[[#This Row],[Cantidad de Insumos]]="","",[2]!Tabla1[[#This Row],[Precio Unitario]]*[2]!Tabla1[[#This Row],[Cantidad de Insumos]])</f>
        <v/>
      </c>
      <c r="P490" s="531" t="str">
        <f>IF([2]!Tabla1[[#This Row],[Descripción]]="","",_xlfn.XLOOKUP([2]!Tabla1[[#This Row],[Descripción]],[2]!Tabla10[Descripción],[2]!Tabla10[CODIGO PRESUPUESTARIO],0))</f>
        <v/>
      </c>
      <c r="Q490" s="532"/>
      <c r="R490" s="532" t="str">
        <f>IF([2]!Tabla1[[#This Row],[Insumos]]="","",_xlfn.XLOOKUP([2]!Tabla1[[#This Row],[Insumos]],[2]!Tabla10[Insumo],[2]!Tabla10[InsumoAbrev],"",0))</f>
        <v/>
      </c>
      <c r="S490" s="191"/>
    </row>
    <row r="491" spans="2:19">
      <c r="B491" s="191" t="str">
        <f>IF('Formulario PPGR3'!$G491="","",CONCATENATE('Formulario PPGR3'!$C491,".",'Formulario PPGR3'!$D491,".",'Formulario PPGR3'!$E491,".",'Formulario PPGR3'!$F491))</f>
        <v/>
      </c>
      <c r="C491" s="191" t="str">
        <f>IF('Formulario PPGR3'!$G491="","",'Formulario PPGR1'!#REF!)</f>
        <v/>
      </c>
      <c r="D491" s="191" t="str">
        <f>IF('Formulario PPGR3'!$G491="","",'Formulario PPGR1'!#REF!)</f>
        <v/>
      </c>
      <c r="E491" s="191" t="str">
        <f>IF('Formulario PPGR3'!$G491="","",'Formulario PPGR1'!#REF!)</f>
        <v/>
      </c>
      <c r="F491" s="191" t="str">
        <f>IF('Formulario PPGR3'!$G491="","",'Formulario PPGR1'!#REF!)</f>
        <v/>
      </c>
      <c r="G491" s="190"/>
      <c r="H491" s="528" t="e" cm="1" vm="1">
        <f t="array" ref="H491">IF([2]!Tabla1[[#This Row],[Código_Actividad]]="","",_xlfn.XLOOKUP([2]!Tabla1[[#This Row],[Código_Actividad]],CodigoActividad,[2]!Tabla2[Actividades Programables Presupuestables],"",0))</f>
        <v>#REF!</v>
      </c>
      <c r="I491" s="529" t="str">
        <f>IFERROR(VLOOKUP('[2]Formulario PPGR3'!$G491,'[2]Formulario PPGR2'!$H$9:$V$534,15,FALSE),"")</f>
        <v/>
      </c>
      <c r="J491" s="534"/>
      <c r="K491" s="533"/>
      <c r="L491" s="530" t="str">
        <f>IF([2]!Tabla1[[#This Row],[Descripción]]="","",_xlfn.XLOOKUP([2]!Tabla1[[#This Row],[Descripción]],[2]!Tabla10[Descripción],[2]!Tabla10[Unidad de Medida],"",0))</f>
        <v/>
      </c>
      <c r="M491" s="321"/>
      <c r="N491" s="546" t="str">
        <f>IF([2]!Tabla1[[#This Row],[Descripción]]="","",_xlfn.XLOOKUP([2]!Tabla1[[#This Row],[Descripción]],[2]!Tabla10[Descripción],[2]!Tabla10[Precio Unitario],0))</f>
        <v/>
      </c>
      <c r="O491" s="546" t="str">
        <f>IF([2]!Tabla1[[#This Row],[Cantidad de Insumos]]="","",[2]!Tabla1[[#This Row],[Precio Unitario]]*[2]!Tabla1[[#This Row],[Cantidad de Insumos]])</f>
        <v/>
      </c>
      <c r="P491" s="531" t="str">
        <f>IF([2]!Tabla1[[#This Row],[Descripción]]="","",_xlfn.XLOOKUP([2]!Tabla1[[#This Row],[Descripción]],[2]!Tabla10[Descripción],[2]!Tabla10[CODIGO PRESUPUESTARIO],0))</f>
        <v/>
      </c>
      <c r="Q491" s="532"/>
      <c r="R491" s="532" t="str">
        <f>IF([2]!Tabla1[[#This Row],[Insumos]]="","",_xlfn.XLOOKUP([2]!Tabla1[[#This Row],[Insumos]],[2]!Tabla10[Insumo],[2]!Tabla10[InsumoAbrev],"",0))</f>
        <v/>
      </c>
      <c r="S491" s="191"/>
    </row>
    <row r="492" spans="2:19">
      <c r="B492" s="191" t="str">
        <f>IF('Formulario PPGR3'!$G492="","",CONCATENATE('Formulario PPGR3'!$C492,".",'Formulario PPGR3'!$D492,".",'Formulario PPGR3'!$E492,".",'Formulario PPGR3'!$F492))</f>
        <v/>
      </c>
      <c r="C492" s="191" t="str">
        <f>IF('Formulario PPGR3'!$G492="","",'Formulario PPGR1'!#REF!)</f>
        <v/>
      </c>
      <c r="D492" s="191" t="str">
        <f>IF('Formulario PPGR3'!$G492="","",'Formulario PPGR1'!#REF!)</f>
        <v/>
      </c>
      <c r="E492" s="191" t="str">
        <f>IF('Formulario PPGR3'!$G492="","",'Formulario PPGR1'!#REF!)</f>
        <v/>
      </c>
      <c r="F492" s="191" t="str">
        <f>IF('Formulario PPGR3'!$G492="","",'Formulario PPGR1'!#REF!)</f>
        <v/>
      </c>
      <c r="G492" s="190"/>
      <c r="H492" s="528" t="e" cm="1" vm="1">
        <f t="array" ref="H492">IF([2]!Tabla1[[#This Row],[Código_Actividad]]="","",_xlfn.XLOOKUP([2]!Tabla1[[#This Row],[Código_Actividad]],CodigoActividad,[2]!Tabla2[Actividades Programables Presupuestables],"",0))</f>
        <v>#REF!</v>
      </c>
      <c r="I492" s="529" t="str">
        <f>IFERROR(VLOOKUP('[2]Formulario PPGR3'!$G492,'[2]Formulario PPGR2'!$H$9:$V$534,15,FALSE),"")</f>
        <v/>
      </c>
      <c r="J492" s="534"/>
      <c r="K492" s="533"/>
      <c r="L492" s="530" t="str">
        <f>IF([2]!Tabla1[[#This Row],[Descripción]]="","",_xlfn.XLOOKUP([2]!Tabla1[[#This Row],[Descripción]],[2]!Tabla10[Descripción],[2]!Tabla10[Unidad de Medida],"",0))</f>
        <v/>
      </c>
      <c r="M492" s="321"/>
      <c r="N492" s="546" t="str">
        <f>IF([2]!Tabla1[[#This Row],[Descripción]]="","",_xlfn.XLOOKUP([2]!Tabla1[[#This Row],[Descripción]],[2]!Tabla10[Descripción],[2]!Tabla10[Precio Unitario],0))</f>
        <v/>
      </c>
      <c r="O492" s="546" t="str">
        <f>IF([2]!Tabla1[[#This Row],[Cantidad de Insumos]]="","",[2]!Tabla1[[#This Row],[Precio Unitario]]*[2]!Tabla1[[#This Row],[Cantidad de Insumos]])</f>
        <v/>
      </c>
      <c r="P492" s="531" t="str">
        <f>IF([2]!Tabla1[[#This Row],[Descripción]]="","",_xlfn.XLOOKUP([2]!Tabla1[[#This Row],[Descripción]],[2]!Tabla10[Descripción],[2]!Tabla10[CODIGO PRESUPUESTARIO],0))</f>
        <v/>
      </c>
      <c r="Q492" s="532"/>
      <c r="R492" s="532" t="str">
        <f>IF([2]!Tabla1[[#This Row],[Insumos]]="","",_xlfn.XLOOKUP([2]!Tabla1[[#This Row],[Insumos]],[2]!Tabla10[Insumo],[2]!Tabla10[InsumoAbrev],"",0))</f>
        <v/>
      </c>
      <c r="S492" s="191"/>
    </row>
    <row r="493" spans="2:19">
      <c r="B493" s="191" t="str">
        <f>IF('Formulario PPGR3'!$G493="","",CONCATENATE('Formulario PPGR3'!$C493,".",'Formulario PPGR3'!$D493,".",'Formulario PPGR3'!$E493,".",'Formulario PPGR3'!$F493))</f>
        <v/>
      </c>
      <c r="C493" s="191" t="str">
        <f>IF('Formulario PPGR3'!$G493="","",'Formulario PPGR1'!#REF!)</f>
        <v/>
      </c>
      <c r="D493" s="191" t="str">
        <f>IF('Formulario PPGR3'!$G493="","",'Formulario PPGR1'!#REF!)</f>
        <v/>
      </c>
      <c r="E493" s="191" t="str">
        <f>IF('Formulario PPGR3'!$G493="","",'Formulario PPGR1'!#REF!)</f>
        <v/>
      </c>
      <c r="F493" s="191" t="str">
        <f>IF('Formulario PPGR3'!$G493="","",'Formulario PPGR1'!#REF!)</f>
        <v/>
      </c>
      <c r="G493" s="190"/>
      <c r="H493" s="528" t="e" cm="1" vm="1">
        <f t="array" ref="H493">IF([2]!Tabla1[[#This Row],[Código_Actividad]]="","",_xlfn.XLOOKUP([2]!Tabla1[[#This Row],[Código_Actividad]],CodigoActividad,[2]!Tabla2[Actividades Programables Presupuestables],"",0))</f>
        <v>#REF!</v>
      </c>
      <c r="I493" s="529" t="str">
        <f>IFERROR(VLOOKUP('[2]Formulario PPGR3'!$G493,'[2]Formulario PPGR2'!$H$9:$V$534,15,FALSE),"")</f>
        <v/>
      </c>
      <c r="J493" s="534"/>
      <c r="K493" s="533"/>
      <c r="L493" s="530" t="str">
        <f>IF([2]!Tabla1[[#This Row],[Descripción]]="","",_xlfn.XLOOKUP([2]!Tabla1[[#This Row],[Descripción]],[2]!Tabla10[Descripción],[2]!Tabla10[Unidad de Medida],"",0))</f>
        <v/>
      </c>
      <c r="M493" s="321"/>
      <c r="N493" s="546" t="str">
        <f>IF([2]!Tabla1[[#This Row],[Descripción]]="","",_xlfn.XLOOKUP([2]!Tabla1[[#This Row],[Descripción]],[2]!Tabla10[Descripción],[2]!Tabla10[Precio Unitario],0))</f>
        <v/>
      </c>
      <c r="O493" s="546" t="str">
        <f>IF([2]!Tabla1[[#This Row],[Cantidad de Insumos]]="","",[2]!Tabla1[[#This Row],[Precio Unitario]]*[2]!Tabla1[[#This Row],[Cantidad de Insumos]])</f>
        <v/>
      </c>
      <c r="P493" s="531" t="str">
        <f>IF([2]!Tabla1[[#This Row],[Descripción]]="","",_xlfn.XLOOKUP([2]!Tabla1[[#This Row],[Descripción]],[2]!Tabla10[Descripción],[2]!Tabla10[CODIGO PRESUPUESTARIO],0))</f>
        <v/>
      </c>
      <c r="Q493" s="532"/>
      <c r="R493" s="532" t="str">
        <f>IF([2]!Tabla1[[#This Row],[Insumos]]="","",_xlfn.XLOOKUP([2]!Tabla1[[#This Row],[Insumos]],[2]!Tabla10[Insumo],[2]!Tabla10[InsumoAbrev],"",0))</f>
        <v/>
      </c>
      <c r="S493" s="191"/>
    </row>
    <row r="494" spans="2:19">
      <c r="B494" s="191" t="str">
        <f>IF('Formulario PPGR3'!$G494="","",CONCATENATE('Formulario PPGR3'!$C494,".",'Formulario PPGR3'!$D494,".",'Formulario PPGR3'!$E494,".",'Formulario PPGR3'!$F494))</f>
        <v/>
      </c>
      <c r="C494" s="191" t="str">
        <f>IF('Formulario PPGR3'!$G494="","",'Formulario PPGR1'!#REF!)</f>
        <v/>
      </c>
      <c r="D494" s="191" t="str">
        <f>IF('Formulario PPGR3'!$G494="","",'Formulario PPGR1'!#REF!)</f>
        <v/>
      </c>
      <c r="E494" s="191" t="str">
        <f>IF('Formulario PPGR3'!$G494="","",'Formulario PPGR1'!#REF!)</f>
        <v/>
      </c>
      <c r="F494" s="191" t="str">
        <f>IF('Formulario PPGR3'!$G494="","",'Formulario PPGR1'!#REF!)</f>
        <v/>
      </c>
      <c r="G494" s="190"/>
      <c r="H494" s="528" t="e" cm="1" vm="1">
        <f t="array" ref="H494">IF([2]!Tabla1[[#This Row],[Código_Actividad]]="","",_xlfn.XLOOKUP([2]!Tabla1[[#This Row],[Código_Actividad]],CodigoActividad,[2]!Tabla2[Actividades Programables Presupuestables],"",0))</f>
        <v>#REF!</v>
      </c>
      <c r="I494" s="529" t="str">
        <f>IFERROR(VLOOKUP('[2]Formulario PPGR3'!$G494,'[2]Formulario PPGR2'!$H$9:$V$534,15,FALSE),"")</f>
        <v/>
      </c>
      <c r="J494" s="534"/>
      <c r="K494" s="533"/>
      <c r="L494" s="530" t="str">
        <f>IF([2]!Tabla1[[#This Row],[Descripción]]="","",_xlfn.XLOOKUP([2]!Tabla1[[#This Row],[Descripción]],[2]!Tabla10[Descripción],[2]!Tabla10[Unidad de Medida],"",0))</f>
        <v/>
      </c>
      <c r="M494" s="321"/>
      <c r="N494" s="546" t="str">
        <f>IF([2]!Tabla1[[#This Row],[Descripción]]="","",_xlfn.XLOOKUP([2]!Tabla1[[#This Row],[Descripción]],[2]!Tabla10[Descripción],[2]!Tabla10[Precio Unitario],0))</f>
        <v/>
      </c>
      <c r="O494" s="546" t="str">
        <f>IF([2]!Tabla1[[#This Row],[Cantidad de Insumos]]="","",[2]!Tabla1[[#This Row],[Precio Unitario]]*[2]!Tabla1[[#This Row],[Cantidad de Insumos]])</f>
        <v/>
      </c>
      <c r="P494" s="531" t="str">
        <f>IF([2]!Tabla1[[#This Row],[Descripción]]="","",_xlfn.XLOOKUP([2]!Tabla1[[#This Row],[Descripción]],[2]!Tabla10[Descripción],[2]!Tabla10[CODIGO PRESUPUESTARIO],0))</f>
        <v/>
      </c>
      <c r="Q494" s="532"/>
      <c r="R494" s="532" t="str">
        <f>IF([2]!Tabla1[[#This Row],[Insumos]]="","",_xlfn.XLOOKUP([2]!Tabla1[[#This Row],[Insumos]],[2]!Tabla10[Insumo],[2]!Tabla10[InsumoAbrev],"",0))</f>
        <v/>
      </c>
      <c r="S494" s="191"/>
    </row>
    <row r="495" spans="2:19">
      <c r="B495" s="191" t="str">
        <f>IF('Formulario PPGR3'!$G495="","",CONCATENATE('Formulario PPGR3'!$C495,".",'Formulario PPGR3'!$D495,".",'Formulario PPGR3'!$E495,".",'Formulario PPGR3'!$F495))</f>
        <v/>
      </c>
      <c r="C495" s="191" t="str">
        <f>IF('Formulario PPGR3'!$G495="","",'Formulario PPGR1'!#REF!)</f>
        <v/>
      </c>
      <c r="D495" s="191" t="str">
        <f>IF('Formulario PPGR3'!$G495="","",'Formulario PPGR1'!#REF!)</f>
        <v/>
      </c>
      <c r="E495" s="191" t="str">
        <f>IF('Formulario PPGR3'!$G495="","",'Formulario PPGR1'!#REF!)</f>
        <v/>
      </c>
      <c r="F495" s="191" t="str">
        <f>IF('Formulario PPGR3'!$G495="","",'Formulario PPGR1'!#REF!)</f>
        <v/>
      </c>
      <c r="G495" s="190"/>
      <c r="H495" s="528" t="e" cm="1" vm="1">
        <f t="array" ref="H495">IF([2]!Tabla1[[#This Row],[Código_Actividad]]="","",_xlfn.XLOOKUP([2]!Tabla1[[#This Row],[Código_Actividad]],CodigoActividad,[2]!Tabla2[Actividades Programables Presupuestables],"",0))</f>
        <v>#REF!</v>
      </c>
      <c r="I495" s="529" t="str">
        <f>IFERROR(VLOOKUP('[2]Formulario PPGR3'!$G495,'[2]Formulario PPGR2'!$H$9:$V$534,15,FALSE),"")</f>
        <v/>
      </c>
      <c r="J495" s="534"/>
      <c r="K495" s="533"/>
      <c r="L495" s="530" t="str">
        <f>IF([2]!Tabla1[[#This Row],[Descripción]]="","",_xlfn.XLOOKUP([2]!Tabla1[[#This Row],[Descripción]],[2]!Tabla10[Descripción],[2]!Tabla10[Unidad de Medida],"",0))</f>
        <v/>
      </c>
      <c r="M495" s="321"/>
      <c r="N495" s="546" t="str">
        <f>IF([2]!Tabla1[[#This Row],[Descripción]]="","",_xlfn.XLOOKUP([2]!Tabla1[[#This Row],[Descripción]],[2]!Tabla10[Descripción],[2]!Tabla10[Precio Unitario],0))</f>
        <v/>
      </c>
      <c r="O495" s="546" t="str">
        <f>IF([2]!Tabla1[[#This Row],[Cantidad de Insumos]]="","",[2]!Tabla1[[#This Row],[Precio Unitario]]*[2]!Tabla1[[#This Row],[Cantidad de Insumos]])</f>
        <v/>
      </c>
      <c r="P495" s="531" t="str">
        <f>IF([2]!Tabla1[[#This Row],[Descripción]]="","",_xlfn.XLOOKUP([2]!Tabla1[[#This Row],[Descripción]],[2]!Tabla10[Descripción],[2]!Tabla10[CODIGO PRESUPUESTARIO],0))</f>
        <v/>
      </c>
      <c r="Q495" s="532"/>
      <c r="R495" s="532" t="str">
        <f>IF([2]!Tabla1[[#This Row],[Insumos]]="","",_xlfn.XLOOKUP([2]!Tabla1[[#This Row],[Insumos]],[2]!Tabla10[Insumo],[2]!Tabla10[InsumoAbrev],"",0))</f>
        <v/>
      </c>
      <c r="S495" s="191"/>
    </row>
    <row r="496" spans="2:19">
      <c r="B496" s="191" t="str">
        <f>IF('Formulario PPGR3'!$G496="","",CONCATENATE('Formulario PPGR3'!$C496,".",'Formulario PPGR3'!$D496,".",'Formulario PPGR3'!$E496,".",'Formulario PPGR3'!$F496))</f>
        <v/>
      </c>
      <c r="C496" s="191" t="str">
        <f>IF('Formulario PPGR3'!$G496="","",'Formulario PPGR1'!#REF!)</f>
        <v/>
      </c>
      <c r="D496" s="191" t="str">
        <f>IF('Formulario PPGR3'!$G496="","",'Formulario PPGR1'!#REF!)</f>
        <v/>
      </c>
      <c r="E496" s="191" t="str">
        <f>IF('Formulario PPGR3'!$G496="","",'Formulario PPGR1'!#REF!)</f>
        <v/>
      </c>
      <c r="F496" s="191" t="str">
        <f>IF('Formulario PPGR3'!$G496="","",'Formulario PPGR1'!#REF!)</f>
        <v/>
      </c>
      <c r="G496" s="190"/>
      <c r="H496" s="528" t="e" cm="1" vm="1">
        <f t="array" ref="H496">IF([2]!Tabla1[[#This Row],[Código_Actividad]]="","",_xlfn.XLOOKUP([2]!Tabla1[[#This Row],[Código_Actividad]],CodigoActividad,[2]!Tabla2[Actividades Programables Presupuestables],"",0))</f>
        <v>#REF!</v>
      </c>
      <c r="I496" s="529" t="str">
        <f>IFERROR(VLOOKUP('[2]Formulario PPGR3'!$G496,'[2]Formulario PPGR2'!$H$9:$V$534,15,FALSE),"")</f>
        <v/>
      </c>
      <c r="J496" s="534"/>
      <c r="K496" s="533"/>
      <c r="L496" s="530" t="str">
        <f>IF([2]!Tabla1[[#This Row],[Descripción]]="","",_xlfn.XLOOKUP([2]!Tabla1[[#This Row],[Descripción]],[2]!Tabla10[Descripción],[2]!Tabla10[Unidad de Medida],"",0))</f>
        <v/>
      </c>
      <c r="M496" s="321"/>
      <c r="N496" s="546" t="str">
        <f>IF([2]!Tabla1[[#This Row],[Descripción]]="","",_xlfn.XLOOKUP([2]!Tabla1[[#This Row],[Descripción]],[2]!Tabla10[Descripción],[2]!Tabla10[Precio Unitario],0))</f>
        <v/>
      </c>
      <c r="O496" s="546" t="str">
        <f>IF([2]!Tabla1[[#This Row],[Cantidad de Insumos]]="","",[2]!Tabla1[[#This Row],[Precio Unitario]]*[2]!Tabla1[[#This Row],[Cantidad de Insumos]])</f>
        <v/>
      </c>
      <c r="P496" s="531" t="str">
        <f>IF([2]!Tabla1[[#This Row],[Descripción]]="","",_xlfn.XLOOKUP([2]!Tabla1[[#This Row],[Descripción]],[2]!Tabla10[Descripción],[2]!Tabla10[CODIGO PRESUPUESTARIO],0))</f>
        <v/>
      </c>
      <c r="Q496" s="532"/>
      <c r="R496" s="532" t="str">
        <f>IF([2]!Tabla1[[#This Row],[Insumos]]="","",_xlfn.XLOOKUP([2]!Tabla1[[#This Row],[Insumos]],[2]!Tabla10[Insumo],[2]!Tabla10[InsumoAbrev],"",0))</f>
        <v/>
      </c>
      <c r="S496" s="191"/>
    </row>
    <row r="497" spans="2:19">
      <c r="B497" s="191" t="str">
        <f>IF('Formulario PPGR3'!$G497="","",CONCATENATE('Formulario PPGR3'!$C497,".",'Formulario PPGR3'!$D497,".",'Formulario PPGR3'!$E497,".",'Formulario PPGR3'!$F497))</f>
        <v/>
      </c>
      <c r="C497" s="191" t="str">
        <f>IF('Formulario PPGR3'!$G497="","",'Formulario PPGR1'!#REF!)</f>
        <v/>
      </c>
      <c r="D497" s="191" t="str">
        <f>IF('Formulario PPGR3'!$G497="","",'Formulario PPGR1'!#REF!)</f>
        <v/>
      </c>
      <c r="E497" s="191" t="str">
        <f>IF('Formulario PPGR3'!$G497="","",'Formulario PPGR1'!#REF!)</f>
        <v/>
      </c>
      <c r="F497" s="191" t="str">
        <f>IF('Formulario PPGR3'!$G497="","",'Formulario PPGR1'!#REF!)</f>
        <v/>
      </c>
      <c r="G497" s="190"/>
      <c r="H497" s="528" t="e" cm="1" vm="1">
        <f t="array" ref="H497">IF([2]!Tabla1[[#This Row],[Código_Actividad]]="","",_xlfn.XLOOKUP([2]!Tabla1[[#This Row],[Código_Actividad]],CodigoActividad,[2]!Tabla2[Actividades Programables Presupuestables],"",0))</f>
        <v>#REF!</v>
      </c>
      <c r="I497" s="529" t="str">
        <f>IFERROR(VLOOKUP('[2]Formulario PPGR3'!$G497,'[2]Formulario PPGR2'!$H$9:$V$534,15,FALSE),"")</f>
        <v/>
      </c>
      <c r="J497" s="534"/>
      <c r="K497" s="533"/>
      <c r="L497" s="530" t="str">
        <f>IF([2]!Tabla1[[#This Row],[Descripción]]="","",_xlfn.XLOOKUP([2]!Tabla1[[#This Row],[Descripción]],[2]!Tabla10[Descripción],[2]!Tabla10[Unidad de Medida],"",0))</f>
        <v/>
      </c>
      <c r="M497" s="321"/>
      <c r="N497" s="546" t="str">
        <f>IF([2]!Tabla1[[#This Row],[Descripción]]="","",_xlfn.XLOOKUP([2]!Tabla1[[#This Row],[Descripción]],[2]!Tabla10[Descripción],[2]!Tabla10[Precio Unitario],0))</f>
        <v/>
      </c>
      <c r="O497" s="546" t="str">
        <f>IF([2]!Tabla1[[#This Row],[Cantidad de Insumos]]="","",[2]!Tabla1[[#This Row],[Precio Unitario]]*[2]!Tabla1[[#This Row],[Cantidad de Insumos]])</f>
        <v/>
      </c>
      <c r="P497" s="531" t="str">
        <f>IF([2]!Tabla1[[#This Row],[Descripción]]="","",_xlfn.XLOOKUP([2]!Tabla1[[#This Row],[Descripción]],[2]!Tabla10[Descripción],[2]!Tabla10[CODIGO PRESUPUESTARIO],0))</f>
        <v/>
      </c>
      <c r="Q497" s="532"/>
      <c r="R497" s="532" t="str">
        <f>IF([2]!Tabla1[[#This Row],[Insumos]]="","",_xlfn.XLOOKUP([2]!Tabla1[[#This Row],[Insumos]],[2]!Tabla10[Insumo],[2]!Tabla10[InsumoAbrev],"",0))</f>
        <v/>
      </c>
      <c r="S497" s="191"/>
    </row>
    <row r="498" spans="2:19">
      <c r="B498" s="191" t="str">
        <f>IF('Formulario PPGR3'!$G498="","",CONCATENATE('Formulario PPGR3'!$C498,".",'Formulario PPGR3'!$D498,".",'Formulario PPGR3'!$E498,".",'Formulario PPGR3'!$F498))</f>
        <v/>
      </c>
      <c r="C498" s="191" t="str">
        <f>IF('Formulario PPGR3'!$G498="","",'Formulario PPGR1'!#REF!)</f>
        <v/>
      </c>
      <c r="D498" s="191" t="str">
        <f>IF('Formulario PPGR3'!$G498="","",'Formulario PPGR1'!#REF!)</f>
        <v/>
      </c>
      <c r="E498" s="191" t="str">
        <f>IF('Formulario PPGR3'!$G498="","",'Formulario PPGR1'!#REF!)</f>
        <v/>
      </c>
      <c r="F498" s="191" t="str">
        <f>IF('Formulario PPGR3'!$G498="","",'Formulario PPGR1'!#REF!)</f>
        <v/>
      </c>
      <c r="G498" s="190"/>
      <c r="H498" s="528" t="e" cm="1" vm="1">
        <f t="array" ref="H498">IF([2]!Tabla1[[#This Row],[Código_Actividad]]="","",_xlfn.XLOOKUP([2]!Tabla1[[#This Row],[Código_Actividad]],CodigoActividad,[2]!Tabla2[Actividades Programables Presupuestables],"",0))</f>
        <v>#REF!</v>
      </c>
      <c r="I498" s="529" t="str">
        <f>IFERROR(VLOOKUP('[2]Formulario PPGR3'!$G498,'[2]Formulario PPGR2'!$H$9:$V$534,15,FALSE),"")</f>
        <v/>
      </c>
      <c r="J498" s="534"/>
      <c r="K498" s="533"/>
      <c r="L498" s="530" t="str">
        <f>IF([2]!Tabla1[[#This Row],[Descripción]]="","",_xlfn.XLOOKUP([2]!Tabla1[[#This Row],[Descripción]],[2]!Tabla10[Descripción],[2]!Tabla10[Unidad de Medida],"",0))</f>
        <v/>
      </c>
      <c r="M498" s="321"/>
      <c r="N498" s="546" t="str">
        <f>IF([2]!Tabla1[[#This Row],[Descripción]]="","",_xlfn.XLOOKUP([2]!Tabla1[[#This Row],[Descripción]],[2]!Tabla10[Descripción],[2]!Tabla10[Precio Unitario],0))</f>
        <v/>
      </c>
      <c r="O498" s="546" t="str">
        <f>IF([2]!Tabla1[[#This Row],[Cantidad de Insumos]]="","",[2]!Tabla1[[#This Row],[Precio Unitario]]*[2]!Tabla1[[#This Row],[Cantidad de Insumos]])</f>
        <v/>
      </c>
      <c r="P498" s="531" t="str">
        <f>IF([2]!Tabla1[[#This Row],[Descripción]]="","",_xlfn.XLOOKUP([2]!Tabla1[[#This Row],[Descripción]],[2]!Tabla10[Descripción],[2]!Tabla10[CODIGO PRESUPUESTARIO],0))</f>
        <v/>
      </c>
      <c r="Q498" s="532"/>
      <c r="R498" s="532" t="str">
        <f>IF([2]!Tabla1[[#This Row],[Insumos]]="","",_xlfn.XLOOKUP([2]!Tabla1[[#This Row],[Insumos]],[2]!Tabla10[Insumo],[2]!Tabla10[InsumoAbrev],"",0))</f>
        <v/>
      </c>
      <c r="S498" s="191"/>
    </row>
    <row r="499" spans="2:19">
      <c r="B499" s="191" t="str">
        <f>IF('Formulario PPGR3'!$G499="","",CONCATENATE('Formulario PPGR3'!$C499,".",'Formulario PPGR3'!$D499,".",'Formulario PPGR3'!$E499,".",'Formulario PPGR3'!$F499))</f>
        <v/>
      </c>
      <c r="C499" s="191" t="str">
        <f>IF('Formulario PPGR3'!$G499="","",'Formulario PPGR1'!#REF!)</f>
        <v/>
      </c>
      <c r="D499" s="191" t="str">
        <f>IF('Formulario PPGR3'!$G499="","",'Formulario PPGR1'!#REF!)</f>
        <v/>
      </c>
      <c r="E499" s="191" t="str">
        <f>IF('Formulario PPGR3'!$G499="","",'Formulario PPGR1'!#REF!)</f>
        <v/>
      </c>
      <c r="F499" s="191" t="str">
        <f>IF('Formulario PPGR3'!$G499="","",'Formulario PPGR1'!#REF!)</f>
        <v/>
      </c>
      <c r="G499" s="190"/>
      <c r="H499" s="528" t="e" cm="1" vm="1">
        <f t="array" ref="H499">IF([2]!Tabla1[[#This Row],[Código_Actividad]]="","",_xlfn.XLOOKUP([2]!Tabla1[[#This Row],[Código_Actividad]],CodigoActividad,[2]!Tabla2[Actividades Programables Presupuestables],"",0))</f>
        <v>#REF!</v>
      </c>
      <c r="I499" s="529" t="str">
        <f>IFERROR(VLOOKUP('[2]Formulario PPGR3'!$G499,'[2]Formulario PPGR2'!$H$9:$V$534,15,FALSE),"")</f>
        <v/>
      </c>
      <c r="J499" s="534"/>
      <c r="K499" s="533"/>
      <c r="L499" s="530" t="str">
        <f>IF([2]!Tabla1[[#This Row],[Descripción]]="","",_xlfn.XLOOKUP([2]!Tabla1[[#This Row],[Descripción]],[2]!Tabla10[Descripción],[2]!Tabla10[Unidad de Medida],"",0))</f>
        <v/>
      </c>
      <c r="M499" s="321"/>
      <c r="N499" s="546" t="str">
        <f>IF([2]!Tabla1[[#This Row],[Descripción]]="","",_xlfn.XLOOKUP([2]!Tabla1[[#This Row],[Descripción]],[2]!Tabla10[Descripción],[2]!Tabla10[Precio Unitario],0))</f>
        <v/>
      </c>
      <c r="O499" s="546" t="str">
        <f>IF([2]!Tabla1[[#This Row],[Cantidad de Insumos]]="","",[2]!Tabla1[[#This Row],[Precio Unitario]]*[2]!Tabla1[[#This Row],[Cantidad de Insumos]])</f>
        <v/>
      </c>
      <c r="P499" s="531" t="str">
        <f>IF([2]!Tabla1[[#This Row],[Descripción]]="","",_xlfn.XLOOKUP([2]!Tabla1[[#This Row],[Descripción]],[2]!Tabla10[Descripción],[2]!Tabla10[CODIGO PRESUPUESTARIO],0))</f>
        <v/>
      </c>
      <c r="Q499" s="532"/>
      <c r="R499" s="532" t="str">
        <f>IF([2]!Tabla1[[#This Row],[Insumos]]="","",_xlfn.XLOOKUP([2]!Tabla1[[#This Row],[Insumos]],[2]!Tabla10[Insumo],[2]!Tabla10[InsumoAbrev],"",0))</f>
        <v/>
      </c>
      <c r="S499" s="191"/>
    </row>
    <row r="500" spans="2:19">
      <c r="B500" s="191" t="str">
        <f>IF('Formulario PPGR3'!$G500="","",CONCATENATE('Formulario PPGR3'!$C500,".",'Formulario PPGR3'!$D500,".",'Formulario PPGR3'!$E500,".",'Formulario PPGR3'!$F500))</f>
        <v/>
      </c>
      <c r="C500" s="191" t="str">
        <f>IF('Formulario PPGR3'!$G500="","",'Formulario PPGR1'!#REF!)</f>
        <v/>
      </c>
      <c r="D500" s="191" t="str">
        <f>IF('Formulario PPGR3'!$G500="","",'Formulario PPGR1'!#REF!)</f>
        <v/>
      </c>
      <c r="E500" s="191" t="str">
        <f>IF('Formulario PPGR3'!$G500="","",'Formulario PPGR1'!#REF!)</f>
        <v/>
      </c>
      <c r="F500" s="191" t="str">
        <f>IF('Formulario PPGR3'!$G500="","",'Formulario PPGR1'!#REF!)</f>
        <v/>
      </c>
      <c r="G500" s="190"/>
      <c r="H500" s="528" t="e" cm="1" vm="1">
        <f t="array" ref="H500">IF([2]!Tabla1[[#This Row],[Código_Actividad]]="","",_xlfn.XLOOKUP([2]!Tabla1[[#This Row],[Código_Actividad]],CodigoActividad,[2]!Tabla2[Actividades Programables Presupuestables],"",0))</f>
        <v>#REF!</v>
      </c>
      <c r="I500" s="529" t="str">
        <f>IFERROR(VLOOKUP('[2]Formulario PPGR3'!$G500,'[2]Formulario PPGR2'!$H$9:$V$534,15,FALSE),"")</f>
        <v/>
      </c>
      <c r="J500" s="534"/>
      <c r="K500" s="533"/>
      <c r="L500" s="530" t="str">
        <f>IF([2]!Tabla1[[#This Row],[Descripción]]="","",_xlfn.XLOOKUP([2]!Tabla1[[#This Row],[Descripción]],[2]!Tabla10[Descripción],[2]!Tabla10[Unidad de Medida],"",0))</f>
        <v/>
      </c>
      <c r="M500" s="321"/>
      <c r="N500" s="546" t="str">
        <f>IF([2]!Tabla1[[#This Row],[Descripción]]="","",_xlfn.XLOOKUP([2]!Tabla1[[#This Row],[Descripción]],[2]!Tabla10[Descripción],[2]!Tabla10[Precio Unitario],0))</f>
        <v/>
      </c>
      <c r="O500" s="546" t="str">
        <f>IF([2]!Tabla1[[#This Row],[Cantidad de Insumos]]="","",[2]!Tabla1[[#This Row],[Precio Unitario]]*[2]!Tabla1[[#This Row],[Cantidad de Insumos]])</f>
        <v/>
      </c>
      <c r="P500" s="531" t="str">
        <f>IF([2]!Tabla1[[#This Row],[Descripción]]="","",_xlfn.XLOOKUP([2]!Tabla1[[#This Row],[Descripción]],[2]!Tabla10[Descripción],[2]!Tabla10[CODIGO PRESUPUESTARIO],0))</f>
        <v/>
      </c>
      <c r="Q500" s="532"/>
      <c r="R500" s="532" t="str">
        <f>IF([2]!Tabla1[[#This Row],[Insumos]]="","",_xlfn.XLOOKUP([2]!Tabla1[[#This Row],[Insumos]],[2]!Tabla10[Insumo],[2]!Tabla10[InsumoAbrev],"",0))</f>
        <v/>
      </c>
      <c r="S500" s="191"/>
    </row>
    <row r="501" spans="2:19">
      <c r="B501" s="191" t="str">
        <f>IF('Formulario PPGR3'!$G501="","",CONCATENATE('Formulario PPGR3'!$C501,".",'Formulario PPGR3'!$D501,".",'Formulario PPGR3'!$E501,".",'Formulario PPGR3'!$F501))</f>
        <v/>
      </c>
      <c r="C501" s="191" t="str">
        <f>IF('Formulario PPGR3'!$G501="","",'Formulario PPGR1'!#REF!)</f>
        <v/>
      </c>
      <c r="D501" s="191" t="str">
        <f>IF('Formulario PPGR3'!$G501="","",'Formulario PPGR1'!#REF!)</f>
        <v/>
      </c>
      <c r="E501" s="191" t="str">
        <f>IF('Formulario PPGR3'!$G501="","",'Formulario PPGR1'!#REF!)</f>
        <v/>
      </c>
      <c r="F501" s="191" t="str">
        <f>IF('Formulario PPGR3'!$G501="","",'Formulario PPGR1'!#REF!)</f>
        <v/>
      </c>
      <c r="G501" s="190"/>
      <c r="H501" s="528" t="e" cm="1" vm="1">
        <f t="array" ref="H501">IF([2]!Tabla1[[#This Row],[Código_Actividad]]="","",_xlfn.XLOOKUP([2]!Tabla1[[#This Row],[Código_Actividad]],CodigoActividad,[2]!Tabla2[Actividades Programables Presupuestables],"",0))</f>
        <v>#REF!</v>
      </c>
      <c r="I501" s="529" t="str">
        <f>IFERROR(VLOOKUP('[2]Formulario PPGR3'!$G501,'[2]Formulario PPGR2'!$H$9:$V$534,15,FALSE),"")</f>
        <v/>
      </c>
      <c r="J501" s="534"/>
      <c r="K501" s="533"/>
      <c r="L501" s="530" t="str">
        <f>IF([2]!Tabla1[[#This Row],[Descripción]]="","",_xlfn.XLOOKUP([2]!Tabla1[[#This Row],[Descripción]],[2]!Tabla10[Descripción],[2]!Tabla10[Unidad de Medida],"",0))</f>
        <v/>
      </c>
      <c r="M501" s="321"/>
      <c r="N501" s="546" t="str">
        <f>IF([2]!Tabla1[[#This Row],[Descripción]]="","",_xlfn.XLOOKUP([2]!Tabla1[[#This Row],[Descripción]],[2]!Tabla10[Descripción],[2]!Tabla10[Precio Unitario],0))</f>
        <v/>
      </c>
      <c r="O501" s="546" t="str">
        <f>IF([2]!Tabla1[[#This Row],[Cantidad de Insumos]]="","",[2]!Tabla1[[#This Row],[Precio Unitario]]*[2]!Tabla1[[#This Row],[Cantidad de Insumos]])</f>
        <v/>
      </c>
      <c r="P501" s="531" t="str">
        <f>IF([2]!Tabla1[[#This Row],[Descripción]]="","",_xlfn.XLOOKUP([2]!Tabla1[[#This Row],[Descripción]],[2]!Tabla10[Descripción],[2]!Tabla10[CODIGO PRESUPUESTARIO],0))</f>
        <v/>
      </c>
      <c r="Q501" s="532"/>
      <c r="R501" s="532" t="str">
        <f>IF([2]!Tabla1[[#This Row],[Insumos]]="","",_xlfn.XLOOKUP([2]!Tabla1[[#This Row],[Insumos]],[2]!Tabla10[Insumo],[2]!Tabla10[InsumoAbrev],"",0))</f>
        <v/>
      </c>
      <c r="S501" s="191"/>
    </row>
    <row r="502" spans="2:19">
      <c r="B502" s="191" t="str">
        <f>IF('Formulario PPGR3'!$G502="","",CONCATENATE('Formulario PPGR3'!$C502,".",'Formulario PPGR3'!$D502,".",'Formulario PPGR3'!$E502,".",'Formulario PPGR3'!$F502))</f>
        <v/>
      </c>
      <c r="C502" s="191" t="str">
        <f>IF('Formulario PPGR3'!$G502="","",'Formulario PPGR1'!#REF!)</f>
        <v/>
      </c>
      <c r="D502" s="191" t="str">
        <f>IF('Formulario PPGR3'!$G502="","",'Formulario PPGR1'!#REF!)</f>
        <v/>
      </c>
      <c r="E502" s="191" t="str">
        <f>IF('Formulario PPGR3'!$G502="","",'Formulario PPGR1'!#REF!)</f>
        <v/>
      </c>
      <c r="F502" s="191" t="str">
        <f>IF('Formulario PPGR3'!$G502="","",'Formulario PPGR1'!#REF!)</f>
        <v/>
      </c>
      <c r="G502" s="190"/>
      <c r="H502" s="528" t="e" cm="1" vm="1">
        <f t="array" ref="H502">IF([2]!Tabla1[[#This Row],[Código_Actividad]]="","",_xlfn.XLOOKUP([2]!Tabla1[[#This Row],[Código_Actividad]],CodigoActividad,[2]!Tabla2[Actividades Programables Presupuestables],"",0))</f>
        <v>#REF!</v>
      </c>
      <c r="I502" s="529" t="str">
        <f>IFERROR(VLOOKUP('[2]Formulario PPGR3'!$G502,'[2]Formulario PPGR2'!$H$9:$V$534,15,FALSE),"")</f>
        <v/>
      </c>
      <c r="J502" s="534"/>
      <c r="K502" s="533"/>
      <c r="L502" s="530" t="str">
        <f>IF([2]!Tabla1[[#This Row],[Descripción]]="","",_xlfn.XLOOKUP([2]!Tabla1[[#This Row],[Descripción]],[2]!Tabla10[Descripción],[2]!Tabla10[Unidad de Medida],"",0))</f>
        <v/>
      </c>
      <c r="M502" s="321"/>
      <c r="N502" s="546" t="str">
        <f>IF([2]!Tabla1[[#This Row],[Descripción]]="","",_xlfn.XLOOKUP([2]!Tabla1[[#This Row],[Descripción]],[2]!Tabla10[Descripción],[2]!Tabla10[Precio Unitario],0))</f>
        <v/>
      </c>
      <c r="O502" s="546" t="str">
        <f>IF([2]!Tabla1[[#This Row],[Cantidad de Insumos]]="","",[2]!Tabla1[[#This Row],[Precio Unitario]]*[2]!Tabla1[[#This Row],[Cantidad de Insumos]])</f>
        <v/>
      </c>
      <c r="P502" s="531" t="str">
        <f>IF([2]!Tabla1[[#This Row],[Descripción]]="","",_xlfn.XLOOKUP([2]!Tabla1[[#This Row],[Descripción]],[2]!Tabla10[Descripción],[2]!Tabla10[CODIGO PRESUPUESTARIO],0))</f>
        <v/>
      </c>
      <c r="Q502" s="532"/>
      <c r="R502" s="532" t="str">
        <f>IF([2]!Tabla1[[#This Row],[Insumos]]="","",_xlfn.XLOOKUP([2]!Tabla1[[#This Row],[Insumos]],[2]!Tabla10[Insumo],[2]!Tabla10[InsumoAbrev],"",0))</f>
        <v/>
      </c>
      <c r="S502" s="191"/>
    </row>
    <row r="503" spans="2:19">
      <c r="B503" s="191" t="str">
        <f>IF('Formulario PPGR3'!$G503="","",CONCATENATE('Formulario PPGR3'!$C503,".",'Formulario PPGR3'!$D503,".",'Formulario PPGR3'!$E503,".",'Formulario PPGR3'!$F503))</f>
        <v/>
      </c>
      <c r="C503" s="191" t="str">
        <f>IF('Formulario PPGR3'!$G503="","",'Formulario PPGR1'!#REF!)</f>
        <v/>
      </c>
      <c r="D503" s="191" t="str">
        <f>IF('Formulario PPGR3'!$G503="","",'Formulario PPGR1'!#REF!)</f>
        <v/>
      </c>
      <c r="E503" s="191" t="str">
        <f>IF('Formulario PPGR3'!$G503="","",'Formulario PPGR1'!#REF!)</f>
        <v/>
      </c>
      <c r="F503" s="191" t="str">
        <f>IF('Formulario PPGR3'!$G503="","",'Formulario PPGR1'!#REF!)</f>
        <v/>
      </c>
      <c r="G503" s="190"/>
      <c r="H503" s="528" t="e" cm="1" vm="1">
        <f t="array" ref="H503">IF([2]!Tabla1[[#This Row],[Código_Actividad]]="","",_xlfn.XLOOKUP([2]!Tabla1[[#This Row],[Código_Actividad]],CodigoActividad,[2]!Tabla2[Actividades Programables Presupuestables],"",0))</f>
        <v>#REF!</v>
      </c>
      <c r="I503" s="529" t="str">
        <f>IFERROR(VLOOKUP('[2]Formulario PPGR3'!$G503,'[2]Formulario PPGR2'!$H$9:$V$534,15,FALSE),"")</f>
        <v/>
      </c>
      <c r="J503" s="534"/>
      <c r="K503" s="533"/>
      <c r="L503" s="530" t="str">
        <f>IF([2]!Tabla1[[#This Row],[Descripción]]="","",_xlfn.XLOOKUP([2]!Tabla1[[#This Row],[Descripción]],[2]!Tabla10[Descripción],[2]!Tabla10[Unidad de Medida],"",0))</f>
        <v/>
      </c>
      <c r="M503" s="321"/>
      <c r="N503" s="546" t="str">
        <f>IF([2]!Tabla1[[#This Row],[Descripción]]="","",_xlfn.XLOOKUP([2]!Tabla1[[#This Row],[Descripción]],[2]!Tabla10[Descripción],[2]!Tabla10[Precio Unitario],0))</f>
        <v/>
      </c>
      <c r="O503" s="546" t="str">
        <f>IF([2]!Tabla1[[#This Row],[Cantidad de Insumos]]="","",[2]!Tabla1[[#This Row],[Precio Unitario]]*[2]!Tabla1[[#This Row],[Cantidad de Insumos]])</f>
        <v/>
      </c>
      <c r="P503" s="531" t="str">
        <f>IF([2]!Tabla1[[#This Row],[Descripción]]="","",_xlfn.XLOOKUP([2]!Tabla1[[#This Row],[Descripción]],[2]!Tabla10[Descripción],[2]!Tabla10[CODIGO PRESUPUESTARIO],0))</f>
        <v/>
      </c>
      <c r="Q503" s="532"/>
      <c r="R503" s="532" t="str">
        <f>IF([2]!Tabla1[[#This Row],[Insumos]]="","",_xlfn.XLOOKUP([2]!Tabla1[[#This Row],[Insumos]],[2]!Tabla10[Insumo],[2]!Tabla10[InsumoAbrev],"",0))</f>
        <v/>
      </c>
      <c r="S503" s="191"/>
    </row>
    <row r="504" spans="2:19">
      <c r="B504" s="191" t="str">
        <f>IF('Formulario PPGR3'!$G504="","",CONCATENATE('Formulario PPGR3'!$C504,".",'Formulario PPGR3'!$D504,".",'Formulario PPGR3'!$E504,".",'Formulario PPGR3'!$F504))</f>
        <v/>
      </c>
      <c r="C504" s="191" t="str">
        <f>IF('Formulario PPGR3'!$G504="","",'Formulario PPGR1'!#REF!)</f>
        <v/>
      </c>
      <c r="D504" s="191" t="str">
        <f>IF('Formulario PPGR3'!$G504="","",'Formulario PPGR1'!#REF!)</f>
        <v/>
      </c>
      <c r="E504" s="191" t="str">
        <f>IF('Formulario PPGR3'!$G504="","",'Formulario PPGR1'!#REF!)</f>
        <v/>
      </c>
      <c r="F504" s="191" t="str">
        <f>IF('Formulario PPGR3'!$G504="","",'Formulario PPGR1'!#REF!)</f>
        <v/>
      </c>
      <c r="G504" s="190"/>
      <c r="H504" s="528" t="e" cm="1" vm="1">
        <f t="array" ref="H504">IF([2]!Tabla1[[#This Row],[Código_Actividad]]="","",_xlfn.XLOOKUP([2]!Tabla1[[#This Row],[Código_Actividad]],CodigoActividad,[2]!Tabla2[Actividades Programables Presupuestables],"",0))</f>
        <v>#REF!</v>
      </c>
      <c r="I504" s="529" t="str">
        <f>IFERROR(VLOOKUP('[2]Formulario PPGR3'!$G504,'[2]Formulario PPGR2'!$H$9:$V$534,15,FALSE),"")</f>
        <v/>
      </c>
      <c r="J504" s="534"/>
      <c r="K504" s="533"/>
      <c r="L504" s="530" t="str">
        <f>IF([2]!Tabla1[[#This Row],[Descripción]]="","",_xlfn.XLOOKUP([2]!Tabla1[[#This Row],[Descripción]],[2]!Tabla10[Descripción],[2]!Tabla10[Unidad de Medida],"",0))</f>
        <v/>
      </c>
      <c r="M504" s="321"/>
      <c r="N504" s="546" t="str">
        <f>IF([2]!Tabla1[[#This Row],[Descripción]]="","",_xlfn.XLOOKUP([2]!Tabla1[[#This Row],[Descripción]],[2]!Tabla10[Descripción],[2]!Tabla10[Precio Unitario],0))</f>
        <v/>
      </c>
      <c r="O504" s="546" t="str">
        <f>IF([2]!Tabla1[[#This Row],[Cantidad de Insumos]]="","",[2]!Tabla1[[#This Row],[Precio Unitario]]*[2]!Tabla1[[#This Row],[Cantidad de Insumos]])</f>
        <v/>
      </c>
      <c r="P504" s="531" t="str">
        <f>IF([2]!Tabla1[[#This Row],[Descripción]]="","",_xlfn.XLOOKUP([2]!Tabla1[[#This Row],[Descripción]],[2]!Tabla10[Descripción],[2]!Tabla10[CODIGO PRESUPUESTARIO],0))</f>
        <v/>
      </c>
      <c r="Q504" s="532"/>
      <c r="R504" s="532" t="str">
        <f>IF([2]!Tabla1[[#This Row],[Insumos]]="","",_xlfn.XLOOKUP([2]!Tabla1[[#This Row],[Insumos]],[2]!Tabla10[Insumo],[2]!Tabla10[InsumoAbrev],"",0))</f>
        <v/>
      </c>
      <c r="S504" s="191"/>
    </row>
    <row r="505" spans="2:19">
      <c r="B505" s="191" t="str">
        <f>IF('Formulario PPGR3'!$G505="","",CONCATENATE('Formulario PPGR3'!$C505,".",'Formulario PPGR3'!$D505,".",'Formulario PPGR3'!$E505,".",'Formulario PPGR3'!$F505))</f>
        <v/>
      </c>
      <c r="C505" s="191" t="str">
        <f>IF('Formulario PPGR3'!$G505="","",'Formulario PPGR1'!#REF!)</f>
        <v/>
      </c>
      <c r="D505" s="191" t="str">
        <f>IF('Formulario PPGR3'!$G505="","",'Formulario PPGR1'!#REF!)</f>
        <v/>
      </c>
      <c r="E505" s="191" t="str">
        <f>IF('Formulario PPGR3'!$G505="","",'Formulario PPGR1'!#REF!)</f>
        <v/>
      </c>
      <c r="F505" s="191" t="str">
        <f>IF('Formulario PPGR3'!$G505="","",'Formulario PPGR1'!#REF!)</f>
        <v/>
      </c>
      <c r="G505" s="190"/>
      <c r="H505" s="528" t="e" cm="1" vm="1">
        <f t="array" ref="H505">IF([2]!Tabla1[[#This Row],[Código_Actividad]]="","",_xlfn.XLOOKUP([2]!Tabla1[[#This Row],[Código_Actividad]],CodigoActividad,[2]!Tabla2[Actividades Programables Presupuestables],"",0))</f>
        <v>#REF!</v>
      </c>
      <c r="I505" s="529" t="str">
        <f>IFERROR(VLOOKUP('[2]Formulario PPGR3'!$G505,'[2]Formulario PPGR2'!$H$9:$V$534,15,FALSE),"")</f>
        <v/>
      </c>
      <c r="J505" s="534"/>
      <c r="K505" s="533"/>
      <c r="L505" s="530" t="str">
        <f>IF([2]!Tabla1[[#This Row],[Descripción]]="","",_xlfn.XLOOKUP([2]!Tabla1[[#This Row],[Descripción]],[2]!Tabla10[Descripción],[2]!Tabla10[Unidad de Medida],"",0))</f>
        <v/>
      </c>
      <c r="M505" s="321"/>
      <c r="N505" s="546" t="str">
        <f>IF([2]!Tabla1[[#This Row],[Descripción]]="","",_xlfn.XLOOKUP([2]!Tabla1[[#This Row],[Descripción]],[2]!Tabla10[Descripción],[2]!Tabla10[Precio Unitario],0))</f>
        <v/>
      </c>
      <c r="O505" s="546" t="str">
        <f>IF([2]!Tabla1[[#This Row],[Cantidad de Insumos]]="","",[2]!Tabla1[[#This Row],[Precio Unitario]]*[2]!Tabla1[[#This Row],[Cantidad de Insumos]])</f>
        <v/>
      </c>
      <c r="P505" s="531" t="str">
        <f>IF([2]!Tabla1[[#This Row],[Descripción]]="","",_xlfn.XLOOKUP([2]!Tabla1[[#This Row],[Descripción]],[2]!Tabla10[Descripción],[2]!Tabla10[CODIGO PRESUPUESTARIO],0))</f>
        <v/>
      </c>
      <c r="Q505" s="532"/>
      <c r="R505" s="532" t="str">
        <f>IF([2]!Tabla1[[#This Row],[Insumos]]="","",_xlfn.XLOOKUP([2]!Tabla1[[#This Row],[Insumos]],[2]!Tabla10[Insumo],[2]!Tabla10[InsumoAbrev],"",0))</f>
        <v/>
      </c>
      <c r="S505" s="191"/>
    </row>
    <row r="506" spans="2:19">
      <c r="B506" s="191" t="str">
        <f>IF('Formulario PPGR3'!$G506="","",CONCATENATE('Formulario PPGR3'!$C506,".",'Formulario PPGR3'!$D506,".",'Formulario PPGR3'!$E506,".",'Formulario PPGR3'!$F506))</f>
        <v/>
      </c>
      <c r="C506" s="191" t="str">
        <f>IF('Formulario PPGR3'!$G506="","",'Formulario PPGR1'!#REF!)</f>
        <v/>
      </c>
      <c r="D506" s="191" t="str">
        <f>IF('Formulario PPGR3'!$G506="","",'Formulario PPGR1'!#REF!)</f>
        <v/>
      </c>
      <c r="E506" s="191" t="str">
        <f>IF('Formulario PPGR3'!$G506="","",'Formulario PPGR1'!#REF!)</f>
        <v/>
      </c>
      <c r="F506" s="191" t="str">
        <f>IF('Formulario PPGR3'!$G506="","",'Formulario PPGR1'!#REF!)</f>
        <v/>
      </c>
      <c r="G506" s="190"/>
      <c r="H506" s="528" t="e" cm="1" vm="1">
        <f t="array" ref="H506">IF([2]!Tabla1[[#This Row],[Código_Actividad]]="","",_xlfn.XLOOKUP([2]!Tabla1[[#This Row],[Código_Actividad]],CodigoActividad,[2]!Tabla2[Actividades Programables Presupuestables],"",0))</f>
        <v>#REF!</v>
      </c>
      <c r="I506" s="529" t="str">
        <f>IFERROR(VLOOKUP('[2]Formulario PPGR3'!$G506,'[2]Formulario PPGR2'!$H$9:$V$534,15,FALSE),"")</f>
        <v/>
      </c>
      <c r="J506" s="534"/>
      <c r="K506" s="533"/>
      <c r="L506" s="530" t="str">
        <f>IF([2]!Tabla1[[#This Row],[Descripción]]="","",_xlfn.XLOOKUP([2]!Tabla1[[#This Row],[Descripción]],[2]!Tabla10[Descripción],[2]!Tabla10[Unidad de Medida],"",0))</f>
        <v/>
      </c>
      <c r="M506" s="321"/>
      <c r="N506" s="546" t="str">
        <f>IF([2]!Tabla1[[#This Row],[Descripción]]="","",_xlfn.XLOOKUP([2]!Tabla1[[#This Row],[Descripción]],[2]!Tabla10[Descripción],[2]!Tabla10[Precio Unitario],0))</f>
        <v/>
      </c>
      <c r="O506" s="546" t="str">
        <f>IF([2]!Tabla1[[#This Row],[Cantidad de Insumos]]="","",[2]!Tabla1[[#This Row],[Precio Unitario]]*[2]!Tabla1[[#This Row],[Cantidad de Insumos]])</f>
        <v/>
      </c>
      <c r="P506" s="531" t="str">
        <f>IF([2]!Tabla1[[#This Row],[Descripción]]="","",_xlfn.XLOOKUP([2]!Tabla1[[#This Row],[Descripción]],[2]!Tabla10[Descripción],[2]!Tabla10[CODIGO PRESUPUESTARIO],0))</f>
        <v/>
      </c>
      <c r="Q506" s="532"/>
      <c r="R506" s="532" t="str">
        <f>IF([2]!Tabla1[[#This Row],[Insumos]]="","",_xlfn.XLOOKUP([2]!Tabla1[[#This Row],[Insumos]],[2]!Tabla10[Insumo],[2]!Tabla10[InsumoAbrev],"",0))</f>
        <v/>
      </c>
      <c r="S506" s="191"/>
    </row>
    <row r="507" spans="2:19">
      <c r="B507" s="191" t="str">
        <f>IF('Formulario PPGR3'!$G507="","",CONCATENATE('Formulario PPGR3'!$C507,".",'Formulario PPGR3'!$D507,".",'Formulario PPGR3'!$E507,".",'Formulario PPGR3'!$F507))</f>
        <v/>
      </c>
      <c r="C507" s="191" t="str">
        <f>IF('Formulario PPGR3'!$G507="","",'Formulario PPGR1'!#REF!)</f>
        <v/>
      </c>
      <c r="D507" s="191" t="str">
        <f>IF('Formulario PPGR3'!$G507="","",'Formulario PPGR1'!#REF!)</f>
        <v/>
      </c>
      <c r="E507" s="191" t="str">
        <f>IF('Formulario PPGR3'!$G507="","",'Formulario PPGR1'!#REF!)</f>
        <v/>
      </c>
      <c r="F507" s="191" t="str">
        <f>IF('Formulario PPGR3'!$G507="","",'Formulario PPGR1'!#REF!)</f>
        <v/>
      </c>
      <c r="G507" s="190"/>
      <c r="H507" s="528" t="e" cm="1" vm="1">
        <f t="array" ref="H507">IF([2]!Tabla1[[#This Row],[Código_Actividad]]="","",_xlfn.XLOOKUP([2]!Tabla1[[#This Row],[Código_Actividad]],CodigoActividad,[2]!Tabla2[Actividades Programables Presupuestables],"",0))</f>
        <v>#REF!</v>
      </c>
      <c r="I507" s="529" t="str">
        <f>IFERROR(VLOOKUP('[2]Formulario PPGR3'!$G507,'[2]Formulario PPGR2'!$H$9:$V$534,15,FALSE),"")</f>
        <v/>
      </c>
      <c r="J507" s="534"/>
      <c r="K507" s="533"/>
      <c r="L507" s="530" t="str">
        <f>IF([2]!Tabla1[[#This Row],[Descripción]]="","",_xlfn.XLOOKUP([2]!Tabla1[[#This Row],[Descripción]],[2]!Tabla10[Descripción],[2]!Tabla10[Unidad de Medida],"",0))</f>
        <v/>
      </c>
      <c r="M507" s="321"/>
      <c r="N507" s="546" t="str">
        <f>IF([2]!Tabla1[[#This Row],[Descripción]]="","",_xlfn.XLOOKUP([2]!Tabla1[[#This Row],[Descripción]],[2]!Tabla10[Descripción],[2]!Tabla10[Precio Unitario],0))</f>
        <v/>
      </c>
      <c r="O507" s="546" t="str">
        <f>IF([2]!Tabla1[[#This Row],[Cantidad de Insumos]]="","",[2]!Tabla1[[#This Row],[Precio Unitario]]*[2]!Tabla1[[#This Row],[Cantidad de Insumos]])</f>
        <v/>
      </c>
      <c r="P507" s="531" t="str">
        <f>IF([2]!Tabla1[[#This Row],[Descripción]]="","",_xlfn.XLOOKUP([2]!Tabla1[[#This Row],[Descripción]],[2]!Tabla10[Descripción],[2]!Tabla10[CODIGO PRESUPUESTARIO],0))</f>
        <v/>
      </c>
      <c r="Q507" s="532"/>
      <c r="R507" s="532" t="str">
        <f>IF([2]!Tabla1[[#This Row],[Insumos]]="","",_xlfn.XLOOKUP([2]!Tabla1[[#This Row],[Insumos]],[2]!Tabla10[Insumo],[2]!Tabla10[InsumoAbrev],"",0))</f>
        <v/>
      </c>
      <c r="S507" s="191"/>
    </row>
    <row r="508" spans="2:19">
      <c r="B508" s="191" t="str">
        <f>IF('Formulario PPGR3'!$G508="","",CONCATENATE('Formulario PPGR3'!$C508,".",'Formulario PPGR3'!$D508,".",'Formulario PPGR3'!$E508,".",'Formulario PPGR3'!$F508))</f>
        <v/>
      </c>
      <c r="C508" s="191" t="str">
        <f>IF('Formulario PPGR3'!$G508="","",'Formulario PPGR1'!#REF!)</f>
        <v/>
      </c>
      <c r="D508" s="191" t="str">
        <f>IF('Formulario PPGR3'!$G508="","",'Formulario PPGR1'!#REF!)</f>
        <v/>
      </c>
      <c r="E508" s="191" t="str">
        <f>IF('Formulario PPGR3'!$G508="","",'Formulario PPGR1'!#REF!)</f>
        <v/>
      </c>
      <c r="F508" s="191" t="str">
        <f>IF('Formulario PPGR3'!$G508="","",'Formulario PPGR1'!#REF!)</f>
        <v/>
      </c>
      <c r="G508" s="190"/>
      <c r="H508" s="528" t="e" cm="1" vm="1">
        <f t="array" ref="H508">IF([2]!Tabla1[[#This Row],[Código_Actividad]]="","",_xlfn.XLOOKUP([2]!Tabla1[[#This Row],[Código_Actividad]],CodigoActividad,[2]!Tabla2[Actividades Programables Presupuestables],"",0))</f>
        <v>#REF!</v>
      </c>
      <c r="I508" s="529" t="str">
        <f>IFERROR(VLOOKUP('[2]Formulario PPGR3'!$G508,'[2]Formulario PPGR2'!$H$9:$V$534,15,FALSE),"")</f>
        <v/>
      </c>
      <c r="J508" s="534"/>
      <c r="K508" s="533"/>
      <c r="L508" s="530" t="str">
        <f>IF([2]!Tabla1[[#This Row],[Descripción]]="","",_xlfn.XLOOKUP([2]!Tabla1[[#This Row],[Descripción]],[2]!Tabla10[Descripción],[2]!Tabla10[Unidad de Medida],"",0))</f>
        <v/>
      </c>
      <c r="M508" s="321"/>
      <c r="N508" s="546" t="str">
        <f>IF([2]!Tabla1[[#This Row],[Descripción]]="","",_xlfn.XLOOKUP([2]!Tabla1[[#This Row],[Descripción]],[2]!Tabla10[Descripción],[2]!Tabla10[Precio Unitario],0))</f>
        <v/>
      </c>
      <c r="O508" s="546" t="str">
        <f>IF([2]!Tabla1[[#This Row],[Cantidad de Insumos]]="","",[2]!Tabla1[[#This Row],[Precio Unitario]]*[2]!Tabla1[[#This Row],[Cantidad de Insumos]])</f>
        <v/>
      </c>
      <c r="P508" s="531" t="str">
        <f>IF([2]!Tabla1[[#This Row],[Descripción]]="","",_xlfn.XLOOKUP([2]!Tabla1[[#This Row],[Descripción]],[2]!Tabla10[Descripción],[2]!Tabla10[CODIGO PRESUPUESTARIO],0))</f>
        <v/>
      </c>
      <c r="Q508" s="532"/>
      <c r="R508" s="532" t="str">
        <f>IF([2]!Tabla1[[#This Row],[Insumos]]="","",_xlfn.XLOOKUP([2]!Tabla1[[#This Row],[Insumos]],[2]!Tabla10[Insumo],[2]!Tabla10[InsumoAbrev],"",0))</f>
        <v/>
      </c>
      <c r="S508" s="191"/>
    </row>
    <row r="509" spans="2:19">
      <c r="B509" s="191" t="str">
        <f>IF('Formulario PPGR3'!$G509="","",CONCATENATE('Formulario PPGR3'!$C509,".",'Formulario PPGR3'!$D509,".",'Formulario PPGR3'!$E509,".",'Formulario PPGR3'!$F509))</f>
        <v/>
      </c>
      <c r="C509" s="191" t="str">
        <f>IF('Formulario PPGR3'!$G509="","",'Formulario PPGR1'!#REF!)</f>
        <v/>
      </c>
      <c r="D509" s="191" t="str">
        <f>IF('Formulario PPGR3'!$G509="","",'Formulario PPGR1'!#REF!)</f>
        <v/>
      </c>
      <c r="E509" s="191" t="str">
        <f>IF('Formulario PPGR3'!$G509="","",'Formulario PPGR1'!#REF!)</f>
        <v/>
      </c>
      <c r="F509" s="191" t="str">
        <f>IF('Formulario PPGR3'!$G509="","",'Formulario PPGR1'!#REF!)</f>
        <v/>
      </c>
      <c r="G509" s="190"/>
      <c r="H509" s="528" t="e" cm="1" vm="1">
        <f t="array" ref="H509">IF([2]!Tabla1[[#This Row],[Código_Actividad]]="","",_xlfn.XLOOKUP([2]!Tabla1[[#This Row],[Código_Actividad]],CodigoActividad,[2]!Tabla2[Actividades Programables Presupuestables],"",0))</f>
        <v>#REF!</v>
      </c>
      <c r="I509" s="529" t="str">
        <f>IFERROR(VLOOKUP('[2]Formulario PPGR3'!$G509,'[2]Formulario PPGR2'!$H$9:$V$534,15,FALSE),"")</f>
        <v/>
      </c>
      <c r="J509" s="534"/>
      <c r="K509" s="533"/>
      <c r="L509" s="530" t="str">
        <f>IF([2]!Tabla1[[#This Row],[Descripción]]="","",_xlfn.XLOOKUP([2]!Tabla1[[#This Row],[Descripción]],[2]!Tabla10[Descripción],[2]!Tabla10[Unidad de Medida],"",0))</f>
        <v/>
      </c>
      <c r="M509" s="321"/>
      <c r="N509" s="546" t="str">
        <f>IF([2]!Tabla1[[#This Row],[Descripción]]="","",_xlfn.XLOOKUP([2]!Tabla1[[#This Row],[Descripción]],[2]!Tabla10[Descripción],[2]!Tabla10[Precio Unitario],0))</f>
        <v/>
      </c>
      <c r="O509" s="546" t="str">
        <f>IF([2]!Tabla1[[#This Row],[Cantidad de Insumos]]="","",[2]!Tabla1[[#This Row],[Precio Unitario]]*[2]!Tabla1[[#This Row],[Cantidad de Insumos]])</f>
        <v/>
      </c>
      <c r="P509" s="531" t="str">
        <f>IF([2]!Tabla1[[#This Row],[Descripción]]="","",_xlfn.XLOOKUP([2]!Tabla1[[#This Row],[Descripción]],[2]!Tabla10[Descripción],[2]!Tabla10[CODIGO PRESUPUESTARIO],0))</f>
        <v/>
      </c>
      <c r="Q509" s="532"/>
      <c r="R509" s="532" t="str">
        <f>IF([2]!Tabla1[[#This Row],[Insumos]]="","",_xlfn.XLOOKUP([2]!Tabla1[[#This Row],[Insumos]],[2]!Tabla10[Insumo],[2]!Tabla10[InsumoAbrev],"",0))</f>
        <v/>
      </c>
      <c r="S509" s="191"/>
    </row>
    <row r="510" spans="2:19">
      <c r="B510" s="191" t="str">
        <f>IF('Formulario PPGR3'!$G510="","",CONCATENATE('Formulario PPGR3'!$C510,".",'Formulario PPGR3'!$D510,".",'Formulario PPGR3'!$E510,".",'Formulario PPGR3'!$F510))</f>
        <v/>
      </c>
      <c r="C510" s="191" t="str">
        <f>IF('Formulario PPGR3'!$G510="","",'Formulario PPGR1'!#REF!)</f>
        <v/>
      </c>
      <c r="D510" s="191" t="str">
        <f>IF('Formulario PPGR3'!$G510="","",'Formulario PPGR1'!#REF!)</f>
        <v/>
      </c>
      <c r="E510" s="191" t="str">
        <f>IF('Formulario PPGR3'!$G510="","",'Formulario PPGR1'!#REF!)</f>
        <v/>
      </c>
      <c r="F510" s="191" t="str">
        <f>IF('Formulario PPGR3'!$G510="","",'Formulario PPGR1'!#REF!)</f>
        <v/>
      </c>
      <c r="G510" s="190"/>
      <c r="H510" s="528" t="e" cm="1" vm="1">
        <f t="array" ref="H510">IF([2]!Tabla1[[#This Row],[Código_Actividad]]="","",_xlfn.XLOOKUP([2]!Tabla1[[#This Row],[Código_Actividad]],CodigoActividad,[2]!Tabla2[Actividades Programables Presupuestables],"",0))</f>
        <v>#REF!</v>
      </c>
      <c r="I510" s="529" t="str">
        <f>IFERROR(VLOOKUP('[2]Formulario PPGR3'!$G510,'[2]Formulario PPGR2'!$H$9:$V$534,15,FALSE),"")</f>
        <v/>
      </c>
      <c r="J510" s="534"/>
      <c r="K510" s="533"/>
      <c r="L510" s="530" t="str">
        <f>IF([2]!Tabla1[[#This Row],[Descripción]]="","",_xlfn.XLOOKUP([2]!Tabla1[[#This Row],[Descripción]],[2]!Tabla10[Descripción],[2]!Tabla10[Unidad de Medida],"",0))</f>
        <v/>
      </c>
      <c r="M510" s="321"/>
      <c r="N510" s="546" t="str">
        <f>IF([2]!Tabla1[[#This Row],[Descripción]]="","",_xlfn.XLOOKUP([2]!Tabla1[[#This Row],[Descripción]],[2]!Tabla10[Descripción],[2]!Tabla10[Precio Unitario],0))</f>
        <v/>
      </c>
      <c r="O510" s="546" t="str">
        <f>IF([2]!Tabla1[[#This Row],[Cantidad de Insumos]]="","",[2]!Tabla1[[#This Row],[Precio Unitario]]*[2]!Tabla1[[#This Row],[Cantidad de Insumos]])</f>
        <v/>
      </c>
      <c r="P510" s="531" t="str">
        <f>IF([2]!Tabla1[[#This Row],[Descripción]]="","",_xlfn.XLOOKUP([2]!Tabla1[[#This Row],[Descripción]],[2]!Tabla10[Descripción],[2]!Tabla10[CODIGO PRESUPUESTARIO],0))</f>
        <v/>
      </c>
      <c r="Q510" s="532"/>
      <c r="R510" s="532" t="str">
        <f>IF([2]!Tabla1[[#This Row],[Insumos]]="","",_xlfn.XLOOKUP([2]!Tabla1[[#This Row],[Insumos]],[2]!Tabla10[Insumo],[2]!Tabla10[InsumoAbrev],"",0))</f>
        <v/>
      </c>
      <c r="S510" s="191"/>
    </row>
    <row r="511" spans="2:19">
      <c r="B511" s="191" t="str">
        <f>IF('Formulario PPGR3'!$G511="","",CONCATENATE('Formulario PPGR3'!$C511,".",'Formulario PPGR3'!$D511,".",'Formulario PPGR3'!$E511,".",'Formulario PPGR3'!$F511))</f>
        <v/>
      </c>
      <c r="C511" s="191" t="str">
        <f>IF('Formulario PPGR3'!$G511="","",'Formulario PPGR1'!#REF!)</f>
        <v/>
      </c>
      <c r="D511" s="191" t="str">
        <f>IF('Formulario PPGR3'!$G511="","",'Formulario PPGR1'!#REF!)</f>
        <v/>
      </c>
      <c r="E511" s="191" t="str">
        <f>IF('Formulario PPGR3'!$G511="","",'Formulario PPGR1'!#REF!)</f>
        <v/>
      </c>
      <c r="F511" s="191" t="str">
        <f>IF('Formulario PPGR3'!$G511="","",'Formulario PPGR1'!#REF!)</f>
        <v/>
      </c>
      <c r="G511" s="190"/>
      <c r="H511" s="528" t="e" cm="1" vm="1">
        <f t="array" ref="H511">IF([2]!Tabla1[[#This Row],[Código_Actividad]]="","",_xlfn.XLOOKUP([2]!Tabla1[[#This Row],[Código_Actividad]],CodigoActividad,[2]!Tabla2[Actividades Programables Presupuestables],"",0))</f>
        <v>#REF!</v>
      </c>
      <c r="I511" s="529" t="str">
        <f>IFERROR(VLOOKUP('[2]Formulario PPGR3'!$G511,'[2]Formulario PPGR2'!$H$9:$V$534,15,FALSE),"")</f>
        <v/>
      </c>
      <c r="J511" s="534"/>
      <c r="K511" s="533"/>
      <c r="L511" s="530" t="str">
        <f>IF([2]!Tabla1[[#This Row],[Descripción]]="","",_xlfn.XLOOKUP([2]!Tabla1[[#This Row],[Descripción]],[2]!Tabla10[Descripción],[2]!Tabla10[Unidad de Medida],"",0))</f>
        <v/>
      </c>
      <c r="M511" s="321"/>
      <c r="N511" s="546" t="str">
        <f>IF([2]!Tabla1[[#This Row],[Descripción]]="","",_xlfn.XLOOKUP([2]!Tabla1[[#This Row],[Descripción]],[2]!Tabla10[Descripción],[2]!Tabla10[Precio Unitario],0))</f>
        <v/>
      </c>
      <c r="O511" s="546" t="str">
        <f>IF([2]!Tabla1[[#This Row],[Cantidad de Insumos]]="","",[2]!Tabla1[[#This Row],[Precio Unitario]]*[2]!Tabla1[[#This Row],[Cantidad de Insumos]])</f>
        <v/>
      </c>
      <c r="P511" s="531" t="str">
        <f>IF([2]!Tabla1[[#This Row],[Descripción]]="","",_xlfn.XLOOKUP([2]!Tabla1[[#This Row],[Descripción]],[2]!Tabla10[Descripción],[2]!Tabla10[CODIGO PRESUPUESTARIO],0))</f>
        <v/>
      </c>
      <c r="Q511" s="532"/>
      <c r="R511" s="532" t="str">
        <f>IF([2]!Tabla1[[#This Row],[Insumos]]="","",_xlfn.XLOOKUP([2]!Tabla1[[#This Row],[Insumos]],[2]!Tabla10[Insumo],[2]!Tabla10[InsumoAbrev],"",0))</f>
        <v/>
      </c>
      <c r="S511" s="191"/>
    </row>
    <row r="512" spans="2:19">
      <c r="B512" s="191" t="str">
        <f>IF('Formulario PPGR3'!$G512="","",CONCATENATE('Formulario PPGR3'!$C512,".",'Formulario PPGR3'!$D512,".",'Formulario PPGR3'!$E512,".",'Formulario PPGR3'!$F512))</f>
        <v/>
      </c>
      <c r="C512" s="191" t="str">
        <f>IF('Formulario PPGR3'!$G512="","",'Formulario PPGR1'!#REF!)</f>
        <v/>
      </c>
      <c r="D512" s="191" t="str">
        <f>IF('Formulario PPGR3'!$G512="","",'Formulario PPGR1'!#REF!)</f>
        <v/>
      </c>
      <c r="E512" s="191" t="str">
        <f>IF('Formulario PPGR3'!$G512="","",'Formulario PPGR1'!#REF!)</f>
        <v/>
      </c>
      <c r="F512" s="191" t="str">
        <f>IF('Formulario PPGR3'!$G512="","",'Formulario PPGR1'!#REF!)</f>
        <v/>
      </c>
      <c r="G512" s="190"/>
      <c r="H512" s="528" t="e" cm="1" vm="1">
        <f t="array" ref="H512">IF([2]!Tabla1[[#This Row],[Código_Actividad]]="","",_xlfn.XLOOKUP([2]!Tabla1[[#This Row],[Código_Actividad]],CodigoActividad,[2]!Tabla2[Actividades Programables Presupuestables],"",0))</f>
        <v>#REF!</v>
      </c>
      <c r="I512" s="529" t="str">
        <f>IFERROR(VLOOKUP('[2]Formulario PPGR3'!$G512,'[2]Formulario PPGR2'!$H$9:$V$534,15,FALSE),"")</f>
        <v/>
      </c>
      <c r="J512" s="534"/>
      <c r="K512" s="533"/>
      <c r="L512" s="530" t="str">
        <f>IF([2]!Tabla1[[#This Row],[Descripción]]="","",_xlfn.XLOOKUP([2]!Tabla1[[#This Row],[Descripción]],[2]!Tabla10[Descripción],[2]!Tabla10[Unidad de Medida],"",0))</f>
        <v/>
      </c>
      <c r="M512" s="321"/>
      <c r="N512" s="546" t="str">
        <f>IF([2]!Tabla1[[#This Row],[Descripción]]="","",_xlfn.XLOOKUP([2]!Tabla1[[#This Row],[Descripción]],[2]!Tabla10[Descripción],[2]!Tabla10[Precio Unitario],0))</f>
        <v/>
      </c>
      <c r="O512" s="546" t="str">
        <f>IF([2]!Tabla1[[#This Row],[Cantidad de Insumos]]="","",[2]!Tabla1[[#This Row],[Precio Unitario]]*[2]!Tabla1[[#This Row],[Cantidad de Insumos]])</f>
        <v/>
      </c>
      <c r="P512" s="531" t="str">
        <f>IF([2]!Tabla1[[#This Row],[Descripción]]="","",_xlfn.XLOOKUP([2]!Tabla1[[#This Row],[Descripción]],[2]!Tabla10[Descripción],[2]!Tabla10[CODIGO PRESUPUESTARIO],0))</f>
        <v/>
      </c>
      <c r="Q512" s="532"/>
      <c r="R512" s="532" t="str">
        <f>IF([2]!Tabla1[[#This Row],[Insumos]]="","",_xlfn.XLOOKUP([2]!Tabla1[[#This Row],[Insumos]],[2]!Tabla10[Insumo],[2]!Tabla10[InsumoAbrev],"",0))</f>
        <v/>
      </c>
      <c r="S512" s="191"/>
    </row>
    <row r="513" spans="2:19">
      <c r="B513" s="191" t="str">
        <f>IF('Formulario PPGR3'!$G513="","",CONCATENATE('Formulario PPGR3'!$C513,".",'Formulario PPGR3'!$D513,".",'Formulario PPGR3'!$E513,".",'Formulario PPGR3'!$F513))</f>
        <v/>
      </c>
      <c r="C513" s="191" t="str">
        <f>IF('Formulario PPGR3'!$G513="","",'Formulario PPGR1'!#REF!)</f>
        <v/>
      </c>
      <c r="D513" s="191" t="str">
        <f>IF('Formulario PPGR3'!$G513="","",'Formulario PPGR1'!#REF!)</f>
        <v/>
      </c>
      <c r="E513" s="191" t="str">
        <f>IF('Formulario PPGR3'!$G513="","",'Formulario PPGR1'!#REF!)</f>
        <v/>
      </c>
      <c r="F513" s="191" t="str">
        <f>IF('Formulario PPGR3'!$G513="","",'Formulario PPGR1'!#REF!)</f>
        <v/>
      </c>
      <c r="G513" s="190"/>
      <c r="H513" s="528" t="e" cm="1" vm="1">
        <f t="array" ref="H513">IF([2]!Tabla1[[#This Row],[Código_Actividad]]="","",_xlfn.XLOOKUP([2]!Tabla1[[#This Row],[Código_Actividad]],CodigoActividad,[2]!Tabla2[Actividades Programables Presupuestables],"",0))</f>
        <v>#REF!</v>
      </c>
      <c r="I513" s="529" t="str">
        <f>IFERROR(VLOOKUP('[2]Formulario PPGR3'!$G513,'[2]Formulario PPGR2'!$H$9:$V$534,15,FALSE),"")</f>
        <v/>
      </c>
      <c r="J513" s="534"/>
      <c r="K513" s="533"/>
      <c r="L513" s="530" t="str">
        <f>IF([2]!Tabla1[[#This Row],[Descripción]]="","",_xlfn.XLOOKUP([2]!Tabla1[[#This Row],[Descripción]],[2]!Tabla10[Descripción],[2]!Tabla10[Unidad de Medida],"",0))</f>
        <v/>
      </c>
      <c r="M513" s="321"/>
      <c r="N513" s="546" t="str">
        <f>IF([2]!Tabla1[[#This Row],[Descripción]]="","",_xlfn.XLOOKUP([2]!Tabla1[[#This Row],[Descripción]],[2]!Tabla10[Descripción],[2]!Tabla10[Precio Unitario],0))</f>
        <v/>
      </c>
      <c r="O513" s="546" t="str">
        <f>IF([2]!Tabla1[[#This Row],[Cantidad de Insumos]]="","",[2]!Tabla1[[#This Row],[Precio Unitario]]*[2]!Tabla1[[#This Row],[Cantidad de Insumos]])</f>
        <v/>
      </c>
      <c r="P513" s="531" t="str">
        <f>IF([2]!Tabla1[[#This Row],[Descripción]]="","",_xlfn.XLOOKUP([2]!Tabla1[[#This Row],[Descripción]],[2]!Tabla10[Descripción],[2]!Tabla10[CODIGO PRESUPUESTARIO],0))</f>
        <v/>
      </c>
      <c r="Q513" s="532"/>
      <c r="R513" s="532" t="str">
        <f>IF([2]!Tabla1[[#This Row],[Insumos]]="","",_xlfn.XLOOKUP([2]!Tabla1[[#This Row],[Insumos]],[2]!Tabla10[Insumo],[2]!Tabla10[InsumoAbrev],"",0))</f>
        <v/>
      </c>
      <c r="S513" s="191"/>
    </row>
    <row r="514" spans="2:19">
      <c r="B514" s="191" t="str">
        <f>IF('Formulario PPGR3'!$G514="","",CONCATENATE('Formulario PPGR3'!$C514,".",'Formulario PPGR3'!$D514,".",'Formulario PPGR3'!$E514,".",'Formulario PPGR3'!$F514))</f>
        <v/>
      </c>
      <c r="C514" s="191" t="str">
        <f>IF('Formulario PPGR3'!$G514="","",'Formulario PPGR1'!#REF!)</f>
        <v/>
      </c>
      <c r="D514" s="191" t="str">
        <f>IF('Formulario PPGR3'!$G514="","",'Formulario PPGR1'!#REF!)</f>
        <v/>
      </c>
      <c r="E514" s="191" t="str">
        <f>IF('Formulario PPGR3'!$G514="","",'Formulario PPGR1'!#REF!)</f>
        <v/>
      </c>
      <c r="F514" s="191" t="str">
        <f>IF('Formulario PPGR3'!$G514="","",'Formulario PPGR1'!#REF!)</f>
        <v/>
      </c>
      <c r="G514" s="190"/>
      <c r="H514" s="528" t="e" cm="1" vm="1">
        <f t="array" ref="H514">IF([2]!Tabla1[[#This Row],[Código_Actividad]]="","",_xlfn.XLOOKUP([2]!Tabla1[[#This Row],[Código_Actividad]],CodigoActividad,[2]!Tabla2[Actividades Programables Presupuestables],"",0))</f>
        <v>#REF!</v>
      </c>
      <c r="I514" s="529" t="str">
        <f>IFERROR(VLOOKUP('[2]Formulario PPGR3'!$G514,'[2]Formulario PPGR2'!$H$9:$V$534,15,FALSE),"")</f>
        <v/>
      </c>
      <c r="J514" s="534"/>
      <c r="K514" s="533"/>
      <c r="L514" s="530" t="str">
        <f>IF([2]!Tabla1[[#This Row],[Descripción]]="","",_xlfn.XLOOKUP([2]!Tabla1[[#This Row],[Descripción]],[2]!Tabla10[Descripción],[2]!Tabla10[Unidad de Medida],"",0))</f>
        <v/>
      </c>
      <c r="M514" s="321"/>
      <c r="N514" s="546" t="str">
        <f>IF([2]!Tabla1[[#This Row],[Descripción]]="","",_xlfn.XLOOKUP([2]!Tabla1[[#This Row],[Descripción]],[2]!Tabla10[Descripción],[2]!Tabla10[Precio Unitario],0))</f>
        <v/>
      </c>
      <c r="O514" s="546" t="str">
        <f>IF([2]!Tabla1[[#This Row],[Cantidad de Insumos]]="","",[2]!Tabla1[[#This Row],[Precio Unitario]]*[2]!Tabla1[[#This Row],[Cantidad de Insumos]])</f>
        <v/>
      </c>
      <c r="P514" s="531" t="str">
        <f>IF([2]!Tabla1[[#This Row],[Descripción]]="","",_xlfn.XLOOKUP([2]!Tabla1[[#This Row],[Descripción]],[2]!Tabla10[Descripción],[2]!Tabla10[CODIGO PRESUPUESTARIO],0))</f>
        <v/>
      </c>
      <c r="Q514" s="532"/>
      <c r="R514" s="532" t="str">
        <f>IF([2]!Tabla1[[#This Row],[Insumos]]="","",_xlfn.XLOOKUP([2]!Tabla1[[#This Row],[Insumos]],[2]!Tabla10[Insumo],[2]!Tabla10[InsumoAbrev],"",0))</f>
        <v/>
      </c>
      <c r="S514" s="191"/>
    </row>
    <row r="515" spans="2:19">
      <c r="B515" s="191" t="str">
        <f>IF('Formulario PPGR3'!$G515="","",CONCATENATE('Formulario PPGR3'!$C515,".",'Formulario PPGR3'!$D515,".",'Formulario PPGR3'!$E515,".",'Formulario PPGR3'!$F515))</f>
        <v/>
      </c>
      <c r="C515" s="191" t="str">
        <f>IF('Formulario PPGR3'!$G515="","",'Formulario PPGR1'!#REF!)</f>
        <v/>
      </c>
      <c r="D515" s="191" t="str">
        <f>IF('Formulario PPGR3'!$G515="","",'Formulario PPGR1'!#REF!)</f>
        <v/>
      </c>
      <c r="E515" s="191" t="str">
        <f>IF('Formulario PPGR3'!$G515="","",'Formulario PPGR1'!#REF!)</f>
        <v/>
      </c>
      <c r="F515" s="191" t="str">
        <f>IF('Formulario PPGR3'!$G515="","",'Formulario PPGR1'!#REF!)</f>
        <v/>
      </c>
      <c r="G515" s="190"/>
      <c r="H515" s="528" t="e" cm="1" vm="1">
        <f t="array" ref="H515">IF([2]!Tabla1[[#This Row],[Código_Actividad]]="","",_xlfn.XLOOKUP([2]!Tabla1[[#This Row],[Código_Actividad]],CodigoActividad,[2]!Tabla2[Actividades Programables Presupuestables],"",0))</f>
        <v>#REF!</v>
      </c>
      <c r="I515" s="529" t="str">
        <f>IFERROR(VLOOKUP('[2]Formulario PPGR3'!$G515,'[2]Formulario PPGR2'!$H$9:$V$534,15,FALSE),"")</f>
        <v/>
      </c>
      <c r="J515" s="534"/>
      <c r="K515" s="533"/>
      <c r="L515" s="530" t="str">
        <f>IF([2]!Tabla1[[#This Row],[Descripción]]="","",_xlfn.XLOOKUP([2]!Tabla1[[#This Row],[Descripción]],[2]!Tabla10[Descripción],[2]!Tabla10[Unidad de Medida],"",0))</f>
        <v/>
      </c>
      <c r="M515" s="321"/>
      <c r="N515" s="546" t="str">
        <f>IF([2]!Tabla1[[#This Row],[Descripción]]="","",_xlfn.XLOOKUP([2]!Tabla1[[#This Row],[Descripción]],[2]!Tabla10[Descripción],[2]!Tabla10[Precio Unitario],0))</f>
        <v/>
      </c>
      <c r="O515" s="546" t="str">
        <f>IF([2]!Tabla1[[#This Row],[Cantidad de Insumos]]="","",[2]!Tabla1[[#This Row],[Precio Unitario]]*[2]!Tabla1[[#This Row],[Cantidad de Insumos]])</f>
        <v/>
      </c>
      <c r="P515" s="531" t="str">
        <f>IF([2]!Tabla1[[#This Row],[Descripción]]="","",_xlfn.XLOOKUP([2]!Tabla1[[#This Row],[Descripción]],[2]!Tabla10[Descripción],[2]!Tabla10[CODIGO PRESUPUESTARIO],0))</f>
        <v/>
      </c>
      <c r="Q515" s="532"/>
      <c r="R515" s="532" t="str">
        <f>IF([2]!Tabla1[[#This Row],[Insumos]]="","",_xlfn.XLOOKUP([2]!Tabla1[[#This Row],[Insumos]],[2]!Tabla10[Insumo],[2]!Tabla10[InsumoAbrev],"",0))</f>
        <v/>
      </c>
      <c r="S515" s="191"/>
    </row>
    <row r="516" spans="2:19">
      <c r="B516" s="191" t="str">
        <f>IF('Formulario PPGR3'!$G516="","",CONCATENATE('Formulario PPGR3'!$C516,".",'Formulario PPGR3'!$D516,".",'Formulario PPGR3'!$E516,".",'Formulario PPGR3'!$F516))</f>
        <v/>
      </c>
      <c r="C516" s="191" t="str">
        <f>IF('Formulario PPGR3'!$G516="","",'Formulario PPGR1'!#REF!)</f>
        <v/>
      </c>
      <c r="D516" s="191" t="str">
        <f>IF('Formulario PPGR3'!$G516="","",'Formulario PPGR1'!#REF!)</f>
        <v/>
      </c>
      <c r="E516" s="191" t="str">
        <f>IF('Formulario PPGR3'!$G516="","",'Formulario PPGR1'!#REF!)</f>
        <v/>
      </c>
      <c r="F516" s="191" t="str">
        <f>IF('Formulario PPGR3'!$G516="","",'Formulario PPGR1'!#REF!)</f>
        <v/>
      </c>
      <c r="G516" s="190"/>
      <c r="H516" s="528" t="e" cm="1" vm="1">
        <f t="array" ref="H516">IF([2]!Tabla1[[#This Row],[Código_Actividad]]="","",_xlfn.XLOOKUP([2]!Tabla1[[#This Row],[Código_Actividad]],CodigoActividad,[2]!Tabla2[Actividades Programables Presupuestables],"",0))</f>
        <v>#REF!</v>
      </c>
      <c r="I516" s="529" t="str">
        <f>IFERROR(VLOOKUP('[2]Formulario PPGR3'!$G516,'[2]Formulario PPGR2'!$H$9:$V$534,15,FALSE),"")</f>
        <v/>
      </c>
      <c r="J516" s="534"/>
      <c r="K516" s="533"/>
      <c r="L516" s="530" t="str">
        <f>IF([2]!Tabla1[[#This Row],[Descripción]]="","",_xlfn.XLOOKUP([2]!Tabla1[[#This Row],[Descripción]],[2]!Tabla10[Descripción],[2]!Tabla10[Unidad de Medida],"",0))</f>
        <v/>
      </c>
      <c r="M516" s="321"/>
      <c r="N516" s="546" t="str">
        <f>IF([2]!Tabla1[[#This Row],[Descripción]]="","",_xlfn.XLOOKUP([2]!Tabla1[[#This Row],[Descripción]],[2]!Tabla10[Descripción],[2]!Tabla10[Precio Unitario],0))</f>
        <v/>
      </c>
      <c r="O516" s="546" t="str">
        <f>IF([2]!Tabla1[[#This Row],[Cantidad de Insumos]]="","",[2]!Tabla1[[#This Row],[Precio Unitario]]*[2]!Tabla1[[#This Row],[Cantidad de Insumos]])</f>
        <v/>
      </c>
      <c r="P516" s="531" t="str">
        <f>IF([2]!Tabla1[[#This Row],[Descripción]]="","",_xlfn.XLOOKUP([2]!Tabla1[[#This Row],[Descripción]],[2]!Tabla10[Descripción],[2]!Tabla10[CODIGO PRESUPUESTARIO],0))</f>
        <v/>
      </c>
      <c r="Q516" s="532"/>
      <c r="R516" s="532" t="str">
        <f>IF([2]!Tabla1[[#This Row],[Insumos]]="","",_xlfn.XLOOKUP([2]!Tabla1[[#This Row],[Insumos]],[2]!Tabla10[Insumo],[2]!Tabla10[InsumoAbrev],"",0))</f>
        <v/>
      </c>
      <c r="S516" s="191"/>
    </row>
    <row r="517" spans="2:19">
      <c r="B517" s="191" t="str">
        <f>IF('Formulario PPGR3'!$G517="","",CONCATENATE('Formulario PPGR3'!$C517,".",'Formulario PPGR3'!$D517,".",'Formulario PPGR3'!$E517,".",'Formulario PPGR3'!$F517))</f>
        <v/>
      </c>
      <c r="C517" s="191" t="str">
        <f>IF('Formulario PPGR3'!$G517="","",'Formulario PPGR1'!#REF!)</f>
        <v/>
      </c>
      <c r="D517" s="191" t="str">
        <f>IF('Formulario PPGR3'!$G517="","",'Formulario PPGR1'!#REF!)</f>
        <v/>
      </c>
      <c r="E517" s="191" t="str">
        <f>IF('Formulario PPGR3'!$G517="","",'Formulario PPGR1'!#REF!)</f>
        <v/>
      </c>
      <c r="F517" s="191" t="str">
        <f>IF('Formulario PPGR3'!$G517="","",'Formulario PPGR1'!#REF!)</f>
        <v/>
      </c>
      <c r="G517" s="190"/>
      <c r="H517" s="528" t="e" cm="1" vm="1">
        <f t="array" ref="H517">IF([2]!Tabla1[[#This Row],[Código_Actividad]]="","",_xlfn.XLOOKUP([2]!Tabla1[[#This Row],[Código_Actividad]],CodigoActividad,[2]!Tabla2[Actividades Programables Presupuestables],"",0))</f>
        <v>#REF!</v>
      </c>
      <c r="I517" s="529" t="str">
        <f>IFERROR(VLOOKUP('[2]Formulario PPGR3'!$G517,'[2]Formulario PPGR2'!$H$9:$V$534,15,FALSE),"")</f>
        <v/>
      </c>
      <c r="J517" s="534"/>
      <c r="K517" s="533"/>
      <c r="L517" s="530" t="str">
        <f>IF([2]!Tabla1[[#This Row],[Descripción]]="","",_xlfn.XLOOKUP([2]!Tabla1[[#This Row],[Descripción]],[2]!Tabla10[Descripción],[2]!Tabla10[Unidad de Medida],"",0))</f>
        <v/>
      </c>
      <c r="M517" s="321"/>
      <c r="N517" s="546" t="str">
        <f>IF([2]!Tabla1[[#This Row],[Descripción]]="","",_xlfn.XLOOKUP([2]!Tabla1[[#This Row],[Descripción]],[2]!Tabla10[Descripción],[2]!Tabla10[Precio Unitario],0))</f>
        <v/>
      </c>
      <c r="O517" s="546" t="str">
        <f>IF([2]!Tabla1[[#This Row],[Cantidad de Insumos]]="","",[2]!Tabla1[[#This Row],[Precio Unitario]]*[2]!Tabla1[[#This Row],[Cantidad de Insumos]])</f>
        <v/>
      </c>
      <c r="P517" s="531" t="str">
        <f>IF([2]!Tabla1[[#This Row],[Descripción]]="","",_xlfn.XLOOKUP([2]!Tabla1[[#This Row],[Descripción]],[2]!Tabla10[Descripción],[2]!Tabla10[CODIGO PRESUPUESTARIO],0))</f>
        <v/>
      </c>
      <c r="Q517" s="532"/>
      <c r="R517" s="532" t="str">
        <f>IF([2]!Tabla1[[#This Row],[Insumos]]="","",_xlfn.XLOOKUP([2]!Tabla1[[#This Row],[Insumos]],[2]!Tabla10[Insumo],[2]!Tabla10[InsumoAbrev],"",0))</f>
        <v/>
      </c>
      <c r="S517" s="191"/>
    </row>
    <row r="518" spans="2:19">
      <c r="B518" s="191" t="str">
        <f>IF('Formulario PPGR3'!$G518="","",CONCATENATE('Formulario PPGR3'!$C518,".",'Formulario PPGR3'!$D518,".",'Formulario PPGR3'!$E518,".",'Formulario PPGR3'!$F518))</f>
        <v/>
      </c>
      <c r="C518" s="191" t="str">
        <f>IF('Formulario PPGR3'!$G518="","",'Formulario PPGR1'!#REF!)</f>
        <v/>
      </c>
      <c r="D518" s="191" t="str">
        <f>IF('Formulario PPGR3'!$G518="","",'Formulario PPGR1'!#REF!)</f>
        <v/>
      </c>
      <c r="E518" s="191" t="str">
        <f>IF('Formulario PPGR3'!$G518="","",'Formulario PPGR1'!#REF!)</f>
        <v/>
      </c>
      <c r="F518" s="191" t="str">
        <f>IF('Formulario PPGR3'!$G518="","",'Formulario PPGR1'!#REF!)</f>
        <v/>
      </c>
      <c r="G518" s="190"/>
      <c r="H518" s="528" t="e" cm="1" vm="1">
        <f t="array" ref="H518">IF([2]!Tabla1[[#This Row],[Código_Actividad]]="","",_xlfn.XLOOKUP([2]!Tabla1[[#This Row],[Código_Actividad]],CodigoActividad,[2]!Tabla2[Actividades Programables Presupuestables],"",0))</f>
        <v>#REF!</v>
      </c>
      <c r="I518" s="529" t="str">
        <f>IFERROR(VLOOKUP('[2]Formulario PPGR3'!$G518,'[2]Formulario PPGR2'!$H$9:$V$534,15,FALSE),"")</f>
        <v/>
      </c>
      <c r="J518" s="534"/>
      <c r="K518" s="533"/>
      <c r="L518" s="530" t="str">
        <f>IF([2]!Tabla1[[#This Row],[Descripción]]="","",_xlfn.XLOOKUP([2]!Tabla1[[#This Row],[Descripción]],[2]!Tabla10[Descripción],[2]!Tabla10[Unidad de Medida],"",0))</f>
        <v/>
      </c>
      <c r="M518" s="321"/>
      <c r="N518" s="546" t="str">
        <f>IF([2]!Tabla1[[#This Row],[Descripción]]="","",_xlfn.XLOOKUP([2]!Tabla1[[#This Row],[Descripción]],[2]!Tabla10[Descripción],[2]!Tabla10[Precio Unitario],0))</f>
        <v/>
      </c>
      <c r="O518" s="546" t="str">
        <f>IF([2]!Tabla1[[#This Row],[Cantidad de Insumos]]="","",[2]!Tabla1[[#This Row],[Precio Unitario]]*[2]!Tabla1[[#This Row],[Cantidad de Insumos]])</f>
        <v/>
      </c>
      <c r="P518" s="531" t="str">
        <f>IF([2]!Tabla1[[#This Row],[Descripción]]="","",_xlfn.XLOOKUP([2]!Tabla1[[#This Row],[Descripción]],[2]!Tabla10[Descripción],[2]!Tabla10[CODIGO PRESUPUESTARIO],0))</f>
        <v/>
      </c>
      <c r="Q518" s="532"/>
      <c r="R518" s="532" t="str">
        <f>IF([2]!Tabla1[[#This Row],[Insumos]]="","",_xlfn.XLOOKUP([2]!Tabla1[[#This Row],[Insumos]],[2]!Tabla10[Insumo],[2]!Tabla10[InsumoAbrev],"",0))</f>
        <v/>
      </c>
      <c r="S518" s="191"/>
    </row>
    <row r="519" spans="2:19">
      <c r="B519" s="191" t="str">
        <f>IF('Formulario PPGR3'!$G519="","",CONCATENATE('Formulario PPGR3'!$C519,".",'Formulario PPGR3'!$D519,".",'Formulario PPGR3'!$E519,".",'Formulario PPGR3'!$F519))</f>
        <v/>
      </c>
      <c r="C519" s="191" t="str">
        <f>IF('Formulario PPGR3'!$G519="","",'Formulario PPGR1'!#REF!)</f>
        <v/>
      </c>
      <c r="D519" s="191" t="str">
        <f>IF('Formulario PPGR3'!$G519="","",'Formulario PPGR1'!#REF!)</f>
        <v/>
      </c>
      <c r="E519" s="191" t="str">
        <f>IF('Formulario PPGR3'!$G519="","",'Formulario PPGR1'!#REF!)</f>
        <v/>
      </c>
      <c r="F519" s="191" t="str">
        <f>IF('Formulario PPGR3'!$G519="","",'Formulario PPGR1'!#REF!)</f>
        <v/>
      </c>
      <c r="G519" s="190"/>
      <c r="H519" s="528" t="e" cm="1" vm="1">
        <f t="array" ref="H519">IF([2]!Tabla1[[#This Row],[Código_Actividad]]="","",_xlfn.XLOOKUP([2]!Tabla1[[#This Row],[Código_Actividad]],CodigoActividad,[2]!Tabla2[Actividades Programables Presupuestables],"",0))</f>
        <v>#REF!</v>
      </c>
      <c r="I519" s="529" t="str">
        <f>IFERROR(VLOOKUP('[2]Formulario PPGR3'!$G519,'[2]Formulario PPGR2'!$H$9:$V$534,15,FALSE),"")</f>
        <v/>
      </c>
      <c r="J519" s="534"/>
      <c r="K519" s="533"/>
      <c r="L519" s="530" t="str">
        <f>IF([2]!Tabla1[[#This Row],[Descripción]]="","",_xlfn.XLOOKUP([2]!Tabla1[[#This Row],[Descripción]],[2]!Tabla10[Descripción],[2]!Tabla10[Unidad de Medida],"",0))</f>
        <v/>
      </c>
      <c r="M519" s="321"/>
      <c r="N519" s="546" t="str">
        <f>IF([2]!Tabla1[[#This Row],[Descripción]]="","",_xlfn.XLOOKUP([2]!Tabla1[[#This Row],[Descripción]],[2]!Tabla10[Descripción],[2]!Tabla10[Precio Unitario],0))</f>
        <v/>
      </c>
      <c r="O519" s="546" t="str">
        <f>IF([2]!Tabla1[[#This Row],[Cantidad de Insumos]]="","",[2]!Tabla1[[#This Row],[Precio Unitario]]*[2]!Tabla1[[#This Row],[Cantidad de Insumos]])</f>
        <v/>
      </c>
      <c r="P519" s="531" t="str">
        <f>IF([2]!Tabla1[[#This Row],[Descripción]]="","",_xlfn.XLOOKUP([2]!Tabla1[[#This Row],[Descripción]],[2]!Tabla10[Descripción],[2]!Tabla10[CODIGO PRESUPUESTARIO],0))</f>
        <v/>
      </c>
      <c r="Q519" s="532"/>
      <c r="R519" s="532" t="str">
        <f>IF([2]!Tabla1[[#This Row],[Insumos]]="","",_xlfn.XLOOKUP([2]!Tabla1[[#This Row],[Insumos]],[2]!Tabla10[Insumo],[2]!Tabla10[InsumoAbrev],"",0))</f>
        <v/>
      </c>
      <c r="S519" s="191"/>
    </row>
    <row r="520" spans="2:19">
      <c r="B520" s="191" t="str">
        <f>IF('Formulario PPGR3'!$G520="","",CONCATENATE('Formulario PPGR3'!$C520,".",'Formulario PPGR3'!$D520,".",'Formulario PPGR3'!$E520,".",'Formulario PPGR3'!$F520))</f>
        <v/>
      </c>
      <c r="C520" s="191" t="str">
        <f>IF('Formulario PPGR3'!$G520="","",'Formulario PPGR1'!#REF!)</f>
        <v/>
      </c>
      <c r="D520" s="191" t="str">
        <f>IF('Formulario PPGR3'!$G520="","",'Formulario PPGR1'!#REF!)</f>
        <v/>
      </c>
      <c r="E520" s="191" t="str">
        <f>IF('Formulario PPGR3'!$G520="","",'Formulario PPGR1'!#REF!)</f>
        <v/>
      </c>
      <c r="F520" s="191" t="str">
        <f>IF('Formulario PPGR3'!$G520="","",'Formulario PPGR1'!#REF!)</f>
        <v/>
      </c>
      <c r="G520" s="190"/>
      <c r="H520" s="528" t="e" cm="1" vm="1">
        <f t="array" ref="H520">IF([2]!Tabla1[[#This Row],[Código_Actividad]]="","",_xlfn.XLOOKUP([2]!Tabla1[[#This Row],[Código_Actividad]],CodigoActividad,[2]!Tabla2[Actividades Programables Presupuestables],"",0))</f>
        <v>#REF!</v>
      </c>
      <c r="I520" s="529" t="str">
        <f>IFERROR(VLOOKUP('[2]Formulario PPGR3'!$G520,'[2]Formulario PPGR2'!$H$9:$V$534,15,FALSE),"")</f>
        <v/>
      </c>
      <c r="J520" s="534"/>
      <c r="K520" s="533"/>
      <c r="L520" s="530" t="str">
        <f>IF([2]!Tabla1[[#This Row],[Descripción]]="","",_xlfn.XLOOKUP([2]!Tabla1[[#This Row],[Descripción]],[2]!Tabla10[Descripción],[2]!Tabla10[Unidad de Medida],"",0))</f>
        <v/>
      </c>
      <c r="M520" s="321"/>
      <c r="N520" s="546" t="str">
        <f>IF([2]!Tabla1[[#This Row],[Descripción]]="","",_xlfn.XLOOKUP([2]!Tabla1[[#This Row],[Descripción]],[2]!Tabla10[Descripción],[2]!Tabla10[Precio Unitario],0))</f>
        <v/>
      </c>
      <c r="O520" s="546" t="str">
        <f>IF([2]!Tabla1[[#This Row],[Cantidad de Insumos]]="","",[2]!Tabla1[[#This Row],[Precio Unitario]]*[2]!Tabla1[[#This Row],[Cantidad de Insumos]])</f>
        <v/>
      </c>
      <c r="P520" s="531" t="str">
        <f>IF([2]!Tabla1[[#This Row],[Descripción]]="","",_xlfn.XLOOKUP([2]!Tabla1[[#This Row],[Descripción]],[2]!Tabla10[Descripción],[2]!Tabla10[CODIGO PRESUPUESTARIO],0))</f>
        <v/>
      </c>
      <c r="Q520" s="532"/>
      <c r="R520" s="532" t="str">
        <f>IF([2]!Tabla1[[#This Row],[Insumos]]="","",_xlfn.XLOOKUP([2]!Tabla1[[#This Row],[Insumos]],[2]!Tabla10[Insumo],[2]!Tabla10[InsumoAbrev],"",0))</f>
        <v/>
      </c>
      <c r="S520" s="191"/>
    </row>
    <row r="521" spans="2:19">
      <c r="B521" s="191" t="str">
        <f>IF('Formulario PPGR3'!$G521="","",CONCATENATE('Formulario PPGR3'!$C521,".",'Formulario PPGR3'!$D521,".",'Formulario PPGR3'!$E521,".",'Formulario PPGR3'!$F521))</f>
        <v/>
      </c>
      <c r="C521" s="191" t="str">
        <f>IF('Formulario PPGR3'!$G521="","",'Formulario PPGR1'!#REF!)</f>
        <v/>
      </c>
      <c r="D521" s="191" t="str">
        <f>IF('Formulario PPGR3'!$G521="","",'Formulario PPGR1'!#REF!)</f>
        <v/>
      </c>
      <c r="E521" s="191" t="str">
        <f>IF('Formulario PPGR3'!$G521="","",'Formulario PPGR1'!#REF!)</f>
        <v/>
      </c>
      <c r="F521" s="191" t="str">
        <f>IF('Formulario PPGR3'!$G521="","",'Formulario PPGR1'!#REF!)</f>
        <v/>
      </c>
      <c r="G521" s="190"/>
      <c r="H521" s="528" t="e" cm="1" vm="1">
        <f t="array" ref="H521">IF([2]!Tabla1[[#This Row],[Código_Actividad]]="","",_xlfn.XLOOKUP([2]!Tabla1[[#This Row],[Código_Actividad]],CodigoActividad,[2]!Tabla2[Actividades Programables Presupuestables],"",0))</f>
        <v>#REF!</v>
      </c>
      <c r="I521" s="529" t="str">
        <f>IFERROR(VLOOKUP('[2]Formulario PPGR3'!$G521,'[2]Formulario PPGR2'!$H$9:$V$534,15,FALSE),"")</f>
        <v/>
      </c>
      <c r="J521" s="534"/>
      <c r="K521" s="533"/>
      <c r="L521" s="530" t="str">
        <f>IF([2]!Tabla1[[#This Row],[Descripción]]="","",_xlfn.XLOOKUP([2]!Tabla1[[#This Row],[Descripción]],[2]!Tabla10[Descripción],[2]!Tabla10[Unidad de Medida],"",0))</f>
        <v/>
      </c>
      <c r="M521" s="321"/>
      <c r="N521" s="546" t="str">
        <f>IF([2]!Tabla1[[#This Row],[Descripción]]="","",_xlfn.XLOOKUP([2]!Tabla1[[#This Row],[Descripción]],[2]!Tabla10[Descripción],[2]!Tabla10[Precio Unitario],0))</f>
        <v/>
      </c>
      <c r="O521" s="546" t="str">
        <f>IF([2]!Tabla1[[#This Row],[Cantidad de Insumos]]="","",[2]!Tabla1[[#This Row],[Precio Unitario]]*[2]!Tabla1[[#This Row],[Cantidad de Insumos]])</f>
        <v/>
      </c>
      <c r="P521" s="531" t="str">
        <f>IF([2]!Tabla1[[#This Row],[Descripción]]="","",_xlfn.XLOOKUP([2]!Tabla1[[#This Row],[Descripción]],[2]!Tabla10[Descripción],[2]!Tabla10[CODIGO PRESUPUESTARIO],0))</f>
        <v/>
      </c>
      <c r="Q521" s="532"/>
      <c r="R521" s="532" t="str">
        <f>IF([2]!Tabla1[[#This Row],[Insumos]]="","",_xlfn.XLOOKUP([2]!Tabla1[[#This Row],[Insumos]],[2]!Tabla10[Insumo],[2]!Tabla10[InsumoAbrev],"",0))</f>
        <v/>
      </c>
      <c r="S521" s="191"/>
    </row>
    <row r="522" spans="2:19">
      <c r="B522" s="191" t="str">
        <f>IF('Formulario PPGR3'!$G522="","",CONCATENATE('Formulario PPGR3'!$C522,".",'Formulario PPGR3'!$D522,".",'Formulario PPGR3'!$E522,".",'Formulario PPGR3'!$F522))</f>
        <v/>
      </c>
      <c r="C522" s="191" t="str">
        <f>IF('Formulario PPGR3'!$G522="","",'Formulario PPGR1'!#REF!)</f>
        <v/>
      </c>
      <c r="D522" s="191" t="str">
        <f>IF('Formulario PPGR3'!$G522="","",'Formulario PPGR1'!#REF!)</f>
        <v/>
      </c>
      <c r="E522" s="191" t="str">
        <f>IF('Formulario PPGR3'!$G522="","",'Formulario PPGR1'!#REF!)</f>
        <v/>
      </c>
      <c r="F522" s="191" t="str">
        <f>IF('Formulario PPGR3'!$G522="","",'Formulario PPGR1'!#REF!)</f>
        <v/>
      </c>
      <c r="G522" s="190"/>
      <c r="H522" s="528" t="e" cm="1" vm="1">
        <f t="array" ref="H522">IF([2]!Tabla1[[#This Row],[Código_Actividad]]="","",_xlfn.XLOOKUP([2]!Tabla1[[#This Row],[Código_Actividad]],CodigoActividad,[2]!Tabla2[Actividades Programables Presupuestables],"",0))</f>
        <v>#REF!</v>
      </c>
      <c r="I522" s="529" t="str">
        <f>IFERROR(VLOOKUP('[2]Formulario PPGR3'!$G522,'[2]Formulario PPGR2'!$H$9:$V$534,15,FALSE),"")</f>
        <v/>
      </c>
      <c r="J522" s="534"/>
      <c r="K522" s="533"/>
      <c r="L522" s="530" t="str">
        <f>IF([2]!Tabla1[[#This Row],[Descripción]]="","",_xlfn.XLOOKUP([2]!Tabla1[[#This Row],[Descripción]],[2]!Tabla10[Descripción],[2]!Tabla10[Unidad de Medida],"",0))</f>
        <v/>
      </c>
      <c r="M522" s="321"/>
      <c r="N522" s="546" t="str">
        <f>IF([2]!Tabla1[[#This Row],[Descripción]]="","",_xlfn.XLOOKUP([2]!Tabla1[[#This Row],[Descripción]],[2]!Tabla10[Descripción],[2]!Tabla10[Precio Unitario],0))</f>
        <v/>
      </c>
      <c r="O522" s="546" t="str">
        <f>IF([2]!Tabla1[[#This Row],[Cantidad de Insumos]]="","",[2]!Tabla1[[#This Row],[Precio Unitario]]*[2]!Tabla1[[#This Row],[Cantidad de Insumos]])</f>
        <v/>
      </c>
      <c r="P522" s="531" t="str">
        <f>IF([2]!Tabla1[[#This Row],[Descripción]]="","",_xlfn.XLOOKUP([2]!Tabla1[[#This Row],[Descripción]],[2]!Tabla10[Descripción],[2]!Tabla10[CODIGO PRESUPUESTARIO],0))</f>
        <v/>
      </c>
      <c r="Q522" s="532"/>
      <c r="R522" s="532" t="str">
        <f>IF([2]!Tabla1[[#This Row],[Insumos]]="","",_xlfn.XLOOKUP([2]!Tabla1[[#This Row],[Insumos]],[2]!Tabla10[Insumo],[2]!Tabla10[InsumoAbrev],"",0))</f>
        <v/>
      </c>
      <c r="S522" s="191"/>
    </row>
    <row r="523" spans="2:19">
      <c r="B523" s="191" t="str">
        <f>IF('Formulario PPGR3'!$G523="","",CONCATENATE('Formulario PPGR3'!$C523,".",'Formulario PPGR3'!$D523,".",'Formulario PPGR3'!$E523,".",'Formulario PPGR3'!$F523))</f>
        <v/>
      </c>
      <c r="C523" s="191" t="str">
        <f>IF('Formulario PPGR3'!$G523="","",'Formulario PPGR1'!#REF!)</f>
        <v/>
      </c>
      <c r="D523" s="191" t="str">
        <f>IF('Formulario PPGR3'!$G523="","",'Formulario PPGR1'!#REF!)</f>
        <v/>
      </c>
      <c r="E523" s="191" t="str">
        <f>IF('Formulario PPGR3'!$G523="","",'Formulario PPGR1'!#REF!)</f>
        <v/>
      </c>
      <c r="F523" s="191" t="str">
        <f>IF('Formulario PPGR3'!$G523="","",'Formulario PPGR1'!#REF!)</f>
        <v/>
      </c>
      <c r="G523" s="241"/>
      <c r="H523" s="528" t="e" cm="1" vm="1">
        <f t="array" ref="H523">IF([2]!Tabla1[[#This Row],[Código_Actividad]]="","",_xlfn.XLOOKUP([2]!Tabla1[[#This Row],[Código_Actividad]],CodigoActividad,[2]!Tabla2[Actividades Programables Presupuestables],"",0))</f>
        <v>#REF!</v>
      </c>
      <c r="I523" s="529" t="str">
        <f>IFERROR(VLOOKUP('[2]Formulario PPGR3'!$G523,'[2]Formulario PPGR2'!$H$9:$V$534,15,FALSE),"")</f>
        <v/>
      </c>
      <c r="J523" s="534"/>
      <c r="K523" s="533"/>
      <c r="L523" s="530" t="str">
        <f>IF([2]!Tabla1[[#This Row],[Descripción]]="","",_xlfn.XLOOKUP([2]!Tabla1[[#This Row],[Descripción]],[2]!Tabla10[Descripción],[2]!Tabla10[Unidad de Medida],"",0))</f>
        <v/>
      </c>
      <c r="M523" s="321"/>
      <c r="N523" s="546" t="str">
        <f>IF([2]!Tabla1[[#This Row],[Descripción]]="","",_xlfn.XLOOKUP([2]!Tabla1[[#This Row],[Descripción]],[2]!Tabla10[Descripción],[2]!Tabla10[Precio Unitario],0))</f>
        <v/>
      </c>
      <c r="O523" s="546" t="str">
        <f>IF([2]!Tabla1[[#This Row],[Cantidad de Insumos]]="","",[2]!Tabla1[[#This Row],[Precio Unitario]]*[2]!Tabla1[[#This Row],[Cantidad de Insumos]])</f>
        <v/>
      </c>
      <c r="P523" s="531" t="str">
        <f>IF([2]!Tabla1[[#This Row],[Descripción]]="","",_xlfn.XLOOKUP([2]!Tabla1[[#This Row],[Descripción]],[2]!Tabla10[Descripción],[2]!Tabla10[CODIGO PRESUPUESTARIO],0))</f>
        <v/>
      </c>
      <c r="Q523" s="532"/>
      <c r="R523" s="532" t="str">
        <f>IF([2]!Tabla1[[#This Row],[Insumos]]="","",_xlfn.XLOOKUP([2]!Tabla1[[#This Row],[Insumos]],[2]!Tabla10[Insumo],[2]!Tabla10[InsumoAbrev],"",0))</f>
        <v/>
      </c>
      <c r="S523" s="191"/>
    </row>
    <row r="524" spans="2:19">
      <c r="B524" s="191" t="str">
        <f>IF('Formulario PPGR3'!$G524="","",CONCATENATE('Formulario PPGR3'!$C524,".",'Formulario PPGR3'!$D524,".",'Formulario PPGR3'!$E524,".",'Formulario PPGR3'!$F524))</f>
        <v/>
      </c>
      <c r="C524" s="191" t="str">
        <f>IF('Formulario PPGR3'!$G524="","",'Formulario PPGR1'!#REF!)</f>
        <v/>
      </c>
      <c r="D524" s="191" t="str">
        <f>IF('Formulario PPGR3'!$G524="","",'Formulario PPGR1'!#REF!)</f>
        <v/>
      </c>
      <c r="E524" s="191" t="str">
        <f>IF('Formulario PPGR3'!$G524="","",'Formulario PPGR1'!#REF!)</f>
        <v/>
      </c>
      <c r="F524" s="191" t="str">
        <f>IF('Formulario PPGR3'!$G524="","",'Formulario PPGR1'!#REF!)</f>
        <v/>
      </c>
      <c r="G524" s="241"/>
      <c r="H524" s="528" t="e" cm="1" vm="1">
        <f t="array" ref="H524">IF([2]!Tabla1[[#This Row],[Código_Actividad]]="","",_xlfn.XLOOKUP([2]!Tabla1[[#This Row],[Código_Actividad]],CodigoActividad,[2]!Tabla2[Actividades Programables Presupuestables],"",0))</f>
        <v>#REF!</v>
      </c>
      <c r="I524" s="529" t="str">
        <f>IFERROR(VLOOKUP('[2]Formulario PPGR3'!$G524,'[2]Formulario PPGR2'!$H$9:$V$534,15,FALSE),"")</f>
        <v/>
      </c>
      <c r="J524" s="534"/>
      <c r="K524" s="533"/>
      <c r="L524" s="530" t="str">
        <f>IF([2]!Tabla1[[#This Row],[Descripción]]="","",_xlfn.XLOOKUP([2]!Tabla1[[#This Row],[Descripción]],[2]!Tabla10[Descripción],[2]!Tabla10[Unidad de Medida],"",0))</f>
        <v/>
      </c>
      <c r="M524" s="321"/>
      <c r="N524" s="546" t="str">
        <f>IF([2]!Tabla1[[#This Row],[Descripción]]="","",_xlfn.XLOOKUP([2]!Tabla1[[#This Row],[Descripción]],[2]!Tabla10[Descripción],[2]!Tabla10[Precio Unitario],0))</f>
        <v/>
      </c>
      <c r="O524" s="546" t="str">
        <f>IF([2]!Tabla1[[#This Row],[Cantidad de Insumos]]="","",[2]!Tabla1[[#This Row],[Precio Unitario]]*[2]!Tabla1[[#This Row],[Cantidad de Insumos]])</f>
        <v/>
      </c>
      <c r="P524" s="531" t="str">
        <f>IF([2]!Tabla1[[#This Row],[Descripción]]="","",_xlfn.XLOOKUP([2]!Tabla1[[#This Row],[Descripción]],[2]!Tabla10[Descripción],[2]!Tabla10[CODIGO PRESUPUESTARIO],0))</f>
        <v/>
      </c>
      <c r="Q524" s="532"/>
      <c r="R524" s="532" t="str">
        <f>IF([2]!Tabla1[[#This Row],[Insumos]]="","",_xlfn.XLOOKUP([2]!Tabla1[[#This Row],[Insumos]],[2]!Tabla10[Insumo],[2]!Tabla10[InsumoAbrev],"",0))</f>
        <v/>
      </c>
      <c r="S524" s="191"/>
    </row>
    <row r="525" spans="2:19">
      <c r="B525" s="191" t="str">
        <f>IF('Formulario PPGR3'!$G525="","",CONCATENATE('Formulario PPGR3'!$C525,".",'Formulario PPGR3'!$D525,".",'Formulario PPGR3'!$E525,".",'Formulario PPGR3'!$F525))</f>
        <v/>
      </c>
      <c r="C525" s="191" t="str">
        <f>IF('Formulario PPGR3'!$G525="","",'Formulario PPGR1'!#REF!)</f>
        <v/>
      </c>
      <c r="D525" s="191" t="str">
        <f>IF('Formulario PPGR3'!$G525="","",'Formulario PPGR1'!#REF!)</f>
        <v/>
      </c>
      <c r="E525" s="191" t="str">
        <f>IF('Formulario PPGR3'!$G525="","",'Formulario PPGR1'!#REF!)</f>
        <v/>
      </c>
      <c r="F525" s="191" t="str">
        <f>IF('Formulario PPGR3'!$G525="","",'Formulario PPGR1'!#REF!)</f>
        <v/>
      </c>
      <c r="G525" s="241"/>
      <c r="H525" s="528" t="e" cm="1" vm="1">
        <f t="array" ref="H525">IF([2]!Tabla1[[#This Row],[Código_Actividad]]="","",_xlfn.XLOOKUP([2]!Tabla1[[#This Row],[Código_Actividad]],CodigoActividad,[2]!Tabla2[Actividades Programables Presupuestables],"",0))</f>
        <v>#REF!</v>
      </c>
      <c r="I525" s="529" t="str">
        <f>IFERROR(VLOOKUP('[2]Formulario PPGR3'!$G525,'[2]Formulario PPGR2'!$H$9:$V$534,15,FALSE),"")</f>
        <v/>
      </c>
      <c r="J525" s="534"/>
      <c r="K525" s="533"/>
      <c r="L525" s="530" t="str">
        <f>IF([2]!Tabla1[[#This Row],[Descripción]]="","",_xlfn.XLOOKUP([2]!Tabla1[[#This Row],[Descripción]],[2]!Tabla10[Descripción],[2]!Tabla10[Unidad de Medida],"",0))</f>
        <v/>
      </c>
      <c r="M525" s="321"/>
      <c r="N525" s="546" t="str">
        <f>IF([2]!Tabla1[[#This Row],[Descripción]]="","",_xlfn.XLOOKUP([2]!Tabla1[[#This Row],[Descripción]],[2]!Tabla10[Descripción],[2]!Tabla10[Precio Unitario],0))</f>
        <v/>
      </c>
      <c r="O525" s="546" t="str">
        <f>IF([2]!Tabla1[[#This Row],[Cantidad de Insumos]]="","",[2]!Tabla1[[#This Row],[Precio Unitario]]*[2]!Tabla1[[#This Row],[Cantidad de Insumos]])</f>
        <v/>
      </c>
      <c r="P525" s="531" t="str">
        <f>IF([2]!Tabla1[[#This Row],[Descripción]]="","",_xlfn.XLOOKUP([2]!Tabla1[[#This Row],[Descripción]],[2]!Tabla10[Descripción],[2]!Tabla10[CODIGO PRESUPUESTARIO],0))</f>
        <v/>
      </c>
      <c r="Q525" s="532"/>
      <c r="R525" s="532" t="str">
        <f>IF([2]!Tabla1[[#This Row],[Insumos]]="","",_xlfn.XLOOKUP([2]!Tabla1[[#This Row],[Insumos]],[2]!Tabla10[Insumo],[2]!Tabla10[InsumoAbrev],"",0))</f>
        <v/>
      </c>
      <c r="S525" s="191"/>
    </row>
    <row r="526" spans="2:19">
      <c r="B526" s="191" t="str">
        <f>IF('Formulario PPGR3'!$G526="","",CONCATENATE('Formulario PPGR3'!$C526,".",'Formulario PPGR3'!$D526,".",'Formulario PPGR3'!$E526,".",'Formulario PPGR3'!$F526))</f>
        <v/>
      </c>
      <c r="C526" s="191" t="str">
        <f>IF('Formulario PPGR3'!$G526="","",'Formulario PPGR1'!#REF!)</f>
        <v/>
      </c>
      <c r="D526" s="191" t="str">
        <f>IF('Formulario PPGR3'!$G526="","",'Formulario PPGR1'!#REF!)</f>
        <v/>
      </c>
      <c r="E526" s="191" t="str">
        <f>IF('Formulario PPGR3'!$G526="","",'Formulario PPGR1'!#REF!)</f>
        <v/>
      </c>
      <c r="F526" s="191" t="str">
        <f>IF('Formulario PPGR3'!$G526="","",'Formulario PPGR1'!#REF!)</f>
        <v/>
      </c>
      <c r="G526" s="241"/>
      <c r="H526" s="528" t="e" cm="1" vm="1">
        <f t="array" ref="H526">IF([2]!Tabla1[[#This Row],[Código_Actividad]]="","",_xlfn.XLOOKUP([2]!Tabla1[[#This Row],[Código_Actividad]],CodigoActividad,[2]!Tabla2[Actividades Programables Presupuestables],"",0))</f>
        <v>#REF!</v>
      </c>
      <c r="I526" s="529" t="str">
        <f>IFERROR(VLOOKUP('[2]Formulario PPGR3'!$G526,'[2]Formulario PPGR2'!$H$9:$V$534,15,FALSE),"")</f>
        <v/>
      </c>
      <c r="J526" s="534"/>
      <c r="K526" s="533"/>
      <c r="L526" s="530" t="str">
        <f>IF([2]!Tabla1[[#This Row],[Descripción]]="","",_xlfn.XLOOKUP([2]!Tabla1[[#This Row],[Descripción]],[2]!Tabla10[Descripción],[2]!Tabla10[Unidad de Medida],"",0))</f>
        <v/>
      </c>
      <c r="M526" s="321"/>
      <c r="N526" s="546" t="str">
        <f>IF([2]!Tabla1[[#This Row],[Descripción]]="","",_xlfn.XLOOKUP([2]!Tabla1[[#This Row],[Descripción]],[2]!Tabla10[Descripción],[2]!Tabla10[Precio Unitario],0))</f>
        <v/>
      </c>
      <c r="O526" s="546" t="str">
        <f>IF([2]!Tabla1[[#This Row],[Cantidad de Insumos]]="","",[2]!Tabla1[[#This Row],[Precio Unitario]]*[2]!Tabla1[[#This Row],[Cantidad de Insumos]])</f>
        <v/>
      </c>
      <c r="P526" s="531" t="str">
        <f>IF([2]!Tabla1[[#This Row],[Descripción]]="","",_xlfn.XLOOKUP([2]!Tabla1[[#This Row],[Descripción]],[2]!Tabla10[Descripción],[2]!Tabla10[CODIGO PRESUPUESTARIO],0))</f>
        <v/>
      </c>
      <c r="Q526" s="532"/>
      <c r="R526" s="532" t="str">
        <f>IF([2]!Tabla1[[#This Row],[Insumos]]="","",_xlfn.XLOOKUP([2]!Tabla1[[#This Row],[Insumos]],[2]!Tabla10[Insumo],[2]!Tabla10[InsumoAbrev],"",0))</f>
        <v/>
      </c>
      <c r="S526" s="191"/>
    </row>
    <row r="527" spans="2:19">
      <c r="B527" s="191" t="str">
        <f>IF('Formulario PPGR3'!$G527="","",CONCATENATE('Formulario PPGR3'!$C527,".",'Formulario PPGR3'!$D527,".",'Formulario PPGR3'!$E527,".",'Formulario PPGR3'!$F527))</f>
        <v/>
      </c>
      <c r="C527" s="191" t="str">
        <f>IF('Formulario PPGR3'!$G527="","",'Formulario PPGR1'!#REF!)</f>
        <v/>
      </c>
      <c r="D527" s="191" t="str">
        <f>IF('Formulario PPGR3'!$G527="","",'Formulario PPGR1'!#REF!)</f>
        <v/>
      </c>
      <c r="E527" s="191" t="str">
        <f>IF('Formulario PPGR3'!$G527="","",'Formulario PPGR1'!#REF!)</f>
        <v/>
      </c>
      <c r="F527" s="191" t="str">
        <f>IF('Formulario PPGR3'!$G527="","",'Formulario PPGR1'!#REF!)</f>
        <v/>
      </c>
      <c r="G527" s="241"/>
      <c r="H527" s="528" t="e" cm="1" vm="1">
        <f t="array" ref="H527">IF([2]!Tabla1[[#This Row],[Código_Actividad]]="","",_xlfn.XLOOKUP([2]!Tabla1[[#This Row],[Código_Actividad]],CodigoActividad,[2]!Tabla2[Actividades Programables Presupuestables],"",0))</f>
        <v>#REF!</v>
      </c>
      <c r="I527" s="529" t="str">
        <f>IFERROR(VLOOKUP('[2]Formulario PPGR3'!$G527,'[2]Formulario PPGR2'!$H$9:$V$534,15,FALSE),"")</f>
        <v/>
      </c>
      <c r="J527" s="534"/>
      <c r="K527" s="533"/>
      <c r="L527" s="530" t="str">
        <f>IF([2]!Tabla1[[#This Row],[Descripción]]="","",_xlfn.XLOOKUP([2]!Tabla1[[#This Row],[Descripción]],[2]!Tabla10[Descripción],[2]!Tabla10[Unidad de Medida],"",0))</f>
        <v/>
      </c>
      <c r="M527" s="321"/>
      <c r="N527" s="546" t="str">
        <f>IF([2]!Tabla1[[#This Row],[Descripción]]="","",_xlfn.XLOOKUP([2]!Tabla1[[#This Row],[Descripción]],[2]!Tabla10[Descripción],[2]!Tabla10[Precio Unitario],0))</f>
        <v/>
      </c>
      <c r="O527" s="546" t="str">
        <f>IF([2]!Tabla1[[#This Row],[Cantidad de Insumos]]="","",[2]!Tabla1[[#This Row],[Precio Unitario]]*[2]!Tabla1[[#This Row],[Cantidad de Insumos]])</f>
        <v/>
      </c>
      <c r="P527" s="531" t="str">
        <f>IF([2]!Tabla1[[#This Row],[Descripción]]="","",_xlfn.XLOOKUP([2]!Tabla1[[#This Row],[Descripción]],[2]!Tabla10[Descripción],[2]!Tabla10[CODIGO PRESUPUESTARIO],0))</f>
        <v/>
      </c>
      <c r="Q527" s="532"/>
      <c r="R527" s="532" t="str">
        <f>IF([2]!Tabla1[[#This Row],[Insumos]]="","",_xlfn.XLOOKUP([2]!Tabla1[[#This Row],[Insumos]],[2]!Tabla10[Insumo],[2]!Tabla10[InsumoAbrev],"",0))</f>
        <v/>
      </c>
      <c r="S527" s="191"/>
    </row>
    <row r="528" spans="2:19">
      <c r="B528" s="191" t="str">
        <f>IF('Formulario PPGR3'!$G528="","",CONCATENATE('Formulario PPGR3'!$C528,".",'Formulario PPGR3'!$D528,".",'Formulario PPGR3'!$E528,".",'Formulario PPGR3'!$F528))</f>
        <v/>
      </c>
      <c r="C528" s="191" t="str">
        <f>IF('Formulario PPGR3'!$G528="","",'Formulario PPGR1'!#REF!)</f>
        <v/>
      </c>
      <c r="D528" s="191" t="str">
        <f>IF('Formulario PPGR3'!$G528="","",'Formulario PPGR1'!#REF!)</f>
        <v/>
      </c>
      <c r="E528" s="191" t="str">
        <f>IF('Formulario PPGR3'!$G528="","",'Formulario PPGR1'!#REF!)</f>
        <v/>
      </c>
      <c r="F528" s="191" t="str">
        <f>IF('Formulario PPGR3'!$G528="","",'Formulario PPGR1'!#REF!)</f>
        <v/>
      </c>
      <c r="G528" s="241"/>
      <c r="H528" s="528" t="e" cm="1" vm="1">
        <f t="array" ref="H528">IF([2]!Tabla1[[#This Row],[Código_Actividad]]="","",_xlfn.XLOOKUP([2]!Tabla1[[#This Row],[Código_Actividad]],CodigoActividad,[2]!Tabla2[Actividades Programables Presupuestables],"",0))</f>
        <v>#REF!</v>
      </c>
      <c r="I528" s="529" t="str">
        <f>IFERROR(VLOOKUP('[2]Formulario PPGR3'!$G528,'[2]Formulario PPGR2'!$H$9:$V$534,15,FALSE),"")</f>
        <v/>
      </c>
      <c r="J528" s="534"/>
      <c r="K528" s="533"/>
      <c r="L528" s="530" t="str">
        <f>IF([2]!Tabla1[[#This Row],[Descripción]]="","",_xlfn.XLOOKUP([2]!Tabla1[[#This Row],[Descripción]],[2]!Tabla10[Descripción],[2]!Tabla10[Unidad de Medida],"",0))</f>
        <v/>
      </c>
      <c r="M528" s="321"/>
      <c r="N528" s="546" t="str">
        <f>IF([2]!Tabla1[[#This Row],[Descripción]]="","",_xlfn.XLOOKUP([2]!Tabla1[[#This Row],[Descripción]],[2]!Tabla10[Descripción],[2]!Tabla10[Precio Unitario],0))</f>
        <v/>
      </c>
      <c r="O528" s="546" t="str">
        <f>IF([2]!Tabla1[[#This Row],[Cantidad de Insumos]]="","",[2]!Tabla1[[#This Row],[Precio Unitario]]*[2]!Tabla1[[#This Row],[Cantidad de Insumos]])</f>
        <v/>
      </c>
      <c r="P528" s="531" t="str">
        <f>IF([2]!Tabla1[[#This Row],[Descripción]]="","",_xlfn.XLOOKUP([2]!Tabla1[[#This Row],[Descripción]],[2]!Tabla10[Descripción],[2]!Tabla10[CODIGO PRESUPUESTARIO],0))</f>
        <v/>
      </c>
      <c r="Q528" s="532"/>
      <c r="R528" s="532" t="str">
        <f>IF([2]!Tabla1[[#This Row],[Insumos]]="","",_xlfn.XLOOKUP([2]!Tabla1[[#This Row],[Insumos]],[2]!Tabla10[Insumo],[2]!Tabla10[InsumoAbrev],"",0))</f>
        <v/>
      </c>
      <c r="S528" s="191"/>
    </row>
    <row r="529" spans="2:19">
      <c r="B529" s="191" t="str">
        <f>IF('Formulario PPGR3'!$G529="","",CONCATENATE('Formulario PPGR3'!$C529,".",'Formulario PPGR3'!$D529,".",'Formulario PPGR3'!$E529,".",'Formulario PPGR3'!$F529))</f>
        <v/>
      </c>
      <c r="C529" s="191" t="str">
        <f>IF('Formulario PPGR3'!$G529="","",'Formulario PPGR1'!#REF!)</f>
        <v/>
      </c>
      <c r="D529" s="191" t="str">
        <f>IF('Formulario PPGR3'!$G529="","",'Formulario PPGR1'!#REF!)</f>
        <v/>
      </c>
      <c r="E529" s="191" t="str">
        <f>IF('Formulario PPGR3'!$G529="","",'Formulario PPGR1'!#REF!)</f>
        <v/>
      </c>
      <c r="F529" s="191" t="str">
        <f>IF('Formulario PPGR3'!$G529="","",'Formulario PPGR1'!#REF!)</f>
        <v/>
      </c>
      <c r="G529" s="241"/>
      <c r="H529" s="528" t="e" cm="1" vm="1">
        <f t="array" ref="H529">IF([2]!Tabla1[[#This Row],[Código_Actividad]]="","",_xlfn.XLOOKUP([2]!Tabla1[[#This Row],[Código_Actividad]],CodigoActividad,[2]!Tabla2[Actividades Programables Presupuestables],"",0))</f>
        <v>#REF!</v>
      </c>
      <c r="I529" s="529" t="str">
        <f>IFERROR(VLOOKUP('[2]Formulario PPGR3'!$G529,'[2]Formulario PPGR2'!$H$9:$V$534,15,FALSE),"")</f>
        <v/>
      </c>
      <c r="J529" s="534"/>
      <c r="K529" s="533"/>
      <c r="L529" s="530" t="str">
        <f>IF([2]!Tabla1[[#This Row],[Descripción]]="","",_xlfn.XLOOKUP([2]!Tabla1[[#This Row],[Descripción]],[2]!Tabla10[Descripción],[2]!Tabla10[Unidad de Medida],"",0))</f>
        <v/>
      </c>
      <c r="M529" s="321"/>
      <c r="N529" s="546" t="str">
        <f>IF([2]!Tabla1[[#This Row],[Descripción]]="","",_xlfn.XLOOKUP([2]!Tabla1[[#This Row],[Descripción]],[2]!Tabla10[Descripción],[2]!Tabla10[Precio Unitario],0))</f>
        <v/>
      </c>
      <c r="O529" s="546" t="str">
        <f>IF([2]!Tabla1[[#This Row],[Cantidad de Insumos]]="","",[2]!Tabla1[[#This Row],[Precio Unitario]]*[2]!Tabla1[[#This Row],[Cantidad de Insumos]])</f>
        <v/>
      </c>
      <c r="P529" s="531" t="str">
        <f>IF([2]!Tabla1[[#This Row],[Descripción]]="","",_xlfn.XLOOKUP([2]!Tabla1[[#This Row],[Descripción]],[2]!Tabla10[Descripción],[2]!Tabla10[CODIGO PRESUPUESTARIO],0))</f>
        <v/>
      </c>
      <c r="Q529" s="532"/>
      <c r="R529" s="532" t="str">
        <f>IF([2]!Tabla1[[#This Row],[Insumos]]="","",_xlfn.XLOOKUP([2]!Tabla1[[#This Row],[Insumos]],[2]!Tabla10[Insumo],[2]!Tabla10[InsumoAbrev],"",0))</f>
        <v/>
      </c>
      <c r="S529" s="191"/>
    </row>
    <row r="530" spans="2:19">
      <c r="B530" s="191" t="str">
        <f>IF('Formulario PPGR3'!$G530="","",CONCATENATE('Formulario PPGR3'!$C530,".",'Formulario PPGR3'!$D530,".",'Formulario PPGR3'!$E530,".",'Formulario PPGR3'!$F530))</f>
        <v/>
      </c>
      <c r="C530" s="191" t="str">
        <f>IF('Formulario PPGR3'!$G530="","",'Formulario PPGR1'!#REF!)</f>
        <v/>
      </c>
      <c r="D530" s="191" t="str">
        <f>IF('Formulario PPGR3'!$G530="","",'Formulario PPGR1'!#REF!)</f>
        <v/>
      </c>
      <c r="E530" s="191" t="str">
        <f>IF('Formulario PPGR3'!$G530="","",'Formulario PPGR1'!#REF!)</f>
        <v/>
      </c>
      <c r="F530" s="191" t="str">
        <f>IF('Formulario PPGR3'!$G530="","",'Formulario PPGR1'!#REF!)</f>
        <v/>
      </c>
      <c r="G530" s="241"/>
      <c r="H530" s="528" t="e" cm="1" vm="1">
        <f t="array" ref="H530">IF([2]!Tabla1[[#This Row],[Código_Actividad]]="","",_xlfn.XLOOKUP([2]!Tabla1[[#This Row],[Código_Actividad]],CodigoActividad,[2]!Tabla2[Actividades Programables Presupuestables],"",0))</f>
        <v>#REF!</v>
      </c>
      <c r="I530" s="529" t="str">
        <f>IFERROR(VLOOKUP('[2]Formulario PPGR3'!$G530,'[2]Formulario PPGR2'!$H$9:$V$534,15,FALSE),"")</f>
        <v/>
      </c>
      <c r="J530" s="534"/>
      <c r="K530" s="533"/>
      <c r="L530" s="530" t="str">
        <f>IF([2]!Tabla1[[#This Row],[Descripción]]="","",_xlfn.XLOOKUP([2]!Tabla1[[#This Row],[Descripción]],[2]!Tabla10[Descripción],[2]!Tabla10[Unidad de Medida],"",0))</f>
        <v/>
      </c>
      <c r="M530" s="321"/>
      <c r="N530" s="546" t="str">
        <f>IF([2]!Tabla1[[#This Row],[Descripción]]="","",_xlfn.XLOOKUP([2]!Tabla1[[#This Row],[Descripción]],[2]!Tabla10[Descripción],[2]!Tabla10[Precio Unitario],0))</f>
        <v/>
      </c>
      <c r="O530" s="546" t="str">
        <f>IF([2]!Tabla1[[#This Row],[Cantidad de Insumos]]="","",[2]!Tabla1[[#This Row],[Precio Unitario]]*[2]!Tabla1[[#This Row],[Cantidad de Insumos]])</f>
        <v/>
      </c>
      <c r="P530" s="531" t="str">
        <f>IF([2]!Tabla1[[#This Row],[Descripción]]="","",_xlfn.XLOOKUP([2]!Tabla1[[#This Row],[Descripción]],[2]!Tabla10[Descripción],[2]!Tabla10[CODIGO PRESUPUESTARIO],0))</f>
        <v/>
      </c>
      <c r="Q530" s="532"/>
      <c r="R530" s="532" t="str">
        <f>IF([2]!Tabla1[[#This Row],[Insumos]]="","",_xlfn.XLOOKUP([2]!Tabla1[[#This Row],[Insumos]],[2]!Tabla10[Insumo],[2]!Tabla10[InsumoAbrev],"",0))</f>
        <v/>
      </c>
      <c r="S530" s="191"/>
    </row>
    <row r="531" spans="2:19">
      <c r="B531" s="191" t="str">
        <f>IF('Formulario PPGR3'!$G531="","",CONCATENATE('Formulario PPGR3'!$C531,".",'Formulario PPGR3'!$D531,".",'Formulario PPGR3'!$E531,".",'Formulario PPGR3'!$F531))</f>
        <v/>
      </c>
      <c r="C531" s="191" t="str">
        <f>IF('Formulario PPGR3'!$G531="","",'Formulario PPGR1'!#REF!)</f>
        <v/>
      </c>
      <c r="D531" s="191" t="str">
        <f>IF('Formulario PPGR3'!$G531="","",'Formulario PPGR1'!#REF!)</f>
        <v/>
      </c>
      <c r="E531" s="191" t="str">
        <f>IF('Formulario PPGR3'!$G531="","",'Formulario PPGR1'!#REF!)</f>
        <v/>
      </c>
      <c r="F531" s="191" t="str">
        <f>IF('Formulario PPGR3'!$G531="","",'Formulario PPGR1'!#REF!)</f>
        <v/>
      </c>
      <c r="G531" s="241"/>
      <c r="H531" s="528" t="e" cm="1" vm="1">
        <f t="array" ref="H531">IF([2]!Tabla1[[#This Row],[Código_Actividad]]="","",_xlfn.XLOOKUP([2]!Tabla1[[#This Row],[Código_Actividad]],CodigoActividad,[2]!Tabla2[Actividades Programables Presupuestables],"",0))</f>
        <v>#REF!</v>
      </c>
      <c r="I531" s="529" t="str">
        <f>IFERROR(VLOOKUP('[2]Formulario PPGR3'!$G531,'[2]Formulario PPGR2'!$H$9:$V$534,15,FALSE),"")</f>
        <v/>
      </c>
      <c r="J531" s="535"/>
      <c r="K531" s="533"/>
      <c r="L531" s="530" t="str">
        <f>IF([2]!Tabla1[[#This Row],[Descripción]]="","",_xlfn.XLOOKUP([2]!Tabla1[[#This Row],[Descripción]],[2]!Tabla10[Descripción],[2]!Tabla10[Unidad de Medida],"",0))</f>
        <v/>
      </c>
      <c r="M531" s="321"/>
      <c r="N531" s="546" t="str">
        <f>IF([2]!Tabla1[[#This Row],[Descripción]]="","",_xlfn.XLOOKUP([2]!Tabla1[[#This Row],[Descripción]],[2]!Tabla10[Descripción],[2]!Tabla10[Precio Unitario],0))</f>
        <v/>
      </c>
      <c r="O531" s="546" t="str">
        <f>IF([2]!Tabla1[[#This Row],[Cantidad de Insumos]]="","",[2]!Tabla1[[#This Row],[Precio Unitario]]*[2]!Tabla1[[#This Row],[Cantidad de Insumos]])</f>
        <v/>
      </c>
      <c r="P531" s="531" t="str">
        <f>IF([2]!Tabla1[[#This Row],[Descripción]]="","",_xlfn.XLOOKUP([2]!Tabla1[[#This Row],[Descripción]],[2]!Tabla10[Descripción],[2]!Tabla10[CODIGO PRESUPUESTARIO],0))</f>
        <v/>
      </c>
      <c r="Q531" s="532"/>
      <c r="R531" s="532" t="str">
        <f>IF([2]!Tabla1[[#This Row],[Insumos]]="","",_xlfn.XLOOKUP([2]!Tabla1[[#This Row],[Insumos]],[2]!Tabla10[Insumo],[2]!Tabla10[InsumoAbrev],"",0))</f>
        <v/>
      </c>
      <c r="S531" s="191"/>
    </row>
    <row r="532" spans="2:19">
      <c r="B532" s="191" t="str">
        <f>IF('Formulario PPGR3'!$G532="","",CONCATENATE('Formulario PPGR3'!$C532,".",'Formulario PPGR3'!$D532,".",'Formulario PPGR3'!$E532,".",'Formulario PPGR3'!$F532))</f>
        <v/>
      </c>
      <c r="C532" s="191" t="str">
        <f>IF('Formulario PPGR3'!$G532="","",'Formulario PPGR1'!#REF!)</f>
        <v/>
      </c>
      <c r="D532" s="191" t="str">
        <f>IF('Formulario PPGR3'!$G532="","",'Formulario PPGR1'!#REF!)</f>
        <v/>
      </c>
      <c r="E532" s="191" t="str">
        <f>IF('Formulario PPGR3'!$G532="","",'Formulario PPGR1'!#REF!)</f>
        <v/>
      </c>
      <c r="F532" s="191" t="str">
        <f>IF('Formulario PPGR3'!$G532="","",'Formulario PPGR1'!#REF!)</f>
        <v/>
      </c>
      <c r="G532" s="241"/>
      <c r="H532" s="528" t="e" cm="1" vm="1">
        <f t="array" ref="H532">IF([2]!Tabla1[[#This Row],[Código_Actividad]]="","",_xlfn.XLOOKUP([2]!Tabla1[[#This Row],[Código_Actividad]],CodigoActividad,[2]!Tabla2[Actividades Programables Presupuestables],"",0))</f>
        <v>#REF!</v>
      </c>
      <c r="I532" s="529" t="str">
        <f>IFERROR(VLOOKUP('[2]Formulario PPGR3'!$G532,'[2]Formulario PPGR2'!$H$9:$V$534,15,FALSE),"")</f>
        <v/>
      </c>
      <c r="J532" s="534"/>
      <c r="K532" s="533"/>
      <c r="L532" s="530" t="str">
        <f>IF([2]!Tabla1[[#This Row],[Descripción]]="","",_xlfn.XLOOKUP([2]!Tabla1[[#This Row],[Descripción]],[2]!Tabla10[Descripción],[2]!Tabla10[Unidad de Medida],"",0))</f>
        <v/>
      </c>
      <c r="M532" s="321"/>
      <c r="N532" s="546" t="str">
        <f>IF([2]!Tabla1[[#This Row],[Descripción]]="","",_xlfn.XLOOKUP([2]!Tabla1[[#This Row],[Descripción]],[2]!Tabla10[Descripción],[2]!Tabla10[Precio Unitario],0))</f>
        <v/>
      </c>
      <c r="O532" s="546" t="str">
        <f>IF([2]!Tabla1[[#This Row],[Cantidad de Insumos]]="","",[2]!Tabla1[[#This Row],[Precio Unitario]]*[2]!Tabla1[[#This Row],[Cantidad de Insumos]])</f>
        <v/>
      </c>
      <c r="P532" s="531" t="str">
        <f>IF([2]!Tabla1[[#This Row],[Descripción]]="","",_xlfn.XLOOKUP([2]!Tabla1[[#This Row],[Descripción]],[2]!Tabla10[Descripción],[2]!Tabla10[CODIGO PRESUPUESTARIO],0))</f>
        <v/>
      </c>
      <c r="Q532" s="532"/>
      <c r="R532" s="532" t="str">
        <f>IF([2]!Tabla1[[#This Row],[Insumos]]="","",_xlfn.XLOOKUP([2]!Tabla1[[#This Row],[Insumos]],[2]!Tabla10[Insumo],[2]!Tabla10[InsumoAbrev],"",0))</f>
        <v/>
      </c>
      <c r="S532" s="191"/>
    </row>
    <row r="533" spans="2:19">
      <c r="B533" s="191" t="str">
        <f>IF('Formulario PPGR3'!$G533="","",CONCATENATE('Formulario PPGR3'!$C533,".",'Formulario PPGR3'!$D533,".",'Formulario PPGR3'!$E533,".",'Formulario PPGR3'!$F533))</f>
        <v/>
      </c>
      <c r="C533" s="191" t="str">
        <f>IF('Formulario PPGR3'!$G533="","",'Formulario PPGR1'!#REF!)</f>
        <v/>
      </c>
      <c r="D533" s="191" t="str">
        <f>IF('Formulario PPGR3'!$G533="","",'Formulario PPGR1'!#REF!)</f>
        <v/>
      </c>
      <c r="E533" s="191" t="str">
        <f>IF('Formulario PPGR3'!$G533="","",'Formulario PPGR1'!#REF!)</f>
        <v/>
      </c>
      <c r="F533" s="191" t="str">
        <f>IF('Formulario PPGR3'!$G533="","",'Formulario PPGR1'!#REF!)</f>
        <v/>
      </c>
      <c r="G533" s="241"/>
      <c r="H533" s="528" t="e" cm="1" vm="1">
        <f t="array" ref="H533">IF([2]!Tabla1[[#This Row],[Código_Actividad]]="","",_xlfn.XLOOKUP([2]!Tabla1[[#This Row],[Código_Actividad]],CodigoActividad,[2]!Tabla2[Actividades Programables Presupuestables],"",0))</f>
        <v>#REF!</v>
      </c>
      <c r="I533" s="529" t="str">
        <f>IFERROR(VLOOKUP('[2]Formulario PPGR3'!$G533,'[2]Formulario PPGR2'!$H$9:$V$534,15,FALSE),"")</f>
        <v/>
      </c>
      <c r="J533" s="534"/>
      <c r="K533" s="533"/>
      <c r="L533" s="530" t="str">
        <f>IF([2]!Tabla1[[#This Row],[Descripción]]="","",_xlfn.XLOOKUP([2]!Tabla1[[#This Row],[Descripción]],[2]!Tabla10[Descripción],[2]!Tabla10[Unidad de Medida],"",0))</f>
        <v/>
      </c>
      <c r="M533" s="321"/>
      <c r="N533" s="546" t="str">
        <f>IF([2]!Tabla1[[#This Row],[Descripción]]="","",_xlfn.XLOOKUP([2]!Tabla1[[#This Row],[Descripción]],[2]!Tabla10[Descripción],[2]!Tabla10[Precio Unitario],0))</f>
        <v/>
      </c>
      <c r="O533" s="546" t="str">
        <f>IF([2]!Tabla1[[#This Row],[Cantidad de Insumos]]="","",[2]!Tabla1[[#This Row],[Precio Unitario]]*[2]!Tabla1[[#This Row],[Cantidad de Insumos]])</f>
        <v/>
      </c>
      <c r="P533" s="531" t="str">
        <f>IF([2]!Tabla1[[#This Row],[Descripción]]="","",_xlfn.XLOOKUP([2]!Tabla1[[#This Row],[Descripción]],[2]!Tabla10[Descripción],[2]!Tabla10[CODIGO PRESUPUESTARIO],0))</f>
        <v/>
      </c>
      <c r="Q533" s="532"/>
      <c r="R533" s="532" t="str">
        <f>IF([2]!Tabla1[[#This Row],[Insumos]]="","",_xlfn.XLOOKUP([2]!Tabla1[[#This Row],[Insumos]],[2]!Tabla10[Insumo],[2]!Tabla10[InsumoAbrev],"",0))</f>
        <v/>
      </c>
      <c r="S533" s="191"/>
    </row>
    <row r="534" spans="2:19">
      <c r="B534" s="191" t="str">
        <f>IF('Formulario PPGR3'!$G534="","",CONCATENATE('Formulario PPGR3'!$C534,".",'Formulario PPGR3'!$D534,".",'Formulario PPGR3'!$E534,".",'Formulario PPGR3'!$F534))</f>
        <v/>
      </c>
      <c r="C534" s="191" t="str">
        <f>IF('Formulario PPGR3'!$G534="","",'Formulario PPGR1'!#REF!)</f>
        <v/>
      </c>
      <c r="D534" s="191" t="str">
        <f>IF('Formulario PPGR3'!$G534="","",'Formulario PPGR1'!#REF!)</f>
        <v/>
      </c>
      <c r="E534" s="191" t="str">
        <f>IF('Formulario PPGR3'!$G534="","",'Formulario PPGR1'!#REF!)</f>
        <v/>
      </c>
      <c r="F534" s="191" t="str">
        <f>IF('Formulario PPGR3'!$G534="","",'Formulario PPGR1'!#REF!)</f>
        <v/>
      </c>
      <c r="G534" s="241"/>
      <c r="H534" s="528" t="e" cm="1" vm="1">
        <f t="array" ref="H534">IF([2]!Tabla1[[#This Row],[Código_Actividad]]="","",_xlfn.XLOOKUP([2]!Tabla1[[#This Row],[Código_Actividad]],CodigoActividad,[2]!Tabla2[Actividades Programables Presupuestables],"",0))</f>
        <v>#REF!</v>
      </c>
      <c r="I534" s="529" t="str">
        <f>IFERROR(VLOOKUP('[2]Formulario PPGR3'!$G534,'[2]Formulario PPGR2'!$H$9:$V$534,15,FALSE),"")</f>
        <v/>
      </c>
      <c r="J534" s="534"/>
      <c r="K534" s="533"/>
      <c r="L534" s="530" t="str">
        <f>IF([2]!Tabla1[[#This Row],[Descripción]]="","",_xlfn.XLOOKUP([2]!Tabla1[[#This Row],[Descripción]],[2]!Tabla10[Descripción],[2]!Tabla10[Unidad de Medida],"",0))</f>
        <v/>
      </c>
      <c r="M534" s="321"/>
      <c r="N534" s="546" t="str">
        <f>IF([2]!Tabla1[[#This Row],[Descripción]]="","",_xlfn.XLOOKUP([2]!Tabla1[[#This Row],[Descripción]],[2]!Tabla10[Descripción],[2]!Tabla10[Precio Unitario],0))</f>
        <v/>
      </c>
      <c r="O534" s="546" t="str">
        <f>IF([2]!Tabla1[[#This Row],[Cantidad de Insumos]]="","",[2]!Tabla1[[#This Row],[Precio Unitario]]*[2]!Tabla1[[#This Row],[Cantidad de Insumos]])</f>
        <v/>
      </c>
      <c r="P534" s="531" t="str">
        <f>IF([2]!Tabla1[[#This Row],[Descripción]]="","",_xlfn.XLOOKUP([2]!Tabla1[[#This Row],[Descripción]],[2]!Tabla10[Descripción],[2]!Tabla10[CODIGO PRESUPUESTARIO],0))</f>
        <v/>
      </c>
      <c r="Q534" s="532"/>
      <c r="R534" s="532" t="str">
        <f>IF([2]!Tabla1[[#This Row],[Insumos]]="","",_xlfn.XLOOKUP([2]!Tabla1[[#This Row],[Insumos]],[2]!Tabla10[Insumo],[2]!Tabla10[InsumoAbrev],"",0))</f>
        <v/>
      </c>
      <c r="S534" s="191"/>
    </row>
    <row r="535" spans="2:19">
      <c r="B535" s="191" t="str">
        <f>IF('Formulario PPGR3'!$G535="","",CONCATENATE('Formulario PPGR3'!$C535,".",'Formulario PPGR3'!$D535,".",'Formulario PPGR3'!$E535,".",'Formulario PPGR3'!$F535))</f>
        <v/>
      </c>
      <c r="C535" s="191" t="str">
        <f>IF('Formulario PPGR3'!$G535="","",'Formulario PPGR1'!#REF!)</f>
        <v/>
      </c>
      <c r="D535" s="191" t="str">
        <f>IF('Formulario PPGR3'!$G535="","",'Formulario PPGR1'!#REF!)</f>
        <v/>
      </c>
      <c r="E535" s="191" t="str">
        <f>IF('Formulario PPGR3'!$G535="","",'Formulario PPGR1'!#REF!)</f>
        <v/>
      </c>
      <c r="F535" s="191" t="str">
        <f>IF('Formulario PPGR3'!$G535="","",'Formulario PPGR1'!#REF!)</f>
        <v/>
      </c>
      <c r="G535" s="241"/>
      <c r="H535" s="528" t="e" cm="1" vm="1">
        <f t="array" ref="H535">IF([2]!Tabla1[[#This Row],[Código_Actividad]]="","",_xlfn.XLOOKUP([2]!Tabla1[[#This Row],[Código_Actividad]],CodigoActividad,[2]!Tabla2[Actividades Programables Presupuestables],"",0))</f>
        <v>#REF!</v>
      </c>
      <c r="I535" s="529" t="str">
        <f>IFERROR(VLOOKUP('[2]Formulario PPGR3'!$G535,'[2]Formulario PPGR2'!$H$9:$V$534,15,FALSE),"")</f>
        <v/>
      </c>
      <c r="J535" s="534"/>
      <c r="K535" s="533"/>
      <c r="L535" s="530" t="str">
        <f>IF([2]!Tabla1[[#This Row],[Descripción]]="","",_xlfn.XLOOKUP([2]!Tabla1[[#This Row],[Descripción]],[2]!Tabla10[Descripción],[2]!Tabla10[Unidad de Medida],"",0))</f>
        <v/>
      </c>
      <c r="M535" s="321"/>
      <c r="N535" s="546" t="str">
        <f>IF([2]!Tabla1[[#This Row],[Descripción]]="","",_xlfn.XLOOKUP([2]!Tabla1[[#This Row],[Descripción]],[2]!Tabla10[Descripción],[2]!Tabla10[Precio Unitario],0))</f>
        <v/>
      </c>
      <c r="O535" s="546" t="str">
        <f>IF([2]!Tabla1[[#This Row],[Cantidad de Insumos]]="","",[2]!Tabla1[[#This Row],[Precio Unitario]]*[2]!Tabla1[[#This Row],[Cantidad de Insumos]])</f>
        <v/>
      </c>
      <c r="P535" s="531" t="str">
        <f>IF([2]!Tabla1[[#This Row],[Descripción]]="","",_xlfn.XLOOKUP([2]!Tabla1[[#This Row],[Descripción]],[2]!Tabla10[Descripción],[2]!Tabla10[CODIGO PRESUPUESTARIO],0))</f>
        <v/>
      </c>
      <c r="Q535" s="532"/>
      <c r="R535" s="532" t="str">
        <f>IF([2]!Tabla1[[#This Row],[Insumos]]="","",_xlfn.XLOOKUP([2]!Tabla1[[#This Row],[Insumos]],[2]!Tabla10[Insumo],[2]!Tabla10[InsumoAbrev],"",0))</f>
        <v/>
      </c>
      <c r="S535" s="191"/>
    </row>
    <row r="536" spans="2:19">
      <c r="B536" s="191" t="str">
        <f>IF('Formulario PPGR3'!$G536="","",CONCATENATE('Formulario PPGR3'!$C536,".",'Formulario PPGR3'!$D536,".",'Formulario PPGR3'!$E536,".",'Formulario PPGR3'!$F536))</f>
        <v/>
      </c>
      <c r="C536" s="191" t="str">
        <f>IF('Formulario PPGR3'!$G536="","",'Formulario PPGR1'!#REF!)</f>
        <v/>
      </c>
      <c r="D536" s="191" t="str">
        <f>IF('Formulario PPGR3'!$G536="","",'Formulario PPGR1'!#REF!)</f>
        <v/>
      </c>
      <c r="E536" s="191" t="str">
        <f>IF('Formulario PPGR3'!$G536="","",'Formulario PPGR1'!#REF!)</f>
        <v/>
      </c>
      <c r="F536" s="191" t="str">
        <f>IF('Formulario PPGR3'!$G536="","",'Formulario PPGR1'!#REF!)</f>
        <v/>
      </c>
      <c r="G536" s="241"/>
      <c r="H536" s="528" t="e" cm="1" vm="1">
        <f t="array" ref="H536">IF([2]!Tabla1[[#This Row],[Código_Actividad]]="","",_xlfn.XLOOKUP([2]!Tabla1[[#This Row],[Código_Actividad]],CodigoActividad,[2]!Tabla2[Actividades Programables Presupuestables],"",0))</f>
        <v>#REF!</v>
      </c>
      <c r="I536" s="529" t="str">
        <f>IFERROR(VLOOKUP('[2]Formulario PPGR3'!$G536,'[2]Formulario PPGR2'!$H$9:$V$534,15,FALSE),"")</f>
        <v/>
      </c>
      <c r="J536" s="534"/>
      <c r="K536" s="533"/>
      <c r="L536" s="530" t="str">
        <f>IF([2]!Tabla1[[#This Row],[Descripción]]="","",_xlfn.XLOOKUP([2]!Tabla1[[#This Row],[Descripción]],[2]!Tabla10[Descripción],[2]!Tabla10[Unidad de Medida],"",0))</f>
        <v/>
      </c>
      <c r="M536" s="321"/>
      <c r="N536" s="546" t="str">
        <f>IF([2]!Tabla1[[#This Row],[Descripción]]="","",_xlfn.XLOOKUP([2]!Tabla1[[#This Row],[Descripción]],[2]!Tabla10[Descripción],[2]!Tabla10[Precio Unitario],0))</f>
        <v/>
      </c>
      <c r="O536" s="546" t="str">
        <f>IF([2]!Tabla1[[#This Row],[Cantidad de Insumos]]="","",[2]!Tabla1[[#This Row],[Precio Unitario]]*[2]!Tabla1[[#This Row],[Cantidad de Insumos]])</f>
        <v/>
      </c>
      <c r="P536" s="531" t="str">
        <f>IF([2]!Tabla1[[#This Row],[Descripción]]="","",_xlfn.XLOOKUP([2]!Tabla1[[#This Row],[Descripción]],[2]!Tabla10[Descripción],[2]!Tabla10[CODIGO PRESUPUESTARIO],0))</f>
        <v/>
      </c>
      <c r="Q536" s="532"/>
      <c r="R536" s="532" t="str">
        <f>IF([2]!Tabla1[[#This Row],[Insumos]]="","",_xlfn.XLOOKUP([2]!Tabla1[[#This Row],[Insumos]],[2]!Tabla10[Insumo],[2]!Tabla10[InsumoAbrev],"",0))</f>
        <v/>
      </c>
      <c r="S536" s="191"/>
    </row>
    <row r="537" spans="2:19">
      <c r="B537" s="191" t="str">
        <f>IF('Formulario PPGR3'!$G537="","",CONCATENATE('Formulario PPGR3'!$C537,".",'Formulario PPGR3'!$D537,".",'Formulario PPGR3'!$E537,".",'Formulario PPGR3'!$F537))</f>
        <v/>
      </c>
      <c r="C537" s="191" t="str">
        <f>IF('Formulario PPGR3'!$G537="","",'Formulario PPGR1'!#REF!)</f>
        <v/>
      </c>
      <c r="D537" s="191" t="str">
        <f>IF('Formulario PPGR3'!$G537="","",'Formulario PPGR1'!#REF!)</f>
        <v/>
      </c>
      <c r="E537" s="191" t="str">
        <f>IF('Formulario PPGR3'!$G537="","",'Formulario PPGR1'!#REF!)</f>
        <v/>
      </c>
      <c r="F537" s="191" t="str">
        <f>IF('Formulario PPGR3'!$G537="","",'Formulario PPGR1'!#REF!)</f>
        <v/>
      </c>
      <c r="G537" s="241"/>
      <c r="H537" s="528" t="e" cm="1" vm="1">
        <f t="array" ref="H537">IF([2]!Tabla1[[#This Row],[Código_Actividad]]="","",_xlfn.XLOOKUP([2]!Tabla1[[#This Row],[Código_Actividad]],CodigoActividad,[2]!Tabla2[Actividades Programables Presupuestables],"",0))</f>
        <v>#REF!</v>
      </c>
      <c r="I537" s="529" t="str">
        <f>IFERROR(VLOOKUP('[2]Formulario PPGR3'!$G537,'[2]Formulario PPGR2'!$H$9:$V$534,15,FALSE),"")</f>
        <v/>
      </c>
      <c r="J537" s="535"/>
      <c r="K537" s="533"/>
      <c r="L537" s="530" t="str">
        <f>IF([2]!Tabla1[[#This Row],[Descripción]]="","",_xlfn.XLOOKUP([2]!Tabla1[[#This Row],[Descripción]],[2]!Tabla10[Descripción],[2]!Tabla10[Unidad de Medida],"",0))</f>
        <v/>
      </c>
      <c r="M537" s="321"/>
      <c r="N537" s="546" t="str">
        <f>IF([2]!Tabla1[[#This Row],[Descripción]]="","",_xlfn.XLOOKUP([2]!Tabla1[[#This Row],[Descripción]],[2]!Tabla10[Descripción],[2]!Tabla10[Precio Unitario],0))</f>
        <v/>
      </c>
      <c r="O537" s="546" t="str">
        <f>IF([2]!Tabla1[[#This Row],[Cantidad de Insumos]]="","",[2]!Tabla1[[#This Row],[Precio Unitario]]*[2]!Tabla1[[#This Row],[Cantidad de Insumos]])</f>
        <v/>
      </c>
      <c r="P537" s="531" t="str">
        <f>IF([2]!Tabla1[[#This Row],[Descripción]]="","",_xlfn.XLOOKUP([2]!Tabla1[[#This Row],[Descripción]],[2]!Tabla10[Descripción],[2]!Tabla10[CODIGO PRESUPUESTARIO],0))</f>
        <v/>
      </c>
      <c r="Q537" s="532"/>
      <c r="R537" s="532" t="str">
        <f>IF([2]!Tabla1[[#This Row],[Insumos]]="","",_xlfn.XLOOKUP([2]!Tabla1[[#This Row],[Insumos]],[2]!Tabla10[Insumo],[2]!Tabla10[InsumoAbrev],"",0))</f>
        <v/>
      </c>
      <c r="S537" s="191"/>
    </row>
    <row r="538" spans="2:19">
      <c r="B538" s="191" t="str">
        <f>IF('Formulario PPGR3'!$G538="","",CONCATENATE('Formulario PPGR3'!$C538,".",'Formulario PPGR3'!$D538,".",'Formulario PPGR3'!$E538,".",'Formulario PPGR3'!$F538))</f>
        <v/>
      </c>
      <c r="C538" s="191" t="str">
        <f>IF('Formulario PPGR3'!$G538="","",'Formulario PPGR1'!#REF!)</f>
        <v/>
      </c>
      <c r="D538" s="191" t="str">
        <f>IF('Formulario PPGR3'!$G538="","",'Formulario PPGR1'!#REF!)</f>
        <v/>
      </c>
      <c r="E538" s="191" t="str">
        <f>IF('Formulario PPGR3'!$G538="","",'Formulario PPGR1'!#REF!)</f>
        <v/>
      </c>
      <c r="F538" s="191" t="str">
        <f>IF('Formulario PPGR3'!$G538="","",'Formulario PPGR1'!#REF!)</f>
        <v/>
      </c>
      <c r="G538" s="241"/>
      <c r="H538" s="528" t="e" cm="1" vm="1">
        <f t="array" ref="H538">IF([2]!Tabla1[[#This Row],[Código_Actividad]]="","",_xlfn.XLOOKUP([2]!Tabla1[[#This Row],[Código_Actividad]],CodigoActividad,[2]!Tabla2[Actividades Programables Presupuestables],"",0))</f>
        <v>#REF!</v>
      </c>
      <c r="I538" s="529" t="str">
        <f>IFERROR(VLOOKUP('[2]Formulario PPGR3'!$G538,'[2]Formulario PPGR2'!$H$9:$V$534,15,FALSE),"")</f>
        <v/>
      </c>
      <c r="J538" s="534"/>
      <c r="K538" s="533"/>
      <c r="L538" s="530" t="str">
        <f>IF([2]!Tabla1[[#This Row],[Descripción]]="","",_xlfn.XLOOKUP([2]!Tabla1[[#This Row],[Descripción]],[2]!Tabla10[Descripción],[2]!Tabla10[Unidad de Medida],"",0))</f>
        <v/>
      </c>
      <c r="M538" s="321"/>
      <c r="N538" s="546" t="str">
        <f>IF([2]!Tabla1[[#This Row],[Descripción]]="","",_xlfn.XLOOKUP([2]!Tabla1[[#This Row],[Descripción]],[2]!Tabla10[Descripción],[2]!Tabla10[Precio Unitario],0))</f>
        <v/>
      </c>
      <c r="O538" s="546" t="str">
        <f>IF([2]!Tabla1[[#This Row],[Cantidad de Insumos]]="","",[2]!Tabla1[[#This Row],[Precio Unitario]]*[2]!Tabla1[[#This Row],[Cantidad de Insumos]])</f>
        <v/>
      </c>
      <c r="P538" s="531" t="str">
        <f>IF([2]!Tabla1[[#This Row],[Descripción]]="","",_xlfn.XLOOKUP([2]!Tabla1[[#This Row],[Descripción]],[2]!Tabla10[Descripción],[2]!Tabla10[CODIGO PRESUPUESTARIO],0))</f>
        <v/>
      </c>
      <c r="Q538" s="532"/>
      <c r="R538" s="532" t="str">
        <f>IF([2]!Tabla1[[#This Row],[Insumos]]="","",_xlfn.XLOOKUP([2]!Tabla1[[#This Row],[Insumos]],[2]!Tabla10[Insumo],[2]!Tabla10[InsumoAbrev],"",0))</f>
        <v/>
      </c>
      <c r="S538" s="191"/>
    </row>
    <row r="539" spans="2:19">
      <c r="B539" s="191" t="str">
        <f>IF('Formulario PPGR3'!$G539="","",CONCATENATE('Formulario PPGR3'!$C539,".",'Formulario PPGR3'!$D539,".",'Formulario PPGR3'!$E539,".",'Formulario PPGR3'!$F539))</f>
        <v/>
      </c>
      <c r="C539" s="191" t="str">
        <f>IF('Formulario PPGR3'!$G539="","",'Formulario PPGR1'!#REF!)</f>
        <v/>
      </c>
      <c r="D539" s="191" t="str">
        <f>IF('Formulario PPGR3'!$G539="","",'Formulario PPGR1'!#REF!)</f>
        <v/>
      </c>
      <c r="E539" s="191" t="str">
        <f>IF('Formulario PPGR3'!$G539="","",'Formulario PPGR1'!#REF!)</f>
        <v/>
      </c>
      <c r="F539" s="191" t="str">
        <f>IF('Formulario PPGR3'!$G539="","",'Formulario PPGR1'!#REF!)</f>
        <v/>
      </c>
      <c r="G539" s="241"/>
      <c r="H539" s="528" t="e" cm="1" vm="1">
        <f t="array" ref="H539">IF([2]!Tabla1[[#This Row],[Código_Actividad]]="","",_xlfn.XLOOKUP([2]!Tabla1[[#This Row],[Código_Actividad]],CodigoActividad,[2]!Tabla2[Actividades Programables Presupuestables],"",0))</f>
        <v>#REF!</v>
      </c>
      <c r="I539" s="529" t="str">
        <f>IFERROR(VLOOKUP('[2]Formulario PPGR3'!$G539,'[2]Formulario PPGR2'!$H$9:$V$534,15,FALSE),"")</f>
        <v/>
      </c>
      <c r="J539" s="534"/>
      <c r="K539" s="533"/>
      <c r="L539" s="530" t="str">
        <f>IF([2]!Tabla1[[#This Row],[Descripción]]="","",_xlfn.XLOOKUP([2]!Tabla1[[#This Row],[Descripción]],[2]!Tabla10[Descripción],[2]!Tabla10[Unidad de Medida],"",0))</f>
        <v/>
      </c>
      <c r="M539" s="321"/>
      <c r="N539" s="546" t="str">
        <f>IF([2]!Tabla1[[#This Row],[Descripción]]="","",_xlfn.XLOOKUP([2]!Tabla1[[#This Row],[Descripción]],[2]!Tabla10[Descripción],[2]!Tabla10[Precio Unitario],0))</f>
        <v/>
      </c>
      <c r="O539" s="546" t="str">
        <f>IF([2]!Tabla1[[#This Row],[Cantidad de Insumos]]="","",[2]!Tabla1[[#This Row],[Precio Unitario]]*[2]!Tabla1[[#This Row],[Cantidad de Insumos]])</f>
        <v/>
      </c>
      <c r="P539" s="531" t="str">
        <f>IF([2]!Tabla1[[#This Row],[Descripción]]="","",_xlfn.XLOOKUP([2]!Tabla1[[#This Row],[Descripción]],[2]!Tabla10[Descripción],[2]!Tabla10[CODIGO PRESUPUESTARIO],0))</f>
        <v/>
      </c>
      <c r="Q539" s="532"/>
      <c r="R539" s="532" t="str">
        <f>IF([2]!Tabla1[[#This Row],[Insumos]]="","",_xlfn.XLOOKUP([2]!Tabla1[[#This Row],[Insumos]],[2]!Tabla10[Insumo],[2]!Tabla10[InsumoAbrev],"",0))</f>
        <v/>
      </c>
      <c r="S539" s="191"/>
    </row>
    <row r="540" spans="2:19">
      <c r="B540" s="191" t="str">
        <f>IF('Formulario PPGR3'!$G540="","",CONCATENATE('Formulario PPGR3'!$C540,".",'Formulario PPGR3'!$D540,".",'Formulario PPGR3'!$E540,".",'Formulario PPGR3'!$F540))</f>
        <v/>
      </c>
      <c r="C540" s="191" t="str">
        <f>IF('Formulario PPGR3'!$G540="","",'Formulario PPGR1'!#REF!)</f>
        <v/>
      </c>
      <c r="D540" s="191" t="str">
        <f>IF('Formulario PPGR3'!$G540="","",'Formulario PPGR1'!#REF!)</f>
        <v/>
      </c>
      <c r="E540" s="191" t="str">
        <f>IF('Formulario PPGR3'!$G540="","",'Formulario PPGR1'!#REF!)</f>
        <v/>
      </c>
      <c r="F540" s="191" t="str">
        <f>IF('Formulario PPGR3'!$G540="","",'Formulario PPGR1'!#REF!)</f>
        <v/>
      </c>
      <c r="G540" s="241"/>
      <c r="H540" s="528" t="e" cm="1" vm="1">
        <f t="array" ref="H540">IF([2]!Tabla1[[#This Row],[Código_Actividad]]="","",_xlfn.XLOOKUP([2]!Tabla1[[#This Row],[Código_Actividad]],CodigoActividad,[2]!Tabla2[Actividades Programables Presupuestables],"",0))</f>
        <v>#REF!</v>
      </c>
      <c r="I540" s="529" t="str">
        <f>IFERROR(VLOOKUP('[2]Formulario PPGR3'!$G540,'[2]Formulario PPGR2'!$H$9:$V$534,15,FALSE),"")</f>
        <v/>
      </c>
      <c r="J540" s="535"/>
      <c r="K540" s="533"/>
      <c r="L540" s="530" t="str">
        <f>IF([2]!Tabla1[[#This Row],[Descripción]]="","",_xlfn.XLOOKUP([2]!Tabla1[[#This Row],[Descripción]],[2]!Tabla10[Descripción],[2]!Tabla10[Unidad de Medida],"",0))</f>
        <v/>
      </c>
      <c r="M540" s="321"/>
      <c r="N540" s="546" t="str">
        <f>IF([2]!Tabla1[[#This Row],[Descripción]]="","",_xlfn.XLOOKUP([2]!Tabla1[[#This Row],[Descripción]],[2]!Tabla10[Descripción],[2]!Tabla10[Precio Unitario],0))</f>
        <v/>
      </c>
      <c r="O540" s="546" t="str">
        <f>IF([2]!Tabla1[[#This Row],[Cantidad de Insumos]]="","",[2]!Tabla1[[#This Row],[Precio Unitario]]*[2]!Tabla1[[#This Row],[Cantidad de Insumos]])</f>
        <v/>
      </c>
      <c r="P540" s="531" t="str">
        <f>IF([2]!Tabla1[[#This Row],[Descripción]]="","",_xlfn.XLOOKUP([2]!Tabla1[[#This Row],[Descripción]],[2]!Tabla10[Descripción],[2]!Tabla10[CODIGO PRESUPUESTARIO],0))</f>
        <v/>
      </c>
      <c r="Q540" s="532"/>
      <c r="R540" s="532" t="str">
        <f>IF([2]!Tabla1[[#This Row],[Insumos]]="","",_xlfn.XLOOKUP([2]!Tabla1[[#This Row],[Insumos]],[2]!Tabla10[Insumo],[2]!Tabla10[InsumoAbrev],"",0))</f>
        <v/>
      </c>
      <c r="S540" s="191"/>
    </row>
    <row r="541" spans="2:19">
      <c r="B541" s="191" t="str">
        <f>IF('Formulario PPGR3'!$G541="","",CONCATENATE('Formulario PPGR3'!$C541,".",'Formulario PPGR3'!$D541,".",'Formulario PPGR3'!$E541,".",'Formulario PPGR3'!$F541))</f>
        <v/>
      </c>
      <c r="C541" s="191" t="str">
        <f>IF('Formulario PPGR3'!$G541="","",'Formulario PPGR1'!#REF!)</f>
        <v/>
      </c>
      <c r="D541" s="191" t="str">
        <f>IF('Formulario PPGR3'!$G541="","",'Formulario PPGR1'!#REF!)</f>
        <v/>
      </c>
      <c r="E541" s="191" t="str">
        <f>IF('Formulario PPGR3'!$G541="","",'Formulario PPGR1'!#REF!)</f>
        <v/>
      </c>
      <c r="F541" s="191" t="str">
        <f>IF('Formulario PPGR3'!$G541="","",'Formulario PPGR1'!#REF!)</f>
        <v/>
      </c>
      <c r="G541" s="241"/>
      <c r="H541" s="528" t="e" cm="1" vm="1">
        <f t="array" ref="H541">IF([2]!Tabla1[[#This Row],[Código_Actividad]]="","",_xlfn.XLOOKUP([2]!Tabla1[[#This Row],[Código_Actividad]],CodigoActividad,[2]!Tabla2[Actividades Programables Presupuestables],"",0))</f>
        <v>#REF!</v>
      </c>
      <c r="I541" s="529" t="str">
        <f>IFERROR(VLOOKUP('[2]Formulario PPGR3'!$G541,'[2]Formulario PPGR2'!$H$9:$V$534,15,FALSE),"")</f>
        <v/>
      </c>
      <c r="J541" s="534"/>
      <c r="K541" s="533"/>
      <c r="L541" s="530" t="str">
        <f>IF([2]!Tabla1[[#This Row],[Descripción]]="","",_xlfn.XLOOKUP([2]!Tabla1[[#This Row],[Descripción]],[2]!Tabla10[Descripción],[2]!Tabla10[Unidad de Medida],"",0))</f>
        <v/>
      </c>
      <c r="M541" s="321"/>
      <c r="N541" s="546" t="str">
        <f>IF([2]!Tabla1[[#This Row],[Descripción]]="","",_xlfn.XLOOKUP([2]!Tabla1[[#This Row],[Descripción]],[2]!Tabla10[Descripción],[2]!Tabla10[Precio Unitario],0))</f>
        <v/>
      </c>
      <c r="O541" s="546" t="str">
        <f>IF([2]!Tabla1[[#This Row],[Cantidad de Insumos]]="","",[2]!Tabla1[[#This Row],[Precio Unitario]]*[2]!Tabla1[[#This Row],[Cantidad de Insumos]])</f>
        <v/>
      </c>
      <c r="P541" s="531" t="str">
        <f>IF([2]!Tabla1[[#This Row],[Descripción]]="","",_xlfn.XLOOKUP([2]!Tabla1[[#This Row],[Descripción]],[2]!Tabla10[Descripción],[2]!Tabla10[CODIGO PRESUPUESTARIO],0))</f>
        <v/>
      </c>
      <c r="Q541" s="532"/>
      <c r="R541" s="532" t="str">
        <f>IF([2]!Tabla1[[#This Row],[Insumos]]="","",_xlfn.XLOOKUP([2]!Tabla1[[#This Row],[Insumos]],[2]!Tabla10[Insumo],[2]!Tabla10[InsumoAbrev],"",0))</f>
        <v/>
      </c>
      <c r="S541" s="191"/>
    </row>
    <row r="542" spans="2:19">
      <c r="B542" s="191" t="str">
        <f>IF('Formulario PPGR3'!$G542="","",CONCATENATE('Formulario PPGR3'!$C542,".",'Formulario PPGR3'!$D542,".",'Formulario PPGR3'!$E542,".",'Formulario PPGR3'!$F542))</f>
        <v/>
      </c>
      <c r="C542" s="191" t="str">
        <f>IF('Formulario PPGR3'!$G542="","",'Formulario PPGR1'!#REF!)</f>
        <v/>
      </c>
      <c r="D542" s="191" t="str">
        <f>IF('Formulario PPGR3'!$G542="","",'Formulario PPGR1'!#REF!)</f>
        <v/>
      </c>
      <c r="E542" s="191" t="str">
        <f>IF('Formulario PPGR3'!$G542="","",'Formulario PPGR1'!#REF!)</f>
        <v/>
      </c>
      <c r="F542" s="191" t="str">
        <f>IF('Formulario PPGR3'!$G542="","",'Formulario PPGR1'!#REF!)</f>
        <v/>
      </c>
      <c r="G542" s="241"/>
      <c r="H542" s="528" t="e" cm="1" vm="1">
        <f t="array" ref="H542">IF([2]!Tabla1[[#This Row],[Código_Actividad]]="","",_xlfn.XLOOKUP([2]!Tabla1[[#This Row],[Código_Actividad]],CodigoActividad,[2]!Tabla2[Actividades Programables Presupuestables],"",0))</f>
        <v>#REF!</v>
      </c>
      <c r="I542" s="529" t="str">
        <f>IFERROR(VLOOKUP('[2]Formulario PPGR3'!$G542,'[2]Formulario PPGR2'!$H$9:$V$534,15,FALSE),"")</f>
        <v/>
      </c>
      <c r="J542" s="534"/>
      <c r="K542" s="533"/>
      <c r="L542" s="530" t="str">
        <f>IF([2]!Tabla1[[#This Row],[Descripción]]="","",_xlfn.XLOOKUP([2]!Tabla1[[#This Row],[Descripción]],[2]!Tabla10[Descripción],[2]!Tabla10[Unidad de Medida],"",0))</f>
        <v/>
      </c>
      <c r="M542" s="321"/>
      <c r="N542" s="546" t="str">
        <f>IF([2]!Tabla1[[#This Row],[Descripción]]="","",_xlfn.XLOOKUP([2]!Tabla1[[#This Row],[Descripción]],[2]!Tabla10[Descripción],[2]!Tabla10[Precio Unitario],0))</f>
        <v/>
      </c>
      <c r="O542" s="546" t="str">
        <f>IF([2]!Tabla1[[#This Row],[Cantidad de Insumos]]="","",[2]!Tabla1[[#This Row],[Precio Unitario]]*[2]!Tabla1[[#This Row],[Cantidad de Insumos]])</f>
        <v/>
      </c>
      <c r="P542" s="531" t="str">
        <f>IF([2]!Tabla1[[#This Row],[Descripción]]="","",_xlfn.XLOOKUP([2]!Tabla1[[#This Row],[Descripción]],[2]!Tabla10[Descripción],[2]!Tabla10[CODIGO PRESUPUESTARIO],0))</f>
        <v/>
      </c>
      <c r="Q542" s="532"/>
      <c r="R542" s="532" t="str">
        <f>IF([2]!Tabla1[[#This Row],[Insumos]]="","",_xlfn.XLOOKUP([2]!Tabla1[[#This Row],[Insumos]],[2]!Tabla10[Insumo],[2]!Tabla10[InsumoAbrev],"",0))</f>
        <v/>
      </c>
      <c r="S542" s="191"/>
    </row>
    <row r="543" spans="2:19">
      <c r="B543" s="191" t="str">
        <f>IF('Formulario PPGR3'!$G543="","",CONCATENATE('Formulario PPGR3'!$C543,".",'Formulario PPGR3'!$D543,".",'Formulario PPGR3'!$E543,".",'Formulario PPGR3'!$F543))</f>
        <v/>
      </c>
      <c r="C543" s="191" t="str">
        <f>IF('Formulario PPGR3'!$G543="","",'Formulario PPGR1'!#REF!)</f>
        <v/>
      </c>
      <c r="D543" s="191" t="str">
        <f>IF('Formulario PPGR3'!$G543="","",'Formulario PPGR1'!#REF!)</f>
        <v/>
      </c>
      <c r="E543" s="191" t="str">
        <f>IF('Formulario PPGR3'!$G543="","",'Formulario PPGR1'!#REF!)</f>
        <v/>
      </c>
      <c r="F543" s="191" t="str">
        <f>IF('Formulario PPGR3'!$G543="","",'Formulario PPGR1'!#REF!)</f>
        <v/>
      </c>
      <c r="G543" s="241"/>
      <c r="H543" s="528" t="e" cm="1" vm="1">
        <f t="array" ref="H543">IF([2]!Tabla1[[#This Row],[Código_Actividad]]="","",_xlfn.XLOOKUP([2]!Tabla1[[#This Row],[Código_Actividad]],CodigoActividad,[2]!Tabla2[Actividades Programables Presupuestables],"",0))</f>
        <v>#REF!</v>
      </c>
      <c r="I543" s="529" t="str">
        <f>IFERROR(VLOOKUP('[2]Formulario PPGR3'!$G543,'[2]Formulario PPGR2'!$H$9:$V$534,15,FALSE),"")</f>
        <v/>
      </c>
      <c r="J543" s="534"/>
      <c r="K543" s="533"/>
      <c r="L543" s="530" t="str">
        <f>IF([2]!Tabla1[[#This Row],[Descripción]]="","",_xlfn.XLOOKUP([2]!Tabla1[[#This Row],[Descripción]],[2]!Tabla10[Descripción],[2]!Tabla10[Unidad de Medida],"",0))</f>
        <v/>
      </c>
      <c r="M543" s="321"/>
      <c r="N543" s="546" t="str">
        <f>IF([2]!Tabla1[[#This Row],[Descripción]]="","",_xlfn.XLOOKUP([2]!Tabla1[[#This Row],[Descripción]],[2]!Tabla10[Descripción],[2]!Tabla10[Precio Unitario],0))</f>
        <v/>
      </c>
      <c r="O543" s="546" t="str">
        <f>IF([2]!Tabla1[[#This Row],[Cantidad de Insumos]]="","",[2]!Tabla1[[#This Row],[Precio Unitario]]*[2]!Tabla1[[#This Row],[Cantidad de Insumos]])</f>
        <v/>
      </c>
      <c r="P543" s="531" t="str">
        <f>IF([2]!Tabla1[[#This Row],[Descripción]]="","",_xlfn.XLOOKUP([2]!Tabla1[[#This Row],[Descripción]],[2]!Tabla10[Descripción],[2]!Tabla10[CODIGO PRESUPUESTARIO],0))</f>
        <v/>
      </c>
      <c r="Q543" s="532"/>
      <c r="R543" s="532" t="str">
        <f>IF([2]!Tabla1[[#This Row],[Insumos]]="","",_xlfn.XLOOKUP([2]!Tabla1[[#This Row],[Insumos]],[2]!Tabla10[Insumo],[2]!Tabla10[InsumoAbrev],"",0))</f>
        <v/>
      </c>
      <c r="S543" s="191"/>
    </row>
    <row r="544" spans="2:19">
      <c r="B544" s="191" t="str">
        <f>IF('Formulario PPGR3'!$G544="","",CONCATENATE('Formulario PPGR3'!$C544,".",'Formulario PPGR3'!$D544,".",'Formulario PPGR3'!$E544,".",'Formulario PPGR3'!$F544))</f>
        <v/>
      </c>
      <c r="C544" s="191" t="str">
        <f>IF('Formulario PPGR3'!$G544="","",'Formulario PPGR1'!#REF!)</f>
        <v/>
      </c>
      <c r="D544" s="191" t="str">
        <f>IF('Formulario PPGR3'!$G544="","",'Formulario PPGR1'!#REF!)</f>
        <v/>
      </c>
      <c r="E544" s="191" t="str">
        <f>IF('Formulario PPGR3'!$G544="","",'Formulario PPGR1'!#REF!)</f>
        <v/>
      </c>
      <c r="F544" s="191" t="str">
        <f>IF('Formulario PPGR3'!$G544="","",'Formulario PPGR1'!#REF!)</f>
        <v/>
      </c>
      <c r="G544" s="241"/>
      <c r="H544" s="528" t="e" cm="1" vm="1">
        <f t="array" ref="H544">IF([2]!Tabla1[[#This Row],[Código_Actividad]]="","",_xlfn.XLOOKUP([2]!Tabla1[[#This Row],[Código_Actividad]],CodigoActividad,[2]!Tabla2[Actividades Programables Presupuestables],"",0))</f>
        <v>#REF!</v>
      </c>
      <c r="I544" s="529" t="str">
        <f>IFERROR(VLOOKUP('[2]Formulario PPGR3'!$G544,'[2]Formulario PPGR2'!$H$9:$V$534,15,FALSE),"")</f>
        <v/>
      </c>
      <c r="J544" s="534"/>
      <c r="K544" s="533"/>
      <c r="L544" s="530" t="str">
        <f>IF([2]!Tabla1[[#This Row],[Descripción]]="","",_xlfn.XLOOKUP([2]!Tabla1[[#This Row],[Descripción]],[2]!Tabla10[Descripción],[2]!Tabla10[Unidad de Medida],"",0))</f>
        <v/>
      </c>
      <c r="M544" s="321"/>
      <c r="N544" s="546" t="str">
        <f>IF([2]!Tabla1[[#This Row],[Descripción]]="","",_xlfn.XLOOKUP([2]!Tabla1[[#This Row],[Descripción]],[2]!Tabla10[Descripción],[2]!Tabla10[Precio Unitario],0))</f>
        <v/>
      </c>
      <c r="O544" s="546" t="str">
        <f>IF([2]!Tabla1[[#This Row],[Cantidad de Insumos]]="","",[2]!Tabla1[[#This Row],[Precio Unitario]]*[2]!Tabla1[[#This Row],[Cantidad de Insumos]])</f>
        <v/>
      </c>
      <c r="P544" s="531" t="str">
        <f>IF([2]!Tabla1[[#This Row],[Descripción]]="","",_xlfn.XLOOKUP([2]!Tabla1[[#This Row],[Descripción]],[2]!Tabla10[Descripción],[2]!Tabla10[CODIGO PRESUPUESTARIO],0))</f>
        <v/>
      </c>
      <c r="Q544" s="532"/>
      <c r="R544" s="532" t="str">
        <f>IF([2]!Tabla1[[#This Row],[Insumos]]="","",_xlfn.XLOOKUP([2]!Tabla1[[#This Row],[Insumos]],[2]!Tabla10[Insumo],[2]!Tabla10[InsumoAbrev],"",0))</f>
        <v/>
      </c>
      <c r="S544" s="191"/>
    </row>
    <row r="545" spans="2:19">
      <c r="B545" s="191" t="str">
        <f>IF('Formulario PPGR3'!$G545="","",CONCATENATE('Formulario PPGR3'!$C545,".",'Formulario PPGR3'!$D545,".",'Formulario PPGR3'!$E545,".",'Formulario PPGR3'!$F545))</f>
        <v/>
      </c>
      <c r="C545" s="191" t="str">
        <f>IF('Formulario PPGR3'!$G545="","",'Formulario PPGR1'!#REF!)</f>
        <v/>
      </c>
      <c r="D545" s="191" t="str">
        <f>IF('Formulario PPGR3'!$G545="","",'Formulario PPGR1'!#REF!)</f>
        <v/>
      </c>
      <c r="E545" s="191" t="str">
        <f>IF('Formulario PPGR3'!$G545="","",'Formulario PPGR1'!#REF!)</f>
        <v/>
      </c>
      <c r="F545" s="191" t="str">
        <f>IF('Formulario PPGR3'!$G545="","",'Formulario PPGR1'!#REF!)</f>
        <v/>
      </c>
      <c r="G545" s="241"/>
      <c r="H545" s="528" t="e" cm="1" vm="1">
        <f t="array" ref="H545">IF([2]!Tabla1[[#This Row],[Código_Actividad]]="","",_xlfn.XLOOKUP([2]!Tabla1[[#This Row],[Código_Actividad]],CodigoActividad,[2]!Tabla2[Actividades Programables Presupuestables],"",0))</f>
        <v>#REF!</v>
      </c>
      <c r="I545" s="529" t="str">
        <f>IFERROR(VLOOKUP('[2]Formulario PPGR3'!$G545,'[2]Formulario PPGR2'!$H$9:$V$534,15,FALSE),"")</f>
        <v/>
      </c>
      <c r="J545" s="534"/>
      <c r="K545" s="533"/>
      <c r="L545" s="530" t="str">
        <f>IF([2]!Tabla1[[#This Row],[Descripción]]="","",_xlfn.XLOOKUP([2]!Tabla1[[#This Row],[Descripción]],[2]!Tabla10[Descripción],[2]!Tabla10[Unidad de Medida],"",0))</f>
        <v/>
      </c>
      <c r="M545" s="321"/>
      <c r="N545" s="546" t="str">
        <f>IF([2]!Tabla1[[#This Row],[Descripción]]="","",_xlfn.XLOOKUP([2]!Tabla1[[#This Row],[Descripción]],[2]!Tabla10[Descripción],[2]!Tabla10[Precio Unitario],0))</f>
        <v/>
      </c>
      <c r="O545" s="546" t="str">
        <f>IF([2]!Tabla1[[#This Row],[Cantidad de Insumos]]="","",[2]!Tabla1[[#This Row],[Precio Unitario]]*[2]!Tabla1[[#This Row],[Cantidad de Insumos]])</f>
        <v/>
      </c>
      <c r="P545" s="531" t="str">
        <f>IF([2]!Tabla1[[#This Row],[Descripción]]="","",_xlfn.XLOOKUP([2]!Tabla1[[#This Row],[Descripción]],[2]!Tabla10[Descripción],[2]!Tabla10[CODIGO PRESUPUESTARIO],0))</f>
        <v/>
      </c>
      <c r="Q545" s="532"/>
      <c r="R545" s="532" t="str">
        <f>IF([2]!Tabla1[[#This Row],[Insumos]]="","",_xlfn.XLOOKUP([2]!Tabla1[[#This Row],[Insumos]],[2]!Tabla10[Insumo],[2]!Tabla10[InsumoAbrev],"",0))</f>
        <v/>
      </c>
      <c r="S545" s="191"/>
    </row>
    <row r="546" spans="2:19">
      <c r="B546" s="191" t="str">
        <f>IF('Formulario PPGR3'!$G546="","",CONCATENATE('Formulario PPGR3'!$C546,".",'Formulario PPGR3'!$D546,".",'Formulario PPGR3'!$E546,".",'Formulario PPGR3'!$F546))</f>
        <v/>
      </c>
      <c r="C546" s="191" t="str">
        <f>IF('Formulario PPGR3'!$G546="","",'Formulario PPGR1'!#REF!)</f>
        <v/>
      </c>
      <c r="D546" s="191" t="str">
        <f>IF('Formulario PPGR3'!$G546="","",'Formulario PPGR1'!#REF!)</f>
        <v/>
      </c>
      <c r="E546" s="191" t="str">
        <f>IF('Formulario PPGR3'!$G546="","",'Formulario PPGR1'!#REF!)</f>
        <v/>
      </c>
      <c r="F546" s="191" t="str">
        <f>IF('Formulario PPGR3'!$G546="","",'Formulario PPGR1'!#REF!)</f>
        <v/>
      </c>
      <c r="G546" s="241"/>
      <c r="H546" s="528" t="e" cm="1" vm="1">
        <f t="array" ref="H546">IF([2]!Tabla1[[#This Row],[Código_Actividad]]="","",_xlfn.XLOOKUP([2]!Tabla1[[#This Row],[Código_Actividad]],CodigoActividad,[2]!Tabla2[Actividades Programables Presupuestables],"",0))</f>
        <v>#REF!</v>
      </c>
      <c r="I546" s="529" t="str">
        <f>IFERROR(VLOOKUP('[2]Formulario PPGR3'!$G546,'[2]Formulario PPGR2'!$H$9:$V$534,15,FALSE),"")</f>
        <v/>
      </c>
      <c r="J546" s="536"/>
      <c r="K546" s="533"/>
      <c r="L546" s="530" t="str">
        <f>IF([2]!Tabla1[[#This Row],[Descripción]]="","",_xlfn.XLOOKUP([2]!Tabla1[[#This Row],[Descripción]],[2]!Tabla10[Descripción],[2]!Tabla10[Unidad de Medida],"",0))</f>
        <v/>
      </c>
      <c r="M546" s="321"/>
      <c r="N546" s="546" t="str">
        <f>IF([2]!Tabla1[[#This Row],[Descripción]]="","",_xlfn.XLOOKUP([2]!Tabla1[[#This Row],[Descripción]],[2]!Tabla10[Descripción],[2]!Tabla10[Precio Unitario],0))</f>
        <v/>
      </c>
      <c r="O546" s="546" t="str">
        <f>IF([2]!Tabla1[[#This Row],[Cantidad de Insumos]]="","",[2]!Tabla1[[#This Row],[Precio Unitario]]*[2]!Tabla1[[#This Row],[Cantidad de Insumos]])</f>
        <v/>
      </c>
      <c r="P546" s="531" t="str">
        <f>IF([2]!Tabla1[[#This Row],[Descripción]]="","",_xlfn.XLOOKUP([2]!Tabla1[[#This Row],[Descripción]],[2]!Tabla10[Descripción],[2]!Tabla10[CODIGO PRESUPUESTARIO],0))</f>
        <v/>
      </c>
      <c r="Q546" s="532"/>
      <c r="R546" s="532" t="str">
        <f>IF([2]!Tabla1[[#This Row],[Insumos]]="","",_xlfn.XLOOKUP([2]!Tabla1[[#This Row],[Insumos]],[2]!Tabla10[Insumo],[2]!Tabla10[InsumoAbrev],"",0))</f>
        <v/>
      </c>
      <c r="S546" s="191"/>
    </row>
    <row r="547" spans="2:19">
      <c r="B547" s="191" t="str">
        <f>IF('Formulario PPGR3'!$G547="","",CONCATENATE('Formulario PPGR3'!$C547,".",'Formulario PPGR3'!$D547,".",'Formulario PPGR3'!$E547,".",'Formulario PPGR3'!$F547))</f>
        <v/>
      </c>
      <c r="C547" s="191" t="str">
        <f>IF('Formulario PPGR3'!$G547="","",'Formulario PPGR1'!#REF!)</f>
        <v/>
      </c>
      <c r="D547" s="191" t="str">
        <f>IF('Formulario PPGR3'!$G547="","",'Formulario PPGR1'!#REF!)</f>
        <v/>
      </c>
      <c r="E547" s="191" t="str">
        <f>IF('Formulario PPGR3'!$G547="","",'Formulario PPGR1'!#REF!)</f>
        <v/>
      </c>
      <c r="F547" s="191" t="str">
        <f>IF('Formulario PPGR3'!$G547="","",'Formulario PPGR1'!#REF!)</f>
        <v/>
      </c>
      <c r="G547" s="241"/>
      <c r="H547" s="528" t="e" cm="1" vm="1">
        <f t="array" ref="H547">IF([2]!Tabla1[[#This Row],[Código_Actividad]]="","",_xlfn.XLOOKUP([2]!Tabla1[[#This Row],[Código_Actividad]],CodigoActividad,[2]!Tabla2[Actividades Programables Presupuestables],"",0))</f>
        <v>#REF!</v>
      </c>
      <c r="I547" s="529" t="str">
        <f>IFERROR(VLOOKUP('[2]Formulario PPGR3'!$G547,'[2]Formulario PPGR2'!$H$9:$V$534,15,FALSE),"")</f>
        <v/>
      </c>
      <c r="J547" s="534"/>
      <c r="K547" s="533"/>
      <c r="L547" s="530" t="str">
        <f>IF([2]!Tabla1[[#This Row],[Descripción]]="","",_xlfn.XLOOKUP([2]!Tabla1[[#This Row],[Descripción]],[2]!Tabla10[Descripción],[2]!Tabla10[Unidad de Medida],"",0))</f>
        <v/>
      </c>
      <c r="M547" s="321"/>
      <c r="N547" s="546" t="str">
        <f>IF([2]!Tabla1[[#This Row],[Descripción]]="","",_xlfn.XLOOKUP([2]!Tabla1[[#This Row],[Descripción]],[2]!Tabla10[Descripción],[2]!Tabla10[Precio Unitario],0))</f>
        <v/>
      </c>
      <c r="O547" s="546" t="str">
        <f>IF([2]!Tabla1[[#This Row],[Cantidad de Insumos]]="","",[2]!Tabla1[[#This Row],[Precio Unitario]]*[2]!Tabla1[[#This Row],[Cantidad de Insumos]])</f>
        <v/>
      </c>
      <c r="P547" s="531" t="str">
        <f>IF([2]!Tabla1[[#This Row],[Descripción]]="","",_xlfn.XLOOKUP([2]!Tabla1[[#This Row],[Descripción]],[2]!Tabla10[Descripción],[2]!Tabla10[CODIGO PRESUPUESTARIO],0))</f>
        <v/>
      </c>
      <c r="Q547" s="532"/>
      <c r="R547" s="532" t="str">
        <f>IF([2]!Tabla1[[#This Row],[Insumos]]="","",_xlfn.XLOOKUP([2]!Tabla1[[#This Row],[Insumos]],[2]!Tabla10[Insumo],[2]!Tabla10[InsumoAbrev],"",0))</f>
        <v/>
      </c>
      <c r="S547" s="191"/>
    </row>
    <row r="548" spans="2:19">
      <c r="B548" s="191" t="str">
        <f>IF('Formulario PPGR3'!$G548="","",CONCATENATE('Formulario PPGR3'!$C548,".",'Formulario PPGR3'!$D548,".",'Formulario PPGR3'!$E548,".",'Formulario PPGR3'!$F548))</f>
        <v/>
      </c>
      <c r="C548" s="191" t="str">
        <f>IF('Formulario PPGR3'!$G548="","",'Formulario PPGR1'!#REF!)</f>
        <v/>
      </c>
      <c r="D548" s="191" t="str">
        <f>IF('Formulario PPGR3'!$G548="","",'Formulario PPGR1'!#REF!)</f>
        <v/>
      </c>
      <c r="E548" s="191" t="str">
        <f>IF('Formulario PPGR3'!$G548="","",'Formulario PPGR1'!#REF!)</f>
        <v/>
      </c>
      <c r="F548" s="191" t="str">
        <f>IF('Formulario PPGR3'!$G548="","",'Formulario PPGR1'!#REF!)</f>
        <v/>
      </c>
      <c r="G548" s="241"/>
      <c r="H548" s="528" t="e" cm="1" vm="1">
        <f t="array" ref="H548">IF([2]!Tabla1[[#This Row],[Código_Actividad]]="","",_xlfn.XLOOKUP([2]!Tabla1[[#This Row],[Código_Actividad]],CodigoActividad,[2]!Tabla2[Actividades Programables Presupuestables],"",0))</f>
        <v>#REF!</v>
      </c>
      <c r="I548" s="529" t="str">
        <f>IFERROR(VLOOKUP('[2]Formulario PPGR3'!$G548,'[2]Formulario PPGR2'!$H$9:$V$534,15,FALSE),"")</f>
        <v/>
      </c>
      <c r="J548" s="535"/>
      <c r="K548" s="533"/>
      <c r="L548" s="530" t="str">
        <f>IF([2]!Tabla1[[#This Row],[Descripción]]="","",_xlfn.XLOOKUP([2]!Tabla1[[#This Row],[Descripción]],[2]!Tabla10[Descripción],[2]!Tabla10[Unidad de Medida],"",0))</f>
        <v/>
      </c>
      <c r="M548" s="321"/>
      <c r="N548" s="546" t="str">
        <f>IF([2]!Tabla1[[#This Row],[Descripción]]="","",_xlfn.XLOOKUP([2]!Tabla1[[#This Row],[Descripción]],[2]!Tabla10[Descripción],[2]!Tabla10[Precio Unitario],0))</f>
        <v/>
      </c>
      <c r="O548" s="546" t="str">
        <f>IF([2]!Tabla1[[#This Row],[Cantidad de Insumos]]="","",[2]!Tabla1[[#This Row],[Precio Unitario]]*[2]!Tabla1[[#This Row],[Cantidad de Insumos]])</f>
        <v/>
      </c>
      <c r="P548" s="531" t="str">
        <f>IF([2]!Tabla1[[#This Row],[Descripción]]="","",_xlfn.XLOOKUP([2]!Tabla1[[#This Row],[Descripción]],[2]!Tabla10[Descripción],[2]!Tabla10[CODIGO PRESUPUESTARIO],0))</f>
        <v/>
      </c>
      <c r="Q548" s="532"/>
      <c r="R548" s="532" t="str">
        <f>IF([2]!Tabla1[[#This Row],[Insumos]]="","",_xlfn.XLOOKUP([2]!Tabla1[[#This Row],[Insumos]],[2]!Tabla10[Insumo],[2]!Tabla10[InsumoAbrev],"",0))</f>
        <v/>
      </c>
      <c r="S548" s="191"/>
    </row>
    <row r="549" spans="2:19">
      <c r="B549" s="191" t="str">
        <f>IF('Formulario PPGR3'!$G549="","",CONCATENATE('Formulario PPGR3'!$C549,".",'Formulario PPGR3'!$D549,".",'Formulario PPGR3'!$E549,".",'Formulario PPGR3'!$F549))</f>
        <v/>
      </c>
      <c r="C549" s="191" t="str">
        <f>IF('Formulario PPGR3'!$G549="","",'Formulario PPGR1'!#REF!)</f>
        <v/>
      </c>
      <c r="D549" s="191" t="str">
        <f>IF('Formulario PPGR3'!$G549="","",'Formulario PPGR1'!#REF!)</f>
        <v/>
      </c>
      <c r="E549" s="191" t="str">
        <f>IF('Formulario PPGR3'!$G549="","",'Formulario PPGR1'!#REF!)</f>
        <v/>
      </c>
      <c r="F549" s="191" t="str">
        <f>IF('Formulario PPGR3'!$G549="","",'Formulario PPGR1'!#REF!)</f>
        <v/>
      </c>
      <c r="G549" s="241"/>
      <c r="H549" s="528" t="e" cm="1" vm="1">
        <f t="array" ref="H549">IF([2]!Tabla1[[#This Row],[Código_Actividad]]="","",_xlfn.XLOOKUP([2]!Tabla1[[#This Row],[Código_Actividad]],CodigoActividad,[2]!Tabla2[Actividades Programables Presupuestables],"",0))</f>
        <v>#REF!</v>
      </c>
      <c r="I549" s="529" t="str">
        <f>IFERROR(VLOOKUP('[2]Formulario PPGR3'!$G549,'[2]Formulario PPGR2'!$H$9:$V$534,15,FALSE),"")</f>
        <v/>
      </c>
      <c r="J549" s="534"/>
      <c r="K549" s="533"/>
      <c r="L549" s="530" t="str">
        <f>IF([2]!Tabla1[[#This Row],[Descripción]]="","",_xlfn.XLOOKUP([2]!Tabla1[[#This Row],[Descripción]],[2]!Tabla10[Descripción],[2]!Tabla10[Unidad de Medida],"",0))</f>
        <v/>
      </c>
      <c r="M549" s="321"/>
      <c r="N549" s="546" t="str">
        <f>IF([2]!Tabla1[[#This Row],[Descripción]]="","",_xlfn.XLOOKUP([2]!Tabla1[[#This Row],[Descripción]],[2]!Tabla10[Descripción],[2]!Tabla10[Precio Unitario],0))</f>
        <v/>
      </c>
      <c r="O549" s="546" t="str">
        <f>IF([2]!Tabla1[[#This Row],[Cantidad de Insumos]]="","",[2]!Tabla1[[#This Row],[Precio Unitario]]*[2]!Tabla1[[#This Row],[Cantidad de Insumos]])</f>
        <v/>
      </c>
      <c r="P549" s="531" t="str">
        <f>IF([2]!Tabla1[[#This Row],[Descripción]]="","",_xlfn.XLOOKUP([2]!Tabla1[[#This Row],[Descripción]],[2]!Tabla10[Descripción],[2]!Tabla10[CODIGO PRESUPUESTARIO],0))</f>
        <v/>
      </c>
      <c r="Q549" s="532"/>
      <c r="R549" s="532" t="str">
        <f>IF([2]!Tabla1[[#This Row],[Insumos]]="","",_xlfn.XLOOKUP([2]!Tabla1[[#This Row],[Insumos]],[2]!Tabla10[Insumo],[2]!Tabla10[InsumoAbrev],"",0))</f>
        <v/>
      </c>
      <c r="S549" s="191"/>
    </row>
    <row r="550" spans="2:19">
      <c r="B550" s="191" t="str">
        <f>IF('Formulario PPGR3'!$G550="","",CONCATENATE('Formulario PPGR3'!$C550,".",'Formulario PPGR3'!$D550,".",'Formulario PPGR3'!$E550,".",'Formulario PPGR3'!$F550))</f>
        <v/>
      </c>
      <c r="C550" s="191" t="str">
        <f>IF('Formulario PPGR3'!$G550="","",'Formulario PPGR1'!#REF!)</f>
        <v/>
      </c>
      <c r="D550" s="191" t="str">
        <f>IF('Formulario PPGR3'!$G550="","",'Formulario PPGR1'!#REF!)</f>
        <v/>
      </c>
      <c r="E550" s="191" t="str">
        <f>IF('Formulario PPGR3'!$G550="","",'Formulario PPGR1'!#REF!)</f>
        <v/>
      </c>
      <c r="F550" s="191" t="str">
        <f>IF('Formulario PPGR3'!$G550="","",'Formulario PPGR1'!#REF!)</f>
        <v/>
      </c>
      <c r="G550" s="241"/>
      <c r="H550" s="528" t="e" cm="1" vm="1">
        <f t="array" ref="H550">IF([2]!Tabla1[[#This Row],[Código_Actividad]]="","",_xlfn.XLOOKUP([2]!Tabla1[[#This Row],[Código_Actividad]],CodigoActividad,[2]!Tabla2[Actividades Programables Presupuestables],"",0))</f>
        <v>#REF!</v>
      </c>
      <c r="I550" s="529" t="str">
        <f>IFERROR(VLOOKUP('[2]Formulario PPGR3'!$G550,'[2]Formulario PPGR2'!$H$9:$V$534,15,FALSE),"")</f>
        <v/>
      </c>
      <c r="J550" s="535"/>
      <c r="K550" s="533"/>
      <c r="L550" s="530" t="str">
        <f>IF([2]!Tabla1[[#This Row],[Descripción]]="","",_xlfn.XLOOKUP([2]!Tabla1[[#This Row],[Descripción]],[2]!Tabla10[Descripción],[2]!Tabla10[Unidad de Medida],"",0))</f>
        <v/>
      </c>
      <c r="M550" s="321"/>
      <c r="N550" s="546" t="str">
        <f>IF([2]!Tabla1[[#This Row],[Descripción]]="","",_xlfn.XLOOKUP([2]!Tabla1[[#This Row],[Descripción]],[2]!Tabla10[Descripción],[2]!Tabla10[Precio Unitario],0))</f>
        <v/>
      </c>
      <c r="O550" s="546" t="str">
        <f>IF([2]!Tabla1[[#This Row],[Cantidad de Insumos]]="","",[2]!Tabla1[[#This Row],[Precio Unitario]]*[2]!Tabla1[[#This Row],[Cantidad de Insumos]])</f>
        <v/>
      </c>
      <c r="P550" s="531" t="str">
        <f>IF([2]!Tabla1[[#This Row],[Descripción]]="","",_xlfn.XLOOKUP([2]!Tabla1[[#This Row],[Descripción]],[2]!Tabla10[Descripción],[2]!Tabla10[CODIGO PRESUPUESTARIO],0))</f>
        <v/>
      </c>
      <c r="Q550" s="532"/>
      <c r="R550" s="532" t="str">
        <f>IF([2]!Tabla1[[#This Row],[Insumos]]="","",_xlfn.XLOOKUP([2]!Tabla1[[#This Row],[Insumos]],[2]!Tabla10[Insumo],[2]!Tabla10[InsumoAbrev],"",0))</f>
        <v/>
      </c>
      <c r="S550" s="191"/>
    </row>
    <row r="551" spans="2:19">
      <c r="B551" s="191" t="str">
        <f>IF('Formulario PPGR3'!$G551="","",CONCATENATE('Formulario PPGR3'!$C551,".",'Formulario PPGR3'!$D551,".",'Formulario PPGR3'!$E551,".",'Formulario PPGR3'!$F551))</f>
        <v/>
      </c>
      <c r="C551" s="191" t="str">
        <f>IF('Formulario PPGR3'!$G551="","",'Formulario PPGR1'!#REF!)</f>
        <v/>
      </c>
      <c r="D551" s="191" t="str">
        <f>IF('Formulario PPGR3'!$G551="","",'Formulario PPGR1'!#REF!)</f>
        <v/>
      </c>
      <c r="E551" s="191" t="str">
        <f>IF('Formulario PPGR3'!$G551="","",'Formulario PPGR1'!#REF!)</f>
        <v/>
      </c>
      <c r="F551" s="191" t="str">
        <f>IF('Formulario PPGR3'!$G551="","",'Formulario PPGR1'!#REF!)</f>
        <v/>
      </c>
      <c r="G551" s="241"/>
      <c r="H551" s="528" t="e" cm="1" vm="1">
        <f t="array" ref="H551">IF([2]!Tabla1[[#This Row],[Código_Actividad]]="","",_xlfn.XLOOKUP([2]!Tabla1[[#This Row],[Código_Actividad]],CodigoActividad,[2]!Tabla2[Actividades Programables Presupuestables],"",0))</f>
        <v>#REF!</v>
      </c>
      <c r="I551" s="529" t="str">
        <f>IFERROR(VLOOKUP('[2]Formulario PPGR3'!$G551,'[2]Formulario PPGR2'!$H$9:$V$534,15,FALSE),"")</f>
        <v/>
      </c>
      <c r="J551" s="536"/>
      <c r="K551" s="533"/>
      <c r="L551" s="530" t="str">
        <f>IF([2]!Tabla1[[#This Row],[Descripción]]="","",_xlfn.XLOOKUP([2]!Tabla1[[#This Row],[Descripción]],[2]!Tabla10[Descripción],[2]!Tabla10[Unidad de Medida],"",0))</f>
        <v/>
      </c>
      <c r="M551" s="321"/>
      <c r="N551" s="546" t="str">
        <f>IF([2]!Tabla1[[#This Row],[Descripción]]="","",_xlfn.XLOOKUP([2]!Tabla1[[#This Row],[Descripción]],[2]!Tabla10[Descripción],[2]!Tabla10[Precio Unitario],0))</f>
        <v/>
      </c>
      <c r="O551" s="546" t="str">
        <f>IF([2]!Tabla1[[#This Row],[Cantidad de Insumos]]="","",[2]!Tabla1[[#This Row],[Precio Unitario]]*[2]!Tabla1[[#This Row],[Cantidad de Insumos]])</f>
        <v/>
      </c>
      <c r="P551" s="531" t="str">
        <f>IF([2]!Tabla1[[#This Row],[Descripción]]="","",_xlfn.XLOOKUP([2]!Tabla1[[#This Row],[Descripción]],[2]!Tabla10[Descripción],[2]!Tabla10[CODIGO PRESUPUESTARIO],0))</f>
        <v/>
      </c>
      <c r="Q551" s="532"/>
      <c r="R551" s="532" t="str">
        <f>IF([2]!Tabla1[[#This Row],[Insumos]]="","",_xlfn.XLOOKUP([2]!Tabla1[[#This Row],[Insumos]],[2]!Tabla10[Insumo],[2]!Tabla10[InsumoAbrev],"",0))</f>
        <v/>
      </c>
      <c r="S551" s="191"/>
    </row>
    <row r="552" spans="2:19">
      <c r="B552" s="191" t="str">
        <f>IF('Formulario PPGR3'!$G552="","",CONCATENATE('Formulario PPGR3'!$C552,".",'Formulario PPGR3'!$D552,".",'Formulario PPGR3'!$E552,".",'Formulario PPGR3'!$F552))</f>
        <v/>
      </c>
      <c r="C552" s="191" t="str">
        <f>IF('Formulario PPGR3'!$G552="","",'Formulario PPGR1'!#REF!)</f>
        <v/>
      </c>
      <c r="D552" s="191" t="str">
        <f>IF('Formulario PPGR3'!$G552="","",'Formulario PPGR1'!#REF!)</f>
        <v/>
      </c>
      <c r="E552" s="191" t="str">
        <f>IF('Formulario PPGR3'!$G552="","",'Formulario PPGR1'!#REF!)</f>
        <v/>
      </c>
      <c r="F552" s="191" t="str">
        <f>IF('Formulario PPGR3'!$G552="","",'Formulario PPGR1'!#REF!)</f>
        <v/>
      </c>
      <c r="G552" s="241"/>
      <c r="H552" s="528" t="e" cm="1" vm="1">
        <f t="array" ref="H552">IF([2]!Tabla1[[#This Row],[Código_Actividad]]="","",_xlfn.XLOOKUP([2]!Tabla1[[#This Row],[Código_Actividad]],CodigoActividad,[2]!Tabla2[Actividades Programables Presupuestables],"",0))</f>
        <v>#REF!</v>
      </c>
      <c r="I552" s="529" t="str">
        <f>IFERROR(VLOOKUP('[2]Formulario PPGR3'!$G552,'[2]Formulario PPGR2'!$H$9:$V$534,15,FALSE),"")</f>
        <v/>
      </c>
      <c r="J552" s="534"/>
      <c r="K552" s="533"/>
      <c r="L552" s="530" t="str">
        <f>IF([2]!Tabla1[[#This Row],[Descripción]]="","",_xlfn.XLOOKUP([2]!Tabla1[[#This Row],[Descripción]],[2]!Tabla10[Descripción],[2]!Tabla10[Unidad de Medida],"",0))</f>
        <v/>
      </c>
      <c r="M552" s="321"/>
      <c r="N552" s="546" t="str">
        <f>IF([2]!Tabla1[[#This Row],[Descripción]]="","",_xlfn.XLOOKUP([2]!Tabla1[[#This Row],[Descripción]],[2]!Tabla10[Descripción],[2]!Tabla10[Precio Unitario],0))</f>
        <v/>
      </c>
      <c r="O552" s="546" t="str">
        <f>IF([2]!Tabla1[[#This Row],[Cantidad de Insumos]]="","",[2]!Tabla1[[#This Row],[Precio Unitario]]*[2]!Tabla1[[#This Row],[Cantidad de Insumos]])</f>
        <v/>
      </c>
      <c r="P552" s="531" t="str">
        <f>IF([2]!Tabla1[[#This Row],[Descripción]]="","",_xlfn.XLOOKUP([2]!Tabla1[[#This Row],[Descripción]],[2]!Tabla10[Descripción],[2]!Tabla10[CODIGO PRESUPUESTARIO],0))</f>
        <v/>
      </c>
      <c r="Q552" s="532"/>
      <c r="R552" s="532" t="str">
        <f>IF([2]!Tabla1[[#This Row],[Insumos]]="","",_xlfn.XLOOKUP([2]!Tabla1[[#This Row],[Insumos]],[2]!Tabla10[Insumo],[2]!Tabla10[InsumoAbrev],"",0))</f>
        <v/>
      </c>
      <c r="S552" s="191"/>
    </row>
    <row r="553" spans="2:19">
      <c r="B553" s="191" t="str">
        <f>IF('Formulario PPGR3'!$G553="","",CONCATENATE('Formulario PPGR3'!$C553,".",'Formulario PPGR3'!$D553,".",'Formulario PPGR3'!$E553,".",'Formulario PPGR3'!$F553))</f>
        <v/>
      </c>
      <c r="C553" s="191" t="str">
        <f>IF('Formulario PPGR3'!$G553="","",'Formulario PPGR1'!#REF!)</f>
        <v/>
      </c>
      <c r="D553" s="191" t="str">
        <f>IF('Formulario PPGR3'!$G553="","",'Formulario PPGR1'!#REF!)</f>
        <v/>
      </c>
      <c r="E553" s="191" t="str">
        <f>IF('Formulario PPGR3'!$G553="","",'Formulario PPGR1'!#REF!)</f>
        <v/>
      </c>
      <c r="F553" s="191" t="str">
        <f>IF('Formulario PPGR3'!$G553="","",'Formulario PPGR1'!#REF!)</f>
        <v/>
      </c>
      <c r="G553" s="241"/>
      <c r="H553" s="528" t="e" cm="1" vm="1">
        <f t="array" ref="H553">IF([2]!Tabla1[[#This Row],[Código_Actividad]]="","",_xlfn.XLOOKUP([2]!Tabla1[[#This Row],[Código_Actividad]],CodigoActividad,[2]!Tabla2[Actividades Programables Presupuestables],"",0))</f>
        <v>#REF!</v>
      </c>
      <c r="I553" s="529" t="str">
        <f>IFERROR(VLOOKUP('[2]Formulario PPGR3'!$G553,'[2]Formulario PPGR2'!$H$9:$V$534,15,FALSE),"")</f>
        <v/>
      </c>
      <c r="J553" s="534"/>
      <c r="K553" s="533"/>
      <c r="L553" s="530" t="str">
        <f>IF([2]!Tabla1[[#This Row],[Descripción]]="","",_xlfn.XLOOKUP([2]!Tabla1[[#This Row],[Descripción]],[2]!Tabla10[Descripción],[2]!Tabla10[Unidad de Medida],"",0))</f>
        <v/>
      </c>
      <c r="M553" s="321"/>
      <c r="N553" s="546" t="str">
        <f>IF([2]!Tabla1[[#This Row],[Descripción]]="","",_xlfn.XLOOKUP([2]!Tabla1[[#This Row],[Descripción]],[2]!Tabla10[Descripción],[2]!Tabla10[Precio Unitario],0))</f>
        <v/>
      </c>
      <c r="O553" s="546" t="str">
        <f>IF([2]!Tabla1[[#This Row],[Cantidad de Insumos]]="","",[2]!Tabla1[[#This Row],[Precio Unitario]]*[2]!Tabla1[[#This Row],[Cantidad de Insumos]])</f>
        <v/>
      </c>
      <c r="P553" s="531" t="str">
        <f>IF([2]!Tabla1[[#This Row],[Descripción]]="","",_xlfn.XLOOKUP([2]!Tabla1[[#This Row],[Descripción]],[2]!Tabla10[Descripción],[2]!Tabla10[CODIGO PRESUPUESTARIO],0))</f>
        <v/>
      </c>
      <c r="Q553" s="532"/>
      <c r="R553" s="532" t="str">
        <f>IF([2]!Tabla1[[#This Row],[Insumos]]="","",_xlfn.XLOOKUP([2]!Tabla1[[#This Row],[Insumos]],[2]!Tabla10[Insumo],[2]!Tabla10[InsumoAbrev],"",0))</f>
        <v/>
      </c>
      <c r="S553" s="191"/>
    </row>
    <row r="554" spans="2:19">
      <c r="B554" s="191" t="str">
        <f>IF('Formulario PPGR3'!$G554="","",CONCATENATE('Formulario PPGR3'!$C554,".",'Formulario PPGR3'!$D554,".",'Formulario PPGR3'!$E554,".",'Formulario PPGR3'!$F554))</f>
        <v/>
      </c>
      <c r="C554" s="191" t="str">
        <f>IF('Formulario PPGR3'!$G554="","",'Formulario PPGR1'!#REF!)</f>
        <v/>
      </c>
      <c r="D554" s="191" t="str">
        <f>IF('Formulario PPGR3'!$G554="","",'Formulario PPGR1'!#REF!)</f>
        <v/>
      </c>
      <c r="E554" s="191" t="str">
        <f>IF('Formulario PPGR3'!$G554="","",'Formulario PPGR1'!#REF!)</f>
        <v/>
      </c>
      <c r="F554" s="191" t="str">
        <f>IF('Formulario PPGR3'!$G554="","",'Formulario PPGR1'!#REF!)</f>
        <v/>
      </c>
      <c r="G554" s="241"/>
      <c r="H554" s="528" t="e" cm="1" vm="1">
        <f t="array" ref="H554">IF([2]!Tabla1[[#This Row],[Código_Actividad]]="","",_xlfn.XLOOKUP([2]!Tabla1[[#This Row],[Código_Actividad]],CodigoActividad,[2]!Tabla2[Actividades Programables Presupuestables],"",0))</f>
        <v>#REF!</v>
      </c>
      <c r="I554" s="529" t="str">
        <f>IFERROR(VLOOKUP('[2]Formulario PPGR3'!$G554,'[2]Formulario PPGR2'!$H$9:$V$534,15,FALSE),"")</f>
        <v/>
      </c>
      <c r="J554" s="534"/>
      <c r="K554" s="533"/>
      <c r="L554" s="530" t="str">
        <f>IF([2]!Tabla1[[#This Row],[Descripción]]="","",_xlfn.XLOOKUP([2]!Tabla1[[#This Row],[Descripción]],[2]!Tabla10[Descripción],[2]!Tabla10[Unidad de Medida],"",0))</f>
        <v/>
      </c>
      <c r="M554" s="321"/>
      <c r="N554" s="546" t="str">
        <f>IF([2]!Tabla1[[#This Row],[Descripción]]="","",_xlfn.XLOOKUP([2]!Tabla1[[#This Row],[Descripción]],[2]!Tabla10[Descripción],[2]!Tabla10[Precio Unitario],0))</f>
        <v/>
      </c>
      <c r="O554" s="546" t="str">
        <f>IF([2]!Tabla1[[#This Row],[Cantidad de Insumos]]="","",[2]!Tabla1[[#This Row],[Precio Unitario]]*[2]!Tabla1[[#This Row],[Cantidad de Insumos]])</f>
        <v/>
      </c>
      <c r="P554" s="531" t="str">
        <f>IF([2]!Tabla1[[#This Row],[Descripción]]="","",_xlfn.XLOOKUP([2]!Tabla1[[#This Row],[Descripción]],[2]!Tabla10[Descripción],[2]!Tabla10[CODIGO PRESUPUESTARIO],0))</f>
        <v/>
      </c>
      <c r="Q554" s="532"/>
      <c r="R554" s="532" t="str">
        <f>IF([2]!Tabla1[[#This Row],[Insumos]]="","",_xlfn.XLOOKUP([2]!Tabla1[[#This Row],[Insumos]],[2]!Tabla10[Insumo],[2]!Tabla10[InsumoAbrev],"",0))</f>
        <v/>
      </c>
      <c r="S554" s="191"/>
    </row>
    <row r="555" spans="2:19">
      <c r="B555" s="191" t="str">
        <f>IF('Formulario PPGR3'!$G555="","",CONCATENATE('Formulario PPGR3'!$C555,".",'Formulario PPGR3'!$D555,".",'Formulario PPGR3'!$E555,".",'Formulario PPGR3'!$F555))</f>
        <v/>
      </c>
      <c r="C555" s="191" t="str">
        <f>IF('Formulario PPGR3'!$G555="","",'Formulario PPGR1'!#REF!)</f>
        <v/>
      </c>
      <c r="D555" s="191" t="str">
        <f>IF('Formulario PPGR3'!$G555="","",'Formulario PPGR1'!#REF!)</f>
        <v/>
      </c>
      <c r="E555" s="191" t="str">
        <f>IF('Formulario PPGR3'!$G555="","",'Formulario PPGR1'!#REF!)</f>
        <v/>
      </c>
      <c r="F555" s="191" t="str">
        <f>IF('Formulario PPGR3'!$G555="","",'Formulario PPGR1'!#REF!)</f>
        <v/>
      </c>
      <c r="G555" s="241"/>
      <c r="H555" s="528" t="e" cm="1" vm="1">
        <f t="array" ref="H555">IF([2]!Tabla1[[#This Row],[Código_Actividad]]="","",_xlfn.XLOOKUP([2]!Tabla1[[#This Row],[Código_Actividad]],CodigoActividad,[2]!Tabla2[Actividades Programables Presupuestables],"",0))</f>
        <v>#REF!</v>
      </c>
      <c r="I555" s="529" t="str">
        <f>IFERROR(VLOOKUP('[2]Formulario PPGR3'!$G555,'[2]Formulario PPGR2'!$H$9:$V$534,15,FALSE),"")</f>
        <v/>
      </c>
      <c r="J555" s="534"/>
      <c r="K555" s="533"/>
      <c r="L555" s="530" t="str">
        <f>IF([2]!Tabla1[[#This Row],[Descripción]]="","",_xlfn.XLOOKUP([2]!Tabla1[[#This Row],[Descripción]],[2]!Tabla10[Descripción],[2]!Tabla10[Unidad de Medida],"",0))</f>
        <v/>
      </c>
      <c r="M555" s="321"/>
      <c r="N555" s="546" t="str">
        <f>IF([2]!Tabla1[[#This Row],[Descripción]]="","",_xlfn.XLOOKUP([2]!Tabla1[[#This Row],[Descripción]],[2]!Tabla10[Descripción],[2]!Tabla10[Precio Unitario],0))</f>
        <v/>
      </c>
      <c r="O555" s="546" t="str">
        <f>IF([2]!Tabla1[[#This Row],[Cantidad de Insumos]]="","",[2]!Tabla1[[#This Row],[Precio Unitario]]*[2]!Tabla1[[#This Row],[Cantidad de Insumos]])</f>
        <v/>
      </c>
      <c r="P555" s="531" t="str">
        <f>IF([2]!Tabla1[[#This Row],[Descripción]]="","",_xlfn.XLOOKUP([2]!Tabla1[[#This Row],[Descripción]],[2]!Tabla10[Descripción],[2]!Tabla10[CODIGO PRESUPUESTARIO],0))</f>
        <v/>
      </c>
      <c r="Q555" s="532"/>
      <c r="R555" s="532" t="str">
        <f>IF([2]!Tabla1[[#This Row],[Insumos]]="","",_xlfn.XLOOKUP([2]!Tabla1[[#This Row],[Insumos]],[2]!Tabla10[Insumo],[2]!Tabla10[InsumoAbrev],"",0))</f>
        <v/>
      </c>
      <c r="S555" s="191"/>
    </row>
    <row r="556" spans="2:19">
      <c r="B556" s="191" t="str">
        <f>IF('Formulario PPGR3'!$G556="","",CONCATENATE('Formulario PPGR3'!$C556,".",'Formulario PPGR3'!$D556,".",'Formulario PPGR3'!$E556,".",'Formulario PPGR3'!$F556))</f>
        <v/>
      </c>
      <c r="C556" s="191" t="str">
        <f>IF('Formulario PPGR3'!$G556="","",'Formulario PPGR1'!#REF!)</f>
        <v/>
      </c>
      <c r="D556" s="191" t="str">
        <f>IF('Formulario PPGR3'!$G556="","",'Formulario PPGR1'!#REF!)</f>
        <v/>
      </c>
      <c r="E556" s="191" t="str">
        <f>IF('Formulario PPGR3'!$G556="","",'Formulario PPGR1'!#REF!)</f>
        <v/>
      </c>
      <c r="F556" s="191" t="str">
        <f>IF('Formulario PPGR3'!$G556="","",'Formulario PPGR1'!#REF!)</f>
        <v/>
      </c>
      <c r="G556" s="241"/>
      <c r="H556" s="528" t="e" cm="1" vm="1">
        <f t="array" ref="H556">IF([2]!Tabla1[[#This Row],[Código_Actividad]]="","",_xlfn.XLOOKUP([2]!Tabla1[[#This Row],[Código_Actividad]],CodigoActividad,[2]!Tabla2[Actividades Programables Presupuestables],"",0))</f>
        <v>#REF!</v>
      </c>
      <c r="I556" s="529" t="str">
        <f>IFERROR(VLOOKUP('[2]Formulario PPGR3'!$G556,'[2]Formulario PPGR2'!$H$9:$V$534,15,FALSE),"")</f>
        <v/>
      </c>
      <c r="J556" s="536"/>
      <c r="K556" s="533"/>
      <c r="L556" s="530" t="str">
        <f>IF([2]!Tabla1[[#This Row],[Descripción]]="","",_xlfn.XLOOKUP([2]!Tabla1[[#This Row],[Descripción]],[2]!Tabla10[Descripción],[2]!Tabla10[Unidad de Medida],"",0))</f>
        <v/>
      </c>
      <c r="M556" s="321"/>
      <c r="N556" s="546" t="str">
        <f>IF([2]!Tabla1[[#This Row],[Descripción]]="","",_xlfn.XLOOKUP([2]!Tabla1[[#This Row],[Descripción]],[2]!Tabla10[Descripción],[2]!Tabla10[Precio Unitario],0))</f>
        <v/>
      </c>
      <c r="O556" s="546" t="str">
        <f>IF([2]!Tabla1[[#This Row],[Cantidad de Insumos]]="","",[2]!Tabla1[[#This Row],[Precio Unitario]]*[2]!Tabla1[[#This Row],[Cantidad de Insumos]])</f>
        <v/>
      </c>
      <c r="P556" s="531" t="str">
        <f>IF([2]!Tabla1[[#This Row],[Descripción]]="","",_xlfn.XLOOKUP([2]!Tabla1[[#This Row],[Descripción]],[2]!Tabla10[Descripción],[2]!Tabla10[CODIGO PRESUPUESTARIO],0))</f>
        <v/>
      </c>
      <c r="Q556" s="532"/>
      <c r="R556" s="532" t="str">
        <f>IF([2]!Tabla1[[#This Row],[Insumos]]="","",_xlfn.XLOOKUP([2]!Tabla1[[#This Row],[Insumos]],[2]!Tabla10[Insumo],[2]!Tabla10[InsumoAbrev],"",0))</f>
        <v/>
      </c>
      <c r="S556" s="191"/>
    </row>
    <row r="557" spans="2:19">
      <c r="B557" s="191" t="str">
        <f>IF('Formulario PPGR3'!$G557="","",CONCATENATE('Formulario PPGR3'!$C557,".",'Formulario PPGR3'!$D557,".",'Formulario PPGR3'!$E557,".",'Formulario PPGR3'!$F557))</f>
        <v/>
      </c>
      <c r="C557" s="191" t="str">
        <f>IF('Formulario PPGR3'!$G557="","",'Formulario PPGR1'!#REF!)</f>
        <v/>
      </c>
      <c r="D557" s="191" t="str">
        <f>IF('Formulario PPGR3'!$G557="","",'Formulario PPGR1'!#REF!)</f>
        <v/>
      </c>
      <c r="E557" s="191" t="str">
        <f>IF('Formulario PPGR3'!$G557="","",'Formulario PPGR1'!#REF!)</f>
        <v/>
      </c>
      <c r="F557" s="191" t="str">
        <f>IF('Formulario PPGR3'!$G557="","",'Formulario PPGR1'!#REF!)</f>
        <v/>
      </c>
      <c r="G557" s="241"/>
      <c r="H557" s="528" t="e" cm="1" vm="1">
        <f t="array" ref="H557">IF([2]!Tabla1[[#This Row],[Código_Actividad]]="","",_xlfn.XLOOKUP([2]!Tabla1[[#This Row],[Código_Actividad]],CodigoActividad,[2]!Tabla2[Actividades Programables Presupuestables],"",0))</f>
        <v>#REF!</v>
      </c>
      <c r="I557" s="529" t="str">
        <f>IFERROR(VLOOKUP('[2]Formulario PPGR3'!$G557,'[2]Formulario PPGR2'!$H$9:$V$534,15,FALSE),"")</f>
        <v/>
      </c>
      <c r="J557" s="534"/>
      <c r="K557" s="533"/>
      <c r="L557" s="530" t="str">
        <f>IF([2]!Tabla1[[#This Row],[Descripción]]="","",_xlfn.XLOOKUP([2]!Tabla1[[#This Row],[Descripción]],[2]!Tabla10[Descripción],[2]!Tabla10[Unidad de Medida],"",0))</f>
        <v/>
      </c>
      <c r="M557" s="321"/>
      <c r="N557" s="546" t="str">
        <f>IF([2]!Tabla1[[#This Row],[Descripción]]="","",_xlfn.XLOOKUP([2]!Tabla1[[#This Row],[Descripción]],[2]!Tabla10[Descripción],[2]!Tabla10[Precio Unitario],0))</f>
        <v/>
      </c>
      <c r="O557" s="546" t="str">
        <f>IF([2]!Tabla1[[#This Row],[Cantidad de Insumos]]="","",[2]!Tabla1[[#This Row],[Precio Unitario]]*[2]!Tabla1[[#This Row],[Cantidad de Insumos]])</f>
        <v/>
      </c>
      <c r="P557" s="531" t="str">
        <f>IF([2]!Tabla1[[#This Row],[Descripción]]="","",_xlfn.XLOOKUP([2]!Tabla1[[#This Row],[Descripción]],[2]!Tabla10[Descripción],[2]!Tabla10[CODIGO PRESUPUESTARIO],0))</f>
        <v/>
      </c>
      <c r="Q557" s="532"/>
      <c r="R557" s="532" t="str">
        <f>IF([2]!Tabla1[[#This Row],[Insumos]]="","",_xlfn.XLOOKUP([2]!Tabla1[[#This Row],[Insumos]],[2]!Tabla10[Insumo],[2]!Tabla10[InsumoAbrev],"",0))</f>
        <v/>
      </c>
      <c r="S557" s="191"/>
    </row>
    <row r="558" spans="2:19">
      <c r="B558" s="191" t="str">
        <f>IF('Formulario PPGR3'!$G558="","",CONCATENATE('Formulario PPGR3'!$C558,".",'Formulario PPGR3'!$D558,".",'Formulario PPGR3'!$E558,".",'Formulario PPGR3'!$F558))</f>
        <v/>
      </c>
      <c r="C558" s="191" t="str">
        <f>IF('Formulario PPGR3'!$G558="","",'Formulario PPGR1'!#REF!)</f>
        <v/>
      </c>
      <c r="D558" s="191" t="str">
        <f>IF('Formulario PPGR3'!$G558="","",'Formulario PPGR1'!#REF!)</f>
        <v/>
      </c>
      <c r="E558" s="191" t="str">
        <f>IF('Formulario PPGR3'!$G558="","",'Formulario PPGR1'!#REF!)</f>
        <v/>
      </c>
      <c r="F558" s="191" t="str">
        <f>IF('Formulario PPGR3'!$G558="","",'Formulario PPGR1'!#REF!)</f>
        <v/>
      </c>
      <c r="G558" s="241"/>
      <c r="H558" s="528" t="e" cm="1" vm="1">
        <f t="array" ref="H558">IF([2]!Tabla1[[#This Row],[Código_Actividad]]="","",_xlfn.XLOOKUP([2]!Tabla1[[#This Row],[Código_Actividad]],CodigoActividad,[2]!Tabla2[Actividades Programables Presupuestables],"",0))</f>
        <v>#REF!</v>
      </c>
      <c r="I558" s="529" t="str">
        <f>IFERROR(VLOOKUP('[2]Formulario PPGR3'!$G558,'[2]Formulario PPGR2'!$H$9:$V$534,15,FALSE),"")</f>
        <v/>
      </c>
      <c r="J558" s="534"/>
      <c r="K558" s="533"/>
      <c r="L558" s="530" t="str">
        <f>IF([2]!Tabla1[[#This Row],[Descripción]]="","",_xlfn.XLOOKUP([2]!Tabla1[[#This Row],[Descripción]],[2]!Tabla10[Descripción],[2]!Tabla10[Unidad de Medida],"",0))</f>
        <v/>
      </c>
      <c r="M558" s="321"/>
      <c r="N558" s="546" t="str">
        <f>IF([2]!Tabla1[[#This Row],[Descripción]]="","",_xlfn.XLOOKUP([2]!Tabla1[[#This Row],[Descripción]],[2]!Tabla10[Descripción],[2]!Tabla10[Precio Unitario],0))</f>
        <v/>
      </c>
      <c r="O558" s="546" t="str">
        <f>IF([2]!Tabla1[[#This Row],[Cantidad de Insumos]]="","",[2]!Tabla1[[#This Row],[Precio Unitario]]*[2]!Tabla1[[#This Row],[Cantidad de Insumos]])</f>
        <v/>
      </c>
      <c r="P558" s="531" t="str">
        <f>IF([2]!Tabla1[[#This Row],[Descripción]]="","",_xlfn.XLOOKUP([2]!Tabla1[[#This Row],[Descripción]],[2]!Tabla10[Descripción],[2]!Tabla10[CODIGO PRESUPUESTARIO],0))</f>
        <v/>
      </c>
      <c r="Q558" s="532"/>
      <c r="R558" s="532" t="str">
        <f>IF([2]!Tabla1[[#This Row],[Insumos]]="","",_xlfn.XLOOKUP([2]!Tabla1[[#This Row],[Insumos]],[2]!Tabla10[Insumo],[2]!Tabla10[InsumoAbrev],"",0))</f>
        <v/>
      </c>
      <c r="S558" s="191"/>
    </row>
    <row r="559" spans="2:19">
      <c r="B559" s="191" t="str">
        <f>IF('Formulario PPGR3'!$G559="","",CONCATENATE('Formulario PPGR3'!$C559,".",'Formulario PPGR3'!$D559,".",'Formulario PPGR3'!$E559,".",'Formulario PPGR3'!$F559))</f>
        <v/>
      </c>
      <c r="C559" s="191" t="str">
        <f>IF('Formulario PPGR3'!$G559="","",'Formulario PPGR1'!#REF!)</f>
        <v/>
      </c>
      <c r="D559" s="191" t="str">
        <f>IF('Formulario PPGR3'!$G559="","",'Formulario PPGR1'!#REF!)</f>
        <v/>
      </c>
      <c r="E559" s="191" t="str">
        <f>IF('Formulario PPGR3'!$G559="","",'Formulario PPGR1'!#REF!)</f>
        <v/>
      </c>
      <c r="F559" s="191" t="str">
        <f>IF('Formulario PPGR3'!$G559="","",'Formulario PPGR1'!#REF!)</f>
        <v/>
      </c>
      <c r="G559" s="241"/>
      <c r="H559" s="528" t="e" cm="1" vm="1">
        <f t="array" ref="H559">IF([2]!Tabla1[[#This Row],[Código_Actividad]]="","",_xlfn.XLOOKUP([2]!Tabla1[[#This Row],[Código_Actividad]],CodigoActividad,[2]!Tabla2[Actividades Programables Presupuestables],"",0))</f>
        <v>#REF!</v>
      </c>
      <c r="I559" s="529" t="str">
        <f>IFERROR(VLOOKUP('[2]Formulario PPGR3'!$G559,'[2]Formulario PPGR2'!$H$9:$V$534,15,FALSE),"")</f>
        <v/>
      </c>
      <c r="J559" s="534"/>
      <c r="K559" s="533"/>
      <c r="L559" s="530" t="str">
        <f>IF([2]!Tabla1[[#This Row],[Descripción]]="","",_xlfn.XLOOKUP([2]!Tabla1[[#This Row],[Descripción]],[2]!Tabla10[Descripción],[2]!Tabla10[Unidad de Medida],"",0))</f>
        <v/>
      </c>
      <c r="M559" s="321"/>
      <c r="N559" s="546" t="str">
        <f>IF([2]!Tabla1[[#This Row],[Descripción]]="","",_xlfn.XLOOKUP([2]!Tabla1[[#This Row],[Descripción]],[2]!Tabla10[Descripción],[2]!Tabla10[Precio Unitario],0))</f>
        <v/>
      </c>
      <c r="O559" s="546" t="str">
        <f>IF([2]!Tabla1[[#This Row],[Cantidad de Insumos]]="","",[2]!Tabla1[[#This Row],[Precio Unitario]]*[2]!Tabla1[[#This Row],[Cantidad de Insumos]])</f>
        <v/>
      </c>
      <c r="P559" s="531" t="str">
        <f>IF([2]!Tabla1[[#This Row],[Descripción]]="","",_xlfn.XLOOKUP([2]!Tabla1[[#This Row],[Descripción]],[2]!Tabla10[Descripción],[2]!Tabla10[CODIGO PRESUPUESTARIO],0))</f>
        <v/>
      </c>
      <c r="Q559" s="532"/>
      <c r="R559" s="532" t="str">
        <f>IF([2]!Tabla1[[#This Row],[Insumos]]="","",_xlfn.XLOOKUP([2]!Tabla1[[#This Row],[Insumos]],[2]!Tabla10[Insumo],[2]!Tabla10[InsumoAbrev],"",0))</f>
        <v/>
      </c>
      <c r="S559" s="191"/>
    </row>
    <row r="560" spans="2:19">
      <c r="B560" s="191" t="str">
        <f>IF('Formulario PPGR3'!$G560="","",CONCATENATE('Formulario PPGR3'!$C560,".",'Formulario PPGR3'!$D560,".",'Formulario PPGR3'!$E560,".",'Formulario PPGR3'!$F560))</f>
        <v/>
      </c>
      <c r="C560" s="191" t="str">
        <f>IF('Formulario PPGR3'!$G560="","",'Formulario PPGR1'!#REF!)</f>
        <v/>
      </c>
      <c r="D560" s="191" t="str">
        <f>IF('Formulario PPGR3'!$G560="","",'Formulario PPGR1'!#REF!)</f>
        <v/>
      </c>
      <c r="E560" s="191" t="str">
        <f>IF('Formulario PPGR3'!$G560="","",'Formulario PPGR1'!#REF!)</f>
        <v/>
      </c>
      <c r="F560" s="191" t="str">
        <f>IF('Formulario PPGR3'!$G560="","",'Formulario PPGR1'!#REF!)</f>
        <v/>
      </c>
      <c r="G560" s="241"/>
      <c r="H560" s="528" t="e" cm="1" vm="1">
        <f t="array" ref="H560">IF([2]!Tabla1[[#This Row],[Código_Actividad]]="","",_xlfn.XLOOKUP([2]!Tabla1[[#This Row],[Código_Actividad]],CodigoActividad,[2]!Tabla2[Actividades Programables Presupuestables],"",0))</f>
        <v>#REF!</v>
      </c>
      <c r="I560" s="529" t="str">
        <f>IFERROR(VLOOKUP('[2]Formulario PPGR3'!$G560,'[2]Formulario PPGR2'!$H$9:$V$534,15,FALSE),"")</f>
        <v/>
      </c>
      <c r="J560" s="534"/>
      <c r="K560" s="533"/>
      <c r="L560" s="530" t="str">
        <f>IF([2]!Tabla1[[#This Row],[Descripción]]="","",_xlfn.XLOOKUP([2]!Tabla1[[#This Row],[Descripción]],[2]!Tabla10[Descripción],[2]!Tabla10[Unidad de Medida],"",0))</f>
        <v/>
      </c>
      <c r="M560" s="321"/>
      <c r="N560" s="546" t="str">
        <f>IF([2]!Tabla1[[#This Row],[Descripción]]="","",_xlfn.XLOOKUP([2]!Tabla1[[#This Row],[Descripción]],[2]!Tabla10[Descripción],[2]!Tabla10[Precio Unitario],0))</f>
        <v/>
      </c>
      <c r="O560" s="546" t="str">
        <f>IF([2]!Tabla1[[#This Row],[Cantidad de Insumos]]="","",[2]!Tabla1[[#This Row],[Precio Unitario]]*[2]!Tabla1[[#This Row],[Cantidad de Insumos]])</f>
        <v/>
      </c>
      <c r="P560" s="531" t="str">
        <f>IF([2]!Tabla1[[#This Row],[Descripción]]="","",_xlfn.XLOOKUP([2]!Tabla1[[#This Row],[Descripción]],[2]!Tabla10[Descripción],[2]!Tabla10[CODIGO PRESUPUESTARIO],0))</f>
        <v/>
      </c>
      <c r="Q560" s="532"/>
      <c r="R560" s="532" t="str">
        <f>IF([2]!Tabla1[[#This Row],[Insumos]]="","",_xlfn.XLOOKUP([2]!Tabla1[[#This Row],[Insumos]],[2]!Tabla10[Insumo],[2]!Tabla10[InsumoAbrev],"",0))</f>
        <v/>
      </c>
      <c r="S560" s="191"/>
    </row>
    <row r="561" spans="2:19">
      <c r="B561" s="191" t="str">
        <f>IF('Formulario PPGR3'!$G561="","",CONCATENATE('Formulario PPGR3'!$C561,".",'Formulario PPGR3'!$D561,".",'Formulario PPGR3'!$E561,".",'Formulario PPGR3'!$F561))</f>
        <v/>
      </c>
      <c r="C561" s="191" t="str">
        <f>IF('Formulario PPGR3'!$G561="","",'Formulario PPGR1'!#REF!)</f>
        <v/>
      </c>
      <c r="D561" s="191" t="str">
        <f>IF('Formulario PPGR3'!$G561="","",'Formulario PPGR1'!#REF!)</f>
        <v/>
      </c>
      <c r="E561" s="191" t="str">
        <f>IF('Formulario PPGR3'!$G561="","",'Formulario PPGR1'!#REF!)</f>
        <v/>
      </c>
      <c r="F561" s="191" t="str">
        <f>IF('Formulario PPGR3'!$G561="","",'Formulario PPGR1'!#REF!)</f>
        <v/>
      </c>
      <c r="G561" s="241"/>
      <c r="H561" s="528" t="e" cm="1" vm="1">
        <f t="array" ref="H561">IF([2]!Tabla1[[#This Row],[Código_Actividad]]="","",_xlfn.XLOOKUP([2]!Tabla1[[#This Row],[Código_Actividad]],CodigoActividad,[2]!Tabla2[Actividades Programables Presupuestables],"",0))</f>
        <v>#REF!</v>
      </c>
      <c r="I561" s="529" t="str">
        <f>IFERROR(VLOOKUP('[2]Formulario PPGR3'!$G561,'[2]Formulario PPGR2'!$H$9:$V$534,15,FALSE),"")</f>
        <v/>
      </c>
      <c r="J561" s="534"/>
      <c r="K561" s="533"/>
      <c r="L561" s="530" t="str">
        <f>IF([2]!Tabla1[[#This Row],[Descripción]]="","",_xlfn.XLOOKUP([2]!Tabla1[[#This Row],[Descripción]],[2]!Tabla10[Descripción],[2]!Tabla10[Unidad de Medida],"",0))</f>
        <v/>
      </c>
      <c r="M561" s="321"/>
      <c r="N561" s="546" t="str">
        <f>IF([2]!Tabla1[[#This Row],[Descripción]]="","",_xlfn.XLOOKUP([2]!Tabla1[[#This Row],[Descripción]],[2]!Tabla10[Descripción],[2]!Tabla10[Precio Unitario],0))</f>
        <v/>
      </c>
      <c r="O561" s="546" t="str">
        <f>IF([2]!Tabla1[[#This Row],[Cantidad de Insumos]]="","",[2]!Tabla1[[#This Row],[Precio Unitario]]*[2]!Tabla1[[#This Row],[Cantidad de Insumos]])</f>
        <v/>
      </c>
      <c r="P561" s="531" t="str">
        <f>IF([2]!Tabla1[[#This Row],[Descripción]]="","",_xlfn.XLOOKUP([2]!Tabla1[[#This Row],[Descripción]],[2]!Tabla10[Descripción],[2]!Tabla10[CODIGO PRESUPUESTARIO],0))</f>
        <v/>
      </c>
      <c r="Q561" s="532"/>
      <c r="R561" s="532" t="str">
        <f>IF([2]!Tabla1[[#This Row],[Insumos]]="","",_xlfn.XLOOKUP([2]!Tabla1[[#This Row],[Insumos]],[2]!Tabla10[Insumo],[2]!Tabla10[InsumoAbrev],"",0))</f>
        <v/>
      </c>
      <c r="S561" s="191"/>
    </row>
    <row r="562" spans="2:19">
      <c r="B562" s="191" t="str">
        <f>IF('Formulario PPGR3'!$G562="","",CONCATENATE('Formulario PPGR3'!$C562,".",'Formulario PPGR3'!$D562,".",'Formulario PPGR3'!$E562,".",'Formulario PPGR3'!$F562))</f>
        <v/>
      </c>
      <c r="C562" s="191" t="str">
        <f>IF('Formulario PPGR3'!$G562="","",'Formulario PPGR1'!#REF!)</f>
        <v/>
      </c>
      <c r="D562" s="191" t="str">
        <f>IF('Formulario PPGR3'!$G562="","",'Formulario PPGR1'!#REF!)</f>
        <v/>
      </c>
      <c r="E562" s="191" t="str">
        <f>IF('Formulario PPGR3'!$G562="","",'Formulario PPGR1'!#REF!)</f>
        <v/>
      </c>
      <c r="F562" s="191" t="str">
        <f>IF('Formulario PPGR3'!$G562="","",'Formulario PPGR1'!#REF!)</f>
        <v/>
      </c>
      <c r="G562" s="241"/>
      <c r="H562" s="528" t="e" cm="1" vm="1">
        <f t="array" ref="H562">IF([2]!Tabla1[[#This Row],[Código_Actividad]]="","",_xlfn.XLOOKUP([2]!Tabla1[[#This Row],[Código_Actividad]],CodigoActividad,[2]!Tabla2[Actividades Programables Presupuestables],"",0))</f>
        <v>#REF!</v>
      </c>
      <c r="I562" s="529" t="str">
        <f>IFERROR(VLOOKUP('[2]Formulario PPGR3'!$G562,'[2]Formulario PPGR2'!$H$9:$V$534,15,FALSE),"")</f>
        <v/>
      </c>
      <c r="J562" s="534"/>
      <c r="K562" s="533"/>
      <c r="L562" s="530" t="str">
        <f>IF([2]!Tabla1[[#This Row],[Descripción]]="","",_xlfn.XLOOKUP([2]!Tabla1[[#This Row],[Descripción]],[2]!Tabla10[Descripción],[2]!Tabla10[Unidad de Medida],"",0))</f>
        <v/>
      </c>
      <c r="M562" s="321"/>
      <c r="N562" s="546" t="str">
        <f>IF([2]!Tabla1[[#This Row],[Descripción]]="","",_xlfn.XLOOKUP([2]!Tabla1[[#This Row],[Descripción]],[2]!Tabla10[Descripción],[2]!Tabla10[Precio Unitario],0))</f>
        <v/>
      </c>
      <c r="O562" s="546" t="str">
        <f>IF([2]!Tabla1[[#This Row],[Cantidad de Insumos]]="","",[2]!Tabla1[[#This Row],[Precio Unitario]]*[2]!Tabla1[[#This Row],[Cantidad de Insumos]])</f>
        <v/>
      </c>
      <c r="P562" s="531" t="str">
        <f>IF([2]!Tabla1[[#This Row],[Descripción]]="","",_xlfn.XLOOKUP([2]!Tabla1[[#This Row],[Descripción]],[2]!Tabla10[Descripción],[2]!Tabla10[CODIGO PRESUPUESTARIO],0))</f>
        <v/>
      </c>
      <c r="Q562" s="532"/>
      <c r="R562" s="532" t="str">
        <f>IF([2]!Tabla1[[#This Row],[Insumos]]="","",_xlfn.XLOOKUP([2]!Tabla1[[#This Row],[Insumos]],[2]!Tabla10[Insumo],[2]!Tabla10[InsumoAbrev],"",0))</f>
        <v/>
      </c>
      <c r="S562" s="191"/>
    </row>
    <row r="563" spans="2:19">
      <c r="B563" s="191" t="str">
        <f>IF('Formulario PPGR3'!$G563="","",CONCATENATE('Formulario PPGR3'!$C563,".",'Formulario PPGR3'!$D563,".",'Formulario PPGR3'!$E563,".",'Formulario PPGR3'!$F563))</f>
        <v/>
      </c>
      <c r="C563" s="191" t="str">
        <f>IF('Formulario PPGR3'!$G563="","",'Formulario PPGR1'!#REF!)</f>
        <v/>
      </c>
      <c r="D563" s="191" t="str">
        <f>IF('Formulario PPGR3'!$G563="","",'Formulario PPGR1'!#REF!)</f>
        <v/>
      </c>
      <c r="E563" s="191" t="str">
        <f>IF('Formulario PPGR3'!$G563="","",'Formulario PPGR1'!#REF!)</f>
        <v/>
      </c>
      <c r="F563" s="191" t="str">
        <f>IF('Formulario PPGR3'!$G563="","",'Formulario PPGR1'!#REF!)</f>
        <v/>
      </c>
      <c r="G563" s="241"/>
      <c r="H563" s="528" t="e" cm="1" vm="1">
        <f t="array" ref="H563">IF([2]!Tabla1[[#This Row],[Código_Actividad]]="","",_xlfn.XLOOKUP([2]!Tabla1[[#This Row],[Código_Actividad]],CodigoActividad,[2]!Tabla2[Actividades Programables Presupuestables],"",0))</f>
        <v>#REF!</v>
      </c>
      <c r="I563" s="529" t="str">
        <f>IFERROR(VLOOKUP('[2]Formulario PPGR3'!$G563,'[2]Formulario PPGR2'!$H$9:$V$534,15,FALSE),"")</f>
        <v/>
      </c>
      <c r="J563" s="534"/>
      <c r="K563" s="533"/>
      <c r="L563" s="530" t="str">
        <f>IF([2]!Tabla1[[#This Row],[Descripción]]="","",_xlfn.XLOOKUP([2]!Tabla1[[#This Row],[Descripción]],[2]!Tabla10[Descripción],[2]!Tabla10[Unidad de Medida],"",0))</f>
        <v/>
      </c>
      <c r="M563" s="321"/>
      <c r="N563" s="546" t="str">
        <f>IF([2]!Tabla1[[#This Row],[Descripción]]="","",_xlfn.XLOOKUP([2]!Tabla1[[#This Row],[Descripción]],[2]!Tabla10[Descripción],[2]!Tabla10[Precio Unitario],0))</f>
        <v/>
      </c>
      <c r="O563" s="546" t="str">
        <f>IF([2]!Tabla1[[#This Row],[Cantidad de Insumos]]="","",[2]!Tabla1[[#This Row],[Precio Unitario]]*[2]!Tabla1[[#This Row],[Cantidad de Insumos]])</f>
        <v/>
      </c>
      <c r="P563" s="531" t="str">
        <f>IF([2]!Tabla1[[#This Row],[Descripción]]="","",_xlfn.XLOOKUP([2]!Tabla1[[#This Row],[Descripción]],[2]!Tabla10[Descripción],[2]!Tabla10[CODIGO PRESUPUESTARIO],0))</f>
        <v/>
      </c>
      <c r="Q563" s="532"/>
      <c r="R563" s="532" t="str">
        <f>IF([2]!Tabla1[[#This Row],[Insumos]]="","",_xlfn.XLOOKUP([2]!Tabla1[[#This Row],[Insumos]],[2]!Tabla10[Insumo],[2]!Tabla10[InsumoAbrev],"",0))</f>
        <v/>
      </c>
      <c r="S563" s="191"/>
    </row>
    <row r="564" spans="2:19">
      <c r="B564" s="191" t="str">
        <f>IF('Formulario PPGR3'!$G564="","",CONCATENATE('Formulario PPGR3'!$C564,".",'Formulario PPGR3'!$D564,".",'Formulario PPGR3'!$E564,".",'Formulario PPGR3'!$F564))</f>
        <v/>
      </c>
      <c r="C564" s="191" t="str">
        <f>IF('Formulario PPGR3'!$G564="","",'Formulario PPGR1'!#REF!)</f>
        <v/>
      </c>
      <c r="D564" s="191" t="str">
        <f>IF('Formulario PPGR3'!$G564="","",'Formulario PPGR1'!#REF!)</f>
        <v/>
      </c>
      <c r="E564" s="191" t="str">
        <f>IF('Formulario PPGR3'!$G564="","",'Formulario PPGR1'!#REF!)</f>
        <v/>
      </c>
      <c r="F564" s="191" t="str">
        <f>IF('Formulario PPGR3'!$G564="","",'Formulario PPGR1'!#REF!)</f>
        <v/>
      </c>
      <c r="G564" s="241"/>
      <c r="H564" s="528" t="e" cm="1" vm="1">
        <f t="array" ref="H564">IF([2]!Tabla1[[#This Row],[Código_Actividad]]="","",_xlfn.XLOOKUP([2]!Tabla1[[#This Row],[Código_Actividad]],CodigoActividad,[2]!Tabla2[Actividades Programables Presupuestables],"",0))</f>
        <v>#REF!</v>
      </c>
      <c r="I564" s="529" t="str">
        <f>IFERROR(VLOOKUP('[2]Formulario PPGR3'!$G564,'[2]Formulario PPGR2'!$H$9:$V$534,15,FALSE),"")</f>
        <v/>
      </c>
      <c r="J564" s="534"/>
      <c r="K564" s="533"/>
      <c r="L564" s="530" t="str">
        <f>IF([2]!Tabla1[[#This Row],[Descripción]]="","",_xlfn.XLOOKUP([2]!Tabla1[[#This Row],[Descripción]],[2]!Tabla10[Descripción],[2]!Tabla10[Unidad de Medida],"",0))</f>
        <v/>
      </c>
      <c r="M564" s="321"/>
      <c r="N564" s="546" t="str">
        <f>IF([2]!Tabla1[[#This Row],[Descripción]]="","",_xlfn.XLOOKUP([2]!Tabla1[[#This Row],[Descripción]],[2]!Tabla10[Descripción],[2]!Tabla10[Precio Unitario],0))</f>
        <v/>
      </c>
      <c r="O564" s="546" t="str">
        <f>IF([2]!Tabla1[[#This Row],[Cantidad de Insumos]]="","",[2]!Tabla1[[#This Row],[Precio Unitario]]*[2]!Tabla1[[#This Row],[Cantidad de Insumos]])</f>
        <v/>
      </c>
      <c r="P564" s="531" t="str">
        <f>IF([2]!Tabla1[[#This Row],[Descripción]]="","",_xlfn.XLOOKUP([2]!Tabla1[[#This Row],[Descripción]],[2]!Tabla10[Descripción],[2]!Tabla10[CODIGO PRESUPUESTARIO],0))</f>
        <v/>
      </c>
      <c r="Q564" s="532"/>
      <c r="R564" s="532" t="str">
        <f>IF([2]!Tabla1[[#This Row],[Insumos]]="","",_xlfn.XLOOKUP([2]!Tabla1[[#This Row],[Insumos]],[2]!Tabla10[Insumo],[2]!Tabla10[InsumoAbrev],"",0))</f>
        <v/>
      </c>
      <c r="S564" s="191"/>
    </row>
    <row r="565" spans="2:19">
      <c r="B565" s="191" t="str">
        <f>IF('Formulario PPGR3'!$G565="","",CONCATENATE('Formulario PPGR3'!$C565,".",'Formulario PPGR3'!$D565,".",'Formulario PPGR3'!$E565,".",'Formulario PPGR3'!$F565))</f>
        <v/>
      </c>
      <c r="C565" s="191" t="str">
        <f>IF('Formulario PPGR3'!$G565="","",'Formulario PPGR1'!#REF!)</f>
        <v/>
      </c>
      <c r="D565" s="191" t="str">
        <f>IF('Formulario PPGR3'!$G565="","",'Formulario PPGR1'!#REF!)</f>
        <v/>
      </c>
      <c r="E565" s="191" t="str">
        <f>IF('Formulario PPGR3'!$G565="","",'Formulario PPGR1'!#REF!)</f>
        <v/>
      </c>
      <c r="F565" s="191" t="str">
        <f>IF('Formulario PPGR3'!$G565="","",'Formulario PPGR1'!#REF!)</f>
        <v/>
      </c>
      <c r="G565" s="241"/>
      <c r="H565" s="528" t="e" cm="1" vm="1">
        <f t="array" ref="H565">IF([2]!Tabla1[[#This Row],[Código_Actividad]]="","",_xlfn.XLOOKUP([2]!Tabla1[[#This Row],[Código_Actividad]],CodigoActividad,[2]!Tabla2[Actividades Programables Presupuestables],"",0))</f>
        <v>#REF!</v>
      </c>
      <c r="I565" s="529" t="str">
        <f>IFERROR(VLOOKUP('[2]Formulario PPGR3'!$G565,'[2]Formulario PPGR2'!$H$9:$V$534,15,FALSE),"")</f>
        <v/>
      </c>
      <c r="J565" s="534"/>
      <c r="K565" s="533"/>
      <c r="L565" s="530" t="str">
        <f>IF([2]!Tabla1[[#This Row],[Descripción]]="","",_xlfn.XLOOKUP([2]!Tabla1[[#This Row],[Descripción]],[2]!Tabla10[Descripción],[2]!Tabla10[Unidad de Medida],"",0))</f>
        <v/>
      </c>
      <c r="M565" s="321"/>
      <c r="N565" s="546" t="str">
        <f>IF([2]!Tabla1[[#This Row],[Descripción]]="","",_xlfn.XLOOKUP([2]!Tabla1[[#This Row],[Descripción]],[2]!Tabla10[Descripción],[2]!Tabla10[Precio Unitario],0))</f>
        <v/>
      </c>
      <c r="O565" s="546" t="str">
        <f>IF([2]!Tabla1[[#This Row],[Cantidad de Insumos]]="","",[2]!Tabla1[[#This Row],[Precio Unitario]]*[2]!Tabla1[[#This Row],[Cantidad de Insumos]])</f>
        <v/>
      </c>
      <c r="P565" s="531" t="str">
        <f>IF([2]!Tabla1[[#This Row],[Descripción]]="","",_xlfn.XLOOKUP([2]!Tabla1[[#This Row],[Descripción]],[2]!Tabla10[Descripción],[2]!Tabla10[CODIGO PRESUPUESTARIO],0))</f>
        <v/>
      </c>
      <c r="Q565" s="532"/>
      <c r="R565" s="532" t="str">
        <f>IF([2]!Tabla1[[#This Row],[Insumos]]="","",_xlfn.XLOOKUP([2]!Tabla1[[#This Row],[Insumos]],[2]!Tabla10[Insumo],[2]!Tabla10[InsumoAbrev],"",0))</f>
        <v/>
      </c>
      <c r="S565" s="191"/>
    </row>
    <row r="566" spans="2:19">
      <c r="B566" s="191" t="str">
        <f>IF('Formulario PPGR3'!$G566="","",CONCATENATE('Formulario PPGR3'!$C566,".",'Formulario PPGR3'!$D566,".",'Formulario PPGR3'!$E566,".",'Formulario PPGR3'!$F566))</f>
        <v/>
      </c>
      <c r="C566" s="191" t="str">
        <f>IF('Formulario PPGR3'!$G566="","",'Formulario PPGR1'!#REF!)</f>
        <v/>
      </c>
      <c r="D566" s="191" t="str">
        <f>IF('Formulario PPGR3'!$G566="","",'Formulario PPGR1'!#REF!)</f>
        <v/>
      </c>
      <c r="E566" s="191" t="str">
        <f>IF('Formulario PPGR3'!$G566="","",'Formulario PPGR1'!#REF!)</f>
        <v/>
      </c>
      <c r="F566" s="191" t="str">
        <f>IF('Formulario PPGR3'!$G566="","",'Formulario PPGR1'!#REF!)</f>
        <v/>
      </c>
      <c r="G566" s="241"/>
      <c r="H566" s="528" t="e" cm="1" vm="1">
        <f t="array" ref="H566">IF([2]!Tabla1[[#This Row],[Código_Actividad]]="","",_xlfn.XLOOKUP([2]!Tabla1[[#This Row],[Código_Actividad]],CodigoActividad,[2]!Tabla2[Actividades Programables Presupuestables],"",0))</f>
        <v>#REF!</v>
      </c>
      <c r="I566" s="529" t="str">
        <f>IFERROR(VLOOKUP('[2]Formulario PPGR3'!$G566,'[2]Formulario PPGR2'!$H$9:$V$534,15,FALSE),"")</f>
        <v/>
      </c>
      <c r="J566" s="534"/>
      <c r="K566" s="533"/>
      <c r="L566" s="530" t="str">
        <f>IF([2]!Tabla1[[#This Row],[Descripción]]="","",_xlfn.XLOOKUP([2]!Tabla1[[#This Row],[Descripción]],[2]!Tabla10[Descripción],[2]!Tabla10[Unidad de Medida],"",0))</f>
        <v/>
      </c>
      <c r="M566" s="321"/>
      <c r="N566" s="546" t="str">
        <f>IF([2]!Tabla1[[#This Row],[Descripción]]="","",_xlfn.XLOOKUP([2]!Tabla1[[#This Row],[Descripción]],[2]!Tabla10[Descripción],[2]!Tabla10[Precio Unitario],0))</f>
        <v/>
      </c>
      <c r="O566" s="546" t="str">
        <f>IF([2]!Tabla1[[#This Row],[Cantidad de Insumos]]="","",[2]!Tabla1[[#This Row],[Precio Unitario]]*[2]!Tabla1[[#This Row],[Cantidad de Insumos]])</f>
        <v/>
      </c>
      <c r="P566" s="531" t="str">
        <f>IF([2]!Tabla1[[#This Row],[Descripción]]="","",_xlfn.XLOOKUP([2]!Tabla1[[#This Row],[Descripción]],[2]!Tabla10[Descripción],[2]!Tabla10[CODIGO PRESUPUESTARIO],0))</f>
        <v/>
      </c>
      <c r="Q566" s="532"/>
      <c r="R566" s="532" t="str">
        <f>IF([2]!Tabla1[[#This Row],[Insumos]]="","",_xlfn.XLOOKUP([2]!Tabla1[[#This Row],[Insumos]],[2]!Tabla10[Insumo],[2]!Tabla10[InsumoAbrev],"",0))</f>
        <v/>
      </c>
      <c r="S566" s="191"/>
    </row>
    <row r="567" spans="2:19">
      <c r="B567" s="191" t="str">
        <f>IF('Formulario PPGR3'!$G567="","",CONCATENATE('Formulario PPGR3'!$C567,".",'Formulario PPGR3'!$D567,".",'Formulario PPGR3'!$E567,".",'Formulario PPGR3'!$F567))</f>
        <v/>
      </c>
      <c r="C567" s="191" t="str">
        <f>IF('Formulario PPGR3'!$G567="","",'Formulario PPGR1'!#REF!)</f>
        <v/>
      </c>
      <c r="D567" s="191" t="str">
        <f>IF('Formulario PPGR3'!$G567="","",'Formulario PPGR1'!#REF!)</f>
        <v/>
      </c>
      <c r="E567" s="191" t="str">
        <f>IF('Formulario PPGR3'!$G567="","",'Formulario PPGR1'!#REF!)</f>
        <v/>
      </c>
      <c r="F567" s="191" t="str">
        <f>IF('Formulario PPGR3'!$G567="","",'Formulario PPGR1'!#REF!)</f>
        <v/>
      </c>
      <c r="G567" s="241"/>
      <c r="H567" s="528" t="e" cm="1" vm="1">
        <f t="array" ref="H567">IF([2]!Tabla1[[#This Row],[Código_Actividad]]="","",_xlfn.XLOOKUP([2]!Tabla1[[#This Row],[Código_Actividad]],CodigoActividad,[2]!Tabla2[Actividades Programables Presupuestables],"",0))</f>
        <v>#REF!</v>
      </c>
      <c r="I567" s="529" t="str">
        <f>IFERROR(VLOOKUP('[2]Formulario PPGR3'!$G567,'[2]Formulario PPGR2'!$H$9:$V$534,15,FALSE),"")</f>
        <v/>
      </c>
      <c r="J567" s="534"/>
      <c r="K567" s="533"/>
      <c r="L567" s="530" t="str">
        <f>IF([2]!Tabla1[[#This Row],[Descripción]]="","",_xlfn.XLOOKUP([2]!Tabla1[[#This Row],[Descripción]],[2]!Tabla10[Descripción],[2]!Tabla10[Unidad de Medida],"",0))</f>
        <v/>
      </c>
      <c r="M567" s="321"/>
      <c r="N567" s="546" t="str">
        <f>IF([2]!Tabla1[[#This Row],[Descripción]]="","",_xlfn.XLOOKUP([2]!Tabla1[[#This Row],[Descripción]],[2]!Tabla10[Descripción],[2]!Tabla10[Precio Unitario],0))</f>
        <v/>
      </c>
      <c r="O567" s="546" t="str">
        <f>IF([2]!Tabla1[[#This Row],[Cantidad de Insumos]]="","",[2]!Tabla1[[#This Row],[Precio Unitario]]*[2]!Tabla1[[#This Row],[Cantidad de Insumos]])</f>
        <v/>
      </c>
      <c r="P567" s="531" t="str">
        <f>IF([2]!Tabla1[[#This Row],[Descripción]]="","",_xlfn.XLOOKUP([2]!Tabla1[[#This Row],[Descripción]],[2]!Tabla10[Descripción],[2]!Tabla10[CODIGO PRESUPUESTARIO],0))</f>
        <v/>
      </c>
      <c r="Q567" s="532"/>
      <c r="R567" s="532" t="str">
        <f>IF([2]!Tabla1[[#This Row],[Insumos]]="","",_xlfn.XLOOKUP([2]!Tabla1[[#This Row],[Insumos]],[2]!Tabla10[Insumo],[2]!Tabla10[InsumoAbrev],"",0))</f>
        <v/>
      </c>
      <c r="S567" s="191"/>
    </row>
    <row r="568" spans="2:19">
      <c r="B568" s="191" t="str">
        <f>IF('Formulario PPGR3'!$G568="","",CONCATENATE('Formulario PPGR3'!$C568,".",'Formulario PPGR3'!$D568,".",'Formulario PPGR3'!$E568,".",'Formulario PPGR3'!$F568))</f>
        <v/>
      </c>
      <c r="C568" s="191" t="str">
        <f>IF('Formulario PPGR3'!$G568="","",'Formulario PPGR1'!#REF!)</f>
        <v/>
      </c>
      <c r="D568" s="191" t="str">
        <f>IF('Formulario PPGR3'!$G568="","",'Formulario PPGR1'!#REF!)</f>
        <v/>
      </c>
      <c r="E568" s="191" t="str">
        <f>IF('Formulario PPGR3'!$G568="","",'Formulario PPGR1'!#REF!)</f>
        <v/>
      </c>
      <c r="F568" s="191" t="str">
        <f>IF('Formulario PPGR3'!$G568="","",'Formulario PPGR1'!#REF!)</f>
        <v/>
      </c>
      <c r="G568" s="241"/>
      <c r="H568" s="528" t="e" cm="1" vm="1">
        <f t="array" ref="H568">IF([2]!Tabla1[[#This Row],[Código_Actividad]]="","",_xlfn.XLOOKUP([2]!Tabla1[[#This Row],[Código_Actividad]],CodigoActividad,[2]!Tabla2[Actividades Programables Presupuestables],"",0))</f>
        <v>#REF!</v>
      </c>
      <c r="I568" s="529" t="str">
        <f>IFERROR(VLOOKUP('[2]Formulario PPGR3'!$G568,'[2]Formulario PPGR2'!$H$9:$V$534,15,FALSE),"")</f>
        <v/>
      </c>
      <c r="J568" s="534"/>
      <c r="K568" s="533"/>
      <c r="L568" s="530" t="str">
        <f>IF([2]!Tabla1[[#This Row],[Descripción]]="","",_xlfn.XLOOKUP([2]!Tabla1[[#This Row],[Descripción]],[2]!Tabla10[Descripción],[2]!Tabla10[Unidad de Medida],"",0))</f>
        <v/>
      </c>
      <c r="M568" s="321"/>
      <c r="N568" s="546" t="str">
        <f>IF([2]!Tabla1[[#This Row],[Descripción]]="","",_xlfn.XLOOKUP([2]!Tabla1[[#This Row],[Descripción]],[2]!Tabla10[Descripción],[2]!Tabla10[Precio Unitario],0))</f>
        <v/>
      </c>
      <c r="O568" s="546" t="str">
        <f>IF([2]!Tabla1[[#This Row],[Cantidad de Insumos]]="","",[2]!Tabla1[[#This Row],[Precio Unitario]]*[2]!Tabla1[[#This Row],[Cantidad de Insumos]])</f>
        <v/>
      </c>
      <c r="P568" s="531" t="str">
        <f>IF([2]!Tabla1[[#This Row],[Descripción]]="","",_xlfn.XLOOKUP([2]!Tabla1[[#This Row],[Descripción]],[2]!Tabla10[Descripción],[2]!Tabla10[CODIGO PRESUPUESTARIO],0))</f>
        <v/>
      </c>
      <c r="Q568" s="532"/>
      <c r="R568" s="532" t="str">
        <f>IF([2]!Tabla1[[#This Row],[Insumos]]="","",_xlfn.XLOOKUP([2]!Tabla1[[#This Row],[Insumos]],[2]!Tabla10[Insumo],[2]!Tabla10[InsumoAbrev],"",0))</f>
        <v/>
      </c>
      <c r="S568" s="191"/>
    </row>
    <row r="569" spans="2:19">
      <c r="B569" s="191" t="str">
        <f>IF('Formulario PPGR3'!$G569="","",CONCATENATE('Formulario PPGR3'!$C569,".",'Formulario PPGR3'!$D569,".",'Formulario PPGR3'!$E569,".",'Formulario PPGR3'!$F569))</f>
        <v/>
      </c>
      <c r="C569" s="191" t="str">
        <f>IF('Formulario PPGR3'!$G569="","",'Formulario PPGR1'!#REF!)</f>
        <v/>
      </c>
      <c r="D569" s="191" t="str">
        <f>IF('Formulario PPGR3'!$G569="","",'Formulario PPGR1'!#REF!)</f>
        <v/>
      </c>
      <c r="E569" s="191" t="str">
        <f>IF('Formulario PPGR3'!$G569="","",'Formulario PPGR1'!#REF!)</f>
        <v/>
      </c>
      <c r="F569" s="191" t="str">
        <f>IF('Formulario PPGR3'!$G569="","",'Formulario PPGR1'!#REF!)</f>
        <v/>
      </c>
      <c r="G569" s="241"/>
      <c r="H569" s="528" t="e" cm="1" vm="1">
        <f t="array" ref="H569">IF([2]!Tabla1[[#This Row],[Código_Actividad]]="","",_xlfn.XLOOKUP([2]!Tabla1[[#This Row],[Código_Actividad]],CodigoActividad,[2]!Tabla2[Actividades Programables Presupuestables],"",0))</f>
        <v>#REF!</v>
      </c>
      <c r="I569" s="529" t="str">
        <f>IFERROR(VLOOKUP('[2]Formulario PPGR3'!$G569,'[2]Formulario PPGR2'!$H$9:$V$534,15,FALSE),"")</f>
        <v/>
      </c>
      <c r="J569" s="534"/>
      <c r="K569" s="533"/>
      <c r="L569" s="530" t="str">
        <f>IF([2]!Tabla1[[#This Row],[Descripción]]="","",_xlfn.XLOOKUP([2]!Tabla1[[#This Row],[Descripción]],[2]!Tabla10[Descripción],[2]!Tabla10[Unidad de Medida],"",0))</f>
        <v/>
      </c>
      <c r="M569" s="321"/>
      <c r="N569" s="546" t="str">
        <f>IF([2]!Tabla1[[#This Row],[Descripción]]="","",_xlfn.XLOOKUP([2]!Tabla1[[#This Row],[Descripción]],[2]!Tabla10[Descripción],[2]!Tabla10[Precio Unitario],0))</f>
        <v/>
      </c>
      <c r="O569" s="546" t="str">
        <f>IF([2]!Tabla1[[#This Row],[Cantidad de Insumos]]="","",[2]!Tabla1[[#This Row],[Precio Unitario]]*[2]!Tabla1[[#This Row],[Cantidad de Insumos]])</f>
        <v/>
      </c>
      <c r="P569" s="531" t="str">
        <f>IF([2]!Tabla1[[#This Row],[Descripción]]="","",_xlfn.XLOOKUP([2]!Tabla1[[#This Row],[Descripción]],[2]!Tabla10[Descripción],[2]!Tabla10[CODIGO PRESUPUESTARIO],0))</f>
        <v/>
      </c>
      <c r="Q569" s="532"/>
      <c r="R569" s="532" t="str">
        <f>IF([2]!Tabla1[[#This Row],[Insumos]]="","",_xlfn.XLOOKUP([2]!Tabla1[[#This Row],[Insumos]],[2]!Tabla10[Insumo],[2]!Tabla10[InsumoAbrev],"",0))</f>
        <v/>
      </c>
      <c r="S569" s="191"/>
    </row>
    <row r="570" spans="2:19">
      <c r="B570" s="191" t="str">
        <f>IF('Formulario PPGR3'!$G570="","",CONCATENATE('Formulario PPGR3'!$C570,".",'Formulario PPGR3'!$D570,".",'Formulario PPGR3'!$E570,".",'Formulario PPGR3'!$F570))</f>
        <v/>
      </c>
      <c r="C570" s="191" t="str">
        <f>IF('Formulario PPGR3'!$G570="","",'Formulario PPGR1'!#REF!)</f>
        <v/>
      </c>
      <c r="D570" s="191" t="str">
        <f>IF('Formulario PPGR3'!$G570="","",'Formulario PPGR1'!#REF!)</f>
        <v/>
      </c>
      <c r="E570" s="191" t="str">
        <f>IF('Formulario PPGR3'!$G570="","",'Formulario PPGR1'!#REF!)</f>
        <v/>
      </c>
      <c r="F570" s="191" t="str">
        <f>IF('Formulario PPGR3'!$G570="","",'Formulario PPGR1'!#REF!)</f>
        <v/>
      </c>
      <c r="G570" s="241"/>
      <c r="H570" s="528" t="e" cm="1" vm="1">
        <f t="array" ref="H570">IF([2]!Tabla1[[#This Row],[Código_Actividad]]="","",_xlfn.XLOOKUP([2]!Tabla1[[#This Row],[Código_Actividad]],CodigoActividad,[2]!Tabla2[Actividades Programables Presupuestables],"",0))</f>
        <v>#REF!</v>
      </c>
      <c r="I570" s="529" t="str">
        <f>IFERROR(VLOOKUP('[2]Formulario PPGR3'!$G570,'[2]Formulario PPGR2'!$H$9:$V$534,15,FALSE),"")</f>
        <v/>
      </c>
      <c r="J570" s="534"/>
      <c r="K570" s="533"/>
      <c r="L570" s="530" t="str">
        <f>IF([2]!Tabla1[[#This Row],[Descripción]]="","",_xlfn.XLOOKUP([2]!Tabla1[[#This Row],[Descripción]],[2]!Tabla10[Descripción],[2]!Tabla10[Unidad de Medida],"",0))</f>
        <v/>
      </c>
      <c r="M570" s="321"/>
      <c r="N570" s="546" t="str">
        <f>IF([2]!Tabla1[[#This Row],[Descripción]]="","",_xlfn.XLOOKUP([2]!Tabla1[[#This Row],[Descripción]],[2]!Tabla10[Descripción],[2]!Tabla10[Precio Unitario],0))</f>
        <v/>
      </c>
      <c r="O570" s="546" t="str">
        <f>IF([2]!Tabla1[[#This Row],[Cantidad de Insumos]]="","",[2]!Tabla1[[#This Row],[Precio Unitario]]*[2]!Tabla1[[#This Row],[Cantidad de Insumos]])</f>
        <v/>
      </c>
      <c r="P570" s="531" t="str">
        <f>IF([2]!Tabla1[[#This Row],[Descripción]]="","",_xlfn.XLOOKUP([2]!Tabla1[[#This Row],[Descripción]],[2]!Tabla10[Descripción],[2]!Tabla10[CODIGO PRESUPUESTARIO],0))</f>
        <v/>
      </c>
      <c r="Q570" s="532"/>
      <c r="R570" s="532" t="str">
        <f>IF([2]!Tabla1[[#This Row],[Insumos]]="","",_xlfn.XLOOKUP([2]!Tabla1[[#This Row],[Insumos]],[2]!Tabla10[Insumo],[2]!Tabla10[InsumoAbrev],"",0))</f>
        <v/>
      </c>
      <c r="S570" s="191"/>
    </row>
    <row r="571" spans="2:19">
      <c r="B571" s="191" t="str">
        <f>IF('Formulario PPGR3'!$G571="","",CONCATENATE('Formulario PPGR3'!$C571,".",'Formulario PPGR3'!$D571,".",'Formulario PPGR3'!$E571,".",'Formulario PPGR3'!$F571))</f>
        <v/>
      </c>
      <c r="C571" s="191" t="str">
        <f>IF('Formulario PPGR3'!$G571="","",'Formulario PPGR1'!#REF!)</f>
        <v/>
      </c>
      <c r="D571" s="191" t="str">
        <f>IF('Formulario PPGR3'!$G571="","",'Formulario PPGR1'!#REF!)</f>
        <v/>
      </c>
      <c r="E571" s="191" t="str">
        <f>IF('Formulario PPGR3'!$G571="","",'Formulario PPGR1'!#REF!)</f>
        <v/>
      </c>
      <c r="F571" s="191" t="str">
        <f>IF('Formulario PPGR3'!$G571="","",'Formulario PPGR1'!#REF!)</f>
        <v/>
      </c>
      <c r="G571" s="241"/>
      <c r="H571" s="528" t="e" cm="1" vm="1">
        <f t="array" ref="H571">IF([2]!Tabla1[[#This Row],[Código_Actividad]]="","",_xlfn.XLOOKUP([2]!Tabla1[[#This Row],[Código_Actividad]],CodigoActividad,[2]!Tabla2[Actividades Programables Presupuestables],"",0))</f>
        <v>#REF!</v>
      </c>
      <c r="I571" s="529" t="str">
        <f>IFERROR(VLOOKUP('[2]Formulario PPGR3'!$G571,'[2]Formulario PPGR2'!$H$9:$V$534,15,FALSE),"")</f>
        <v/>
      </c>
      <c r="J571" s="534"/>
      <c r="K571" s="533"/>
      <c r="L571" s="530" t="str">
        <f>IF([2]!Tabla1[[#This Row],[Descripción]]="","",_xlfn.XLOOKUP([2]!Tabla1[[#This Row],[Descripción]],[2]!Tabla10[Descripción],[2]!Tabla10[Unidad de Medida],"",0))</f>
        <v/>
      </c>
      <c r="M571" s="321"/>
      <c r="N571" s="546" t="str">
        <f>IF([2]!Tabla1[[#This Row],[Descripción]]="","",_xlfn.XLOOKUP([2]!Tabla1[[#This Row],[Descripción]],[2]!Tabla10[Descripción],[2]!Tabla10[Precio Unitario],0))</f>
        <v/>
      </c>
      <c r="O571" s="546" t="str">
        <f>IF([2]!Tabla1[[#This Row],[Cantidad de Insumos]]="","",[2]!Tabla1[[#This Row],[Precio Unitario]]*[2]!Tabla1[[#This Row],[Cantidad de Insumos]])</f>
        <v/>
      </c>
      <c r="P571" s="531" t="str">
        <f>IF([2]!Tabla1[[#This Row],[Descripción]]="","",_xlfn.XLOOKUP([2]!Tabla1[[#This Row],[Descripción]],[2]!Tabla10[Descripción],[2]!Tabla10[CODIGO PRESUPUESTARIO],0))</f>
        <v/>
      </c>
      <c r="Q571" s="532"/>
      <c r="R571" s="532" t="str">
        <f>IF([2]!Tabla1[[#This Row],[Insumos]]="","",_xlfn.XLOOKUP([2]!Tabla1[[#This Row],[Insumos]],[2]!Tabla10[Insumo],[2]!Tabla10[InsumoAbrev],"",0))</f>
        <v/>
      </c>
      <c r="S571" s="191"/>
    </row>
    <row r="572" spans="2:19">
      <c r="B572" s="191" t="str">
        <f>IF('Formulario PPGR3'!$G572="","",CONCATENATE('Formulario PPGR3'!$C572,".",'Formulario PPGR3'!$D572,".",'Formulario PPGR3'!$E572,".",'Formulario PPGR3'!$F572))</f>
        <v/>
      </c>
      <c r="C572" s="191" t="str">
        <f>IF('Formulario PPGR3'!$G572="","",'Formulario PPGR1'!#REF!)</f>
        <v/>
      </c>
      <c r="D572" s="191" t="str">
        <f>IF('Formulario PPGR3'!$G572="","",'Formulario PPGR1'!#REF!)</f>
        <v/>
      </c>
      <c r="E572" s="191" t="str">
        <f>IF('Formulario PPGR3'!$G572="","",'Formulario PPGR1'!#REF!)</f>
        <v/>
      </c>
      <c r="F572" s="191" t="str">
        <f>IF('Formulario PPGR3'!$G572="","",'Formulario PPGR1'!#REF!)</f>
        <v/>
      </c>
      <c r="G572" s="241"/>
      <c r="H572" s="528" t="e" cm="1" vm="1">
        <f t="array" ref="H572">IF([2]!Tabla1[[#This Row],[Código_Actividad]]="","",_xlfn.XLOOKUP([2]!Tabla1[[#This Row],[Código_Actividad]],CodigoActividad,[2]!Tabla2[Actividades Programables Presupuestables],"",0))</f>
        <v>#REF!</v>
      </c>
      <c r="I572" s="529" t="str">
        <f>IFERROR(VLOOKUP('[2]Formulario PPGR3'!$G572,'[2]Formulario PPGR2'!$H$9:$V$534,15,FALSE),"")</f>
        <v/>
      </c>
      <c r="J572" s="534"/>
      <c r="K572" s="533"/>
      <c r="L572" s="530" t="str">
        <f>IF([2]!Tabla1[[#This Row],[Descripción]]="","",_xlfn.XLOOKUP([2]!Tabla1[[#This Row],[Descripción]],[2]!Tabla10[Descripción],[2]!Tabla10[Unidad de Medida],"",0))</f>
        <v/>
      </c>
      <c r="M572" s="321"/>
      <c r="N572" s="546" t="str">
        <f>IF([2]!Tabla1[[#This Row],[Descripción]]="","",_xlfn.XLOOKUP([2]!Tabla1[[#This Row],[Descripción]],[2]!Tabla10[Descripción],[2]!Tabla10[Precio Unitario],0))</f>
        <v/>
      </c>
      <c r="O572" s="546" t="str">
        <f>IF([2]!Tabla1[[#This Row],[Cantidad de Insumos]]="","",[2]!Tabla1[[#This Row],[Precio Unitario]]*[2]!Tabla1[[#This Row],[Cantidad de Insumos]])</f>
        <v/>
      </c>
      <c r="P572" s="531" t="str">
        <f>IF([2]!Tabla1[[#This Row],[Descripción]]="","",_xlfn.XLOOKUP([2]!Tabla1[[#This Row],[Descripción]],[2]!Tabla10[Descripción],[2]!Tabla10[CODIGO PRESUPUESTARIO],0))</f>
        <v/>
      </c>
      <c r="Q572" s="532"/>
      <c r="R572" s="532" t="str">
        <f>IF([2]!Tabla1[[#This Row],[Insumos]]="","",_xlfn.XLOOKUP([2]!Tabla1[[#This Row],[Insumos]],[2]!Tabla10[Insumo],[2]!Tabla10[InsumoAbrev],"",0))</f>
        <v/>
      </c>
      <c r="S572" s="191"/>
    </row>
    <row r="573" spans="2:19">
      <c r="B573" s="191" t="str">
        <f>IF('Formulario PPGR3'!$G573="","",CONCATENATE('Formulario PPGR3'!$C573,".",'Formulario PPGR3'!$D573,".",'Formulario PPGR3'!$E573,".",'Formulario PPGR3'!$F573))</f>
        <v/>
      </c>
      <c r="C573" s="191" t="str">
        <f>IF('Formulario PPGR3'!$G573="","",'Formulario PPGR1'!#REF!)</f>
        <v/>
      </c>
      <c r="D573" s="191" t="str">
        <f>IF('Formulario PPGR3'!$G573="","",'Formulario PPGR1'!#REF!)</f>
        <v/>
      </c>
      <c r="E573" s="191" t="str">
        <f>IF('Formulario PPGR3'!$G573="","",'Formulario PPGR1'!#REF!)</f>
        <v/>
      </c>
      <c r="F573" s="191" t="str">
        <f>IF('Formulario PPGR3'!$G573="","",'Formulario PPGR1'!#REF!)</f>
        <v/>
      </c>
      <c r="G573" s="241"/>
      <c r="H573" s="528" t="e" cm="1" vm="1">
        <f t="array" ref="H573">IF([2]!Tabla1[[#This Row],[Código_Actividad]]="","",_xlfn.XLOOKUP([2]!Tabla1[[#This Row],[Código_Actividad]],CodigoActividad,[2]!Tabla2[Actividades Programables Presupuestables],"",0))</f>
        <v>#REF!</v>
      </c>
      <c r="I573" s="529" t="str">
        <f>IFERROR(VLOOKUP('[2]Formulario PPGR3'!$G573,'[2]Formulario PPGR2'!$H$9:$V$534,15,FALSE),"")</f>
        <v/>
      </c>
      <c r="J573" s="534"/>
      <c r="K573" s="533"/>
      <c r="L573" s="530" t="str">
        <f>IF([2]!Tabla1[[#This Row],[Descripción]]="","",_xlfn.XLOOKUP([2]!Tabla1[[#This Row],[Descripción]],[2]!Tabla10[Descripción],[2]!Tabla10[Unidad de Medida],"",0))</f>
        <v/>
      </c>
      <c r="M573" s="321"/>
      <c r="N573" s="546" t="str">
        <f>IF([2]!Tabla1[[#This Row],[Descripción]]="","",_xlfn.XLOOKUP([2]!Tabla1[[#This Row],[Descripción]],[2]!Tabla10[Descripción],[2]!Tabla10[Precio Unitario],0))</f>
        <v/>
      </c>
      <c r="O573" s="546" t="str">
        <f>IF([2]!Tabla1[[#This Row],[Cantidad de Insumos]]="","",[2]!Tabla1[[#This Row],[Precio Unitario]]*[2]!Tabla1[[#This Row],[Cantidad de Insumos]])</f>
        <v/>
      </c>
      <c r="P573" s="531" t="str">
        <f>IF([2]!Tabla1[[#This Row],[Descripción]]="","",_xlfn.XLOOKUP([2]!Tabla1[[#This Row],[Descripción]],[2]!Tabla10[Descripción],[2]!Tabla10[CODIGO PRESUPUESTARIO],0))</f>
        <v/>
      </c>
      <c r="Q573" s="532"/>
      <c r="R573" s="532" t="str">
        <f>IF([2]!Tabla1[[#This Row],[Insumos]]="","",_xlfn.XLOOKUP([2]!Tabla1[[#This Row],[Insumos]],[2]!Tabla10[Insumo],[2]!Tabla10[InsumoAbrev],"",0))</f>
        <v/>
      </c>
      <c r="S573" s="191"/>
    </row>
    <row r="574" spans="2:19">
      <c r="B574" s="191" t="str">
        <f>IF('Formulario PPGR3'!$G574="","",CONCATENATE('Formulario PPGR3'!$C574,".",'Formulario PPGR3'!$D574,".",'Formulario PPGR3'!$E574,".",'Formulario PPGR3'!$F574))</f>
        <v/>
      </c>
      <c r="C574" s="191" t="str">
        <f>IF('Formulario PPGR3'!$G574="","",'Formulario PPGR1'!#REF!)</f>
        <v/>
      </c>
      <c r="D574" s="191" t="str">
        <f>IF('Formulario PPGR3'!$G574="","",'Formulario PPGR1'!#REF!)</f>
        <v/>
      </c>
      <c r="E574" s="191" t="str">
        <f>IF('Formulario PPGR3'!$G574="","",'Formulario PPGR1'!#REF!)</f>
        <v/>
      </c>
      <c r="F574" s="191" t="str">
        <f>IF('Formulario PPGR3'!$G574="","",'Formulario PPGR1'!#REF!)</f>
        <v/>
      </c>
      <c r="G574" s="241"/>
      <c r="H574" s="528" t="e" cm="1" vm="1">
        <f t="array" ref="H574">IF([2]!Tabla1[[#This Row],[Código_Actividad]]="","",_xlfn.XLOOKUP([2]!Tabla1[[#This Row],[Código_Actividad]],CodigoActividad,[2]!Tabla2[Actividades Programables Presupuestables],"",0))</f>
        <v>#REF!</v>
      </c>
      <c r="I574" s="529" t="str">
        <f>IFERROR(VLOOKUP('[2]Formulario PPGR3'!$G574,'[2]Formulario PPGR2'!$H$9:$V$534,15,FALSE),"")</f>
        <v/>
      </c>
      <c r="J574" s="534"/>
      <c r="K574" s="533"/>
      <c r="L574" s="530" t="str">
        <f>IF([2]!Tabla1[[#This Row],[Descripción]]="","",_xlfn.XLOOKUP([2]!Tabla1[[#This Row],[Descripción]],[2]!Tabla10[Descripción],[2]!Tabla10[Unidad de Medida],"",0))</f>
        <v/>
      </c>
      <c r="M574" s="321"/>
      <c r="N574" s="546" t="str">
        <f>IF([2]!Tabla1[[#This Row],[Descripción]]="","",_xlfn.XLOOKUP([2]!Tabla1[[#This Row],[Descripción]],[2]!Tabla10[Descripción],[2]!Tabla10[Precio Unitario],0))</f>
        <v/>
      </c>
      <c r="O574" s="546" t="str">
        <f>IF([2]!Tabla1[[#This Row],[Cantidad de Insumos]]="","",[2]!Tabla1[[#This Row],[Precio Unitario]]*[2]!Tabla1[[#This Row],[Cantidad de Insumos]])</f>
        <v/>
      </c>
      <c r="P574" s="531" t="str">
        <f>IF([2]!Tabla1[[#This Row],[Descripción]]="","",_xlfn.XLOOKUP([2]!Tabla1[[#This Row],[Descripción]],[2]!Tabla10[Descripción],[2]!Tabla10[CODIGO PRESUPUESTARIO],0))</f>
        <v/>
      </c>
      <c r="Q574" s="532"/>
      <c r="R574" s="532" t="str">
        <f>IF([2]!Tabla1[[#This Row],[Insumos]]="","",_xlfn.XLOOKUP([2]!Tabla1[[#This Row],[Insumos]],[2]!Tabla10[Insumo],[2]!Tabla10[InsumoAbrev],"",0))</f>
        <v/>
      </c>
      <c r="S574" s="191"/>
    </row>
    <row r="575" spans="2:19">
      <c r="B575" s="191" t="str">
        <f>IF('Formulario PPGR3'!$G575="","",CONCATENATE('Formulario PPGR3'!$C575,".",'Formulario PPGR3'!$D575,".",'Formulario PPGR3'!$E575,".",'Formulario PPGR3'!$F575))</f>
        <v/>
      </c>
      <c r="C575" s="191" t="str">
        <f>IF('Formulario PPGR3'!$G575="","",'Formulario PPGR1'!#REF!)</f>
        <v/>
      </c>
      <c r="D575" s="191" t="str">
        <f>IF('Formulario PPGR3'!$G575="","",'Formulario PPGR1'!#REF!)</f>
        <v/>
      </c>
      <c r="E575" s="191" t="str">
        <f>IF('Formulario PPGR3'!$G575="","",'Formulario PPGR1'!#REF!)</f>
        <v/>
      </c>
      <c r="F575" s="191" t="str">
        <f>IF('Formulario PPGR3'!$G575="","",'Formulario PPGR1'!#REF!)</f>
        <v/>
      </c>
      <c r="G575" s="241"/>
      <c r="H575" s="528" t="e" cm="1" vm="1">
        <f t="array" ref="H575">IF([2]!Tabla1[[#This Row],[Código_Actividad]]="","",_xlfn.XLOOKUP([2]!Tabla1[[#This Row],[Código_Actividad]],CodigoActividad,[2]!Tabla2[Actividades Programables Presupuestables],"",0))</f>
        <v>#REF!</v>
      </c>
      <c r="I575" s="529" t="str">
        <f>IFERROR(VLOOKUP('[2]Formulario PPGR3'!$G575,'[2]Formulario PPGR2'!$H$9:$V$534,15,FALSE),"")</f>
        <v/>
      </c>
      <c r="J575" s="534"/>
      <c r="K575" s="533"/>
      <c r="L575" s="530" t="str">
        <f>IF([2]!Tabla1[[#This Row],[Descripción]]="","",_xlfn.XLOOKUP([2]!Tabla1[[#This Row],[Descripción]],[2]!Tabla10[Descripción],[2]!Tabla10[Unidad de Medida],"",0))</f>
        <v/>
      </c>
      <c r="M575" s="321"/>
      <c r="N575" s="546" t="str">
        <f>IF([2]!Tabla1[[#This Row],[Descripción]]="","",_xlfn.XLOOKUP([2]!Tabla1[[#This Row],[Descripción]],[2]!Tabla10[Descripción],[2]!Tabla10[Precio Unitario],0))</f>
        <v/>
      </c>
      <c r="O575" s="546" t="str">
        <f>IF([2]!Tabla1[[#This Row],[Cantidad de Insumos]]="","",[2]!Tabla1[[#This Row],[Precio Unitario]]*[2]!Tabla1[[#This Row],[Cantidad de Insumos]])</f>
        <v/>
      </c>
      <c r="P575" s="531" t="str">
        <f>IF([2]!Tabla1[[#This Row],[Descripción]]="","",_xlfn.XLOOKUP([2]!Tabla1[[#This Row],[Descripción]],[2]!Tabla10[Descripción],[2]!Tabla10[CODIGO PRESUPUESTARIO],0))</f>
        <v/>
      </c>
      <c r="Q575" s="532"/>
      <c r="R575" s="532" t="str">
        <f>IF([2]!Tabla1[[#This Row],[Insumos]]="","",_xlfn.XLOOKUP([2]!Tabla1[[#This Row],[Insumos]],[2]!Tabla10[Insumo],[2]!Tabla10[InsumoAbrev],"",0))</f>
        <v/>
      </c>
      <c r="S575" s="191"/>
    </row>
    <row r="576" spans="2:19">
      <c r="B576" s="191" t="str">
        <f>IF('Formulario PPGR3'!$G576="","",CONCATENATE('Formulario PPGR3'!$C576,".",'Formulario PPGR3'!$D576,".",'Formulario PPGR3'!$E576,".",'Formulario PPGR3'!$F576))</f>
        <v/>
      </c>
      <c r="C576" s="191" t="str">
        <f>IF('Formulario PPGR3'!$G576="","",'Formulario PPGR1'!#REF!)</f>
        <v/>
      </c>
      <c r="D576" s="191" t="str">
        <f>IF('Formulario PPGR3'!$G576="","",'Formulario PPGR1'!#REF!)</f>
        <v/>
      </c>
      <c r="E576" s="191" t="str">
        <f>IF('Formulario PPGR3'!$G576="","",'Formulario PPGR1'!#REF!)</f>
        <v/>
      </c>
      <c r="F576" s="191" t="str">
        <f>IF('Formulario PPGR3'!$G576="","",'Formulario PPGR1'!#REF!)</f>
        <v/>
      </c>
      <c r="G576" s="241"/>
      <c r="H576" s="528" t="e" cm="1" vm="1">
        <f t="array" ref="H576">IF([2]!Tabla1[[#This Row],[Código_Actividad]]="","",_xlfn.XLOOKUP([2]!Tabla1[[#This Row],[Código_Actividad]],CodigoActividad,[2]!Tabla2[Actividades Programables Presupuestables],"",0))</f>
        <v>#REF!</v>
      </c>
      <c r="I576" s="529" t="str">
        <f>IFERROR(VLOOKUP('[2]Formulario PPGR3'!$G576,'[2]Formulario PPGR2'!$H$9:$V$534,15,FALSE),"")</f>
        <v/>
      </c>
      <c r="J576" s="534"/>
      <c r="K576" s="533"/>
      <c r="L576" s="530" t="str">
        <f>IF([2]!Tabla1[[#This Row],[Descripción]]="","",_xlfn.XLOOKUP([2]!Tabla1[[#This Row],[Descripción]],[2]!Tabla10[Descripción],[2]!Tabla10[Unidad de Medida],"",0))</f>
        <v/>
      </c>
      <c r="M576" s="321"/>
      <c r="N576" s="546" t="str">
        <f>IF([2]!Tabla1[[#This Row],[Descripción]]="","",_xlfn.XLOOKUP([2]!Tabla1[[#This Row],[Descripción]],[2]!Tabla10[Descripción],[2]!Tabla10[Precio Unitario],0))</f>
        <v/>
      </c>
      <c r="O576" s="546" t="str">
        <f>IF([2]!Tabla1[[#This Row],[Cantidad de Insumos]]="","",[2]!Tabla1[[#This Row],[Precio Unitario]]*[2]!Tabla1[[#This Row],[Cantidad de Insumos]])</f>
        <v/>
      </c>
      <c r="P576" s="531" t="str">
        <f>IF([2]!Tabla1[[#This Row],[Descripción]]="","",_xlfn.XLOOKUP([2]!Tabla1[[#This Row],[Descripción]],[2]!Tabla10[Descripción],[2]!Tabla10[CODIGO PRESUPUESTARIO],0))</f>
        <v/>
      </c>
      <c r="Q576" s="532"/>
      <c r="R576" s="532" t="str">
        <f>IF([2]!Tabla1[[#This Row],[Insumos]]="","",_xlfn.XLOOKUP([2]!Tabla1[[#This Row],[Insumos]],[2]!Tabla10[Insumo],[2]!Tabla10[InsumoAbrev],"",0))</f>
        <v/>
      </c>
      <c r="S576" s="191"/>
    </row>
    <row r="577" spans="2:19">
      <c r="B577" s="191" t="str">
        <f>IF('Formulario PPGR3'!$G577="","",CONCATENATE('Formulario PPGR3'!$C577,".",'Formulario PPGR3'!$D577,".",'Formulario PPGR3'!$E577,".",'Formulario PPGR3'!$F577))</f>
        <v/>
      </c>
      <c r="C577" s="191" t="str">
        <f>IF('Formulario PPGR3'!$G577="","",'Formulario PPGR1'!#REF!)</f>
        <v/>
      </c>
      <c r="D577" s="191" t="str">
        <f>IF('Formulario PPGR3'!$G577="","",'Formulario PPGR1'!#REF!)</f>
        <v/>
      </c>
      <c r="E577" s="191" t="str">
        <f>IF('Formulario PPGR3'!$G577="","",'Formulario PPGR1'!#REF!)</f>
        <v/>
      </c>
      <c r="F577" s="191" t="str">
        <f>IF('Formulario PPGR3'!$G577="","",'Formulario PPGR1'!#REF!)</f>
        <v/>
      </c>
      <c r="G577" s="241"/>
      <c r="H577" s="528" t="e" cm="1" vm="1">
        <f t="array" ref="H577">IF([2]!Tabla1[[#This Row],[Código_Actividad]]="","",_xlfn.XLOOKUP([2]!Tabla1[[#This Row],[Código_Actividad]],CodigoActividad,[2]!Tabla2[Actividades Programables Presupuestables],"",0))</f>
        <v>#REF!</v>
      </c>
      <c r="I577" s="529" t="str">
        <f>IFERROR(VLOOKUP('[2]Formulario PPGR3'!$G577,'[2]Formulario PPGR2'!$H$9:$V$534,15,FALSE),"")</f>
        <v/>
      </c>
      <c r="J577" s="534"/>
      <c r="K577" s="533"/>
      <c r="L577" s="530" t="str">
        <f>IF([2]!Tabla1[[#This Row],[Descripción]]="","",_xlfn.XLOOKUP([2]!Tabla1[[#This Row],[Descripción]],[2]!Tabla10[Descripción],[2]!Tabla10[Unidad de Medida],"",0))</f>
        <v/>
      </c>
      <c r="M577" s="321"/>
      <c r="N577" s="546" t="str">
        <f>IF([2]!Tabla1[[#This Row],[Descripción]]="","",_xlfn.XLOOKUP([2]!Tabla1[[#This Row],[Descripción]],[2]!Tabla10[Descripción],[2]!Tabla10[Precio Unitario],0))</f>
        <v/>
      </c>
      <c r="O577" s="546" t="str">
        <f>IF([2]!Tabla1[[#This Row],[Cantidad de Insumos]]="","",[2]!Tabla1[[#This Row],[Precio Unitario]]*[2]!Tabla1[[#This Row],[Cantidad de Insumos]])</f>
        <v/>
      </c>
      <c r="P577" s="531" t="str">
        <f>IF([2]!Tabla1[[#This Row],[Descripción]]="","",_xlfn.XLOOKUP([2]!Tabla1[[#This Row],[Descripción]],[2]!Tabla10[Descripción],[2]!Tabla10[CODIGO PRESUPUESTARIO],0))</f>
        <v/>
      </c>
      <c r="Q577" s="532"/>
      <c r="R577" s="532" t="str">
        <f>IF([2]!Tabla1[[#This Row],[Insumos]]="","",_xlfn.XLOOKUP([2]!Tabla1[[#This Row],[Insumos]],[2]!Tabla10[Insumo],[2]!Tabla10[InsumoAbrev],"",0))</f>
        <v/>
      </c>
      <c r="S577" s="191"/>
    </row>
    <row r="578" spans="2:19">
      <c r="B578" s="191" t="str">
        <f>IF('Formulario PPGR3'!$G578="","",CONCATENATE('Formulario PPGR3'!$C578,".",'Formulario PPGR3'!$D578,".",'Formulario PPGR3'!$E578,".",'Formulario PPGR3'!$F578))</f>
        <v/>
      </c>
      <c r="C578" s="191" t="str">
        <f>IF('Formulario PPGR3'!$G578="","",'Formulario PPGR1'!#REF!)</f>
        <v/>
      </c>
      <c r="D578" s="191" t="str">
        <f>IF('Formulario PPGR3'!$G578="","",'Formulario PPGR1'!#REF!)</f>
        <v/>
      </c>
      <c r="E578" s="191" t="str">
        <f>IF('Formulario PPGR3'!$G578="","",'Formulario PPGR1'!#REF!)</f>
        <v/>
      </c>
      <c r="F578" s="191" t="str">
        <f>IF('Formulario PPGR3'!$G578="","",'Formulario PPGR1'!#REF!)</f>
        <v/>
      </c>
      <c r="G578" s="241"/>
      <c r="H578" s="528" t="e" cm="1" vm="1">
        <f t="array" ref="H578">IF([2]!Tabla1[[#This Row],[Código_Actividad]]="","",_xlfn.XLOOKUP([2]!Tabla1[[#This Row],[Código_Actividad]],CodigoActividad,[2]!Tabla2[Actividades Programables Presupuestables],"",0))</f>
        <v>#REF!</v>
      </c>
      <c r="I578" s="529" t="str">
        <f>IFERROR(VLOOKUP('[2]Formulario PPGR3'!$G578,'[2]Formulario PPGR2'!$H$9:$V$534,15,FALSE),"")</f>
        <v/>
      </c>
      <c r="J578" s="534"/>
      <c r="K578" s="533"/>
      <c r="L578" s="530" t="str">
        <f>IF([2]!Tabla1[[#This Row],[Descripción]]="","",_xlfn.XLOOKUP([2]!Tabla1[[#This Row],[Descripción]],[2]!Tabla10[Descripción],[2]!Tabla10[Unidad de Medida],"",0))</f>
        <v/>
      </c>
      <c r="M578" s="321"/>
      <c r="N578" s="546" t="str">
        <f>IF([2]!Tabla1[[#This Row],[Descripción]]="","",_xlfn.XLOOKUP([2]!Tabla1[[#This Row],[Descripción]],[2]!Tabla10[Descripción],[2]!Tabla10[Precio Unitario],0))</f>
        <v/>
      </c>
      <c r="O578" s="546" t="str">
        <f>IF([2]!Tabla1[[#This Row],[Cantidad de Insumos]]="","",[2]!Tabla1[[#This Row],[Precio Unitario]]*[2]!Tabla1[[#This Row],[Cantidad de Insumos]])</f>
        <v/>
      </c>
      <c r="P578" s="531" t="str">
        <f>IF([2]!Tabla1[[#This Row],[Descripción]]="","",_xlfn.XLOOKUP([2]!Tabla1[[#This Row],[Descripción]],[2]!Tabla10[Descripción],[2]!Tabla10[CODIGO PRESUPUESTARIO],0))</f>
        <v/>
      </c>
      <c r="Q578" s="532"/>
      <c r="R578" s="532" t="str">
        <f>IF([2]!Tabla1[[#This Row],[Insumos]]="","",_xlfn.XLOOKUP([2]!Tabla1[[#This Row],[Insumos]],[2]!Tabla10[Insumo],[2]!Tabla10[InsumoAbrev],"",0))</f>
        <v/>
      </c>
      <c r="S578" s="191"/>
    </row>
    <row r="579" spans="2:19">
      <c r="B579" s="191" t="str">
        <f>IF('Formulario PPGR3'!$G579="","",CONCATENATE('Formulario PPGR3'!$C579,".",'Formulario PPGR3'!$D579,".",'Formulario PPGR3'!$E579,".",'Formulario PPGR3'!$F579))</f>
        <v/>
      </c>
      <c r="C579" s="191" t="str">
        <f>IF('Formulario PPGR3'!$G579="","",'Formulario PPGR1'!#REF!)</f>
        <v/>
      </c>
      <c r="D579" s="191" t="str">
        <f>IF('Formulario PPGR3'!$G579="","",'Formulario PPGR1'!#REF!)</f>
        <v/>
      </c>
      <c r="E579" s="191" t="str">
        <f>IF('Formulario PPGR3'!$G579="","",'Formulario PPGR1'!#REF!)</f>
        <v/>
      </c>
      <c r="F579" s="191" t="str">
        <f>IF('Formulario PPGR3'!$G579="","",'Formulario PPGR1'!#REF!)</f>
        <v/>
      </c>
      <c r="G579" s="241"/>
      <c r="H579" s="528" t="e" cm="1" vm="1">
        <f t="array" ref="H579">IF([2]!Tabla1[[#This Row],[Código_Actividad]]="","",_xlfn.XLOOKUP([2]!Tabla1[[#This Row],[Código_Actividad]],CodigoActividad,[2]!Tabla2[Actividades Programables Presupuestables],"",0))</f>
        <v>#REF!</v>
      </c>
      <c r="I579" s="529" t="str">
        <f>IFERROR(VLOOKUP('[2]Formulario PPGR3'!$G579,'[2]Formulario PPGR2'!$H$9:$V$534,15,FALSE),"")</f>
        <v/>
      </c>
      <c r="J579" s="534"/>
      <c r="K579" s="533"/>
      <c r="L579" s="530" t="str">
        <f>IF([2]!Tabla1[[#This Row],[Descripción]]="","",_xlfn.XLOOKUP([2]!Tabla1[[#This Row],[Descripción]],[2]!Tabla10[Descripción],[2]!Tabla10[Unidad de Medida],"",0))</f>
        <v/>
      </c>
      <c r="M579" s="321"/>
      <c r="N579" s="546" t="str">
        <f>IF([2]!Tabla1[[#This Row],[Descripción]]="","",_xlfn.XLOOKUP([2]!Tabla1[[#This Row],[Descripción]],[2]!Tabla10[Descripción],[2]!Tabla10[Precio Unitario],0))</f>
        <v/>
      </c>
      <c r="O579" s="546" t="str">
        <f>IF([2]!Tabla1[[#This Row],[Cantidad de Insumos]]="","",[2]!Tabla1[[#This Row],[Precio Unitario]]*[2]!Tabla1[[#This Row],[Cantidad de Insumos]])</f>
        <v/>
      </c>
      <c r="P579" s="531" t="str">
        <f>IF([2]!Tabla1[[#This Row],[Descripción]]="","",_xlfn.XLOOKUP([2]!Tabla1[[#This Row],[Descripción]],[2]!Tabla10[Descripción],[2]!Tabla10[CODIGO PRESUPUESTARIO],0))</f>
        <v/>
      </c>
      <c r="Q579" s="532"/>
      <c r="R579" s="532" t="str">
        <f>IF([2]!Tabla1[[#This Row],[Insumos]]="","",_xlfn.XLOOKUP([2]!Tabla1[[#This Row],[Insumos]],[2]!Tabla10[Insumo],[2]!Tabla10[InsumoAbrev],"",0))</f>
        <v/>
      </c>
      <c r="S579" s="191"/>
    </row>
    <row r="580" spans="2:19">
      <c r="B580" s="191" t="str">
        <f>IF('Formulario PPGR3'!$G580="","",CONCATENATE('Formulario PPGR3'!$C580,".",'Formulario PPGR3'!$D580,".",'Formulario PPGR3'!$E580,".",'Formulario PPGR3'!$F580))</f>
        <v/>
      </c>
      <c r="C580" s="191" t="str">
        <f>IF('Formulario PPGR3'!$G580="","",'Formulario PPGR1'!#REF!)</f>
        <v/>
      </c>
      <c r="D580" s="191" t="str">
        <f>IF('Formulario PPGR3'!$G580="","",'Formulario PPGR1'!#REF!)</f>
        <v/>
      </c>
      <c r="E580" s="191" t="str">
        <f>IF('Formulario PPGR3'!$G580="","",'Formulario PPGR1'!#REF!)</f>
        <v/>
      </c>
      <c r="F580" s="191" t="str">
        <f>IF('Formulario PPGR3'!$G580="","",'Formulario PPGR1'!#REF!)</f>
        <v/>
      </c>
      <c r="G580" s="241"/>
      <c r="H580" s="528" t="e" cm="1" vm="1">
        <f t="array" ref="H580">IF([2]!Tabla1[[#This Row],[Código_Actividad]]="","",_xlfn.XLOOKUP([2]!Tabla1[[#This Row],[Código_Actividad]],CodigoActividad,[2]!Tabla2[Actividades Programables Presupuestables],"",0))</f>
        <v>#REF!</v>
      </c>
      <c r="I580" s="529" t="str">
        <f>IFERROR(VLOOKUP('[2]Formulario PPGR3'!$G580,'[2]Formulario PPGR2'!$H$9:$V$534,15,FALSE),"")</f>
        <v/>
      </c>
      <c r="J580" s="534"/>
      <c r="K580" s="533"/>
      <c r="L580" s="530" t="str">
        <f>IF([2]!Tabla1[[#This Row],[Descripción]]="","",_xlfn.XLOOKUP([2]!Tabla1[[#This Row],[Descripción]],[2]!Tabla10[Descripción],[2]!Tabla10[Unidad de Medida],"",0))</f>
        <v/>
      </c>
      <c r="M580" s="321"/>
      <c r="N580" s="546" t="str">
        <f>IF([2]!Tabla1[[#This Row],[Descripción]]="","",_xlfn.XLOOKUP([2]!Tabla1[[#This Row],[Descripción]],[2]!Tabla10[Descripción],[2]!Tabla10[Precio Unitario],0))</f>
        <v/>
      </c>
      <c r="O580" s="546" t="str">
        <f>IF([2]!Tabla1[[#This Row],[Cantidad de Insumos]]="","",[2]!Tabla1[[#This Row],[Precio Unitario]]*[2]!Tabla1[[#This Row],[Cantidad de Insumos]])</f>
        <v/>
      </c>
      <c r="P580" s="531" t="str">
        <f>IF([2]!Tabla1[[#This Row],[Descripción]]="","",_xlfn.XLOOKUP([2]!Tabla1[[#This Row],[Descripción]],[2]!Tabla10[Descripción],[2]!Tabla10[CODIGO PRESUPUESTARIO],0))</f>
        <v/>
      </c>
      <c r="Q580" s="532"/>
      <c r="R580" s="532" t="str">
        <f>IF([2]!Tabla1[[#This Row],[Insumos]]="","",_xlfn.XLOOKUP([2]!Tabla1[[#This Row],[Insumos]],[2]!Tabla10[Insumo],[2]!Tabla10[InsumoAbrev],"",0))</f>
        <v/>
      </c>
      <c r="S580" s="191"/>
    </row>
    <row r="581" spans="2:19">
      <c r="B581" s="191" t="str">
        <f>IF('Formulario PPGR3'!$G581="","",CONCATENATE('Formulario PPGR3'!$C581,".",'Formulario PPGR3'!$D581,".",'Formulario PPGR3'!$E581,".",'Formulario PPGR3'!$F581))</f>
        <v/>
      </c>
      <c r="C581" s="191" t="str">
        <f>IF('Formulario PPGR3'!$G581="","",'Formulario PPGR1'!#REF!)</f>
        <v/>
      </c>
      <c r="D581" s="191" t="str">
        <f>IF('Formulario PPGR3'!$G581="","",'Formulario PPGR1'!#REF!)</f>
        <v/>
      </c>
      <c r="E581" s="191" t="str">
        <f>IF('Formulario PPGR3'!$G581="","",'Formulario PPGR1'!#REF!)</f>
        <v/>
      </c>
      <c r="F581" s="191" t="str">
        <f>IF('Formulario PPGR3'!$G581="","",'Formulario PPGR1'!#REF!)</f>
        <v/>
      </c>
      <c r="G581" s="241"/>
      <c r="H581" s="528" t="e" cm="1" vm="1">
        <f t="array" ref="H581">IF([2]!Tabla1[[#This Row],[Código_Actividad]]="","",_xlfn.XLOOKUP([2]!Tabla1[[#This Row],[Código_Actividad]],CodigoActividad,[2]!Tabla2[Actividades Programables Presupuestables],"",0))</f>
        <v>#REF!</v>
      </c>
      <c r="I581" s="529" t="str">
        <f>IFERROR(VLOOKUP('[2]Formulario PPGR3'!$G581,'[2]Formulario PPGR2'!$H$9:$V$534,15,FALSE),"")</f>
        <v/>
      </c>
      <c r="J581" s="534"/>
      <c r="K581" s="533"/>
      <c r="L581" s="530" t="str">
        <f>IF([2]!Tabla1[[#This Row],[Descripción]]="","",_xlfn.XLOOKUP([2]!Tabla1[[#This Row],[Descripción]],[2]!Tabla10[Descripción],[2]!Tabla10[Unidad de Medida],"",0))</f>
        <v/>
      </c>
      <c r="M581" s="321"/>
      <c r="N581" s="546" t="str">
        <f>IF([2]!Tabla1[[#This Row],[Descripción]]="","",_xlfn.XLOOKUP([2]!Tabla1[[#This Row],[Descripción]],[2]!Tabla10[Descripción],[2]!Tabla10[Precio Unitario],0))</f>
        <v/>
      </c>
      <c r="O581" s="546" t="str">
        <f>IF([2]!Tabla1[[#This Row],[Cantidad de Insumos]]="","",[2]!Tabla1[[#This Row],[Precio Unitario]]*[2]!Tabla1[[#This Row],[Cantidad de Insumos]])</f>
        <v/>
      </c>
      <c r="P581" s="531" t="str">
        <f>IF([2]!Tabla1[[#This Row],[Descripción]]="","",_xlfn.XLOOKUP([2]!Tabla1[[#This Row],[Descripción]],[2]!Tabla10[Descripción],[2]!Tabla10[CODIGO PRESUPUESTARIO],0))</f>
        <v/>
      </c>
      <c r="Q581" s="532"/>
      <c r="R581" s="532" t="str">
        <f>IF([2]!Tabla1[[#This Row],[Insumos]]="","",_xlfn.XLOOKUP([2]!Tabla1[[#This Row],[Insumos]],[2]!Tabla10[Insumo],[2]!Tabla10[InsumoAbrev],"",0))</f>
        <v/>
      </c>
      <c r="S581" s="191"/>
    </row>
    <row r="582" spans="2:19">
      <c r="B582" s="191" t="str">
        <f>IF('Formulario PPGR3'!$G582="","",CONCATENATE('Formulario PPGR3'!$C582,".",'Formulario PPGR3'!$D582,".",'Formulario PPGR3'!$E582,".",'Formulario PPGR3'!$F582))</f>
        <v/>
      </c>
      <c r="C582" s="191" t="str">
        <f>IF('Formulario PPGR3'!$G582="","",'Formulario PPGR1'!#REF!)</f>
        <v/>
      </c>
      <c r="D582" s="191" t="str">
        <f>IF('Formulario PPGR3'!$G582="","",'Formulario PPGR1'!#REF!)</f>
        <v/>
      </c>
      <c r="E582" s="191" t="str">
        <f>IF('Formulario PPGR3'!$G582="","",'Formulario PPGR1'!#REF!)</f>
        <v/>
      </c>
      <c r="F582" s="191" t="str">
        <f>IF('Formulario PPGR3'!$G582="","",'Formulario PPGR1'!#REF!)</f>
        <v/>
      </c>
      <c r="G582" s="241"/>
      <c r="H582" s="528" t="e" cm="1" vm="1">
        <f t="array" ref="H582">IF([2]!Tabla1[[#This Row],[Código_Actividad]]="","",_xlfn.XLOOKUP([2]!Tabla1[[#This Row],[Código_Actividad]],CodigoActividad,[2]!Tabla2[Actividades Programables Presupuestables],"",0))</f>
        <v>#REF!</v>
      </c>
      <c r="I582" s="529" t="str">
        <f>IFERROR(VLOOKUP('[2]Formulario PPGR3'!$G582,'[2]Formulario PPGR2'!$H$9:$V$534,15,FALSE),"")</f>
        <v/>
      </c>
      <c r="J582" s="534"/>
      <c r="K582" s="533"/>
      <c r="L582" s="530" t="str">
        <f>IF([2]!Tabla1[[#This Row],[Descripción]]="","",_xlfn.XLOOKUP([2]!Tabla1[[#This Row],[Descripción]],[2]!Tabla10[Descripción],[2]!Tabla10[Unidad de Medida],"",0))</f>
        <v/>
      </c>
      <c r="M582" s="321"/>
      <c r="N582" s="546" t="str">
        <f>IF([2]!Tabla1[[#This Row],[Descripción]]="","",_xlfn.XLOOKUP([2]!Tabla1[[#This Row],[Descripción]],[2]!Tabla10[Descripción],[2]!Tabla10[Precio Unitario],0))</f>
        <v/>
      </c>
      <c r="O582" s="546" t="str">
        <f>IF([2]!Tabla1[[#This Row],[Cantidad de Insumos]]="","",[2]!Tabla1[[#This Row],[Precio Unitario]]*[2]!Tabla1[[#This Row],[Cantidad de Insumos]])</f>
        <v/>
      </c>
      <c r="P582" s="531" t="str">
        <f>IF([2]!Tabla1[[#This Row],[Descripción]]="","",_xlfn.XLOOKUP([2]!Tabla1[[#This Row],[Descripción]],[2]!Tabla10[Descripción],[2]!Tabla10[CODIGO PRESUPUESTARIO],0))</f>
        <v/>
      </c>
      <c r="Q582" s="532"/>
      <c r="R582" s="532" t="str">
        <f>IF([2]!Tabla1[[#This Row],[Insumos]]="","",_xlfn.XLOOKUP([2]!Tabla1[[#This Row],[Insumos]],[2]!Tabla10[Insumo],[2]!Tabla10[InsumoAbrev],"",0))</f>
        <v/>
      </c>
      <c r="S582" s="191"/>
    </row>
    <row r="583" spans="2:19">
      <c r="B583" s="191" t="str">
        <f>IF('Formulario PPGR3'!$G583="","",CONCATENATE('Formulario PPGR3'!$C583,".",'Formulario PPGR3'!$D583,".",'Formulario PPGR3'!$E583,".",'Formulario PPGR3'!$F583))</f>
        <v/>
      </c>
      <c r="C583" s="191" t="str">
        <f>IF('Formulario PPGR3'!$G583="","",'Formulario PPGR1'!#REF!)</f>
        <v/>
      </c>
      <c r="D583" s="191" t="str">
        <f>IF('Formulario PPGR3'!$G583="","",'Formulario PPGR1'!#REF!)</f>
        <v/>
      </c>
      <c r="E583" s="191" t="str">
        <f>IF('Formulario PPGR3'!$G583="","",'Formulario PPGR1'!#REF!)</f>
        <v/>
      </c>
      <c r="F583" s="191" t="str">
        <f>IF('Formulario PPGR3'!$G583="","",'Formulario PPGR1'!#REF!)</f>
        <v/>
      </c>
      <c r="G583" s="241"/>
      <c r="H583" s="528" t="e" cm="1" vm="1">
        <f t="array" ref="H583">IF([2]!Tabla1[[#This Row],[Código_Actividad]]="","",_xlfn.XLOOKUP([2]!Tabla1[[#This Row],[Código_Actividad]],CodigoActividad,[2]!Tabla2[Actividades Programables Presupuestables],"",0))</f>
        <v>#REF!</v>
      </c>
      <c r="I583" s="529" t="str">
        <f>IFERROR(VLOOKUP('[2]Formulario PPGR3'!$G583,'[2]Formulario PPGR2'!$H$9:$V$534,15,FALSE),"")</f>
        <v/>
      </c>
      <c r="J583" s="534"/>
      <c r="K583" s="533"/>
      <c r="L583" s="530" t="str">
        <f>IF([2]!Tabla1[[#This Row],[Descripción]]="","",_xlfn.XLOOKUP([2]!Tabla1[[#This Row],[Descripción]],[2]!Tabla10[Descripción],[2]!Tabla10[Unidad de Medida],"",0))</f>
        <v/>
      </c>
      <c r="M583" s="321"/>
      <c r="N583" s="546" t="str">
        <f>IF([2]!Tabla1[[#This Row],[Descripción]]="","",_xlfn.XLOOKUP([2]!Tabla1[[#This Row],[Descripción]],[2]!Tabla10[Descripción],[2]!Tabla10[Precio Unitario],0))</f>
        <v/>
      </c>
      <c r="O583" s="546" t="str">
        <f>IF([2]!Tabla1[[#This Row],[Cantidad de Insumos]]="","",[2]!Tabla1[[#This Row],[Precio Unitario]]*[2]!Tabla1[[#This Row],[Cantidad de Insumos]])</f>
        <v/>
      </c>
      <c r="P583" s="531" t="str">
        <f>IF([2]!Tabla1[[#This Row],[Descripción]]="","",_xlfn.XLOOKUP([2]!Tabla1[[#This Row],[Descripción]],[2]!Tabla10[Descripción],[2]!Tabla10[CODIGO PRESUPUESTARIO],0))</f>
        <v/>
      </c>
      <c r="Q583" s="532"/>
      <c r="R583" s="532" t="str">
        <f>IF([2]!Tabla1[[#This Row],[Insumos]]="","",_xlfn.XLOOKUP([2]!Tabla1[[#This Row],[Insumos]],[2]!Tabla10[Insumo],[2]!Tabla10[InsumoAbrev],"",0))</f>
        <v/>
      </c>
      <c r="S583" s="191"/>
    </row>
    <row r="584" spans="2:19">
      <c r="B584" s="191" t="str">
        <f>IF('Formulario PPGR3'!$G584="","",CONCATENATE('Formulario PPGR3'!$C584,".",'Formulario PPGR3'!$D584,".",'Formulario PPGR3'!$E584,".",'Formulario PPGR3'!$F584))</f>
        <v/>
      </c>
      <c r="C584" s="191" t="str">
        <f>IF('Formulario PPGR3'!$G584="","",'Formulario PPGR1'!#REF!)</f>
        <v/>
      </c>
      <c r="D584" s="191" t="str">
        <f>IF('Formulario PPGR3'!$G584="","",'Formulario PPGR1'!#REF!)</f>
        <v/>
      </c>
      <c r="E584" s="191" t="str">
        <f>IF('Formulario PPGR3'!$G584="","",'Formulario PPGR1'!#REF!)</f>
        <v/>
      </c>
      <c r="F584" s="191" t="str">
        <f>IF('Formulario PPGR3'!$G584="","",'Formulario PPGR1'!#REF!)</f>
        <v/>
      </c>
      <c r="G584" s="241"/>
      <c r="H584" s="528" t="e" cm="1" vm="1">
        <f t="array" ref="H584">IF([2]!Tabla1[[#This Row],[Código_Actividad]]="","",_xlfn.XLOOKUP([2]!Tabla1[[#This Row],[Código_Actividad]],CodigoActividad,[2]!Tabla2[Actividades Programables Presupuestables],"",0))</f>
        <v>#REF!</v>
      </c>
      <c r="I584" s="529" t="str">
        <f>IFERROR(VLOOKUP('[2]Formulario PPGR3'!$G584,'[2]Formulario PPGR2'!$H$9:$V$534,15,FALSE),"")</f>
        <v/>
      </c>
      <c r="J584" s="534"/>
      <c r="K584" s="533"/>
      <c r="L584" s="530" t="str">
        <f>IF([2]!Tabla1[[#This Row],[Descripción]]="","",_xlfn.XLOOKUP([2]!Tabla1[[#This Row],[Descripción]],[2]!Tabla10[Descripción],[2]!Tabla10[Unidad de Medida],"",0))</f>
        <v/>
      </c>
      <c r="M584" s="321"/>
      <c r="N584" s="546" t="str">
        <f>IF([2]!Tabla1[[#This Row],[Descripción]]="","",_xlfn.XLOOKUP([2]!Tabla1[[#This Row],[Descripción]],[2]!Tabla10[Descripción],[2]!Tabla10[Precio Unitario],0))</f>
        <v/>
      </c>
      <c r="O584" s="546" t="str">
        <f>IF([2]!Tabla1[[#This Row],[Cantidad de Insumos]]="","",[2]!Tabla1[[#This Row],[Precio Unitario]]*[2]!Tabla1[[#This Row],[Cantidad de Insumos]])</f>
        <v/>
      </c>
      <c r="P584" s="531" t="str">
        <f>IF([2]!Tabla1[[#This Row],[Descripción]]="","",_xlfn.XLOOKUP([2]!Tabla1[[#This Row],[Descripción]],[2]!Tabla10[Descripción],[2]!Tabla10[CODIGO PRESUPUESTARIO],0))</f>
        <v/>
      </c>
      <c r="Q584" s="532"/>
      <c r="R584" s="532" t="str">
        <f>IF([2]!Tabla1[[#This Row],[Insumos]]="","",_xlfn.XLOOKUP([2]!Tabla1[[#This Row],[Insumos]],[2]!Tabla10[Insumo],[2]!Tabla10[InsumoAbrev],"",0))</f>
        <v/>
      </c>
      <c r="S584" s="191"/>
    </row>
    <row r="585" spans="2:19">
      <c r="B585" s="191" t="str">
        <f>IF('Formulario PPGR3'!$G585="","",CONCATENATE('Formulario PPGR3'!$C585,".",'Formulario PPGR3'!$D585,".",'Formulario PPGR3'!$E585,".",'Formulario PPGR3'!$F585))</f>
        <v/>
      </c>
      <c r="C585" s="191" t="str">
        <f>IF('Formulario PPGR3'!$G585="","",'Formulario PPGR1'!#REF!)</f>
        <v/>
      </c>
      <c r="D585" s="191" t="str">
        <f>IF('Formulario PPGR3'!$G585="","",'Formulario PPGR1'!#REF!)</f>
        <v/>
      </c>
      <c r="E585" s="191" t="str">
        <f>IF('Formulario PPGR3'!$G585="","",'Formulario PPGR1'!#REF!)</f>
        <v/>
      </c>
      <c r="F585" s="191" t="str">
        <f>IF('Formulario PPGR3'!$G585="","",'Formulario PPGR1'!#REF!)</f>
        <v/>
      </c>
      <c r="G585" s="241"/>
      <c r="H585" s="528" t="e" cm="1" vm="1">
        <f t="array" ref="H585">IF([2]!Tabla1[[#This Row],[Código_Actividad]]="","",_xlfn.XLOOKUP([2]!Tabla1[[#This Row],[Código_Actividad]],CodigoActividad,[2]!Tabla2[Actividades Programables Presupuestables],"",0))</f>
        <v>#REF!</v>
      </c>
      <c r="I585" s="529" t="str">
        <f>IFERROR(VLOOKUP('[2]Formulario PPGR3'!$G585,'[2]Formulario PPGR2'!$H$9:$V$534,15,FALSE),"")</f>
        <v/>
      </c>
      <c r="J585" s="534"/>
      <c r="K585" s="533"/>
      <c r="L585" s="530" t="str">
        <f>IF([2]!Tabla1[[#This Row],[Descripción]]="","",_xlfn.XLOOKUP([2]!Tabla1[[#This Row],[Descripción]],[2]!Tabla10[Descripción],[2]!Tabla10[Unidad de Medida],"",0))</f>
        <v/>
      </c>
      <c r="M585" s="321"/>
      <c r="N585" s="546" t="str">
        <f>IF([2]!Tabla1[[#This Row],[Descripción]]="","",_xlfn.XLOOKUP([2]!Tabla1[[#This Row],[Descripción]],[2]!Tabla10[Descripción],[2]!Tabla10[Precio Unitario],0))</f>
        <v/>
      </c>
      <c r="O585" s="546" t="str">
        <f>IF([2]!Tabla1[[#This Row],[Cantidad de Insumos]]="","",[2]!Tabla1[[#This Row],[Precio Unitario]]*[2]!Tabla1[[#This Row],[Cantidad de Insumos]])</f>
        <v/>
      </c>
      <c r="P585" s="531" t="str">
        <f>IF([2]!Tabla1[[#This Row],[Descripción]]="","",_xlfn.XLOOKUP([2]!Tabla1[[#This Row],[Descripción]],[2]!Tabla10[Descripción],[2]!Tabla10[CODIGO PRESUPUESTARIO],0))</f>
        <v/>
      </c>
      <c r="Q585" s="532"/>
      <c r="R585" s="532" t="str">
        <f>IF([2]!Tabla1[[#This Row],[Insumos]]="","",_xlfn.XLOOKUP([2]!Tabla1[[#This Row],[Insumos]],[2]!Tabla10[Insumo],[2]!Tabla10[InsumoAbrev],"",0))</f>
        <v/>
      </c>
      <c r="S585" s="191"/>
    </row>
    <row r="586" spans="2:19">
      <c r="B586" s="191" t="str">
        <f>IF('Formulario PPGR3'!$G586="","",CONCATENATE('Formulario PPGR3'!$C586,".",'Formulario PPGR3'!$D586,".",'Formulario PPGR3'!$E586,".",'Formulario PPGR3'!$F586))</f>
        <v/>
      </c>
      <c r="C586" s="191" t="str">
        <f>IF('Formulario PPGR3'!$G586="","",'Formulario PPGR1'!#REF!)</f>
        <v/>
      </c>
      <c r="D586" s="191" t="str">
        <f>IF('Formulario PPGR3'!$G586="","",'Formulario PPGR1'!#REF!)</f>
        <v/>
      </c>
      <c r="E586" s="191" t="str">
        <f>IF('Formulario PPGR3'!$G586="","",'Formulario PPGR1'!#REF!)</f>
        <v/>
      </c>
      <c r="F586" s="191" t="str">
        <f>IF('Formulario PPGR3'!$G586="","",'Formulario PPGR1'!#REF!)</f>
        <v/>
      </c>
      <c r="G586" s="241"/>
      <c r="H586" s="528" t="e" cm="1" vm="1">
        <f t="array" ref="H586">IF([2]!Tabla1[[#This Row],[Código_Actividad]]="","",_xlfn.XLOOKUP([2]!Tabla1[[#This Row],[Código_Actividad]],CodigoActividad,[2]!Tabla2[Actividades Programables Presupuestables],"",0))</f>
        <v>#REF!</v>
      </c>
      <c r="I586" s="529" t="str">
        <f>IFERROR(VLOOKUP('[2]Formulario PPGR3'!$G586,'[2]Formulario PPGR2'!$H$9:$V$534,15,FALSE),"")</f>
        <v/>
      </c>
      <c r="J586" s="534"/>
      <c r="K586" s="533"/>
      <c r="L586" s="530" t="str">
        <f>IF([2]!Tabla1[[#This Row],[Descripción]]="","",_xlfn.XLOOKUP([2]!Tabla1[[#This Row],[Descripción]],[2]!Tabla10[Descripción],[2]!Tabla10[Unidad de Medida],"",0))</f>
        <v/>
      </c>
      <c r="M586" s="321"/>
      <c r="N586" s="546" t="str">
        <f>IF([2]!Tabla1[[#This Row],[Descripción]]="","",_xlfn.XLOOKUP([2]!Tabla1[[#This Row],[Descripción]],[2]!Tabla10[Descripción],[2]!Tabla10[Precio Unitario],0))</f>
        <v/>
      </c>
      <c r="O586" s="546" t="str">
        <f>IF([2]!Tabla1[[#This Row],[Cantidad de Insumos]]="","",[2]!Tabla1[[#This Row],[Precio Unitario]]*[2]!Tabla1[[#This Row],[Cantidad de Insumos]])</f>
        <v/>
      </c>
      <c r="P586" s="531" t="str">
        <f>IF([2]!Tabla1[[#This Row],[Descripción]]="","",_xlfn.XLOOKUP([2]!Tabla1[[#This Row],[Descripción]],[2]!Tabla10[Descripción],[2]!Tabla10[CODIGO PRESUPUESTARIO],0))</f>
        <v/>
      </c>
      <c r="Q586" s="532"/>
      <c r="R586" s="532" t="str">
        <f>IF([2]!Tabla1[[#This Row],[Insumos]]="","",_xlfn.XLOOKUP([2]!Tabla1[[#This Row],[Insumos]],[2]!Tabla10[Insumo],[2]!Tabla10[InsumoAbrev],"",0))</f>
        <v/>
      </c>
      <c r="S586" s="191"/>
    </row>
    <row r="587" spans="2:19">
      <c r="B587" s="191" t="str">
        <f>IF('Formulario PPGR3'!$G587="","",CONCATENATE('Formulario PPGR3'!$C587,".",'Formulario PPGR3'!$D587,".",'Formulario PPGR3'!$E587,".",'Formulario PPGR3'!$F587))</f>
        <v/>
      </c>
      <c r="C587" s="191" t="str">
        <f>IF('Formulario PPGR3'!$G587="","",'Formulario PPGR1'!#REF!)</f>
        <v/>
      </c>
      <c r="D587" s="191" t="str">
        <f>IF('Formulario PPGR3'!$G587="","",'Formulario PPGR1'!#REF!)</f>
        <v/>
      </c>
      <c r="E587" s="191" t="str">
        <f>IF('Formulario PPGR3'!$G587="","",'Formulario PPGR1'!#REF!)</f>
        <v/>
      </c>
      <c r="F587" s="191" t="str">
        <f>IF('Formulario PPGR3'!$G587="","",'Formulario PPGR1'!#REF!)</f>
        <v/>
      </c>
      <c r="G587" s="241"/>
      <c r="H587" s="528" t="e" cm="1" vm="1">
        <f t="array" ref="H587">IF([2]!Tabla1[[#This Row],[Código_Actividad]]="","",_xlfn.XLOOKUP([2]!Tabla1[[#This Row],[Código_Actividad]],CodigoActividad,[2]!Tabla2[Actividades Programables Presupuestables],"",0))</f>
        <v>#REF!</v>
      </c>
      <c r="I587" s="529" t="str">
        <f>IFERROR(VLOOKUP('[2]Formulario PPGR3'!$G587,'[2]Formulario PPGR2'!$H$9:$V$534,15,FALSE),"")</f>
        <v/>
      </c>
      <c r="J587" s="534"/>
      <c r="K587" s="533"/>
      <c r="L587" s="530" t="str">
        <f>IF([2]!Tabla1[[#This Row],[Descripción]]="","",_xlfn.XLOOKUP([2]!Tabla1[[#This Row],[Descripción]],[2]!Tabla10[Descripción],[2]!Tabla10[Unidad de Medida],"",0))</f>
        <v/>
      </c>
      <c r="M587" s="321"/>
      <c r="N587" s="546" t="str">
        <f>IF([2]!Tabla1[[#This Row],[Descripción]]="","",_xlfn.XLOOKUP([2]!Tabla1[[#This Row],[Descripción]],[2]!Tabla10[Descripción],[2]!Tabla10[Precio Unitario],0))</f>
        <v/>
      </c>
      <c r="O587" s="546" t="str">
        <f>IF([2]!Tabla1[[#This Row],[Cantidad de Insumos]]="","",[2]!Tabla1[[#This Row],[Precio Unitario]]*[2]!Tabla1[[#This Row],[Cantidad de Insumos]])</f>
        <v/>
      </c>
      <c r="P587" s="531" t="str">
        <f>IF([2]!Tabla1[[#This Row],[Descripción]]="","",_xlfn.XLOOKUP([2]!Tabla1[[#This Row],[Descripción]],[2]!Tabla10[Descripción],[2]!Tabla10[CODIGO PRESUPUESTARIO],0))</f>
        <v/>
      </c>
      <c r="Q587" s="532"/>
      <c r="R587" s="532" t="str">
        <f>IF([2]!Tabla1[[#This Row],[Insumos]]="","",_xlfn.XLOOKUP([2]!Tabla1[[#This Row],[Insumos]],[2]!Tabla10[Insumo],[2]!Tabla10[InsumoAbrev],"",0))</f>
        <v/>
      </c>
      <c r="S587" s="191"/>
    </row>
    <row r="588" spans="2:19">
      <c r="B588" s="191" t="str">
        <f>IF('Formulario PPGR3'!$G588="","",CONCATENATE('Formulario PPGR3'!$C588,".",'Formulario PPGR3'!$D588,".",'Formulario PPGR3'!$E588,".",'Formulario PPGR3'!$F588))</f>
        <v/>
      </c>
      <c r="C588" s="191" t="str">
        <f>IF('Formulario PPGR3'!$G588="","",'Formulario PPGR1'!#REF!)</f>
        <v/>
      </c>
      <c r="D588" s="191" t="str">
        <f>IF('Formulario PPGR3'!$G588="","",'Formulario PPGR1'!#REF!)</f>
        <v/>
      </c>
      <c r="E588" s="191" t="str">
        <f>IF('Formulario PPGR3'!$G588="","",'Formulario PPGR1'!#REF!)</f>
        <v/>
      </c>
      <c r="F588" s="191" t="str">
        <f>IF('Formulario PPGR3'!$G588="","",'Formulario PPGR1'!#REF!)</f>
        <v/>
      </c>
      <c r="G588" s="241"/>
      <c r="H588" s="528" t="e" cm="1" vm="1">
        <f t="array" ref="H588">IF([2]!Tabla1[[#This Row],[Código_Actividad]]="","",_xlfn.XLOOKUP([2]!Tabla1[[#This Row],[Código_Actividad]],CodigoActividad,[2]!Tabla2[Actividades Programables Presupuestables],"",0))</f>
        <v>#REF!</v>
      </c>
      <c r="I588" s="529" t="str">
        <f>IFERROR(VLOOKUP('[2]Formulario PPGR3'!$G588,'[2]Formulario PPGR2'!$H$9:$V$534,15,FALSE),"")</f>
        <v/>
      </c>
      <c r="J588" s="534"/>
      <c r="K588" s="533"/>
      <c r="L588" s="530" t="str">
        <f>IF([2]!Tabla1[[#This Row],[Descripción]]="","",_xlfn.XLOOKUP([2]!Tabla1[[#This Row],[Descripción]],[2]!Tabla10[Descripción],[2]!Tabla10[Unidad de Medida],"",0))</f>
        <v/>
      </c>
      <c r="M588" s="321"/>
      <c r="N588" s="546" t="str">
        <f>IF([2]!Tabla1[[#This Row],[Descripción]]="","",_xlfn.XLOOKUP([2]!Tabla1[[#This Row],[Descripción]],[2]!Tabla10[Descripción],[2]!Tabla10[Precio Unitario],0))</f>
        <v/>
      </c>
      <c r="O588" s="546" t="str">
        <f>IF([2]!Tabla1[[#This Row],[Cantidad de Insumos]]="","",[2]!Tabla1[[#This Row],[Precio Unitario]]*[2]!Tabla1[[#This Row],[Cantidad de Insumos]])</f>
        <v/>
      </c>
      <c r="P588" s="531" t="str">
        <f>IF([2]!Tabla1[[#This Row],[Descripción]]="","",_xlfn.XLOOKUP([2]!Tabla1[[#This Row],[Descripción]],[2]!Tabla10[Descripción],[2]!Tabla10[CODIGO PRESUPUESTARIO],0))</f>
        <v/>
      </c>
      <c r="Q588" s="532"/>
      <c r="R588" s="532" t="str">
        <f>IF([2]!Tabla1[[#This Row],[Insumos]]="","",_xlfn.XLOOKUP([2]!Tabla1[[#This Row],[Insumos]],[2]!Tabla10[Insumo],[2]!Tabla10[InsumoAbrev],"",0))</f>
        <v/>
      </c>
      <c r="S588" s="191"/>
    </row>
    <row r="589" spans="2:19">
      <c r="B589" s="191" t="str">
        <f>IF('Formulario PPGR3'!$G589="","",CONCATENATE('Formulario PPGR3'!$C589,".",'Formulario PPGR3'!$D589,".",'Formulario PPGR3'!$E589,".",'Formulario PPGR3'!$F589))</f>
        <v/>
      </c>
      <c r="C589" s="191" t="str">
        <f>IF('Formulario PPGR3'!$G589="","",'Formulario PPGR1'!#REF!)</f>
        <v/>
      </c>
      <c r="D589" s="191" t="str">
        <f>IF('Formulario PPGR3'!$G589="","",'Formulario PPGR1'!#REF!)</f>
        <v/>
      </c>
      <c r="E589" s="191" t="str">
        <f>IF('Formulario PPGR3'!$G589="","",'Formulario PPGR1'!#REF!)</f>
        <v/>
      </c>
      <c r="F589" s="191" t="str">
        <f>IF('Formulario PPGR3'!$G589="","",'Formulario PPGR1'!#REF!)</f>
        <v/>
      </c>
      <c r="G589" s="241"/>
      <c r="H589" s="528" t="e" cm="1" vm="1">
        <f t="array" ref="H589">IF([2]!Tabla1[[#This Row],[Código_Actividad]]="","",_xlfn.XLOOKUP([2]!Tabla1[[#This Row],[Código_Actividad]],CodigoActividad,[2]!Tabla2[Actividades Programables Presupuestables],"",0))</f>
        <v>#REF!</v>
      </c>
      <c r="I589" s="529" t="str">
        <f>IFERROR(VLOOKUP('[2]Formulario PPGR3'!$G589,'[2]Formulario PPGR2'!$H$9:$V$534,15,FALSE),"")</f>
        <v/>
      </c>
      <c r="J589" s="534"/>
      <c r="K589" s="533"/>
      <c r="L589" s="530" t="str">
        <f>IF([2]!Tabla1[[#This Row],[Descripción]]="","",_xlfn.XLOOKUP([2]!Tabla1[[#This Row],[Descripción]],[2]!Tabla10[Descripción],[2]!Tabla10[Unidad de Medida],"",0))</f>
        <v/>
      </c>
      <c r="M589" s="321"/>
      <c r="N589" s="546" t="str">
        <f>IF([2]!Tabla1[[#This Row],[Descripción]]="","",_xlfn.XLOOKUP([2]!Tabla1[[#This Row],[Descripción]],[2]!Tabla10[Descripción],[2]!Tabla10[Precio Unitario],0))</f>
        <v/>
      </c>
      <c r="O589" s="546" t="str">
        <f>IF([2]!Tabla1[[#This Row],[Cantidad de Insumos]]="","",[2]!Tabla1[[#This Row],[Precio Unitario]]*[2]!Tabla1[[#This Row],[Cantidad de Insumos]])</f>
        <v/>
      </c>
      <c r="P589" s="531" t="str">
        <f>IF([2]!Tabla1[[#This Row],[Descripción]]="","",_xlfn.XLOOKUP([2]!Tabla1[[#This Row],[Descripción]],[2]!Tabla10[Descripción],[2]!Tabla10[CODIGO PRESUPUESTARIO],0))</f>
        <v/>
      </c>
      <c r="Q589" s="532"/>
      <c r="R589" s="532" t="str">
        <f>IF([2]!Tabla1[[#This Row],[Insumos]]="","",_xlfn.XLOOKUP([2]!Tabla1[[#This Row],[Insumos]],[2]!Tabla10[Insumo],[2]!Tabla10[InsumoAbrev],"",0))</f>
        <v/>
      </c>
      <c r="S589" s="191"/>
    </row>
    <row r="590" spans="2:19">
      <c r="B590" s="191" t="str">
        <f>IF('Formulario PPGR3'!$G590="","",CONCATENATE('Formulario PPGR3'!$C590,".",'Formulario PPGR3'!$D590,".",'Formulario PPGR3'!$E590,".",'Formulario PPGR3'!$F590))</f>
        <v/>
      </c>
      <c r="C590" s="191" t="str">
        <f>IF('Formulario PPGR3'!$G590="","",'Formulario PPGR1'!#REF!)</f>
        <v/>
      </c>
      <c r="D590" s="191" t="str">
        <f>IF('Formulario PPGR3'!$G590="","",'Formulario PPGR1'!#REF!)</f>
        <v/>
      </c>
      <c r="E590" s="191" t="str">
        <f>IF('Formulario PPGR3'!$G590="","",'Formulario PPGR1'!#REF!)</f>
        <v/>
      </c>
      <c r="F590" s="191" t="str">
        <f>IF('Formulario PPGR3'!$G590="","",'Formulario PPGR1'!#REF!)</f>
        <v/>
      </c>
      <c r="G590" s="241"/>
      <c r="H590" s="528" t="e" cm="1" vm="1">
        <f t="array" ref="H590">IF([2]!Tabla1[[#This Row],[Código_Actividad]]="","",_xlfn.XLOOKUP([2]!Tabla1[[#This Row],[Código_Actividad]],CodigoActividad,[2]!Tabla2[Actividades Programables Presupuestables],"",0))</f>
        <v>#REF!</v>
      </c>
      <c r="I590" s="529" t="str">
        <f>IFERROR(VLOOKUP('[2]Formulario PPGR3'!$G590,'[2]Formulario PPGR2'!$H$9:$V$534,15,FALSE),"")</f>
        <v/>
      </c>
      <c r="J590" s="534"/>
      <c r="K590" s="533"/>
      <c r="L590" s="530" t="str">
        <f>IF([2]!Tabla1[[#This Row],[Descripción]]="","",_xlfn.XLOOKUP([2]!Tabla1[[#This Row],[Descripción]],[2]!Tabla10[Descripción],[2]!Tabla10[Unidad de Medida],"",0))</f>
        <v/>
      </c>
      <c r="M590" s="321"/>
      <c r="N590" s="546" t="str">
        <f>IF([2]!Tabla1[[#This Row],[Descripción]]="","",_xlfn.XLOOKUP([2]!Tabla1[[#This Row],[Descripción]],[2]!Tabla10[Descripción],[2]!Tabla10[Precio Unitario],0))</f>
        <v/>
      </c>
      <c r="O590" s="546" t="str">
        <f>IF([2]!Tabla1[[#This Row],[Cantidad de Insumos]]="","",[2]!Tabla1[[#This Row],[Precio Unitario]]*[2]!Tabla1[[#This Row],[Cantidad de Insumos]])</f>
        <v/>
      </c>
      <c r="P590" s="531" t="str">
        <f>IF([2]!Tabla1[[#This Row],[Descripción]]="","",_xlfn.XLOOKUP([2]!Tabla1[[#This Row],[Descripción]],[2]!Tabla10[Descripción],[2]!Tabla10[CODIGO PRESUPUESTARIO],0))</f>
        <v/>
      </c>
      <c r="Q590" s="532"/>
      <c r="R590" s="532" t="str">
        <f>IF([2]!Tabla1[[#This Row],[Insumos]]="","",_xlfn.XLOOKUP([2]!Tabla1[[#This Row],[Insumos]],[2]!Tabla10[Insumo],[2]!Tabla10[InsumoAbrev],"",0))</f>
        <v/>
      </c>
      <c r="S590" s="191"/>
    </row>
    <row r="591" spans="2:19">
      <c r="B591" s="191" t="str">
        <f>IF('Formulario PPGR3'!$G591="","",CONCATENATE('Formulario PPGR3'!$C591,".",'Formulario PPGR3'!$D591,".",'Formulario PPGR3'!$E591,".",'Formulario PPGR3'!$F591))</f>
        <v/>
      </c>
      <c r="C591" s="191" t="str">
        <f>IF('Formulario PPGR3'!$G591="","",'Formulario PPGR1'!#REF!)</f>
        <v/>
      </c>
      <c r="D591" s="191" t="str">
        <f>IF('Formulario PPGR3'!$G591="","",'Formulario PPGR1'!#REF!)</f>
        <v/>
      </c>
      <c r="E591" s="191" t="str">
        <f>IF('Formulario PPGR3'!$G591="","",'Formulario PPGR1'!#REF!)</f>
        <v/>
      </c>
      <c r="F591" s="191" t="str">
        <f>IF('Formulario PPGR3'!$G591="","",'Formulario PPGR1'!#REF!)</f>
        <v/>
      </c>
      <c r="G591" s="241"/>
      <c r="H591" s="528" t="e" cm="1" vm="1">
        <f t="array" ref="H591">IF([2]!Tabla1[[#This Row],[Código_Actividad]]="","",_xlfn.XLOOKUP([2]!Tabla1[[#This Row],[Código_Actividad]],CodigoActividad,[2]!Tabla2[Actividades Programables Presupuestables],"",0))</f>
        <v>#REF!</v>
      </c>
      <c r="I591" s="529" t="str">
        <f>IFERROR(VLOOKUP('[2]Formulario PPGR3'!$G591,'[2]Formulario PPGR2'!$H$9:$V$534,15,FALSE),"")</f>
        <v/>
      </c>
      <c r="J591" s="534"/>
      <c r="K591" s="533"/>
      <c r="L591" s="530" t="str">
        <f>IF([2]!Tabla1[[#This Row],[Descripción]]="","",_xlfn.XLOOKUP([2]!Tabla1[[#This Row],[Descripción]],[2]!Tabla10[Descripción],[2]!Tabla10[Unidad de Medida],"",0))</f>
        <v/>
      </c>
      <c r="M591" s="321"/>
      <c r="N591" s="546" t="str">
        <f>IF([2]!Tabla1[[#This Row],[Descripción]]="","",_xlfn.XLOOKUP([2]!Tabla1[[#This Row],[Descripción]],[2]!Tabla10[Descripción],[2]!Tabla10[Precio Unitario],0))</f>
        <v/>
      </c>
      <c r="O591" s="546" t="str">
        <f>IF([2]!Tabla1[[#This Row],[Cantidad de Insumos]]="","",[2]!Tabla1[[#This Row],[Precio Unitario]]*[2]!Tabla1[[#This Row],[Cantidad de Insumos]])</f>
        <v/>
      </c>
      <c r="P591" s="531" t="str">
        <f>IF([2]!Tabla1[[#This Row],[Descripción]]="","",_xlfn.XLOOKUP([2]!Tabla1[[#This Row],[Descripción]],[2]!Tabla10[Descripción],[2]!Tabla10[CODIGO PRESUPUESTARIO],0))</f>
        <v/>
      </c>
      <c r="Q591" s="532"/>
      <c r="R591" s="532" t="str">
        <f>IF([2]!Tabla1[[#This Row],[Insumos]]="","",_xlfn.XLOOKUP([2]!Tabla1[[#This Row],[Insumos]],[2]!Tabla10[Insumo],[2]!Tabla10[InsumoAbrev],"",0))</f>
        <v/>
      </c>
      <c r="S591" s="191"/>
    </row>
    <row r="592" spans="2:19">
      <c r="B592" s="191" t="str">
        <f>IF('Formulario PPGR3'!$G592="","",CONCATENATE('Formulario PPGR3'!$C592,".",'Formulario PPGR3'!$D592,".",'Formulario PPGR3'!$E592,".",'Formulario PPGR3'!$F592))</f>
        <v/>
      </c>
      <c r="C592" s="191" t="str">
        <f>IF('Formulario PPGR3'!$G592="","",'Formulario PPGR1'!#REF!)</f>
        <v/>
      </c>
      <c r="D592" s="191" t="str">
        <f>IF('Formulario PPGR3'!$G592="","",'Formulario PPGR1'!#REF!)</f>
        <v/>
      </c>
      <c r="E592" s="191" t="str">
        <f>IF('Formulario PPGR3'!$G592="","",'Formulario PPGR1'!#REF!)</f>
        <v/>
      </c>
      <c r="F592" s="191" t="str">
        <f>IF('Formulario PPGR3'!$G592="","",'Formulario PPGR1'!#REF!)</f>
        <v/>
      </c>
      <c r="G592" s="241"/>
      <c r="H592" s="528" t="e" cm="1" vm="1">
        <f t="array" ref="H592">IF([2]!Tabla1[[#This Row],[Código_Actividad]]="","",_xlfn.XLOOKUP([2]!Tabla1[[#This Row],[Código_Actividad]],CodigoActividad,[2]!Tabla2[Actividades Programables Presupuestables],"",0))</f>
        <v>#REF!</v>
      </c>
      <c r="I592" s="529" t="str">
        <f>IFERROR(VLOOKUP('[2]Formulario PPGR3'!$G592,'[2]Formulario PPGR2'!$H$9:$V$534,15,FALSE),"")</f>
        <v/>
      </c>
      <c r="J592" s="534"/>
      <c r="K592" s="533"/>
      <c r="L592" s="530" t="str">
        <f>IF([2]!Tabla1[[#This Row],[Descripción]]="","",_xlfn.XLOOKUP([2]!Tabla1[[#This Row],[Descripción]],[2]!Tabla10[Descripción],[2]!Tabla10[Unidad de Medida],"",0))</f>
        <v/>
      </c>
      <c r="M592" s="321"/>
      <c r="N592" s="546" t="str">
        <f>IF([2]!Tabla1[[#This Row],[Descripción]]="","",_xlfn.XLOOKUP([2]!Tabla1[[#This Row],[Descripción]],[2]!Tabla10[Descripción],[2]!Tabla10[Precio Unitario],0))</f>
        <v/>
      </c>
      <c r="O592" s="546" t="str">
        <f>IF([2]!Tabla1[[#This Row],[Cantidad de Insumos]]="","",[2]!Tabla1[[#This Row],[Precio Unitario]]*[2]!Tabla1[[#This Row],[Cantidad de Insumos]])</f>
        <v/>
      </c>
      <c r="P592" s="531" t="str">
        <f>IF([2]!Tabla1[[#This Row],[Descripción]]="","",_xlfn.XLOOKUP([2]!Tabla1[[#This Row],[Descripción]],[2]!Tabla10[Descripción],[2]!Tabla10[CODIGO PRESUPUESTARIO],0))</f>
        <v/>
      </c>
      <c r="Q592" s="532"/>
      <c r="R592" s="532" t="str">
        <f>IF([2]!Tabla1[[#This Row],[Insumos]]="","",_xlfn.XLOOKUP([2]!Tabla1[[#This Row],[Insumos]],[2]!Tabla10[Insumo],[2]!Tabla10[InsumoAbrev],"",0))</f>
        <v/>
      </c>
      <c r="S592" s="191"/>
    </row>
    <row r="593" spans="2:19">
      <c r="B593" s="191" t="str">
        <f>IF('Formulario PPGR3'!$G593="","",CONCATENATE('Formulario PPGR3'!$C593,".",'Formulario PPGR3'!$D593,".",'Formulario PPGR3'!$E593,".",'Formulario PPGR3'!$F593))</f>
        <v/>
      </c>
      <c r="C593" s="191" t="str">
        <f>IF('Formulario PPGR3'!$G593="","",'Formulario PPGR1'!#REF!)</f>
        <v/>
      </c>
      <c r="D593" s="191" t="str">
        <f>IF('Formulario PPGR3'!$G593="","",'Formulario PPGR1'!#REF!)</f>
        <v/>
      </c>
      <c r="E593" s="191" t="str">
        <f>IF('Formulario PPGR3'!$G593="","",'Formulario PPGR1'!#REF!)</f>
        <v/>
      </c>
      <c r="F593" s="191" t="str">
        <f>IF('Formulario PPGR3'!$G593="","",'Formulario PPGR1'!#REF!)</f>
        <v/>
      </c>
      <c r="G593" s="241"/>
      <c r="H593" s="528" t="e" cm="1" vm="1">
        <f t="array" ref="H593">IF([2]!Tabla1[[#This Row],[Código_Actividad]]="","",_xlfn.XLOOKUP([2]!Tabla1[[#This Row],[Código_Actividad]],CodigoActividad,[2]!Tabla2[Actividades Programables Presupuestables],"",0))</f>
        <v>#REF!</v>
      </c>
      <c r="I593" s="529" t="str">
        <f>IFERROR(VLOOKUP('[2]Formulario PPGR3'!$G593,'[2]Formulario PPGR2'!$H$9:$V$534,15,FALSE),"")</f>
        <v/>
      </c>
      <c r="J593" s="534"/>
      <c r="K593" s="533"/>
      <c r="L593" s="530" t="str">
        <f>IF([2]!Tabla1[[#This Row],[Descripción]]="","",_xlfn.XLOOKUP([2]!Tabla1[[#This Row],[Descripción]],[2]!Tabla10[Descripción],[2]!Tabla10[Unidad de Medida],"",0))</f>
        <v/>
      </c>
      <c r="M593" s="321"/>
      <c r="N593" s="546" t="str">
        <f>IF([2]!Tabla1[[#This Row],[Descripción]]="","",_xlfn.XLOOKUP([2]!Tabla1[[#This Row],[Descripción]],[2]!Tabla10[Descripción],[2]!Tabla10[Precio Unitario],0))</f>
        <v/>
      </c>
      <c r="O593" s="546" t="str">
        <f>IF([2]!Tabla1[[#This Row],[Cantidad de Insumos]]="","",[2]!Tabla1[[#This Row],[Precio Unitario]]*[2]!Tabla1[[#This Row],[Cantidad de Insumos]])</f>
        <v/>
      </c>
      <c r="P593" s="531" t="str">
        <f>IF([2]!Tabla1[[#This Row],[Descripción]]="","",_xlfn.XLOOKUP([2]!Tabla1[[#This Row],[Descripción]],[2]!Tabla10[Descripción],[2]!Tabla10[CODIGO PRESUPUESTARIO],0))</f>
        <v/>
      </c>
      <c r="Q593" s="532"/>
      <c r="R593" s="532" t="str">
        <f>IF([2]!Tabla1[[#This Row],[Insumos]]="","",_xlfn.XLOOKUP([2]!Tabla1[[#This Row],[Insumos]],[2]!Tabla10[Insumo],[2]!Tabla10[InsumoAbrev],"",0))</f>
        <v/>
      </c>
      <c r="S593" s="191"/>
    </row>
    <row r="594" spans="2:19">
      <c r="B594" s="191" t="str">
        <f>IF('Formulario PPGR3'!$G594="","",CONCATENATE('Formulario PPGR3'!$C594,".",'Formulario PPGR3'!$D594,".",'Formulario PPGR3'!$E594,".",'Formulario PPGR3'!$F594))</f>
        <v/>
      </c>
      <c r="C594" s="191" t="str">
        <f>IF('Formulario PPGR3'!$G594="","",'Formulario PPGR1'!#REF!)</f>
        <v/>
      </c>
      <c r="D594" s="191" t="str">
        <f>IF('Formulario PPGR3'!$G594="","",'Formulario PPGR1'!#REF!)</f>
        <v/>
      </c>
      <c r="E594" s="191" t="str">
        <f>IF('Formulario PPGR3'!$G594="","",'Formulario PPGR1'!#REF!)</f>
        <v/>
      </c>
      <c r="F594" s="191" t="str">
        <f>IF('Formulario PPGR3'!$G594="","",'Formulario PPGR1'!#REF!)</f>
        <v/>
      </c>
      <c r="G594" s="241"/>
      <c r="H594" s="528" t="e" cm="1" vm="1">
        <f t="array" ref="H594">IF([2]!Tabla1[[#This Row],[Código_Actividad]]="","",_xlfn.XLOOKUP([2]!Tabla1[[#This Row],[Código_Actividad]],CodigoActividad,[2]!Tabla2[Actividades Programables Presupuestables],"",0))</f>
        <v>#REF!</v>
      </c>
      <c r="I594" s="529" t="str">
        <f>IFERROR(VLOOKUP('[2]Formulario PPGR3'!$G594,'[2]Formulario PPGR2'!$H$9:$V$534,15,FALSE),"")</f>
        <v/>
      </c>
      <c r="J594" s="534"/>
      <c r="K594" s="533"/>
      <c r="L594" s="530" t="str">
        <f>IF([2]!Tabla1[[#This Row],[Descripción]]="","",_xlfn.XLOOKUP([2]!Tabla1[[#This Row],[Descripción]],[2]!Tabla10[Descripción],[2]!Tabla10[Unidad de Medida],"",0))</f>
        <v/>
      </c>
      <c r="M594" s="321"/>
      <c r="N594" s="546" t="str">
        <f>IF([2]!Tabla1[[#This Row],[Descripción]]="","",_xlfn.XLOOKUP([2]!Tabla1[[#This Row],[Descripción]],[2]!Tabla10[Descripción],[2]!Tabla10[Precio Unitario],0))</f>
        <v/>
      </c>
      <c r="O594" s="546" t="str">
        <f>IF([2]!Tabla1[[#This Row],[Cantidad de Insumos]]="","",[2]!Tabla1[[#This Row],[Precio Unitario]]*[2]!Tabla1[[#This Row],[Cantidad de Insumos]])</f>
        <v/>
      </c>
      <c r="P594" s="531" t="str">
        <f>IF([2]!Tabla1[[#This Row],[Descripción]]="","",_xlfn.XLOOKUP([2]!Tabla1[[#This Row],[Descripción]],[2]!Tabla10[Descripción],[2]!Tabla10[CODIGO PRESUPUESTARIO],0))</f>
        <v/>
      </c>
      <c r="Q594" s="532"/>
      <c r="R594" s="532" t="str">
        <f>IF([2]!Tabla1[[#This Row],[Insumos]]="","",_xlfn.XLOOKUP([2]!Tabla1[[#This Row],[Insumos]],[2]!Tabla10[Insumo],[2]!Tabla10[InsumoAbrev],"",0))</f>
        <v/>
      </c>
      <c r="S594" s="191"/>
    </row>
    <row r="595" spans="2:19">
      <c r="B595" s="191" t="str">
        <f>IF('Formulario PPGR3'!$G595="","",CONCATENATE('Formulario PPGR3'!$C595,".",'Formulario PPGR3'!$D595,".",'Formulario PPGR3'!$E595,".",'Formulario PPGR3'!$F595))</f>
        <v/>
      </c>
      <c r="C595" s="191" t="str">
        <f>IF('Formulario PPGR3'!$G595="","",'Formulario PPGR1'!#REF!)</f>
        <v/>
      </c>
      <c r="D595" s="191" t="str">
        <f>IF('Formulario PPGR3'!$G595="","",'Formulario PPGR1'!#REF!)</f>
        <v/>
      </c>
      <c r="E595" s="191" t="str">
        <f>IF('Formulario PPGR3'!$G595="","",'Formulario PPGR1'!#REF!)</f>
        <v/>
      </c>
      <c r="F595" s="191" t="str">
        <f>IF('Formulario PPGR3'!$G595="","",'Formulario PPGR1'!#REF!)</f>
        <v/>
      </c>
      <c r="G595" s="241"/>
      <c r="H595" s="528" t="e" cm="1" vm="1">
        <f t="array" ref="H595">IF([2]!Tabla1[[#This Row],[Código_Actividad]]="","",_xlfn.XLOOKUP([2]!Tabla1[[#This Row],[Código_Actividad]],CodigoActividad,[2]!Tabla2[Actividades Programables Presupuestables],"",0))</f>
        <v>#REF!</v>
      </c>
      <c r="I595" s="529" t="str">
        <f>IFERROR(VLOOKUP('[2]Formulario PPGR3'!$G595,'[2]Formulario PPGR2'!$H$9:$V$534,15,FALSE),"")</f>
        <v/>
      </c>
      <c r="J595" s="534"/>
      <c r="K595" s="533"/>
      <c r="L595" s="530" t="str">
        <f>IF([2]!Tabla1[[#This Row],[Descripción]]="","",_xlfn.XLOOKUP([2]!Tabla1[[#This Row],[Descripción]],[2]!Tabla10[Descripción],[2]!Tabla10[Unidad de Medida],"",0))</f>
        <v/>
      </c>
      <c r="M595" s="321"/>
      <c r="N595" s="546" t="str">
        <f>IF([2]!Tabla1[[#This Row],[Descripción]]="","",_xlfn.XLOOKUP([2]!Tabla1[[#This Row],[Descripción]],[2]!Tabla10[Descripción],[2]!Tabla10[Precio Unitario],0))</f>
        <v/>
      </c>
      <c r="O595" s="546" t="str">
        <f>IF([2]!Tabla1[[#This Row],[Cantidad de Insumos]]="","",[2]!Tabla1[[#This Row],[Precio Unitario]]*[2]!Tabla1[[#This Row],[Cantidad de Insumos]])</f>
        <v/>
      </c>
      <c r="P595" s="531" t="str">
        <f>IF([2]!Tabla1[[#This Row],[Descripción]]="","",_xlfn.XLOOKUP([2]!Tabla1[[#This Row],[Descripción]],[2]!Tabla10[Descripción],[2]!Tabla10[CODIGO PRESUPUESTARIO],0))</f>
        <v/>
      </c>
      <c r="Q595" s="532"/>
      <c r="R595" s="532" t="str">
        <f>IF([2]!Tabla1[[#This Row],[Insumos]]="","",_xlfn.XLOOKUP([2]!Tabla1[[#This Row],[Insumos]],[2]!Tabla10[Insumo],[2]!Tabla10[InsumoAbrev],"",0))</f>
        <v/>
      </c>
      <c r="S595" s="191"/>
    </row>
    <row r="596" spans="2:19">
      <c r="B596" s="191" t="str">
        <f>IF('Formulario PPGR3'!$G596="","",CONCATENATE('Formulario PPGR3'!$C596,".",'Formulario PPGR3'!$D596,".",'Formulario PPGR3'!$E596,".",'Formulario PPGR3'!$F596))</f>
        <v/>
      </c>
      <c r="C596" s="191" t="str">
        <f>IF('Formulario PPGR3'!$G596="","",'Formulario PPGR1'!#REF!)</f>
        <v/>
      </c>
      <c r="D596" s="191" t="str">
        <f>IF('Formulario PPGR3'!$G596="","",'Formulario PPGR1'!#REF!)</f>
        <v/>
      </c>
      <c r="E596" s="191" t="str">
        <f>IF('Formulario PPGR3'!$G596="","",'Formulario PPGR1'!#REF!)</f>
        <v/>
      </c>
      <c r="F596" s="191" t="str">
        <f>IF('Formulario PPGR3'!$G596="","",'Formulario PPGR1'!#REF!)</f>
        <v/>
      </c>
      <c r="G596" s="241"/>
      <c r="H596" s="528" t="e" cm="1" vm="1">
        <f t="array" ref="H596">IF([2]!Tabla1[[#This Row],[Código_Actividad]]="","",_xlfn.XLOOKUP([2]!Tabla1[[#This Row],[Código_Actividad]],CodigoActividad,[2]!Tabla2[Actividades Programables Presupuestables],"",0))</f>
        <v>#REF!</v>
      </c>
      <c r="I596" s="529" t="str">
        <f>IFERROR(VLOOKUP('[2]Formulario PPGR3'!$G596,'[2]Formulario PPGR2'!$H$9:$V$534,15,FALSE),"")</f>
        <v/>
      </c>
      <c r="J596" s="534"/>
      <c r="K596" s="533"/>
      <c r="L596" s="530" t="str">
        <f>IF([2]!Tabla1[[#This Row],[Descripción]]="","",_xlfn.XLOOKUP([2]!Tabla1[[#This Row],[Descripción]],[2]!Tabla10[Descripción],[2]!Tabla10[Unidad de Medida],"",0))</f>
        <v/>
      </c>
      <c r="M596" s="321"/>
      <c r="N596" s="546" t="str">
        <f>IF([2]!Tabla1[[#This Row],[Descripción]]="","",_xlfn.XLOOKUP([2]!Tabla1[[#This Row],[Descripción]],[2]!Tabla10[Descripción],[2]!Tabla10[Precio Unitario],0))</f>
        <v/>
      </c>
      <c r="O596" s="546" t="str">
        <f>IF([2]!Tabla1[[#This Row],[Cantidad de Insumos]]="","",[2]!Tabla1[[#This Row],[Precio Unitario]]*[2]!Tabla1[[#This Row],[Cantidad de Insumos]])</f>
        <v/>
      </c>
      <c r="P596" s="531" t="str">
        <f>IF([2]!Tabla1[[#This Row],[Descripción]]="","",_xlfn.XLOOKUP([2]!Tabla1[[#This Row],[Descripción]],[2]!Tabla10[Descripción],[2]!Tabla10[CODIGO PRESUPUESTARIO],0))</f>
        <v/>
      </c>
      <c r="Q596" s="532"/>
      <c r="R596" s="532" t="str">
        <f>IF([2]!Tabla1[[#This Row],[Insumos]]="","",_xlfn.XLOOKUP([2]!Tabla1[[#This Row],[Insumos]],[2]!Tabla10[Insumo],[2]!Tabla10[InsumoAbrev],"",0))</f>
        <v/>
      </c>
      <c r="S596" s="191"/>
    </row>
    <row r="597" spans="2:19">
      <c r="B597" s="191" t="str">
        <f>IF('Formulario PPGR3'!$G597="","",CONCATENATE('Formulario PPGR3'!$C597,".",'Formulario PPGR3'!$D597,".",'Formulario PPGR3'!$E597,".",'Formulario PPGR3'!$F597))</f>
        <v/>
      </c>
      <c r="C597" s="191" t="str">
        <f>IF('Formulario PPGR3'!$G597="","",'Formulario PPGR1'!#REF!)</f>
        <v/>
      </c>
      <c r="D597" s="191" t="str">
        <f>IF('Formulario PPGR3'!$G597="","",'Formulario PPGR1'!#REF!)</f>
        <v/>
      </c>
      <c r="E597" s="191" t="str">
        <f>IF('Formulario PPGR3'!$G597="","",'Formulario PPGR1'!#REF!)</f>
        <v/>
      </c>
      <c r="F597" s="191" t="str">
        <f>IF('Formulario PPGR3'!$G597="","",'Formulario PPGR1'!#REF!)</f>
        <v/>
      </c>
      <c r="G597" s="241"/>
      <c r="H597" s="528" t="e" cm="1" vm="1">
        <f t="array" ref="H597">IF([2]!Tabla1[[#This Row],[Código_Actividad]]="","",_xlfn.XLOOKUP([2]!Tabla1[[#This Row],[Código_Actividad]],CodigoActividad,[2]!Tabla2[Actividades Programables Presupuestables],"",0))</f>
        <v>#REF!</v>
      </c>
      <c r="I597" s="529" t="str">
        <f>IFERROR(VLOOKUP('[2]Formulario PPGR3'!$G597,'[2]Formulario PPGR2'!$H$9:$V$534,15,FALSE),"")</f>
        <v/>
      </c>
      <c r="J597" s="534"/>
      <c r="K597" s="533"/>
      <c r="L597" s="530" t="str">
        <f>IF([2]!Tabla1[[#This Row],[Descripción]]="","",_xlfn.XLOOKUP([2]!Tabla1[[#This Row],[Descripción]],[2]!Tabla10[Descripción],[2]!Tabla10[Unidad de Medida],"",0))</f>
        <v/>
      </c>
      <c r="M597" s="321"/>
      <c r="N597" s="546" t="str">
        <f>IF([2]!Tabla1[[#This Row],[Descripción]]="","",_xlfn.XLOOKUP([2]!Tabla1[[#This Row],[Descripción]],[2]!Tabla10[Descripción],[2]!Tabla10[Precio Unitario],0))</f>
        <v/>
      </c>
      <c r="O597" s="546" t="str">
        <f>IF([2]!Tabla1[[#This Row],[Cantidad de Insumos]]="","",[2]!Tabla1[[#This Row],[Precio Unitario]]*[2]!Tabla1[[#This Row],[Cantidad de Insumos]])</f>
        <v/>
      </c>
      <c r="P597" s="531" t="str">
        <f>IF([2]!Tabla1[[#This Row],[Descripción]]="","",_xlfn.XLOOKUP([2]!Tabla1[[#This Row],[Descripción]],[2]!Tabla10[Descripción],[2]!Tabla10[CODIGO PRESUPUESTARIO],0))</f>
        <v/>
      </c>
      <c r="Q597" s="532"/>
      <c r="R597" s="532" t="str">
        <f>IF([2]!Tabla1[[#This Row],[Insumos]]="","",_xlfn.XLOOKUP([2]!Tabla1[[#This Row],[Insumos]],[2]!Tabla10[Insumo],[2]!Tabla10[InsumoAbrev],"",0))</f>
        <v/>
      </c>
      <c r="S597" s="191"/>
    </row>
    <row r="598" spans="2:19">
      <c r="B598" s="191" t="str">
        <f>IF('Formulario PPGR3'!$G598="","",CONCATENATE('Formulario PPGR3'!$C598,".",'Formulario PPGR3'!$D598,".",'Formulario PPGR3'!$E598,".",'Formulario PPGR3'!$F598))</f>
        <v/>
      </c>
      <c r="C598" s="191" t="str">
        <f>IF('Formulario PPGR3'!$G598="","",'Formulario PPGR1'!#REF!)</f>
        <v/>
      </c>
      <c r="D598" s="191" t="str">
        <f>IF('Formulario PPGR3'!$G598="","",'Formulario PPGR1'!#REF!)</f>
        <v/>
      </c>
      <c r="E598" s="191" t="str">
        <f>IF('Formulario PPGR3'!$G598="","",'Formulario PPGR1'!#REF!)</f>
        <v/>
      </c>
      <c r="F598" s="191" t="str">
        <f>IF('Formulario PPGR3'!$G598="","",'Formulario PPGR1'!#REF!)</f>
        <v/>
      </c>
      <c r="G598" s="241"/>
      <c r="H598" s="528" t="e" cm="1" vm="1">
        <f t="array" ref="H598">IF([2]!Tabla1[[#This Row],[Código_Actividad]]="","",_xlfn.XLOOKUP([2]!Tabla1[[#This Row],[Código_Actividad]],CodigoActividad,[2]!Tabla2[Actividades Programables Presupuestables],"",0))</f>
        <v>#REF!</v>
      </c>
      <c r="I598" s="529" t="str">
        <f>IFERROR(VLOOKUP('[2]Formulario PPGR3'!$G598,'[2]Formulario PPGR2'!$H$9:$V$534,15,FALSE),"")</f>
        <v/>
      </c>
      <c r="J598" s="534"/>
      <c r="K598" s="533"/>
      <c r="L598" s="530" t="str">
        <f>IF([2]!Tabla1[[#This Row],[Descripción]]="","",_xlfn.XLOOKUP([2]!Tabla1[[#This Row],[Descripción]],[2]!Tabla10[Descripción],[2]!Tabla10[Unidad de Medida],"",0))</f>
        <v/>
      </c>
      <c r="M598" s="321"/>
      <c r="N598" s="546" t="str">
        <f>IF([2]!Tabla1[[#This Row],[Descripción]]="","",_xlfn.XLOOKUP([2]!Tabla1[[#This Row],[Descripción]],[2]!Tabla10[Descripción],[2]!Tabla10[Precio Unitario],0))</f>
        <v/>
      </c>
      <c r="O598" s="546" t="str">
        <f>IF([2]!Tabla1[[#This Row],[Cantidad de Insumos]]="","",[2]!Tabla1[[#This Row],[Precio Unitario]]*[2]!Tabla1[[#This Row],[Cantidad de Insumos]])</f>
        <v/>
      </c>
      <c r="P598" s="531" t="str">
        <f>IF([2]!Tabla1[[#This Row],[Descripción]]="","",_xlfn.XLOOKUP([2]!Tabla1[[#This Row],[Descripción]],[2]!Tabla10[Descripción],[2]!Tabla10[CODIGO PRESUPUESTARIO],0))</f>
        <v/>
      </c>
      <c r="Q598" s="532"/>
      <c r="R598" s="532" t="str">
        <f>IF([2]!Tabla1[[#This Row],[Insumos]]="","",_xlfn.XLOOKUP([2]!Tabla1[[#This Row],[Insumos]],[2]!Tabla10[Insumo],[2]!Tabla10[InsumoAbrev],"",0))</f>
        <v/>
      </c>
      <c r="S598" s="191"/>
    </row>
    <row r="599" spans="2:19">
      <c r="B599" s="191" t="str">
        <f>IF('Formulario PPGR3'!$G599="","",CONCATENATE('Formulario PPGR3'!$C599,".",'Formulario PPGR3'!$D599,".",'Formulario PPGR3'!$E599,".",'Formulario PPGR3'!$F599))</f>
        <v/>
      </c>
      <c r="C599" s="191" t="str">
        <f>IF('Formulario PPGR3'!$G599="","",'Formulario PPGR1'!#REF!)</f>
        <v/>
      </c>
      <c r="D599" s="191" t="str">
        <f>IF('Formulario PPGR3'!$G599="","",'Formulario PPGR1'!#REF!)</f>
        <v/>
      </c>
      <c r="E599" s="191" t="str">
        <f>IF('Formulario PPGR3'!$G599="","",'Formulario PPGR1'!#REF!)</f>
        <v/>
      </c>
      <c r="F599" s="191" t="str">
        <f>IF('Formulario PPGR3'!$G599="","",'Formulario PPGR1'!#REF!)</f>
        <v/>
      </c>
      <c r="G599" s="241"/>
      <c r="H599" s="528" t="e" cm="1" vm="1">
        <f t="array" ref="H599">IF([2]!Tabla1[[#This Row],[Código_Actividad]]="","",_xlfn.XLOOKUP([2]!Tabla1[[#This Row],[Código_Actividad]],CodigoActividad,[2]!Tabla2[Actividades Programables Presupuestables],"",0))</f>
        <v>#REF!</v>
      </c>
      <c r="I599" s="529" t="str">
        <f>IFERROR(VLOOKUP('[2]Formulario PPGR3'!$G599,'[2]Formulario PPGR2'!$H$9:$V$534,15,FALSE),"")</f>
        <v/>
      </c>
      <c r="J599" s="534"/>
      <c r="K599" s="533"/>
      <c r="L599" s="530" t="str">
        <f>IF([2]!Tabla1[[#This Row],[Descripción]]="","",_xlfn.XLOOKUP([2]!Tabla1[[#This Row],[Descripción]],[2]!Tabla10[Descripción],[2]!Tabla10[Unidad de Medida],"",0))</f>
        <v/>
      </c>
      <c r="M599" s="321"/>
      <c r="N599" s="546" t="str">
        <f>IF([2]!Tabla1[[#This Row],[Descripción]]="","",_xlfn.XLOOKUP([2]!Tabla1[[#This Row],[Descripción]],[2]!Tabla10[Descripción],[2]!Tabla10[Precio Unitario],0))</f>
        <v/>
      </c>
      <c r="O599" s="546" t="str">
        <f>IF([2]!Tabla1[[#This Row],[Cantidad de Insumos]]="","",[2]!Tabla1[[#This Row],[Precio Unitario]]*[2]!Tabla1[[#This Row],[Cantidad de Insumos]])</f>
        <v/>
      </c>
      <c r="P599" s="531" t="str">
        <f>IF([2]!Tabla1[[#This Row],[Descripción]]="","",_xlfn.XLOOKUP([2]!Tabla1[[#This Row],[Descripción]],[2]!Tabla10[Descripción],[2]!Tabla10[CODIGO PRESUPUESTARIO],0))</f>
        <v/>
      </c>
      <c r="Q599" s="532"/>
      <c r="R599" s="532" t="str">
        <f>IF([2]!Tabla1[[#This Row],[Insumos]]="","",_xlfn.XLOOKUP([2]!Tabla1[[#This Row],[Insumos]],[2]!Tabla10[Insumo],[2]!Tabla10[InsumoAbrev],"",0))</f>
        <v/>
      </c>
      <c r="S599" s="191"/>
    </row>
    <row r="600" spans="2:19">
      <c r="B600" s="191" t="str">
        <f>IF('Formulario PPGR3'!$G600="","",CONCATENATE('Formulario PPGR3'!$C600,".",'Formulario PPGR3'!$D600,".",'Formulario PPGR3'!$E600,".",'Formulario PPGR3'!$F600))</f>
        <v/>
      </c>
      <c r="C600" s="191" t="str">
        <f>IF('Formulario PPGR3'!$G600="","",'Formulario PPGR1'!#REF!)</f>
        <v/>
      </c>
      <c r="D600" s="191" t="str">
        <f>IF('Formulario PPGR3'!$G600="","",'Formulario PPGR1'!#REF!)</f>
        <v/>
      </c>
      <c r="E600" s="191" t="str">
        <f>IF('Formulario PPGR3'!$G600="","",'Formulario PPGR1'!#REF!)</f>
        <v/>
      </c>
      <c r="F600" s="191" t="str">
        <f>IF('Formulario PPGR3'!$G600="","",'Formulario PPGR1'!#REF!)</f>
        <v/>
      </c>
      <c r="G600" s="241"/>
      <c r="H600" s="528" t="e" cm="1" vm="1">
        <f t="array" ref="H600">IF([2]!Tabla1[[#This Row],[Código_Actividad]]="","",_xlfn.XLOOKUP([2]!Tabla1[[#This Row],[Código_Actividad]],CodigoActividad,[2]!Tabla2[Actividades Programables Presupuestables],"",0))</f>
        <v>#REF!</v>
      </c>
      <c r="I600" s="529" t="str">
        <f>IFERROR(VLOOKUP('[2]Formulario PPGR3'!$G600,'[2]Formulario PPGR2'!$H$9:$V$534,15,FALSE),"")</f>
        <v/>
      </c>
      <c r="J600" s="534"/>
      <c r="K600" s="533"/>
      <c r="L600" s="530" t="str">
        <f>IF([2]!Tabla1[[#This Row],[Descripción]]="","",_xlfn.XLOOKUP([2]!Tabla1[[#This Row],[Descripción]],[2]!Tabla10[Descripción],[2]!Tabla10[Unidad de Medida],"",0))</f>
        <v/>
      </c>
      <c r="M600" s="321"/>
      <c r="N600" s="546" t="str">
        <f>IF([2]!Tabla1[[#This Row],[Descripción]]="","",_xlfn.XLOOKUP([2]!Tabla1[[#This Row],[Descripción]],[2]!Tabla10[Descripción],[2]!Tabla10[Precio Unitario],0))</f>
        <v/>
      </c>
      <c r="O600" s="546" t="str">
        <f>IF([2]!Tabla1[[#This Row],[Cantidad de Insumos]]="","",[2]!Tabla1[[#This Row],[Precio Unitario]]*[2]!Tabla1[[#This Row],[Cantidad de Insumos]])</f>
        <v/>
      </c>
      <c r="P600" s="531" t="str">
        <f>IF([2]!Tabla1[[#This Row],[Descripción]]="","",_xlfn.XLOOKUP([2]!Tabla1[[#This Row],[Descripción]],[2]!Tabla10[Descripción],[2]!Tabla10[CODIGO PRESUPUESTARIO],0))</f>
        <v/>
      </c>
      <c r="Q600" s="532"/>
      <c r="R600" s="532" t="str">
        <f>IF([2]!Tabla1[[#This Row],[Insumos]]="","",_xlfn.XLOOKUP([2]!Tabla1[[#This Row],[Insumos]],[2]!Tabla10[Insumo],[2]!Tabla10[InsumoAbrev],"",0))</f>
        <v/>
      </c>
      <c r="S600" s="191"/>
    </row>
    <row r="601" spans="2:19">
      <c r="B601" s="191" t="str">
        <f>IF('Formulario PPGR3'!$G601="","",CONCATENATE('Formulario PPGR3'!$C601,".",'Formulario PPGR3'!$D601,".",'Formulario PPGR3'!$E601,".",'Formulario PPGR3'!$F601))</f>
        <v/>
      </c>
      <c r="C601" s="191" t="str">
        <f>IF('Formulario PPGR3'!$G601="","",'Formulario PPGR1'!#REF!)</f>
        <v/>
      </c>
      <c r="D601" s="191" t="str">
        <f>IF('Formulario PPGR3'!$G601="","",'Formulario PPGR1'!#REF!)</f>
        <v/>
      </c>
      <c r="E601" s="191" t="str">
        <f>IF('Formulario PPGR3'!$G601="","",'Formulario PPGR1'!#REF!)</f>
        <v/>
      </c>
      <c r="F601" s="191" t="str">
        <f>IF('Formulario PPGR3'!$G601="","",'Formulario PPGR1'!#REF!)</f>
        <v/>
      </c>
      <c r="G601" s="241"/>
      <c r="H601" s="528" t="e" cm="1" vm="1">
        <f t="array" ref="H601">IF([2]!Tabla1[[#This Row],[Código_Actividad]]="","",_xlfn.XLOOKUP([2]!Tabla1[[#This Row],[Código_Actividad]],CodigoActividad,[2]!Tabla2[Actividades Programables Presupuestables],"",0))</f>
        <v>#REF!</v>
      </c>
      <c r="I601" s="529" t="str">
        <f>IFERROR(VLOOKUP('[2]Formulario PPGR3'!$G601,'[2]Formulario PPGR2'!$H$9:$V$534,15,FALSE),"")</f>
        <v/>
      </c>
      <c r="J601" s="534"/>
      <c r="K601" s="533"/>
      <c r="L601" s="530" t="str">
        <f>IF([2]!Tabla1[[#This Row],[Descripción]]="","",_xlfn.XLOOKUP([2]!Tabla1[[#This Row],[Descripción]],[2]!Tabla10[Descripción],[2]!Tabla10[Unidad de Medida],"",0))</f>
        <v/>
      </c>
      <c r="M601" s="321"/>
      <c r="N601" s="546" t="str">
        <f>IF([2]!Tabla1[[#This Row],[Descripción]]="","",_xlfn.XLOOKUP([2]!Tabla1[[#This Row],[Descripción]],[2]!Tabla10[Descripción],[2]!Tabla10[Precio Unitario],0))</f>
        <v/>
      </c>
      <c r="O601" s="546" t="str">
        <f>IF([2]!Tabla1[[#This Row],[Cantidad de Insumos]]="","",[2]!Tabla1[[#This Row],[Precio Unitario]]*[2]!Tabla1[[#This Row],[Cantidad de Insumos]])</f>
        <v/>
      </c>
      <c r="P601" s="531" t="str">
        <f>IF([2]!Tabla1[[#This Row],[Descripción]]="","",_xlfn.XLOOKUP([2]!Tabla1[[#This Row],[Descripción]],[2]!Tabla10[Descripción],[2]!Tabla10[CODIGO PRESUPUESTARIO],0))</f>
        <v/>
      </c>
      <c r="Q601" s="532"/>
      <c r="R601" s="532" t="str">
        <f>IF([2]!Tabla1[[#This Row],[Insumos]]="","",_xlfn.XLOOKUP([2]!Tabla1[[#This Row],[Insumos]],[2]!Tabla10[Insumo],[2]!Tabla10[InsumoAbrev],"",0))</f>
        <v/>
      </c>
      <c r="S601" s="191"/>
    </row>
    <row r="602" spans="2:19">
      <c r="B602" s="191" t="str">
        <f>IF('Formulario PPGR3'!$G602="","",CONCATENATE('Formulario PPGR3'!$C602,".",'Formulario PPGR3'!$D602,".",'Formulario PPGR3'!$E602,".",'Formulario PPGR3'!$F602))</f>
        <v/>
      </c>
      <c r="C602" s="191" t="str">
        <f>IF('Formulario PPGR3'!$G602="","",'Formulario PPGR1'!#REF!)</f>
        <v/>
      </c>
      <c r="D602" s="191" t="str">
        <f>IF('Formulario PPGR3'!$G602="","",'Formulario PPGR1'!#REF!)</f>
        <v/>
      </c>
      <c r="E602" s="191" t="str">
        <f>IF('Formulario PPGR3'!$G602="","",'Formulario PPGR1'!#REF!)</f>
        <v/>
      </c>
      <c r="F602" s="191" t="str">
        <f>IF('Formulario PPGR3'!$G602="","",'Formulario PPGR1'!#REF!)</f>
        <v/>
      </c>
      <c r="G602" s="241"/>
      <c r="H602" s="528" t="e" cm="1" vm="1">
        <f t="array" ref="H602">IF([2]!Tabla1[[#This Row],[Código_Actividad]]="","",_xlfn.XLOOKUP([2]!Tabla1[[#This Row],[Código_Actividad]],CodigoActividad,[2]!Tabla2[Actividades Programables Presupuestables],"",0))</f>
        <v>#REF!</v>
      </c>
      <c r="I602" s="529" t="str">
        <f>IFERROR(VLOOKUP('[2]Formulario PPGR3'!$G602,'[2]Formulario PPGR2'!$H$9:$V$534,15,FALSE),"")</f>
        <v/>
      </c>
      <c r="J602" s="534"/>
      <c r="K602" s="533"/>
      <c r="L602" s="530" t="str">
        <f>IF([2]!Tabla1[[#This Row],[Descripción]]="","",_xlfn.XLOOKUP([2]!Tabla1[[#This Row],[Descripción]],[2]!Tabla10[Descripción],[2]!Tabla10[Unidad de Medida],"",0))</f>
        <v/>
      </c>
      <c r="M602" s="321"/>
      <c r="N602" s="546" t="str">
        <f>IF([2]!Tabla1[[#This Row],[Descripción]]="","",_xlfn.XLOOKUP([2]!Tabla1[[#This Row],[Descripción]],[2]!Tabla10[Descripción],[2]!Tabla10[Precio Unitario],0))</f>
        <v/>
      </c>
      <c r="O602" s="546" t="str">
        <f>IF([2]!Tabla1[[#This Row],[Cantidad de Insumos]]="","",[2]!Tabla1[[#This Row],[Precio Unitario]]*[2]!Tabla1[[#This Row],[Cantidad de Insumos]])</f>
        <v/>
      </c>
      <c r="P602" s="531" t="str">
        <f>IF([2]!Tabla1[[#This Row],[Descripción]]="","",_xlfn.XLOOKUP([2]!Tabla1[[#This Row],[Descripción]],[2]!Tabla10[Descripción],[2]!Tabla10[CODIGO PRESUPUESTARIO],0))</f>
        <v/>
      </c>
      <c r="Q602" s="532"/>
      <c r="R602" s="532" t="str">
        <f>IF([2]!Tabla1[[#This Row],[Insumos]]="","",_xlfn.XLOOKUP([2]!Tabla1[[#This Row],[Insumos]],[2]!Tabla10[Insumo],[2]!Tabla10[InsumoAbrev],"",0))</f>
        <v/>
      </c>
      <c r="S602" s="191"/>
    </row>
    <row r="603" spans="2:19">
      <c r="B603" s="191" t="str">
        <f>IF('Formulario PPGR3'!$G603="","",CONCATENATE('Formulario PPGR3'!$C603,".",'Formulario PPGR3'!$D603,".",'Formulario PPGR3'!$E603,".",'Formulario PPGR3'!$F603))</f>
        <v/>
      </c>
      <c r="C603" s="191" t="str">
        <f>IF('Formulario PPGR3'!$G603="","",'Formulario PPGR1'!#REF!)</f>
        <v/>
      </c>
      <c r="D603" s="191" t="str">
        <f>IF('Formulario PPGR3'!$G603="","",'Formulario PPGR1'!#REF!)</f>
        <v/>
      </c>
      <c r="E603" s="191" t="str">
        <f>IF('Formulario PPGR3'!$G603="","",'Formulario PPGR1'!#REF!)</f>
        <v/>
      </c>
      <c r="F603" s="191" t="str">
        <f>IF('Formulario PPGR3'!$G603="","",'Formulario PPGR1'!#REF!)</f>
        <v/>
      </c>
      <c r="G603" s="241"/>
      <c r="H603" s="528" t="e" cm="1" vm="1">
        <f t="array" ref="H603">IF([2]!Tabla1[[#This Row],[Código_Actividad]]="","",_xlfn.XLOOKUP([2]!Tabla1[[#This Row],[Código_Actividad]],CodigoActividad,[2]!Tabla2[Actividades Programables Presupuestables],"",0))</f>
        <v>#REF!</v>
      </c>
      <c r="I603" s="529" t="str">
        <f>IFERROR(VLOOKUP('[2]Formulario PPGR3'!$G603,'[2]Formulario PPGR2'!$H$9:$V$534,15,FALSE),"")</f>
        <v/>
      </c>
      <c r="J603" s="534"/>
      <c r="K603" s="533"/>
      <c r="L603" s="530" t="str">
        <f>IF([2]!Tabla1[[#This Row],[Descripción]]="","",_xlfn.XLOOKUP([2]!Tabla1[[#This Row],[Descripción]],[2]!Tabla10[Descripción],[2]!Tabla10[Unidad de Medida],"",0))</f>
        <v/>
      </c>
      <c r="M603" s="321"/>
      <c r="N603" s="546" t="str">
        <f>IF([2]!Tabla1[[#This Row],[Descripción]]="","",_xlfn.XLOOKUP([2]!Tabla1[[#This Row],[Descripción]],[2]!Tabla10[Descripción],[2]!Tabla10[Precio Unitario],0))</f>
        <v/>
      </c>
      <c r="O603" s="546" t="str">
        <f>IF([2]!Tabla1[[#This Row],[Cantidad de Insumos]]="","",[2]!Tabla1[[#This Row],[Precio Unitario]]*[2]!Tabla1[[#This Row],[Cantidad de Insumos]])</f>
        <v/>
      </c>
      <c r="P603" s="531" t="str">
        <f>IF([2]!Tabla1[[#This Row],[Descripción]]="","",_xlfn.XLOOKUP([2]!Tabla1[[#This Row],[Descripción]],[2]!Tabla10[Descripción],[2]!Tabla10[CODIGO PRESUPUESTARIO],0))</f>
        <v/>
      </c>
      <c r="Q603" s="532"/>
      <c r="R603" s="532" t="str">
        <f>IF([2]!Tabla1[[#This Row],[Insumos]]="","",_xlfn.XLOOKUP([2]!Tabla1[[#This Row],[Insumos]],[2]!Tabla10[Insumo],[2]!Tabla10[InsumoAbrev],"",0))</f>
        <v/>
      </c>
      <c r="S603" s="191"/>
    </row>
    <row r="604" spans="2:19">
      <c r="B604" s="191" t="str">
        <f>IF('Formulario PPGR3'!$G604="","",CONCATENATE('Formulario PPGR3'!$C604,".",'Formulario PPGR3'!$D604,".",'Formulario PPGR3'!$E604,".",'Formulario PPGR3'!$F604))</f>
        <v/>
      </c>
      <c r="C604" s="191" t="str">
        <f>IF('Formulario PPGR3'!$G604="","",'Formulario PPGR1'!#REF!)</f>
        <v/>
      </c>
      <c r="D604" s="191" t="str">
        <f>IF('Formulario PPGR3'!$G604="","",'Formulario PPGR1'!#REF!)</f>
        <v/>
      </c>
      <c r="E604" s="191" t="str">
        <f>IF('Formulario PPGR3'!$G604="","",'Formulario PPGR1'!#REF!)</f>
        <v/>
      </c>
      <c r="F604" s="191" t="str">
        <f>IF('Formulario PPGR3'!$G604="","",'Formulario PPGR1'!#REF!)</f>
        <v/>
      </c>
      <c r="G604" s="241"/>
      <c r="H604" s="528" t="e" cm="1" vm="1">
        <f t="array" ref="H604">IF([2]!Tabla1[[#This Row],[Código_Actividad]]="","",_xlfn.XLOOKUP([2]!Tabla1[[#This Row],[Código_Actividad]],CodigoActividad,[2]!Tabla2[Actividades Programables Presupuestables],"",0))</f>
        <v>#REF!</v>
      </c>
      <c r="I604" s="529" t="str">
        <f>IFERROR(VLOOKUP('[2]Formulario PPGR3'!$G604,'[2]Formulario PPGR2'!$H$9:$V$534,15,FALSE),"")</f>
        <v/>
      </c>
      <c r="J604" s="534"/>
      <c r="K604" s="533"/>
      <c r="L604" s="530" t="str">
        <f>IF([2]!Tabla1[[#This Row],[Descripción]]="","",_xlfn.XLOOKUP([2]!Tabla1[[#This Row],[Descripción]],[2]!Tabla10[Descripción],[2]!Tabla10[Unidad de Medida],"",0))</f>
        <v/>
      </c>
      <c r="M604" s="321"/>
      <c r="N604" s="546" t="str">
        <f>IF([2]!Tabla1[[#This Row],[Descripción]]="","",_xlfn.XLOOKUP([2]!Tabla1[[#This Row],[Descripción]],[2]!Tabla10[Descripción],[2]!Tabla10[Precio Unitario],0))</f>
        <v/>
      </c>
      <c r="O604" s="546" t="str">
        <f>IF([2]!Tabla1[[#This Row],[Cantidad de Insumos]]="","",[2]!Tabla1[[#This Row],[Precio Unitario]]*[2]!Tabla1[[#This Row],[Cantidad de Insumos]])</f>
        <v/>
      </c>
      <c r="P604" s="531" t="str">
        <f>IF([2]!Tabla1[[#This Row],[Descripción]]="","",_xlfn.XLOOKUP([2]!Tabla1[[#This Row],[Descripción]],[2]!Tabla10[Descripción],[2]!Tabla10[CODIGO PRESUPUESTARIO],0))</f>
        <v/>
      </c>
      <c r="Q604" s="532"/>
      <c r="R604" s="532" t="str">
        <f>IF([2]!Tabla1[[#This Row],[Insumos]]="","",_xlfn.XLOOKUP([2]!Tabla1[[#This Row],[Insumos]],[2]!Tabla10[Insumo],[2]!Tabla10[InsumoAbrev],"",0))</f>
        <v/>
      </c>
      <c r="S604" s="191"/>
    </row>
    <row r="605" spans="2:19">
      <c r="B605" s="191" t="str">
        <f>IF('Formulario PPGR3'!$G605="","",CONCATENATE('Formulario PPGR3'!$C605,".",'Formulario PPGR3'!$D605,".",'Formulario PPGR3'!$E605,".",'Formulario PPGR3'!$F605))</f>
        <v/>
      </c>
      <c r="C605" s="191" t="str">
        <f>IF('Formulario PPGR3'!$G605="","",'Formulario PPGR1'!#REF!)</f>
        <v/>
      </c>
      <c r="D605" s="191" t="str">
        <f>IF('Formulario PPGR3'!$G605="","",'Formulario PPGR1'!#REF!)</f>
        <v/>
      </c>
      <c r="E605" s="191" t="str">
        <f>IF('Formulario PPGR3'!$G605="","",'Formulario PPGR1'!#REF!)</f>
        <v/>
      </c>
      <c r="F605" s="191" t="str">
        <f>IF('Formulario PPGR3'!$G605="","",'Formulario PPGR1'!#REF!)</f>
        <v/>
      </c>
      <c r="G605" s="241"/>
      <c r="H605" s="528" t="e" cm="1" vm="1">
        <f t="array" ref="H605">IF([2]!Tabla1[[#This Row],[Código_Actividad]]="","",_xlfn.XLOOKUP([2]!Tabla1[[#This Row],[Código_Actividad]],CodigoActividad,[2]!Tabla2[Actividades Programables Presupuestables],"",0))</f>
        <v>#REF!</v>
      </c>
      <c r="I605" s="529" t="str">
        <f>IFERROR(VLOOKUP('[2]Formulario PPGR3'!$G605,'[2]Formulario PPGR2'!$H$9:$V$534,15,FALSE),"")</f>
        <v/>
      </c>
      <c r="J605" s="534"/>
      <c r="K605" s="533"/>
      <c r="L605" s="530" t="str">
        <f>IF([2]!Tabla1[[#This Row],[Descripción]]="","",_xlfn.XLOOKUP([2]!Tabla1[[#This Row],[Descripción]],[2]!Tabla10[Descripción],[2]!Tabla10[Unidad de Medida],"",0))</f>
        <v/>
      </c>
      <c r="M605" s="321"/>
      <c r="N605" s="546" t="str">
        <f>IF([2]!Tabla1[[#This Row],[Descripción]]="","",_xlfn.XLOOKUP([2]!Tabla1[[#This Row],[Descripción]],[2]!Tabla10[Descripción],[2]!Tabla10[Precio Unitario],0))</f>
        <v/>
      </c>
      <c r="O605" s="546" t="str">
        <f>IF([2]!Tabla1[[#This Row],[Cantidad de Insumos]]="","",[2]!Tabla1[[#This Row],[Precio Unitario]]*[2]!Tabla1[[#This Row],[Cantidad de Insumos]])</f>
        <v/>
      </c>
      <c r="P605" s="531" t="str">
        <f>IF([2]!Tabla1[[#This Row],[Descripción]]="","",_xlfn.XLOOKUP([2]!Tabla1[[#This Row],[Descripción]],[2]!Tabla10[Descripción],[2]!Tabla10[CODIGO PRESUPUESTARIO],0))</f>
        <v/>
      </c>
      <c r="Q605" s="532"/>
      <c r="R605" s="532" t="str">
        <f>IF([2]!Tabla1[[#This Row],[Insumos]]="","",_xlfn.XLOOKUP([2]!Tabla1[[#This Row],[Insumos]],[2]!Tabla10[Insumo],[2]!Tabla10[InsumoAbrev],"",0))</f>
        <v/>
      </c>
      <c r="S605" s="191"/>
    </row>
    <row r="606" spans="2:19">
      <c r="B606" s="191" t="str">
        <f>IF('Formulario PPGR3'!$G606="","",CONCATENATE('Formulario PPGR3'!$C606,".",'Formulario PPGR3'!$D606,".",'Formulario PPGR3'!$E606,".",'Formulario PPGR3'!$F606))</f>
        <v/>
      </c>
      <c r="C606" s="191" t="str">
        <f>IF('Formulario PPGR3'!$G606="","",'Formulario PPGR1'!#REF!)</f>
        <v/>
      </c>
      <c r="D606" s="191" t="str">
        <f>IF('Formulario PPGR3'!$G606="","",'Formulario PPGR1'!#REF!)</f>
        <v/>
      </c>
      <c r="E606" s="191" t="str">
        <f>IF('Formulario PPGR3'!$G606="","",'Formulario PPGR1'!#REF!)</f>
        <v/>
      </c>
      <c r="F606" s="191" t="str">
        <f>IF('Formulario PPGR3'!$G606="","",'Formulario PPGR1'!#REF!)</f>
        <v/>
      </c>
      <c r="G606" s="241"/>
      <c r="H606" s="528" t="e" cm="1" vm="1">
        <f t="array" ref="H606">IF([2]!Tabla1[[#This Row],[Código_Actividad]]="","",_xlfn.XLOOKUP([2]!Tabla1[[#This Row],[Código_Actividad]],CodigoActividad,[2]!Tabla2[Actividades Programables Presupuestables],"",0))</f>
        <v>#REF!</v>
      </c>
      <c r="I606" s="529" t="str">
        <f>IFERROR(VLOOKUP('[2]Formulario PPGR3'!$G606,'[2]Formulario PPGR2'!$H$9:$V$534,15,FALSE),"")</f>
        <v/>
      </c>
      <c r="J606" s="534"/>
      <c r="K606" s="533"/>
      <c r="L606" s="530" t="str">
        <f>IF([2]!Tabla1[[#This Row],[Descripción]]="","",_xlfn.XLOOKUP([2]!Tabla1[[#This Row],[Descripción]],[2]!Tabla10[Descripción],[2]!Tabla10[Unidad de Medida],"",0))</f>
        <v/>
      </c>
      <c r="M606" s="321"/>
      <c r="N606" s="546" t="str">
        <f>IF([2]!Tabla1[[#This Row],[Descripción]]="","",_xlfn.XLOOKUP([2]!Tabla1[[#This Row],[Descripción]],[2]!Tabla10[Descripción],[2]!Tabla10[Precio Unitario],0))</f>
        <v/>
      </c>
      <c r="O606" s="546" t="str">
        <f>IF([2]!Tabla1[[#This Row],[Cantidad de Insumos]]="","",[2]!Tabla1[[#This Row],[Precio Unitario]]*[2]!Tabla1[[#This Row],[Cantidad de Insumos]])</f>
        <v/>
      </c>
      <c r="P606" s="531" t="str">
        <f>IF([2]!Tabla1[[#This Row],[Descripción]]="","",_xlfn.XLOOKUP([2]!Tabla1[[#This Row],[Descripción]],[2]!Tabla10[Descripción],[2]!Tabla10[CODIGO PRESUPUESTARIO],0))</f>
        <v/>
      </c>
      <c r="Q606" s="532"/>
      <c r="R606" s="532" t="str">
        <f>IF([2]!Tabla1[[#This Row],[Insumos]]="","",_xlfn.XLOOKUP([2]!Tabla1[[#This Row],[Insumos]],[2]!Tabla10[Insumo],[2]!Tabla10[InsumoAbrev],"",0))</f>
        <v/>
      </c>
      <c r="S606" s="191"/>
    </row>
    <row r="607" spans="2:19">
      <c r="B607" s="191" t="str">
        <f>IF('Formulario PPGR3'!$G607="","",CONCATENATE('Formulario PPGR3'!$C607,".",'Formulario PPGR3'!$D607,".",'Formulario PPGR3'!$E607,".",'Formulario PPGR3'!$F607))</f>
        <v/>
      </c>
      <c r="C607" s="191" t="str">
        <f>IF('Formulario PPGR3'!$G607="","",'Formulario PPGR1'!#REF!)</f>
        <v/>
      </c>
      <c r="D607" s="191" t="str">
        <f>IF('Formulario PPGR3'!$G607="","",'Formulario PPGR1'!#REF!)</f>
        <v/>
      </c>
      <c r="E607" s="191" t="str">
        <f>IF('Formulario PPGR3'!$G607="","",'Formulario PPGR1'!#REF!)</f>
        <v/>
      </c>
      <c r="F607" s="191" t="str">
        <f>IF('Formulario PPGR3'!$G607="","",'Formulario PPGR1'!#REF!)</f>
        <v/>
      </c>
      <c r="G607" s="241"/>
      <c r="H607" s="528" t="e" cm="1" vm="1">
        <f t="array" ref="H607">IF([2]!Tabla1[[#This Row],[Código_Actividad]]="","",_xlfn.XLOOKUP([2]!Tabla1[[#This Row],[Código_Actividad]],CodigoActividad,[2]!Tabla2[Actividades Programables Presupuestables],"",0))</f>
        <v>#REF!</v>
      </c>
      <c r="I607" s="529" t="str">
        <f>IFERROR(VLOOKUP('[2]Formulario PPGR3'!$G607,'[2]Formulario PPGR2'!$H$9:$V$534,15,FALSE),"")</f>
        <v/>
      </c>
      <c r="J607" s="534"/>
      <c r="K607" s="533"/>
      <c r="L607" s="530" t="str">
        <f>IF([2]!Tabla1[[#This Row],[Descripción]]="","",_xlfn.XLOOKUP([2]!Tabla1[[#This Row],[Descripción]],[2]!Tabla10[Descripción],[2]!Tabla10[Unidad de Medida],"",0))</f>
        <v/>
      </c>
      <c r="M607" s="321"/>
      <c r="N607" s="546" t="str">
        <f>IF([2]!Tabla1[[#This Row],[Descripción]]="","",_xlfn.XLOOKUP([2]!Tabla1[[#This Row],[Descripción]],[2]!Tabla10[Descripción],[2]!Tabla10[Precio Unitario],0))</f>
        <v/>
      </c>
      <c r="O607" s="546" t="str">
        <f>IF([2]!Tabla1[[#This Row],[Cantidad de Insumos]]="","",[2]!Tabla1[[#This Row],[Precio Unitario]]*[2]!Tabla1[[#This Row],[Cantidad de Insumos]])</f>
        <v/>
      </c>
      <c r="P607" s="531" t="str">
        <f>IF([2]!Tabla1[[#This Row],[Descripción]]="","",_xlfn.XLOOKUP([2]!Tabla1[[#This Row],[Descripción]],[2]!Tabla10[Descripción],[2]!Tabla10[CODIGO PRESUPUESTARIO],0))</f>
        <v/>
      </c>
      <c r="Q607" s="532"/>
      <c r="R607" s="532" t="str">
        <f>IF([2]!Tabla1[[#This Row],[Insumos]]="","",_xlfn.XLOOKUP([2]!Tabla1[[#This Row],[Insumos]],[2]!Tabla10[Insumo],[2]!Tabla10[InsumoAbrev],"",0))</f>
        <v/>
      </c>
      <c r="S607" s="191"/>
    </row>
    <row r="608" spans="2:19">
      <c r="B608" s="191" t="str">
        <f>IF('Formulario PPGR3'!$G608="","",CONCATENATE('Formulario PPGR3'!$C608,".",'Formulario PPGR3'!$D608,".",'Formulario PPGR3'!$E608,".",'Formulario PPGR3'!$F608))</f>
        <v/>
      </c>
      <c r="C608" s="191" t="str">
        <f>IF('Formulario PPGR3'!$G608="","",'Formulario PPGR1'!#REF!)</f>
        <v/>
      </c>
      <c r="D608" s="191" t="str">
        <f>IF('Formulario PPGR3'!$G608="","",'Formulario PPGR1'!#REF!)</f>
        <v/>
      </c>
      <c r="E608" s="191" t="str">
        <f>IF('Formulario PPGR3'!$G608="","",'Formulario PPGR1'!#REF!)</f>
        <v/>
      </c>
      <c r="F608" s="191" t="str">
        <f>IF('Formulario PPGR3'!$G608="","",'Formulario PPGR1'!#REF!)</f>
        <v/>
      </c>
      <c r="G608" s="241"/>
      <c r="H608" s="528" t="e" cm="1" vm="1">
        <f t="array" ref="H608">IF([2]!Tabla1[[#This Row],[Código_Actividad]]="","",_xlfn.XLOOKUP([2]!Tabla1[[#This Row],[Código_Actividad]],CodigoActividad,[2]!Tabla2[Actividades Programables Presupuestables],"",0))</f>
        <v>#REF!</v>
      </c>
      <c r="I608" s="529" t="str">
        <f>IFERROR(VLOOKUP('[2]Formulario PPGR3'!$G608,'[2]Formulario PPGR2'!$H$9:$V$534,15,FALSE),"")</f>
        <v/>
      </c>
      <c r="J608" s="534"/>
      <c r="K608" s="533"/>
      <c r="L608" s="530" t="str">
        <f>IF([2]!Tabla1[[#This Row],[Descripción]]="","",_xlfn.XLOOKUP([2]!Tabla1[[#This Row],[Descripción]],[2]!Tabla10[Descripción],[2]!Tabla10[Unidad de Medida],"",0))</f>
        <v/>
      </c>
      <c r="M608" s="321"/>
      <c r="N608" s="546" t="str">
        <f>IF([2]!Tabla1[[#This Row],[Descripción]]="","",_xlfn.XLOOKUP([2]!Tabla1[[#This Row],[Descripción]],[2]!Tabla10[Descripción],[2]!Tabla10[Precio Unitario],0))</f>
        <v/>
      </c>
      <c r="O608" s="546" t="str">
        <f>IF([2]!Tabla1[[#This Row],[Cantidad de Insumos]]="","",[2]!Tabla1[[#This Row],[Precio Unitario]]*[2]!Tabla1[[#This Row],[Cantidad de Insumos]])</f>
        <v/>
      </c>
      <c r="P608" s="531" t="str">
        <f>IF([2]!Tabla1[[#This Row],[Descripción]]="","",_xlfn.XLOOKUP([2]!Tabla1[[#This Row],[Descripción]],[2]!Tabla10[Descripción],[2]!Tabla10[CODIGO PRESUPUESTARIO],0))</f>
        <v/>
      </c>
      <c r="Q608" s="532"/>
      <c r="R608" s="532" t="str">
        <f>IF([2]!Tabla1[[#This Row],[Insumos]]="","",_xlfn.XLOOKUP([2]!Tabla1[[#This Row],[Insumos]],[2]!Tabla10[Insumo],[2]!Tabla10[InsumoAbrev],"",0))</f>
        <v/>
      </c>
      <c r="S608" s="191"/>
    </row>
    <row r="609" spans="2:19">
      <c r="B609" s="191" t="str">
        <f>IF('Formulario PPGR3'!$G609="","",CONCATENATE('Formulario PPGR3'!$C609,".",'Formulario PPGR3'!$D609,".",'Formulario PPGR3'!$E609,".",'Formulario PPGR3'!$F609))</f>
        <v/>
      </c>
      <c r="C609" s="191" t="str">
        <f>IF('Formulario PPGR3'!$G609="","",'Formulario PPGR1'!#REF!)</f>
        <v/>
      </c>
      <c r="D609" s="191" t="str">
        <f>IF('Formulario PPGR3'!$G609="","",'Formulario PPGR1'!#REF!)</f>
        <v/>
      </c>
      <c r="E609" s="191" t="str">
        <f>IF('Formulario PPGR3'!$G609="","",'Formulario PPGR1'!#REF!)</f>
        <v/>
      </c>
      <c r="F609" s="191" t="str">
        <f>IF('Formulario PPGR3'!$G609="","",'Formulario PPGR1'!#REF!)</f>
        <v/>
      </c>
      <c r="G609" s="241"/>
      <c r="H609" s="528" t="e" cm="1" vm="1">
        <f t="array" ref="H609">IF([2]!Tabla1[[#This Row],[Código_Actividad]]="","",_xlfn.XLOOKUP([2]!Tabla1[[#This Row],[Código_Actividad]],CodigoActividad,[2]!Tabla2[Actividades Programables Presupuestables],"",0))</f>
        <v>#REF!</v>
      </c>
      <c r="I609" s="529" t="str">
        <f>IFERROR(VLOOKUP('[2]Formulario PPGR3'!$G609,'[2]Formulario PPGR2'!$H$9:$V$534,15,FALSE),"")</f>
        <v/>
      </c>
      <c r="J609" s="534"/>
      <c r="K609" s="533"/>
      <c r="L609" s="530" t="str">
        <f>IF([2]!Tabla1[[#This Row],[Descripción]]="","",_xlfn.XLOOKUP([2]!Tabla1[[#This Row],[Descripción]],[2]!Tabla10[Descripción],[2]!Tabla10[Unidad de Medida],"",0))</f>
        <v/>
      </c>
      <c r="M609" s="321"/>
      <c r="N609" s="546" t="str">
        <f>IF([2]!Tabla1[[#This Row],[Descripción]]="","",_xlfn.XLOOKUP([2]!Tabla1[[#This Row],[Descripción]],[2]!Tabla10[Descripción],[2]!Tabla10[Precio Unitario],0))</f>
        <v/>
      </c>
      <c r="O609" s="546" t="str">
        <f>IF([2]!Tabla1[[#This Row],[Cantidad de Insumos]]="","",[2]!Tabla1[[#This Row],[Precio Unitario]]*[2]!Tabla1[[#This Row],[Cantidad de Insumos]])</f>
        <v/>
      </c>
      <c r="P609" s="531" t="str">
        <f>IF([2]!Tabla1[[#This Row],[Descripción]]="","",_xlfn.XLOOKUP([2]!Tabla1[[#This Row],[Descripción]],[2]!Tabla10[Descripción],[2]!Tabla10[CODIGO PRESUPUESTARIO],0))</f>
        <v/>
      </c>
      <c r="Q609" s="532"/>
      <c r="R609" s="532" t="str">
        <f>IF([2]!Tabla1[[#This Row],[Insumos]]="","",_xlfn.XLOOKUP([2]!Tabla1[[#This Row],[Insumos]],[2]!Tabla10[Insumo],[2]!Tabla10[InsumoAbrev],"",0))</f>
        <v/>
      </c>
      <c r="S609" s="191"/>
    </row>
    <row r="610" spans="2:19">
      <c r="B610" s="191" t="str">
        <f>IF('Formulario PPGR3'!$G610="","",CONCATENATE('Formulario PPGR3'!$C610,".",'Formulario PPGR3'!$D610,".",'Formulario PPGR3'!$E610,".",'Formulario PPGR3'!$F610))</f>
        <v/>
      </c>
      <c r="C610" s="191" t="str">
        <f>IF('Formulario PPGR3'!$G610="","",'Formulario PPGR1'!#REF!)</f>
        <v/>
      </c>
      <c r="D610" s="191" t="str">
        <f>IF('Formulario PPGR3'!$G610="","",'Formulario PPGR1'!#REF!)</f>
        <v/>
      </c>
      <c r="E610" s="191" t="str">
        <f>IF('Formulario PPGR3'!$G610="","",'Formulario PPGR1'!#REF!)</f>
        <v/>
      </c>
      <c r="F610" s="191" t="str">
        <f>IF('Formulario PPGR3'!$G610="","",'Formulario PPGR1'!#REF!)</f>
        <v/>
      </c>
      <c r="G610" s="241"/>
      <c r="H610" s="528" t="e" cm="1" vm="1">
        <f t="array" ref="H610">IF([2]!Tabla1[[#This Row],[Código_Actividad]]="","",_xlfn.XLOOKUP([2]!Tabla1[[#This Row],[Código_Actividad]],CodigoActividad,[2]!Tabla2[Actividades Programables Presupuestables],"",0))</f>
        <v>#REF!</v>
      </c>
      <c r="I610" s="529" t="str">
        <f>IFERROR(VLOOKUP('[2]Formulario PPGR3'!$G610,'[2]Formulario PPGR2'!$H$9:$V$534,15,FALSE),"")</f>
        <v/>
      </c>
      <c r="J610" s="534"/>
      <c r="K610" s="533"/>
      <c r="L610" s="530" t="str">
        <f>IF([2]!Tabla1[[#This Row],[Descripción]]="","",_xlfn.XLOOKUP([2]!Tabla1[[#This Row],[Descripción]],[2]!Tabla10[Descripción],[2]!Tabla10[Unidad de Medida],"",0))</f>
        <v/>
      </c>
      <c r="M610" s="321"/>
      <c r="N610" s="546" t="str">
        <f>IF([2]!Tabla1[[#This Row],[Descripción]]="","",_xlfn.XLOOKUP([2]!Tabla1[[#This Row],[Descripción]],[2]!Tabla10[Descripción],[2]!Tabla10[Precio Unitario],0))</f>
        <v/>
      </c>
      <c r="O610" s="546" t="str">
        <f>IF([2]!Tabla1[[#This Row],[Cantidad de Insumos]]="","",[2]!Tabla1[[#This Row],[Precio Unitario]]*[2]!Tabla1[[#This Row],[Cantidad de Insumos]])</f>
        <v/>
      </c>
      <c r="P610" s="531" t="str">
        <f>IF([2]!Tabla1[[#This Row],[Descripción]]="","",_xlfn.XLOOKUP([2]!Tabla1[[#This Row],[Descripción]],[2]!Tabla10[Descripción],[2]!Tabla10[CODIGO PRESUPUESTARIO],0))</f>
        <v/>
      </c>
      <c r="Q610" s="532"/>
      <c r="R610" s="532" t="str">
        <f>IF([2]!Tabla1[[#This Row],[Insumos]]="","",_xlfn.XLOOKUP([2]!Tabla1[[#This Row],[Insumos]],[2]!Tabla10[Insumo],[2]!Tabla10[InsumoAbrev],"",0))</f>
        <v/>
      </c>
      <c r="S610" s="191"/>
    </row>
    <row r="611" spans="2:19">
      <c r="B611" s="191" t="str">
        <f>IF('Formulario PPGR3'!$G611="","",CONCATENATE('Formulario PPGR3'!$C611,".",'Formulario PPGR3'!$D611,".",'Formulario PPGR3'!$E611,".",'Formulario PPGR3'!$F611))</f>
        <v/>
      </c>
      <c r="C611" s="191" t="str">
        <f>IF('Formulario PPGR3'!$G611="","",'Formulario PPGR1'!#REF!)</f>
        <v/>
      </c>
      <c r="D611" s="191" t="str">
        <f>IF('Formulario PPGR3'!$G611="","",'Formulario PPGR1'!#REF!)</f>
        <v/>
      </c>
      <c r="E611" s="191" t="str">
        <f>IF('Formulario PPGR3'!$G611="","",'Formulario PPGR1'!#REF!)</f>
        <v/>
      </c>
      <c r="F611" s="191" t="str">
        <f>IF('Formulario PPGR3'!$G611="","",'Formulario PPGR1'!#REF!)</f>
        <v/>
      </c>
      <c r="G611" s="241"/>
      <c r="H611" s="528" t="e" cm="1" vm="1">
        <f t="array" ref="H611">IF([2]!Tabla1[[#This Row],[Código_Actividad]]="","",_xlfn.XLOOKUP([2]!Tabla1[[#This Row],[Código_Actividad]],CodigoActividad,[2]!Tabla2[Actividades Programables Presupuestables],"",0))</f>
        <v>#REF!</v>
      </c>
      <c r="I611" s="529" t="str">
        <f>IFERROR(VLOOKUP('[2]Formulario PPGR3'!$G611,'[2]Formulario PPGR2'!$H$9:$V$534,15,FALSE),"")</f>
        <v/>
      </c>
      <c r="J611" s="534"/>
      <c r="K611" s="533"/>
      <c r="L611" s="530" t="str">
        <f>IF([2]!Tabla1[[#This Row],[Descripción]]="","",_xlfn.XLOOKUP([2]!Tabla1[[#This Row],[Descripción]],[2]!Tabla10[Descripción],[2]!Tabla10[Unidad de Medida],"",0))</f>
        <v/>
      </c>
      <c r="M611" s="321"/>
      <c r="N611" s="546" t="str">
        <f>IF([2]!Tabla1[[#This Row],[Descripción]]="","",_xlfn.XLOOKUP([2]!Tabla1[[#This Row],[Descripción]],[2]!Tabla10[Descripción],[2]!Tabla10[Precio Unitario],0))</f>
        <v/>
      </c>
      <c r="O611" s="546" t="str">
        <f>IF([2]!Tabla1[[#This Row],[Cantidad de Insumos]]="","",[2]!Tabla1[[#This Row],[Precio Unitario]]*[2]!Tabla1[[#This Row],[Cantidad de Insumos]])</f>
        <v/>
      </c>
      <c r="P611" s="531" t="str">
        <f>IF([2]!Tabla1[[#This Row],[Descripción]]="","",_xlfn.XLOOKUP([2]!Tabla1[[#This Row],[Descripción]],[2]!Tabla10[Descripción],[2]!Tabla10[CODIGO PRESUPUESTARIO],0))</f>
        <v/>
      </c>
      <c r="Q611" s="532"/>
      <c r="R611" s="532" t="str">
        <f>IF([2]!Tabla1[[#This Row],[Insumos]]="","",_xlfn.XLOOKUP([2]!Tabla1[[#This Row],[Insumos]],[2]!Tabla10[Insumo],[2]!Tabla10[InsumoAbrev],"",0))</f>
        <v/>
      </c>
      <c r="S611" s="191"/>
    </row>
    <row r="612" spans="2:19">
      <c r="B612" s="191" t="str">
        <f>IF('Formulario PPGR3'!$G612="","",CONCATENATE('Formulario PPGR3'!$C612,".",'Formulario PPGR3'!$D612,".",'Formulario PPGR3'!$E612,".",'Formulario PPGR3'!$F612))</f>
        <v/>
      </c>
      <c r="C612" s="191" t="str">
        <f>IF('Formulario PPGR3'!$G612="","",'Formulario PPGR1'!#REF!)</f>
        <v/>
      </c>
      <c r="D612" s="191" t="str">
        <f>IF('Formulario PPGR3'!$G612="","",'Formulario PPGR1'!#REF!)</f>
        <v/>
      </c>
      <c r="E612" s="191" t="str">
        <f>IF('Formulario PPGR3'!$G612="","",'Formulario PPGR1'!#REF!)</f>
        <v/>
      </c>
      <c r="F612" s="191" t="str">
        <f>IF('Formulario PPGR3'!$G612="","",'Formulario PPGR1'!#REF!)</f>
        <v/>
      </c>
      <c r="G612" s="241"/>
      <c r="H612" s="528" t="e" cm="1" vm="1">
        <f t="array" ref="H612">IF([2]!Tabla1[[#This Row],[Código_Actividad]]="","",_xlfn.XLOOKUP([2]!Tabla1[[#This Row],[Código_Actividad]],CodigoActividad,[2]!Tabla2[Actividades Programables Presupuestables],"",0))</f>
        <v>#REF!</v>
      </c>
      <c r="I612" s="529" t="str">
        <f>IFERROR(VLOOKUP('[2]Formulario PPGR3'!$G612,'[2]Formulario PPGR2'!$H$9:$V$534,15,FALSE),"")</f>
        <v/>
      </c>
      <c r="J612" s="537"/>
      <c r="K612" s="533"/>
      <c r="L612" s="530" t="str">
        <f>IF([2]!Tabla1[[#This Row],[Descripción]]="","",_xlfn.XLOOKUP([2]!Tabla1[[#This Row],[Descripción]],[2]!Tabla10[Descripción],[2]!Tabla10[Unidad de Medida],"",0))</f>
        <v/>
      </c>
      <c r="M612" s="321"/>
      <c r="N612" s="546" t="str">
        <f>IF([2]!Tabla1[[#This Row],[Descripción]]="","",_xlfn.XLOOKUP([2]!Tabla1[[#This Row],[Descripción]],[2]!Tabla10[Descripción],[2]!Tabla10[Precio Unitario],0))</f>
        <v/>
      </c>
      <c r="O612" s="546" t="str">
        <f>IF([2]!Tabla1[[#This Row],[Cantidad de Insumos]]="","",[2]!Tabla1[[#This Row],[Precio Unitario]]*[2]!Tabla1[[#This Row],[Cantidad de Insumos]])</f>
        <v/>
      </c>
      <c r="P612" s="531" t="str">
        <f>IF([2]!Tabla1[[#This Row],[Descripción]]="","",_xlfn.XLOOKUP([2]!Tabla1[[#This Row],[Descripción]],[2]!Tabla10[Descripción],[2]!Tabla10[CODIGO PRESUPUESTARIO],0))</f>
        <v/>
      </c>
      <c r="Q612" s="532"/>
      <c r="R612" s="532" t="str">
        <f>IF([2]!Tabla1[[#This Row],[Insumos]]="","",_xlfn.XLOOKUP([2]!Tabla1[[#This Row],[Insumos]],[2]!Tabla10[Insumo],[2]!Tabla10[InsumoAbrev],"",0))</f>
        <v/>
      </c>
      <c r="S612" s="191"/>
    </row>
    <row r="613" spans="2:19">
      <c r="B613" s="191" t="str">
        <f>IF('Formulario PPGR3'!$G613="","",CONCATENATE('Formulario PPGR3'!$C613,".",'Formulario PPGR3'!$D613,".",'Formulario PPGR3'!$E613,".",'Formulario PPGR3'!$F613))</f>
        <v/>
      </c>
      <c r="C613" s="191" t="str">
        <f>IF('Formulario PPGR3'!$G613="","",'Formulario PPGR1'!#REF!)</f>
        <v/>
      </c>
      <c r="D613" s="191" t="str">
        <f>IF('Formulario PPGR3'!$G613="","",'Formulario PPGR1'!#REF!)</f>
        <v/>
      </c>
      <c r="E613" s="191" t="str">
        <f>IF('Formulario PPGR3'!$G613="","",'Formulario PPGR1'!#REF!)</f>
        <v/>
      </c>
      <c r="F613" s="191" t="str">
        <f>IF('Formulario PPGR3'!$G613="","",'Formulario PPGR1'!#REF!)</f>
        <v/>
      </c>
      <c r="G613" s="241"/>
      <c r="H613" s="528" t="e" cm="1" vm="1">
        <f t="array" ref="H613">IF([2]!Tabla1[[#This Row],[Código_Actividad]]="","",_xlfn.XLOOKUP([2]!Tabla1[[#This Row],[Código_Actividad]],CodigoActividad,[2]!Tabla2[Actividades Programables Presupuestables],"",0))</f>
        <v>#REF!</v>
      </c>
      <c r="I613" s="529" t="str">
        <f>IFERROR(VLOOKUP('[2]Formulario PPGR3'!$G613,'[2]Formulario PPGR2'!$H$9:$V$534,15,FALSE),"")</f>
        <v/>
      </c>
      <c r="J613" s="537"/>
      <c r="K613" s="533"/>
      <c r="L613" s="530" t="str">
        <f>IF([2]!Tabla1[[#This Row],[Descripción]]="","",_xlfn.XLOOKUP([2]!Tabla1[[#This Row],[Descripción]],[2]!Tabla10[Descripción],[2]!Tabla10[Unidad de Medida],"",0))</f>
        <v/>
      </c>
      <c r="M613" s="321"/>
      <c r="N613" s="546" t="str">
        <f>IF([2]!Tabla1[[#This Row],[Descripción]]="","",_xlfn.XLOOKUP([2]!Tabla1[[#This Row],[Descripción]],[2]!Tabla10[Descripción],[2]!Tabla10[Precio Unitario],0))</f>
        <v/>
      </c>
      <c r="O613" s="546" t="str">
        <f>IF([2]!Tabla1[[#This Row],[Cantidad de Insumos]]="","",[2]!Tabla1[[#This Row],[Precio Unitario]]*[2]!Tabla1[[#This Row],[Cantidad de Insumos]])</f>
        <v/>
      </c>
      <c r="P613" s="531" t="str">
        <f>IF([2]!Tabla1[[#This Row],[Descripción]]="","",_xlfn.XLOOKUP([2]!Tabla1[[#This Row],[Descripción]],[2]!Tabla10[Descripción],[2]!Tabla10[CODIGO PRESUPUESTARIO],0))</f>
        <v/>
      </c>
      <c r="Q613" s="532"/>
      <c r="R613" s="532" t="str">
        <f>IF([2]!Tabla1[[#This Row],[Insumos]]="","",_xlfn.XLOOKUP([2]!Tabla1[[#This Row],[Insumos]],[2]!Tabla10[Insumo],[2]!Tabla10[InsumoAbrev],"",0))</f>
        <v/>
      </c>
      <c r="S613" s="191"/>
    </row>
    <row r="614" spans="2:19">
      <c r="B614" s="191" t="str">
        <f>IF('Formulario PPGR3'!$G614="","",CONCATENATE('Formulario PPGR3'!$C614,".",'Formulario PPGR3'!$D614,".",'Formulario PPGR3'!$E614,".",'Formulario PPGR3'!$F614))</f>
        <v/>
      </c>
      <c r="C614" s="191" t="str">
        <f>IF('Formulario PPGR3'!$G614="","",'Formulario PPGR1'!#REF!)</f>
        <v/>
      </c>
      <c r="D614" s="191" t="str">
        <f>IF('Formulario PPGR3'!$G614="","",'Formulario PPGR1'!#REF!)</f>
        <v/>
      </c>
      <c r="E614" s="191" t="str">
        <f>IF('Formulario PPGR3'!$G614="","",'Formulario PPGR1'!#REF!)</f>
        <v/>
      </c>
      <c r="F614" s="191" t="str">
        <f>IF('Formulario PPGR3'!$G614="","",'Formulario PPGR1'!#REF!)</f>
        <v/>
      </c>
      <c r="G614" s="241"/>
      <c r="H614" s="528" t="e" cm="1" vm="1">
        <f t="array" ref="H614">IF([2]!Tabla1[[#This Row],[Código_Actividad]]="","",_xlfn.XLOOKUP([2]!Tabla1[[#This Row],[Código_Actividad]],CodigoActividad,[2]!Tabla2[Actividades Programables Presupuestables],"",0))</f>
        <v>#REF!</v>
      </c>
      <c r="I614" s="529" t="str">
        <f>IFERROR(VLOOKUP('[2]Formulario PPGR3'!$G614,'[2]Formulario PPGR2'!$H$9:$V$534,15,FALSE),"")</f>
        <v/>
      </c>
      <c r="J614" s="537"/>
      <c r="K614" s="533"/>
      <c r="L614" s="530" t="str">
        <f>IF([2]!Tabla1[[#This Row],[Descripción]]="","",_xlfn.XLOOKUP([2]!Tabla1[[#This Row],[Descripción]],[2]!Tabla10[Descripción],[2]!Tabla10[Unidad de Medida],"",0))</f>
        <v/>
      </c>
      <c r="M614" s="321"/>
      <c r="N614" s="546" t="str">
        <f>IF([2]!Tabla1[[#This Row],[Descripción]]="","",_xlfn.XLOOKUP([2]!Tabla1[[#This Row],[Descripción]],[2]!Tabla10[Descripción],[2]!Tabla10[Precio Unitario],0))</f>
        <v/>
      </c>
      <c r="O614" s="546" t="str">
        <f>IF([2]!Tabla1[[#This Row],[Cantidad de Insumos]]="","",[2]!Tabla1[[#This Row],[Precio Unitario]]*[2]!Tabla1[[#This Row],[Cantidad de Insumos]])</f>
        <v/>
      </c>
      <c r="P614" s="531" t="str">
        <f>IF([2]!Tabla1[[#This Row],[Descripción]]="","",_xlfn.XLOOKUP([2]!Tabla1[[#This Row],[Descripción]],[2]!Tabla10[Descripción],[2]!Tabla10[CODIGO PRESUPUESTARIO],0))</f>
        <v/>
      </c>
      <c r="Q614" s="532"/>
      <c r="R614" s="532" t="str">
        <f>IF([2]!Tabla1[[#This Row],[Insumos]]="","",_xlfn.XLOOKUP([2]!Tabla1[[#This Row],[Insumos]],[2]!Tabla10[Insumo],[2]!Tabla10[InsumoAbrev],"",0))</f>
        <v/>
      </c>
      <c r="S614" s="191"/>
    </row>
    <row r="615" spans="2:19">
      <c r="B615" s="191" t="str">
        <f>IF('Formulario PPGR3'!$G615="","",CONCATENATE('Formulario PPGR3'!$C615,".",'Formulario PPGR3'!$D615,".",'Formulario PPGR3'!$E615,".",'Formulario PPGR3'!$F615))</f>
        <v/>
      </c>
      <c r="C615" s="191" t="str">
        <f>IF('Formulario PPGR3'!$G615="","",'Formulario PPGR1'!#REF!)</f>
        <v/>
      </c>
      <c r="D615" s="191" t="str">
        <f>IF('Formulario PPGR3'!$G615="","",'Formulario PPGR1'!#REF!)</f>
        <v/>
      </c>
      <c r="E615" s="191" t="str">
        <f>IF('Formulario PPGR3'!$G615="","",'Formulario PPGR1'!#REF!)</f>
        <v/>
      </c>
      <c r="F615" s="191" t="str">
        <f>IF('Formulario PPGR3'!$G615="","",'Formulario PPGR1'!#REF!)</f>
        <v/>
      </c>
      <c r="G615" s="241"/>
      <c r="H615" s="528" t="e" cm="1" vm="1">
        <f t="array" ref="H615">IF([2]!Tabla1[[#This Row],[Código_Actividad]]="","",_xlfn.XLOOKUP([2]!Tabla1[[#This Row],[Código_Actividad]],CodigoActividad,[2]!Tabla2[Actividades Programables Presupuestables],"",0))</f>
        <v>#REF!</v>
      </c>
      <c r="I615" s="529" t="str">
        <f>IFERROR(VLOOKUP('[2]Formulario PPGR3'!$G615,'[2]Formulario PPGR2'!$H$9:$V$534,15,FALSE),"")</f>
        <v/>
      </c>
      <c r="J615" s="537"/>
      <c r="K615" s="533"/>
      <c r="L615" s="530" t="str">
        <f>IF([2]!Tabla1[[#This Row],[Descripción]]="","",_xlfn.XLOOKUP([2]!Tabla1[[#This Row],[Descripción]],[2]!Tabla10[Descripción],[2]!Tabla10[Unidad de Medida],"",0))</f>
        <v/>
      </c>
      <c r="M615" s="321"/>
      <c r="N615" s="546" t="str">
        <f>IF([2]!Tabla1[[#This Row],[Descripción]]="","",_xlfn.XLOOKUP([2]!Tabla1[[#This Row],[Descripción]],[2]!Tabla10[Descripción],[2]!Tabla10[Precio Unitario],0))</f>
        <v/>
      </c>
      <c r="O615" s="546" t="str">
        <f>IF([2]!Tabla1[[#This Row],[Cantidad de Insumos]]="","",[2]!Tabla1[[#This Row],[Precio Unitario]]*[2]!Tabla1[[#This Row],[Cantidad de Insumos]])</f>
        <v/>
      </c>
      <c r="P615" s="531" t="str">
        <f>IF([2]!Tabla1[[#This Row],[Descripción]]="","",_xlfn.XLOOKUP([2]!Tabla1[[#This Row],[Descripción]],[2]!Tabla10[Descripción],[2]!Tabla10[CODIGO PRESUPUESTARIO],0))</f>
        <v/>
      </c>
      <c r="Q615" s="532"/>
      <c r="R615" s="532" t="str">
        <f>IF([2]!Tabla1[[#This Row],[Insumos]]="","",_xlfn.XLOOKUP([2]!Tabla1[[#This Row],[Insumos]],[2]!Tabla10[Insumo],[2]!Tabla10[InsumoAbrev],"",0))</f>
        <v/>
      </c>
      <c r="S615" s="191"/>
    </row>
    <row r="616" spans="2:19">
      <c r="B616" s="191" t="str">
        <f>IF('Formulario PPGR3'!$G616="","",CONCATENATE('Formulario PPGR3'!$C616,".",'Formulario PPGR3'!$D616,".",'Formulario PPGR3'!$E616,".",'Formulario PPGR3'!$F616))</f>
        <v/>
      </c>
      <c r="C616" s="191" t="str">
        <f>IF('Formulario PPGR3'!$G616="","",'Formulario PPGR1'!#REF!)</f>
        <v/>
      </c>
      <c r="D616" s="191" t="str">
        <f>IF('Formulario PPGR3'!$G616="","",'Formulario PPGR1'!#REF!)</f>
        <v/>
      </c>
      <c r="E616" s="191" t="str">
        <f>IF('Formulario PPGR3'!$G616="","",'Formulario PPGR1'!#REF!)</f>
        <v/>
      </c>
      <c r="F616" s="191" t="str">
        <f>IF('Formulario PPGR3'!$G616="","",'Formulario PPGR1'!#REF!)</f>
        <v/>
      </c>
      <c r="G616" s="241"/>
      <c r="H616" s="528" t="e" cm="1" vm="1">
        <f t="array" ref="H616">IF([2]!Tabla1[[#This Row],[Código_Actividad]]="","",_xlfn.XLOOKUP([2]!Tabla1[[#This Row],[Código_Actividad]],CodigoActividad,[2]!Tabla2[Actividades Programables Presupuestables],"",0))</f>
        <v>#REF!</v>
      </c>
      <c r="I616" s="529" t="str">
        <f>IFERROR(VLOOKUP('[2]Formulario PPGR3'!$G616,'[2]Formulario PPGR2'!$H$9:$V$534,15,FALSE),"")</f>
        <v/>
      </c>
      <c r="J616" s="537"/>
      <c r="K616" s="533"/>
      <c r="L616" s="530" t="str">
        <f>IF([2]!Tabla1[[#This Row],[Descripción]]="","",_xlfn.XLOOKUP([2]!Tabla1[[#This Row],[Descripción]],[2]!Tabla10[Descripción],[2]!Tabla10[Unidad de Medida],"",0))</f>
        <v/>
      </c>
      <c r="M616" s="321"/>
      <c r="N616" s="546" t="str">
        <f>IF([2]!Tabla1[[#This Row],[Descripción]]="","",_xlfn.XLOOKUP([2]!Tabla1[[#This Row],[Descripción]],[2]!Tabla10[Descripción],[2]!Tabla10[Precio Unitario],0))</f>
        <v/>
      </c>
      <c r="O616" s="546" t="str">
        <f>IF([2]!Tabla1[[#This Row],[Cantidad de Insumos]]="","",[2]!Tabla1[[#This Row],[Precio Unitario]]*[2]!Tabla1[[#This Row],[Cantidad de Insumos]])</f>
        <v/>
      </c>
      <c r="P616" s="531" t="str">
        <f>IF([2]!Tabla1[[#This Row],[Descripción]]="","",_xlfn.XLOOKUP([2]!Tabla1[[#This Row],[Descripción]],[2]!Tabla10[Descripción],[2]!Tabla10[CODIGO PRESUPUESTARIO],0))</f>
        <v/>
      </c>
      <c r="Q616" s="532"/>
      <c r="R616" s="532" t="str">
        <f>IF([2]!Tabla1[[#This Row],[Insumos]]="","",_xlfn.XLOOKUP([2]!Tabla1[[#This Row],[Insumos]],[2]!Tabla10[Insumo],[2]!Tabla10[InsumoAbrev],"",0))</f>
        <v/>
      </c>
      <c r="S616" s="191"/>
    </row>
    <row r="617" spans="2:19">
      <c r="B617" s="191" t="str">
        <f>IF('Formulario PPGR3'!$G617="","",CONCATENATE('Formulario PPGR3'!$C617,".",'Formulario PPGR3'!$D617,".",'Formulario PPGR3'!$E617,".",'Formulario PPGR3'!$F617))</f>
        <v/>
      </c>
      <c r="C617" s="191" t="str">
        <f>IF('Formulario PPGR3'!$G617="","",'Formulario PPGR1'!#REF!)</f>
        <v/>
      </c>
      <c r="D617" s="191" t="str">
        <f>IF('Formulario PPGR3'!$G617="","",'Formulario PPGR1'!#REF!)</f>
        <v/>
      </c>
      <c r="E617" s="191" t="str">
        <f>IF('Formulario PPGR3'!$G617="","",'Formulario PPGR1'!#REF!)</f>
        <v/>
      </c>
      <c r="F617" s="191" t="str">
        <f>IF('Formulario PPGR3'!$G617="","",'Formulario PPGR1'!#REF!)</f>
        <v/>
      </c>
      <c r="G617" s="241"/>
      <c r="H617" s="528" t="e" cm="1" vm="1">
        <f t="array" ref="H617">IF([2]!Tabla1[[#This Row],[Código_Actividad]]="","",_xlfn.XLOOKUP([2]!Tabla1[[#This Row],[Código_Actividad]],CodigoActividad,[2]!Tabla2[Actividades Programables Presupuestables],"",0))</f>
        <v>#REF!</v>
      </c>
      <c r="I617" s="529" t="str">
        <f>IFERROR(VLOOKUP('[2]Formulario PPGR3'!$G617,'[2]Formulario PPGR2'!$H$9:$V$534,15,FALSE),"")</f>
        <v/>
      </c>
      <c r="J617" s="537"/>
      <c r="K617" s="533"/>
      <c r="L617" s="530" t="str">
        <f>IF([2]!Tabla1[[#This Row],[Descripción]]="","",_xlfn.XLOOKUP([2]!Tabla1[[#This Row],[Descripción]],[2]!Tabla10[Descripción],[2]!Tabla10[Unidad de Medida],"",0))</f>
        <v/>
      </c>
      <c r="M617" s="321"/>
      <c r="N617" s="546" t="str">
        <f>IF([2]!Tabla1[[#This Row],[Descripción]]="","",_xlfn.XLOOKUP([2]!Tabla1[[#This Row],[Descripción]],[2]!Tabla10[Descripción],[2]!Tabla10[Precio Unitario],0))</f>
        <v/>
      </c>
      <c r="O617" s="546" t="str">
        <f>IF([2]!Tabla1[[#This Row],[Cantidad de Insumos]]="","",[2]!Tabla1[[#This Row],[Precio Unitario]]*[2]!Tabla1[[#This Row],[Cantidad de Insumos]])</f>
        <v/>
      </c>
      <c r="P617" s="531" t="str">
        <f>IF([2]!Tabla1[[#This Row],[Descripción]]="","",_xlfn.XLOOKUP([2]!Tabla1[[#This Row],[Descripción]],[2]!Tabla10[Descripción],[2]!Tabla10[CODIGO PRESUPUESTARIO],0))</f>
        <v/>
      </c>
      <c r="Q617" s="532"/>
      <c r="R617" s="532" t="str">
        <f>IF([2]!Tabla1[[#This Row],[Insumos]]="","",_xlfn.XLOOKUP([2]!Tabla1[[#This Row],[Insumos]],[2]!Tabla10[Insumo],[2]!Tabla10[InsumoAbrev],"",0))</f>
        <v/>
      </c>
      <c r="S617" s="191"/>
    </row>
    <row r="618" spans="2:19">
      <c r="B618" s="191" t="str">
        <f>IF('Formulario PPGR3'!$G618="","",CONCATENATE('Formulario PPGR3'!$C618,".",'Formulario PPGR3'!$D618,".",'Formulario PPGR3'!$E618,".",'Formulario PPGR3'!$F618))</f>
        <v/>
      </c>
      <c r="C618" s="191" t="str">
        <f>IF('Formulario PPGR3'!$G618="","",'Formulario PPGR1'!#REF!)</f>
        <v/>
      </c>
      <c r="D618" s="191" t="str">
        <f>IF('Formulario PPGR3'!$G618="","",'Formulario PPGR1'!#REF!)</f>
        <v/>
      </c>
      <c r="E618" s="191" t="str">
        <f>IF('Formulario PPGR3'!$G618="","",'Formulario PPGR1'!#REF!)</f>
        <v/>
      </c>
      <c r="F618" s="191" t="str">
        <f>IF('Formulario PPGR3'!$G618="","",'Formulario PPGR1'!#REF!)</f>
        <v/>
      </c>
      <c r="G618" s="241"/>
      <c r="H618" s="528" t="e" cm="1" vm="1">
        <f t="array" ref="H618">IF([2]!Tabla1[[#This Row],[Código_Actividad]]="","",_xlfn.XLOOKUP([2]!Tabla1[[#This Row],[Código_Actividad]],CodigoActividad,[2]!Tabla2[Actividades Programables Presupuestables],"",0))</f>
        <v>#REF!</v>
      </c>
      <c r="I618" s="529" t="str">
        <f>IFERROR(VLOOKUP('[2]Formulario PPGR3'!$G618,'[2]Formulario PPGR2'!$H$9:$V$534,15,FALSE),"")</f>
        <v/>
      </c>
      <c r="J618" s="537"/>
      <c r="K618" s="533"/>
      <c r="L618" s="530" t="str">
        <f>IF([2]!Tabla1[[#This Row],[Descripción]]="","",_xlfn.XLOOKUP([2]!Tabla1[[#This Row],[Descripción]],[2]!Tabla10[Descripción],[2]!Tabla10[Unidad de Medida],"",0))</f>
        <v/>
      </c>
      <c r="M618" s="321"/>
      <c r="N618" s="546" t="str">
        <f>IF([2]!Tabla1[[#This Row],[Descripción]]="","",_xlfn.XLOOKUP([2]!Tabla1[[#This Row],[Descripción]],[2]!Tabla10[Descripción],[2]!Tabla10[Precio Unitario],0))</f>
        <v/>
      </c>
      <c r="O618" s="546" t="str">
        <f>IF([2]!Tabla1[[#This Row],[Cantidad de Insumos]]="","",[2]!Tabla1[[#This Row],[Precio Unitario]]*[2]!Tabla1[[#This Row],[Cantidad de Insumos]])</f>
        <v/>
      </c>
      <c r="P618" s="531" t="str">
        <f>IF([2]!Tabla1[[#This Row],[Descripción]]="","",_xlfn.XLOOKUP([2]!Tabla1[[#This Row],[Descripción]],[2]!Tabla10[Descripción],[2]!Tabla10[CODIGO PRESUPUESTARIO],0))</f>
        <v/>
      </c>
      <c r="Q618" s="532"/>
      <c r="R618" s="532" t="str">
        <f>IF([2]!Tabla1[[#This Row],[Insumos]]="","",_xlfn.XLOOKUP([2]!Tabla1[[#This Row],[Insumos]],[2]!Tabla10[Insumo],[2]!Tabla10[InsumoAbrev],"",0))</f>
        <v/>
      </c>
      <c r="S618" s="191"/>
    </row>
    <row r="619" spans="2:19">
      <c r="B619" s="191" t="str">
        <f>IF('Formulario PPGR3'!$G619="","",CONCATENATE('Formulario PPGR3'!$C619,".",'Formulario PPGR3'!$D619,".",'Formulario PPGR3'!$E619,".",'Formulario PPGR3'!$F619))</f>
        <v/>
      </c>
      <c r="C619" s="191" t="str">
        <f>IF('Formulario PPGR3'!$G619="","",'Formulario PPGR1'!#REF!)</f>
        <v/>
      </c>
      <c r="D619" s="191" t="str">
        <f>IF('Formulario PPGR3'!$G619="","",'Formulario PPGR1'!#REF!)</f>
        <v/>
      </c>
      <c r="E619" s="191" t="str">
        <f>IF('Formulario PPGR3'!$G619="","",'Formulario PPGR1'!#REF!)</f>
        <v/>
      </c>
      <c r="F619" s="191" t="str">
        <f>IF('Formulario PPGR3'!$G619="","",'Formulario PPGR1'!#REF!)</f>
        <v/>
      </c>
      <c r="G619" s="241"/>
      <c r="H619" s="528" t="e" cm="1" vm="1">
        <f t="array" ref="H619">IF([2]!Tabla1[[#This Row],[Código_Actividad]]="","",_xlfn.XLOOKUP([2]!Tabla1[[#This Row],[Código_Actividad]],CodigoActividad,[2]!Tabla2[Actividades Programables Presupuestables],"",0))</f>
        <v>#REF!</v>
      </c>
      <c r="I619" s="529" t="str">
        <f>IFERROR(VLOOKUP('[2]Formulario PPGR3'!$G619,'[2]Formulario PPGR2'!$H$9:$V$534,15,FALSE),"")</f>
        <v/>
      </c>
      <c r="J619" s="537"/>
      <c r="K619" s="533"/>
      <c r="L619" s="530" t="str">
        <f>IF([2]!Tabla1[[#This Row],[Descripción]]="","",_xlfn.XLOOKUP([2]!Tabla1[[#This Row],[Descripción]],[2]!Tabla10[Descripción],[2]!Tabla10[Unidad de Medida],"",0))</f>
        <v/>
      </c>
      <c r="M619" s="321"/>
      <c r="N619" s="546" t="str">
        <f>IF([2]!Tabla1[[#This Row],[Descripción]]="","",_xlfn.XLOOKUP([2]!Tabla1[[#This Row],[Descripción]],[2]!Tabla10[Descripción],[2]!Tabla10[Precio Unitario],0))</f>
        <v/>
      </c>
      <c r="O619" s="546" t="str">
        <f>IF([2]!Tabla1[[#This Row],[Cantidad de Insumos]]="","",[2]!Tabla1[[#This Row],[Precio Unitario]]*[2]!Tabla1[[#This Row],[Cantidad de Insumos]])</f>
        <v/>
      </c>
      <c r="P619" s="531" t="str">
        <f>IF([2]!Tabla1[[#This Row],[Descripción]]="","",_xlfn.XLOOKUP([2]!Tabla1[[#This Row],[Descripción]],[2]!Tabla10[Descripción],[2]!Tabla10[CODIGO PRESUPUESTARIO],0))</f>
        <v/>
      </c>
      <c r="Q619" s="532"/>
      <c r="R619" s="532" t="str">
        <f>IF([2]!Tabla1[[#This Row],[Insumos]]="","",_xlfn.XLOOKUP([2]!Tabla1[[#This Row],[Insumos]],[2]!Tabla10[Insumo],[2]!Tabla10[InsumoAbrev],"",0))</f>
        <v/>
      </c>
      <c r="S619" s="191"/>
    </row>
    <row r="620" spans="2:19">
      <c r="B620" s="191" t="str">
        <f>IF('Formulario PPGR3'!$G620="","",CONCATENATE('Formulario PPGR3'!$C620,".",'Formulario PPGR3'!$D620,".",'Formulario PPGR3'!$E620,".",'Formulario PPGR3'!$F620))</f>
        <v/>
      </c>
      <c r="C620" s="191" t="str">
        <f>IF('Formulario PPGR3'!$G620="","",'Formulario PPGR1'!#REF!)</f>
        <v/>
      </c>
      <c r="D620" s="191" t="str">
        <f>IF('Formulario PPGR3'!$G620="","",'Formulario PPGR1'!#REF!)</f>
        <v/>
      </c>
      <c r="E620" s="191" t="str">
        <f>IF('Formulario PPGR3'!$G620="","",'Formulario PPGR1'!#REF!)</f>
        <v/>
      </c>
      <c r="F620" s="191" t="str">
        <f>IF('Formulario PPGR3'!$G620="","",'Formulario PPGR1'!#REF!)</f>
        <v/>
      </c>
      <c r="G620" s="241"/>
      <c r="H620" s="528" t="e" cm="1" vm="1">
        <f t="array" ref="H620">IF([2]!Tabla1[[#This Row],[Código_Actividad]]="","",_xlfn.XLOOKUP([2]!Tabla1[[#This Row],[Código_Actividad]],CodigoActividad,[2]!Tabla2[Actividades Programables Presupuestables],"",0))</f>
        <v>#REF!</v>
      </c>
      <c r="I620" s="529" t="str">
        <f>IFERROR(VLOOKUP('[2]Formulario PPGR3'!$G620,'[2]Formulario PPGR2'!$H$9:$V$534,15,FALSE),"")</f>
        <v/>
      </c>
      <c r="J620" s="537"/>
      <c r="K620" s="533"/>
      <c r="L620" s="530" t="str">
        <f>IF([2]!Tabla1[[#This Row],[Descripción]]="","",_xlfn.XLOOKUP([2]!Tabla1[[#This Row],[Descripción]],[2]!Tabla10[Descripción],[2]!Tabla10[Unidad de Medida],"",0))</f>
        <v/>
      </c>
      <c r="M620" s="321"/>
      <c r="N620" s="546" t="str">
        <f>IF([2]!Tabla1[[#This Row],[Descripción]]="","",_xlfn.XLOOKUP([2]!Tabla1[[#This Row],[Descripción]],[2]!Tabla10[Descripción],[2]!Tabla10[Precio Unitario],0))</f>
        <v/>
      </c>
      <c r="O620" s="546" t="str">
        <f>IF([2]!Tabla1[[#This Row],[Cantidad de Insumos]]="","",[2]!Tabla1[[#This Row],[Precio Unitario]]*[2]!Tabla1[[#This Row],[Cantidad de Insumos]])</f>
        <v/>
      </c>
      <c r="P620" s="531" t="str">
        <f>IF([2]!Tabla1[[#This Row],[Descripción]]="","",_xlfn.XLOOKUP([2]!Tabla1[[#This Row],[Descripción]],[2]!Tabla10[Descripción],[2]!Tabla10[CODIGO PRESUPUESTARIO],0))</f>
        <v/>
      </c>
      <c r="Q620" s="532"/>
      <c r="R620" s="532" t="str">
        <f>IF([2]!Tabla1[[#This Row],[Insumos]]="","",_xlfn.XLOOKUP([2]!Tabla1[[#This Row],[Insumos]],[2]!Tabla10[Insumo],[2]!Tabla10[InsumoAbrev],"",0))</f>
        <v/>
      </c>
      <c r="S620" s="191"/>
    </row>
    <row r="621" spans="2:19">
      <c r="B621" s="191" t="str">
        <f>IF('Formulario PPGR3'!$G621="","",CONCATENATE('Formulario PPGR3'!$C621,".",'Formulario PPGR3'!$D621,".",'Formulario PPGR3'!$E621,".",'Formulario PPGR3'!$F621))</f>
        <v/>
      </c>
      <c r="C621" s="191" t="str">
        <f>IF('Formulario PPGR3'!$G621="","",'Formulario PPGR1'!#REF!)</f>
        <v/>
      </c>
      <c r="D621" s="191" t="str">
        <f>IF('Formulario PPGR3'!$G621="","",'Formulario PPGR1'!#REF!)</f>
        <v/>
      </c>
      <c r="E621" s="191" t="str">
        <f>IF('Formulario PPGR3'!$G621="","",'Formulario PPGR1'!#REF!)</f>
        <v/>
      </c>
      <c r="F621" s="191" t="str">
        <f>IF('Formulario PPGR3'!$G621="","",'Formulario PPGR1'!#REF!)</f>
        <v/>
      </c>
      <c r="G621" s="241"/>
      <c r="H621" s="528" t="e" cm="1" vm="1">
        <f t="array" ref="H621">IF([2]!Tabla1[[#This Row],[Código_Actividad]]="","",_xlfn.XLOOKUP([2]!Tabla1[[#This Row],[Código_Actividad]],CodigoActividad,[2]!Tabla2[Actividades Programables Presupuestables],"",0))</f>
        <v>#REF!</v>
      </c>
      <c r="I621" s="529" t="str">
        <f>IFERROR(VLOOKUP('[2]Formulario PPGR3'!$G621,'[2]Formulario PPGR2'!$H$9:$V$534,15,FALSE),"")</f>
        <v/>
      </c>
      <c r="J621" s="537"/>
      <c r="K621" s="533"/>
      <c r="L621" s="530" t="str">
        <f>IF([2]!Tabla1[[#This Row],[Descripción]]="","",_xlfn.XLOOKUP([2]!Tabla1[[#This Row],[Descripción]],[2]!Tabla10[Descripción],[2]!Tabla10[Unidad de Medida],"",0))</f>
        <v/>
      </c>
      <c r="M621" s="321"/>
      <c r="N621" s="546" t="str">
        <f>IF([2]!Tabla1[[#This Row],[Descripción]]="","",_xlfn.XLOOKUP([2]!Tabla1[[#This Row],[Descripción]],[2]!Tabla10[Descripción],[2]!Tabla10[Precio Unitario],0))</f>
        <v/>
      </c>
      <c r="O621" s="546" t="str">
        <f>IF([2]!Tabla1[[#This Row],[Cantidad de Insumos]]="","",[2]!Tabla1[[#This Row],[Precio Unitario]]*[2]!Tabla1[[#This Row],[Cantidad de Insumos]])</f>
        <v/>
      </c>
      <c r="P621" s="531" t="str">
        <f>IF([2]!Tabla1[[#This Row],[Descripción]]="","",_xlfn.XLOOKUP([2]!Tabla1[[#This Row],[Descripción]],[2]!Tabla10[Descripción],[2]!Tabla10[CODIGO PRESUPUESTARIO],0))</f>
        <v/>
      </c>
      <c r="Q621" s="532"/>
      <c r="R621" s="532" t="str">
        <f>IF([2]!Tabla1[[#This Row],[Insumos]]="","",_xlfn.XLOOKUP([2]!Tabla1[[#This Row],[Insumos]],[2]!Tabla10[Insumo],[2]!Tabla10[InsumoAbrev],"",0))</f>
        <v/>
      </c>
      <c r="S621" s="191"/>
    </row>
    <row r="622" spans="2:19">
      <c r="B622" s="191" t="str">
        <f>IF('Formulario PPGR3'!$G622="","",CONCATENATE('Formulario PPGR3'!$C622,".",'Formulario PPGR3'!$D622,".",'Formulario PPGR3'!$E622,".",'Formulario PPGR3'!$F622))</f>
        <v/>
      </c>
      <c r="C622" s="191" t="str">
        <f>IF('Formulario PPGR3'!$G622="","",'Formulario PPGR1'!#REF!)</f>
        <v/>
      </c>
      <c r="D622" s="191" t="str">
        <f>IF('Formulario PPGR3'!$G622="","",'Formulario PPGR1'!#REF!)</f>
        <v/>
      </c>
      <c r="E622" s="191" t="str">
        <f>IF('Formulario PPGR3'!$G622="","",'Formulario PPGR1'!#REF!)</f>
        <v/>
      </c>
      <c r="F622" s="191" t="str">
        <f>IF('Formulario PPGR3'!$G622="","",'Formulario PPGR1'!#REF!)</f>
        <v/>
      </c>
      <c r="G622" s="241"/>
      <c r="H622" s="528" t="e" cm="1" vm="1">
        <f t="array" ref="H622">IF([2]!Tabla1[[#This Row],[Código_Actividad]]="","",_xlfn.XLOOKUP([2]!Tabla1[[#This Row],[Código_Actividad]],CodigoActividad,[2]!Tabla2[Actividades Programables Presupuestables],"",0))</f>
        <v>#REF!</v>
      </c>
      <c r="I622" s="529" t="str">
        <f>IFERROR(VLOOKUP('[2]Formulario PPGR3'!$G622,'[2]Formulario PPGR2'!$H$9:$V$534,15,FALSE),"")</f>
        <v/>
      </c>
      <c r="J622" s="537"/>
      <c r="K622" s="533"/>
      <c r="L622" s="530" t="str">
        <f>IF([2]!Tabla1[[#This Row],[Descripción]]="","",_xlfn.XLOOKUP([2]!Tabla1[[#This Row],[Descripción]],[2]!Tabla10[Descripción],[2]!Tabla10[Unidad de Medida],"",0))</f>
        <v/>
      </c>
      <c r="M622" s="321"/>
      <c r="N622" s="546" t="str">
        <f>IF([2]!Tabla1[[#This Row],[Descripción]]="","",_xlfn.XLOOKUP([2]!Tabla1[[#This Row],[Descripción]],[2]!Tabla10[Descripción],[2]!Tabla10[Precio Unitario],0))</f>
        <v/>
      </c>
      <c r="O622" s="546" t="str">
        <f>IF([2]!Tabla1[[#This Row],[Cantidad de Insumos]]="","",[2]!Tabla1[[#This Row],[Precio Unitario]]*[2]!Tabla1[[#This Row],[Cantidad de Insumos]])</f>
        <v/>
      </c>
      <c r="P622" s="531" t="str">
        <f>IF([2]!Tabla1[[#This Row],[Descripción]]="","",_xlfn.XLOOKUP([2]!Tabla1[[#This Row],[Descripción]],[2]!Tabla10[Descripción],[2]!Tabla10[CODIGO PRESUPUESTARIO],0))</f>
        <v/>
      </c>
      <c r="Q622" s="532"/>
      <c r="R622" s="532" t="str">
        <f>IF([2]!Tabla1[[#This Row],[Insumos]]="","",_xlfn.XLOOKUP([2]!Tabla1[[#This Row],[Insumos]],[2]!Tabla10[Insumo],[2]!Tabla10[InsumoAbrev],"",0))</f>
        <v/>
      </c>
      <c r="S622" s="191"/>
    </row>
    <row r="623" spans="2:19">
      <c r="B623" s="191" t="str">
        <f>IF('Formulario PPGR3'!$G623="","",CONCATENATE('Formulario PPGR3'!$C623,".",'Formulario PPGR3'!$D623,".",'Formulario PPGR3'!$E623,".",'Formulario PPGR3'!$F623))</f>
        <v/>
      </c>
      <c r="C623" s="191" t="str">
        <f>IF('Formulario PPGR3'!$G623="","",'Formulario PPGR1'!#REF!)</f>
        <v/>
      </c>
      <c r="D623" s="191" t="str">
        <f>IF('Formulario PPGR3'!$G623="","",'Formulario PPGR1'!#REF!)</f>
        <v/>
      </c>
      <c r="E623" s="191" t="str">
        <f>IF('Formulario PPGR3'!$G623="","",'Formulario PPGR1'!#REF!)</f>
        <v/>
      </c>
      <c r="F623" s="191" t="str">
        <f>IF('Formulario PPGR3'!$G623="","",'Formulario PPGR1'!#REF!)</f>
        <v/>
      </c>
      <c r="G623" s="241"/>
      <c r="H623" s="528" t="e" cm="1" vm="1">
        <f t="array" ref="H623">IF([2]!Tabla1[[#This Row],[Código_Actividad]]="","",_xlfn.XLOOKUP([2]!Tabla1[[#This Row],[Código_Actividad]],CodigoActividad,[2]!Tabla2[Actividades Programables Presupuestables],"",0))</f>
        <v>#REF!</v>
      </c>
      <c r="I623" s="529" t="str">
        <f>IFERROR(VLOOKUP('[2]Formulario PPGR3'!$G623,'[2]Formulario PPGR2'!$H$9:$V$534,15,FALSE),"")</f>
        <v/>
      </c>
      <c r="J623" s="537"/>
      <c r="K623" s="533"/>
      <c r="L623" s="530" t="str">
        <f>IF([2]!Tabla1[[#This Row],[Descripción]]="","",_xlfn.XLOOKUP([2]!Tabla1[[#This Row],[Descripción]],[2]!Tabla10[Descripción],[2]!Tabla10[Unidad de Medida],"",0))</f>
        <v/>
      </c>
      <c r="M623" s="321"/>
      <c r="N623" s="546" t="str">
        <f>IF([2]!Tabla1[[#This Row],[Descripción]]="","",_xlfn.XLOOKUP([2]!Tabla1[[#This Row],[Descripción]],[2]!Tabla10[Descripción],[2]!Tabla10[Precio Unitario],0))</f>
        <v/>
      </c>
      <c r="O623" s="546" t="str">
        <f>IF([2]!Tabla1[[#This Row],[Cantidad de Insumos]]="","",[2]!Tabla1[[#This Row],[Precio Unitario]]*[2]!Tabla1[[#This Row],[Cantidad de Insumos]])</f>
        <v/>
      </c>
      <c r="P623" s="531" t="str">
        <f>IF([2]!Tabla1[[#This Row],[Descripción]]="","",_xlfn.XLOOKUP([2]!Tabla1[[#This Row],[Descripción]],[2]!Tabla10[Descripción],[2]!Tabla10[CODIGO PRESUPUESTARIO],0))</f>
        <v/>
      </c>
      <c r="Q623" s="532"/>
      <c r="R623" s="532" t="str">
        <f>IF([2]!Tabla1[[#This Row],[Insumos]]="","",_xlfn.XLOOKUP([2]!Tabla1[[#This Row],[Insumos]],[2]!Tabla10[Insumo],[2]!Tabla10[InsumoAbrev],"",0))</f>
        <v/>
      </c>
      <c r="S623" s="191"/>
    </row>
    <row r="624" spans="2:19">
      <c r="B624" s="191" t="str">
        <f>IF('Formulario PPGR3'!$G624="","",CONCATENATE('Formulario PPGR3'!$C624,".",'Formulario PPGR3'!$D624,".",'Formulario PPGR3'!$E624,".",'Formulario PPGR3'!$F624))</f>
        <v/>
      </c>
      <c r="C624" s="191" t="str">
        <f>IF('Formulario PPGR3'!$G624="","",'Formulario PPGR1'!#REF!)</f>
        <v/>
      </c>
      <c r="D624" s="191" t="str">
        <f>IF('Formulario PPGR3'!$G624="","",'Formulario PPGR1'!#REF!)</f>
        <v/>
      </c>
      <c r="E624" s="191" t="str">
        <f>IF('Formulario PPGR3'!$G624="","",'Formulario PPGR1'!#REF!)</f>
        <v/>
      </c>
      <c r="F624" s="191" t="str">
        <f>IF('Formulario PPGR3'!$G624="","",'Formulario PPGR1'!#REF!)</f>
        <v/>
      </c>
      <c r="G624" s="241"/>
      <c r="H624" s="528" t="e" cm="1" vm="1">
        <f t="array" ref="H624">IF([2]!Tabla1[[#This Row],[Código_Actividad]]="","",_xlfn.XLOOKUP([2]!Tabla1[[#This Row],[Código_Actividad]],CodigoActividad,[2]!Tabla2[Actividades Programables Presupuestables],"",0))</f>
        <v>#REF!</v>
      </c>
      <c r="I624" s="529" t="str">
        <f>IFERROR(VLOOKUP('[2]Formulario PPGR3'!$G624,'[2]Formulario PPGR2'!$H$9:$V$534,15,FALSE),"")</f>
        <v/>
      </c>
      <c r="J624" s="537"/>
      <c r="K624" s="533"/>
      <c r="L624" s="530" t="str">
        <f>IF([2]!Tabla1[[#This Row],[Descripción]]="","",_xlfn.XLOOKUP([2]!Tabla1[[#This Row],[Descripción]],[2]!Tabla10[Descripción],[2]!Tabla10[Unidad de Medida],"",0))</f>
        <v/>
      </c>
      <c r="M624" s="321"/>
      <c r="N624" s="546" t="str">
        <f>IF([2]!Tabla1[[#This Row],[Descripción]]="","",_xlfn.XLOOKUP([2]!Tabla1[[#This Row],[Descripción]],[2]!Tabla10[Descripción],[2]!Tabla10[Precio Unitario],0))</f>
        <v/>
      </c>
      <c r="O624" s="546" t="str">
        <f>IF([2]!Tabla1[[#This Row],[Cantidad de Insumos]]="","",[2]!Tabla1[[#This Row],[Precio Unitario]]*[2]!Tabla1[[#This Row],[Cantidad de Insumos]])</f>
        <v/>
      </c>
      <c r="P624" s="531" t="str">
        <f>IF([2]!Tabla1[[#This Row],[Descripción]]="","",_xlfn.XLOOKUP([2]!Tabla1[[#This Row],[Descripción]],[2]!Tabla10[Descripción],[2]!Tabla10[CODIGO PRESUPUESTARIO],0))</f>
        <v/>
      </c>
      <c r="Q624" s="532"/>
      <c r="R624" s="532" t="str">
        <f>IF([2]!Tabla1[[#This Row],[Insumos]]="","",_xlfn.XLOOKUP([2]!Tabla1[[#This Row],[Insumos]],[2]!Tabla10[Insumo],[2]!Tabla10[InsumoAbrev],"",0))</f>
        <v/>
      </c>
      <c r="S624" s="191"/>
    </row>
    <row r="625" spans="2:19">
      <c r="B625" s="191" t="str">
        <f>IF('Formulario PPGR3'!$G625="","",CONCATENATE('Formulario PPGR3'!$C625,".",'Formulario PPGR3'!$D625,".",'Formulario PPGR3'!$E625,".",'Formulario PPGR3'!$F625))</f>
        <v/>
      </c>
      <c r="C625" s="191" t="str">
        <f>IF('Formulario PPGR3'!$G625="","",'Formulario PPGR1'!#REF!)</f>
        <v/>
      </c>
      <c r="D625" s="191" t="str">
        <f>IF('Formulario PPGR3'!$G625="","",'Formulario PPGR1'!#REF!)</f>
        <v/>
      </c>
      <c r="E625" s="191" t="str">
        <f>IF('Formulario PPGR3'!$G625="","",'Formulario PPGR1'!#REF!)</f>
        <v/>
      </c>
      <c r="F625" s="191" t="str">
        <f>IF('Formulario PPGR3'!$G625="","",'Formulario PPGR1'!#REF!)</f>
        <v/>
      </c>
      <c r="G625" s="241"/>
      <c r="H625" s="528" t="e" cm="1" vm="1">
        <f t="array" ref="H625">IF([2]!Tabla1[[#This Row],[Código_Actividad]]="","",_xlfn.XLOOKUP([2]!Tabla1[[#This Row],[Código_Actividad]],CodigoActividad,[2]!Tabla2[Actividades Programables Presupuestables],"",0))</f>
        <v>#REF!</v>
      </c>
      <c r="I625" s="529" t="str">
        <f>IFERROR(VLOOKUP('[2]Formulario PPGR3'!$G625,'[2]Formulario PPGR2'!$H$9:$V$534,15,FALSE),"")</f>
        <v/>
      </c>
      <c r="J625" s="537"/>
      <c r="K625" s="533"/>
      <c r="L625" s="530" t="str">
        <f>IF([2]!Tabla1[[#This Row],[Descripción]]="","",_xlfn.XLOOKUP([2]!Tabla1[[#This Row],[Descripción]],[2]!Tabla10[Descripción],[2]!Tabla10[Unidad de Medida],"",0))</f>
        <v/>
      </c>
      <c r="M625" s="321"/>
      <c r="N625" s="546" t="str">
        <f>IF([2]!Tabla1[[#This Row],[Descripción]]="","",_xlfn.XLOOKUP([2]!Tabla1[[#This Row],[Descripción]],[2]!Tabla10[Descripción],[2]!Tabla10[Precio Unitario],0))</f>
        <v/>
      </c>
      <c r="O625" s="546" t="str">
        <f>IF([2]!Tabla1[[#This Row],[Cantidad de Insumos]]="","",[2]!Tabla1[[#This Row],[Precio Unitario]]*[2]!Tabla1[[#This Row],[Cantidad de Insumos]])</f>
        <v/>
      </c>
      <c r="P625" s="531" t="str">
        <f>IF([2]!Tabla1[[#This Row],[Descripción]]="","",_xlfn.XLOOKUP([2]!Tabla1[[#This Row],[Descripción]],[2]!Tabla10[Descripción],[2]!Tabla10[CODIGO PRESUPUESTARIO],0))</f>
        <v/>
      </c>
      <c r="Q625" s="532"/>
      <c r="R625" s="532" t="str">
        <f>IF([2]!Tabla1[[#This Row],[Insumos]]="","",_xlfn.XLOOKUP([2]!Tabla1[[#This Row],[Insumos]],[2]!Tabla10[Insumo],[2]!Tabla10[InsumoAbrev],"",0))</f>
        <v/>
      </c>
      <c r="S625" s="191"/>
    </row>
    <row r="626" spans="2:19">
      <c r="B626" s="191" t="str">
        <f>IF('Formulario PPGR3'!$G626="","",CONCATENATE('Formulario PPGR3'!$C626,".",'Formulario PPGR3'!$D626,".",'Formulario PPGR3'!$E626,".",'Formulario PPGR3'!$F626))</f>
        <v/>
      </c>
      <c r="C626" s="191" t="str">
        <f>IF('Formulario PPGR3'!$G626="","",'Formulario PPGR1'!#REF!)</f>
        <v/>
      </c>
      <c r="D626" s="191" t="str">
        <f>IF('Formulario PPGR3'!$G626="","",'Formulario PPGR1'!#REF!)</f>
        <v/>
      </c>
      <c r="E626" s="191" t="str">
        <f>IF('Formulario PPGR3'!$G626="","",'Formulario PPGR1'!#REF!)</f>
        <v/>
      </c>
      <c r="F626" s="191" t="str">
        <f>IF('Formulario PPGR3'!$G626="","",'Formulario PPGR1'!#REF!)</f>
        <v/>
      </c>
      <c r="G626" s="241"/>
      <c r="H626" s="528" t="e" cm="1" vm="1">
        <f t="array" ref="H626">IF([2]!Tabla1[[#This Row],[Código_Actividad]]="","",_xlfn.XLOOKUP([2]!Tabla1[[#This Row],[Código_Actividad]],CodigoActividad,[2]!Tabla2[Actividades Programables Presupuestables],"",0))</f>
        <v>#REF!</v>
      </c>
      <c r="I626" s="529" t="str">
        <f>IFERROR(VLOOKUP('[2]Formulario PPGR3'!$G626,'[2]Formulario PPGR2'!$H$9:$V$534,15,FALSE),"")</f>
        <v/>
      </c>
      <c r="J626" s="537"/>
      <c r="K626" s="533"/>
      <c r="L626" s="530" t="str">
        <f>IF([2]!Tabla1[[#This Row],[Descripción]]="","",_xlfn.XLOOKUP([2]!Tabla1[[#This Row],[Descripción]],[2]!Tabla10[Descripción],[2]!Tabla10[Unidad de Medida],"",0))</f>
        <v/>
      </c>
      <c r="M626" s="321"/>
      <c r="N626" s="546" t="str">
        <f>IF([2]!Tabla1[[#This Row],[Descripción]]="","",_xlfn.XLOOKUP([2]!Tabla1[[#This Row],[Descripción]],[2]!Tabla10[Descripción],[2]!Tabla10[Precio Unitario],0))</f>
        <v/>
      </c>
      <c r="O626" s="546" t="str">
        <f>IF([2]!Tabla1[[#This Row],[Cantidad de Insumos]]="","",[2]!Tabla1[[#This Row],[Precio Unitario]]*[2]!Tabla1[[#This Row],[Cantidad de Insumos]])</f>
        <v/>
      </c>
      <c r="P626" s="531" t="str">
        <f>IF([2]!Tabla1[[#This Row],[Descripción]]="","",_xlfn.XLOOKUP([2]!Tabla1[[#This Row],[Descripción]],[2]!Tabla10[Descripción],[2]!Tabla10[CODIGO PRESUPUESTARIO],0))</f>
        <v/>
      </c>
      <c r="Q626" s="532"/>
      <c r="R626" s="532" t="str">
        <f>IF([2]!Tabla1[[#This Row],[Insumos]]="","",_xlfn.XLOOKUP([2]!Tabla1[[#This Row],[Insumos]],[2]!Tabla10[Insumo],[2]!Tabla10[InsumoAbrev],"",0))</f>
        <v/>
      </c>
      <c r="S626" s="191"/>
    </row>
    <row r="627" spans="2:19">
      <c r="B627" s="191" t="str">
        <f>IF('Formulario PPGR3'!$G627="","",CONCATENATE('Formulario PPGR3'!$C627,".",'Formulario PPGR3'!$D627,".",'Formulario PPGR3'!$E627,".",'Formulario PPGR3'!$F627))</f>
        <v/>
      </c>
      <c r="C627" s="191" t="str">
        <f>IF('Formulario PPGR3'!$G627="","",'Formulario PPGR1'!#REF!)</f>
        <v/>
      </c>
      <c r="D627" s="191" t="str">
        <f>IF('Formulario PPGR3'!$G627="","",'Formulario PPGR1'!#REF!)</f>
        <v/>
      </c>
      <c r="E627" s="191" t="str">
        <f>IF('Formulario PPGR3'!$G627="","",'Formulario PPGR1'!#REF!)</f>
        <v/>
      </c>
      <c r="F627" s="191" t="str">
        <f>IF('Formulario PPGR3'!$G627="","",'Formulario PPGR1'!#REF!)</f>
        <v/>
      </c>
      <c r="G627" s="241"/>
      <c r="H627" s="528" t="e" cm="1" vm="1">
        <f t="array" ref="H627">IF([2]!Tabla1[[#This Row],[Código_Actividad]]="","",_xlfn.XLOOKUP([2]!Tabla1[[#This Row],[Código_Actividad]],CodigoActividad,[2]!Tabla2[Actividades Programables Presupuestables],"",0))</f>
        <v>#REF!</v>
      </c>
      <c r="I627" s="529" t="str">
        <f>IFERROR(VLOOKUP('[2]Formulario PPGR3'!$G627,'[2]Formulario PPGR2'!$H$9:$V$534,15,FALSE),"")</f>
        <v/>
      </c>
      <c r="J627" s="537"/>
      <c r="K627" s="533"/>
      <c r="L627" s="530" t="str">
        <f>IF([2]!Tabla1[[#This Row],[Descripción]]="","",_xlfn.XLOOKUP([2]!Tabla1[[#This Row],[Descripción]],[2]!Tabla10[Descripción],[2]!Tabla10[Unidad de Medida],"",0))</f>
        <v/>
      </c>
      <c r="M627" s="321"/>
      <c r="N627" s="546" t="str">
        <f>IF([2]!Tabla1[[#This Row],[Descripción]]="","",_xlfn.XLOOKUP([2]!Tabla1[[#This Row],[Descripción]],[2]!Tabla10[Descripción],[2]!Tabla10[Precio Unitario],0))</f>
        <v/>
      </c>
      <c r="O627" s="546" t="str">
        <f>IF([2]!Tabla1[[#This Row],[Cantidad de Insumos]]="","",[2]!Tabla1[[#This Row],[Precio Unitario]]*[2]!Tabla1[[#This Row],[Cantidad de Insumos]])</f>
        <v/>
      </c>
      <c r="P627" s="531" t="str">
        <f>IF([2]!Tabla1[[#This Row],[Descripción]]="","",_xlfn.XLOOKUP([2]!Tabla1[[#This Row],[Descripción]],[2]!Tabla10[Descripción],[2]!Tabla10[CODIGO PRESUPUESTARIO],0))</f>
        <v/>
      </c>
      <c r="Q627" s="532"/>
      <c r="R627" s="532" t="str">
        <f>IF([2]!Tabla1[[#This Row],[Insumos]]="","",_xlfn.XLOOKUP([2]!Tabla1[[#This Row],[Insumos]],[2]!Tabla10[Insumo],[2]!Tabla10[InsumoAbrev],"",0))</f>
        <v/>
      </c>
      <c r="S627" s="191"/>
    </row>
    <row r="628" spans="2:19">
      <c r="B628" s="191" t="str">
        <f>IF('Formulario PPGR3'!$G628="","",CONCATENATE('Formulario PPGR3'!$C628,".",'Formulario PPGR3'!$D628,".",'Formulario PPGR3'!$E628,".",'Formulario PPGR3'!$F628))</f>
        <v/>
      </c>
      <c r="C628" s="191" t="str">
        <f>IF('Formulario PPGR3'!$G628="","",'Formulario PPGR1'!#REF!)</f>
        <v/>
      </c>
      <c r="D628" s="191" t="str">
        <f>IF('Formulario PPGR3'!$G628="","",'Formulario PPGR1'!#REF!)</f>
        <v/>
      </c>
      <c r="E628" s="191" t="str">
        <f>IF('Formulario PPGR3'!$G628="","",'Formulario PPGR1'!#REF!)</f>
        <v/>
      </c>
      <c r="F628" s="191" t="str">
        <f>IF('Formulario PPGR3'!$G628="","",'Formulario PPGR1'!#REF!)</f>
        <v/>
      </c>
      <c r="G628" s="241"/>
      <c r="H628" s="528" t="e" cm="1" vm="1">
        <f t="array" ref="H628">IF([2]!Tabla1[[#This Row],[Código_Actividad]]="","",_xlfn.XLOOKUP([2]!Tabla1[[#This Row],[Código_Actividad]],CodigoActividad,[2]!Tabla2[Actividades Programables Presupuestables],"",0))</f>
        <v>#REF!</v>
      </c>
      <c r="I628" s="529" t="str">
        <f>IFERROR(VLOOKUP('[2]Formulario PPGR3'!$G628,'[2]Formulario PPGR2'!$H$9:$V$534,15,FALSE),"")</f>
        <v/>
      </c>
      <c r="J628" s="537"/>
      <c r="K628" s="533"/>
      <c r="L628" s="530" t="str">
        <f>IF([2]!Tabla1[[#This Row],[Descripción]]="","",_xlfn.XLOOKUP([2]!Tabla1[[#This Row],[Descripción]],[2]!Tabla10[Descripción],[2]!Tabla10[Unidad de Medida],"",0))</f>
        <v/>
      </c>
      <c r="M628" s="321"/>
      <c r="N628" s="546" t="str">
        <f>IF([2]!Tabla1[[#This Row],[Descripción]]="","",_xlfn.XLOOKUP([2]!Tabla1[[#This Row],[Descripción]],[2]!Tabla10[Descripción],[2]!Tabla10[Precio Unitario],0))</f>
        <v/>
      </c>
      <c r="O628" s="546" t="str">
        <f>IF([2]!Tabla1[[#This Row],[Cantidad de Insumos]]="","",[2]!Tabla1[[#This Row],[Precio Unitario]]*[2]!Tabla1[[#This Row],[Cantidad de Insumos]])</f>
        <v/>
      </c>
      <c r="P628" s="531" t="str">
        <f>IF([2]!Tabla1[[#This Row],[Descripción]]="","",_xlfn.XLOOKUP([2]!Tabla1[[#This Row],[Descripción]],[2]!Tabla10[Descripción],[2]!Tabla10[CODIGO PRESUPUESTARIO],0))</f>
        <v/>
      </c>
      <c r="Q628" s="532"/>
      <c r="R628" s="532" t="str">
        <f>IF([2]!Tabla1[[#This Row],[Insumos]]="","",_xlfn.XLOOKUP([2]!Tabla1[[#This Row],[Insumos]],[2]!Tabla10[Insumo],[2]!Tabla10[InsumoAbrev],"",0))</f>
        <v/>
      </c>
      <c r="S628" s="191"/>
    </row>
    <row r="629" spans="2:19">
      <c r="B629" s="191" t="str">
        <f>IF('Formulario PPGR3'!$G629="","",CONCATENATE('Formulario PPGR3'!$C629,".",'Formulario PPGR3'!$D629,".",'Formulario PPGR3'!$E629,".",'Formulario PPGR3'!$F629))</f>
        <v/>
      </c>
      <c r="C629" s="191" t="str">
        <f>IF('Formulario PPGR3'!$G629="","",'Formulario PPGR1'!#REF!)</f>
        <v/>
      </c>
      <c r="D629" s="191" t="str">
        <f>IF('Formulario PPGR3'!$G629="","",'Formulario PPGR1'!#REF!)</f>
        <v/>
      </c>
      <c r="E629" s="191" t="str">
        <f>IF('Formulario PPGR3'!$G629="","",'Formulario PPGR1'!#REF!)</f>
        <v/>
      </c>
      <c r="F629" s="191" t="str">
        <f>IF('Formulario PPGR3'!$G629="","",'Formulario PPGR1'!#REF!)</f>
        <v/>
      </c>
      <c r="G629" s="241"/>
      <c r="H629" s="528" t="e" cm="1" vm="1">
        <f t="array" ref="H629">IF([2]!Tabla1[[#This Row],[Código_Actividad]]="","",_xlfn.XLOOKUP([2]!Tabla1[[#This Row],[Código_Actividad]],CodigoActividad,[2]!Tabla2[Actividades Programables Presupuestables],"",0))</f>
        <v>#REF!</v>
      </c>
      <c r="I629" s="529" t="str">
        <f>IFERROR(VLOOKUP('[2]Formulario PPGR3'!$G629,'[2]Formulario PPGR2'!$H$9:$V$534,15,FALSE),"")</f>
        <v/>
      </c>
      <c r="J629" s="537"/>
      <c r="K629" s="533"/>
      <c r="L629" s="530" t="str">
        <f>IF([2]!Tabla1[[#This Row],[Descripción]]="","",_xlfn.XLOOKUP([2]!Tabla1[[#This Row],[Descripción]],[2]!Tabla10[Descripción],[2]!Tabla10[Unidad de Medida],"",0))</f>
        <v/>
      </c>
      <c r="M629" s="321"/>
      <c r="N629" s="546" t="str">
        <f>IF([2]!Tabla1[[#This Row],[Descripción]]="","",_xlfn.XLOOKUP([2]!Tabla1[[#This Row],[Descripción]],[2]!Tabla10[Descripción],[2]!Tabla10[Precio Unitario],0))</f>
        <v/>
      </c>
      <c r="O629" s="546" t="str">
        <f>IF([2]!Tabla1[[#This Row],[Cantidad de Insumos]]="","",[2]!Tabla1[[#This Row],[Precio Unitario]]*[2]!Tabla1[[#This Row],[Cantidad de Insumos]])</f>
        <v/>
      </c>
      <c r="P629" s="531" t="str">
        <f>IF([2]!Tabla1[[#This Row],[Descripción]]="","",_xlfn.XLOOKUP([2]!Tabla1[[#This Row],[Descripción]],[2]!Tabla10[Descripción],[2]!Tabla10[CODIGO PRESUPUESTARIO],0))</f>
        <v/>
      </c>
      <c r="Q629" s="532"/>
      <c r="R629" s="532" t="str">
        <f>IF([2]!Tabla1[[#This Row],[Insumos]]="","",_xlfn.XLOOKUP([2]!Tabla1[[#This Row],[Insumos]],[2]!Tabla10[Insumo],[2]!Tabla10[InsumoAbrev],"",0))</f>
        <v/>
      </c>
      <c r="S629" s="191"/>
    </row>
    <row r="630" spans="2:19">
      <c r="B630" s="191" t="str">
        <f>IF('Formulario PPGR3'!$G630="","",CONCATENATE('Formulario PPGR3'!$C630,".",'Formulario PPGR3'!$D630,".",'Formulario PPGR3'!$E630,".",'Formulario PPGR3'!$F630))</f>
        <v/>
      </c>
      <c r="C630" s="191" t="str">
        <f>IF('Formulario PPGR3'!$G630="","",'Formulario PPGR1'!#REF!)</f>
        <v/>
      </c>
      <c r="D630" s="191" t="str">
        <f>IF('Formulario PPGR3'!$G630="","",'Formulario PPGR1'!#REF!)</f>
        <v/>
      </c>
      <c r="E630" s="191" t="str">
        <f>IF('Formulario PPGR3'!$G630="","",'Formulario PPGR1'!#REF!)</f>
        <v/>
      </c>
      <c r="F630" s="191" t="str">
        <f>IF('Formulario PPGR3'!$G630="","",'Formulario PPGR1'!#REF!)</f>
        <v/>
      </c>
      <c r="G630" s="241"/>
      <c r="H630" s="528" t="e" cm="1" vm="1">
        <f t="array" ref="H630">IF([2]!Tabla1[[#This Row],[Código_Actividad]]="","",_xlfn.XLOOKUP([2]!Tabla1[[#This Row],[Código_Actividad]],CodigoActividad,[2]!Tabla2[Actividades Programables Presupuestables],"",0))</f>
        <v>#REF!</v>
      </c>
      <c r="I630" s="529" t="str">
        <f>IFERROR(VLOOKUP('[2]Formulario PPGR3'!$G630,'[2]Formulario PPGR2'!$H$9:$V$534,15,FALSE),"")</f>
        <v/>
      </c>
      <c r="J630" s="537"/>
      <c r="K630" s="533"/>
      <c r="L630" s="530" t="str">
        <f>IF([2]!Tabla1[[#This Row],[Descripción]]="","",_xlfn.XLOOKUP([2]!Tabla1[[#This Row],[Descripción]],[2]!Tabla10[Descripción],[2]!Tabla10[Unidad de Medida],"",0))</f>
        <v/>
      </c>
      <c r="M630" s="321"/>
      <c r="N630" s="546" t="str">
        <f>IF([2]!Tabla1[[#This Row],[Descripción]]="","",_xlfn.XLOOKUP([2]!Tabla1[[#This Row],[Descripción]],[2]!Tabla10[Descripción],[2]!Tabla10[Precio Unitario],0))</f>
        <v/>
      </c>
      <c r="O630" s="546" t="str">
        <f>IF([2]!Tabla1[[#This Row],[Cantidad de Insumos]]="","",[2]!Tabla1[[#This Row],[Precio Unitario]]*[2]!Tabla1[[#This Row],[Cantidad de Insumos]])</f>
        <v/>
      </c>
      <c r="P630" s="531" t="str">
        <f>IF([2]!Tabla1[[#This Row],[Descripción]]="","",_xlfn.XLOOKUP([2]!Tabla1[[#This Row],[Descripción]],[2]!Tabla10[Descripción],[2]!Tabla10[CODIGO PRESUPUESTARIO],0))</f>
        <v/>
      </c>
      <c r="Q630" s="532"/>
      <c r="R630" s="532" t="str">
        <f>IF([2]!Tabla1[[#This Row],[Insumos]]="","",_xlfn.XLOOKUP([2]!Tabla1[[#This Row],[Insumos]],[2]!Tabla10[Insumo],[2]!Tabla10[InsumoAbrev],"",0))</f>
        <v/>
      </c>
      <c r="S630" s="191"/>
    </row>
    <row r="631" spans="2:19">
      <c r="B631" s="191" t="str">
        <f>IF('Formulario PPGR3'!$G631="","",CONCATENATE('Formulario PPGR3'!$C631,".",'Formulario PPGR3'!$D631,".",'Formulario PPGR3'!$E631,".",'Formulario PPGR3'!$F631))</f>
        <v/>
      </c>
      <c r="C631" s="191" t="str">
        <f>IF('Formulario PPGR3'!$G631="","",'Formulario PPGR1'!#REF!)</f>
        <v/>
      </c>
      <c r="D631" s="191" t="str">
        <f>IF('Formulario PPGR3'!$G631="","",'Formulario PPGR1'!#REF!)</f>
        <v/>
      </c>
      <c r="E631" s="191" t="str">
        <f>IF('Formulario PPGR3'!$G631="","",'Formulario PPGR1'!#REF!)</f>
        <v/>
      </c>
      <c r="F631" s="191" t="str">
        <f>IF('Formulario PPGR3'!$G631="","",'Formulario PPGR1'!#REF!)</f>
        <v/>
      </c>
      <c r="G631" s="241"/>
      <c r="H631" s="528" t="e" cm="1" vm="1">
        <f t="array" ref="H631">IF([2]!Tabla1[[#This Row],[Código_Actividad]]="","",_xlfn.XLOOKUP([2]!Tabla1[[#This Row],[Código_Actividad]],CodigoActividad,[2]!Tabla2[Actividades Programables Presupuestables],"",0))</f>
        <v>#REF!</v>
      </c>
      <c r="I631" s="529" t="str">
        <f>IFERROR(VLOOKUP('[2]Formulario PPGR3'!$G631,'[2]Formulario PPGR2'!$H$9:$V$534,15,FALSE),"")</f>
        <v/>
      </c>
      <c r="J631" s="537"/>
      <c r="K631" s="533"/>
      <c r="L631" s="530" t="str">
        <f>IF([2]!Tabla1[[#This Row],[Descripción]]="","",_xlfn.XLOOKUP([2]!Tabla1[[#This Row],[Descripción]],[2]!Tabla10[Descripción],[2]!Tabla10[Unidad de Medida],"",0))</f>
        <v/>
      </c>
      <c r="M631" s="321"/>
      <c r="N631" s="546" t="str">
        <f>IF([2]!Tabla1[[#This Row],[Descripción]]="","",_xlfn.XLOOKUP([2]!Tabla1[[#This Row],[Descripción]],[2]!Tabla10[Descripción],[2]!Tabla10[Precio Unitario],0))</f>
        <v/>
      </c>
      <c r="O631" s="546" t="str">
        <f>IF([2]!Tabla1[[#This Row],[Cantidad de Insumos]]="","",[2]!Tabla1[[#This Row],[Precio Unitario]]*[2]!Tabla1[[#This Row],[Cantidad de Insumos]])</f>
        <v/>
      </c>
      <c r="P631" s="531" t="str">
        <f>IF([2]!Tabla1[[#This Row],[Descripción]]="","",_xlfn.XLOOKUP([2]!Tabla1[[#This Row],[Descripción]],[2]!Tabla10[Descripción],[2]!Tabla10[CODIGO PRESUPUESTARIO],0))</f>
        <v/>
      </c>
      <c r="Q631" s="532"/>
      <c r="R631" s="532" t="str">
        <f>IF([2]!Tabla1[[#This Row],[Insumos]]="","",_xlfn.XLOOKUP([2]!Tabla1[[#This Row],[Insumos]],[2]!Tabla10[Insumo],[2]!Tabla10[InsumoAbrev],"",0))</f>
        <v/>
      </c>
      <c r="S631" s="191"/>
    </row>
    <row r="632" spans="2:19">
      <c r="B632" s="191" t="str">
        <f>IF('Formulario PPGR3'!$G632="","",CONCATENATE('Formulario PPGR3'!$C632,".",'Formulario PPGR3'!$D632,".",'Formulario PPGR3'!$E632,".",'Formulario PPGR3'!$F632))</f>
        <v/>
      </c>
      <c r="C632" s="191" t="str">
        <f>IF('Formulario PPGR3'!$G632="","",'Formulario PPGR1'!#REF!)</f>
        <v/>
      </c>
      <c r="D632" s="191" t="str">
        <f>IF('Formulario PPGR3'!$G632="","",'Formulario PPGR1'!#REF!)</f>
        <v/>
      </c>
      <c r="E632" s="191" t="str">
        <f>IF('Formulario PPGR3'!$G632="","",'Formulario PPGR1'!#REF!)</f>
        <v/>
      </c>
      <c r="F632" s="191" t="str">
        <f>IF('Formulario PPGR3'!$G632="","",'Formulario PPGR1'!#REF!)</f>
        <v/>
      </c>
      <c r="G632" s="241"/>
      <c r="H632" s="528" t="e" cm="1" vm="1">
        <f t="array" ref="H632">IF([2]!Tabla1[[#This Row],[Código_Actividad]]="","",_xlfn.XLOOKUP([2]!Tabla1[[#This Row],[Código_Actividad]],CodigoActividad,[2]!Tabla2[Actividades Programables Presupuestables],"",0))</f>
        <v>#REF!</v>
      </c>
      <c r="I632" s="529" t="str">
        <f>IFERROR(VLOOKUP('[2]Formulario PPGR3'!$G632,'[2]Formulario PPGR2'!$H$9:$V$534,15,FALSE),"")</f>
        <v/>
      </c>
      <c r="J632" s="537"/>
      <c r="K632" s="533"/>
      <c r="L632" s="530" t="str">
        <f>IF([2]!Tabla1[[#This Row],[Descripción]]="","",_xlfn.XLOOKUP([2]!Tabla1[[#This Row],[Descripción]],[2]!Tabla10[Descripción],[2]!Tabla10[Unidad de Medida],"",0))</f>
        <v/>
      </c>
      <c r="M632" s="321"/>
      <c r="N632" s="546" t="str">
        <f>IF([2]!Tabla1[[#This Row],[Descripción]]="","",_xlfn.XLOOKUP([2]!Tabla1[[#This Row],[Descripción]],[2]!Tabla10[Descripción],[2]!Tabla10[Precio Unitario],0))</f>
        <v/>
      </c>
      <c r="O632" s="546" t="str">
        <f>IF([2]!Tabla1[[#This Row],[Cantidad de Insumos]]="","",[2]!Tabla1[[#This Row],[Precio Unitario]]*[2]!Tabla1[[#This Row],[Cantidad de Insumos]])</f>
        <v/>
      </c>
      <c r="P632" s="531" t="str">
        <f>IF([2]!Tabla1[[#This Row],[Descripción]]="","",_xlfn.XLOOKUP([2]!Tabla1[[#This Row],[Descripción]],[2]!Tabla10[Descripción],[2]!Tabla10[CODIGO PRESUPUESTARIO],0))</f>
        <v/>
      </c>
      <c r="Q632" s="532"/>
      <c r="R632" s="532" t="str">
        <f>IF([2]!Tabla1[[#This Row],[Insumos]]="","",_xlfn.XLOOKUP([2]!Tabla1[[#This Row],[Insumos]],[2]!Tabla10[Insumo],[2]!Tabla10[InsumoAbrev],"",0))</f>
        <v/>
      </c>
      <c r="S632" s="191"/>
    </row>
    <row r="633" spans="2:19">
      <c r="B633" s="191" t="str">
        <f>IF('Formulario PPGR3'!$G633="","",CONCATENATE('Formulario PPGR3'!$C633,".",'Formulario PPGR3'!$D633,".",'Formulario PPGR3'!$E633,".",'Formulario PPGR3'!$F633))</f>
        <v/>
      </c>
      <c r="C633" s="191" t="str">
        <f>IF('Formulario PPGR3'!$G633="","",'Formulario PPGR1'!#REF!)</f>
        <v/>
      </c>
      <c r="D633" s="191" t="str">
        <f>IF('Formulario PPGR3'!$G633="","",'Formulario PPGR1'!#REF!)</f>
        <v/>
      </c>
      <c r="E633" s="191" t="str">
        <f>IF('Formulario PPGR3'!$G633="","",'Formulario PPGR1'!#REF!)</f>
        <v/>
      </c>
      <c r="F633" s="191" t="str">
        <f>IF('Formulario PPGR3'!$G633="","",'Formulario PPGR1'!#REF!)</f>
        <v/>
      </c>
      <c r="G633" s="241"/>
      <c r="H633" s="528" t="e" cm="1" vm="1">
        <f t="array" ref="H633">IF([2]!Tabla1[[#This Row],[Código_Actividad]]="","",_xlfn.XLOOKUP([2]!Tabla1[[#This Row],[Código_Actividad]],CodigoActividad,[2]!Tabla2[Actividades Programables Presupuestables],"",0))</f>
        <v>#REF!</v>
      </c>
      <c r="I633" s="529" t="str">
        <f>IFERROR(VLOOKUP('[2]Formulario PPGR3'!$G633,'[2]Formulario PPGR2'!$H$9:$V$534,15,FALSE),"")</f>
        <v/>
      </c>
      <c r="J633" s="537"/>
      <c r="K633" s="533"/>
      <c r="L633" s="530" t="str">
        <f>IF([2]!Tabla1[[#This Row],[Descripción]]="","",_xlfn.XLOOKUP([2]!Tabla1[[#This Row],[Descripción]],[2]!Tabla10[Descripción],[2]!Tabla10[Unidad de Medida],"",0))</f>
        <v/>
      </c>
      <c r="M633" s="321"/>
      <c r="N633" s="546" t="str">
        <f>IF([2]!Tabla1[[#This Row],[Descripción]]="","",_xlfn.XLOOKUP([2]!Tabla1[[#This Row],[Descripción]],[2]!Tabla10[Descripción],[2]!Tabla10[Precio Unitario],0))</f>
        <v/>
      </c>
      <c r="O633" s="546" t="str">
        <f>IF([2]!Tabla1[[#This Row],[Cantidad de Insumos]]="","",[2]!Tabla1[[#This Row],[Precio Unitario]]*[2]!Tabla1[[#This Row],[Cantidad de Insumos]])</f>
        <v/>
      </c>
      <c r="P633" s="531" t="str">
        <f>IF([2]!Tabla1[[#This Row],[Descripción]]="","",_xlfn.XLOOKUP([2]!Tabla1[[#This Row],[Descripción]],[2]!Tabla10[Descripción],[2]!Tabla10[CODIGO PRESUPUESTARIO],0))</f>
        <v/>
      </c>
      <c r="Q633" s="532"/>
      <c r="R633" s="532" t="str">
        <f>IF([2]!Tabla1[[#This Row],[Insumos]]="","",_xlfn.XLOOKUP([2]!Tabla1[[#This Row],[Insumos]],[2]!Tabla10[Insumo],[2]!Tabla10[InsumoAbrev],"",0))</f>
        <v/>
      </c>
      <c r="S633" s="191"/>
    </row>
    <row r="634" spans="2:19">
      <c r="B634" s="191" t="str">
        <f>IF('Formulario PPGR3'!$G634="","",CONCATENATE('Formulario PPGR3'!$C634,".",'Formulario PPGR3'!$D634,".",'Formulario PPGR3'!$E634,".",'Formulario PPGR3'!$F634))</f>
        <v/>
      </c>
      <c r="C634" s="191" t="str">
        <f>IF('Formulario PPGR3'!$G634="","",'Formulario PPGR1'!#REF!)</f>
        <v/>
      </c>
      <c r="D634" s="191" t="str">
        <f>IF('Formulario PPGR3'!$G634="","",'Formulario PPGR1'!#REF!)</f>
        <v/>
      </c>
      <c r="E634" s="191" t="str">
        <f>IF('Formulario PPGR3'!$G634="","",'Formulario PPGR1'!#REF!)</f>
        <v/>
      </c>
      <c r="F634" s="191" t="str">
        <f>IF('Formulario PPGR3'!$G634="","",'Formulario PPGR1'!#REF!)</f>
        <v/>
      </c>
      <c r="G634" s="241"/>
      <c r="H634" s="528" t="e" cm="1" vm="1">
        <f t="array" ref="H634">IF([2]!Tabla1[[#This Row],[Código_Actividad]]="","",_xlfn.XLOOKUP([2]!Tabla1[[#This Row],[Código_Actividad]],CodigoActividad,[2]!Tabla2[Actividades Programables Presupuestables],"",0))</f>
        <v>#REF!</v>
      </c>
      <c r="I634" s="529" t="str">
        <f>IFERROR(VLOOKUP('[2]Formulario PPGR3'!$G634,'[2]Formulario PPGR2'!$H$9:$V$534,15,FALSE),"")</f>
        <v/>
      </c>
      <c r="J634" s="537"/>
      <c r="K634" s="533"/>
      <c r="L634" s="530" t="str">
        <f>IF([2]!Tabla1[[#This Row],[Descripción]]="","",_xlfn.XLOOKUP([2]!Tabla1[[#This Row],[Descripción]],[2]!Tabla10[Descripción],[2]!Tabla10[Unidad de Medida],"",0))</f>
        <v/>
      </c>
      <c r="M634" s="321"/>
      <c r="N634" s="546" t="str">
        <f>IF([2]!Tabla1[[#This Row],[Descripción]]="","",_xlfn.XLOOKUP([2]!Tabla1[[#This Row],[Descripción]],[2]!Tabla10[Descripción],[2]!Tabla10[Precio Unitario],0))</f>
        <v/>
      </c>
      <c r="O634" s="546" t="str">
        <f>IF([2]!Tabla1[[#This Row],[Cantidad de Insumos]]="","",[2]!Tabla1[[#This Row],[Precio Unitario]]*[2]!Tabla1[[#This Row],[Cantidad de Insumos]])</f>
        <v/>
      </c>
      <c r="P634" s="531" t="str">
        <f>IF([2]!Tabla1[[#This Row],[Descripción]]="","",_xlfn.XLOOKUP([2]!Tabla1[[#This Row],[Descripción]],[2]!Tabla10[Descripción],[2]!Tabla10[CODIGO PRESUPUESTARIO],0))</f>
        <v/>
      </c>
      <c r="Q634" s="532"/>
      <c r="R634" s="532" t="str">
        <f>IF([2]!Tabla1[[#This Row],[Insumos]]="","",_xlfn.XLOOKUP([2]!Tabla1[[#This Row],[Insumos]],[2]!Tabla10[Insumo],[2]!Tabla10[InsumoAbrev],"",0))</f>
        <v/>
      </c>
      <c r="S634" s="191"/>
    </row>
    <row r="635" spans="2:19">
      <c r="B635" s="191" t="str">
        <f>IF('Formulario PPGR3'!$G635="","",CONCATENATE('Formulario PPGR3'!$C635,".",'Formulario PPGR3'!$D635,".",'Formulario PPGR3'!$E635,".",'Formulario PPGR3'!$F635))</f>
        <v/>
      </c>
      <c r="C635" s="191" t="str">
        <f>IF('Formulario PPGR3'!$G635="","",'Formulario PPGR1'!#REF!)</f>
        <v/>
      </c>
      <c r="D635" s="191" t="str">
        <f>IF('Formulario PPGR3'!$G635="","",'Formulario PPGR1'!#REF!)</f>
        <v/>
      </c>
      <c r="E635" s="191" t="str">
        <f>IF('Formulario PPGR3'!$G635="","",'Formulario PPGR1'!#REF!)</f>
        <v/>
      </c>
      <c r="F635" s="191" t="str">
        <f>IF('Formulario PPGR3'!$G635="","",'Formulario PPGR1'!#REF!)</f>
        <v/>
      </c>
      <c r="G635" s="241"/>
      <c r="H635" s="528" t="e" cm="1" vm="1">
        <f t="array" ref="H635">IF([2]!Tabla1[[#This Row],[Código_Actividad]]="","",_xlfn.XLOOKUP([2]!Tabla1[[#This Row],[Código_Actividad]],CodigoActividad,[2]!Tabla2[Actividades Programables Presupuestables],"",0))</f>
        <v>#REF!</v>
      </c>
      <c r="I635" s="529" t="str">
        <f>IFERROR(VLOOKUP('[2]Formulario PPGR3'!$G635,'[2]Formulario PPGR2'!$H$9:$V$534,15,FALSE),"")</f>
        <v/>
      </c>
      <c r="J635" s="537"/>
      <c r="K635" s="533"/>
      <c r="L635" s="530" t="str">
        <f>IF([2]!Tabla1[[#This Row],[Descripción]]="","",_xlfn.XLOOKUP([2]!Tabla1[[#This Row],[Descripción]],[2]!Tabla10[Descripción],[2]!Tabla10[Unidad de Medida],"",0))</f>
        <v/>
      </c>
      <c r="M635" s="321"/>
      <c r="N635" s="546" t="str">
        <f>IF([2]!Tabla1[[#This Row],[Descripción]]="","",_xlfn.XLOOKUP([2]!Tabla1[[#This Row],[Descripción]],[2]!Tabla10[Descripción],[2]!Tabla10[Precio Unitario],0))</f>
        <v/>
      </c>
      <c r="O635" s="546" t="str">
        <f>IF([2]!Tabla1[[#This Row],[Cantidad de Insumos]]="","",[2]!Tabla1[[#This Row],[Precio Unitario]]*[2]!Tabla1[[#This Row],[Cantidad de Insumos]])</f>
        <v/>
      </c>
      <c r="P635" s="531" t="str">
        <f>IF([2]!Tabla1[[#This Row],[Descripción]]="","",_xlfn.XLOOKUP([2]!Tabla1[[#This Row],[Descripción]],[2]!Tabla10[Descripción],[2]!Tabla10[CODIGO PRESUPUESTARIO],0))</f>
        <v/>
      </c>
      <c r="Q635" s="532"/>
      <c r="R635" s="532" t="str">
        <f>IF([2]!Tabla1[[#This Row],[Insumos]]="","",_xlfn.XLOOKUP([2]!Tabla1[[#This Row],[Insumos]],[2]!Tabla10[Insumo],[2]!Tabla10[InsumoAbrev],"",0))</f>
        <v/>
      </c>
      <c r="S635" s="191"/>
    </row>
    <row r="636" spans="2:19">
      <c r="B636" s="191" t="str">
        <f>IF('Formulario PPGR3'!$G636="","",CONCATENATE('Formulario PPGR3'!$C636,".",'Formulario PPGR3'!$D636,".",'Formulario PPGR3'!$E636,".",'Formulario PPGR3'!$F636))</f>
        <v/>
      </c>
      <c r="C636" s="191" t="str">
        <f>IF('Formulario PPGR3'!$G636="","",'Formulario PPGR1'!#REF!)</f>
        <v/>
      </c>
      <c r="D636" s="191" t="str">
        <f>IF('Formulario PPGR3'!$G636="","",'Formulario PPGR1'!#REF!)</f>
        <v/>
      </c>
      <c r="E636" s="191" t="str">
        <f>IF('Formulario PPGR3'!$G636="","",'Formulario PPGR1'!#REF!)</f>
        <v/>
      </c>
      <c r="F636" s="191" t="str">
        <f>IF('Formulario PPGR3'!$G636="","",'Formulario PPGR1'!#REF!)</f>
        <v/>
      </c>
      <c r="G636" s="241"/>
      <c r="H636" s="528" t="e" cm="1" vm="1">
        <f t="array" ref="H636">IF([2]!Tabla1[[#This Row],[Código_Actividad]]="","",_xlfn.XLOOKUP([2]!Tabla1[[#This Row],[Código_Actividad]],CodigoActividad,[2]!Tabla2[Actividades Programables Presupuestables],"",0))</f>
        <v>#REF!</v>
      </c>
      <c r="I636" s="529" t="str">
        <f>IFERROR(VLOOKUP('[2]Formulario PPGR3'!$G636,'[2]Formulario PPGR2'!$H$9:$V$534,15,FALSE),"")</f>
        <v/>
      </c>
      <c r="J636" s="537"/>
      <c r="K636" s="533"/>
      <c r="L636" s="530" t="str">
        <f>IF([2]!Tabla1[[#This Row],[Descripción]]="","",_xlfn.XLOOKUP([2]!Tabla1[[#This Row],[Descripción]],[2]!Tabla10[Descripción],[2]!Tabla10[Unidad de Medida],"",0))</f>
        <v/>
      </c>
      <c r="M636" s="321"/>
      <c r="N636" s="546" t="str">
        <f>IF([2]!Tabla1[[#This Row],[Descripción]]="","",_xlfn.XLOOKUP([2]!Tabla1[[#This Row],[Descripción]],[2]!Tabla10[Descripción],[2]!Tabla10[Precio Unitario],0))</f>
        <v/>
      </c>
      <c r="O636" s="546" t="str">
        <f>IF([2]!Tabla1[[#This Row],[Cantidad de Insumos]]="","",[2]!Tabla1[[#This Row],[Precio Unitario]]*[2]!Tabla1[[#This Row],[Cantidad de Insumos]])</f>
        <v/>
      </c>
      <c r="P636" s="531" t="str">
        <f>IF([2]!Tabla1[[#This Row],[Descripción]]="","",_xlfn.XLOOKUP([2]!Tabla1[[#This Row],[Descripción]],[2]!Tabla10[Descripción],[2]!Tabla10[CODIGO PRESUPUESTARIO],0))</f>
        <v/>
      </c>
      <c r="Q636" s="532"/>
      <c r="R636" s="532" t="str">
        <f>IF([2]!Tabla1[[#This Row],[Insumos]]="","",_xlfn.XLOOKUP([2]!Tabla1[[#This Row],[Insumos]],[2]!Tabla10[Insumo],[2]!Tabla10[InsumoAbrev],"",0))</f>
        <v/>
      </c>
      <c r="S636" s="191"/>
    </row>
    <row r="637" spans="2:19">
      <c r="B637" s="191" t="str">
        <f>IF('Formulario PPGR3'!$G637="","",CONCATENATE('Formulario PPGR3'!$C637,".",'Formulario PPGR3'!$D637,".",'Formulario PPGR3'!$E637,".",'Formulario PPGR3'!$F637))</f>
        <v/>
      </c>
      <c r="C637" s="191" t="str">
        <f>IF('Formulario PPGR3'!$G637="","",'Formulario PPGR1'!#REF!)</f>
        <v/>
      </c>
      <c r="D637" s="191" t="str">
        <f>IF('Formulario PPGR3'!$G637="","",'Formulario PPGR1'!#REF!)</f>
        <v/>
      </c>
      <c r="E637" s="191" t="str">
        <f>IF('Formulario PPGR3'!$G637="","",'Formulario PPGR1'!#REF!)</f>
        <v/>
      </c>
      <c r="F637" s="191" t="str">
        <f>IF('Formulario PPGR3'!$G637="","",'Formulario PPGR1'!#REF!)</f>
        <v/>
      </c>
      <c r="G637" s="241"/>
      <c r="H637" s="528" t="e" cm="1" vm="1">
        <f t="array" ref="H637">IF([2]!Tabla1[[#This Row],[Código_Actividad]]="","",_xlfn.XLOOKUP([2]!Tabla1[[#This Row],[Código_Actividad]],CodigoActividad,[2]!Tabla2[Actividades Programables Presupuestables],"",0))</f>
        <v>#REF!</v>
      </c>
      <c r="I637" s="529" t="str">
        <f>IFERROR(VLOOKUP('[2]Formulario PPGR3'!$G637,'[2]Formulario PPGR2'!$H$9:$V$534,15,FALSE),"")</f>
        <v/>
      </c>
      <c r="J637" s="538"/>
      <c r="K637" s="533"/>
      <c r="L637" s="530" t="str">
        <f>IF([2]!Tabla1[[#This Row],[Descripción]]="","",_xlfn.XLOOKUP([2]!Tabla1[[#This Row],[Descripción]],[2]!Tabla10[Descripción],[2]!Tabla10[Unidad de Medida],"",0))</f>
        <v/>
      </c>
      <c r="M637" s="321"/>
      <c r="N637" s="546" t="str">
        <f>IF([2]!Tabla1[[#This Row],[Descripción]]="","",_xlfn.XLOOKUP([2]!Tabla1[[#This Row],[Descripción]],[2]!Tabla10[Descripción],[2]!Tabla10[Precio Unitario],0))</f>
        <v/>
      </c>
      <c r="O637" s="546" t="str">
        <f>IF([2]!Tabla1[[#This Row],[Cantidad de Insumos]]="","",[2]!Tabla1[[#This Row],[Precio Unitario]]*[2]!Tabla1[[#This Row],[Cantidad de Insumos]])</f>
        <v/>
      </c>
      <c r="P637" s="531" t="str">
        <f>IF([2]!Tabla1[[#This Row],[Descripción]]="","",_xlfn.XLOOKUP([2]!Tabla1[[#This Row],[Descripción]],[2]!Tabla10[Descripción],[2]!Tabla10[CODIGO PRESUPUESTARIO],0))</f>
        <v/>
      </c>
      <c r="Q637" s="532"/>
      <c r="R637" s="532" t="str">
        <f>IF([2]!Tabla1[[#This Row],[Insumos]]="","",_xlfn.XLOOKUP([2]!Tabla1[[#This Row],[Insumos]],[2]!Tabla10[Insumo],[2]!Tabla10[InsumoAbrev],"",0))</f>
        <v/>
      </c>
      <c r="S637" s="191"/>
    </row>
    <row r="638" spans="2:19">
      <c r="B638" s="191" t="str">
        <f>IF('Formulario PPGR3'!$G638="","",CONCATENATE('Formulario PPGR3'!$C638,".",'Formulario PPGR3'!$D638,".",'Formulario PPGR3'!$E638,".",'Formulario PPGR3'!$F638))</f>
        <v/>
      </c>
      <c r="C638" s="191" t="str">
        <f>IF('Formulario PPGR3'!$G638="","",'Formulario PPGR1'!#REF!)</f>
        <v/>
      </c>
      <c r="D638" s="191" t="str">
        <f>IF('Formulario PPGR3'!$G638="","",'Formulario PPGR1'!#REF!)</f>
        <v/>
      </c>
      <c r="E638" s="191" t="str">
        <f>IF('Formulario PPGR3'!$G638="","",'Formulario PPGR1'!#REF!)</f>
        <v/>
      </c>
      <c r="F638" s="191" t="str">
        <f>IF('Formulario PPGR3'!$G638="","",'Formulario PPGR1'!#REF!)</f>
        <v/>
      </c>
      <c r="G638" s="241"/>
      <c r="H638" s="528" t="e" cm="1" vm="1">
        <f t="array" ref="H638">IF([2]!Tabla1[[#This Row],[Código_Actividad]]="","",_xlfn.XLOOKUP([2]!Tabla1[[#This Row],[Código_Actividad]],CodigoActividad,[2]!Tabla2[Actividades Programables Presupuestables],"",0))</f>
        <v>#REF!</v>
      </c>
      <c r="I638" s="529" t="str">
        <f>IFERROR(VLOOKUP('[2]Formulario PPGR3'!$G638,'[2]Formulario PPGR2'!$H$9:$V$534,15,FALSE),"")</f>
        <v/>
      </c>
      <c r="J638" s="538"/>
      <c r="K638" s="533"/>
      <c r="L638" s="530" t="str">
        <f>IF([2]!Tabla1[[#This Row],[Descripción]]="","",_xlfn.XLOOKUP([2]!Tabla1[[#This Row],[Descripción]],[2]!Tabla10[Descripción],[2]!Tabla10[Unidad de Medida],"",0))</f>
        <v/>
      </c>
      <c r="M638" s="321"/>
      <c r="N638" s="546" t="str">
        <f>IF([2]!Tabla1[[#This Row],[Descripción]]="","",_xlfn.XLOOKUP([2]!Tabla1[[#This Row],[Descripción]],[2]!Tabla10[Descripción],[2]!Tabla10[Precio Unitario],0))</f>
        <v/>
      </c>
      <c r="O638" s="546" t="str">
        <f>IF([2]!Tabla1[[#This Row],[Cantidad de Insumos]]="","",[2]!Tabla1[[#This Row],[Precio Unitario]]*[2]!Tabla1[[#This Row],[Cantidad de Insumos]])</f>
        <v/>
      </c>
      <c r="P638" s="531" t="str">
        <f>IF([2]!Tabla1[[#This Row],[Descripción]]="","",_xlfn.XLOOKUP([2]!Tabla1[[#This Row],[Descripción]],[2]!Tabla10[Descripción],[2]!Tabla10[CODIGO PRESUPUESTARIO],0))</f>
        <v/>
      </c>
      <c r="Q638" s="532"/>
      <c r="R638" s="532" t="str">
        <f>IF([2]!Tabla1[[#This Row],[Insumos]]="","",_xlfn.XLOOKUP([2]!Tabla1[[#This Row],[Insumos]],[2]!Tabla10[Insumo],[2]!Tabla10[InsumoAbrev],"",0))</f>
        <v/>
      </c>
      <c r="S638" s="191"/>
    </row>
    <row r="639" spans="2:19">
      <c r="B639" s="191" t="str">
        <f>IF('Formulario PPGR3'!$G639="","",CONCATENATE('Formulario PPGR3'!$C639,".",'Formulario PPGR3'!$D639,".",'Formulario PPGR3'!$E639,".",'Formulario PPGR3'!$F639))</f>
        <v/>
      </c>
      <c r="C639" s="191" t="str">
        <f>IF('Formulario PPGR3'!$G639="","",'Formulario PPGR1'!#REF!)</f>
        <v/>
      </c>
      <c r="D639" s="191" t="str">
        <f>IF('Formulario PPGR3'!$G639="","",'Formulario PPGR1'!#REF!)</f>
        <v/>
      </c>
      <c r="E639" s="191" t="str">
        <f>IF('Formulario PPGR3'!$G639="","",'Formulario PPGR1'!#REF!)</f>
        <v/>
      </c>
      <c r="F639" s="191" t="str">
        <f>IF('Formulario PPGR3'!$G639="","",'Formulario PPGR1'!#REF!)</f>
        <v/>
      </c>
      <c r="G639" s="241"/>
      <c r="H639" s="528" t="e" cm="1" vm="1">
        <f t="array" ref="H639">IF([2]!Tabla1[[#This Row],[Código_Actividad]]="","",_xlfn.XLOOKUP([2]!Tabla1[[#This Row],[Código_Actividad]],CodigoActividad,[2]!Tabla2[Actividades Programables Presupuestables],"",0))</f>
        <v>#REF!</v>
      </c>
      <c r="I639" s="529" t="str">
        <f>IFERROR(VLOOKUP('[2]Formulario PPGR3'!$G639,'[2]Formulario PPGR2'!$H$9:$V$534,15,FALSE),"")</f>
        <v/>
      </c>
      <c r="J639" s="538"/>
      <c r="K639" s="533"/>
      <c r="L639" s="530" t="str">
        <f>IF([2]!Tabla1[[#This Row],[Descripción]]="","",_xlfn.XLOOKUP([2]!Tabla1[[#This Row],[Descripción]],[2]!Tabla10[Descripción],[2]!Tabla10[Unidad de Medida],"",0))</f>
        <v/>
      </c>
      <c r="M639" s="321"/>
      <c r="N639" s="546" t="str">
        <f>IF([2]!Tabla1[[#This Row],[Descripción]]="","",_xlfn.XLOOKUP([2]!Tabla1[[#This Row],[Descripción]],[2]!Tabla10[Descripción],[2]!Tabla10[Precio Unitario],0))</f>
        <v/>
      </c>
      <c r="O639" s="546" t="str">
        <f>IF([2]!Tabla1[[#This Row],[Cantidad de Insumos]]="","",[2]!Tabla1[[#This Row],[Precio Unitario]]*[2]!Tabla1[[#This Row],[Cantidad de Insumos]])</f>
        <v/>
      </c>
      <c r="P639" s="531" t="str">
        <f>IF([2]!Tabla1[[#This Row],[Descripción]]="","",_xlfn.XLOOKUP([2]!Tabla1[[#This Row],[Descripción]],[2]!Tabla10[Descripción],[2]!Tabla10[CODIGO PRESUPUESTARIO],0))</f>
        <v/>
      </c>
      <c r="Q639" s="532"/>
      <c r="R639" s="532" t="str">
        <f>IF([2]!Tabla1[[#This Row],[Insumos]]="","",_xlfn.XLOOKUP([2]!Tabla1[[#This Row],[Insumos]],[2]!Tabla10[Insumo],[2]!Tabla10[InsumoAbrev],"",0))</f>
        <v/>
      </c>
      <c r="S639" s="191"/>
    </row>
    <row r="640" spans="2:19">
      <c r="B640" s="191" t="str">
        <f>IF('Formulario PPGR3'!$G640="","",CONCATENATE('Formulario PPGR3'!$C640,".",'Formulario PPGR3'!$D640,".",'Formulario PPGR3'!$E640,".",'Formulario PPGR3'!$F640))</f>
        <v/>
      </c>
      <c r="C640" s="191" t="str">
        <f>IF('Formulario PPGR3'!$G640="","",'Formulario PPGR1'!#REF!)</f>
        <v/>
      </c>
      <c r="D640" s="191" t="str">
        <f>IF('Formulario PPGR3'!$G640="","",'Formulario PPGR1'!#REF!)</f>
        <v/>
      </c>
      <c r="E640" s="191" t="str">
        <f>IF('Formulario PPGR3'!$G640="","",'Formulario PPGR1'!#REF!)</f>
        <v/>
      </c>
      <c r="F640" s="191" t="str">
        <f>IF('Formulario PPGR3'!$G640="","",'Formulario PPGR1'!#REF!)</f>
        <v/>
      </c>
      <c r="G640" s="241"/>
      <c r="H640" s="528" t="e" cm="1" vm="1">
        <f t="array" ref="H640">IF([2]!Tabla1[[#This Row],[Código_Actividad]]="","",_xlfn.XLOOKUP([2]!Tabla1[[#This Row],[Código_Actividad]],CodigoActividad,[2]!Tabla2[Actividades Programables Presupuestables],"",0))</f>
        <v>#REF!</v>
      </c>
      <c r="I640" s="529" t="str">
        <f>IFERROR(VLOOKUP('[2]Formulario PPGR3'!$G640,'[2]Formulario PPGR2'!$H$9:$V$534,15,FALSE),"")</f>
        <v/>
      </c>
      <c r="J640" s="538"/>
      <c r="K640" s="533"/>
      <c r="L640" s="530" t="str">
        <f>IF([2]!Tabla1[[#This Row],[Descripción]]="","",_xlfn.XLOOKUP([2]!Tabla1[[#This Row],[Descripción]],[2]!Tabla10[Descripción],[2]!Tabla10[Unidad de Medida],"",0))</f>
        <v/>
      </c>
      <c r="M640" s="321"/>
      <c r="N640" s="546" t="str">
        <f>IF([2]!Tabla1[[#This Row],[Descripción]]="","",_xlfn.XLOOKUP([2]!Tabla1[[#This Row],[Descripción]],[2]!Tabla10[Descripción],[2]!Tabla10[Precio Unitario],0))</f>
        <v/>
      </c>
      <c r="O640" s="546" t="str">
        <f>IF([2]!Tabla1[[#This Row],[Cantidad de Insumos]]="","",[2]!Tabla1[[#This Row],[Precio Unitario]]*[2]!Tabla1[[#This Row],[Cantidad de Insumos]])</f>
        <v/>
      </c>
      <c r="P640" s="531" t="str">
        <f>IF([2]!Tabla1[[#This Row],[Descripción]]="","",_xlfn.XLOOKUP([2]!Tabla1[[#This Row],[Descripción]],[2]!Tabla10[Descripción],[2]!Tabla10[CODIGO PRESUPUESTARIO],0))</f>
        <v/>
      </c>
      <c r="Q640" s="532"/>
      <c r="R640" s="532" t="str">
        <f>IF([2]!Tabla1[[#This Row],[Insumos]]="","",_xlfn.XLOOKUP([2]!Tabla1[[#This Row],[Insumos]],[2]!Tabla10[Insumo],[2]!Tabla10[InsumoAbrev],"",0))</f>
        <v/>
      </c>
      <c r="S640" s="191"/>
    </row>
    <row r="641" spans="2:19">
      <c r="B641" s="191" t="str">
        <f>IF('Formulario PPGR3'!$G641="","",CONCATENATE('Formulario PPGR3'!$C641,".",'Formulario PPGR3'!$D641,".",'Formulario PPGR3'!$E641,".",'Formulario PPGR3'!$F641))</f>
        <v/>
      </c>
      <c r="C641" s="191" t="str">
        <f>IF('Formulario PPGR3'!$G641="","",'Formulario PPGR1'!#REF!)</f>
        <v/>
      </c>
      <c r="D641" s="191" t="str">
        <f>IF('Formulario PPGR3'!$G641="","",'Formulario PPGR1'!#REF!)</f>
        <v/>
      </c>
      <c r="E641" s="191" t="str">
        <f>IF('Formulario PPGR3'!$G641="","",'Formulario PPGR1'!#REF!)</f>
        <v/>
      </c>
      <c r="F641" s="191" t="str">
        <f>IF('Formulario PPGR3'!$G641="","",'Formulario PPGR1'!#REF!)</f>
        <v/>
      </c>
      <c r="G641" s="241"/>
      <c r="H641" s="528" t="e" cm="1" vm="1">
        <f t="array" ref="H641">IF([2]!Tabla1[[#This Row],[Código_Actividad]]="","",_xlfn.XLOOKUP([2]!Tabla1[[#This Row],[Código_Actividad]],CodigoActividad,[2]!Tabla2[Actividades Programables Presupuestables],"",0))</f>
        <v>#REF!</v>
      </c>
      <c r="I641" s="529" t="str">
        <f>IFERROR(VLOOKUP('[2]Formulario PPGR3'!$G641,'[2]Formulario PPGR2'!$H$9:$V$534,15,FALSE),"")</f>
        <v/>
      </c>
      <c r="J641" s="537"/>
      <c r="K641" s="533"/>
      <c r="L641" s="530" t="str">
        <f>IF([2]!Tabla1[[#This Row],[Descripción]]="","",_xlfn.XLOOKUP([2]!Tabla1[[#This Row],[Descripción]],[2]!Tabla10[Descripción],[2]!Tabla10[Unidad de Medida],"",0))</f>
        <v/>
      </c>
      <c r="M641" s="321"/>
      <c r="N641" s="546" t="str">
        <f>IF([2]!Tabla1[[#This Row],[Descripción]]="","",_xlfn.XLOOKUP([2]!Tabla1[[#This Row],[Descripción]],[2]!Tabla10[Descripción],[2]!Tabla10[Precio Unitario],0))</f>
        <v/>
      </c>
      <c r="O641" s="546" t="str">
        <f>IF([2]!Tabla1[[#This Row],[Cantidad de Insumos]]="","",[2]!Tabla1[[#This Row],[Precio Unitario]]*[2]!Tabla1[[#This Row],[Cantidad de Insumos]])</f>
        <v/>
      </c>
      <c r="P641" s="531" t="str">
        <f>IF([2]!Tabla1[[#This Row],[Descripción]]="","",_xlfn.XLOOKUP([2]!Tabla1[[#This Row],[Descripción]],[2]!Tabla10[Descripción],[2]!Tabla10[CODIGO PRESUPUESTARIO],0))</f>
        <v/>
      </c>
      <c r="Q641" s="532"/>
      <c r="R641" s="532" t="str">
        <f>IF([2]!Tabla1[[#This Row],[Insumos]]="","",_xlfn.XLOOKUP([2]!Tabla1[[#This Row],[Insumos]],[2]!Tabla10[Insumo],[2]!Tabla10[InsumoAbrev],"",0))</f>
        <v/>
      </c>
      <c r="S641" s="191"/>
    </row>
    <row r="642" spans="2:19">
      <c r="B642" s="191" t="str">
        <f>IF('Formulario PPGR3'!$G642="","",CONCATENATE('Formulario PPGR3'!$C642,".",'Formulario PPGR3'!$D642,".",'Formulario PPGR3'!$E642,".",'Formulario PPGR3'!$F642))</f>
        <v/>
      </c>
      <c r="C642" s="191" t="str">
        <f>IF('Formulario PPGR3'!$G642="","",'Formulario PPGR1'!#REF!)</f>
        <v/>
      </c>
      <c r="D642" s="191" t="str">
        <f>IF('Formulario PPGR3'!$G642="","",'Formulario PPGR1'!#REF!)</f>
        <v/>
      </c>
      <c r="E642" s="191" t="str">
        <f>IF('Formulario PPGR3'!$G642="","",'Formulario PPGR1'!#REF!)</f>
        <v/>
      </c>
      <c r="F642" s="191" t="str">
        <f>IF('Formulario PPGR3'!$G642="","",'Formulario PPGR1'!#REF!)</f>
        <v/>
      </c>
      <c r="G642" s="241"/>
      <c r="H642" s="528" t="e" cm="1" vm="1">
        <f t="array" ref="H642">IF([2]!Tabla1[[#This Row],[Código_Actividad]]="","",_xlfn.XLOOKUP([2]!Tabla1[[#This Row],[Código_Actividad]],CodigoActividad,[2]!Tabla2[Actividades Programables Presupuestables],"",0))</f>
        <v>#REF!</v>
      </c>
      <c r="I642" s="529" t="str">
        <f>IFERROR(VLOOKUP('[2]Formulario PPGR3'!$G642,'[2]Formulario PPGR2'!$H$9:$V$534,15,FALSE),"")</f>
        <v/>
      </c>
      <c r="J642" s="537"/>
      <c r="K642" s="533"/>
      <c r="L642" s="530" t="str">
        <f>IF([2]!Tabla1[[#This Row],[Descripción]]="","",_xlfn.XLOOKUP([2]!Tabla1[[#This Row],[Descripción]],[2]!Tabla10[Descripción],[2]!Tabla10[Unidad de Medida],"",0))</f>
        <v/>
      </c>
      <c r="M642" s="321"/>
      <c r="N642" s="546" t="str">
        <f>IF([2]!Tabla1[[#This Row],[Descripción]]="","",_xlfn.XLOOKUP([2]!Tabla1[[#This Row],[Descripción]],[2]!Tabla10[Descripción],[2]!Tabla10[Precio Unitario],0))</f>
        <v/>
      </c>
      <c r="O642" s="546" t="str">
        <f>IF([2]!Tabla1[[#This Row],[Cantidad de Insumos]]="","",[2]!Tabla1[[#This Row],[Precio Unitario]]*[2]!Tabla1[[#This Row],[Cantidad de Insumos]])</f>
        <v/>
      </c>
      <c r="P642" s="531" t="str">
        <f>IF([2]!Tabla1[[#This Row],[Descripción]]="","",_xlfn.XLOOKUP([2]!Tabla1[[#This Row],[Descripción]],[2]!Tabla10[Descripción],[2]!Tabla10[CODIGO PRESUPUESTARIO],0))</f>
        <v/>
      </c>
      <c r="Q642" s="532"/>
      <c r="R642" s="532" t="str">
        <f>IF([2]!Tabla1[[#This Row],[Insumos]]="","",_xlfn.XLOOKUP([2]!Tabla1[[#This Row],[Insumos]],[2]!Tabla10[Insumo],[2]!Tabla10[InsumoAbrev],"",0))</f>
        <v/>
      </c>
      <c r="S642" s="191"/>
    </row>
    <row r="643" spans="2:19">
      <c r="B643" s="191" t="str">
        <f>IF('Formulario PPGR3'!$G643="","",CONCATENATE('Formulario PPGR3'!$C643,".",'Formulario PPGR3'!$D643,".",'Formulario PPGR3'!$E643,".",'Formulario PPGR3'!$F643))</f>
        <v/>
      </c>
      <c r="C643" s="191" t="str">
        <f>IF('Formulario PPGR3'!$G643="","",'Formulario PPGR1'!#REF!)</f>
        <v/>
      </c>
      <c r="D643" s="191" t="str">
        <f>IF('Formulario PPGR3'!$G643="","",'Formulario PPGR1'!#REF!)</f>
        <v/>
      </c>
      <c r="E643" s="191" t="str">
        <f>IF('Formulario PPGR3'!$G643="","",'Formulario PPGR1'!#REF!)</f>
        <v/>
      </c>
      <c r="F643" s="191" t="str">
        <f>IF('Formulario PPGR3'!$G643="","",'Formulario PPGR1'!#REF!)</f>
        <v/>
      </c>
      <c r="G643" s="241"/>
      <c r="H643" s="528" t="e" cm="1" vm="1">
        <f t="array" ref="H643">IF([2]!Tabla1[[#This Row],[Código_Actividad]]="","",_xlfn.XLOOKUP([2]!Tabla1[[#This Row],[Código_Actividad]],CodigoActividad,[2]!Tabla2[Actividades Programables Presupuestables],"",0))</f>
        <v>#REF!</v>
      </c>
      <c r="I643" s="529" t="str">
        <f>IFERROR(VLOOKUP('[2]Formulario PPGR3'!$G643,'[2]Formulario PPGR2'!$H$9:$V$534,15,FALSE),"")</f>
        <v/>
      </c>
      <c r="J643" s="538"/>
      <c r="K643" s="533"/>
      <c r="L643" s="530" t="str">
        <f>IF([2]!Tabla1[[#This Row],[Descripción]]="","",_xlfn.XLOOKUP([2]!Tabla1[[#This Row],[Descripción]],[2]!Tabla10[Descripción],[2]!Tabla10[Unidad de Medida],"",0))</f>
        <v/>
      </c>
      <c r="M643" s="321"/>
      <c r="N643" s="546" t="str">
        <f>IF([2]!Tabla1[[#This Row],[Descripción]]="","",_xlfn.XLOOKUP([2]!Tabla1[[#This Row],[Descripción]],[2]!Tabla10[Descripción],[2]!Tabla10[Precio Unitario],0))</f>
        <v/>
      </c>
      <c r="O643" s="546" t="str">
        <f>IF([2]!Tabla1[[#This Row],[Cantidad de Insumos]]="","",[2]!Tabla1[[#This Row],[Precio Unitario]]*[2]!Tabla1[[#This Row],[Cantidad de Insumos]])</f>
        <v/>
      </c>
      <c r="P643" s="531" t="str">
        <f>IF([2]!Tabla1[[#This Row],[Descripción]]="","",_xlfn.XLOOKUP([2]!Tabla1[[#This Row],[Descripción]],[2]!Tabla10[Descripción],[2]!Tabla10[CODIGO PRESUPUESTARIO],0))</f>
        <v/>
      </c>
      <c r="Q643" s="532"/>
      <c r="R643" s="532" t="str">
        <f>IF([2]!Tabla1[[#This Row],[Insumos]]="","",_xlfn.XLOOKUP([2]!Tabla1[[#This Row],[Insumos]],[2]!Tabla10[Insumo],[2]!Tabla10[InsumoAbrev],"",0))</f>
        <v/>
      </c>
      <c r="S643" s="191"/>
    </row>
    <row r="644" spans="2:19">
      <c r="B644" s="191" t="str">
        <f>IF('Formulario PPGR3'!$G644="","",CONCATENATE('Formulario PPGR3'!$C644,".",'Formulario PPGR3'!$D644,".",'Formulario PPGR3'!$E644,".",'Formulario PPGR3'!$F644))</f>
        <v/>
      </c>
      <c r="C644" s="191" t="str">
        <f>IF('Formulario PPGR3'!$G644="","",'Formulario PPGR1'!#REF!)</f>
        <v/>
      </c>
      <c r="D644" s="191" t="str">
        <f>IF('Formulario PPGR3'!$G644="","",'Formulario PPGR1'!#REF!)</f>
        <v/>
      </c>
      <c r="E644" s="191" t="str">
        <f>IF('Formulario PPGR3'!$G644="","",'Formulario PPGR1'!#REF!)</f>
        <v/>
      </c>
      <c r="F644" s="191" t="str">
        <f>IF('Formulario PPGR3'!$G644="","",'Formulario PPGR1'!#REF!)</f>
        <v/>
      </c>
      <c r="G644" s="241"/>
      <c r="H644" s="528" t="e" cm="1" vm="1">
        <f t="array" ref="H644">IF([2]!Tabla1[[#This Row],[Código_Actividad]]="","",_xlfn.XLOOKUP([2]!Tabla1[[#This Row],[Código_Actividad]],CodigoActividad,[2]!Tabla2[Actividades Programables Presupuestables],"",0))</f>
        <v>#REF!</v>
      </c>
      <c r="I644" s="529" t="str">
        <f>IFERROR(VLOOKUP('[2]Formulario PPGR3'!$G644,'[2]Formulario PPGR2'!$H$9:$V$534,15,FALSE),"")</f>
        <v/>
      </c>
      <c r="J644" s="538"/>
      <c r="K644" s="533"/>
      <c r="L644" s="530" t="str">
        <f>IF([2]!Tabla1[[#This Row],[Descripción]]="","",_xlfn.XLOOKUP([2]!Tabla1[[#This Row],[Descripción]],[2]!Tabla10[Descripción],[2]!Tabla10[Unidad de Medida],"",0))</f>
        <v/>
      </c>
      <c r="M644" s="321"/>
      <c r="N644" s="546" t="str">
        <f>IF([2]!Tabla1[[#This Row],[Descripción]]="","",_xlfn.XLOOKUP([2]!Tabla1[[#This Row],[Descripción]],[2]!Tabla10[Descripción],[2]!Tabla10[Precio Unitario],0))</f>
        <v/>
      </c>
      <c r="O644" s="546" t="str">
        <f>IF([2]!Tabla1[[#This Row],[Cantidad de Insumos]]="","",[2]!Tabla1[[#This Row],[Precio Unitario]]*[2]!Tabla1[[#This Row],[Cantidad de Insumos]])</f>
        <v/>
      </c>
      <c r="P644" s="531" t="str">
        <f>IF([2]!Tabla1[[#This Row],[Descripción]]="","",_xlfn.XLOOKUP([2]!Tabla1[[#This Row],[Descripción]],[2]!Tabla10[Descripción],[2]!Tabla10[CODIGO PRESUPUESTARIO],0))</f>
        <v/>
      </c>
      <c r="Q644" s="532"/>
      <c r="R644" s="532" t="str">
        <f>IF([2]!Tabla1[[#This Row],[Insumos]]="","",_xlfn.XLOOKUP([2]!Tabla1[[#This Row],[Insumos]],[2]!Tabla10[Insumo],[2]!Tabla10[InsumoAbrev],"",0))</f>
        <v/>
      </c>
      <c r="S644" s="191"/>
    </row>
    <row r="645" spans="2:19">
      <c r="B645" s="191" t="str">
        <f>IF('Formulario PPGR3'!$G645="","",CONCATENATE('Formulario PPGR3'!$C645,".",'Formulario PPGR3'!$D645,".",'Formulario PPGR3'!$E645,".",'Formulario PPGR3'!$F645))</f>
        <v/>
      </c>
      <c r="C645" s="191" t="str">
        <f>IF('Formulario PPGR3'!$G645="","",'Formulario PPGR1'!#REF!)</f>
        <v/>
      </c>
      <c r="D645" s="191" t="str">
        <f>IF('Formulario PPGR3'!$G645="","",'Formulario PPGR1'!#REF!)</f>
        <v/>
      </c>
      <c r="E645" s="191" t="str">
        <f>IF('Formulario PPGR3'!$G645="","",'Formulario PPGR1'!#REF!)</f>
        <v/>
      </c>
      <c r="F645" s="191" t="str">
        <f>IF('Formulario PPGR3'!$G645="","",'Formulario PPGR1'!#REF!)</f>
        <v/>
      </c>
      <c r="G645" s="241"/>
      <c r="H645" s="528" t="e" cm="1" vm="1">
        <f t="array" ref="H645">IF([2]!Tabla1[[#This Row],[Código_Actividad]]="","",_xlfn.XLOOKUP([2]!Tabla1[[#This Row],[Código_Actividad]],CodigoActividad,[2]!Tabla2[Actividades Programables Presupuestables],"",0))</f>
        <v>#REF!</v>
      </c>
      <c r="I645" s="529" t="str">
        <f>IFERROR(VLOOKUP('[2]Formulario PPGR3'!$G645,'[2]Formulario PPGR2'!$H$9:$V$534,15,FALSE),"")</f>
        <v/>
      </c>
      <c r="J645" s="538"/>
      <c r="K645" s="533"/>
      <c r="L645" s="530" t="str">
        <f>IF([2]!Tabla1[[#This Row],[Descripción]]="","",_xlfn.XLOOKUP([2]!Tabla1[[#This Row],[Descripción]],[2]!Tabla10[Descripción],[2]!Tabla10[Unidad de Medida],"",0))</f>
        <v/>
      </c>
      <c r="M645" s="321"/>
      <c r="N645" s="546" t="str">
        <f>IF([2]!Tabla1[[#This Row],[Descripción]]="","",_xlfn.XLOOKUP([2]!Tabla1[[#This Row],[Descripción]],[2]!Tabla10[Descripción],[2]!Tabla10[Precio Unitario],0))</f>
        <v/>
      </c>
      <c r="O645" s="546" t="str">
        <f>IF([2]!Tabla1[[#This Row],[Cantidad de Insumos]]="","",[2]!Tabla1[[#This Row],[Precio Unitario]]*[2]!Tabla1[[#This Row],[Cantidad de Insumos]])</f>
        <v/>
      </c>
      <c r="P645" s="531" t="str">
        <f>IF([2]!Tabla1[[#This Row],[Descripción]]="","",_xlfn.XLOOKUP([2]!Tabla1[[#This Row],[Descripción]],[2]!Tabla10[Descripción],[2]!Tabla10[CODIGO PRESUPUESTARIO],0))</f>
        <v/>
      </c>
      <c r="Q645" s="532"/>
      <c r="R645" s="532" t="str">
        <f>IF([2]!Tabla1[[#This Row],[Insumos]]="","",_xlfn.XLOOKUP([2]!Tabla1[[#This Row],[Insumos]],[2]!Tabla10[Insumo],[2]!Tabla10[InsumoAbrev],"",0))</f>
        <v/>
      </c>
      <c r="S645" s="191"/>
    </row>
    <row r="646" spans="2:19">
      <c r="B646" s="191" t="str">
        <f>IF('Formulario PPGR3'!$G646="","",CONCATENATE('Formulario PPGR3'!$C646,".",'Formulario PPGR3'!$D646,".",'Formulario PPGR3'!$E646,".",'Formulario PPGR3'!$F646))</f>
        <v/>
      </c>
      <c r="C646" s="191" t="str">
        <f>IF('Formulario PPGR3'!$G646="","",'Formulario PPGR1'!#REF!)</f>
        <v/>
      </c>
      <c r="D646" s="191" t="str">
        <f>IF('Formulario PPGR3'!$G646="","",'Formulario PPGR1'!#REF!)</f>
        <v/>
      </c>
      <c r="E646" s="191" t="str">
        <f>IF('Formulario PPGR3'!$G646="","",'Formulario PPGR1'!#REF!)</f>
        <v/>
      </c>
      <c r="F646" s="191" t="str">
        <f>IF('Formulario PPGR3'!$G646="","",'Formulario PPGR1'!#REF!)</f>
        <v/>
      </c>
      <c r="G646" s="241"/>
      <c r="H646" s="528" t="e" cm="1" vm="1">
        <f t="array" ref="H646">IF([2]!Tabla1[[#This Row],[Código_Actividad]]="","",_xlfn.XLOOKUP([2]!Tabla1[[#This Row],[Código_Actividad]],CodigoActividad,[2]!Tabla2[Actividades Programables Presupuestables],"",0))</f>
        <v>#REF!</v>
      </c>
      <c r="I646" s="529" t="str">
        <f>IFERROR(VLOOKUP('[2]Formulario PPGR3'!$G646,'[2]Formulario PPGR2'!$H$9:$V$534,15,FALSE),"")</f>
        <v/>
      </c>
      <c r="J646" s="538"/>
      <c r="K646" s="533"/>
      <c r="L646" s="530" t="str">
        <f>IF([2]!Tabla1[[#This Row],[Descripción]]="","",_xlfn.XLOOKUP([2]!Tabla1[[#This Row],[Descripción]],[2]!Tabla10[Descripción],[2]!Tabla10[Unidad de Medida],"",0))</f>
        <v/>
      </c>
      <c r="M646" s="321"/>
      <c r="N646" s="546" t="str">
        <f>IF([2]!Tabla1[[#This Row],[Descripción]]="","",_xlfn.XLOOKUP([2]!Tabla1[[#This Row],[Descripción]],[2]!Tabla10[Descripción],[2]!Tabla10[Precio Unitario],0))</f>
        <v/>
      </c>
      <c r="O646" s="546" t="str">
        <f>IF([2]!Tabla1[[#This Row],[Cantidad de Insumos]]="","",[2]!Tabla1[[#This Row],[Precio Unitario]]*[2]!Tabla1[[#This Row],[Cantidad de Insumos]])</f>
        <v/>
      </c>
      <c r="P646" s="531" t="str">
        <f>IF([2]!Tabla1[[#This Row],[Descripción]]="","",_xlfn.XLOOKUP([2]!Tabla1[[#This Row],[Descripción]],[2]!Tabla10[Descripción],[2]!Tabla10[CODIGO PRESUPUESTARIO],0))</f>
        <v/>
      </c>
      <c r="Q646" s="532"/>
      <c r="R646" s="532" t="str">
        <f>IF([2]!Tabla1[[#This Row],[Insumos]]="","",_xlfn.XLOOKUP([2]!Tabla1[[#This Row],[Insumos]],[2]!Tabla10[Insumo],[2]!Tabla10[InsumoAbrev],"",0))</f>
        <v/>
      </c>
      <c r="S646" s="191"/>
    </row>
    <row r="647" spans="2:19">
      <c r="B647" s="191" t="str">
        <f>IF('Formulario PPGR3'!$G647="","",CONCATENATE('Formulario PPGR3'!$C647,".",'Formulario PPGR3'!$D647,".",'Formulario PPGR3'!$E647,".",'Formulario PPGR3'!$F647))</f>
        <v/>
      </c>
      <c r="C647" s="191" t="str">
        <f>IF('Formulario PPGR3'!$G647="","",'Formulario PPGR1'!#REF!)</f>
        <v/>
      </c>
      <c r="D647" s="191" t="str">
        <f>IF('Formulario PPGR3'!$G647="","",'Formulario PPGR1'!#REF!)</f>
        <v/>
      </c>
      <c r="E647" s="191" t="str">
        <f>IF('Formulario PPGR3'!$G647="","",'Formulario PPGR1'!#REF!)</f>
        <v/>
      </c>
      <c r="F647" s="191" t="str">
        <f>IF('Formulario PPGR3'!$G647="","",'Formulario PPGR1'!#REF!)</f>
        <v/>
      </c>
      <c r="G647" s="241"/>
      <c r="H647" s="528" t="e" cm="1" vm="1">
        <f t="array" ref="H647">IF([2]!Tabla1[[#This Row],[Código_Actividad]]="","",_xlfn.XLOOKUP([2]!Tabla1[[#This Row],[Código_Actividad]],CodigoActividad,[2]!Tabla2[Actividades Programables Presupuestables],"",0))</f>
        <v>#REF!</v>
      </c>
      <c r="I647" s="529" t="str">
        <f>IFERROR(VLOOKUP('[2]Formulario PPGR3'!$G647,'[2]Formulario PPGR2'!$H$9:$V$534,15,FALSE),"")</f>
        <v/>
      </c>
      <c r="J647" s="537"/>
      <c r="K647" s="533"/>
      <c r="L647" s="530" t="str">
        <f>IF([2]!Tabla1[[#This Row],[Descripción]]="","",_xlfn.XLOOKUP([2]!Tabla1[[#This Row],[Descripción]],[2]!Tabla10[Descripción],[2]!Tabla10[Unidad de Medida],"",0))</f>
        <v/>
      </c>
      <c r="M647" s="321"/>
      <c r="N647" s="546" t="str">
        <f>IF([2]!Tabla1[[#This Row],[Descripción]]="","",_xlfn.XLOOKUP([2]!Tabla1[[#This Row],[Descripción]],[2]!Tabla10[Descripción],[2]!Tabla10[Precio Unitario],0))</f>
        <v/>
      </c>
      <c r="O647" s="546" t="str">
        <f>IF([2]!Tabla1[[#This Row],[Cantidad de Insumos]]="","",[2]!Tabla1[[#This Row],[Precio Unitario]]*[2]!Tabla1[[#This Row],[Cantidad de Insumos]])</f>
        <v/>
      </c>
      <c r="P647" s="531" t="str">
        <f>IF([2]!Tabla1[[#This Row],[Descripción]]="","",_xlfn.XLOOKUP([2]!Tabla1[[#This Row],[Descripción]],[2]!Tabla10[Descripción],[2]!Tabla10[CODIGO PRESUPUESTARIO],0))</f>
        <v/>
      </c>
      <c r="Q647" s="532"/>
      <c r="R647" s="532" t="str">
        <f>IF([2]!Tabla1[[#This Row],[Insumos]]="","",_xlfn.XLOOKUP([2]!Tabla1[[#This Row],[Insumos]],[2]!Tabla10[Insumo],[2]!Tabla10[InsumoAbrev],"",0))</f>
        <v/>
      </c>
      <c r="S647" s="191"/>
    </row>
    <row r="648" spans="2:19">
      <c r="B648" s="191" t="str">
        <f>IF('Formulario PPGR3'!$G648="","",CONCATENATE('Formulario PPGR3'!$C648,".",'Formulario PPGR3'!$D648,".",'Formulario PPGR3'!$E648,".",'Formulario PPGR3'!$F648))</f>
        <v/>
      </c>
      <c r="C648" s="191" t="str">
        <f>IF('Formulario PPGR3'!$G648="","",'Formulario PPGR1'!#REF!)</f>
        <v/>
      </c>
      <c r="D648" s="191" t="str">
        <f>IF('Formulario PPGR3'!$G648="","",'Formulario PPGR1'!#REF!)</f>
        <v/>
      </c>
      <c r="E648" s="191" t="str">
        <f>IF('Formulario PPGR3'!$G648="","",'Formulario PPGR1'!#REF!)</f>
        <v/>
      </c>
      <c r="F648" s="191" t="str">
        <f>IF('Formulario PPGR3'!$G648="","",'Formulario PPGR1'!#REF!)</f>
        <v/>
      </c>
      <c r="G648" s="241"/>
      <c r="H648" s="528" t="e" cm="1" vm="1">
        <f t="array" ref="H648">IF([2]!Tabla1[[#This Row],[Código_Actividad]]="","",_xlfn.XLOOKUP([2]!Tabla1[[#This Row],[Código_Actividad]],CodigoActividad,[2]!Tabla2[Actividades Programables Presupuestables],"",0))</f>
        <v>#REF!</v>
      </c>
      <c r="I648" s="529" t="str">
        <f>IFERROR(VLOOKUP('[2]Formulario PPGR3'!$G648,'[2]Formulario PPGR2'!$H$9:$V$534,15,FALSE),"")</f>
        <v/>
      </c>
      <c r="J648" s="537"/>
      <c r="K648" s="533"/>
      <c r="L648" s="530" t="str">
        <f>IF([2]!Tabla1[[#This Row],[Descripción]]="","",_xlfn.XLOOKUP([2]!Tabla1[[#This Row],[Descripción]],[2]!Tabla10[Descripción],[2]!Tabla10[Unidad de Medida],"",0))</f>
        <v/>
      </c>
      <c r="M648" s="321"/>
      <c r="N648" s="546" t="str">
        <f>IF([2]!Tabla1[[#This Row],[Descripción]]="","",_xlfn.XLOOKUP([2]!Tabla1[[#This Row],[Descripción]],[2]!Tabla10[Descripción],[2]!Tabla10[Precio Unitario],0))</f>
        <v/>
      </c>
      <c r="O648" s="546" t="str">
        <f>IF([2]!Tabla1[[#This Row],[Cantidad de Insumos]]="","",[2]!Tabla1[[#This Row],[Precio Unitario]]*[2]!Tabla1[[#This Row],[Cantidad de Insumos]])</f>
        <v/>
      </c>
      <c r="P648" s="531" t="str">
        <f>IF([2]!Tabla1[[#This Row],[Descripción]]="","",_xlfn.XLOOKUP([2]!Tabla1[[#This Row],[Descripción]],[2]!Tabla10[Descripción],[2]!Tabla10[CODIGO PRESUPUESTARIO],0))</f>
        <v/>
      </c>
      <c r="Q648" s="532"/>
      <c r="R648" s="532" t="str">
        <f>IF([2]!Tabla1[[#This Row],[Insumos]]="","",_xlfn.XLOOKUP([2]!Tabla1[[#This Row],[Insumos]],[2]!Tabla10[Insumo],[2]!Tabla10[InsumoAbrev],"",0))</f>
        <v/>
      </c>
      <c r="S648" s="191"/>
    </row>
    <row r="649" spans="2:19">
      <c r="B649" s="191" t="str">
        <f>IF('Formulario PPGR3'!$G649="","",CONCATENATE('Formulario PPGR3'!$C649,".",'Formulario PPGR3'!$D649,".",'Formulario PPGR3'!$E649,".",'Formulario PPGR3'!$F649))</f>
        <v/>
      </c>
      <c r="C649" s="191" t="str">
        <f>IF('Formulario PPGR3'!$G649="","",'Formulario PPGR1'!#REF!)</f>
        <v/>
      </c>
      <c r="D649" s="191" t="str">
        <f>IF('Formulario PPGR3'!$G649="","",'Formulario PPGR1'!#REF!)</f>
        <v/>
      </c>
      <c r="E649" s="191" t="str">
        <f>IF('Formulario PPGR3'!$G649="","",'Formulario PPGR1'!#REF!)</f>
        <v/>
      </c>
      <c r="F649" s="191" t="str">
        <f>IF('Formulario PPGR3'!$G649="","",'Formulario PPGR1'!#REF!)</f>
        <v/>
      </c>
      <c r="G649" s="241"/>
      <c r="H649" s="528" t="e" cm="1" vm="1">
        <f t="array" ref="H649">IF([2]!Tabla1[[#This Row],[Código_Actividad]]="","",_xlfn.XLOOKUP([2]!Tabla1[[#This Row],[Código_Actividad]],CodigoActividad,[2]!Tabla2[Actividades Programables Presupuestables],"",0))</f>
        <v>#REF!</v>
      </c>
      <c r="I649" s="529" t="str">
        <f>IFERROR(VLOOKUP('[2]Formulario PPGR3'!$G649,'[2]Formulario PPGR2'!$H$9:$V$534,15,FALSE),"")</f>
        <v/>
      </c>
      <c r="J649" s="538"/>
      <c r="K649" s="533"/>
      <c r="L649" s="530" t="str">
        <f>IF([2]!Tabla1[[#This Row],[Descripción]]="","",_xlfn.XLOOKUP([2]!Tabla1[[#This Row],[Descripción]],[2]!Tabla10[Descripción],[2]!Tabla10[Unidad de Medida],"",0))</f>
        <v/>
      </c>
      <c r="M649" s="321"/>
      <c r="N649" s="546" t="str">
        <f>IF([2]!Tabla1[[#This Row],[Descripción]]="","",_xlfn.XLOOKUP([2]!Tabla1[[#This Row],[Descripción]],[2]!Tabla10[Descripción],[2]!Tabla10[Precio Unitario],0))</f>
        <v/>
      </c>
      <c r="O649" s="546" t="str">
        <f>IF([2]!Tabla1[[#This Row],[Cantidad de Insumos]]="","",[2]!Tabla1[[#This Row],[Precio Unitario]]*[2]!Tabla1[[#This Row],[Cantidad de Insumos]])</f>
        <v/>
      </c>
      <c r="P649" s="531" t="str">
        <f>IF([2]!Tabla1[[#This Row],[Descripción]]="","",_xlfn.XLOOKUP([2]!Tabla1[[#This Row],[Descripción]],[2]!Tabla10[Descripción],[2]!Tabla10[CODIGO PRESUPUESTARIO],0))</f>
        <v/>
      </c>
      <c r="Q649" s="532"/>
      <c r="R649" s="532" t="str">
        <f>IF([2]!Tabla1[[#This Row],[Insumos]]="","",_xlfn.XLOOKUP([2]!Tabla1[[#This Row],[Insumos]],[2]!Tabla10[Insumo],[2]!Tabla10[InsumoAbrev],"",0))</f>
        <v/>
      </c>
      <c r="S649" s="191"/>
    </row>
    <row r="650" spans="2:19">
      <c r="B650" s="191" t="str">
        <f>IF('Formulario PPGR3'!$G650="","",CONCATENATE('Formulario PPGR3'!$C650,".",'Formulario PPGR3'!$D650,".",'Formulario PPGR3'!$E650,".",'Formulario PPGR3'!$F650))</f>
        <v/>
      </c>
      <c r="C650" s="191" t="str">
        <f>IF('Formulario PPGR3'!$G650="","",'Formulario PPGR1'!#REF!)</f>
        <v/>
      </c>
      <c r="D650" s="191" t="str">
        <f>IF('Formulario PPGR3'!$G650="","",'Formulario PPGR1'!#REF!)</f>
        <v/>
      </c>
      <c r="E650" s="191" t="str">
        <f>IF('Formulario PPGR3'!$G650="","",'Formulario PPGR1'!#REF!)</f>
        <v/>
      </c>
      <c r="F650" s="191" t="str">
        <f>IF('Formulario PPGR3'!$G650="","",'Formulario PPGR1'!#REF!)</f>
        <v/>
      </c>
      <c r="G650" s="241"/>
      <c r="H650" s="528" t="e" cm="1" vm="1">
        <f t="array" ref="H650">IF([2]!Tabla1[[#This Row],[Código_Actividad]]="","",_xlfn.XLOOKUP([2]!Tabla1[[#This Row],[Código_Actividad]],CodigoActividad,[2]!Tabla2[Actividades Programables Presupuestables],"",0))</f>
        <v>#REF!</v>
      </c>
      <c r="I650" s="529" t="str">
        <f>IFERROR(VLOOKUP('[2]Formulario PPGR3'!$G650,'[2]Formulario PPGR2'!$H$9:$V$534,15,FALSE),"")</f>
        <v/>
      </c>
      <c r="J650" s="538"/>
      <c r="K650" s="533"/>
      <c r="L650" s="530" t="str">
        <f>IF([2]!Tabla1[[#This Row],[Descripción]]="","",_xlfn.XLOOKUP([2]!Tabla1[[#This Row],[Descripción]],[2]!Tabla10[Descripción],[2]!Tabla10[Unidad de Medida],"",0))</f>
        <v/>
      </c>
      <c r="M650" s="321"/>
      <c r="N650" s="546" t="str">
        <f>IF([2]!Tabla1[[#This Row],[Descripción]]="","",_xlfn.XLOOKUP([2]!Tabla1[[#This Row],[Descripción]],[2]!Tabla10[Descripción],[2]!Tabla10[Precio Unitario],0))</f>
        <v/>
      </c>
      <c r="O650" s="546" t="str">
        <f>IF([2]!Tabla1[[#This Row],[Cantidad de Insumos]]="","",[2]!Tabla1[[#This Row],[Precio Unitario]]*[2]!Tabla1[[#This Row],[Cantidad de Insumos]])</f>
        <v/>
      </c>
      <c r="P650" s="531" t="str">
        <f>IF([2]!Tabla1[[#This Row],[Descripción]]="","",_xlfn.XLOOKUP([2]!Tabla1[[#This Row],[Descripción]],[2]!Tabla10[Descripción],[2]!Tabla10[CODIGO PRESUPUESTARIO],0))</f>
        <v/>
      </c>
      <c r="Q650" s="532"/>
      <c r="R650" s="532" t="str">
        <f>IF([2]!Tabla1[[#This Row],[Insumos]]="","",_xlfn.XLOOKUP([2]!Tabla1[[#This Row],[Insumos]],[2]!Tabla10[Insumo],[2]!Tabla10[InsumoAbrev],"",0))</f>
        <v/>
      </c>
      <c r="S650" s="191"/>
    </row>
    <row r="651" spans="2:19">
      <c r="B651" s="191" t="str">
        <f>IF('Formulario PPGR3'!$G651="","",CONCATENATE('Formulario PPGR3'!$C651,".",'Formulario PPGR3'!$D651,".",'Formulario PPGR3'!$E651,".",'Formulario PPGR3'!$F651))</f>
        <v/>
      </c>
      <c r="C651" s="191" t="str">
        <f>IF('Formulario PPGR3'!$G651="","",'Formulario PPGR1'!#REF!)</f>
        <v/>
      </c>
      <c r="D651" s="191" t="str">
        <f>IF('Formulario PPGR3'!$G651="","",'Formulario PPGR1'!#REF!)</f>
        <v/>
      </c>
      <c r="E651" s="191" t="str">
        <f>IF('Formulario PPGR3'!$G651="","",'Formulario PPGR1'!#REF!)</f>
        <v/>
      </c>
      <c r="F651" s="191" t="str">
        <f>IF('Formulario PPGR3'!$G651="","",'Formulario PPGR1'!#REF!)</f>
        <v/>
      </c>
      <c r="G651" s="241"/>
      <c r="H651" s="528" t="e" cm="1" vm="1">
        <f t="array" ref="H651">IF([2]!Tabla1[[#This Row],[Código_Actividad]]="","",_xlfn.XLOOKUP([2]!Tabla1[[#This Row],[Código_Actividad]],CodigoActividad,[2]!Tabla2[Actividades Programables Presupuestables],"",0))</f>
        <v>#REF!</v>
      </c>
      <c r="I651" s="529" t="str">
        <f>IFERROR(VLOOKUP('[2]Formulario PPGR3'!$G651,'[2]Formulario PPGR2'!$H$9:$V$534,15,FALSE),"")</f>
        <v/>
      </c>
      <c r="J651" s="538"/>
      <c r="K651" s="533"/>
      <c r="L651" s="530" t="str">
        <f>IF([2]!Tabla1[[#This Row],[Descripción]]="","",_xlfn.XLOOKUP([2]!Tabla1[[#This Row],[Descripción]],[2]!Tabla10[Descripción],[2]!Tabla10[Unidad de Medida],"",0))</f>
        <v/>
      </c>
      <c r="M651" s="321"/>
      <c r="N651" s="546" t="str">
        <f>IF([2]!Tabla1[[#This Row],[Descripción]]="","",_xlfn.XLOOKUP([2]!Tabla1[[#This Row],[Descripción]],[2]!Tabla10[Descripción],[2]!Tabla10[Precio Unitario],0))</f>
        <v/>
      </c>
      <c r="O651" s="546" t="str">
        <f>IF([2]!Tabla1[[#This Row],[Cantidad de Insumos]]="","",[2]!Tabla1[[#This Row],[Precio Unitario]]*[2]!Tabla1[[#This Row],[Cantidad de Insumos]])</f>
        <v/>
      </c>
      <c r="P651" s="531" t="str">
        <f>IF([2]!Tabla1[[#This Row],[Descripción]]="","",_xlfn.XLOOKUP([2]!Tabla1[[#This Row],[Descripción]],[2]!Tabla10[Descripción],[2]!Tabla10[CODIGO PRESUPUESTARIO],0))</f>
        <v/>
      </c>
      <c r="Q651" s="532"/>
      <c r="R651" s="532" t="str">
        <f>IF([2]!Tabla1[[#This Row],[Insumos]]="","",_xlfn.XLOOKUP([2]!Tabla1[[#This Row],[Insumos]],[2]!Tabla10[Insumo],[2]!Tabla10[InsumoAbrev],"",0))</f>
        <v/>
      </c>
      <c r="S651" s="191"/>
    </row>
    <row r="652" spans="2:19">
      <c r="B652" s="191" t="str">
        <f>IF('Formulario PPGR3'!$G652="","",CONCATENATE('Formulario PPGR3'!$C652,".",'Formulario PPGR3'!$D652,".",'Formulario PPGR3'!$E652,".",'Formulario PPGR3'!$F652))</f>
        <v/>
      </c>
      <c r="C652" s="191" t="str">
        <f>IF('Formulario PPGR3'!$G652="","",'Formulario PPGR1'!#REF!)</f>
        <v/>
      </c>
      <c r="D652" s="191" t="str">
        <f>IF('Formulario PPGR3'!$G652="","",'Formulario PPGR1'!#REF!)</f>
        <v/>
      </c>
      <c r="E652" s="191" t="str">
        <f>IF('Formulario PPGR3'!$G652="","",'Formulario PPGR1'!#REF!)</f>
        <v/>
      </c>
      <c r="F652" s="191" t="str">
        <f>IF('Formulario PPGR3'!$G652="","",'Formulario PPGR1'!#REF!)</f>
        <v/>
      </c>
      <c r="G652" s="241"/>
      <c r="H652" s="528" t="e" cm="1" vm="1">
        <f t="array" ref="H652">IF([2]!Tabla1[[#This Row],[Código_Actividad]]="","",_xlfn.XLOOKUP([2]!Tabla1[[#This Row],[Código_Actividad]],CodigoActividad,[2]!Tabla2[Actividades Programables Presupuestables],"",0))</f>
        <v>#REF!</v>
      </c>
      <c r="I652" s="529" t="str">
        <f>IFERROR(VLOOKUP('[2]Formulario PPGR3'!$G652,'[2]Formulario PPGR2'!$H$9:$V$534,15,FALSE),"")</f>
        <v/>
      </c>
      <c r="J652" s="538"/>
      <c r="K652" s="533"/>
      <c r="L652" s="530" t="str">
        <f>IF([2]!Tabla1[[#This Row],[Descripción]]="","",_xlfn.XLOOKUP([2]!Tabla1[[#This Row],[Descripción]],[2]!Tabla10[Descripción],[2]!Tabla10[Unidad de Medida],"",0))</f>
        <v/>
      </c>
      <c r="M652" s="321"/>
      <c r="N652" s="546" t="str">
        <f>IF([2]!Tabla1[[#This Row],[Descripción]]="","",_xlfn.XLOOKUP([2]!Tabla1[[#This Row],[Descripción]],[2]!Tabla10[Descripción],[2]!Tabla10[Precio Unitario],0))</f>
        <v/>
      </c>
      <c r="O652" s="546" t="str">
        <f>IF([2]!Tabla1[[#This Row],[Cantidad de Insumos]]="","",[2]!Tabla1[[#This Row],[Precio Unitario]]*[2]!Tabla1[[#This Row],[Cantidad de Insumos]])</f>
        <v/>
      </c>
      <c r="P652" s="531" t="str">
        <f>IF([2]!Tabla1[[#This Row],[Descripción]]="","",_xlfn.XLOOKUP([2]!Tabla1[[#This Row],[Descripción]],[2]!Tabla10[Descripción],[2]!Tabla10[CODIGO PRESUPUESTARIO],0))</f>
        <v/>
      </c>
      <c r="Q652" s="532"/>
      <c r="R652" s="532" t="str">
        <f>IF([2]!Tabla1[[#This Row],[Insumos]]="","",_xlfn.XLOOKUP([2]!Tabla1[[#This Row],[Insumos]],[2]!Tabla10[Insumo],[2]!Tabla10[InsumoAbrev],"",0))</f>
        <v/>
      </c>
      <c r="S652" s="191"/>
    </row>
    <row r="653" spans="2:19">
      <c r="B653" s="191" t="str">
        <f>IF('Formulario PPGR3'!$G653="","",CONCATENATE('Formulario PPGR3'!$C653,".",'Formulario PPGR3'!$D653,".",'Formulario PPGR3'!$E653,".",'Formulario PPGR3'!$F653))</f>
        <v/>
      </c>
      <c r="C653" s="191" t="str">
        <f>IF('Formulario PPGR3'!$G653="","",'Formulario PPGR1'!#REF!)</f>
        <v/>
      </c>
      <c r="D653" s="191" t="str">
        <f>IF('Formulario PPGR3'!$G653="","",'Formulario PPGR1'!#REF!)</f>
        <v/>
      </c>
      <c r="E653" s="191" t="str">
        <f>IF('Formulario PPGR3'!$G653="","",'Formulario PPGR1'!#REF!)</f>
        <v/>
      </c>
      <c r="F653" s="191" t="str">
        <f>IF('Formulario PPGR3'!$G653="","",'Formulario PPGR1'!#REF!)</f>
        <v/>
      </c>
      <c r="G653" s="241"/>
      <c r="H653" s="528" t="e" cm="1" vm="1">
        <f t="array" ref="H653">IF([2]!Tabla1[[#This Row],[Código_Actividad]]="","",_xlfn.XLOOKUP([2]!Tabla1[[#This Row],[Código_Actividad]],CodigoActividad,[2]!Tabla2[Actividades Programables Presupuestables],"",0))</f>
        <v>#REF!</v>
      </c>
      <c r="I653" s="529" t="str">
        <f>IFERROR(VLOOKUP('[2]Formulario PPGR3'!$G653,'[2]Formulario PPGR2'!$H$9:$V$534,15,FALSE),"")</f>
        <v/>
      </c>
      <c r="J653" s="538"/>
      <c r="K653" s="533"/>
      <c r="L653" s="530" t="str">
        <f>IF([2]!Tabla1[[#This Row],[Descripción]]="","",_xlfn.XLOOKUP([2]!Tabla1[[#This Row],[Descripción]],[2]!Tabla10[Descripción],[2]!Tabla10[Unidad de Medida],"",0))</f>
        <v/>
      </c>
      <c r="M653" s="321"/>
      <c r="N653" s="546" t="str">
        <f>IF([2]!Tabla1[[#This Row],[Descripción]]="","",_xlfn.XLOOKUP([2]!Tabla1[[#This Row],[Descripción]],[2]!Tabla10[Descripción],[2]!Tabla10[Precio Unitario],0))</f>
        <v/>
      </c>
      <c r="O653" s="546" t="str">
        <f>IF([2]!Tabla1[[#This Row],[Cantidad de Insumos]]="","",[2]!Tabla1[[#This Row],[Precio Unitario]]*[2]!Tabla1[[#This Row],[Cantidad de Insumos]])</f>
        <v/>
      </c>
      <c r="P653" s="531" t="str">
        <f>IF([2]!Tabla1[[#This Row],[Descripción]]="","",_xlfn.XLOOKUP([2]!Tabla1[[#This Row],[Descripción]],[2]!Tabla10[Descripción],[2]!Tabla10[CODIGO PRESUPUESTARIO],0))</f>
        <v/>
      </c>
      <c r="Q653" s="532"/>
      <c r="R653" s="532" t="str">
        <f>IF([2]!Tabla1[[#This Row],[Insumos]]="","",_xlfn.XLOOKUP([2]!Tabla1[[#This Row],[Insumos]],[2]!Tabla10[Insumo],[2]!Tabla10[InsumoAbrev],"",0))</f>
        <v/>
      </c>
      <c r="S653" s="191"/>
    </row>
    <row r="654" spans="2:19">
      <c r="B654" s="191" t="str">
        <f>IF('Formulario PPGR3'!$G654="","",CONCATENATE('Formulario PPGR3'!$C654,".",'Formulario PPGR3'!$D654,".",'Formulario PPGR3'!$E654,".",'Formulario PPGR3'!$F654))</f>
        <v/>
      </c>
      <c r="C654" s="191" t="str">
        <f>IF('Formulario PPGR3'!$G654="","",'Formulario PPGR1'!#REF!)</f>
        <v/>
      </c>
      <c r="D654" s="191" t="str">
        <f>IF('Formulario PPGR3'!$G654="","",'Formulario PPGR1'!#REF!)</f>
        <v/>
      </c>
      <c r="E654" s="191" t="str">
        <f>IF('Formulario PPGR3'!$G654="","",'Formulario PPGR1'!#REF!)</f>
        <v/>
      </c>
      <c r="F654" s="191" t="str">
        <f>IF('Formulario PPGR3'!$G654="","",'Formulario PPGR1'!#REF!)</f>
        <v/>
      </c>
      <c r="G654" s="241"/>
      <c r="H654" s="528" t="e" cm="1" vm="1">
        <f t="array" ref="H654">IF([2]!Tabla1[[#This Row],[Código_Actividad]]="","",_xlfn.XLOOKUP([2]!Tabla1[[#This Row],[Código_Actividad]],CodigoActividad,[2]!Tabla2[Actividades Programables Presupuestables],"",0))</f>
        <v>#REF!</v>
      </c>
      <c r="I654" s="529" t="str">
        <f>IFERROR(VLOOKUP('[2]Formulario PPGR3'!$G654,'[2]Formulario PPGR2'!$H$9:$V$534,15,FALSE),"")</f>
        <v/>
      </c>
      <c r="J654" s="537"/>
      <c r="K654" s="533"/>
      <c r="L654" s="530" t="str">
        <f>IF([2]!Tabla1[[#This Row],[Descripción]]="","",_xlfn.XLOOKUP([2]!Tabla1[[#This Row],[Descripción]],[2]!Tabla10[Descripción],[2]!Tabla10[Unidad de Medida],"",0))</f>
        <v/>
      </c>
      <c r="M654" s="321"/>
      <c r="N654" s="546" t="str">
        <f>IF([2]!Tabla1[[#This Row],[Descripción]]="","",_xlfn.XLOOKUP([2]!Tabla1[[#This Row],[Descripción]],[2]!Tabla10[Descripción],[2]!Tabla10[Precio Unitario],0))</f>
        <v/>
      </c>
      <c r="O654" s="546" t="str">
        <f>IF([2]!Tabla1[[#This Row],[Cantidad de Insumos]]="","",[2]!Tabla1[[#This Row],[Precio Unitario]]*[2]!Tabla1[[#This Row],[Cantidad de Insumos]])</f>
        <v/>
      </c>
      <c r="P654" s="531" t="str">
        <f>IF([2]!Tabla1[[#This Row],[Descripción]]="","",_xlfn.XLOOKUP([2]!Tabla1[[#This Row],[Descripción]],[2]!Tabla10[Descripción],[2]!Tabla10[CODIGO PRESUPUESTARIO],0))</f>
        <v/>
      </c>
      <c r="Q654" s="532"/>
      <c r="R654" s="532" t="str">
        <f>IF([2]!Tabla1[[#This Row],[Insumos]]="","",_xlfn.XLOOKUP([2]!Tabla1[[#This Row],[Insumos]],[2]!Tabla10[Insumo],[2]!Tabla10[InsumoAbrev],"",0))</f>
        <v/>
      </c>
      <c r="S654" s="191"/>
    </row>
    <row r="655" spans="2:19">
      <c r="B655" s="191" t="str">
        <f>IF('Formulario PPGR3'!$G655="","",CONCATENATE('Formulario PPGR3'!$C655,".",'Formulario PPGR3'!$D655,".",'Formulario PPGR3'!$E655,".",'Formulario PPGR3'!$F655))</f>
        <v/>
      </c>
      <c r="C655" s="191" t="str">
        <f>IF('Formulario PPGR3'!$G655="","",'Formulario PPGR1'!#REF!)</f>
        <v/>
      </c>
      <c r="D655" s="191" t="str">
        <f>IF('Formulario PPGR3'!$G655="","",'Formulario PPGR1'!#REF!)</f>
        <v/>
      </c>
      <c r="E655" s="191" t="str">
        <f>IF('Formulario PPGR3'!$G655="","",'Formulario PPGR1'!#REF!)</f>
        <v/>
      </c>
      <c r="F655" s="191" t="str">
        <f>IF('Formulario PPGR3'!$G655="","",'Formulario PPGR1'!#REF!)</f>
        <v/>
      </c>
      <c r="G655" s="241"/>
      <c r="H655" s="528" t="e" cm="1" vm="1">
        <f t="array" ref="H655">IF([2]!Tabla1[[#This Row],[Código_Actividad]]="","",_xlfn.XLOOKUP([2]!Tabla1[[#This Row],[Código_Actividad]],CodigoActividad,[2]!Tabla2[Actividades Programables Presupuestables],"",0))</f>
        <v>#REF!</v>
      </c>
      <c r="I655" s="529" t="str">
        <f>IFERROR(VLOOKUP('[2]Formulario PPGR3'!$G655,'[2]Formulario PPGR2'!$H$9:$V$534,15,FALSE),"")</f>
        <v/>
      </c>
      <c r="J655" s="537"/>
      <c r="K655" s="533"/>
      <c r="L655" s="530" t="str">
        <f>IF([2]!Tabla1[[#This Row],[Descripción]]="","",_xlfn.XLOOKUP([2]!Tabla1[[#This Row],[Descripción]],[2]!Tabla10[Descripción],[2]!Tabla10[Unidad de Medida],"",0))</f>
        <v/>
      </c>
      <c r="M655" s="321"/>
      <c r="N655" s="546" t="str">
        <f>IF([2]!Tabla1[[#This Row],[Descripción]]="","",_xlfn.XLOOKUP([2]!Tabla1[[#This Row],[Descripción]],[2]!Tabla10[Descripción],[2]!Tabla10[Precio Unitario],0))</f>
        <v/>
      </c>
      <c r="O655" s="546" t="str">
        <f>IF([2]!Tabla1[[#This Row],[Cantidad de Insumos]]="","",[2]!Tabla1[[#This Row],[Precio Unitario]]*[2]!Tabla1[[#This Row],[Cantidad de Insumos]])</f>
        <v/>
      </c>
      <c r="P655" s="531" t="str">
        <f>IF([2]!Tabla1[[#This Row],[Descripción]]="","",_xlfn.XLOOKUP([2]!Tabla1[[#This Row],[Descripción]],[2]!Tabla10[Descripción],[2]!Tabla10[CODIGO PRESUPUESTARIO],0))</f>
        <v/>
      </c>
      <c r="Q655" s="532"/>
      <c r="R655" s="532" t="str">
        <f>IF([2]!Tabla1[[#This Row],[Insumos]]="","",_xlfn.XLOOKUP([2]!Tabla1[[#This Row],[Insumos]],[2]!Tabla10[Insumo],[2]!Tabla10[InsumoAbrev],"",0))</f>
        <v/>
      </c>
      <c r="S655" s="191"/>
    </row>
    <row r="656" spans="2:19">
      <c r="B656" s="191" t="str">
        <f>IF('Formulario PPGR3'!$G656="","",CONCATENATE('Formulario PPGR3'!$C656,".",'Formulario PPGR3'!$D656,".",'Formulario PPGR3'!$E656,".",'Formulario PPGR3'!$F656))</f>
        <v/>
      </c>
      <c r="C656" s="191" t="str">
        <f>IF('Formulario PPGR3'!$G656="","",'Formulario PPGR1'!#REF!)</f>
        <v/>
      </c>
      <c r="D656" s="191" t="str">
        <f>IF('Formulario PPGR3'!$G656="","",'Formulario PPGR1'!#REF!)</f>
        <v/>
      </c>
      <c r="E656" s="191" t="str">
        <f>IF('Formulario PPGR3'!$G656="","",'Formulario PPGR1'!#REF!)</f>
        <v/>
      </c>
      <c r="F656" s="191" t="str">
        <f>IF('Formulario PPGR3'!$G656="","",'Formulario PPGR1'!#REF!)</f>
        <v/>
      </c>
      <c r="G656" s="241"/>
      <c r="H656" s="528" t="e" cm="1" vm="1">
        <f t="array" ref="H656">IF([2]!Tabla1[[#This Row],[Código_Actividad]]="","",_xlfn.XLOOKUP([2]!Tabla1[[#This Row],[Código_Actividad]],CodigoActividad,[2]!Tabla2[Actividades Programables Presupuestables],"",0))</f>
        <v>#REF!</v>
      </c>
      <c r="I656" s="529" t="str">
        <f>IFERROR(VLOOKUP('[2]Formulario PPGR3'!$G656,'[2]Formulario PPGR2'!$H$9:$V$534,15,FALSE),"")</f>
        <v/>
      </c>
      <c r="J656" s="537"/>
      <c r="K656" s="533"/>
      <c r="L656" s="530" t="str">
        <f>IF([2]!Tabla1[[#This Row],[Descripción]]="","",_xlfn.XLOOKUP([2]!Tabla1[[#This Row],[Descripción]],[2]!Tabla10[Descripción],[2]!Tabla10[Unidad de Medida],"",0))</f>
        <v/>
      </c>
      <c r="M656" s="321"/>
      <c r="N656" s="546" t="str">
        <f>IF([2]!Tabla1[[#This Row],[Descripción]]="","",_xlfn.XLOOKUP([2]!Tabla1[[#This Row],[Descripción]],[2]!Tabla10[Descripción],[2]!Tabla10[Precio Unitario],0))</f>
        <v/>
      </c>
      <c r="O656" s="546" t="str">
        <f>IF([2]!Tabla1[[#This Row],[Cantidad de Insumos]]="","",[2]!Tabla1[[#This Row],[Precio Unitario]]*[2]!Tabla1[[#This Row],[Cantidad de Insumos]])</f>
        <v/>
      </c>
      <c r="P656" s="531" t="str">
        <f>IF([2]!Tabla1[[#This Row],[Descripción]]="","",_xlfn.XLOOKUP([2]!Tabla1[[#This Row],[Descripción]],[2]!Tabla10[Descripción],[2]!Tabla10[CODIGO PRESUPUESTARIO],0))</f>
        <v/>
      </c>
      <c r="Q656" s="532"/>
      <c r="R656" s="532" t="str">
        <f>IF([2]!Tabla1[[#This Row],[Insumos]]="","",_xlfn.XLOOKUP([2]!Tabla1[[#This Row],[Insumos]],[2]!Tabla10[Insumo],[2]!Tabla10[InsumoAbrev],"",0))</f>
        <v/>
      </c>
      <c r="S656" s="191"/>
    </row>
    <row r="657" spans="2:19">
      <c r="B657" s="191" t="str">
        <f>IF('Formulario PPGR3'!$G657="","",CONCATENATE('Formulario PPGR3'!$C657,".",'Formulario PPGR3'!$D657,".",'Formulario PPGR3'!$E657,".",'Formulario PPGR3'!$F657))</f>
        <v/>
      </c>
      <c r="C657" s="191" t="str">
        <f>IF('Formulario PPGR3'!$G657="","",'Formulario PPGR1'!#REF!)</f>
        <v/>
      </c>
      <c r="D657" s="191" t="str">
        <f>IF('Formulario PPGR3'!$G657="","",'Formulario PPGR1'!#REF!)</f>
        <v/>
      </c>
      <c r="E657" s="191" t="str">
        <f>IF('Formulario PPGR3'!$G657="","",'Formulario PPGR1'!#REF!)</f>
        <v/>
      </c>
      <c r="F657" s="191" t="str">
        <f>IF('Formulario PPGR3'!$G657="","",'Formulario PPGR1'!#REF!)</f>
        <v/>
      </c>
      <c r="G657" s="241"/>
      <c r="H657" s="528" t="e" cm="1" vm="1">
        <f t="array" ref="H657">IF([2]!Tabla1[[#This Row],[Código_Actividad]]="","",_xlfn.XLOOKUP([2]!Tabla1[[#This Row],[Código_Actividad]],CodigoActividad,[2]!Tabla2[Actividades Programables Presupuestables],"",0))</f>
        <v>#REF!</v>
      </c>
      <c r="I657" s="529" t="str">
        <f>IFERROR(VLOOKUP('[2]Formulario PPGR3'!$G657,'[2]Formulario PPGR2'!$H$9:$V$534,15,FALSE),"")</f>
        <v/>
      </c>
      <c r="J657" s="537"/>
      <c r="K657" s="533"/>
      <c r="L657" s="530" t="str">
        <f>IF([2]!Tabla1[[#This Row],[Descripción]]="","",_xlfn.XLOOKUP([2]!Tabla1[[#This Row],[Descripción]],[2]!Tabla10[Descripción],[2]!Tabla10[Unidad de Medida],"",0))</f>
        <v/>
      </c>
      <c r="M657" s="321"/>
      <c r="N657" s="546" t="str">
        <f>IF([2]!Tabla1[[#This Row],[Descripción]]="","",_xlfn.XLOOKUP([2]!Tabla1[[#This Row],[Descripción]],[2]!Tabla10[Descripción],[2]!Tabla10[Precio Unitario],0))</f>
        <v/>
      </c>
      <c r="O657" s="546" t="str">
        <f>IF([2]!Tabla1[[#This Row],[Cantidad de Insumos]]="","",[2]!Tabla1[[#This Row],[Precio Unitario]]*[2]!Tabla1[[#This Row],[Cantidad de Insumos]])</f>
        <v/>
      </c>
      <c r="P657" s="531" t="str">
        <f>IF([2]!Tabla1[[#This Row],[Descripción]]="","",_xlfn.XLOOKUP([2]!Tabla1[[#This Row],[Descripción]],[2]!Tabla10[Descripción],[2]!Tabla10[CODIGO PRESUPUESTARIO],0))</f>
        <v/>
      </c>
      <c r="Q657" s="532"/>
      <c r="R657" s="532" t="str">
        <f>IF([2]!Tabla1[[#This Row],[Insumos]]="","",_xlfn.XLOOKUP([2]!Tabla1[[#This Row],[Insumos]],[2]!Tabla10[Insumo],[2]!Tabla10[InsumoAbrev],"",0))</f>
        <v/>
      </c>
      <c r="S657" s="191"/>
    </row>
    <row r="658" spans="2:19">
      <c r="B658" s="191" t="str">
        <f>IF('Formulario PPGR3'!$G658="","",CONCATENATE('Formulario PPGR3'!$C658,".",'Formulario PPGR3'!$D658,".",'Formulario PPGR3'!$E658,".",'Formulario PPGR3'!$F658))</f>
        <v/>
      </c>
      <c r="C658" s="191" t="str">
        <f>IF('Formulario PPGR3'!$G658="","",'Formulario PPGR1'!#REF!)</f>
        <v/>
      </c>
      <c r="D658" s="191" t="str">
        <f>IF('Formulario PPGR3'!$G658="","",'Formulario PPGR1'!#REF!)</f>
        <v/>
      </c>
      <c r="E658" s="191" t="str">
        <f>IF('Formulario PPGR3'!$G658="","",'Formulario PPGR1'!#REF!)</f>
        <v/>
      </c>
      <c r="F658" s="191" t="str">
        <f>IF('Formulario PPGR3'!$G658="","",'Formulario PPGR1'!#REF!)</f>
        <v/>
      </c>
      <c r="G658" s="241"/>
      <c r="H658" s="528" t="e" cm="1" vm="1">
        <f t="array" ref="H658">IF([2]!Tabla1[[#This Row],[Código_Actividad]]="","",_xlfn.XLOOKUP([2]!Tabla1[[#This Row],[Código_Actividad]],CodigoActividad,[2]!Tabla2[Actividades Programables Presupuestables],"",0))</f>
        <v>#REF!</v>
      </c>
      <c r="I658" s="529" t="str">
        <f>IFERROR(VLOOKUP('[2]Formulario PPGR3'!$G658,'[2]Formulario PPGR2'!$H$9:$V$534,15,FALSE),"")</f>
        <v/>
      </c>
      <c r="J658" s="537"/>
      <c r="K658" s="533"/>
      <c r="L658" s="530" t="str">
        <f>IF([2]!Tabla1[[#This Row],[Descripción]]="","",_xlfn.XLOOKUP([2]!Tabla1[[#This Row],[Descripción]],[2]!Tabla10[Descripción],[2]!Tabla10[Unidad de Medida],"",0))</f>
        <v/>
      </c>
      <c r="M658" s="321"/>
      <c r="N658" s="546" t="str">
        <f>IF([2]!Tabla1[[#This Row],[Descripción]]="","",_xlfn.XLOOKUP([2]!Tabla1[[#This Row],[Descripción]],[2]!Tabla10[Descripción],[2]!Tabla10[Precio Unitario],0))</f>
        <v/>
      </c>
      <c r="O658" s="546" t="str">
        <f>IF([2]!Tabla1[[#This Row],[Cantidad de Insumos]]="","",[2]!Tabla1[[#This Row],[Precio Unitario]]*[2]!Tabla1[[#This Row],[Cantidad de Insumos]])</f>
        <v/>
      </c>
      <c r="P658" s="531" t="str">
        <f>IF([2]!Tabla1[[#This Row],[Descripción]]="","",_xlfn.XLOOKUP([2]!Tabla1[[#This Row],[Descripción]],[2]!Tabla10[Descripción],[2]!Tabla10[CODIGO PRESUPUESTARIO],0))</f>
        <v/>
      </c>
      <c r="Q658" s="532"/>
      <c r="R658" s="532" t="str">
        <f>IF([2]!Tabla1[[#This Row],[Insumos]]="","",_xlfn.XLOOKUP([2]!Tabla1[[#This Row],[Insumos]],[2]!Tabla10[Insumo],[2]!Tabla10[InsumoAbrev],"",0))</f>
        <v/>
      </c>
      <c r="S658" s="191"/>
    </row>
    <row r="659" spans="2:19">
      <c r="B659" s="191" t="str">
        <f>IF('Formulario PPGR3'!$G659="","",CONCATENATE('Formulario PPGR3'!$C659,".",'Formulario PPGR3'!$D659,".",'Formulario PPGR3'!$E659,".",'Formulario PPGR3'!$F659))</f>
        <v/>
      </c>
      <c r="C659" s="191" t="str">
        <f>IF('Formulario PPGR3'!$G659="","",'Formulario PPGR1'!#REF!)</f>
        <v/>
      </c>
      <c r="D659" s="191" t="str">
        <f>IF('Formulario PPGR3'!$G659="","",'Formulario PPGR1'!#REF!)</f>
        <v/>
      </c>
      <c r="E659" s="191" t="str">
        <f>IF('Formulario PPGR3'!$G659="","",'Formulario PPGR1'!#REF!)</f>
        <v/>
      </c>
      <c r="F659" s="191" t="str">
        <f>IF('Formulario PPGR3'!$G659="","",'Formulario PPGR1'!#REF!)</f>
        <v/>
      </c>
      <c r="G659" s="241"/>
      <c r="H659" s="528" t="e" cm="1" vm="1">
        <f t="array" ref="H659">IF([2]!Tabla1[[#This Row],[Código_Actividad]]="","",_xlfn.XLOOKUP([2]!Tabla1[[#This Row],[Código_Actividad]],CodigoActividad,[2]!Tabla2[Actividades Programables Presupuestables],"",0))</f>
        <v>#REF!</v>
      </c>
      <c r="I659" s="529" t="str">
        <f>IFERROR(VLOOKUP('[2]Formulario PPGR3'!$G659,'[2]Formulario PPGR2'!$H$9:$V$534,15,FALSE),"")</f>
        <v/>
      </c>
      <c r="J659" s="537"/>
      <c r="K659" s="533"/>
      <c r="L659" s="530" t="str">
        <f>IF([2]!Tabla1[[#This Row],[Descripción]]="","",_xlfn.XLOOKUP([2]!Tabla1[[#This Row],[Descripción]],[2]!Tabla10[Descripción],[2]!Tabla10[Unidad de Medida],"",0))</f>
        <v/>
      </c>
      <c r="M659" s="321"/>
      <c r="N659" s="546" t="str">
        <f>IF([2]!Tabla1[[#This Row],[Descripción]]="","",_xlfn.XLOOKUP([2]!Tabla1[[#This Row],[Descripción]],[2]!Tabla10[Descripción],[2]!Tabla10[Precio Unitario],0))</f>
        <v/>
      </c>
      <c r="O659" s="546" t="str">
        <f>IF([2]!Tabla1[[#This Row],[Cantidad de Insumos]]="","",[2]!Tabla1[[#This Row],[Precio Unitario]]*[2]!Tabla1[[#This Row],[Cantidad de Insumos]])</f>
        <v/>
      </c>
      <c r="P659" s="531" t="str">
        <f>IF([2]!Tabla1[[#This Row],[Descripción]]="","",_xlfn.XLOOKUP([2]!Tabla1[[#This Row],[Descripción]],[2]!Tabla10[Descripción],[2]!Tabla10[CODIGO PRESUPUESTARIO],0))</f>
        <v/>
      </c>
      <c r="Q659" s="532"/>
      <c r="R659" s="532" t="str">
        <f>IF([2]!Tabla1[[#This Row],[Insumos]]="","",_xlfn.XLOOKUP([2]!Tabla1[[#This Row],[Insumos]],[2]!Tabla10[Insumo],[2]!Tabla10[InsumoAbrev],"",0))</f>
        <v/>
      </c>
      <c r="S659" s="191"/>
    </row>
    <row r="660" spans="2:19">
      <c r="B660" s="191" t="str">
        <f>IF('Formulario PPGR3'!$G660="","",CONCATENATE('Formulario PPGR3'!$C660,".",'Formulario PPGR3'!$D660,".",'Formulario PPGR3'!$E660,".",'Formulario PPGR3'!$F660))</f>
        <v/>
      </c>
      <c r="C660" s="191" t="str">
        <f>IF('Formulario PPGR3'!$G660="","",'Formulario PPGR1'!#REF!)</f>
        <v/>
      </c>
      <c r="D660" s="191" t="str">
        <f>IF('Formulario PPGR3'!$G660="","",'Formulario PPGR1'!#REF!)</f>
        <v/>
      </c>
      <c r="E660" s="191" t="str">
        <f>IF('Formulario PPGR3'!$G660="","",'Formulario PPGR1'!#REF!)</f>
        <v/>
      </c>
      <c r="F660" s="191" t="str">
        <f>IF('Formulario PPGR3'!$G660="","",'Formulario PPGR1'!#REF!)</f>
        <v/>
      </c>
      <c r="G660" s="241"/>
      <c r="H660" s="528" t="e" cm="1" vm="1">
        <f t="array" ref="H660">IF([2]!Tabla1[[#This Row],[Código_Actividad]]="","",_xlfn.XLOOKUP([2]!Tabla1[[#This Row],[Código_Actividad]],CodigoActividad,[2]!Tabla2[Actividades Programables Presupuestables],"",0))</f>
        <v>#REF!</v>
      </c>
      <c r="I660" s="529" t="str">
        <f>IFERROR(VLOOKUP('[2]Formulario PPGR3'!$G660,'[2]Formulario PPGR2'!$H$9:$V$534,15,FALSE),"")</f>
        <v/>
      </c>
      <c r="J660" s="537"/>
      <c r="K660" s="533"/>
      <c r="L660" s="530" t="str">
        <f>IF([2]!Tabla1[[#This Row],[Descripción]]="","",_xlfn.XLOOKUP([2]!Tabla1[[#This Row],[Descripción]],[2]!Tabla10[Descripción],[2]!Tabla10[Unidad de Medida],"",0))</f>
        <v/>
      </c>
      <c r="M660" s="321"/>
      <c r="N660" s="546" t="str">
        <f>IF([2]!Tabla1[[#This Row],[Descripción]]="","",_xlfn.XLOOKUP([2]!Tabla1[[#This Row],[Descripción]],[2]!Tabla10[Descripción],[2]!Tabla10[Precio Unitario],0))</f>
        <v/>
      </c>
      <c r="O660" s="546" t="str">
        <f>IF([2]!Tabla1[[#This Row],[Cantidad de Insumos]]="","",[2]!Tabla1[[#This Row],[Precio Unitario]]*[2]!Tabla1[[#This Row],[Cantidad de Insumos]])</f>
        <v/>
      </c>
      <c r="P660" s="531" t="str">
        <f>IF([2]!Tabla1[[#This Row],[Descripción]]="","",_xlfn.XLOOKUP([2]!Tabla1[[#This Row],[Descripción]],[2]!Tabla10[Descripción],[2]!Tabla10[CODIGO PRESUPUESTARIO],0))</f>
        <v/>
      </c>
      <c r="Q660" s="532"/>
      <c r="R660" s="532" t="str">
        <f>IF([2]!Tabla1[[#This Row],[Insumos]]="","",_xlfn.XLOOKUP([2]!Tabla1[[#This Row],[Insumos]],[2]!Tabla10[Insumo],[2]!Tabla10[InsumoAbrev],"",0))</f>
        <v/>
      </c>
      <c r="S660" s="191"/>
    </row>
    <row r="661" spans="2:19">
      <c r="B661" s="191" t="str">
        <f>IF('Formulario PPGR3'!$G661="","",CONCATENATE('Formulario PPGR3'!$C661,".",'Formulario PPGR3'!$D661,".",'Formulario PPGR3'!$E661,".",'Formulario PPGR3'!$F661))</f>
        <v/>
      </c>
      <c r="C661" s="191" t="str">
        <f>IF('Formulario PPGR3'!$G661="","",'Formulario PPGR1'!#REF!)</f>
        <v/>
      </c>
      <c r="D661" s="191" t="str">
        <f>IF('Formulario PPGR3'!$G661="","",'Formulario PPGR1'!#REF!)</f>
        <v/>
      </c>
      <c r="E661" s="191" t="str">
        <f>IF('Formulario PPGR3'!$G661="","",'Formulario PPGR1'!#REF!)</f>
        <v/>
      </c>
      <c r="F661" s="191" t="str">
        <f>IF('Formulario PPGR3'!$G661="","",'Formulario PPGR1'!#REF!)</f>
        <v/>
      </c>
      <c r="G661" s="241"/>
      <c r="H661" s="528" t="e" cm="1" vm="1">
        <f t="array" ref="H661">IF([2]!Tabla1[[#This Row],[Código_Actividad]]="","",_xlfn.XLOOKUP([2]!Tabla1[[#This Row],[Código_Actividad]],CodigoActividad,[2]!Tabla2[Actividades Programables Presupuestables],"",0))</f>
        <v>#REF!</v>
      </c>
      <c r="I661" s="529" t="str">
        <f>IFERROR(VLOOKUP('[2]Formulario PPGR3'!$G661,'[2]Formulario PPGR2'!$H$9:$V$534,15,FALSE),"")</f>
        <v/>
      </c>
      <c r="J661" s="537"/>
      <c r="K661" s="533"/>
      <c r="L661" s="530" t="str">
        <f>IF([2]!Tabla1[[#This Row],[Descripción]]="","",_xlfn.XLOOKUP([2]!Tabla1[[#This Row],[Descripción]],[2]!Tabla10[Descripción],[2]!Tabla10[Unidad de Medida],"",0))</f>
        <v/>
      </c>
      <c r="M661" s="321"/>
      <c r="N661" s="546" t="str">
        <f>IF([2]!Tabla1[[#This Row],[Descripción]]="","",_xlfn.XLOOKUP([2]!Tabla1[[#This Row],[Descripción]],[2]!Tabla10[Descripción],[2]!Tabla10[Precio Unitario],0))</f>
        <v/>
      </c>
      <c r="O661" s="546" t="str">
        <f>IF([2]!Tabla1[[#This Row],[Cantidad de Insumos]]="","",[2]!Tabla1[[#This Row],[Precio Unitario]]*[2]!Tabla1[[#This Row],[Cantidad de Insumos]])</f>
        <v/>
      </c>
      <c r="P661" s="531" t="str">
        <f>IF([2]!Tabla1[[#This Row],[Descripción]]="","",_xlfn.XLOOKUP([2]!Tabla1[[#This Row],[Descripción]],[2]!Tabla10[Descripción],[2]!Tabla10[CODIGO PRESUPUESTARIO],0))</f>
        <v/>
      </c>
      <c r="Q661" s="532"/>
      <c r="R661" s="532" t="str">
        <f>IF([2]!Tabla1[[#This Row],[Insumos]]="","",_xlfn.XLOOKUP([2]!Tabla1[[#This Row],[Insumos]],[2]!Tabla10[Insumo],[2]!Tabla10[InsumoAbrev],"",0))</f>
        <v/>
      </c>
      <c r="S661" s="191"/>
    </row>
    <row r="662" spans="2:19">
      <c r="B662" s="191" t="str">
        <f>IF('Formulario PPGR3'!$G662="","",CONCATENATE('Formulario PPGR3'!$C662,".",'Formulario PPGR3'!$D662,".",'Formulario PPGR3'!$E662,".",'Formulario PPGR3'!$F662))</f>
        <v/>
      </c>
      <c r="C662" s="191" t="str">
        <f>IF('Formulario PPGR3'!$G662="","",'Formulario PPGR1'!#REF!)</f>
        <v/>
      </c>
      <c r="D662" s="191" t="str">
        <f>IF('Formulario PPGR3'!$G662="","",'Formulario PPGR1'!#REF!)</f>
        <v/>
      </c>
      <c r="E662" s="191" t="str">
        <f>IF('Formulario PPGR3'!$G662="","",'Formulario PPGR1'!#REF!)</f>
        <v/>
      </c>
      <c r="F662" s="191" t="str">
        <f>IF('Formulario PPGR3'!$G662="","",'Formulario PPGR1'!#REF!)</f>
        <v/>
      </c>
      <c r="G662" s="241"/>
      <c r="H662" s="528" t="e" cm="1" vm="1">
        <f t="array" ref="H662">IF([2]!Tabla1[[#This Row],[Código_Actividad]]="","",_xlfn.XLOOKUP([2]!Tabla1[[#This Row],[Código_Actividad]],CodigoActividad,[2]!Tabla2[Actividades Programables Presupuestables],"",0))</f>
        <v>#REF!</v>
      </c>
      <c r="I662" s="529" t="str">
        <f>IFERROR(VLOOKUP('[2]Formulario PPGR3'!$G662,'[2]Formulario PPGR2'!$H$9:$V$534,15,FALSE),"")</f>
        <v/>
      </c>
      <c r="J662" s="538"/>
      <c r="K662" s="533"/>
      <c r="L662" s="530" t="str">
        <f>IF([2]!Tabla1[[#This Row],[Descripción]]="","",_xlfn.XLOOKUP([2]!Tabla1[[#This Row],[Descripción]],[2]!Tabla10[Descripción],[2]!Tabla10[Unidad de Medida],"",0))</f>
        <v/>
      </c>
      <c r="M662" s="321"/>
      <c r="N662" s="546" t="str">
        <f>IF([2]!Tabla1[[#This Row],[Descripción]]="","",_xlfn.XLOOKUP([2]!Tabla1[[#This Row],[Descripción]],[2]!Tabla10[Descripción],[2]!Tabla10[Precio Unitario],0))</f>
        <v/>
      </c>
      <c r="O662" s="546" t="str">
        <f>IF([2]!Tabla1[[#This Row],[Cantidad de Insumos]]="","",[2]!Tabla1[[#This Row],[Precio Unitario]]*[2]!Tabla1[[#This Row],[Cantidad de Insumos]])</f>
        <v/>
      </c>
      <c r="P662" s="531" t="str">
        <f>IF([2]!Tabla1[[#This Row],[Descripción]]="","",_xlfn.XLOOKUP([2]!Tabla1[[#This Row],[Descripción]],[2]!Tabla10[Descripción],[2]!Tabla10[CODIGO PRESUPUESTARIO],0))</f>
        <v/>
      </c>
      <c r="Q662" s="532"/>
      <c r="R662" s="532" t="str">
        <f>IF([2]!Tabla1[[#This Row],[Insumos]]="","",_xlfn.XLOOKUP([2]!Tabla1[[#This Row],[Insumos]],[2]!Tabla10[Insumo],[2]!Tabla10[InsumoAbrev],"",0))</f>
        <v/>
      </c>
      <c r="S662" s="191"/>
    </row>
    <row r="663" spans="2:19">
      <c r="B663" s="191" t="str">
        <f>IF('Formulario PPGR3'!$G663="","",CONCATENATE('Formulario PPGR3'!$C663,".",'Formulario PPGR3'!$D663,".",'Formulario PPGR3'!$E663,".",'Formulario PPGR3'!$F663))</f>
        <v/>
      </c>
      <c r="C663" s="191" t="str">
        <f>IF('Formulario PPGR3'!$G663="","",'Formulario PPGR1'!#REF!)</f>
        <v/>
      </c>
      <c r="D663" s="191" t="str">
        <f>IF('Formulario PPGR3'!$G663="","",'Formulario PPGR1'!#REF!)</f>
        <v/>
      </c>
      <c r="E663" s="191" t="str">
        <f>IF('Formulario PPGR3'!$G663="","",'Formulario PPGR1'!#REF!)</f>
        <v/>
      </c>
      <c r="F663" s="191" t="str">
        <f>IF('Formulario PPGR3'!$G663="","",'Formulario PPGR1'!#REF!)</f>
        <v/>
      </c>
      <c r="G663" s="241"/>
      <c r="H663" s="528" t="e" cm="1" vm="1">
        <f t="array" ref="H663">IF([2]!Tabla1[[#This Row],[Código_Actividad]]="","",_xlfn.XLOOKUP([2]!Tabla1[[#This Row],[Código_Actividad]],CodigoActividad,[2]!Tabla2[Actividades Programables Presupuestables],"",0))</f>
        <v>#REF!</v>
      </c>
      <c r="I663" s="529" t="str">
        <f>IFERROR(VLOOKUP('[2]Formulario PPGR3'!$G663,'[2]Formulario PPGR2'!$H$9:$V$534,15,FALSE),"")</f>
        <v/>
      </c>
      <c r="J663" s="538"/>
      <c r="K663" s="533"/>
      <c r="L663" s="530" t="str">
        <f>IF([2]!Tabla1[[#This Row],[Descripción]]="","",_xlfn.XLOOKUP([2]!Tabla1[[#This Row],[Descripción]],[2]!Tabla10[Descripción],[2]!Tabla10[Unidad de Medida],"",0))</f>
        <v/>
      </c>
      <c r="M663" s="321"/>
      <c r="N663" s="546" t="str">
        <f>IF([2]!Tabla1[[#This Row],[Descripción]]="","",_xlfn.XLOOKUP([2]!Tabla1[[#This Row],[Descripción]],[2]!Tabla10[Descripción],[2]!Tabla10[Precio Unitario],0))</f>
        <v/>
      </c>
      <c r="O663" s="546" t="str">
        <f>IF([2]!Tabla1[[#This Row],[Cantidad de Insumos]]="","",[2]!Tabla1[[#This Row],[Precio Unitario]]*[2]!Tabla1[[#This Row],[Cantidad de Insumos]])</f>
        <v/>
      </c>
      <c r="P663" s="531" t="str">
        <f>IF([2]!Tabla1[[#This Row],[Descripción]]="","",_xlfn.XLOOKUP([2]!Tabla1[[#This Row],[Descripción]],[2]!Tabla10[Descripción],[2]!Tabla10[CODIGO PRESUPUESTARIO],0))</f>
        <v/>
      </c>
      <c r="Q663" s="532"/>
      <c r="R663" s="532" t="str">
        <f>IF([2]!Tabla1[[#This Row],[Insumos]]="","",_xlfn.XLOOKUP([2]!Tabla1[[#This Row],[Insumos]],[2]!Tabla10[Insumo],[2]!Tabla10[InsumoAbrev],"",0))</f>
        <v/>
      </c>
      <c r="S663" s="191"/>
    </row>
    <row r="664" spans="2:19">
      <c r="B664" s="191" t="str">
        <f>IF('Formulario PPGR3'!$G664="","",CONCATENATE('Formulario PPGR3'!$C664,".",'Formulario PPGR3'!$D664,".",'Formulario PPGR3'!$E664,".",'Formulario PPGR3'!$F664))</f>
        <v/>
      </c>
      <c r="C664" s="191" t="str">
        <f>IF('Formulario PPGR3'!$G664="","",'Formulario PPGR1'!#REF!)</f>
        <v/>
      </c>
      <c r="D664" s="191" t="str">
        <f>IF('Formulario PPGR3'!$G664="","",'Formulario PPGR1'!#REF!)</f>
        <v/>
      </c>
      <c r="E664" s="191" t="str">
        <f>IF('Formulario PPGR3'!$G664="","",'Formulario PPGR1'!#REF!)</f>
        <v/>
      </c>
      <c r="F664" s="191" t="str">
        <f>IF('Formulario PPGR3'!$G664="","",'Formulario PPGR1'!#REF!)</f>
        <v/>
      </c>
      <c r="G664" s="241"/>
      <c r="H664" s="528" t="e" cm="1" vm="1">
        <f t="array" ref="H664">IF([2]!Tabla1[[#This Row],[Código_Actividad]]="","",_xlfn.XLOOKUP([2]!Tabla1[[#This Row],[Código_Actividad]],CodigoActividad,[2]!Tabla2[Actividades Programables Presupuestables],"",0))</f>
        <v>#REF!</v>
      </c>
      <c r="I664" s="529" t="str">
        <f>IFERROR(VLOOKUP('[2]Formulario PPGR3'!$G664,'[2]Formulario PPGR2'!$H$9:$V$534,15,FALSE),"")</f>
        <v/>
      </c>
      <c r="J664" s="538"/>
      <c r="K664" s="533"/>
      <c r="L664" s="530" t="str">
        <f>IF([2]!Tabla1[[#This Row],[Descripción]]="","",_xlfn.XLOOKUP([2]!Tabla1[[#This Row],[Descripción]],[2]!Tabla10[Descripción],[2]!Tabla10[Unidad de Medida],"",0))</f>
        <v/>
      </c>
      <c r="M664" s="321"/>
      <c r="N664" s="546" t="str">
        <f>IF([2]!Tabla1[[#This Row],[Descripción]]="","",_xlfn.XLOOKUP([2]!Tabla1[[#This Row],[Descripción]],[2]!Tabla10[Descripción],[2]!Tabla10[Precio Unitario],0))</f>
        <v/>
      </c>
      <c r="O664" s="546" t="str">
        <f>IF([2]!Tabla1[[#This Row],[Cantidad de Insumos]]="","",[2]!Tabla1[[#This Row],[Precio Unitario]]*[2]!Tabla1[[#This Row],[Cantidad de Insumos]])</f>
        <v/>
      </c>
      <c r="P664" s="531" t="str">
        <f>IF([2]!Tabla1[[#This Row],[Descripción]]="","",_xlfn.XLOOKUP([2]!Tabla1[[#This Row],[Descripción]],[2]!Tabla10[Descripción],[2]!Tabla10[CODIGO PRESUPUESTARIO],0))</f>
        <v/>
      </c>
      <c r="Q664" s="532"/>
      <c r="R664" s="532" t="str">
        <f>IF([2]!Tabla1[[#This Row],[Insumos]]="","",_xlfn.XLOOKUP([2]!Tabla1[[#This Row],[Insumos]],[2]!Tabla10[Insumo],[2]!Tabla10[InsumoAbrev],"",0))</f>
        <v/>
      </c>
      <c r="S664" s="191"/>
    </row>
    <row r="665" spans="2:19">
      <c r="B665" s="191" t="str">
        <f>IF('Formulario PPGR3'!$G665="","",CONCATENATE('Formulario PPGR3'!$C665,".",'Formulario PPGR3'!$D665,".",'Formulario PPGR3'!$E665,".",'Formulario PPGR3'!$F665))</f>
        <v/>
      </c>
      <c r="C665" s="191" t="str">
        <f>IF('Formulario PPGR3'!$G665="","",'Formulario PPGR1'!#REF!)</f>
        <v/>
      </c>
      <c r="D665" s="191" t="str">
        <f>IF('Formulario PPGR3'!$G665="","",'Formulario PPGR1'!#REF!)</f>
        <v/>
      </c>
      <c r="E665" s="191" t="str">
        <f>IF('Formulario PPGR3'!$G665="","",'Formulario PPGR1'!#REF!)</f>
        <v/>
      </c>
      <c r="F665" s="191" t="str">
        <f>IF('Formulario PPGR3'!$G665="","",'Formulario PPGR1'!#REF!)</f>
        <v/>
      </c>
      <c r="G665" s="241"/>
      <c r="H665" s="528" t="e" cm="1" vm="1">
        <f t="array" ref="H665">IF([2]!Tabla1[[#This Row],[Código_Actividad]]="","",_xlfn.XLOOKUP([2]!Tabla1[[#This Row],[Código_Actividad]],CodigoActividad,[2]!Tabla2[Actividades Programables Presupuestables],"",0))</f>
        <v>#REF!</v>
      </c>
      <c r="I665" s="529" t="str">
        <f>IFERROR(VLOOKUP('[2]Formulario PPGR3'!$G665,'[2]Formulario PPGR2'!$H$9:$V$534,15,FALSE),"")</f>
        <v/>
      </c>
      <c r="J665" s="538"/>
      <c r="K665" s="533"/>
      <c r="L665" s="530" t="str">
        <f>IF([2]!Tabla1[[#This Row],[Descripción]]="","",_xlfn.XLOOKUP([2]!Tabla1[[#This Row],[Descripción]],[2]!Tabla10[Descripción],[2]!Tabla10[Unidad de Medida],"",0))</f>
        <v/>
      </c>
      <c r="M665" s="321"/>
      <c r="N665" s="546" t="str">
        <f>IF([2]!Tabla1[[#This Row],[Descripción]]="","",_xlfn.XLOOKUP([2]!Tabla1[[#This Row],[Descripción]],[2]!Tabla10[Descripción],[2]!Tabla10[Precio Unitario],0))</f>
        <v/>
      </c>
      <c r="O665" s="546" t="str">
        <f>IF([2]!Tabla1[[#This Row],[Cantidad de Insumos]]="","",[2]!Tabla1[[#This Row],[Precio Unitario]]*[2]!Tabla1[[#This Row],[Cantidad de Insumos]])</f>
        <v/>
      </c>
      <c r="P665" s="531" t="str">
        <f>IF([2]!Tabla1[[#This Row],[Descripción]]="","",_xlfn.XLOOKUP([2]!Tabla1[[#This Row],[Descripción]],[2]!Tabla10[Descripción],[2]!Tabla10[CODIGO PRESUPUESTARIO],0))</f>
        <v/>
      </c>
      <c r="Q665" s="532"/>
      <c r="R665" s="532" t="str">
        <f>IF([2]!Tabla1[[#This Row],[Insumos]]="","",_xlfn.XLOOKUP([2]!Tabla1[[#This Row],[Insumos]],[2]!Tabla10[Insumo],[2]!Tabla10[InsumoAbrev],"",0))</f>
        <v/>
      </c>
      <c r="S665" s="191"/>
    </row>
    <row r="666" spans="2:19">
      <c r="B666" s="191" t="str">
        <f>IF('Formulario PPGR3'!$G666="","",CONCATENATE('Formulario PPGR3'!$C666,".",'Formulario PPGR3'!$D666,".",'Formulario PPGR3'!$E666,".",'Formulario PPGR3'!$F666))</f>
        <v/>
      </c>
      <c r="C666" s="191" t="str">
        <f>IF('Formulario PPGR3'!$G666="","",'Formulario PPGR1'!#REF!)</f>
        <v/>
      </c>
      <c r="D666" s="191" t="str">
        <f>IF('Formulario PPGR3'!$G666="","",'Formulario PPGR1'!#REF!)</f>
        <v/>
      </c>
      <c r="E666" s="191" t="str">
        <f>IF('Formulario PPGR3'!$G666="","",'Formulario PPGR1'!#REF!)</f>
        <v/>
      </c>
      <c r="F666" s="191" t="str">
        <f>IF('Formulario PPGR3'!$G666="","",'Formulario PPGR1'!#REF!)</f>
        <v/>
      </c>
      <c r="G666" s="241"/>
      <c r="H666" s="528" t="e" cm="1" vm="1">
        <f t="array" ref="H666">IF([2]!Tabla1[[#This Row],[Código_Actividad]]="","",_xlfn.XLOOKUP([2]!Tabla1[[#This Row],[Código_Actividad]],CodigoActividad,[2]!Tabla2[Actividades Programables Presupuestables],"",0))</f>
        <v>#REF!</v>
      </c>
      <c r="I666" s="529" t="str">
        <f>IFERROR(VLOOKUP('[2]Formulario PPGR3'!$G666,'[2]Formulario PPGR2'!$H$9:$V$534,15,FALSE),"")</f>
        <v/>
      </c>
      <c r="J666" s="537"/>
      <c r="K666" s="533"/>
      <c r="L666" s="530" t="str">
        <f>IF([2]!Tabla1[[#This Row],[Descripción]]="","",_xlfn.XLOOKUP([2]!Tabla1[[#This Row],[Descripción]],[2]!Tabla10[Descripción],[2]!Tabla10[Unidad de Medida],"",0))</f>
        <v/>
      </c>
      <c r="M666" s="321"/>
      <c r="N666" s="546" t="str">
        <f>IF([2]!Tabla1[[#This Row],[Descripción]]="","",_xlfn.XLOOKUP([2]!Tabla1[[#This Row],[Descripción]],[2]!Tabla10[Descripción],[2]!Tabla10[Precio Unitario],0))</f>
        <v/>
      </c>
      <c r="O666" s="546" t="str">
        <f>IF([2]!Tabla1[[#This Row],[Cantidad de Insumos]]="","",[2]!Tabla1[[#This Row],[Precio Unitario]]*[2]!Tabla1[[#This Row],[Cantidad de Insumos]])</f>
        <v/>
      </c>
      <c r="P666" s="531" t="str">
        <f>IF([2]!Tabla1[[#This Row],[Descripción]]="","",_xlfn.XLOOKUP([2]!Tabla1[[#This Row],[Descripción]],[2]!Tabla10[Descripción],[2]!Tabla10[CODIGO PRESUPUESTARIO],0))</f>
        <v/>
      </c>
      <c r="Q666" s="532"/>
      <c r="R666" s="532" t="str">
        <f>IF([2]!Tabla1[[#This Row],[Insumos]]="","",_xlfn.XLOOKUP([2]!Tabla1[[#This Row],[Insumos]],[2]!Tabla10[Insumo],[2]!Tabla10[InsumoAbrev],"",0))</f>
        <v/>
      </c>
      <c r="S666" s="191"/>
    </row>
    <row r="667" spans="2:19">
      <c r="B667" s="191" t="str">
        <f>IF('Formulario PPGR3'!$G667="","",CONCATENATE('Formulario PPGR3'!$C667,".",'Formulario PPGR3'!$D667,".",'Formulario PPGR3'!$E667,".",'Formulario PPGR3'!$F667))</f>
        <v/>
      </c>
      <c r="C667" s="191" t="str">
        <f>IF('Formulario PPGR3'!$G667="","",'Formulario PPGR1'!#REF!)</f>
        <v/>
      </c>
      <c r="D667" s="191" t="str">
        <f>IF('Formulario PPGR3'!$G667="","",'Formulario PPGR1'!#REF!)</f>
        <v/>
      </c>
      <c r="E667" s="191" t="str">
        <f>IF('Formulario PPGR3'!$G667="","",'Formulario PPGR1'!#REF!)</f>
        <v/>
      </c>
      <c r="F667" s="191" t="str">
        <f>IF('Formulario PPGR3'!$G667="","",'Formulario PPGR1'!#REF!)</f>
        <v/>
      </c>
      <c r="G667" s="241"/>
      <c r="H667" s="528" t="e" cm="1" vm="1">
        <f t="array" ref="H667">IF([2]!Tabla1[[#This Row],[Código_Actividad]]="","",_xlfn.XLOOKUP([2]!Tabla1[[#This Row],[Código_Actividad]],CodigoActividad,[2]!Tabla2[Actividades Programables Presupuestables],"",0))</f>
        <v>#REF!</v>
      </c>
      <c r="I667" s="529" t="str">
        <f>IFERROR(VLOOKUP('[2]Formulario PPGR3'!$G667,'[2]Formulario PPGR2'!$H$9:$V$534,15,FALSE),"")</f>
        <v/>
      </c>
      <c r="J667" s="537"/>
      <c r="K667" s="533"/>
      <c r="L667" s="530" t="str">
        <f>IF([2]!Tabla1[[#This Row],[Descripción]]="","",_xlfn.XLOOKUP([2]!Tabla1[[#This Row],[Descripción]],[2]!Tabla10[Descripción],[2]!Tabla10[Unidad de Medida],"",0))</f>
        <v/>
      </c>
      <c r="M667" s="321"/>
      <c r="N667" s="546" t="str">
        <f>IF([2]!Tabla1[[#This Row],[Descripción]]="","",_xlfn.XLOOKUP([2]!Tabla1[[#This Row],[Descripción]],[2]!Tabla10[Descripción],[2]!Tabla10[Precio Unitario],0))</f>
        <v/>
      </c>
      <c r="O667" s="546" t="str">
        <f>IF([2]!Tabla1[[#This Row],[Cantidad de Insumos]]="","",[2]!Tabla1[[#This Row],[Precio Unitario]]*[2]!Tabla1[[#This Row],[Cantidad de Insumos]])</f>
        <v/>
      </c>
      <c r="P667" s="531" t="str">
        <f>IF([2]!Tabla1[[#This Row],[Descripción]]="","",_xlfn.XLOOKUP([2]!Tabla1[[#This Row],[Descripción]],[2]!Tabla10[Descripción],[2]!Tabla10[CODIGO PRESUPUESTARIO],0))</f>
        <v/>
      </c>
      <c r="Q667" s="532"/>
      <c r="R667" s="532" t="str">
        <f>IF([2]!Tabla1[[#This Row],[Insumos]]="","",_xlfn.XLOOKUP([2]!Tabla1[[#This Row],[Insumos]],[2]!Tabla10[Insumo],[2]!Tabla10[InsumoAbrev],"",0))</f>
        <v/>
      </c>
      <c r="S667" s="191"/>
    </row>
    <row r="668" spans="2:19">
      <c r="B668" s="191" t="str">
        <f>IF('Formulario PPGR3'!$G668="","",CONCATENATE('Formulario PPGR3'!$C668,".",'Formulario PPGR3'!$D668,".",'Formulario PPGR3'!$E668,".",'Formulario PPGR3'!$F668))</f>
        <v/>
      </c>
      <c r="C668" s="191" t="str">
        <f>IF('Formulario PPGR3'!$G668="","",'Formulario PPGR1'!#REF!)</f>
        <v/>
      </c>
      <c r="D668" s="191" t="str">
        <f>IF('Formulario PPGR3'!$G668="","",'Formulario PPGR1'!#REF!)</f>
        <v/>
      </c>
      <c r="E668" s="191" t="str">
        <f>IF('Formulario PPGR3'!$G668="","",'Formulario PPGR1'!#REF!)</f>
        <v/>
      </c>
      <c r="F668" s="191" t="str">
        <f>IF('Formulario PPGR3'!$G668="","",'Formulario PPGR1'!#REF!)</f>
        <v/>
      </c>
      <c r="G668" s="241"/>
      <c r="H668" s="528" t="e" cm="1" vm="1">
        <f t="array" ref="H668">IF([2]!Tabla1[[#This Row],[Código_Actividad]]="","",_xlfn.XLOOKUP([2]!Tabla1[[#This Row],[Código_Actividad]],CodigoActividad,[2]!Tabla2[Actividades Programables Presupuestables],"",0))</f>
        <v>#REF!</v>
      </c>
      <c r="I668" s="529" t="str">
        <f>IFERROR(VLOOKUP('[2]Formulario PPGR3'!$G668,'[2]Formulario PPGR2'!$H$9:$V$534,15,FALSE),"")</f>
        <v/>
      </c>
      <c r="J668" s="538"/>
      <c r="K668" s="533"/>
      <c r="L668" s="530" t="str">
        <f>IF([2]!Tabla1[[#This Row],[Descripción]]="","",_xlfn.XLOOKUP([2]!Tabla1[[#This Row],[Descripción]],[2]!Tabla10[Descripción],[2]!Tabla10[Unidad de Medida],"",0))</f>
        <v/>
      </c>
      <c r="M668" s="321"/>
      <c r="N668" s="546" t="str">
        <f>IF([2]!Tabla1[[#This Row],[Descripción]]="","",_xlfn.XLOOKUP([2]!Tabla1[[#This Row],[Descripción]],[2]!Tabla10[Descripción],[2]!Tabla10[Precio Unitario],0))</f>
        <v/>
      </c>
      <c r="O668" s="546" t="str">
        <f>IF([2]!Tabla1[[#This Row],[Cantidad de Insumos]]="","",[2]!Tabla1[[#This Row],[Precio Unitario]]*[2]!Tabla1[[#This Row],[Cantidad de Insumos]])</f>
        <v/>
      </c>
      <c r="P668" s="531" t="str">
        <f>IF([2]!Tabla1[[#This Row],[Descripción]]="","",_xlfn.XLOOKUP([2]!Tabla1[[#This Row],[Descripción]],[2]!Tabla10[Descripción],[2]!Tabla10[CODIGO PRESUPUESTARIO],0))</f>
        <v/>
      </c>
      <c r="Q668" s="532"/>
      <c r="R668" s="532" t="str">
        <f>IF([2]!Tabla1[[#This Row],[Insumos]]="","",_xlfn.XLOOKUP([2]!Tabla1[[#This Row],[Insumos]],[2]!Tabla10[Insumo],[2]!Tabla10[InsumoAbrev],"",0))</f>
        <v/>
      </c>
      <c r="S668" s="191"/>
    </row>
    <row r="669" spans="2:19">
      <c r="B669" s="191" t="str">
        <f>IF('Formulario PPGR3'!$G669="","",CONCATENATE('Formulario PPGR3'!$C669,".",'Formulario PPGR3'!$D669,".",'Formulario PPGR3'!$E669,".",'Formulario PPGR3'!$F669))</f>
        <v/>
      </c>
      <c r="C669" s="191" t="str">
        <f>IF('Formulario PPGR3'!$G669="","",'Formulario PPGR1'!#REF!)</f>
        <v/>
      </c>
      <c r="D669" s="191" t="str">
        <f>IF('Formulario PPGR3'!$G669="","",'Formulario PPGR1'!#REF!)</f>
        <v/>
      </c>
      <c r="E669" s="191" t="str">
        <f>IF('Formulario PPGR3'!$G669="","",'Formulario PPGR1'!#REF!)</f>
        <v/>
      </c>
      <c r="F669" s="191" t="str">
        <f>IF('Formulario PPGR3'!$G669="","",'Formulario PPGR1'!#REF!)</f>
        <v/>
      </c>
      <c r="G669" s="241"/>
      <c r="H669" s="528" t="e" cm="1" vm="1">
        <f t="array" ref="H669">IF([2]!Tabla1[[#This Row],[Código_Actividad]]="","",_xlfn.XLOOKUP([2]!Tabla1[[#This Row],[Código_Actividad]],CodigoActividad,[2]!Tabla2[Actividades Programables Presupuestables],"",0))</f>
        <v>#REF!</v>
      </c>
      <c r="I669" s="529" t="str">
        <f>IFERROR(VLOOKUP('[2]Formulario PPGR3'!$G669,'[2]Formulario PPGR2'!$H$9:$V$534,15,FALSE),"")</f>
        <v/>
      </c>
      <c r="J669" s="538"/>
      <c r="K669" s="533"/>
      <c r="L669" s="530" t="str">
        <f>IF([2]!Tabla1[[#This Row],[Descripción]]="","",_xlfn.XLOOKUP([2]!Tabla1[[#This Row],[Descripción]],[2]!Tabla10[Descripción],[2]!Tabla10[Unidad de Medida],"",0))</f>
        <v/>
      </c>
      <c r="M669" s="321"/>
      <c r="N669" s="546" t="str">
        <f>IF([2]!Tabla1[[#This Row],[Descripción]]="","",_xlfn.XLOOKUP([2]!Tabla1[[#This Row],[Descripción]],[2]!Tabla10[Descripción],[2]!Tabla10[Precio Unitario],0))</f>
        <v/>
      </c>
      <c r="O669" s="546" t="str">
        <f>IF([2]!Tabla1[[#This Row],[Cantidad de Insumos]]="","",[2]!Tabla1[[#This Row],[Precio Unitario]]*[2]!Tabla1[[#This Row],[Cantidad de Insumos]])</f>
        <v/>
      </c>
      <c r="P669" s="531" t="str">
        <f>IF([2]!Tabla1[[#This Row],[Descripción]]="","",_xlfn.XLOOKUP([2]!Tabla1[[#This Row],[Descripción]],[2]!Tabla10[Descripción],[2]!Tabla10[CODIGO PRESUPUESTARIO],0))</f>
        <v/>
      </c>
      <c r="Q669" s="532"/>
      <c r="R669" s="532" t="str">
        <f>IF([2]!Tabla1[[#This Row],[Insumos]]="","",_xlfn.XLOOKUP([2]!Tabla1[[#This Row],[Insumos]],[2]!Tabla10[Insumo],[2]!Tabla10[InsumoAbrev],"",0))</f>
        <v/>
      </c>
      <c r="S669" s="191"/>
    </row>
    <row r="670" spans="2:19">
      <c r="B670" s="191" t="str">
        <f>IF('Formulario PPGR3'!$G670="","",CONCATENATE('Formulario PPGR3'!$C670,".",'Formulario PPGR3'!$D670,".",'Formulario PPGR3'!$E670,".",'Formulario PPGR3'!$F670))</f>
        <v/>
      </c>
      <c r="C670" s="191" t="str">
        <f>IF('Formulario PPGR3'!$G670="","",'Formulario PPGR1'!#REF!)</f>
        <v/>
      </c>
      <c r="D670" s="191" t="str">
        <f>IF('Formulario PPGR3'!$G670="","",'Formulario PPGR1'!#REF!)</f>
        <v/>
      </c>
      <c r="E670" s="191" t="str">
        <f>IF('Formulario PPGR3'!$G670="","",'Formulario PPGR1'!#REF!)</f>
        <v/>
      </c>
      <c r="F670" s="191" t="str">
        <f>IF('Formulario PPGR3'!$G670="","",'Formulario PPGR1'!#REF!)</f>
        <v/>
      </c>
      <c r="G670" s="241"/>
      <c r="H670" s="528" t="e" cm="1" vm="1">
        <f t="array" ref="H670">IF([2]!Tabla1[[#This Row],[Código_Actividad]]="","",_xlfn.XLOOKUP([2]!Tabla1[[#This Row],[Código_Actividad]],CodigoActividad,[2]!Tabla2[Actividades Programables Presupuestables],"",0))</f>
        <v>#REF!</v>
      </c>
      <c r="I670" s="529" t="str">
        <f>IFERROR(VLOOKUP('[2]Formulario PPGR3'!$G670,'[2]Formulario PPGR2'!$H$9:$V$534,15,FALSE),"")</f>
        <v/>
      </c>
      <c r="J670" s="537"/>
      <c r="K670" s="533"/>
      <c r="L670" s="530" t="str">
        <f>IF([2]!Tabla1[[#This Row],[Descripción]]="","",_xlfn.XLOOKUP([2]!Tabla1[[#This Row],[Descripción]],[2]!Tabla10[Descripción],[2]!Tabla10[Unidad de Medida],"",0))</f>
        <v/>
      </c>
      <c r="M670" s="321"/>
      <c r="N670" s="546" t="str">
        <f>IF([2]!Tabla1[[#This Row],[Descripción]]="","",_xlfn.XLOOKUP([2]!Tabla1[[#This Row],[Descripción]],[2]!Tabla10[Descripción],[2]!Tabla10[Precio Unitario],0))</f>
        <v/>
      </c>
      <c r="O670" s="546" t="str">
        <f>IF([2]!Tabla1[[#This Row],[Cantidad de Insumos]]="","",[2]!Tabla1[[#This Row],[Precio Unitario]]*[2]!Tabla1[[#This Row],[Cantidad de Insumos]])</f>
        <v/>
      </c>
      <c r="P670" s="531" t="str">
        <f>IF([2]!Tabla1[[#This Row],[Descripción]]="","",_xlfn.XLOOKUP([2]!Tabla1[[#This Row],[Descripción]],[2]!Tabla10[Descripción],[2]!Tabla10[CODIGO PRESUPUESTARIO],0))</f>
        <v/>
      </c>
      <c r="Q670" s="532"/>
      <c r="R670" s="532" t="str">
        <f>IF([2]!Tabla1[[#This Row],[Insumos]]="","",_xlfn.XLOOKUP([2]!Tabla1[[#This Row],[Insumos]],[2]!Tabla10[Insumo],[2]!Tabla10[InsumoAbrev],"",0))</f>
        <v/>
      </c>
      <c r="S670" s="191"/>
    </row>
    <row r="671" spans="2:19">
      <c r="B671" s="191" t="str">
        <f>IF('Formulario PPGR3'!$G671="","",CONCATENATE('Formulario PPGR3'!$C671,".",'Formulario PPGR3'!$D671,".",'Formulario PPGR3'!$E671,".",'Formulario PPGR3'!$F671))</f>
        <v/>
      </c>
      <c r="C671" s="191" t="str">
        <f>IF('Formulario PPGR3'!$G671="","",'Formulario PPGR1'!#REF!)</f>
        <v/>
      </c>
      <c r="D671" s="191" t="str">
        <f>IF('Formulario PPGR3'!$G671="","",'Formulario PPGR1'!#REF!)</f>
        <v/>
      </c>
      <c r="E671" s="191" t="str">
        <f>IF('Formulario PPGR3'!$G671="","",'Formulario PPGR1'!#REF!)</f>
        <v/>
      </c>
      <c r="F671" s="191" t="str">
        <f>IF('Formulario PPGR3'!$G671="","",'Formulario PPGR1'!#REF!)</f>
        <v/>
      </c>
      <c r="G671" s="241"/>
      <c r="H671" s="528" t="e" cm="1" vm="1">
        <f t="array" ref="H671">IF([2]!Tabla1[[#This Row],[Código_Actividad]]="","",_xlfn.XLOOKUP([2]!Tabla1[[#This Row],[Código_Actividad]],CodigoActividad,[2]!Tabla2[Actividades Programables Presupuestables],"",0))</f>
        <v>#REF!</v>
      </c>
      <c r="I671" s="529" t="str">
        <f>IFERROR(VLOOKUP('[2]Formulario PPGR3'!$G671,'[2]Formulario PPGR2'!$H$9:$V$534,15,FALSE),"")</f>
        <v/>
      </c>
      <c r="J671" s="537"/>
      <c r="K671" s="533"/>
      <c r="L671" s="530" t="str">
        <f>IF([2]!Tabla1[[#This Row],[Descripción]]="","",_xlfn.XLOOKUP([2]!Tabla1[[#This Row],[Descripción]],[2]!Tabla10[Descripción],[2]!Tabla10[Unidad de Medida],"",0))</f>
        <v/>
      </c>
      <c r="M671" s="321"/>
      <c r="N671" s="546" t="str">
        <f>IF([2]!Tabla1[[#This Row],[Descripción]]="","",_xlfn.XLOOKUP([2]!Tabla1[[#This Row],[Descripción]],[2]!Tabla10[Descripción],[2]!Tabla10[Precio Unitario],0))</f>
        <v/>
      </c>
      <c r="O671" s="546" t="str">
        <f>IF([2]!Tabla1[[#This Row],[Cantidad de Insumos]]="","",[2]!Tabla1[[#This Row],[Precio Unitario]]*[2]!Tabla1[[#This Row],[Cantidad de Insumos]])</f>
        <v/>
      </c>
      <c r="P671" s="531" t="str">
        <f>IF([2]!Tabla1[[#This Row],[Descripción]]="","",_xlfn.XLOOKUP([2]!Tabla1[[#This Row],[Descripción]],[2]!Tabla10[Descripción],[2]!Tabla10[CODIGO PRESUPUESTARIO],0))</f>
        <v/>
      </c>
      <c r="Q671" s="532"/>
      <c r="R671" s="532" t="str">
        <f>IF([2]!Tabla1[[#This Row],[Insumos]]="","",_xlfn.XLOOKUP([2]!Tabla1[[#This Row],[Insumos]],[2]!Tabla10[Insumo],[2]!Tabla10[InsumoAbrev],"",0))</f>
        <v/>
      </c>
      <c r="S671" s="191"/>
    </row>
    <row r="672" spans="2:19">
      <c r="B672" s="191" t="str">
        <f>IF('Formulario PPGR3'!$G672="","",CONCATENATE('Formulario PPGR3'!$C672,".",'Formulario PPGR3'!$D672,".",'Formulario PPGR3'!$E672,".",'Formulario PPGR3'!$F672))</f>
        <v/>
      </c>
      <c r="C672" s="191" t="str">
        <f>IF('Formulario PPGR3'!$G672="","",'Formulario PPGR1'!#REF!)</f>
        <v/>
      </c>
      <c r="D672" s="191" t="str">
        <f>IF('Formulario PPGR3'!$G672="","",'Formulario PPGR1'!#REF!)</f>
        <v/>
      </c>
      <c r="E672" s="191" t="str">
        <f>IF('Formulario PPGR3'!$G672="","",'Formulario PPGR1'!#REF!)</f>
        <v/>
      </c>
      <c r="F672" s="191" t="str">
        <f>IF('Formulario PPGR3'!$G672="","",'Formulario PPGR1'!#REF!)</f>
        <v/>
      </c>
      <c r="G672" s="241"/>
      <c r="H672" s="528" t="e" cm="1" vm="1">
        <f t="array" ref="H672">IF([2]!Tabla1[[#This Row],[Código_Actividad]]="","",_xlfn.XLOOKUP([2]!Tabla1[[#This Row],[Código_Actividad]],CodigoActividad,[2]!Tabla2[Actividades Programables Presupuestables],"",0))</f>
        <v>#REF!</v>
      </c>
      <c r="I672" s="529" t="str">
        <f>IFERROR(VLOOKUP('[2]Formulario PPGR3'!$G672,'[2]Formulario PPGR2'!$H$9:$V$534,15,FALSE),"")</f>
        <v/>
      </c>
      <c r="J672" s="537"/>
      <c r="K672" s="533"/>
      <c r="L672" s="530" t="str">
        <f>IF([2]!Tabla1[[#This Row],[Descripción]]="","",_xlfn.XLOOKUP([2]!Tabla1[[#This Row],[Descripción]],[2]!Tabla10[Descripción],[2]!Tabla10[Unidad de Medida],"",0))</f>
        <v/>
      </c>
      <c r="M672" s="321"/>
      <c r="N672" s="546" t="str">
        <f>IF([2]!Tabla1[[#This Row],[Descripción]]="","",_xlfn.XLOOKUP([2]!Tabla1[[#This Row],[Descripción]],[2]!Tabla10[Descripción],[2]!Tabla10[Precio Unitario],0))</f>
        <v/>
      </c>
      <c r="O672" s="546" t="str">
        <f>IF([2]!Tabla1[[#This Row],[Cantidad de Insumos]]="","",[2]!Tabla1[[#This Row],[Precio Unitario]]*[2]!Tabla1[[#This Row],[Cantidad de Insumos]])</f>
        <v/>
      </c>
      <c r="P672" s="531" t="str">
        <f>IF([2]!Tabla1[[#This Row],[Descripción]]="","",_xlfn.XLOOKUP([2]!Tabla1[[#This Row],[Descripción]],[2]!Tabla10[Descripción],[2]!Tabla10[CODIGO PRESUPUESTARIO],0))</f>
        <v/>
      </c>
      <c r="Q672" s="532"/>
      <c r="R672" s="532" t="str">
        <f>IF([2]!Tabla1[[#This Row],[Insumos]]="","",_xlfn.XLOOKUP([2]!Tabla1[[#This Row],[Insumos]],[2]!Tabla10[Insumo],[2]!Tabla10[InsumoAbrev],"",0))</f>
        <v/>
      </c>
      <c r="S672" s="191"/>
    </row>
    <row r="673" spans="2:19">
      <c r="B673" s="191" t="str">
        <f>IF('Formulario PPGR3'!$G673="","",CONCATENATE('Formulario PPGR3'!$C673,".",'Formulario PPGR3'!$D673,".",'Formulario PPGR3'!$E673,".",'Formulario PPGR3'!$F673))</f>
        <v/>
      </c>
      <c r="C673" s="191" t="str">
        <f>IF('Formulario PPGR3'!$G673="","",'Formulario PPGR1'!#REF!)</f>
        <v/>
      </c>
      <c r="D673" s="191" t="str">
        <f>IF('Formulario PPGR3'!$G673="","",'Formulario PPGR1'!#REF!)</f>
        <v/>
      </c>
      <c r="E673" s="191" t="str">
        <f>IF('Formulario PPGR3'!$G673="","",'Formulario PPGR1'!#REF!)</f>
        <v/>
      </c>
      <c r="F673" s="191" t="str">
        <f>IF('Formulario PPGR3'!$G673="","",'Formulario PPGR1'!#REF!)</f>
        <v/>
      </c>
      <c r="G673" s="241"/>
      <c r="H673" s="528" t="e" cm="1" vm="1">
        <f t="array" ref="H673">IF([2]!Tabla1[[#This Row],[Código_Actividad]]="","",_xlfn.XLOOKUP([2]!Tabla1[[#This Row],[Código_Actividad]],CodigoActividad,[2]!Tabla2[Actividades Programables Presupuestables],"",0))</f>
        <v>#REF!</v>
      </c>
      <c r="I673" s="529" t="str">
        <f>IFERROR(VLOOKUP('[2]Formulario PPGR3'!$G673,'[2]Formulario PPGR2'!$H$9:$V$534,15,FALSE),"")</f>
        <v/>
      </c>
      <c r="J673" s="537"/>
      <c r="K673" s="533"/>
      <c r="L673" s="530" t="str">
        <f>IF([2]!Tabla1[[#This Row],[Descripción]]="","",_xlfn.XLOOKUP([2]!Tabla1[[#This Row],[Descripción]],[2]!Tabla10[Descripción],[2]!Tabla10[Unidad de Medida],"",0))</f>
        <v/>
      </c>
      <c r="M673" s="321"/>
      <c r="N673" s="546" t="str">
        <f>IF([2]!Tabla1[[#This Row],[Descripción]]="","",_xlfn.XLOOKUP([2]!Tabla1[[#This Row],[Descripción]],[2]!Tabla10[Descripción],[2]!Tabla10[Precio Unitario],0))</f>
        <v/>
      </c>
      <c r="O673" s="546" t="str">
        <f>IF([2]!Tabla1[[#This Row],[Cantidad de Insumos]]="","",[2]!Tabla1[[#This Row],[Precio Unitario]]*[2]!Tabla1[[#This Row],[Cantidad de Insumos]])</f>
        <v/>
      </c>
      <c r="P673" s="531" t="str">
        <f>IF([2]!Tabla1[[#This Row],[Descripción]]="","",_xlfn.XLOOKUP([2]!Tabla1[[#This Row],[Descripción]],[2]!Tabla10[Descripción],[2]!Tabla10[CODIGO PRESUPUESTARIO],0))</f>
        <v/>
      </c>
      <c r="Q673" s="532"/>
      <c r="R673" s="532" t="str">
        <f>IF([2]!Tabla1[[#This Row],[Insumos]]="","",_xlfn.XLOOKUP([2]!Tabla1[[#This Row],[Insumos]],[2]!Tabla10[Insumo],[2]!Tabla10[InsumoAbrev],"",0))</f>
        <v/>
      </c>
      <c r="S673" s="191"/>
    </row>
    <row r="674" spans="2:19">
      <c r="B674" s="191" t="str">
        <f>IF('Formulario PPGR3'!$G674="","",CONCATENATE('Formulario PPGR3'!$C674,".",'Formulario PPGR3'!$D674,".",'Formulario PPGR3'!$E674,".",'Formulario PPGR3'!$F674))</f>
        <v/>
      </c>
      <c r="C674" s="191" t="str">
        <f>IF('Formulario PPGR3'!$G674="","",'Formulario PPGR1'!#REF!)</f>
        <v/>
      </c>
      <c r="D674" s="191" t="str">
        <f>IF('Formulario PPGR3'!$G674="","",'Formulario PPGR1'!#REF!)</f>
        <v/>
      </c>
      <c r="E674" s="191" t="str">
        <f>IF('Formulario PPGR3'!$G674="","",'Formulario PPGR1'!#REF!)</f>
        <v/>
      </c>
      <c r="F674" s="191" t="str">
        <f>IF('Formulario PPGR3'!$G674="","",'Formulario PPGR1'!#REF!)</f>
        <v/>
      </c>
      <c r="G674" s="241"/>
      <c r="H674" s="528" t="e" cm="1" vm="1">
        <f t="array" ref="H674">IF([2]!Tabla1[[#This Row],[Código_Actividad]]="","",_xlfn.XLOOKUP([2]!Tabla1[[#This Row],[Código_Actividad]],CodigoActividad,[2]!Tabla2[Actividades Programables Presupuestables],"",0))</f>
        <v>#REF!</v>
      </c>
      <c r="I674" s="529" t="str">
        <f>IFERROR(VLOOKUP('[2]Formulario PPGR3'!$G674,'[2]Formulario PPGR2'!$H$9:$V$534,15,FALSE),"")</f>
        <v/>
      </c>
      <c r="J674" s="537"/>
      <c r="K674" s="533"/>
      <c r="L674" s="530" t="str">
        <f>IF([2]!Tabla1[[#This Row],[Descripción]]="","",_xlfn.XLOOKUP([2]!Tabla1[[#This Row],[Descripción]],[2]!Tabla10[Descripción],[2]!Tabla10[Unidad de Medida],"",0))</f>
        <v/>
      </c>
      <c r="M674" s="321"/>
      <c r="N674" s="546" t="str">
        <f>IF([2]!Tabla1[[#This Row],[Descripción]]="","",_xlfn.XLOOKUP([2]!Tabla1[[#This Row],[Descripción]],[2]!Tabla10[Descripción],[2]!Tabla10[Precio Unitario],0))</f>
        <v/>
      </c>
      <c r="O674" s="546" t="str">
        <f>IF([2]!Tabla1[[#This Row],[Cantidad de Insumos]]="","",[2]!Tabla1[[#This Row],[Precio Unitario]]*[2]!Tabla1[[#This Row],[Cantidad de Insumos]])</f>
        <v/>
      </c>
      <c r="P674" s="531" t="str">
        <f>IF([2]!Tabla1[[#This Row],[Descripción]]="","",_xlfn.XLOOKUP([2]!Tabla1[[#This Row],[Descripción]],[2]!Tabla10[Descripción],[2]!Tabla10[CODIGO PRESUPUESTARIO],0))</f>
        <v/>
      </c>
      <c r="Q674" s="532"/>
      <c r="R674" s="532" t="str">
        <f>IF([2]!Tabla1[[#This Row],[Insumos]]="","",_xlfn.XLOOKUP([2]!Tabla1[[#This Row],[Insumos]],[2]!Tabla10[Insumo],[2]!Tabla10[InsumoAbrev],"",0))</f>
        <v/>
      </c>
      <c r="S674" s="191"/>
    </row>
    <row r="675" spans="2:19">
      <c r="B675" s="191" t="str">
        <f>IF('Formulario PPGR3'!$G675="","",CONCATENATE('Formulario PPGR3'!$C675,".",'Formulario PPGR3'!$D675,".",'Formulario PPGR3'!$E675,".",'Formulario PPGR3'!$F675))</f>
        <v/>
      </c>
      <c r="C675" s="191" t="str">
        <f>IF('Formulario PPGR3'!$G675="","",'Formulario PPGR1'!#REF!)</f>
        <v/>
      </c>
      <c r="D675" s="191" t="str">
        <f>IF('Formulario PPGR3'!$G675="","",'Formulario PPGR1'!#REF!)</f>
        <v/>
      </c>
      <c r="E675" s="191" t="str">
        <f>IF('Formulario PPGR3'!$G675="","",'Formulario PPGR1'!#REF!)</f>
        <v/>
      </c>
      <c r="F675" s="191" t="str">
        <f>IF('Formulario PPGR3'!$G675="","",'Formulario PPGR1'!#REF!)</f>
        <v/>
      </c>
      <c r="G675" s="241"/>
      <c r="H675" s="528" t="e" cm="1" vm="1">
        <f t="array" ref="H675">IF([2]!Tabla1[[#This Row],[Código_Actividad]]="","",_xlfn.XLOOKUP([2]!Tabla1[[#This Row],[Código_Actividad]],CodigoActividad,[2]!Tabla2[Actividades Programables Presupuestables],"",0))</f>
        <v>#REF!</v>
      </c>
      <c r="I675" s="529" t="str">
        <f>IFERROR(VLOOKUP('[2]Formulario PPGR3'!$G675,'[2]Formulario PPGR2'!$H$9:$V$534,15,FALSE),"")</f>
        <v/>
      </c>
      <c r="J675" s="537"/>
      <c r="K675" s="533"/>
      <c r="L675" s="530" t="str">
        <f>IF([2]!Tabla1[[#This Row],[Descripción]]="","",_xlfn.XLOOKUP([2]!Tabla1[[#This Row],[Descripción]],[2]!Tabla10[Descripción],[2]!Tabla10[Unidad de Medida],"",0))</f>
        <v/>
      </c>
      <c r="M675" s="321"/>
      <c r="N675" s="546" t="str">
        <f>IF([2]!Tabla1[[#This Row],[Descripción]]="","",_xlfn.XLOOKUP([2]!Tabla1[[#This Row],[Descripción]],[2]!Tabla10[Descripción],[2]!Tabla10[Precio Unitario],0))</f>
        <v/>
      </c>
      <c r="O675" s="546" t="str">
        <f>IF([2]!Tabla1[[#This Row],[Cantidad de Insumos]]="","",[2]!Tabla1[[#This Row],[Precio Unitario]]*[2]!Tabla1[[#This Row],[Cantidad de Insumos]])</f>
        <v/>
      </c>
      <c r="P675" s="531" t="str">
        <f>IF([2]!Tabla1[[#This Row],[Descripción]]="","",_xlfn.XLOOKUP([2]!Tabla1[[#This Row],[Descripción]],[2]!Tabla10[Descripción],[2]!Tabla10[CODIGO PRESUPUESTARIO],0))</f>
        <v/>
      </c>
      <c r="Q675" s="532"/>
      <c r="R675" s="532" t="str">
        <f>IF([2]!Tabla1[[#This Row],[Insumos]]="","",_xlfn.XLOOKUP([2]!Tabla1[[#This Row],[Insumos]],[2]!Tabla10[Insumo],[2]!Tabla10[InsumoAbrev],"",0))</f>
        <v/>
      </c>
      <c r="S675" s="191"/>
    </row>
    <row r="676" spans="2:19">
      <c r="B676" s="191" t="str">
        <f>IF('Formulario PPGR3'!$G676="","",CONCATENATE('Formulario PPGR3'!$C676,".",'Formulario PPGR3'!$D676,".",'Formulario PPGR3'!$E676,".",'Formulario PPGR3'!$F676))</f>
        <v/>
      </c>
      <c r="C676" s="191" t="str">
        <f>IF('Formulario PPGR3'!$G676="","",'Formulario PPGR1'!#REF!)</f>
        <v/>
      </c>
      <c r="D676" s="191" t="str">
        <f>IF('Formulario PPGR3'!$G676="","",'Formulario PPGR1'!#REF!)</f>
        <v/>
      </c>
      <c r="E676" s="191" t="str">
        <f>IF('Formulario PPGR3'!$G676="","",'Formulario PPGR1'!#REF!)</f>
        <v/>
      </c>
      <c r="F676" s="191" t="str">
        <f>IF('Formulario PPGR3'!$G676="","",'Formulario PPGR1'!#REF!)</f>
        <v/>
      </c>
      <c r="G676" s="241"/>
      <c r="H676" s="528" t="e" cm="1" vm="1">
        <f t="array" ref="H676">IF([2]!Tabla1[[#This Row],[Código_Actividad]]="","",_xlfn.XLOOKUP([2]!Tabla1[[#This Row],[Código_Actividad]],CodigoActividad,[2]!Tabla2[Actividades Programables Presupuestables],"",0))</f>
        <v>#REF!</v>
      </c>
      <c r="I676" s="529" t="str">
        <f>IFERROR(VLOOKUP('[2]Formulario PPGR3'!$G676,'[2]Formulario PPGR2'!$H$9:$V$534,15,FALSE),"")</f>
        <v/>
      </c>
      <c r="J676" s="537"/>
      <c r="K676" s="533"/>
      <c r="L676" s="530" t="str">
        <f>IF([2]!Tabla1[[#This Row],[Descripción]]="","",_xlfn.XLOOKUP([2]!Tabla1[[#This Row],[Descripción]],[2]!Tabla10[Descripción],[2]!Tabla10[Unidad de Medida],"",0))</f>
        <v/>
      </c>
      <c r="M676" s="321"/>
      <c r="N676" s="546" t="str">
        <f>IF([2]!Tabla1[[#This Row],[Descripción]]="","",_xlfn.XLOOKUP([2]!Tabla1[[#This Row],[Descripción]],[2]!Tabla10[Descripción],[2]!Tabla10[Precio Unitario],0))</f>
        <v/>
      </c>
      <c r="O676" s="546" t="str">
        <f>IF([2]!Tabla1[[#This Row],[Cantidad de Insumos]]="","",[2]!Tabla1[[#This Row],[Precio Unitario]]*[2]!Tabla1[[#This Row],[Cantidad de Insumos]])</f>
        <v/>
      </c>
      <c r="P676" s="531" t="str">
        <f>IF([2]!Tabla1[[#This Row],[Descripción]]="","",_xlfn.XLOOKUP([2]!Tabla1[[#This Row],[Descripción]],[2]!Tabla10[Descripción],[2]!Tabla10[CODIGO PRESUPUESTARIO],0))</f>
        <v/>
      </c>
      <c r="Q676" s="532"/>
      <c r="R676" s="532" t="str">
        <f>IF([2]!Tabla1[[#This Row],[Insumos]]="","",_xlfn.XLOOKUP([2]!Tabla1[[#This Row],[Insumos]],[2]!Tabla10[Insumo],[2]!Tabla10[InsumoAbrev],"",0))</f>
        <v/>
      </c>
      <c r="S676" s="191"/>
    </row>
    <row r="677" spans="2:19">
      <c r="B677" s="191" t="str">
        <f>IF('Formulario PPGR3'!$G677="","",CONCATENATE('Formulario PPGR3'!$C677,".",'Formulario PPGR3'!$D677,".",'Formulario PPGR3'!$E677,".",'Formulario PPGR3'!$F677))</f>
        <v/>
      </c>
      <c r="C677" s="191" t="str">
        <f>IF('Formulario PPGR3'!$G677="","",'Formulario PPGR1'!#REF!)</f>
        <v/>
      </c>
      <c r="D677" s="191" t="str">
        <f>IF('Formulario PPGR3'!$G677="","",'Formulario PPGR1'!#REF!)</f>
        <v/>
      </c>
      <c r="E677" s="191" t="str">
        <f>IF('Formulario PPGR3'!$G677="","",'Formulario PPGR1'!#REF!)</f>
        <v/>
      </c>
      <c r="F677" s="191" t="str">
        <f>IF('Formulario PPGR3'!$G677="","",'Formulario PPGR1'!#REF!)</f>
        <v/>
      </c>
      <c r="G677" s="241"/>
      <c r="H677" s="528" t="e" cm="1" vm="1">
        <f t="array" ref="H677">IF([2]!Tabla1[[#This Row],[Código_Actividad]]="","",_xlfn.XLOOKUP([2]!Tabla1[[#This Row],[Código_Actividad]],CodigoActividad,[2]!Tabla2[Actividades Programables Presupuestables],"",0))</f>
        <v>#REF!</v>
      </c>
      <c r="I677" s="529" t="str">
        <f>IFERROR(VLOOKUP('[2]Formulario PPGR3'!$G677,'[2]Formulario PPGR2'!$H$9:$V$534,15,FALSE),"")</f>
        <v/>
      </c>
      <c r="J677" s="537"/>
      <c r="K677" s="533"/>
      <c r="L677" s="530" t="str">
        <f>IF([2]!Tabla1[[#This Row],[Descripción]]="","",_xlfn.XLOOKUP([2]!Tabla1[[#This Row],[Descripción]],[2]!Tabla10[Descripción],[2]!Tabla10[Unidad de Medida],"",0))</f>
        <v/>
      </c>
      <c r="M677" s="321"/>
      <c r="N677" s="546" t="str">
        <f>IF([2]!Tabla1[[#This Row],[Descripción]]="","",_xlfn.XLOOKUP([2]!Tabla1[[#This Row],[Descripción]],[2]!Tabla10[Descripción],[2]!Tabla10[Precio Unitario],0))</f>
        <v/>
      </c>
      <c r="O677" s="546" t="str">
        <f>IF([2]!Tabla1[[#This Row],[Cantidad de Insumos]]="","",[2]!Tabla1[[#This Row],[Precio Unitario]]*[2]!Tabla1[[#This Row],[Cantidad de Insumos]])</f>
        <v/>
      </c>
      <c r="P677" s="531" t="str">
        <f>IF([2]!Tabla1[[#This Row],[Descripción]]="","",_xlfn.XLOOKUP([2]!Tabla1[[#This Row],[Descripción]],[2]!Tabla10[Descripción],[2]!Tabla10[CODIGO PRESUPUESTARIO],0))</f>
        <v/>
      </c>
      <c r="Q677" s="532"/>
      <c r="R677" s="532" t="str">
        <f>IF([2]!Tabla1[[#This Row],[Insumos]]="","",_xlfn.XLOOKUP([2]!Tabla1[[#This Row],[Insumos]],[2]!Tabla10[Insumo],[2]!Tabla10[InsumoAbrev],"",0))</f>
        <v/>
      </c>
      <c r="S677" s="191"/>
    </row>
    <row r="678" spans="2:19">
      <c r="B678" s="191" t="str">
        <f>IF('Formulario PPGR3'!$G678="","",CONCATENATE('Formulario PPGR3'!$C678,".",'Formulario PPGR3'!$D678,".",'Formulario PPGR3'!$E678,".",'Formulario PPGR3'!$F678))</f>
        <v/>
      </c>
      <c r="C678" s="191" t="str">
        <f>IF('Formulario PPGR3'!$G678="","",'Formulario PPGR1'!#REF!)</f>
        <v/>
      </c>
      <c r="D678" s="191" t="str">
        <f>IF('Formulario PPGR3'!$G678="","",'Formulario PPGR1'!#REF!)</f>
        <v/>
      </c>
      <c r="E678" s="191" t="str">
        <f>IF('Formulario PPGR3'!$G678="","",'Formulario PPGR1'!#REF!)</f>
        <v/>
      </c>
      <c r="F678" s="191" t="str">
        <f>IF('Formulario PPGR3'!$G678="","",'Formulario PPGR1'!#REF!)</f>
        <v/>
      </c>
      <c r="G678" s="241"/>
      <c r="H678" s="528" t="e" cm="1" vm="1">
        <f t="array" ref="H678">IF([2]!Tabla1[[#This Row],[Código_Actividad]]="","",_xlfn.XLOOKUP([2]!Tabla1[[#This Row],[Código_Actividad]],CodigoActividad,[2]!Tabla2[Actividades Programables Presupuestables],"",0))</f>
        <v>#REF!</v>
      </c>
      <c r="I678" s="529" t="str">
        <f>IFERROR(VLOOKUP('[2]Formulario PPGR3'!$G678,'[2]Formulario PPGR2'!$H$9:$V$534,15,FALSE),"")</f>
        <v/>
      </c>
      <c r="J678" s="537"/>
      <c r="K678" s="533"/>
      <c r="L678" s="530" t="str">
        <f>IF([2]!Tabla1[[#This Row],[Descripción]]="","",_xlfn.XLOOKUP([2]!Tabla1[[#This Row],[Descripción]],[2]!Tabla10[Descripción],[2]!Tabla10[Unidad de Medida],"",0))</f>
        <v/>
      </c>
      <c r="M678" s="321"/>
      <c r="N678" s="546" t="str">
        <f>IF([2]!Tabla1[[#This Row],[Descripción]]="","",_xlfn.XLOOKUP([2]!Tabla1[[#This Row],[Descripción]],[2]!Tabla10[Descripción],[2]!Tabla10[Precio Unitario],0))</f>
        <v/>
      </c>
      <c r="O678" s="546" t="str">
        <f>IF([2]!Tabla1[[#This Row],[Cantidad de Insumos]]="","",[2]!Tabla1[[#This Row],[Precio Unitario]]*[2]!Tabla1[[#This Row],[Cantidad de Insumos]])</f>
        <v/>
      </c>
      <c r="P678" s="531" t="str">
        <f>IF([2]!Tabla1[[#This Row],[Descripción]]="","",_xlfn.XLOOKUP([2]!Tabla1[[#This Row],[Descripción]],[2]!Tabla10[Descripción],[2]!Tabla10[CODIGO PRESUPUESTARIO],0))</f>
        <v/>
      </c>
      <c r="Q678" s="532"/>
      <c r="R678" s="532" t="str">
        <f>IF([2]!Tabla1[[#This Row],[Insumos]]="","",_xlfn.XLOOKUP([2]!Tabla1[[#This Row],[Insumos]],[2]!Tabla10[Insumo],[2]!Tabla10[InsumoAbrev],"",0))</f>
        <v/>
      </c>
      <c r="S678" s="191"/>
    </row>
    <row r="679" spans="2:19">
      <c r="B679" s="191" t="str">
        <f>IF('Formulario PPGR3'!$G679="","",CONCATENATE('Formulario PPGR3'!$C679,".",'Formulario PPGR3'!$D679,".",'Formulario PPGR3'!$E679,".",'Formulario PPGR3'!$F679))</f>
        <v/>
      </c>
      <c r="C679" s="191" t="str">
        <f>IF('Formulario PPGR3'!$G679="","",'Formulario PPGR1'!#REF!)</f>
        <v/>
      </c>
      <c r="D679" s="191" t="str">
        <f>IF('Formulario PPGR3'!$G679="","",'Formulario PPGR1'!#REF!)</f>
        <v/>
      </c>
      <c r="E679" s="191" t="str">
        <f>IF('Formulario PPGR3'!$G679="","",'Formulario PPGR1'!#REF!)</f>
        <v/>
      </c>
      <c r="F679" s="191" t="str">
        <f>IF('Formulario PPGR3'!$G679="","",'Formulario PPGR1'!#REF!)</f>
        <v/>
      </c>
      <c r="G679" s="241"/>
      <c r="H679" s="528" t="e" cm="1" vm="1">
        <f t="array" ref="H679">IF([2]!Tabla1[[#This Row],[Código_Actividad]]="","",_xlfn.XLOOKUP([2]!Tabla1[[#This Row],[Código_Actividad]],CodigoActividad,[2]!Tabla2[Actividades Programables Presupuestables],"",0))</f>
        <v>#REF!</v>
      </c>
      <c r="I679" s="529" t="str">
        <f>IFERROR(VLOOKUP('[2]Formulario PPGR3'!$G679,'[2]Formulario PPGR2'!$H$9:$V$534,15,FALSE),"")</f>
        <v/>
      </c>
      <c r="J679" s="537"/>
      <c r="K679" s="533"/>
      <c r="L679" s="530" t="str">
        <f>IF([2]!Tabla1[[#This Row],[Descripción]]="","",_xlfn.XLOOKUP([2]!Tabla1[[#This Row],[Descripción]],[2]!Tabla10[Descripción],[2]!Tabla10[Unidad de Medida],"",0))</f>
        <v/>
      </c>
      <c r="M679" s="321"/>
      <c r="N679" s="546" t="str">
        <f>IF([2]!Tabla1[[#This Row],[Descripción]]="","",_xlfn.XLOOKUP([2]!Tabla1[[#This Row],[Descripción]],[2]!Tabla10[Descripción],[2]!Tabla10[Precio Unitario],0))</f>
        <v/>
      </c>
      <c r="O679" s="546" t="str">
        <f>IF([2]!Tabla1[[#This Row],[Cantidad de Insumos]]="","",[2]!Tabla1[[#This Row],[Precio Unitario]]*[2]!Tabla1[[#This Row],[Cantidad de Insumos]])</f>
        <v/>
      </c>
      <c r="P679" s="531" t="str">
        <f>IF([2]!Tabla1[[#This Row],[Descripción]]="","",_xlfn.XLOOKUP([2]!Tabla1[[#This Row],[Descripción]],[2]!Tabla10[Descripción],[2]!Tabla10[CODIGO PRESUPUESTARIO],0))</f>
        <v/>
      </c>
      <c r="Q679" s="532"/>
      <c r="R679" s="532" t="str">
        <f>IF([2]!Tabla1[[#This Row],[Insumos]]="","",_xlfn.XLOOKUP([2]!Tabla1[[#This Row],[Insumos]],[2]!Tabla10[Insumo],[2]!Tabla10[InsumoAbrev],"",0))</f>
        <v/>
      </c>
      <c r="S679" s="191"/>
    </row>
    <row r="680" spans="2:19">
      <c r="B680" s="191" t="str">
        <f>IF('Formulario PPGR3'!$G680="","",CONCATENATE('Formulario PPGR3'!$C680,".",'Formulario PPGR3'!$D680,".",'Formulario PPGR3'!$E680,".",'Formulario PPGR3'!$F680))</f>
        <v/>
      </c>
      <c r="C680" s="191" t="str">
        <f>IF('Formulario PPGR3'!$G680="","",'Formulario PPGR1'!#REF!)</f>
        <v/>
      </c>
      <c r="D680" s="191" t="str">
        <f>IF('Formulario PPGR3'!$G680="","",'Formulario PPGR1'!#REF!)</f>
        <v/>
      </c>
      <c r="E680" s="191" t="str">
        <f>IF('Formulario PPGR3'!$G680="","",'Formulario PPGR1'!#REF!)</f>
        <v/>
      </c>
      <c r="F680" s="191" t="str">
        <f>IF('Formulario PPGR3'!$G680="","",'Formulario PPGR1'!#REF!)</f>
        <v/>
      </c>
      <c r="G680" s="241"/>
      <c r="H680" s="528" t="e" cm="1" vm="1">
        <f t="array" ref="H680">IF([2]!Tabla1[[#This Row],[Código_Actividad]]="","",_xlfn.XLOOKUP([2]!Tabla1[[#This Row],[Código_Actividad]],CodigoActividad,[2]!Tabla2[Actividades Programables Presupuestables],"",0))</f>
        <v>#REF!</v>
      </c>
      <c r="I680" s="529" t="str">
        <f>IFERROR(VLOOKUP('[2]Formulario PPGR3'!$G680,'[2]Formulario PPGR2'!$H$9:$V$534,15,FALSE),"")</f>
        <v/>
      </c>
      <c r="J680" s="537"/>
      <c r="K680" s="533"/>
      <c r="L680" s="530" t="str">
        <f>IF([2]!Tabla1[[#This Row],[Descripción]]="","",_xlfn.XLOOKUP([2]!Tabla1[[#This Row],[Descripción]],[2]!Tabla10[Descripción],[2]!Tabla10[Unidad de Medida],"",0))</f>
        <v/>
      </c>
      <c r="M680" s="321"/>
      <c r="N680" s="546" t="str">
        <f>IF([2]!Tabla1[[#This Row],[Descripción]]="","",_xlfn.XLOOKUP([2]!Tabla1[[#This Row],[Descripción]],[2]!Tabla10[Descripción],[2]!Tabla10[Precio Unitario],0))</f>
        <v/>
      </c>
      <c r="O680" s="546" t="str">
        <f>IF([2]!Tabla1[[#This Row],[Cantidad de Insumos]]="","",[2]!Tabla1[[#This Row],[Precio Unitario]]*[2]!Tabla1[[#This Row],[Cantidad de Insumos]])</f>
        <v/>
      </c>
      <c r="P680" s="531" t="str">
        <f>IF([2]!Tabla1[[#This Row],[Descripción]]="","",_xlfn.XLOOKUP([2]!Tabla1[[#This Row],[Descripción]],[2]!Tabla10[Descripción],[2]!Tabla10[CODIGO PRESUPUESTARIO],0))</f>
        <v/>
      </c>
      <c r="Q680" s="532"/>
      <c r="R680" s="532" t="str">
        <f>IF([2]!Tabla1[[#This Row],[Insumos]]="","",_xlfn.XLOOKUP([2]!Tabla1[[#This Row],[Insumos]],[2]!Tabla10[Insumo],[2]!Tabla10[InsumoAbrev],"",0))</f>
        <v/>
      </c>
      <c r="S680" s="191"/>
    </row>
    <row r="681" spans="2:19">
      <c r="B681" s="191" t="str">
        <f>IF('Formulario PPGR3'!$G681="","",CONCATENATE('Formulario PPGR3'!$C681,".",'Formulario PPGR3'!$D681,".",'Formulario PPGR3'!$E681,".",'Formulario PPGR3'!$F681))</f>
        <v/>
      </c>
      <c r="C681" s="191" t="str">
        <f>IF('Formulario PPGR3'!$G681="","",'Formulario PPGR1'!#REF!)</f>
        <v/>
      </c>
      <c r="D681" s="191" t="str">
        <f>IF('Formulario PPGR3'!$G681="","",'Formulario PPGR1'!#REF!)</f>
        <v/>
      </c>
      <c r="E681" s="191" t="str">
        <f>IF('Formulario PPGR3'!$G681="","",'Formulario PPGR1'!#REF!)</f>
        <v/>
      </c>
      <c r="F681" s="191" t="str">
        <f>IF('Formulario PPGR3'!$G681="","",'Formulario PPGR1'!#REF!)</f>
        <v/>
      </c>
      <c r="G681" s="241"/>
      <c r="H681" s="528" t="e" cm="1" vm="1">
        <f t="array" ref="H681">IF([2]!Tabla1[[#This Row],[Código_Actividad]]="","",_xlfn.XLOOKUP([2]!Tabla1[[#This Row],[Código_Actividad]],CodigoActividad,[2]!Tabla2[Actividades Programables Presupuestables],"",0))</f>
        <v>#REF!</v>
      </c>
      <c r="I681" s="529" t="str">
        <f>IFERROR(VLOOKUP('[2]Formulario PPGR3'!$G681,'[2]Formulario PPGR2'!$H$9:$V$534,15,FALSE),"")</f>
        <v/>
      </c>
      <c r="J681" s="538"/>
      <c r="K681" s="533"/>
      <c r="L681" s="530" t="str">
        <f>IF([2]!Tabla1[[#This Row],[Descripción]]="","",_xlfn.XLOOKUP([2]!Tabla1[[#This Row],[Descripción]],[2]!Tabla10[Descripción],[2]!Tabla10[Unidad de Medida],"",0))</f>
        <v/>
      </c>
      <c r="M681" s="321"/>
      <c r="N681" s="546" t="str">
        <f>IF([2]!Tabla1[[#This Row],[Descripción]]="","",_xlfn.XLOOKUP([2]!Tabla1[[#This Row],[Descripción]],[2]!Tabla10[Descripción],[2]!Tabla10[Precio Unitario],0))</f>
        <v/>
      </c>
      <c r="O681" s="546" t="str">
        <f>IF([2]!Tabla1[[#This Row],[Cantidad de Insumos]]="","",[2]!Tabla1[[#This Row],[Precio Unitario]]*[2]!Tabla1[[#This Row],[Cantidad de Insumos]])</f>
        <v/>
      </c>
      <c r="P681" s="531" t="str">
        <f>IF([2]!Tabla1[[#This Row],[Descripción]]="","",_xlfn.XLOOKUP([2]!Tabla1[[#This Row],[Descripción]],[2]!Tabla10[Descripción],[2]!Tabla10[CODIGO PRESUPUESTARIO],0))</f>
        <v/>
      </c>
      <c r="Q681" s="532"/>
      <c r="R681" s="532" t="str">
        <f>IF([2]!Tabla1[[#This Row],[Insumos]]="","",_xlfn.XLOOKUP([2]!Tabla1[[#This Row],[Insumos]],[2]!Tabla10[Insumo],[2]!Tabla10[InsumoAbrev],"",0))</f>
        <v/>
      </c>
      <c r="S681" s="191"/>
    </row>
    <row r="682" spans="2:19">
      <c r="B682" s="191" t="str">
        <f>IF('Formulario PPGR3'!$G682="","",CONCATENATE('Formulario PPGR3'!$C682,".",'Formulario PPGR3'!$D682,".",'Formulario PPGR3'!$E682,".",'Formulario PPGR3'!$F682))</f>
        <v/>
      </c>
      <c r="C682" s="191" t="str">
        <f>IF('Formulario PPGR3'!$G682="","",'Formulario PPGR1'!#REF!)</f>
        <v/>
      </c>
      <c r="D682" s="191" t="str">
        <f>IF('Formulario PPGR3'!$G682="","",'Formulario PPGR1'!#REF!)</f>
        <v/>
      </c>
      <c r="E682" s="191" t="str">
        <f>IF('Formulario PPGR3'!$G682="","",'Formulario PPGR1'!#REF!)</f>
        <v/>
      </c>
      <c r="F682" s="191" t="str">
        <f>IF('Formulario PPGR3'!$G682="","",'Formulario PPGR1'!#REF!)</f>
        <v/>
      </c>
      <c r="G682" s="241"/>
      <c r="H682" s="528" t="e" cm="1" vm="1">
        <f t="array" ref="H682">IF([2]!Tabla1[[#This Row],[Código_Actividad]]="","",_xlfn.XLOOKUP([2]!Tabla1[[#This Row],[Código_Actividad]],CodigoActividad,[2]!Tabla2[Actividades Programables Presupuestables],"",0))</f>
        <v>#REF!</v>
      </c>
      <c r="I682" s="529" t="str">
        <f>IFERROR(VLOOKUP('[2]Formulario PPGR3'!$G682,'[2]Formulario PPGR2'!$H$9:$V$534,15,FALSE),"")</f>
        <v/>
      </c>
      <c r="J682" s="538"/>
      <c r="K682" s="533"/>
      <c r="L682" s="530" t="str">
        <f>IF([2]!Tabla1[[#This Row],[Descripción]]="","",_xlfn.XLOOKUP([2]!Tabla1[[#This Row],[Descripción]],[2]!Tabla10[Descripción],[2]!Tabla10[Unidad de Medida],"",0))</f>
        <v/>
      </c>
      <c r="M682" s="321"/>
      <c r="N682" s="546" t="str">
        <f>IF([2]!Tabla1[[#This Row],[Descripción]]="","",_xlfn.XLOOKUP([2]!Tabla1[[#This Row],[Descripción]],[2]!Tabla10[Descripción],[2]!Tabla10[Precio Unitario],0))</f>
        <v/>
      </c>
      <c r="O682" s="546" t="str">
        <f>IF([2]!Tabla1[[#This Row],[Cantidad de Insumos]]="","",[2]!Tabla1[[#This Row],[Precio Unitario]]*[2]!Tabla1[[#This Row],[Cantidad de Insumos]])</f>
        <v/>
      </c>
      <c r="P682" s="531" t="str">
        <f>IF([2]!Tabla1[[#This Row],[Descripción]]="","",_xlfn.XLOOKUP([2]!Tabla1[[#This Row],[Descripción]],[2]!Tabla10[Descripción],[2]!Tabla10[CODIGO PRESUPUESTARIO],0))</f>
        <v/>
      </c>
      <c r="Q682" s="532"/>
      <c r="R682" s="532" t="str">
        <f>IF([2]!Tabla1[[#This Row],[Insumos]]="","",_xlfn.XLOOKUP([2]!Tabla1[[#This Row],[Insumos]],[2]!Tabla10[Insumo],[2]!Tabla10[InsumoAbrev],"",0))</f>
        <v/>
      </c>
      <c r="S682" s="191"/>
    </row>
    <row r="683" spans="2:19">
      <c r="B683" s="191" t="str">
        <f>IF('Formulario PPGR3'!$G683="","",CONCATENATE('Formulario PPGR3'!$C683,".",'Formulario PPGR3'!$D683,".",'Formulario PPGR3'!$E683,".",'Formulario PPGR3'!$F683))</f>
        <v/>
      </c>
      <c r="C683" s="191" t="str">
        <f>IF('Formulario PPGR3'!$G683="","",'Formulario PPGR1'!#REF!)</f>
        <v/>
      </c>
      <c r="D683" s="191" t="str">
        <f>IF('Formulario PPGR3'!$G683="","",'Formulario PPGR1'!#REF!)</f>
        <v/>
      </c>
      <c r="E683" s="191" t="str">
        <f>IF('Formulario PPGR3'!$G683="","",'Formulario PPGR1'!#REF!)</f>
        <v/>
      </c>
      <c r="F683" s="191" t="str">
        <f>IF('Formulario PPGR3'!$G683="","",'Formulario PPGR1'!#REF!)</f>
        <v/>
      </c>
      <c r="G683" s="241"/>
      <c r="H683" s="528" t="e" cm="1" vm="1">
        <f t="array" ref="H683">IF([2]!Tabla1[[#This Row],[Código_Actividad]]="","",_xlfn.XLOOKUP([2]!Tabla1[[#This Row],[Código_Actividad]],CodigoActividad,[2]!Tabla2[Actividades Programables Presupuestables],"",0))</f>
        <v>#REF!</v>
      </c>
      <c r="I683" s="529" t="str">
        <f>IFERROR(VLOOKUP('[2]Formulario PPGR3'!$G683,'[2]Formulario PPGR2'!$H$9:$V$534,15,FALSE),"")</f>
        <v/>
      </c>
      <c r="J683" s="538"/>
      <c r="K683" s="533"/>
      <c r="L683" s="530" t="str">
        <f>IF([2]!Tabla1[[#This Row],[Descripción]]="","",_xlfn.XLOOKUP([2]!Tabla1[[#This Row],[Descripción]],[2]!Tabla10[Descripción],[2]!Tabla10[Unidad de Medida],"",0))</f>
        <v/>
      </c>
      <c r="M683" s="321"/>
      <c r="N683" s="546" t="str">
        <f>IF([2]!Tabla1[[#This Row],[Descripción]]="","",_xlfn.XLOOKUP([2]!Tabla1[[#This Row],[Descripción]],[2]!Tabla10[Descripción],[2]!Tabla10[Precio Unitario],0))</f>
        <v/>
      </c>
      <c r="O683" s="546" t="str">
        <f>IF([2]!Tabla1[[#This Row],[Cantidad de Insumos]]="","",[2]!Tabla1[[#This Row],[Precio Unitario]]*[2]!Tabla1[[#This Row],[Cantidad de Insumos]])</f>
        <v/>
      </c>
      <c r="P683" s="531" t="str">
        <f>IF([2]!Tabla1[[#This Row],[Descripción]]="","",_xlfn.XLOOKUP([2]!Tabla1[[#This Row],[Descripción]],[2]!Tabla10[Descripción],[2]!Tabla10[CODIGO PRESUPUESTARIO],0))</f>
        <v/>
      </c>
      <c r="Q683" s="532"/>
      <c r="R683" s="532" t="str">
        <f>IF([2]!Tabla1[[#This Row],[Insumos]]="","",_xlfn.XLOOKUP([2]!Tabla1[[#This Row],[Insumos]],[2]!Tabla10[Insumo],[2]!Tabla10[InsumoAbrev],"",0))</f>
        <v/>
      </c>
      <c r="S683" s="191"/>
    </row>
    <row r="684" spans="2:19">
      <c r="B684" s="191" t="str">
        <f>IF('Formulario PPGR3'!$G684="","",CONCATENATE('Formulario PPGR3'!$C684,".",'Formulario PPGR3'!$D684,".",'Formulario PPGR3'!$E684,".",'Formulario PPGR3'!$F684))</f>
        <v/>
      </c>
      <c r="C684" s="191" t="str">
        <f>IF('Formulario PPGR3'!$G684="","",'Formulario PPGR1'!#REF!)</f>
        <v/>
      </c>
      <c r="D684" s="191" t="str">
        <f>IF('Formulario PPGR3'!$G684="","",'Formulario PPGR1'!#REF!)</f>
        <v/>
      </c>
      <c r="E684" s="191" t="str">
        <f>IF('Formulario PPGR3'!$G684="","",'Formulario PPGR1'!#REF!)</f>
        <v/>
      </c>
      <c r="F684" s="191" t="str">
        <f>IF('Formulario PPGR3'!$G684="","",'Formulario PPGR1'!#REF!)</f>
        <v/>
      </c>
      <c r="G684" s="241"/>
      <c r="H684" s="528" t="e" cm="1" vm="1">
        <f t="array" ref="H684">IF([2]!Tabla1[[#This Row],[Código_Actividad]]="","",_xlfn.XLOOKUP([2]!Tabla1[[#This Row],[Código_Actividad]],CodigoActividad,[2]!Tabla2[Actividades Programables Presupuestables],"",0))</f>
        <v>#REF!</v>
      </c>
      <c r="I684" s="529" t="str">
        <f>IFERROR(VLOOKUP('[2]Formulario PPGR3'!$G684,'[2]Formulario PPGR2'!$H$9:$V$534,15,FALSE),"")</f>
        <v/>
      </c>
      <c r="J684" s="538"/>
      <c r="K684" s="533"/>
      <c r="L684" s="530" t="str">
        <f>IF([2]!Tabla1[[#This Row],[Descripción]]="","",_xlfn.XLOOKUP([2]!Tabla1[[#This Row],[Descripción]],[2]!Tabla10[Descripción],[2]!Tabla10[Unidad de Medida],"",0))</f>
        <v/>
      </c>
      <c r="M684" s="321"/>
      <c r="N684" s="546" t="str">
        <f>IF([2]!Tabla1[[#This Row],[Descripción]]="","",_xlfn.XLOOKUP([2]!Tabla1[[#This Row],[Descripción]],[2]!Tabla10[Descripción],[2]!Tabla10[Precio Unitario],0))</f>
        <v/>
      </c>
      <c r="O684" s="546" t="str">
        <f>IF([2]!Tabla1[[#This Row],[Cantidad de Insumos]]="","",[2]!Tabla1[[#This Row],[Precio Unitario]]*[2]!Tabla1[[#This Row],[Cantidad de Insumos]])</f>
        <v/>
      </c>
      <c r="P684" s="531" t="str">
        <f>IF([2]!Tabla1[[#This Row],[Descripción]]="","",_xlfn.XLOOKUP([2]!Tabla1[[#This Row],[Descripción]],[2]!Tabla10[Descripción],[2]!Tabla10[CODIGO PRESUPUESTARIO],0))</f>
        <v/>
      </c>
      <c r="Q684" s="532"/>
      <c r="R684" s="532" t="str">
        <f>IF([2]!Tabla1[[#This Row],[Insumos]]="","",_xlfn.XLOOKUP([2]!Tabla1[[#This Row],[Insumos]],[2]!Tabla10[Insumo],[2]!Tabla10[InsumoAbrev],"",0))</f>
        <v/>
      </c>
      <c r="S684" s="191"/>
    </row>
    <row r="685" spans="2:19">
      <c r="B685" s="191" t="str">
        <f>IF('Formulario PPGR3'!$G685="","",CONCATENATE('Formulario PPGR3'!$C685,".",'Formulario PPGR3'!$D685,".",'Formulario PPGR3'!$E685,".",'Formulario PPGR3'!$F685))</f>
        <v/>
      </c>
      <c r="C685" s="191" t="str">
        <f>IF('Formulario PPGR3'!$G685="","",'Formulario PPGR1'!#REF!)</f>
        <v/>
      </c>
      <c r="D685" s="191" t="str">
        <f>IF('Formulario PPGR3'!$G685="","",'Formulario PPGR1'!#REF!)</f>
        <v/>
      </c>
      <c r="E685" s="191" t="str">
        <f>IF('Formulario PPGR3'!$G685="","",'Formulario PPGR1'!#REF!)</f>
        <v/>
      </c>
      <c r="F685" s="191" t="str">
        <f>IF('Formulario PPGR3'!$G685="","",'Formulario PPGR1'!#REF!)</f>
        <v/>
      </c>
      <c r="G685" s="241"/>
      <c r="H685" s="528" t="e" cm="1" vm="1">
        <f t="array" ref="H685">IF([2]!Tabla1[[#This Row],[Código_Actividad]]="","",_xlfn.XLOOKUP([2]!Tabla1[[#This Row],[Código_Actividad]],CodigoActividad,[2]!Tabla2[Actividades Programables Presupuestables],"",0))</f>
        <v>#REF!</v>
      </c>
      <c r="I685" s="529" t="str">
        <f>IFERROR(VLOOKUP('[2]Formulario PPGR3'!$G685,'[2]Formulario PPGR2'!$H$9:$V$534,15,FALSE),"")</f>
        <v/>
      </c>
      <c r="J685" s="538"/>
      <c r="K685" s="533"/>
      <c r="L685" s="530" t="str">
        <f>IF([2]!Tabla1[[#This Row],[Descripción]]="","",_xlfn.XLOOKUP([2]!Tabla1[[#This Row],[Descripción]],[2]!Tabla10[Descripción],[2]!Tabla10[Unidad de Medida],"",0))</f>
        <v/>
      </c>
      <c r="M685" s="321"/>
      <c r="N685" s="546" t="str">
        <f>IF([2]!Tabla1[[#This Row],[Descripción]]="","",_xlfn.XLOOKUP([2]!Tabla1[[#This Row],[Descripción]],[2]!Tabla10[Descripción],[2]!Tabla10[Precio Unitario],0))</f>
        <v/>
      </c>
      <c r="O685" s="546" t="str">
        <f>IF([2]!Tabla1[[#This Row],[Cantidad de Insumos]]="","",[2]!Tabla1[[#This Row],[Precio Unitario]]*[2]!Tabla1[[#This Row],[Cantidad de Insumos]])</f>
        <v/>
      </c>
      <c r="P685" s="531" t="str">
        <f>IF([2]!Tabla1[[#This Row],[Descripción]]="","",_xlfn.XLOOKUP([2]!Tabla1[[#This Row],[Descripción]],[2]!Tabla10[Descripción],[2]!Tabla10[CODIGO PRESUPUESTARIO],0))</f>
        <v/>
      </c>
      <c r="Q685" s="532"/>
      <c r="R685" s="532" t="str">
        <f>IF([2]!Tabla1[[#This Row],[Insumos]]="","",_xlfn.XLOOKUP([2]!Tabla1[[#This Row],[Insumos]],[2]!Tabla10[Insumo],[2]!Tabla10[InsumoAbrev],"",0))</f>
        <v/>
      </c>
      <c r="S685" s="191"/>
    </row>
    <row r="686" spans="2:19">
      <c r="B686" s="191" t="str">
        <f>IF('Formulario PPGR3'!$G686="","",CONCATENATE('Formulario PPGR3'!$C686,".",'Formulario PPGR3'!$D686,".",'Formulario PPGR3'!$E686,".",'Formulario PPGR3'!$F686))</f>
        <v/>
      </c>
      <c r="C686" s="191" t="str">
        <f>IF('Formulario PPGR3'!$G686="","",'Formulario PPGR1'!#REF!)</f>
        <v/>
      </c>
      <c r="D686" s="191" t="str">
        <f>IF('Formulario PPGR3'!$G686="","",'Formulario PPGR1'!#REF!)</f>
        <v/>
      </c>
      <c r="E686" s="191" t="str">
        <f>IF('Formulario PPGR3'!$G686="","",'Formulario PPGR1'!#REF!)</f>
        <v/>
      </c>
      <c r="F686" s="191" t="str">
        <f>IF('Formulario PPGR3'!$G686="","",'Formulario PPGR1'!#REF!)</f>
        <v/>
      </c>
      <c r="G686" s="241"/>
      <c r="H686" s="528" t="e" cm="1" vm="1">
        <f t="array" ref="H686">IF([2]!Tabla1[[#This Row],[Código_Actividad]]="","",_xlfn.XLOOKUP([2]!Tabla1[[#This Row],[Código_Actividad]],CodigoActividad,[2]!Tabla2[Actividades Programables Presupuestables],"",0))</f>
        <v>#REF!</v>
      </c>
      <c r="I686" s="529" t="str">
        <f>IFERROR(VLOOKUP('[2]Formulario PPGR3'!$G686,'[2]Formulario PPGR2'!$H$9:$V$534,15,FALSE),"")</f>
        <v/>
      </c>
      <c r="J686" s="538"/>
      <c r="K686" s="533"/>
      <c r="L686" s="530" t="str">
        <f>IF([2]!Tabla1[[#This Row],[Descripción]]="","",_xlfn.XLOOKUP([2]!Tabla1[[#This Row],[Descripción]],[2]!Tabla10[Descripción],[2]!Tabla10[Unidad de Medida],"",0))</f>
        <v/>
      </c>
      <c r="M686" s="321"/>
      <c r="N686" s="546" t="str">
        <f>IF([2]!Tabla1[[#This Row],[Descripción]]="","",_xlfn.XLOOKUP([2]!Tabla1[[#This Row],[Descripción]],[2]!Tabla10[Descripción],[2]!Tabla10[Precio Unitario],0))</f>
        <v/>
      </c>
      <c r="O686" s="546" t="str">
        <f>IF([2]!Tabla1[[#This Row],[Cantidad de Insumos]]="","",[2]!Tabla1[[#This Row],[Precio Unitario]]*[2]!Tabla1[[#This Row],[Cantidad de Insumos]])</f>
        <v/>
      </c>
      <c r="P686" s="531" t="str">
        <f>IF([2]!Tabla1[[#This Row],[Descripción]]="","",_xlfn.XLOOKUP([2]!Tabla1[[#This Row],[Descripción]],[2]!Tabla10[Descripción],[2]!Tabla10[CODIGO PRESUPUESTARIO],0))</f>
        <v/>
      </c>
      <c r="Q686" s="532"/>
      <c r="R686" s="532" t="str">
        <f>IF([2]!Tabla1[[#This Row],[Insumos]]="","",_xlfn.XLOOKUP([2]!Tabla1[[#This Row],[Insumos]],[2]!Tabla10[Insumo],[2]!Tabla10[InsumoAbrev],"",0))</f>
        <v/>
      </c>
      <c r="S686" s="191"/>
    </row>
    <row r="687" spans="2:19">
      <c r="B687" s="191" t="str">
        <f>IF('Formulario PPGR3'!$G687="","",CONCATENATE('Formulario PPGR3'!$C687,".",'Formulario PPGR3'!$D687,".",'Formulario PPGR3'!$E687,".",'Formulario PPGR3'!$F687))</f>
        <v/>
      </c>
      <c r="C687" s="191" t="str">
        <f>IF('Formulario PPGR3'!$G687="","",'Formulario PPGR1'!#REF!)</f>
        <v/>
      </c>
      <c r="D687" s="191" t="str">
        <f>IF('Formulario PPGR3'!$G687="","",'Formulario PPGR1'!#REF!)</f>
        <v/>
      </c>
      <c r="E687" s="191" t="str">
        <f>IF('Formulario PPGR3'!$G687="","",'Formulario PPGR1'!#REF!)</f>
        <v/>
      </c>
      <c r="F687" s="191" t="str">
        <f>IF('Formulario PPGR3'!$G687="","",'Formulario PPGR1'!#REF!)</f>
        <v/>
      </c>
      <c r="G687" s="241"/>
      <c r="H687" s="528" t="e" cm="1" vm="1">
        <f t="array" ref="H687">IF([2]!Tabla1[[#This Row],[Código_Actividad]]="","",_xlfn.XLOOKUP([2]!Tabla1[[#This Row],[Código_Actividad]],CodigoActividad,[2]!Tabla2[Actividades Programables Presupuestables],"",0))</f>
        <v>#REF!</v>
      </c>
      <c r="I687" s="529" t="str">
        <f>IFERROR(VLOOKUP('[2]Formulario PPGR3'!$G687,'[2]Formulario PPGR2'!$H$9:$V$534,15,FALSE),"")</f>
        <v/>
      </c>
      <c r="J687" s="538"/>
      <c r="K687" s="533"/>
      <c r="L687" s="530" t="str">
        <f>IF([2]!Tabla1[[#This Row],[Descripción]]="","",_xlfn.XLOOKUP([2]!Tabla1[[#This Row],[Descripción]],[2]!Tabla10[Descripción],[2]!Tabla10[Unidad de Medida],"",0))</f>
        <v/>
      </c>
      <c r="M687" s="321"/>
      <c r="N687" s="546" t="str">
        <f>IF([2]!Tabla1[[#This Row],[Descripción]]="","",_xlfn.XLOOKUP([2]!Tabla1[[#This Row],[Descripción]],[2]!Tabla10[Descripción],[2]!Tabla10[Precio Unitario],0))</f>
        <v/>
      </c>
      <c r="O687" s="546" t="str">
        <f>IF([2]!Tabla1[[#This Row],[Cantidad de Insumos]]="","",[2]!Tabla1[[#This Row],[Precio Unitario]]*[2]!Tabla1[[#This Row],[Cantidad de Insumos]])</f>
        <v/>
      </c>
      <c r="P687" s="531" t="str">
        <f>IF([2]!Tabla1[[#This Row],[Descripción]]="","",_xlfn.XLOOKUP([2]!Tabla1[[#This Row],[Descripción]],[2]!Tabla10[Descripción],[2]!Tabla10[CODIGO PRESUPUESTARIO],0))</f>
        <v/>
      </c>
      <c r="Q687" s="532"/>
      <c r="R687" s="532" t="str">
        <f>IF([2]!Tabla1[[#This Row],[Insumos]]="","",_xlfn.XLOOKUP([2]!Tabla1[[#This Row],[Insumos]],[2]!Tabla10[Insumo],[2]!Tabla10[InsumoAbrev],"",0))</f>
        <v/>
      </c>
      <c r="S687" s="191"/>
    </row>
    <row r="688" spans="2:19">
      <c r="B688" s="191" t="str">
        <f>IF('Formulario PPGR3'!$G688="","",CONCATENATE('Formulario PPGR3'!$C688,".",'Formulario PPGR3'!$D688,".",'Formulario PPGR3'!$E688,".",'Formulario PPGR3'!$F688))</f>
        <v/>
      </c>
      <c r="C688" s="191" t="str">
        <f>IF('Formulario PPGR3'!$G688="","",'Formulario PPGR1'!#REF!)</f>
        <v/>
      </c>
      <c r="D688" s="191" t="str">
        <f>IF('Formulario PPGR3'!$G688="","",'Formulario PPGR1'!#REF!)</f>
        <v/>
      </c>
      <c r="E688" s="191" t="str">
        <f>IF('Formulario PPGR3'!$G688="","",'Formulario PPGR1'!#REF!)</f>
        <v/>
      </c>
      <c r="F688" s="191" t="str">
        <f>IF('Formulario PPGR3'!$G688="","",'Formulario PPGR1'!#REF!)</f>
        <v/>
      </c>
      <c r="G688" s="241"/>
      <c r="H688" s="528" t="e" cm="1" vm="1">
        <f t="array" ref="H688">IF([2]!Tabla1[[#This Row],[Código_Actividad]]="","",_xlfn.XLOOKUP([2]!Tabla1[[#This Row],[Código_Actividad]],CodigoActividad,[2]!Tabla2[Actividades Programables Presupuestables],"",0))</f>
        <v>#REF!</v>
      </c>
      <c r="I688" s="529" t="str">
        <f>IFERROR(VLOOKUP('[2]Formulario PPGR3'!$G688,'[2]Formulario PPGR2'!$H$9:$V$534,15,FALSE),"")</f>
        <v/>
      </c>
      <c r="J688" s="538"/>
      <c r="K688" s="533"/>
      <c r="L688" s="530" t="str">
        <f>IF([2]!Tabla1[[#This Row],[Descripción]]="","",_xlfn.XLOOKUP([2]!Tabla1[[#This Row],[Descripción]],[2]!Tabla10[Descripción],[2]!Tabla10[Unidad de Medida],"",0))</f>
        <v/>
      </c>
      <c r="M688" s="321"/>
      <c r="N688" s="546" t="str">
        <f>IF([2]!Tabla1[[#This Row],[Descripción]]="","",_xlfn.XLOOKUP([2]!Tabla1[[#This Row],[Descripción]],[2]!Tabla10[Descripción],[2]!Tabla10[Precio Unitario],0))</f>
        <v/>
      </c>
      <c r="O688" s="546" t="str">
        <f>IF([2]!Tabla1[[#This Row],[Cantidad de Insumos]]="","",[2]!Tabla1[[#This Row],[Precio Unitario]]*[2]!Tabla1[[#This Row],[Cantidad de Insumos]])</f>
        <v/>
      </c>
      <c r="P688" s="531" t="str">
        <f>IF([2]!Tabla1[[#This Row],[Descripción]]="","",_xlfn.XLOOKUP([2]!Tabla1[[#This Row],[Descripción]],[2]!Tabla10[Descripción],[2]!Tabla10[CODIGO PRESUPUESTARIO],0))</f>
        <v/>
      </c>
      <c r="Q688" s="532"/>
      <c r="R688" s="532" t="str">
        <f>IF([2]!Tabla1[[#This Row],[Insumos]]="","",_xlfn.XLOOKUP([2]!Tabla1[[#This Row],[Insumos]],[2]!Tabla10[Insumo],[2]!Tabla10[InsumoAbrev],"",0))</f>
        <v/>
      </c>
      <c r="S688" s="191"/>
    </row>
    <row r="689" spans="2:19">
      <c r="B689" s="191" t="str">
        <f>IF('Formulario PPGR3'!$G689="","",CONCATENATE('Formulario PPGR3'!$C689,".",'Formulario PPGR3'!$D689,".",'Formulario PPGR3'!$E689,".",'Formulario PPGR3'!$F689))</f>
        <v/>
      </c>
      <c r="C689" s="191" t="str">
        <f>IF('Formulario PPGR3'!$G689="","",'Formulario PPGR1'!#REF!)</f>
        <v/>
      </c>
      <c r="D689" s="191" t="str">
        <f>IF('Formulario PPGR3'!$G689="","",'Formulario PPGR1'!#REF!)</f>
        <v/>
      </c>
      <c r="E689" s="191" t="str">
        <f>IF('Formulario PPGR3'!$G689="","",'Formulario PPGR1'!#REF!)</f>
        <v/>
      </c>
      <c r="F689" s="191" t="str">
        <f>IF('Formulario PPGR3'!$G689="","",'Formulario PPGR1'!#REF!)</f>
        <v/>
      </c>
      <c r="G689" s="241"/>
      <c r="H689" s="528" t="e" cm="1" vm="1">
        <f t="array" ref="H689">IF([2]!Tabla1[[#This Row],[Código_Actividad]]="","",_xlfn.XLOOKUP([2]!Tabla1[[#This Row],[Código_Actividad]],CodigoActividad,[2]!Tabla2[Actividades Programables Presupuestables],"",0))</f>
        <v>#REF!</v>
      </c>
      <c r="I689" s="529" t="str">
        <f>IFERROR(VLOOKUP('[2]Formulario PPGR3'!$G689,'[2]Formulario PPGR2'!$H$9:$V$534,15,FALSE),"")</f>
        <v/>
      </c>
      <c r="J689" s="537"/>
      <c r="K689" s="533"/>
      <c r="L689" s="530" t="str">
        <f>IF([2]!Tabla1[[#This Row],[Descripción]]="","",_xlfn.XLOOKUP([2]!Tabla1[[#This Row],[Descripción]],[2]!Tabla10[Descripción],[2]!Tabla10[Unidad de Medida],"",0))</f>
        <v/>
      </c>
      <c r="M689" s="321"/>
      <c r="N689" s="546" t="str">
        <f>IF([2]!Tabla1[[#This Row],[Descripción]]="","",_xlfn.XLOOKUP([2]!Tabla1[[#This Row],[Descripción]],[2]!Tabla10[Descripción],[2]!Tabla10[Precio Unitario],0))</f>
        <v/>
      </c>
      <c r="O689" s="546" t="str">
        <f>IF([2]!Tabla1[[#This Row],[Cantidad de Insumos]]="","",[2]!Tabla1[[#This Row],[Precio Unitario]]*[2]!Tabla1[[#This Row],[Cantidad de Insumos]])</f>
        <v/>
      </c>
      <c r="P689" s="531" t="str">
        <f>IF([2]!Tabla1[[#This Row],[Descripción]]="","",_xlfn.XLOOKUP([2]!Tabla1[[#This Row],[Descripción]],[2]!Tabla10[Descripción],[2]!Tabla10[CODIGO PRESUPUESTARIO],0))</f>
        <v/>
      </c>
      <c r="Q689" s="532"/>
      <c r="R689" s="532" t="str">
        <f>IF([2]!Tabla1[[#This Row],[Insumos]]="","",_xlfn.XLOOKUP([2]!Tabla1[[#This Row],[Insumos]],[2]!Tabla10[Insumo],[2]!Tabla10[InsumoAbrev],"",0))</f>
        <v/>
      </c>
      <c r="S689" s="191"/>
    </row>
    <row r="690" spans="2:19">
      <c r="B690" s="191" t="str">
        <f>IF('Formulario PPGR3'!$G690="","",CONCATENATE('Formulario PPGR3'!$C690,".",'Formulario PPGR3'!$D690,".",'Formulario PPGR3'!$E690,".",'Formulario PPGR3'!$F690))</f>
        <v/>
      </c>
      <c r="C690" s="191" t="str">
        <f>IF('Formulario PPGR3'!$G690="","",'Formulario PPGR1'!#REF!)</f>
        <v/>
      </c>
      <c r="D690" s="191" t="str">
        <f>IF('Formulario PPGR3'!$G690="","",'Formulario PPGR1'!#REF!)</f>
        <v/>
      </c>
      <c r="E690" s="191" t="str">
        <f>IF('Formulario PPGR3'!$G690="","",'Formulario PPGR1'!#REF!)</f>
        <v/>
      </c>
      <c r="F690" s="191" t="str">
        <f>IF('Formulario PPGR3'!$G690="","",'Formulario PPGR1'!#REF!)</f>
        <v/>
      </c>
      <c r="G690" s="241"/>
      <c r="H690" s="528" t="e" cm="1" vm="1">
        <f t="array" ref="H690">IF([2]!Tabla1[[#This Row],[Código_Actividad]]="","",_xlfn.XLOOKUP([2]!Tabla1[[#This Row],[Código_Actividad]],CodigoActividad,[2]!Tabla2[Actividades Programables Presupuestables],"",0))</f>
        <v>#REF!</v>
      </c>
      <c r="I690" s="529" t="str">
        <f>IFERROR(VLOOKUP('[2]Formulario PPGR3'!$G690,'[2]Formulario PPGR2'!$H$9:$V$534,15,FALSE),"")</f>
        <v/>
      </c>
      <c r="J690" s="537"/>
      <c r="K690" s="533"/>
      <c r="L690" s="530" t="str">
        <f>IF([2]!Tabla1[[#This Row],[Descripción]]="","",_xlfn.XLOOKUP([2]!Tabla1[[#This Row],[Descripción]],[2]!Tabla10[Descripción],[2]!Tabla10[Unidad de Medida],"",0))</f>
        <v/>
      </c>
      <c r="M690" s="321"/>
      <c r="N690" s="546" t="str">
        <f>IF([2]!Tabla1[[#This Row],[Descripción]]="","",_xlfn.XLOOKUP([2]!Tabla1[[#This Row],[Descripción]],[2]!Tabla10[Descripción],[2]!Tabla10[Precio Unitario],0))</f>
        <v/>
      </c>
      <c r="O690" s="546" t="str">
        <f>IF([2]!Tabla1[[#This Row],[Cantidad de Insumos]]="","",[2]!Tabla1[[#This Row],[Precio Unitario]]*[2]!Tabla1[[#This Row],[Cantidad de Insumos]])</f>
        <v/>
      </c>
      <c r="P690" s="531" t="str">
        <f>IF([2]!Tabla1[[#This Row],[Descripción]]="","",_xlfn.XLOOKUP([2]!Tabla1[[#This Row],[Descripción]],[2]!Tabla10[Descripción],[2]!Tabla10[CODIGO PRESUPUESTARIO],0))</f>
        <v/>
      </c>
      <c r="Q690" s="532"/>
      <c r="R690" s="532" t="str">
        <f>IF([2]!Tabla1[[#This Row],[Insumos]]="","",_xlfn.XLOOKUP([2]!Tabla1[[#This Row],[Insumos]],[2]!Tabla10[Insumo],[2]!Tabla10[InsumoAbrev],"",0))</f>
        <v/>
      </c>
      <c r="S690" s="191"/>
    </row>
    <row r="691" spans="2:19">
      <c r="B691" s="191" t="str">
        <f>IF('Formulario PPGR3'!$G691="","",CONCATENATE('Formulario PPGR3'!$C691,".",'Formulario PPGR3'!$D691,".",'Formulario PPGR3'!$E691,".",'Formulario PPGR3'!$F691))</f>
        <v/>
      </c>
      <c r="C691" s="191" t="str">
        <f>IF('Formulario PPGR3'!$G691="","",'Formulario PPGR1'!#REF!)</f>
        <v/>
      </c>
      <c r="D691" s="191" t="str">
        <f>IF('Formulario PPGR3'!$G691="","",'Formulario PPGR1'!#REF!)</f>
        <v/>
      </c>
      <c r="E691" s="191" t="str">
        <f>IF('Formulario PPGR3'!$G691="","",'Formulario PPGR1'!#REF!)</f>
        <v/>
      </c>
      <c r="F691" s="191" t="str">
        <f>IF('Formulario PPGR3'!$G691="","",'Formulario PPGR1'!#REF!)</f>
        <v/>
      </c>
      <c r="G691" s="241"/>
      <c r="H691" s="528" t="e" cm="1" vm="1">
        <f t="array" ref="H691">IF([2]!Tabla1[[#This Row],[Código_Actividad]]="","",_xlfn.XLOOKUP([2]!Tabla1[[#This Row],[Código_Actividad]],CodigoActividad,[2]!Tabla2[Actividades Programables Presupuestables],"",0))</f>
        <v>#REF!</v>
      </c>
      <c r="I691" s="529" t="str">
        <f>IFERROR(VLOOKUP('[2]Formulario PPGR3'!$G691,'[2]Formulario PPGR2'!$H$9:$V$534,15,FALSE),"")</f>
        <v/>
      </c>
      <c r="J691" s="538"/>
      <c r="K691" s="533"/>
      <c r="L691" s="530" t="str">
        <f>IF([2]!Tabla1[[#This Row],[Descripción]]="","",_xlfn.XLOOKUP([2]!Tabla1[[#This Row],[Descripción]],[2]!Tabla10[Descripción],[2]!Tabla10[Unidad de Medida],"",0))</f>
        <v/>
      </c>
      <c r="M691" s="321"/>
      <c r="N691" s="546" t="str">
        <f>IF([2]!Tabla1[[#This Row],[Descripción]]="","",_xlfn.XLOOKUP([2]!Tabla1[[#This Row],[Descripción]],[2]!Tabla10[Descripción],[2]!Tabla10[Precio Unitario],0))</f>
        <v/>
      </c>
      <c r="O691" s="546" t="str">
        <f>IF([2]!Tabla1[[#This Row],[Cantidad de Insumos]]="","",[2]!Tabla1[[#This Row],[Precio Unitario]]*[2]!Tabla1[[#This Row],[Cantidad de Insumos]])</f>
        <v/>
      </c>
      <c r="P691" s="531" t="str">
        <f>IF([2]!Tabla1[[#This Row],[Descripción]]="","",_xlfn.XLOOKUP([2]!Tabla1[[#This Row],[Descripción]],[2]!Tabla10[Descripción],[2]!Tabla10[CODIGO PRESUPUESTARIO],0))</f>
        <v/>
      </c>
      <c r="Q691" s="532"/>
      <c r="R691" s="532" t="str">
        <f>IF([2]!Tabla1[[#This Row],[Insumos]]="","",_xlfn.XLOOKUP([2]!Tabla1[[#This Row],[Insumos]],[2]!Tabla10[Insumo],[2]!Tabla10[InsumoAbrev],"",0))</f>
        <v/>
      </c>
      <c r="S691" s="191"/>
    </row>
    <row r="692" spans="2:19">
      <c r="B692" s="191" t="str">
        <f>IF('Formulario PPGR3'!$G692="","",CONCATENATE('Formulario PPGR3'!$C692,".",'Formulario PPGR3'!$D692,".",'Formulario PPGR3'!$E692,".",'Formulario PPGR3'!$F692))</f>
        <v/>
      </c>
      <c r="C692" s="191" t="str">
        <f>IF('Formulario PPGR3'!$G692="","",'Formulario PPGR1'!#REF!)</f>
        <v/>
      </c>
      <c r="D692" s="191" t="str">
        <f>IF('Formulario PPGR3'!$G692="","",'Formulario PPGR1'!#REF!)</f>
        <v/>
      </c>
      <c r="E692" s="191" t="str">
        <f>IF('Formulario PPGR3'!$G692="","",'Formulario PPGR1'!#REF!)</f>
        <v/>
      </c>
      <c r="F692" s="191" t="str">
        <f>IF('Formulario PPGR3'!$G692="","",'Formulario PPGR1'!#REF!)</f>
        <v/>
      </c>
      <c r="G692" s="241"/>
      <c r="H692" s="528" t="e" cm="1" vm="1">
        <f t="array" ref="H692">IF([2]!Tabla1[[#This Row],[Código_Actividad]]="","",_xlfn.XLOOKUP([2]!Tabla1[[#This Row],[Código_Actividad]],CodigoActividad,[2]!Tabla2[Actividades Programables Presupuestables],"",0))</f>
        <v>#REF!</v>
      </c>
      <c r="I692" s="529" t="str">
        <f>IFERROR(VLOOKUP('[2]Formulario PPGR3'!$G692,'[2]Formulario PPGR2'!$H$9:$V$534,15,FALSE),"")</f>
        <v/>
      </c>
      <c r="J692" s="538"/>
      <c r="K692" s="533"/>
      <c r="L692" s="530" t="str">
        <f>IF([2]!Tabla1[[#This Row],[Descripción]]="","",_xlfn.XLOOKUP([2]!Tabla1[[#This Row],[Descripción]],[2]!Tabla10[Descripción],[2]!Tabla10[Unidad de Medida],"",0))</f>
        <v/>
      </c>
      <c r="M692" s="321"/>
      <c r="N692" s="546" t="str">
        <f>IF([2]!Tabla1[[#This Row],[Descripción]]="","",_xlfn.XLOOKUP([2]!Tabla1[[#This Row],[Descripción]],[2]!Tabla10[Descripción],[2]!Tabla10[Precio Unitario],0))</f>
        <v/>
      </c>
      <c r="O692" s="546" t="str">
        <f>IF([2]!Tabla1[[#This Row],[Cantidad de Insumos]]="","",[2]!Tabla1[[#This Row],[Precio Unitario]]*[2]!Tabla1[[#This Row],[Cantidad de Insumos]])</f>
        <v/>
      </c>
      <c r="P692" s="531" t="str">
        <f>IF([2]!Tabla1[[#This Row],[Descripción]]="","",_xlfn.XLOOKUP([2]!Tabla1[[#This Row],[Descripción]],[2]!Tabla10[Descripción],[2]!Tabla10[CODIGO PRESUPUESTARIO],0))</f>
        <v/>
      </c>
      <c r="Q692" s="532"/>
      <c r="R692" s="532" t="str">
        <f>IF([2]!Tabla1[[#This Row],[Insumos]]="","",_xlfn.XLOOKUP([2]!Tabla1[[#This Row],[Insumos]],[2]!Tabla10[Insumo],[2]!Tabla10[InsumoAbrev],"",0))</f>
        <v/>
      </c>
      <c r="S692" s="191"/>
    </row>
    <row r="693" spans="2:19">
      <c r="B693" s="191" t="str">
        <f>IF('Formulario PPGR3'!$G693="","",CONCATENATE('Formulario PPGR3'!$C693,".",'Formulario PPGR3'!$D693,".",'Formulario PPGR3'!$E693,".",'Formulario PPGR3'!$F693))</f>
        <v/>
      </c>
      <c r="C693" s="191" t="str">
        <f>IF('Formulario PPGR3'!$G693="","",'Formulario PPGR1'!#REF!)</f>
        <v/>
      </c>
      <c r="D693" s="191" t="str">
        <f>IF('Formulario PPGR3'!$G693="","",'Formulario PPGR1'!#REF!)</f>
        <v/>
      </c>
      <c r="E693" s="191" t="str">
        <f>IF('Formulario PPGR3'!$G693="","",'Formulario PPGR1'!#REF!)</f>
        <v/>
      </c>
      <c r="F693" s="191" t="str">
        <f>IF('Formulario PPGR3'!$G693="","",'Formulario PPGR1'!#REF!)</f>
        <v/>
      </c>
      <c r="G693" s="241"/>
      <c r="H693" s="528" t="e" cm="1" vm="1">
        <f t="array" ref="H693">IF([2]!Tabla1[[#This Row],[Código_Actividad]]="","",_xlfn.XLOOKUP([2]!Tabla1[[#This Row],[Código_Actividad]],CodigoActividad,[2]!Tabla2[Actividades Programables Presupuestables],"",0))</f>
        <v>#REF!</v>
      </c>
      <c r="I693" s="529" t="str">
        <f>IFERROR(VLOOKUP('[2]Formulario PPGR3'!$G693,'[2]Formulario PPGR2'!$H$9:$V$534,15,FALSE),"")</f>
        <v/>
      </c>
      <c r="J693" s="537"/>
      <c r="K693" s="533"/>
      <c r="L693" s="530" t="str">
        <f>IF([2]!Tabla1[[#This Row],[Descripción]]="","",_xlfn.XLOOKUP([2]!Tabla1[[#This Row],[Descripción]],[2]!Tabla10[Descripción],[2]!Tabla10[Unidad de Medida],"",0))</f>
        <v/>
      </c>
      <c r="M693" s="321"/>
      <c r="N693" s="546" t="str">
        <f>IF([2]!Tabla1[[#This Row],[Descripción]]="","",_xlfn.XLOOKUP([2]!Tabla1[[#This Row],[Descripción]],[2]!Tabla10[Descripción],[2]!Tabla10[Precio Unitario],0))</f>
        <v/>
      </c>
      <c r="O693" s="546" t="str">
        <f>IF([2]!Tabla1[[#This Row],[Cantidad de Insumos]]="","",[2]!Tabla1[[#This Row],[Precio Unitario]]*[2]!Tabla1[[#This Row],[Cantidad de Insumos]])</f>
        <v/>
      </c>
      <c r="P693" s="531" t="str">
        <f>IF([2]!Tabla1[[#This Row],[Descripción]]="","",_xlfn.XLOOKUP([2]!Tabla1[[#This Row],[Descripción]],[2]!Tabla10[Descripción],[2]!Tabla10[CODIGO PRESUPUESTARIO],0))</f>
        <v/>
      </c>
      <c r="Q693" s="532"/>
      <c r="R693" s="532" t="str">
        <f>IF([2]!Tabla1[[#This Row],[Insumos]]="","",_xlfn.XLOOKUP([2]!Tabla1[[#This Row],[Insumos]],[2]!Tabla10[Insumo],[2]!Tabla10[InsumoAbrev],"",0))</f>
        <v/>
      </c>
      <c r="S693" s="191"/>
    </row>
    <row r="694" spans="2:19">
      <c r="B694" s="191" t="str">
        <f>IF('Formulario PPGR3'!$G694="","",CONCATENATE('Formulario PPGR3'!$C694,".",'Formulario PPGR3'!$D694,".",'Formulario PPGR3'!$E694,".",'Formulario PPGR3'!$F694))</f>
        <v/>
      </c>
      <c r="C694" s="191" t="str">
        <f>IF('Formulario PPGR3'!$G694="","",'Formulario PPGR1'!#REF!)</f>
        <v/>
      </c>
      <c r="D694" s="191" t="str">
        <f>IF('Formulario PPGR3'!$G694="","",'Formulario PPGR1'!#REF!)</f>
        <v/>
      </c>
      <c r="E694" s="191" t="str">
        <f>IF('Formulario PPGR3'!$G694="","",'Formulario PPGR1'!#REF!)</f>
        <v/>
      </c>
      <c r="F694" s="191" t="str">
        <f>IF('Formulario PPGR3'!$G694="","",'Formulario PPGR1'!#REF!)</f>
        <v/>
      </c>
      <c r="G694" s="241"/>
      <c r="H694" s="528" t="e" cm="1" vm="1">
        <f t="array" ref="H694">IF([2]!Tabla1[[#This Row],[Código_Actividad]]="","",_xlfn.XLOOKUP([2]!Tabla1[[#This Row],[Código_Actividad]],CodigoActividad,[2]!Tabla2[Actividades Programables Presupuestables],"",0))</f>
        <v>#REF!</v>
      </c>
      <c r="I694" s="529" t="str">
        <f>IFERROR(VLOOKUP('[2]Formulario PPGR3'!$G694,'[2]Formulario PPGR2'!$H$9:$V$534,15,FALSE),"")</f>
        <v/>
      </c>
      <c r="J694" s="538"/>
      <c r="K694" s="533"/>
      <c r="L694" s="530" t="str">
        <f>IF([2]!Tabla1[[#This Row],[Descripción]]="","",_xlfn.XLOOKUP([2]!Tabla1[[#This Row],[Descripción]],[2]!Tabla10[Descripción],[2]!Tabla10[Unidad de Medida],"",0))</f>
        <v/>
      </c>
      <c r="M694" s="321"/>
      <c r="N694" s="546" t="str">
        <f>IF([2]!Tabla1[[#This Row],[Descripción]]="","",_xlfn.XLOOKUP([2]!Tabla1[[#This Row],[Descripción]],[2]!Tabla10[Descripción],[2]!Tabla10[Precio Unitario],0))</f>
        <v/>
      </c>
      <c r="O694" s="546" t="str">
        <f>IF([2]!Tabla1[[#This Row],[Cantidad de Insumos]]="","",[2]!Tabla1[[#This Row],[Precio Unitario]]*[2]!Tabla1[[#This Row],[Cantidad de Insumos]])</f>
        <v/>
      </c>
      <c r="P694" s="531" t="str">
        <f>IF([2]!Tabla1[[#This Row],[Descripción]]="","",_xlfn.XLOOKUP([2]!Tabla1[[#This Row],[Descripción]],[2]!Tabla10[Descripción],[2]!Tabla10[CODIGO PRESUPUESTARIO],0))</f>
        <v/>
      </c>
      <c r="Q694" s="532"/>
      <c r="R694" s="532" t="str">
        <f>IF([2]!Tabla1[[#This Row],[Insumos]]="","",_xlfn.XLOOKUP([2]!Tabla1[[#This Row],[Insumos]],[2]!Tabla10[Insumo],[2]!Tabla10[InsumoAbrev],"",0))</f>
        <v/>
      </c>
      <c r="S694" s="191"/>
    </row>
    <row r="695" spans="2:19">
      <c r="B695" s="191" t="str">
        <f>IF('Formulario PPGR3'!$G695="","",CONCATENATE('Formulario PPGR3'!$C695,".",'Formulario PPGR3'!$D695,".",'Formulario PPGR3'!$E695,".",'Formulario PPGR3'!$F695))</f>
        <v/>
      </c>
      <c r="C695" s="191" t="str">
        <f>IF('Formulario PPGR3'!$G695="","",'Formulario PPGR1'!#REF!)</f>
        <v/>
      </c>
      <c r="D695" s="191" t="str">
        <f>IF('Formulario PPGR3'!$G695="","",'Formulario PPGR1'!#REF!)</f>
        <v/>
      </c>
      <c r="E695" s="191" t="str">
        <f>IF('Formulario PPGR3'!$G695="","",'Formulario PPGR1'!#REF!)</f>
        <v/>
      </c>
      <c r="F695" s="191" t="str">
        <f>IF('Formulario PPGR3'!$G695="","",'Formulario PPGR1'!#REF!)</f>
        <v/>
      </c>
      <c r="G695" s="241"/>
      <c r="H695" s="528" t="e" cm="1" vm="1">
        <f t="array" ref="H695">IF([2]!Tabla1[[#This Row],[Código_Actividad]]="","",_xlfn.XLOOKUP([2]!Tabla1[[#This Row],[Código_Actividad]],CodigoActividad,[2]!Tabla2[Actividades Programables Presupuestables],"",0))</f>
        <v>#REF!</v>
      </c>
      <c r="I695" s="529" t="str">
        <f>IFERROR(VLOOKUP('[2]Formulario PPGR3'!$G695,'[2]Formulario PPGR2'!$H$9:$V$534,15,FALSE),"")</f>
        <v/>
      </c>
      <c r="J695" s="538"/>
      <c r="K695" s="533"/>
      <c r="L695" s="530" t="str">
        <f>IF([2]!Tabla1[[#This Row],[Descripción]]="","",_xlfn.XLOOKUP([2]!Tabla1[[#This Row],[Descripción]],[2]!Tabla10[Descripción],[2]!Tabla10[Unidad de Medida],"",0))</f>
        <v/>
      </c>
      <c r="M695" s="321"/>
      <c r="N695" s="546" t="str">
        <f>IF([2]!Tabla1[[#This Row],[Descripción]]="","",_xlfn.XLOOKUP([2]!Tabla1[[#This Row],[Descripción]],[2]!Tabla10[Descripción],[2]!Tabla10[Precio Unitario],0))</f>
        <v/>
      </c>
      <c r="O695" s="546" t="str">
        <f>IF([2]!Tabla1[[#This Row],[Cantidad de Insumos]]="","",[2]!Tabla1[[#This Row],[Precio Unitario]]*[2]!Tabla1[[#This Row],[Cantidad de Insumos]])</f>
        <v/>
      </c>
      <c r="P695" s="531" t="str">
        <f>IF([2]!Tabla1[[#This Row],[Descripción]]="","",_xlfn.XLOOKUP([2]!Tabla1[[#This Row],[Descripción]],[2]!Tabla10[Descripción],[2]!Tabla10[CODIGO PRESUPUESTARIO],0))</f>
        <v/>
      </c>
      <c r="Q695" s="532"/>
      <c r="R695" s="532" t="str">
        <f>IF([2]!Tabla1[[#This Row],[Insumos]]="","",_xlfn.XLOOKUP([2]!Tabla1[[#This Row],[Insumos]],[2]!Tabla10[Insumo],[2]!Tabla10[InsumoAbrev],"",0))</f>
        <v/>
      </c>
      <c r="S695" s="191"/>
    </row>
    <row r="696" spans="2:19">
      <c r="B696" s="191" t="str">
        <f>IF('Formulario PPGR3'!$G696="","",CONCATENATE('Formulario PPGR3'!$C696,".",'Formulario PPGR3'!$D696,".",'Formulario PPGR3'!$E696,".",'Formulario PPGR3'!$F696))</f>
        <v/>
      </c>
      <c r="C696" s="191" t="str">
        <f>IF('Formulario PPGR3'!$G696="","",'Formulario PPGR1'!#REF!)</f>
        <v/>
      </c>
      <c r="D696" s="191" t="str">
        <f>IF('Formulario PPGR3'!$G696="","",'Formulario PPGR1'!#REF!)</f>
        <v/>
      </c>
      <c r="E696" s="191" t="str">
        <f>IF('Formulario PPGR3'!$G696="","",'Formulario PPGR1'!#REF!)</f>
        <v/>
      </c>
      <c r="F696" s="191" t="str">
        <f>IF('Formulario PPGR3'!$G696="","",'Formulario PPGR1'!#REF!)</f>
        <v/>
      </c>
      <c r="G696" s="241"/>
      <c r="H696" s="528" t="e" cm="1" vm="1">
        <f t="array" ref="H696">IF([2]!Tabla1[[#This Row],[Código_Actividad]]="","",_xlfn.XLOOKUP([2]!Tabla1[[#This Row],[Código_Actividad]],CodigoActividad,[2]!Tabla2[Actividades Programables Presupuestables],"",0))</f>
        <v>#REF!</v>
      </c>
      <c r="I696" s="529" t="str">
        <f>IFERROR(VLOOKUP('[2]Formulario PPGR3'!$G696,'[2]Formulario PPGR2'!$H$9:$V$534,15,FALSE),"")</f>
        <v/>
      </c>
      <c r="J696" s="538"/>
      <c r="K696" s="533"/>
      <c r="L696" s="530" t="str">
        <f>IF([2]!Tabla1[[#This Row],[Descripción]]="","",_xlfn.XLOOKUP([2]!Tabla1[[#This Row],[Descripción]],[2]!Tabla10[Descripción],[2]!Tabla10[Unidad de Medida],"",0))</f>
        <v/>
      </c>
      <c r="M696" s="321"/>
      <c r="N696" s="546" t="str">
        <f>IF([2]!Tabla1[[#This Row],[Descripción]]="","",_xlfn.XLOOKUP([2]!Tabla1[[#This Row],[Descripción]],[2]!Tabla10[Descripción],[2]!Tabla10[Precio Unitario],0))</f>
        <v/>
      </c>
      <c r="O696" s="546" t="str">
        <f>IF([2]!Tabla1[[#This Row],[Cantidad de Insumos]]="","",[2]!Tabla1[[#This Row],[Precio Unitario]]*[2]!Tabla1[[#This Row],[Cantidad de Insumos]])</f>
        <v/>
      </c>
      <c r="P696" s="531" t="str">
        <f>IF([2]!Tabla1[[#This Row],[Descripción]]="","",_xlfn.XLOOKUP([2]!Tabla1[[#This Row],[Descripción]],[2]!Tabla10[Descripción],[2]!Tabla10[CODIGO PRESUPUESTARIO],0))</f>
        <v/>
      </c>
      <c r="Q696" s="532"/>
      <c r="R696" s="532" t="str">
        <f>IF([2]!Tabla1[[#This Row],[Insumos]]="","",_xlfn.XLOOKUP([2]!Tabla1[[#This Row],[Insumos]],[2]!Tabla10[Insumo],[2]!Tabla10[InsumoAbrev],"",0))</f>
        <v/>
      </c>
      <c r="S696" s="191"/>
    </row>
    <row r="697" spans="2:19">
      <c r="B697" s="191" t="str">
        <f>IF('Formulario PPGR3'!$G697="","",CONCATENATE('Formulario PPGR3'!$C697,".",'Formulario PPGR3'!$D697,".",'Formulario PPGR3'!$E697,".",'Formulario PPGR3'!$F697))</f>
        <v/>
      </c>
      <c r="C697" s="191" t="str">
        <f>IF('Formulario PPGR3'!$G697="","",'Formulario PPGR1'!#REF!)</f>
        <v/>
      </c>
      <c r="D697" s="191" t="str">
        <f>IF('Formulario PPGR3'!$G697="","",'Formulario PPGR1'!#REF!)</f>
        <v/>
      </c>
      <c r="E697" s="191" t="str">
        <f>IF('Formulario PPGR3'!$G697="","",'Formulario PPGR1'!#REF!)</f>
        <v/>
      </c>
      <c r="F697" s="191" t="str">
        <f>IF('Formulario PPGR3'!$G697="","",'Formulario PPGR1'!#REF!)</f>
        <v/>
      </c>
      <c r="G697" s="241"/>
      <c r="H697" s="528" t="e" cm="1" vm="1">
        <f t="array" ref="H697">IF([2]!Tabla1[[#This Row],[Código_Actividad]]="","",_xlfn.XLOOKUP([2]!Tabla1[[#This Row],[Código_Actividad]],CodigoActividad,[2]!Tabla2[Actividades Programables Presupuestables],"",0))</f>
        <v>#REF!</v>
      </c>
      <c r="I697" s="529" t="str">
        <f>IFERROR(VLOOKUP('[2]Formulario PPGR3'!$G697,'[2]Formulario PPGR2'!$H$9:$V$534,15,FALSE),"")</f>
        <v/>
      </c>
      <c r="J697" s="538"/>
      <c r="K697" s="533"/>
      <c r="L697" s="530" t="str">
        <f>IF([2]!Tabla1[[#This Row],[Descripción]]="","",_xlfn.XLOOKUP([2]!Tabla1[[#This Row],[Descripción]],[2]!Tabla10[Descripción],[2]!Tabla10[Unidad de Medida],"",0))</f>
        <v/>
      </c>
      <c r="M697" s="321"/>
      <c r="N697" s="546" t="str">
        <f>IF([2]!Tabla1[[#This Row],[Descripción]]="","",_xlfn.XLOOKUP([2]!Tabla1[[#This Row],[Descripción]],[2]!Tabla10[Descripción],[2]!Tabla10[Precio Unitario],0))</f>
        <v/>
      </c>
      <c r="O697" s="546" t="str">
        <f>IF([2]!Tabla1[[#This Row],[Cantidad de Insumos]]="","",[2]!Tabla1[[#This Row],[Precio Unitario]]*[2]!Tabla1[[#This Row],[Cantidad de Insumos]])</f>
        <v/>
      </c>
      <c r="P697" s="531" t="str">
        <f>IF([2]!Tabla1[[#This Row],[Descripción]]="","",_xlfn.XLOOKUP([2]!Tabla1[[#This Row],[Descripción]],[2]!Tabla10[Descripción],[2]!Tabla10[CODIGO PRESUPUESTARIO],0))</f>
        <v/>
      </c>
      <c r="Q697" s="532"/>
      <c r="R697" s="532" t="str">
        <f>IF([2]!Tabla1[[#This Row],[Insumos]]="","",_xlfn.XLOOKUP([2]!Tabla1[[#This Row],[Insumos]],[2]!Tabla10[Insumo],[2]!Tabla10[InsumoAbrev],"",0))</f>
        <v/>
      </c>
      <c r="S697" s="191"/>
    </row>
    <row r="698" spans="2:19">
      <c r="B698" s="191" t="str">
        <f>IF('Formulario PPGR3'!$G698="","",CONCATENATE('Formulario PPGR3'!$C698,".",'Formulario PPGR3'!$D698,".",'Formulario PPGR3'!$E698,".",'Formulario PPGR3'!$F698))</f>
        <v/>
      </c>
      <c r="C698" s="191" t="str">
        <f>IF('Formulario PPGR3'!$G698="","",'Formulario PPGR1'!#REF!)</f>
        <v/>
      </c>
      <c r="D698" s="191" t="str">
        <f>IF('Formulario PPGR3'!$G698="","",'Formulario PPGR1'!#REF!)</f>
        <v/>
      </c>
      <c r="E698" s="191" t="str">
        <f>IF('Formulario PPGR3'!$G698="","",'Formulario PPGR1'!#REF!)</f>
        <v/>
      </c>
      <c r="F698" s="191" t="str">
        <f>IF('Formulario PPGR3'!$G698="","",'Formulario PPGR1'!#REF!)</f>
        <v/>
      </c>
      <c r="G698" s="241"/>
      <c r="H698" s="528" t="e" cm="1" vm="1">
        <f t="array" ref="H698">IF([2]!Tabla1[[#This Row],[Código_Actividad]]="","",_xlfn.XLOOKUP([2]!Tabla1[[#This Row],[Código_Actividad]],CodigoActividad,[2]!Tabla2[Actividades Programables Presupuestables],"",0))</f>
        <v>#REF!</v>
      </c>
      <c r="I698" s="529" t="str">
        <f>IFERROR(VLOOKUP('[2]Formulario PPGR3'!$G698,'[2]Formulario PPGR2'!$H$9:$V$534,15,FALSE),"")</f>
        <v/>
      </c>
      <c r="J698" s="537"/>
      <c r="K698" s="533"/>
      <c r="L698" s="530" t="str">
        <f>IF([2]!Tabla1[[#This Row],[Descripción]]="","",_xlfn.XLOOKUP([2]!Tabla1[[#This Row],[Descripción]],[2]!Tabla10[Descripción],[2]!Tabla10[Unidad de Medida],"",0))</f>
        <v/>
      </c>
      <c r="M698" s="321"/>
      <c r="N698" s="546" t="str">
        <f>IF([2]!Tabla1[[#This Row],[Descripción]]="","",_xlfn.XLOOKUP([2]!Tabla1[[#This Row],[Descripción]],[2]!Tabla10[Descripción],[2]!Tabla10[Precio Unitario],0))</f>
        <v/>
      </c>
      <c r="O698" s="546" t="str">
        <f>IF([2]!Tabla1[[#This Row],[Cantidad de Insumos]]="","",[2]!Tabla1[[#This Row],[Precio Unitario]]*[2]!Tabla1[[#This Row],[Cantidad de Insumos]])</f>
        <v/>
      </c>
      <c r="P698" s="531" t="str">
        <f>IF([2]!Tabla1[[#This Row],[Descripción]]="","",_xlfn.XLOOKUP([2]!Tabla1[[#This Row],[Descripción]],[2]!Tabla10[Descripción],[2]!Tabla10[CODIGO PRESUPUESTARIO],0))</f>
        <v/>
      </c>
      <c r="Q698" s="532"/>
      <c r="R698" s="532" t="str">
        <f>IF([2]!Tabla1[[#This Row],[Insumos]]="","",_xlfn.XLOOKUP([2]!Tabla1[[#This Row],[Insumos]],[2]!Tabla10[Insumo],[2]!Tabla10[InsumoAbrev],"",0))</f>
        <v/>
      </c>
      <c r="S698" s="191"/>
    </row>
    <row r="699" spans="2:19">
      <c r="B699" s="191" t="str">
        <f>IF('Formulario PPGR3'!$G699="","",CONCATENATE('Formulario PPGR3'!$C699,".",'Formulario PPGR3'!$D699,".",'Formulario PPGR3'!$E699,".",'Formulario PPGR3'!$F699))</f>
        <v/>
      </c>
      <c r="C699" s="191" t="str">
        <f>IF('Formulario PPGR3'!$G699="","",'Formulario PPGR1'!#REF!)</f>
        <v/>
      </c>
      <c r="D699" s="191" t="str">
        <f>IF('Formulario PPGR3'!$G699="","",'Formulario PPGR1'!#REF!)</f>
        <v/>
      </c>
      <c r="E699" s="191" t="str">
        <f>IF('Formulario PPGR3'!$G699="","",'Formulario PPGR1'!#REF!)</f>
        <v/>
      </c>
      <c r="F699" s="191" t="str">
        <f>IF('Formulario PPGR3'!$G699="","",'Formulario PPGR1'!#REF!)</f>
        <v/>
      </c>
      <c r="G699" s="241"/>
      <c r="H699" s="528" t="e" cm="1" vm="1">
        <f t="array" ref="H699">IF([2]!Tabla1[[#This Row],[Código_Actividad]]="","",_xlfn.XLOOKUP([2]!Tabla1[[#This Row],[Código_Actividad]],CodigoActividad,[2]!Tabla2[Actividades Programables Presupuestables],"",0))</f>
        <v>#REF!</v>
      </c>
      <c r="I699" s="529" t="str">
        <f>IFERROR(VLOOKUP('[2]Formulario PPGR3'!$G699,'[2]Formulario PPGR2'!$H$9:$V$534,15,FALSE),"")</f>
        <v/>
      </c>
      <c r="J699" s="537"/>
      <c r="K699" s="533"/>
      <c r="L699" s="530" t="str">
        <f>IF([2]!Tabla1[[#This Row],[Descripción]]="","",_xlfn.XLOOKUP([2]!Tabla1[[#This Row],[Descripción]],[2]!Tabla10[Descripción],[2]!Tabla10[Unidad de Medida],"",0))</f>
        <v/>
      </c>
      <c r="M699" s="321"/>
      <c r="N699" s="546" t="str">
        <f>IF([2]!Tabla1[[#This Row],[Descripción]]="","",_xlfn.XLOOKUP([2]!Tabla1[[#This Row],[Descripción]],[2]!Tabla10[Descripción],[2]!Tabla10[Precio Unitario],0))</f>
        <v/>
      </c>
      <c r="O699" s="546" t="str">
        <f>IF([2]!Tabla1[[#This Row],[Cantidad de Insumos]]="","",[2]!Tabla1[[#This Row],[Precio Unitario]]*[2]!Tabla1[[#This Row],[Cantidad de Insumos]])</f>
        <v/>
      </c>
      <c r="P699" s="531" t="str">
        <f>IF([2]!Tabla1[[#This Row],[Descripción]]="","",_xlfn.XLOOKUP([2]!Tabla1[[#This Row],[Descripción]],[2]!Tabla10[Descripción],[2]!Tabla10[CODIGO PRESUPUESTARIO],0))</f>
        <v/>
      </c>
      <c r="Q699" s="532"/>
      <c r="R699" s="532" t="str">
        <f>IF([2]!Tabla1[[#This Row],[Insumos]]="","",_xlfn.XLOOKUP([2]!Tabla1[[#This Row],[Insumos]],[2]!Tabla10[Insumo],[2]!Tabla10[InsumoAbrev],"",0))</f>
        <v/>
      </c>
      <c r="S699" s="191"/>
    </row>
    <row r="700" spans="2:19">
      <c r="B700" s="191" t="str">
        <f>IF('Formulario PPGR3'!$G700="","",CONCATENATE('Formulario PPGR3'!$C700,".",'Formulario PPGR3'!$D700,".",'Formulario PPGR3'!$E700,".",'Formulario PPGR3'!$F700))</f>
        <v/>
      </c>
      <c r="C700" s="191" t="str">
        <f>IF('Formulario PPGR3'!$G700="","",'Formulario PPGR1'!#REF!)</f>
        <v/>
      </c>
      <c r="D700" s="191" t="str">
        <f>IF('Formulario PPGR3'!$G700="","",'Formulario PPGR1'!#REF!)</f>
        <v/>
      </c>
      <c r="E700" s="191" t="str">
        <f>IF('Formulario PPGR3'!$G700="","",'Formulario PPGR1'!#REF!)</f>
        <v/>
      </c>
      <c r="F700" s="191" t="str">
        <f>IF('Formulario PPGR3'!$G700="","",'Formulario PPGR1'!#REF!)</f>
        <v/>
      </c>
      <c r="G700" s="241"/>
      <c r="H700" s="528" t="e" cm="1" vm="1">
        <f t="array" ref="H700">IF([2]!Tabla1[[#This Row],[Código_Actividad]]="","",_xlfn.XLOOKUP([2]!Tabla1[[#This Row],[Código_Actividad]],CodigoActividad,[2]!Tabla2[Actividades Programables Presupuestables],"",0))</f>
        <v>#REF!</v>
      </c>
      <c r="I700" s="529" t="str">
        <f>IFERROR(VLOOKUP('[2]Formulario PPGR3'!$G700,'[2]Formulario PPGR2'!$H$9:$V$534,15,FALSE),"")</f>
        <v/>
      </c>
      <c r="J700" s="537"/>
      <c r="K700" s="533"/>
      <c r="L700" s="530" t="str">
        <f>IF([2]!Tabla1[[#This Row],[Descripción]]="","",_xlfn.XLOOKUP([2]!Tabla1[[#This Row],[Descripción]],[2]!Tabla10[Descripción],[2]!Tabla10[Unidad de Medida],"",0))</f>
        <v/>
      </c>
      <c r="M700" s="321"/>
      <c r="N700" s="546" t="str">
        <f>IF([2]!Tabla1[[#This Row],[Descripción]]="","",_xlfn.XLOOKUP([2]!Tabla1[[#This Row],[Descripción]],[2]!Tabla10[Descripción],[2]!Tabla10[Precio Unitario],0))</f>
        <v/>
      </c>
      <c r="O700" s="546" t="str">
        <f>IF([2]!Tabla1[[#This Row],[Cantidad de Insumos]]="","",[2]!Tabla1[[#This Row],[Precio Unitario]]*[2]!Tabla1[[#This Row],[Cantidad de Insumos]])</f>
        <v/>
      </c>
      <c r="P700" s="531" t="str">
        <f>IF([2]!Tabla1[[#This Row],[Descripción]]="","",_xlfn.XLOOKUP([2]!Tabla1[[#This Row],[Descripción]],[2]!Tabla10[Descripción],[2]!Tabla10[CODIGO PRESUPUESTARIO],0))</f>
        <v/>
      </c>
      <c r="Q700" s="532"/>
      <c r="R700" s="532" t="str">
        <f>IF([2]!Tabla1[[#This Row],[Insumos]]="","",_xlfn.XLOOKUP([2]!Tabla1[[#This Row],[Insumos]],[2]!Tabla10[Insumo],[2]!Tabla10[InsumoAbrev],"",0))</f>
        <v/>
      </c>
      <c r="S700" s="191"/>
    </row>
    <row r="701" spans="2:19">
      <c r="B701" s="191" t="str">
        <f>IF('Formulario PPGR3'!$G701="","",CONCATENATE('Formulario PPGR3'!$C701,".",'Formulario PPGR3'!$D701,".",'Formulario PPGR3'!$E701,".",'Formulario PPGR3'!$F701))</f>
        <v/>
      </c>
      <c r="C701" s="191" t="str">
        <f>IF('Formulario PPGR3'!$G701="","",'Formulario PPGR1'!#REF!)</f>
        <v/>
      </c>
      <c r="D701" s="191" t="str">
        <f>IF('Formulario PPGR3'!$G701="","",'Formulario PPGR1'!#REF!)</f>
        <v/>
      </c>
      <c r="E701" s="191" t="str">
        <f>IF('Formulario PPGR3'!$G701="","",'Formulario PPGR1'!#REF!)</f>
        <v/>
      </c>
      <c r="F701" s="191" t="str">
        <f>IF('Formulario PPGR3'!$G701="","",'Formulario PPGR1'!#REF!)</f>
        <v/>
      </c>
      <c r="G701" s="241"/>
      <c r="H701" s="528" t="e" cm="1" vm="1">
        <f t="array" ref="H701">IF([2]!Tabla1[[#This Row],[Código_Actividad]]="","",_xlfn.XLOOKUP([2]!Tabla1[[#This Row],[Código_Actividad]],CodigoActividad,[2]!Tabla2[Actividades Programables Presupuestables],"",0))</f>
        <v>#REF!</v>
      </c>
      <c r="I701" s="529" t="str">
        <f>IFERROR(VLOOKUP('[2]Formulario PPGR3'!$G701,'[2]Formulario PPGR2'!$H$9:$V$534,15,FALSE),"")</f>
        <v/>
      </c>
      <c r="J701" s="537"/>
      <c r="K701" s="533"/>
      <c r="L701" s="530" t="str">
        <f>IF([2]!Tabla1[[#This Row],[Descripción]]="","",_xlfn.XLOOKUP([2]!Tabla1[[#This Row],[Descripción]],[2]!Tabla10[Descripción],[2]!Tabla10[Unidad de Medida],"",0))</f>
        <v/>
      </c>
      <c r="M701" s="321"/>
      <c r="N701" s="546" t="str">
        <f>IF([2]!Tabla1[[#This Row],[Descripción]]="","",_xlfn.XLOOKUP([2]!Tabla1[[#This Row],[Descripción]],[2]!Tabla10[Descripción],[2]!Tabla10[Precio Unitario],0))</f>
        <v/>
      </c>
      <c r="O701" s="546" t="str">
        <f>IF([2]!Tabla1[[#This Row],[Cantidad de Insumos]]="","",[2]!Tabla1[[#This Row],[Precio Unitario]]*[2]!Tabla1[[#This Row],[Cantidad de Insumos]])</f>
        <v/>
      </c>
      <c r="P701" s="531" t="str">
        <f>IF([2]!Tabla1[[#This Row],[Descripción]]="","",_xlfn.XLOOKUP([2]!Tabla1[[#This Row],[Descripción]],[2]!Tabla10[Descripción],[2]!Tabla10[CODIGO PRESUPUESTARIO],0))</f>
        <v/>
      </c>
      <c r="Q701" s="532"/>
      <c r="R701" s="532" t="str">
        <f>IF([2]!Tabla1[[#This Row],[Insumos]]="","",_xlfn.XLOOKUP([2]!Tabla1[[#This Row],[Insumos]],[2]!Tabla10[Insumo],[2]!Tabla10[InsumoAbrev],"",0))</f>
        <v/>
      </c>
      <c r="S701" s="191"/>
    </row>
    <row r="702" spans="2:19">
      <c r="B702" s="191" t="str">
        <f>IF('Formulario PPGR3'!$G702="","",CONCATENATE('Formulario PPGR3'!$C702,".",'Formulario PPGR3'!$D702,".",'Formulario PPGR3'!$E702,".",'Formulario PPGR3'!$F702))</f>
        <v/>
      </c>
      <c r="C702" s="191" t="str">
        <f>IF('Formulario PPGR3'!$G702="","",'Formulario PPGR1'!#REF!)</f>
        <v/>
      </c>
      <c r="D702" s="191" t="str">
        <f>IF('Formulario PPGR3'!$G702="","",'Formulario PPGR1'!#REF!)</f>
        <v/>
      </c>
      <c r="E702" s="191" t="str">
        <f>IF('Formulario PPGR3'!$G702="","",'Formulario PPGR1'!#REF!)</f>
        <v/>
      </c>
      <c r="F702" s="191" t="str">
        <f>IF('Formulario PPGR3'!$G702="","",'Formulario PPGR1'!#REF!)</f>
        <v/>
      </c>
      <c r="G702" s="241"/>
      <c r="H702" s="528" t="e" cm="1" vm="1">
        <f t="array" ref="H702">IF([2]!Tabla1[[#This Row],[Código_Actividad]]="","",_xlfn.XLOOKUP([2]!Tabla1[[#This Row],[Código_Actividad]],CodigoActividad,[2]!Tabla2[Actividades Programables Presupuestables],"",0))</f>
        <v>#REF!</v>
      </c>
      <c r="I702" s="529" t="str">
        <f>IFERROR(VLOOKUP('[2]Formulario PPGR3'!$G702,'[2]Formulario PPGR2'!$H$9:$V$534,15,FALSE),"")</f>
        <v/>
      </c>
      <c r="J702" s="537"/>
      <c r="K702" s="533"/>
      <c r="L702" s="530" t="str">
        <f>IF([2]!Tabla1[[#This Row],[Descripción]]="","",_xlfn.XLOOKUP([2]!Tabla1[[#This Row],[Descripción]],[2]!Tabla10[Descripción],[2]!Tabla10[Unidad de Medida],"",0))</f>
        <v/>
      </c>
      <c r="M702" s="321"/>
      <c r="N702" s="546" t="str">
        <f>IF([2]!Tabla1[[#This Row],[Descripción]]="","",_xlfn.XLOOKUP([2]!Tabla1[[#This Row],[Descripción]],[2]!Tabla10[Descripción],[2]!Tabla10[Precio Unitario],0))</f>
        <v/>
      </c>
      <c r="O702" s="546" t="str">
        <f>IF([2]!Tabla1[[#This Row],[Cantidad de Insumos]]="","",[2]!Tabla1[[#This Row],[Precio Unitario]]*[2]!Tabla1[[#This Row],[Cantidad de Insumos]])</f>
        <v/>
      </c>
      <c r="P702" s="531" t="str">
        <f>IF([2]!Tabla1[[#This Row],[Descripción]]="","",_xlfn.XLOOKUP([2]!Tabla1[[#This Row],[Descripción]],[2]!Tabla10[Descripción],[2]!Tabla10[CODIGO PRESUPUESTARIO],0))</f>
        <v/>
      </c>
      <c r="Q702" s="532"/>
      <c r="R702" s="532" t="str">
        <f>IF([2]!Tabla1[[#This Row],[Insumos]]="","",_xlfn.XLOOKUP([2]!Tabla1[[#This Row],[Insumos]],[2]!Tabla10[Insumo],[2]!Tabla10[InsumoAbrev],"",0))</f>
        <v/>
      </c>
      <c r="S702" s="191"/>
    </row>
    <row r="703" spans="2:19">
      <c r="B703" s="191" t="str">
        <f>IF('Formulario PPGR3'!$G703="","",CONCATENATE('Formulario PPGR3'!$C703,".",'Formulario PPGR3'!$D703,".",'Formulario PPGR3'!$E703,".",'Formulario PPGR3'!$F703))</f>
        <v/>
      </c>
      <c r="C703" s="191" t="str">
        <f>IF('Formulario PPGR3'!$G703="","",'Formulario PPGR1'!#REF!)</f>
        <v/>
      </c>
      <c r="D703" s="191" t="str">
        <f>IF('Formulario PPGR3'!$G703="","",'Formulario PPGR1'!#REF!)</f>
        <v/>
      </c>
      <c r="E703" s="191" t="str">
        <f>IF('Formulario PPGR3'!$G703="","",'Formulario PPGR1'!#REF!)</f>
        <v/>
      </c>
      <c r="F703" s="191" t="str">
        <f>IF('Formulario PPGR3'!$G703="","",'Formulario PPGR1'!#REF!)</f>
        <v/>
      </c>
      <c r="G703" s="241"/>
      <c r="H703" s="528" t="e" cm="1" vm="1">
        <f t="array" ref="H703">IF([2]!Tabla1[[#This Row],[Código_Actividad]]="","",_xlfn.XLOOKUP([2]!Tabla1[[#This Row],[Código_Actividad]],CodigoActividad,[2]!Tabla2[Actividades Programables Presupuestables],"",0))</f>
        <v>#REF!</v>
      </c>
      <c r="I703" s="529" t="str">
        <f>IFERROR(VLOOKUP('[2]Formulario PPGR3'!$G703,'[2]Formulario PPGR2'!$H$9:$V$534,15,FALSE),"")</f>
        <v/>
      </c>
      <c r="J703" s="537"/>
      <c r="K703" s="533"/>
      <c r="L703" s="530" t="str">
        <f>IF([2]!Tabla1[[#This Row],[Descripción]]="","",_xlfn.XLOOKUP([2]!Tabla1[[#This Row],[Descripción]],[2]!Tabla10[Descripción],[2]!Tabla10[Unidad de Medida],"",0))</f>
        <v/>
      </c>
      <c r="M703" s="321"/>
      <c r="N703" s="546" t="str">
        <f>IF([2]!Tabla1[[#This Row],[Descripción]]="","",_xlfn.XLOOKUP([2]!Tabla1[[#This Row],[Descripción]],[2]!Tabla10[Descripción],[2]!Tabla10[Precio Unitario],0))</f>
        <v/>
      </c>
      <c r="O703" s="546" t="str">
        <f>IF([2]!Tabla1[[#This Row],[Cantidad de Insumos]]="","",[2]!Tabla1[[#This Row],[Precio Unitario]]*[2]!Tabla1[[#This Row],[Cantidad de Insumos]])</f>
        <v/>
      </c>
      <c r="P703" s="531" t="str">
        <f>IF([2]!Tabla1[[#This Row],[Descripción]]="","",_xlfn.XLOOKUP([2]!Tabla1[[#This Row],[Descripción]],[2]!Tabla10[Descripción],[2]!Tabla10[CODIGO PRESUPUESTARIO],0))</f>
        <v/>
      </c>
      <c r="Q703" s="532"/>
      <c r="R703" s="532" t="str">
        <f>IF([2]!Tabla1[[#This Row],[Insumos]]="","",_xlfn.XLOOKUP([2]!Tabla1[[#This Row],[Insumos]],[2]!Tabla10[Insumo],[2]!Tabla10[InsumoAbrev],"",0))</f>
        <v/>
      </c>
      <c r="S703" s="191"/>
    </row>
    <row r="704" spans="2:19">
      <c r="B704" s="191" t="str">
        <f>IF('Formulario PPGR3'!$G704="","",CONCATENATE('Formulario PPGR3'!$C704,".",'Formulario PPGR3'!$D704,".",'Formulario PPGR3'!$E704,".",'Formulario PPGR3'!$F704))</f>
        <v/>
      </c>
      <c r="C704" s="191" t="str">
        <f>IF('Formulario PPGR3'!$G704="","",'Formulario PPGR1'!#REF!)</f>
        <v/>
      </c>
      <c r="D704" s="191" t="str">
        <f>IF('Formulario PPGR3'!$G704="","",'Formulario PPGR1'!#REF!)</f>
        <v/>
      </c>
      <c r="E704" s="191" t="str">
        <f>IF('Formulario PPGR3'!$G704="","",'Formulario PPGR1'!#REF!)</f>
        <v/>
      </c>
      <c r="F704" s="191" t="str">
        <f>IF('Formulario PPGR3'!$G704="","",'Formulario PPGR1'!#REF!)</f>
        <v/>
      </c>
      <c r="G704" s="241"/>
      <c r="H704" s="528" t="e" cm="1" vm="1">
        <f t="array" ref="H704">IF([2]!Tabla1[[#This Row],[Código_Actividad]]="","",_xlfn.XLOOKUP([2]!Tabla1[[#This Row],[Código_Actividad]],CodigoActividad,[2]!Tabla2[Actividades Programables Presupuestables],"",0))</f>
        <v>#REF!</v>
      </c>
      <c r="I704" s="529" t="str">
        <f>IFERROR(VLOOKUP('[2]Formulario PPGR3'!$G704,'[2]Formulario PPGR2'!$H$9:$V$534,15,FALSE),"")</f>
        <v/>
      </c>
      <c r="J704" s="538"/>
      <c r="K704" s="533"/>
      <c r="L704" s="530" t="str">
        <f>IF([2]!Tabla1[[#This Row],[Descripción]]="","",_xlfn.XLOOKUP([2]!Tabla1[[#This Row],[Descripción]],[2]!Tabla10[Descripción],[2]!Tabla10[Unidad de Medida],"",0))</f>
        <v/>
      </c>
      <c r="M704" s="321"/>
      <c r="N704" s="546" t="str">
        <f>IF([2]!Tabla1[[#This Row],[Descripción]]="","",_xlfn.XLOOKUP([2]!Tabla1[[#This Row],[Descripción]],[2]!Tabla10[Descripción],[2]!Tabla10[Precio Unitario],0))</f>
        <v/>
      </c>
      <c r="O704" s="546" t="str">
        <f>IF([2]!Tabla1[[#This Row],[Cantidad de Insumos]]="","",[2]!Tabla1[[#This Row],[Precio Unitario]]*[2]!Tabla1[[#This Row],[Cantidad de Insumos]])</f>
        <v/>
      </c>
      <c r="P704" s="531" t="str">
        <f>IF([2]!Tabla1[[#This Row],[Descripción]]="","",_xlfn.XLOOKUP([2]!Tabla1[[#This Row],[Descripción]],[2]!Tabla10[Descripción],[2]!Tabla10[CODIGO PRESUPUESTARIO],0))</f>
        <v/>
      </c>
      <c r="Q704" s="532"/>
      <c r="R704" s="532" t="str">
        <f>IF([2]!Tabla1[[#This Row],[Insumos]]="","",_xlfn.XLOOKUP([2]!Tabla1[[#This Row],[Insumos]],[2]!Tabla10[Insumo],[2]!Tabla10[InsumoAbrev],"",0))</f>
        <v/>
      </c>
      <c r="S704" s="191"/>
    </row>
    <row r="705" spans="2:19">
      <c r="B705" s="191" t="str">
        <f>IF('Formulario PPGR3'!$G705="","",CONCATENATE('Formulario PPGR3'!$C705,".",'Formulario PPGR3'!$D705,".",'Formulario PPGR3'!$E705,".",'Formulario PPGR3'!$F705))</f>
        <v/>
      </c>
      <c r="C705" s="191" t="str">
        <f>IF('Formulario PPGR3'!$G705="","",'Formulario PPGR1'!#REF!)</f>
        <v/>
      </c>
      <c r="D705" s="191" t="str">
        <f>IF('Formulario PPGR3'!$G705="","",'Formulario PPGR1'!#REF!)</f>
        <v/>
      </c>
      <c r="E705" s="191" t="str">
        <f>IF('Formulario PPGR3'!$G705="","",'Formulario PPGR1'!#REF!)</f>
        <v/>
      </c>
      <c r="F705" s="191" t="str">
        <f>IF('Formulario PPGR3'!$G705="","",'Formulario PPGR1'!#REF!)</f>
        <v/>
      </c>
      <c r="G705" s="241"/>
      <c r="H705" s="528" t="e" cm="1" vm="1">
        <f t="array" ref="H705">IF([2]!Tabla1[[#This Row],[Código_Actividad]]="","",_xlfn.XLOOKUP([2]!Tabla1[[#This Row],[Código_Actividad]],CodigoActividad,[2]!Tabla2[Actividades Programables Presupuestables],"",0))</f>
        <v>#REF!</v>
      </c>
      <c r="I705" s="529" t="str">
        <f>IFERROR(VLOOKUP('[2]Formulario PPGR3'!$G705,'[2]Formulario PPGR2'!$H$9:$V$534,15,FALSE),"")</f>
        <v/>
      </c>
      <c r="J705" s="537"/>
      <c r="K705" s="533"/>
      <c r="L705" s="530" t="str">
        <f>IF([2]!Tabla1[[#This Row],[Descripción]]="","",_xlfn.XLOOKUP([2]!Tabla1[[#This Row],[Descripción]],[2]!Tabla10[Descripción],[2]!Tabla10[Unidad de Medida],"",0))</f>
        <v/>
      </c>
      <c r="M705" s="321"/>
      <c r="N705" s="546" t="str">
        <f>IF([2]!Tabla1[[#This Row],[Descripción]]="","",_xlfn.XLOOKUP([2]!Tabla1[[#This Row],[Descripción]],[2]!Tabla10[Descripción],[2]!Tabla10[Precio Unitario],0))</f>
        <v/>
      </c>
      <c r="O705" s="546" t="str">
        <f>IF([2]!Tabla1[[#This Row],[Cantidad de Insumos]]="","",[2]!Tabla1[[#This Row],[Precio Unitario]]*[2]!Tabla1[[#This Row],[Cantidad de Insumos]])</f>
        <v/>
      </c>
      <c r="P705" s="531" t="str">
        <f>IF([2]!Tabla1[[#This Row],[Descripción]]="","",_xlfn.XLOOKUP([2]!Tabla1[[#This Row],[Descripción]],[2]!Tabla10[Descripción],[2]!Tabla10[CODIGO PRESUPUESTARIO],0))</f>
        <v/>
      </c>
      <c r="Q705" s="532"/>
      <c r="R705" s="532" t="str">
        <f>IF([2]!Tabla1[[#This Row],[Insumos]]="","",_xlfn.XLOOKUP([2]!Tabla1[[#This Row],[Insumos]],[2]!Tabla10[Insumo],[2]!Tabla10[InsumoAbrev],"",0))</f>
        <v/>
      </c>
      <c r="S705" s="191"/>
    </row>
    <row r="706" spans="2:19">
      <c r="B706" s="191" t="str">
        <f>IF('Formulario PPGR3'!$G706="","",CONCATENATE('Formulario PPGR3'!$C706,".",'Formulario PPGR3'!$D706,".",'Formulario PPGR3'!$E706,".",'Formulario PPGR3'!$F706))</f>
        <v/>
      </c>
      <c r="C706" s="191" t="str">
        <f>IF('Formulario PPGR3'!$G706="","",'Formulario PPGR1'!#REF!)</f>
        <v/>
      </c>
      <c r="D706" s="191" t="str">
        <f>IF('Formulario PPGR3'!$G706="","",'Formulario PPGR1'!#REF!)</f>
        <v/>
      </c>
      <c r="E706" s="191" t="str">
        <f>IF('Formulario PPGR3'!$G706="","",'Formulario PPGR1'!#REF!)</f>
        <v/>
      </c>
      <c r="F706" s="191" t="str">
        <f>IF('Formulario PPGR3'!$G706="","",'Formulario PPGR1'!#REF!)</f>
        <v/>
      </c>
      <c r="G706" s="241"/>
      <c r="H706" s="528" t="e" cm="1" vm="1">
        <f t="array" ref="H706">IF([2]!Tabla1[[#This Row],[Código_Actividad]]="","",_xlfn.XLOOKUP([2]!Tabla1[[#This Row],[Código_Actividad]],CodigoActividad,[2]!Tabla2[Actividades Programables Presupuestables],"",0))</f>
        <v>#REF!</v>
      </c>
      <c r="I706" s="529" t="str">
        <f>IFERROR(VLOOKUP('[2]Formulario PPGR3'!$G706,'[2]Formulario PPGR2'!$H$9:$V$534,15,FALSE),"")</f>
        <v/>
      </c>
      <c r="J706" s="537"/>
      <c r="K706" s="533"/>
      <c r="L706" s="530" t="str">
        <f>IF([2]!Tabla1[[#This Row],[Descripción]]="","",_xlfn.XLOOKUP([2]!Tabla1[[#This Row],[Descripción]],[2]!Tabla10[Descripción],[2]!Tabla10[Unidad de Medida],"",0))</f>
        <v/>
      </c>
      <c r="M706" s="321"/>
      <c r="N706" s="546" t="str">
        <f>IF([2]!Tabla1[[#This Row],[Descripción]]="","",_xlfn.XLOOKUP([2]!Tabla1[[#This Row],[Descripción]],[2]!Tabla10[Descripción],[2]!Tabla10[Precio Unitario],0))</f>
        <v/>
      </c>
      <c r="O706" s="546" t="str">
        <f>IF([2]!Tabla1[[#This Row],[Cantidad de Insumos]]="","",[2]!Tabla1[[#This Row],[Precio Unitario]]*[2]!Tabla1[[#This Row],[Cantidad de Insumos]])</f>
        <v/>
      </c>
      <c r="P706" s="531" t="str">
        <f>IF([2]!Tabla1[[#This Row],[Descripción]]="","",_xlfn.XLOOKUP([2]!Tabla1[[#This Row],[Descripción]],[2]!Tabla10[Descripción],[2]!Tabla10[CODIGO PRESUPUESTARIO],0))</f>
        <v/>
      </c>
      <c r="Q706" s="532"/>
      <c r="R706" s="532" t="str">
        <f>IF([2]!Tabla1[[#This Row],[Insumos]]="","",_xlfn.XLOOKUP([2]!Tabla1[[#This Row],[Insumos]],[2]!Tabla10[Insumo],[2]!Tabla10[InsumoAbrev],"",0))</f>
        <v/>
      </c>
      <c r="S706" s="191"/>
    </row>
    <row r="707" spans="2:19">
      <c r="B707" s="191" t="str">
        <f>IF('Formulario PPGR3'!$G707="","",CONCATENATE('Formulario PPGR3'!$C707,".",'Formulario PPGR3'!$D707,".",'Formulario PPGR3'!$E707,".",'Formulario PPGR3'!$F707))</f>
        <v/>
      </c>
      <c r="C707" s="191" t="str">
        <f>IF('Formulario PPGR3'!$G707="","",'Formulario PPGR1'!#REF!)</f>
        <v/>
      </c>
      <c r="D707" s="191" t="str">
        <f>IF('Formulario PPGR3'!$G707="","",'Formulario PPGR1'!#REF!)</f>
        <v/>
      </c>
      <c r="E707" s="191" t="str">
        <f>IF('Formulario PPGR3'!$G707="","",'Formulario PPGR1'!#REF!)</f>
        <v/>
      </c>
      <c r="F707" s="191" t="str">
        <f>IF('Formulario PPGR3'!$G707="","",'Formulario PPGR1'!#REF!)</f>
        <v/>
      </c>
      <c r="G707" s="241"/>
      <c r="H707" s="528" t="e" cm="1" vm="1">
        <f t="array" ref="H707">IF([2]!Tabla1[[#This Row],[Código_Actividad]]="","",_xlfn.XLOOKUP([2]!Tabla1[[#This Row],[Código_Actividad]],CodigoActividad,[2]!Tabla2[Actividades Programables Presupuestables],"",0))</f>
        <v>#REF!</v>
      </c>
      <c r="I707" s="529" t="str">
        <f>IFERROR(VLOOKUP('[2]Formulario PPGR3'!$G707,'[2]Formulario PPGR2'!$H$9:$V$534,15,FALSE),"")</f>
        <v/>
      </c>
      <c r="J707" s="537"/>
      <c r="K707" s="533"/>
      <c r="L707" s="530" t="str">
        <f>IF([2]!Tabla1[[#This Row],[Descripción]]="","",_xlfn.XLOOKUP([2]!Tabla1[[#This Row],[Descripción]],[2]!Tabla10[Descripción],[2]!Tabla10[Unidad de Medida],"",0))</f>
        <v/>
      </c>
      <c r="M707" s="321"/>
      <c r="N707" s="546" t="str">
        <f>IF([2]!Tabla1[[#This Row],[Descripción]]="","",_xlfn.XLOOKUP([2]!Tabla1[[#This Row],[Descripción]],[2]!Tabla10[Descripción],[2]!Tabla10[Precio Unitario],0))</f>
        <v/>
      </c>
      <c r="O707" s="546" t="str">
        <f>IF([2]!Tabla1[[#This Row],[Cantidad de Insumos]]="","",[2]!Tabla1[[#This Row],[Precio Unitario]]*[2]!Tabla1[[#This Row],[Cantidad de Insumos]])</f>
        <v/>
      </c>
      <c r="P707" s="531" t="str">
        <f>IF([2]!Tabla1[[#This Row],[Descripción]]="","",_xlfn.XLOOKUP([2]!Tabla1[[#This Row],[Descripción]],[2]!Tabla10[Descripción],[2]!Tabla10[CODIGO PRESUPUESTARIO],0))</f>
        <v/>
      </c>
      <c r="Q707" s="532"/>
      <c r="R707" s="532" t="str">
        <f>IF([2]!Tabla1[[#This Row],[Insumos]]="","",_xlfn.XLOOKUP([2]!Tabla1[[#This Row],[Insumos]],[2]!Tabla10[Insumo],[2]!Tabla10[InsumoAbrev],"",0))</f>
        <v/>
      </c>
      <c r="S707" s="191"/>
    </row>
    <row r="708" spans="2:19">
      <c r="B708" s="191" t="str">
        <f>IF('Formulario PPGR3'!$G708="","",CONCATENATE('Formulario PPGR3'!$C708,".",'Formulario PPGR3'!$D708,".",'Formulario PPGR3'!$E708,".",'Formulario PPGR3'!$F708))</f>
        <v/>
      </c>
      <c r="C708" s="191" t="str">
        <f>IF('Formulario PPGR3'!$G708="","",'Formulario PPGR1'!#REF!)</f>
        <v/>
      </c>
      <c r="D708" s="191" t="str">
        <f>IF('Formulario PPGR3'!$G708="","",'Formulario PPGR1'!#REF!)</f>
        <v/>
      </c>
      <c r="E708" s="191" t="str">
        <f>IF('Formulario PPGR3'!$G708="","",'Formulario PPGR1'!#REF!)</f>
        <v/>
      </c>
      <c r="F708" s="191" t="str">
        <f>IF('Formulario PPGR3'!$G708="","",'Formulario PPGR1'!#REF!)</f>
        <v/>
      </c>
      <c r="G708" s="241"/>
      <c r="H708" s="528" t="e" cm="1" vm="1">
        <f t="array" ref="H708">IF([2]!Tabla1[[#This Row],[Código_Actividad]]="","",_xlfn.XLOOKUP([2]!Tabla1[[#This Row],[Código_Actividad]],CodigoActividad,[2]!Tabla2[Actividades Programables Presupuestables],"",0))</f>
        <v>#REF!</v>
      </c>
      <c r="I708" s="529" t="str">
        <f>IFERROR(VLOOKUP('[2]Formulario PPGR3'!$G708,'[2]Formulario PPGR2'!$H$9:$V$534,15,FALSE),"")</f>
        <v/>
      </c>
      <c r="J708" s="537"/>
      <c r="K708" s="533"/>
      <c r="L708" s="530" t="str">
        <f>IF([2]!Tabla1[[#This Row],[Descripción]]="","",_xlfn.XLOOKUP([2]!Tabla1[[#This Row],[Descripción]],[2]!Tabla10[Descripción],[2]!Tabla10[Unidad de Medida],"",0))</f>
        <v/>
      </c>
      <c r="M708" s="321"/>
      <c r="N708" s="546" t="str">
        <f>IF([2]!Tabla1[[#This Row],[Descripción]]="","",_xlfn.XLOOKUP([2]!Tabla1[[#This Row],[Descripción]],[2]!Tabla10[Descripción],[2]!Tabla10[Precio Unitario],0))</f>
        <v/>
      </c>
      <c r="O708" s="546" t="str">
        <f>IF([2]!Tabla1[[#This Row],[Cantidad de Insumos]]="","",[2]!Tabla1[[#This Row],[Precio Unitario]]*[2]!Tabla1[[#This Row],[Cantidad de Insumos]])</f>
        <v/>
      </c>
      <c r="P708" s="531" t="str">
        <f>IF([2]!Tabla1[[#This Row],[Descripción]]="","",_xlfn.XLOOKUP([2]!Tabla1[[#This Row],[Descripción]],[2]!Tabla10[Descripción],[2]!Tabla10[CODIGO PRESUPUESTARIO],0))</f>
        <v/>
      </c>
      <c r="Q708" s="532"/>
      <c r="R708" s="532" t="str">
        <f>IF([2]!Tabla1[[#This Row],[Insumos]]="","",_xlfn.XLOOKUP([2]!Tabla1[[#This Row],[Insumos]],[2]!Tabla10[Insumo],[2]!Tabla10[InsumoAbrev],"",0))</f>
        <v/>
      </c>
      <c r="S708" s="191"/>
    </row>
    <row r="709" spans="2:19">
      <c r="B709" s="191" t="str">
        <f>IF('Formulario PPGR3'!$G709="","",CONCATENATE('Formulario PPGR3'!$C709,".",'Formulario PPGR3'!$D709,".",'Formulario PPGR3'!$E709,".",'Formulario PPGR3'!$F709))</f>
        <v/>
      </c>
      <c r="C709" s="191" t="str">
        <f>IF('Formulario PPGR3'!$G709="","",'Formulario PPGR1'!#REF!)</f>
        <v/>
      </c>
      <c r="D709" s="191" t="str">
        <f>IF('Formulario PPGR3'!$G709="","",'Formulario PPGR1'!#REF!)</f>
        <v/>
      </c>
      <c r="E709" s="191" t="str">
        <f>IF('Formulario PPGR3'!$G709="","",'Formulario PPGR1'!#REF!)</f>
        <v/>
      </c>
      <c r="F709" s="191" t="str">
        <f>IF('Formulario PPGR3'!$G709="","",'Formulario PPGR1'!#REF!)</f>
        <v/>
      </c>
      <c r="G709" s="241"/>
      <c r="H709" s="528" t="e" cm="1" vm="1">
        <f t="array" ref="H709">IF([2]!Tabla1[[#This Row],[Código_Actividad]]="","",_xlfn.XLOOKUP([2]!Tabla1[[#This Row],[Código_Actividad]],CodigoActividad,[2]!Tabla2[Actividades Programables Presupuestables],"",0))</f>
        <v>#REF!</v>
      </c>
      <c r="I709" s="529" t="str">
        <f>IFERROR(VLOOKUP('[2]Formulario PPGR3'!$G709,'[2]Formulario PPGR2'!$H$9:$V$534,15,FALSE),"")</f>
        <v/>
      </c>
      <c r="J709" s="537"/>
      <c r="K709" s="533"/>
      <c r="L709" s="530" t="str">
        <f>IF([2]!Tabla1[[#This Row],[Descripción]]="","",_xlfn.XLOOKUP([2]!Tabla1[[#This Row],[Descripción]],[2]!Tabla10[Descripción],[2]!Tabla10[Unidad de Medida],"",0))</f>
        <v/>
      </c>
      <c r="M709" s="321"/>
      <c r="N709" s="546" t="str">
        <f>IF([2]!Tabla1[[#This Row],[Descripción]]="","",_xlfn.XLOOKUP([2]!Tabla1[[#This Row],[Descripción]],[2]!Tabla10[Descripción],[2]!Tabla10[Precio Unitario],0))</f>
        <v/>
      </c>
      <c r="O709" s="546" t="str">
        <f>IF([2]!Tabla1[[#This Row],[Cantidad de Insumos]]="","",[2]!Tabla1[[#This Row],[Precio Unitario]]*[2]!Tabla1[[#This Row],[Cantidad de Insumos]])</f>
        <v/>
      </c>
      <c r="P709" s="531" t="str">
        <f>IF([2]!Tabla1[[#This Row],[Descripción]]="","",_xlfn.XLOOKUP([2]!Tabla1[[#This Row],[Descripción]],[2]!Tabla10[Descripción],[2]!Tabla10[CODIGO PRESUPUESTARIO],0))</f>
        <v/>
      </c>
      <c r="Q709" s="532"/>
      <c r="R709" s="532" t="str">
        <f>IF([2]!Tabla1[[#This Row],[Insumos]]="","",_xlfn.XLOOKUP([2]!Tabla1[[#This Row],[Insumos]],[2]!Tabla10[Insumo],[2]!Tabla10[InsumoAbrev],"",0))</f>
        <v/>
      </c>
      <c r="S709" s="191"/>
    </row>
    <row r="710" spans="2:19">
      <c r="B710" s="191" t="str">
        <f>IF('Formulario PPGR3'!$G710="","",CONCATENATE('Formulario PPGR3'!$C710,".",'Formulario PPGR3'!$D710,".",'Formulario PPGR3'!$E710,".",'Formulario PPGR3'!$F710))</f>
        <v/>
      </c>
      <c r="C710" s="191" t="str">
        <f>IF('Formulario PPGR3'!$G710="","",'Formulario PPGR1'!#REF!)</f>
        <v/>
      </c>
      <c r="D710" s="191" t="str">
        <f>IF('Formulario PPGR3'!$G710="","",'Formulario PPGR1'!#REF!)</f>
        <v/>
      </c>
      <c r="E710" s="191" t="str">
        <f>IF('Formulario PPGR3'!$G710="","",'Formulario PPGR1'!#REF!)</f>
        <v/>
      </c>
      <c r="F710" s="191" t="str">
        <f>IF('Formulario PPGR3'!$G710="","",'Formulario PPGR1'!#REF!)</f>
        <v/>
      </c>
      <c r="G710" s="241"/>
      <c r="H710" s="528" t="e" cm="1" vm="1">
        <f t="array" ref="H710">IF([2]!Tabla1[[#This Row],[Código_Actividad]]="","",_xlfn.XLOOKUP([2]!Tabla1[[#This Row],[Código_Actividad]],CodigoActividad,[2]!Tabla2[Actividades Programables Presupuestables],"",0))</f>
        <v>#REF!</v>
      </c>
      <c r="I710" s="529" t="str">
        <f>IFERROR(VLOOKUP('[2]Formulario PPGR3'!$G710,'[2]Formulario PPGR2'!$H$9:$V$534,15,FALSE),"")</f>
        <v/>
      </c>
      <c r="J710" s="538"/>
      <c r="K710" s="533"/>
      <c r="L710" s="530" t="str">
        <f>IF([2]!Tabla1[[#This Row],[Descripción]]="","",_xlfn.XLOOKUP([2]!Tabla1[[#This Row],[Descripción]],[2]!Tabla10[Descripción],[2]!Tabla10[Unidad de Medida],"",0))</f>
        <v/>
      </c>
      <c r="M710" s="321"/>
      <c r="N710" s="546" t="str">
        <f>IF([2]!Tabla1[[#This Row],[Descripción]]="","",_xlfn.XLOOKUP([2]!Tabla1[[#This Row],[Descripción]],[2]!Tabla10[Descripción],[2]!Tabla10[Precio Unitario],0))</f>
        <v/>
      </c>
      <c r="O710" s="546" t="str">
        <f>IF([2]!Tabla1[[#This Row],[Cantidad de Insumos]]="","",[2]!Tabla1[[#This Row],[Precio Unitario]]*[2]!Tabla1[[#This Row],[Cantidad de Insumos]])</f>
        <v/>
      </c>
      <c r="P710" s="531" t="str">
        <f>IF([2]!Tabla1[[#This Row],[Descripción]]="","",_xlfn.XLOOKUP([2]!Tabla1[[#This Row],[Descripción]],[2]!Tabla10[Descripción],[2]!Tabla10[CODIGO PRESUPUESTARIO],0))</f>
        <v/>
      </c>
      <c r="Q710" s="532"/>
      <c r="R710" s="532" t="str">
        <f>IF([2]!Tabla1[[#This Row],[Insumos]]="","",_xlfn.XLOOKUP([2]!Tabla1[[#This Row],[Insumos]],[2]!Tabla10[Insumo],[2]!Tabla10[InsumoAbrev],"",0))</f>
        <v/>
      </c>
      <c r="S710" s="191"/>
    </row>
    <row r="711" spans="2:19">
      <c r="B711" s="191" t="str">
        <f>IF('Formulario PPGR3'!$G711="","",CONCATENATE('Formulario PPGR3'!$C711,".",'Formulario PPGR3'!$D711,".",'Formulario PPGR3'!$E711,".",'Formulario PPGR3'!$F711))</f>
        <v/>
      </c>
      <c r="C711" s="191" t="str">
        <f>IF('Formulario PPGR3'!$G711="","",'Formulario PPGR1'!#REF!)</f>
        <v/>
      </c>
      <c r="D711" s="191" t="str">
        <f>IF('Formulario PPGR3'!$G711="","",'Formulario PPGR1'!#REF!)</f>
        <v/>
      </c>
      <c r="E711" s="191" t="str">
        <f>IF('Formulario PPGR3'!$G711="","",'Formulario PPGR1'!#REF!)</f>
        <v/>
      </c>
      <c r="F711" s="191" t="str">
        <f>IF('Formulario PPGR3'!$G711="","",'Formulario PPGR1'!#REF!)</f>
        <v/>
      </c>
      <c r="G711" s="241"/>
      <c r="H711" s="528" t="e" cm="1" vm="1">
        <f t="array" ref="H711">IF([2]!Tabla1[[#This Row],[Código_Actividad]]="","",_xlfn.XLOOKUP([2]!Tabla1[[#This Row],[Código_Actividad]],CodigoActividad,[2]!Tabla2[Actividades Programables Presupuestables],"",0))</f>
        <v>#REF!</v>
      </c>
      <c r="I711" s="529" t="str">
        <f>IFERROR(VLOOKUP('[2]Formulario PPGR3'!$G711,'[2]Formulario PPGR2'!$H$9:$V$534,15,FALSE),"")</f>
        <v/>
      </c>
      <c r="J711" s="537"/>
      <c r="K711" s="533"/>
      <c r="L711" s="530" t="str">
        <f>IF([2]!Tabla1[[#This Row],[Descripción]]="","",_xlfn.XLOOKUP([2]!Tabla1[[#This Row],[Descripción]],[2]!Tabla10[Descripción],[2]!Tabla10[Unidad de Medida],"",0))</f>
        <v/>
      </c>
      <c r="M711" s="321"/>
      <c r="N711" s="546" t="str">
        <f>IF([2]!Tabla1[[#This Row],[Descripción]]="","",_xlfn.XLOOKUP([2]!Tabla1[[#This Row],[Descripción]],[2]!Tabla10[Descripción],[2]!Tabla10[Precio Unitario],0))</f>
        <v/>
      </c>
      <c r="O711" s="546" t="str">
        <f>IF([2]!Tabla1[[#This Row],[Cantidad de Insumos]]="","",[2]!Tabla1[[#This Row],[Precio Unitario]]*[2]!Tabla1[[#This Row],[Cantidad de Insumos]])</f>
        <v/>
      </c>
      <c r="P711" s="531" t="str">
        <f>IF([2]!Tabla1[[#This Row],[Descripción]]="","",_xlfn.XLOOKUP([2]!Tabla1[[#This Row],[Descripción]],[2]!Tabla10[Descripción],[2]!Tabla10[CODIGO PRESUPUESTARIO],0))</f>
        <v/>
      </c>
      <c r="Q711" s="532"/>
      <c r="R711" s="532" t="str">
        <f>IF([2]!Tabla1[[#This Row],[Insumos]]="","",_xlfn.XLOOKUP([2]!Tabla1[[#This Row],[Insumos]],[2]!Tabla10[Insumo],[2]!Tabla10[InsumoAbrev],"",0))</f>
        <v/>
      </c>
      <c r="S711" s="191"/>
    </row>
    <row r="712" spans="2:19">
      <c r="B712" s="191" t="str">
        <f>IF('Formulario PPGR3'!$G712="","",CONCATENATE('Formulario PPGR3'!$C712,".",'Formulario PPGR3'!$D712,".",'Formulario PPGR3'!$E712,".",'Formulario PPGR3'!$F712))</f>
        <v/>
      </c>
      <c r="C712" s="191" t="str">
        <f>IF('Formulario PPGR3'!$G712="","",'Formulario PPGR1'!#REF!)</f>
        <v/>
      </c>
      <c r="D712" s="191" t="str">
        <f>IF('Formulario PPGR3'!$G712="","",'Formulario PPGR1'!#REF!)</f>
        <v/>
      </c>
      <c r="E712" s="191" t="str">
        <f>IF('Formulario PPGR3'!$G712="","",'Formulario PPGR1'!#REF!)</f>
        <v/>
      </c>
      <c r="F712" s="191" t="str">
        <f>IF('Formulario PPGR3'!$G712="","",'Formulario PPGR1'!#REF!)</f>
        <v/>
      </c>
      <c r="G712" s="241"/>
      <c r="H712" s="528" t="e" cm="1" vm="1">
        <f t="array" ref="H712">IF([2]!Tabla1[[#This Row],[Código_Actividad]]="","",_xlfn.XLOOKUP([2]!Tabla1[[#This Row],[Código_Actividad]],CodigoActividad,[2]!Tabla2[Actividades Programables Presupuestables],"",0))</f>
        <v>#REF!</v>
      </c>
      <c r="I712" s="529" t="str">
        <f>IFERROR(VLOOKUP('[2]Formulario PPGR3'!$G712,'[2]Formulario PPGR2'!$H$9:$V$534,15,FALSE),"")</f>
        <v/>
      </c>
      <c r="J712" s="537"/>
      <c r="K712" s="533"/>
      <c r="L712" s="530" t="str">
        <f>IF([2]!Tabla1[[#This Row],[Descripción]]="","",_xlfn.XLOOKUP([2]!Tabla1[[#This Row],[Descripción]],[2]!Tabla10[Descripción],[2]!Tabla10[Unidad de Medida],"",0))</f>
        <v/>
      </c>
      <c r="M712" s="321"/>
      <c r="N712" s="546" t="str">
        <f>IF([2]!Tabla1[[#This Row],[Descripción]]="","",_xlfn.XLOOKUP([2]!Tabla1[[#This Row],[Descripción]],[2]!Tabla10[Descripción],[2]!Tabla10[Precio Unitario],0))</f>
        <v/>
      </c>
      <c r="O712" s="546" t="str">
        <f>IF([2]!Tabla1[[#This Row],[Cantidad de Insumos]]="","",[2]!Tabla1[[#This Row],[Precio Unitario]]*[2]!Tabla1[[#This Row],[Cantidad de Insumos]])</f>
        <v/>
      </c>
      <c r="P712" s="531" t="str">
        <f>IF([2]!Tabla1[[#This Row],[Descripción]]="","",_xlfn.XLOOKUP([2]!Tabla1[[#This Row],[Descripción]],[2]!Tabla10[Descripción],[2]!Tabla10[CODIGO PRESUPUESTARIO],0))</f>
        <v/>
      </c>
      <c r="Q712" s="532"/>
      <c r="R712" s="532" t="str">
        <f>IF([2]!Tabla1[[#This Row],[Insumos]]="","",_xlfn.XLOOKUP([2]!Tabla1[[#This Row],[Insumos]],[2]!Tabla10[Insumo],[2]!Tabla10[InsumoAbrev],"",0))</f>
        <v/>
      </c>
      <c r="S712" s="191"/>
    </row>
    <row r="713" spans="2:19">
      <c r="B713" s="191" t="str">
        <f>IF('Formulario PPGR3'!$G713="","",CONCATENATE('Formulario PPGR3'!$C713,".",'Formulario PPGR3'!$D713,".",'Formulario PPGR3'!$E713,".",'Formulario PPGR3'!$F713))</f>
        <v/>
      </c>
      <c r="C713" s="191" t="str">
        <f>IF('Formulario PPGR3'!$G713="","",'Formulario PPGR1'!#REF!)</f>
        <v/>
      </c>
      <c r="D713" s="191" t="str">
        <f>IF('Formulario PPGR3'!$G713="","",'Formulario PPGR1'!#REF!)</f>
        <v/>
      </c>
      <c r="E713" s="191" t="str">
        <f>IF('Formulario PPGR3'!$G713="","",'Formulario PPGR1'!#REF!)</f>
        <v/>
      </c>
      <c r="F713" s="191" t="str">
        <f>IF('Formulario PPGR3'!$G713="","",'Formulario PPGR1'!#REF!)</f>
        <v/>
      </c>
      <c r="G713" s="241"/>
      <c r="H713" s="528" t="e" cm="1" vm="1">
        <f t="array" ref="H713">IF([2]!Tabla1[[#This Row],[Código_Actividad]]="","",_xlfn.XLOOKUP([2]!Tabla1[[#This Row],[Código_Actividad]],CodigoActividad,[2]!Tabla2[Actividades Programables Presupuestables],"",0))</f>
        <v>#REF!</v>
      </c>
      <c r="I713" s="529" t="str">
        <f>IFERROR(VLOOKUP('[2]Formulario PPGR3'!$G713,'[2]Formulario PPGR2'!$H$9:$V$534,15,FALSE),"")</f>
        <v/>
      </c>
      <c r="J713" s="538"/>
      <c r="K713" s="533"/>
      <c r="L713" s="530" t="str">
        <f>IF([2]!Tabla1[[#This Row],[Descripción]]="","",_xlfn.XLOOKUP([2]!Tabla1[[#This Row],[Descripción]],[2]!Tabla10[Descripción],[2]!Tabla10[Unidad de Medida],"",0))</f>
        <v/>
      </c>
      <c r="M713" s="321"/>
      <c r="N713" s="546" t="str">
        <f>IF([2]!Tabla1[[#This Row],[Descripción]]="","",_xlfn.XLOOKUP([2]!Tabla1[[#This Row],[Descripción]],[2]!Tabla10[Descripción],[2]!Tabla10[Precio Unitario],0))</f>
        <v/>
      </c>
      <c r="O713" s="546" t="str">
        <f>IF([2]!Tabla1[[#This Row],[Cantidad de Insumos]]="","",[2]!Tabla1[[#This Row],[Precio Unitario]]*[2]!Tabla1[[#This Row],[Cantidad de Insumos]])</f>
        <v/>
      </c>
      <c r="P713" s="531" t="str">
        <f>IF([2]!Tabla1[[#This Row],[Descripción]]="","",_xlfn.XLOOKUP([2]!Tabla1[[#This Row],[Descripción]],[2]!Tabla10[Descripción],[2]!Tabla10[CODIGO PRESUPUESTARIO],0))</f>
        <v/>
      </c>
      <c r="Q713" s="532"/>
      <c r="R713" s="532" t="str">
        <f>IF([2]!Tabla1[[#This Row],[Insumos]]="","",_xlfn.XLOOKUP([2]!Tabla1[[#This Row],[Insumos]],[2]!Tabla10[Insumo],[2]!Tabla10[InsumoAbrev],"",0))</f>
        <v/>
      </c>
      <c r="S713" s="191"/>
    </row>
    <row r="714" spans="2:19">
      <c r="B714" s="191" t="str">
        <f>IF('Formulario PPGR3'!$G714="","",CONCATENATE('Formulario PPGR3'!$C714,".",'Formulario PPGR3'!$D714,".",'Formulario PPGR3'!$E714,".",'Formulario PPGR3'!$F714))</f>
        <v/>
      </c>
      <c r="C714" s="191" t="str">
        <f>IF('Formulario PPGR3'!$G714="","",'Formulario PPGR1'!#REF!)</f>
        <v/>
      </c>
      <c r="D714" s="191" t="str">
        <f>IF('Formulario PPGR3'!$G714="","",'Formulario PPGR1'!#REF!)</f>
        <v/>
      </c>
      <c r="E714" s="191" t="str">
        <f>IF('Formulario PPGR3'!$G714="","",'Formulario PPGR1'!#REF!)</f>
        <v/>
      </c>
      <c r="F714" s="191" t="str">
        <f>IF('Formulario PPGR3'!$G714="","",'Formulario PPGR1'!#REF!)</f>
        <v/>
      </c>
      <c r="G714" s="241"/>
      <c r="H714" s="528" t="e" cm="1" vm="1">
        <f t="array" ref="H714">IF([2]!Tabla1[[#This Row],[Código_Actividad]]="","",_xlfn.XLOOKUP([2]!Tabla1[[#This Row],[Código_Actividad]],CodigoActividad,[2]!Tabla2[Actividades Programables Presupuestables],"",0))</f>
        <v>#REF!</v>
      </c>
      <c r="I714" s="529" t="str">
        <f>IFERROR(VLOOKUP('[2]Formulario PPGR3'!$G714,'[2]Formulario PPGR2'!$H$9:$V$534,15,FALSE),"")</f>
        <v/>
      </c>
      <c r="J714" s="538"/>
      <c r="K714" s="533"/>
      <c r="L714" s="530" t="str">
        <f>IF([2]!Tabla1[[#This Row],[Descripción]]="","",_xlfn.XLOOKUP([2]!Tabla1[[#This Row],[Descripción]],[2]!Tabla10[Descripción],[2]!Tabla10[Unidad de Medida],"",0))</f>
        <v/>
      </c>
      <c r="M714" s="321"/>
      <c r="N714" s="546" t="str">
        <f>IF([2]!Tabla1[[#This Row],[Descripción]]="","",_xlfn.XLOOKUP([2]!Tabla1[[#This Row],[Descripción]],[2]!Tabla10[Descripción],[2]!Tabla10[Precio Unitario],0))</f>
        <v/>
      </c>
      <c r="O714" s="546" t="str">
        <f>IF([2]!Tabla1[[#This Row],[Cantidad de Insumos]]="","",[2]!Tabla1[[#This Row],[Precio Unitario]]*[2]!Tabla1[[#This Row],[Cantidad de Insumos]])</f>
        <v/>
      </c>
      <c r="P714" s="531" t="str">
        <f>IF([2]!Tabla1[[#This Row],[Descripción]]="","",_xlfn.XLOOKUP([2]!Tabla1[[#This Row],[Descripción]],[2]!Tabla10[Descripción],[2]!Tabla10[CODIGO PRESUPUESTARIO],0))</f>
        <v/>
      </c>
      <c r="Q714" s="532"/>
      <c r="R714" s="532" t="str">
        <f>IF([2]!Tabla1[[#This Row],[Insumos]]="","",_xlfn.XLOOKUP([2]!Tabla1[[#This Row],[Insumos]],[2]!Tabla10[Insumo],[2]!Tabla10[InsumoAbrev],"",0))</f>
        <v/>
      </c>
      <c r="S714" s="191"/>
    </row>
    <row r="715" spans="2:19" s="276" customFormat="1">
      <c r="B715" s="191" t="str">
        <f>IF('Formulario PPGR3'!$G715="","",CONCATENATE('Formulario PPGR3'!$C715,".",'Formulario PPGR3'!$D715,".",'Formulario PPGR3'!$E715,".",'Formulario PPGR3'!$F715))</f>
        <v/>
      </c>
      <c r="C715" s="191" t="str">
        <f>IF('Formulario PPGR3'!$G715="","",'Formulario PPGR1'!#REF!)</f>
        <v/>
      </c>
      <c r="D715" s="191" t="str">
        <f>IF('Formulario PPGR3'!$G715="","",'Formulario PPGR1'!#REF!)</f>
        <v/>
      </c>
      <c r="E715" s="191" t="str">
        <f>IF('Formulario PPGR3'!$G715="","",'Formulario PPGR1'!#REF!)</f>
        <v/>
      </c>
      <c r="F715" s="191" t="str">
        <f>IF('Formulario PPGR3'!$G715="","",'Formulario PPGR1'!#REF!)</f>
        <v/>
      </c>
      <c r="G715" s="241"/>
      <c r="H715" s="528" t="e" cm="1" vm="1">
        <f t="array" ref="H715">IF([2]!Tabla1[[#This Row],[Código_Actividad]]="","",_xlfn.XLOOKUP([2]!Tabla1[[#This Row],[Código_Actividad]],CodigoActividad,[2]!Tabla2[Actividades Programables Presupuestables],"",0))</f>
        <v>#REF!</v>
      </c>
      <c r="I715" s="529" t="str">
        <f>IFERROR(VLOOKUP('[2]Formulario PPGR3'!$G715,'[2]Formulario PPGR2'!$H$9:$V$534,15,FALSE),"")</f>
        <v/>
      </c>
      <c r="J715" s="537"/>
      <c r="K715" s="533"/>
      <c r="L715" s="530" t="str">
        <f>IF([2]!Tabla1[[#This Row],[Descripción]]="","",_xlfn.XLOOKUP([2]!Tabla1[[#This Row],[Descripción]],[2]!Tabla10[Descripción],[2]!Tabla10[Unidad de Medida],"",0))</f>
        <v/>
      </c>
      <c r="M715" s="321"/>
      <c r="N715" s="546" t="str">
        <f>IF([2]!Tabla1[[#This Row],[Descripción]]="","",_xlfn.XLOOKUP([2]!Tabla1[[#This Row],[Descripción]],[2]!Tabla10[Descripción],[2]!Tabla10[Precio Unitario],0))</f>
        <v/>
      </c>
      <c r="O715" s="546" t="str">
        <f>IF([2]!Tabla1[[#This Row],[Cantidad de Insumos]]="","",[2]!Tabla1[[#This Row],[Precio Unitario]]*[2]!Tabla1[[#This Row],[Cantidad de Insumos]])</f>
        <v/>
      </c>
      <c r="P715" s="531" t="str">
        <f>IF([2]!Tabla1[[#This Row],[Descripción]]="","",_xlfn.XLOOKUP([2]!Tabla1[[#This Row],[Descripción]],[2]!Tabla10[Descripción],[2]!Tabla10[CODIGO PRESUPUESTARIO],0))</f>
        <v/>
      </c>
      <c r="Q715" s="532"/>
      <c r="R715" s="532" t="str">
        <f>IF([2]!Tabla1[[#This Row],[Insumos]]="","",_xlfn.XLOOKUP([2]!Tabla1[[#This Row],[Insumos]],[2]!Tabla10[Insumo],[2]!Tabla10[InsumoAbrev],"",0))</f>
        <v/>
      </c>
      <c r="S715" s="191"/>
    </row>
    <row r="716" spans="2:19" s="276" customFormat="1">
      <c r="B716" s="191" t="str">
        <f>IF('Formulario PPGR3'!$G716="","",CONCATENATE('Formulario PPGR3'!$C716,".",'Formulario PPGR3'!$D716,".",'Formulario PPGR3'!$E716,".",'Formulario PPGR3'!$F716))</f>
        <v/>
      </c>
      <c r="C716" s="191" t="str">
        <f>IF('Formulario PPGR3'!$G716="","",'Formulario PPGR1'!#REF!)</f>
        <v/>
      </c>
      <c r="D716" s="191" t="str">
        <f>IF('Formulario PPGR3'!$G716="","",'Formulario PPGR1'!#REF!)</f>
        <v/>
      </c>
      <c r="E716" s="191" t="str">
        <f>IF('Formulario PPGR3'!$G716="","",'Formulario PPGR1'!#REF!)</f>
        <v/>
      </c>
      <c r="F716" s="191" t="str">
        <f>IF('Formulario PPGR3'!$G716="","",'Formulario PPGR1'!#REF!)</f>
        <v/>
      </c>
      <c r="G716" s="241"/>
      <c r="H716" s="528" t="e" cm="1" vm="1">
        <f t="array" ref="H716">IF([2]!Tabla1[[#This Row],[Código_Actividad]]="","",_xlfn.XLOOKUP([2]!Tabla1[[#This Row],[Código_Actividad]],CodigoActividad,[2]!Tabla2[Actividades Programables Presupuestables],"",0))</f>
        <v>#REF!</v>
      </c>
      <c r="I716" s="529" t="str">
        <f>IFERROR(VLOOKUP('[2]Formulario PPGR3'!$G716,'[2]Formulario PPGR2'!$H$9:$V$534,15,FALSE),"")</f>
        <v/>
      </c>
      <c r="J716" s="537"/>
      <c r="K716" s="533"/>
      <c r="L716" s="530" t="str">
        <f>IF([2]!Tabla1[[#This Row],[Descripción]]="","",_xlfn.XLOOKUP([2]!Tabla1[[#This Row],[Descripción]],[2]!Tabla10[Descripción],[2]!Tabla10[Unidad de Medida],"",0))</f>
        <v/>
      </c>
      <c r="M716" s="321"/>
      <c r="N716" s="546" t="str">
        <f>IF([2]!Tabla1[[#This Row],[Descripción]]="","",_xlfn.XLOOKUP([2]!Tabla1[[#This Row],[Descripción]],[2]!Tabla10[Descripción],[2]!Tabla10[Precio Unitario],0))</f>
        <v/>
      </c>
      <c r="O716" s="546" t="str">
        <f>IF([2]!Tabla1[[#This Row],[Cantidad de Insumos]]="","",[2]!Tabla1[[#This Row],[Precio Unitario]]*[2]!Tabla1[[#This Row],[Cantidad de Insumos]])</f>
        <v/>
      </c>
      <c r="P716" s="531" t="str">
        <f>IF([2]!Tabla1[[#This Row],[Descripción]]="","",_xlfn.XLOOKUP([2]!Tabla1[[#This Row],[Descripción]],[2]!Tabla10[Descripción],[2]!Tabla10[CODIGO PRESUPUESTARIO],0))</f>
        <v/>
      </c>
      <c r="Q716" s="532"/>
      <c r="R716" s="532" t="str">
        <f>IF([2]!Tabla1[[#This Row],[Insumos]]="","",_xlfn.XLOOKUP([2]!Tabla1[[#This Row],[Insumos]],[2]!Tabla10[Insumo],[2]!Tabla10[InsumoAbrev],"",0))</f>
        <v/>
      </c>
      <c r="S716" s="191"/>
    </row>
    <row r="717" spans="2:19" s="276" customFormat="1">
      <c r="B717" s="191" t="str">
        <f>IF('Formulario PPGR3'!$G717="","",CONCATENATE('Formulario PPGR3'!$C717,".",'Formulario PPGR3'!$D717,".",'Formulario PPGR3'!$E717,".",'Formulario PPGR3'!$F717))</f>
        <v/>
      </c>
      <c r="C717" s="191" t="str">
        <f>IF('Formulario PPGR3'!$G717="","",'Formulario PPGR1'!#REF!)</f>
        <v/>
      </c>
      <c r="D717" s="191" t="str">
        <f>IF('Formulario PPGR3'!$G717="","",'Formulario PPGR1'!#REF!)</f>
        <v/>
      </c>
      <c r="E717" s="191" t="str">
        <f>IF('Formulario PPGR3'!$G717="","",'Formulario PPGR1'!#REF!)</f>
        <v/>
      </c>
      <c r="F717" s="191" t="str">
        <f>IF('Formulario PPGR3'!$G717="","",'Formulario PPGR1'!#REF!)</f>
        <v/>
      </c>
      <c r="G717" s="241"/>
      <c r="H717" s="528" t="e" cm="1" vm="1">
        <f t="array" ref="H717">IF([2]!Tabla1[[#This Row],[Código_Actividad]]="","",_xlfn.XLOOKUP([2]!Tabla1[[#This Row],[Código_Actividad]],CodigoActividad,[2]!Tabla2[Actividades Programables Presupuestables],"",0))</f>
        <v>#REF!</v>
      </c>
      <c r="I717" s="529" t="str">
        <f>IFERROR(VLOOKUP('[2]Formulario PPGR3'!$G717,'[2]Formulario PPGR2'!$H$9:$V$534,15,FALSE),"")</f>
        <v/>
      </c>
      <c r="J717" s="538"/>
      <c r="K717" s="533"/>
      <c r="L717" s="530" t="str">
        <f>IF([2]!Tabla1[[#This Row],[Descripción]]="","",_xlfn.XLOOKUP([2]!Tabla1[[#This Row],[Descripción]],[2]!Tabla10[Descripción],[2]!Tabla10[Unidad de Medida],"",0))</f>
        <v/>
      </c>
      <c r="M717" s="321"/>
      <c r="N717" s="546" t="str">
        <f>IF([2]!Tabla1[[#This Row],[Descripción]]="","",_xlfn.XLOOKUP([2]!Tabla1[[#This Row],[Descripción]],[2]!Tabla10[Descripción],[2]!Tabla10[Precio Unitario],0))</f>
        <v/>
      </c>
      <c r="O717" s="546" t="str">
        <f>IF([2]!Tabla1[[#This Row],[Cantidad de Insumos]]="","",[2]!Tabla1[[#This Row],[Precio Unitario]]*[2]!Tabla1[[#This Row],[Cantidad de Insumos]])</f>
        <v/>
      </c>
      <c r="P717" s="531" t="str">
        <f>IF([2]!Tabla1[[#This Row],[Descripción]]="","",_xlfn.XLOOKUP([2]!Tabla1[[#This Row],[Descripción]],[2]!Tabla10[Descripción],[2]!Tabla10[CODIGO PRESUPUESTARIO],0))</f>
        <v/>
      </c>
      <c r="Q717" s="532"/>
      <c r="R717" s="532" t="str">
        <f>IF([2]!Tabla1[[#This Row],[Insumos]]="","",_xlfn.XLOOKUP([2]!Tabla1[[#This Row],[Insumos]],[2]!Tabla10[Insumo],[2]!Tabla10[InsumoAbrev],"",0))</f>
        <v/>
      </c>
      <c r="S717" s="191"/>
    </row>
    <row r="718" spans="2:19" s="276" customFormat="1">
      <c r="B718" s="191" t="str">
        <f>IF('Formulario PPGR3'!$G718="","",CONCATENATE('Formulario PPGR3'!$C718,".",'Formulario PPGR3'!$D718,".",'Formulario PPGR3'!$E718,".",'Formulario PPGR3'!$F718))</f>
        <v/>
      </c>
      <c r="C718" s="191" t="str">
        <f>IF('Formulario PPGR3'!$G718="","",'Formulario PPGR1'!#REF!)</f>
        <v/>
      </c>
      <c r="D718" s="191" t="str">
        <f>IF('Formulario PPGR3'!$G718="","",'Formulario PPGR1'!#REF!)</f>
        <v/>
      </c>
      <c r="E718" s="191" t="str">
        <f>IF('Formulario PPGR3'!$G718="","",'Formulario PPGR1'!#REF!)</f>
        <v/>
      </c>
      <c r="F718" s="191" t="str">
        <f>IF('Formulario PPGR3'!$G718="","",'Formulario PPGR1'!#REF!)</f>
        <v/>
      </c>
      <c r="G718" s="241"/>
      <c r="H718" s="528" t="e" cm="1" vm="1">
        <f t="array" ref="H718">IF([2]!Tabla1[[#This Row],[Código_Actividad]]="","",_xlfn.XLOOKUP([2]!Tabla1[[#This Row],[Código_Actividad]],CodigoActividad,[2]!Tabla2[Actividades Programables Presupuestables],"",0))</f>
        <v>#REF!</v>
      </c>
      <c r="I718" s="529" t="str">
        <f>IFERROR(VLOOKUP('[2]Formulario PPGR3'!$G718,'[2]Formulario PPGR2'!$H$9:$V$534,15,FALSE),"")</f>
        <v/>
      </c>
      <c r="J718" s="537"/>
      <c r="K718" s="533"/>
      <c r="L718" s="530" t="str">
        <f>IF([2]!Tabla1[[#This Row],[Descripción]]="","",_xlfn.XLOOKUP([2]!Tabla1[[#This Row],[Descripción]],[2]!Tabla10[Descripción],[2]!Tabla10[Unidad de Medida],"",0))</f>
        <v/>
      </c>
      <c r="M718" s="321"/>
      <c r="N718" s="546" t="str">
        <f>IF([2]!Tabla1[[#This Row],[Descripción]]="","",_xlfn.XLOOKUP([2]!Tabla1[[#This Row],[Descripción]],[2]!Tabla10[Descripción],[2]!Tabla10[Precio Unitario],0))</f>
        <v/>
      </c>
      <c r="O718" s="546" t="str">
        <f>IF([2]!Tabla1[[#This Row],[Cantidad de Insumos]]="","",[2]!Tabla1[[#This Row],[Precio Unitario]]*[2]!Tabla1[[#This Row],[Cantidad de Insumos]])</f>
        <v/>
      </c>
      <c r="P718" s="531" t="str">
        <f>IF([2]!Tabla1[[#This Row],[Descripción]]="","",_xlfn.XLOOKUP([2]!Tabla1[[#This Row],[Descripción]],[2]!Tabla10[Descripción],[2]!Tabla10[CODIGO PRESUPUESTARIO],0))</f>
        <v/>
      </c>
      <c r="Q718" s="532"/>
      <c r="R718" s="532" t="str">
        <f>IF([2]!Tabla1[[#This Row],[Insumos]]="","",_xlfn.XLOOKUP([2]!Tabla1[[#This Row],[Insumos]],[2]!Tabla10[Insumo],[2]!Tabla10[InsumoAbrev],"",0))</f>
        <v/>
      </c>
      <c r="S718" s="191"/>
    </row>
    <row r="719" spans="2:19" s="276" customFormat="1">
      <c r="B719" s="191" t="str">
        <f>IF('Formulario PPGR3'!$G719="","",CONCATENATE('Formulario PPGR3'!$C719,".",'Formulario PPGR3'!$D719,".",'Formulario PPGR3'!$E719,".",'Formulario PPGR3'!$F719))</f>
        <v/>
      </c>
      <c r="C719" s="191" t="str">
        <f>IF('Formulario PPGR3'!$G719="","",'Formulario PPGR1'!#REF!)</f>
        <v/>
      </c>
      <c r="D719" s="191" t="str">
        <f>IF('Formulario PPGR3'!$G719="","",'Formulario PPGR1'!#REF!)</f>
        <v/>
      </c>
      <c r="E719" s="191" t="str">
        <f>IF('Formulario PPGR3'!$G719="","",'Formulario PPGR1'!#REF!)</f>
        <v/>
      </c>
      <c r="F719" s="191" t="str">
        <f>IF('Formulario PPGR3'!$G719="","",'Formulario PPGR1'!#REF!)</f>
        <v/>
      </c>
      <c r="G719" s="241"/>
      <c r="H719" s="528" t="e" cm="1" vm="1">
        <f t="array" ref="H719">IF([2]!Tabla1[[#This Row],[Código_Actividad]]="","",_xlfn.XLOOKUP([2]!Tabla1[[#This Row],[Código_Actividad]],CodigoActividad,[2]!Tabla2[Actividades Programables Presupuestables],"",0))</f>
        <v>#REF!</v>
      </c>
      <c r="I719" s="529" t="str">
        <f>IFERROR(VLOOKUP('[2]Formulario PPGR3'!$G719,'[2]Formulario PPGR2'!$H$9:$V$534,15,FALSE),"")</f>
        <v/>
      </c>
      <c r="J719" s="537"/>
      <c r="K719" s="533"/>
      <c r="L719" s="530" t="str">
        <f>IF([2]!Tabla1[[#This Row],[Descripción]]="","",_xlfn.XLOOKUP([2]!Tabla1[[#This Row],[Descripción]],[2]!Tabla10[Descripción],[2]!Tabla10[Unidad de Medida],"",0))</f>
        <v/>
      </c>
      <c r="M719" s="321"/>
      <c r="N719" s="546" t="str">
        <f>IF([2]!Tabla1[[#This Row],[Descripción]]="","",_xlfn.XLOOKUP([2]!Tabla1[[#This Row],[Descripción]],[2]!Tabla10[Descripción],[2]!Tabla10[Precio Unitario],0))</f>
        <v/>
      </c>
      <c r="O719" s="546" t="str">
        <f>IF([2]!Tabla1[[#This Row],[Cantidad de Insumos]]="","",[2]!Tabla1[[#This Row],[Precio Unitario]]*[2]!Tabla1[[#This Row],[Cantidad de Insumos]])</f>
        <v/>
      </c>
      <c r="P719" s="531" t="str">
        <f>IF([2]!Tabla1[[#This Row],[Descripción]]="","",_xlfn.XLOOKUP([2]!Tabla1[[#This Row],[Descripción]],[2]!Tabla10[Descripción],[2]!Tabla10[CODIGO PRESUPUESTARIO],0))</f>
        <v/>
      </c>
      <c r="Q719" s="532"/>
      <c r="R719" s="532" t="str">
        <f>IF([2]!Tabla1[[#This Row],[Insumos]]="","",_xlfn.XLOOKUP([2]!Tabla1[[#This Row],[Insumos]],[2]!Tabla10[Insumo],[2]!Tabla10[InsumoAbrev],"",0))</f>
        <v/>
      </c>
      <c r="S719" s="191"/>
    </row>
    <row r="720" spans="2:19" s="276" customFormat="1">
      <c r="B720" s="191" t="str">
        <f>IF('Formulario PPGR3'!$G720="","",CONCATENATE('Formulario PPGR3'!$C720,".",'Formulario PPGR3'!$D720,".",'Formulario PPGR3'!$E720,".",'Formulario PPGR3'!$F720))</f>
        <v/>
      </c>
      <c r="C720" s="191" t="str">
        <f>IF('Formulario PPGR3'!$G720="","",'Formulario PPGR1'!#REF!)</f>
        <v/>
      </c>
      <c r="D720" s="191" t="str">
        <f>IF('Formulario PPGR3'!$G720="","",'Formulario PPGR1'!#REF!)</f>
        <v/>
      </c>
      <c r="E720" s="191" t="str">
        <f>IF('Formulario PPGR3'!$G720="","",'Formulario PPGR1'!#REF!)</f>
        <v/>
      </c>
      <c r="F720" s="191" t="str">
        <f>IF('Formulario PPGR3'!$G720="","",'Formulario PPGR1'!#REF!)</f>
        <v/>
      </c>
      <c r="G720" s="241"/>
      <c r="H720" s="528" t="e" cm="1" vm="1">
        <f t="array" ref="H720">IF([2]!Tabla1[[#This Row],[Código_Actividad]]="","",_xlfn.XLOOKUP([2]!Tabla1[[#This Row],[Código_Actividad]],CodigoActividad,[2]!Tabla2[Actividades Programables Presupuestables],"",0))</f>
        <v>#REF!</v>
      </c>
      <c r="I720" s="529" t="str">
        <f>IFERROR(VLOOKUP('[2]Formulario PPGR3'!$G720,'[2]Formulario PPGR2'!$H$9:$V$534,15,FALSE),"")</f>
        <v/>
      </c>
      <c r="J720" s="537"/>
      <c r="K720" s="533"/>
      <c r="L720" s="530" t="str">
        <f>IF([2]!Tabla1[[#This Row],[Descripción]]="","",_xlfn.XLOOKUP([2]!Tabla1[[#This Row],[Descripción]],[2]!Tabla10[Descripción],[2]!Tabla10[Unidad de Medida],"",0))</f>
        <v/>
      </c>
      <c r="M720" s="321"/>
      <c r="N720" s="546" t="str">
        <f>IF([2]!Tabla1[[#This Row],[Descripción]]="","",_xlfn.XLOOKUP([2]!Tabla1[[#This Row],[Descripción]],[2]!Tabla10[Descripción],[2]!Tabla10[Precio Unitario],0))</f>
        <v/>
      </c>
      <c r="O720" s="546" t="str">
        <f>IF([2]!Tabla1[[#This Row],[Cantidad de Insumos]]="","",[2]!Tabla1[[#This Row],[Precio Unitario]]*[2]!Tabla1[[#This Row],[Cantidad de Insumos]])</f>
        <v/>
      </c>
      <c r="P720" s="531" t="str">
        <f>IF([2]!Tabla1[[#This Row],[Descripción]]="","",_xlfn.XLOOKUP([2]!Tabla1[[#This Row],[Descripción]],[2]!Tabla10[Descripción],[2]!Tabla10[CODIGO PRESUPUESTARIO],0))</f>
        <v/>
      </c>
      <c r="Q720" s="532"/>
      <c r="R720" s="532" t="str">
        <f>IF([2]!Tabla1[[#This Row],[Insumos]]="","",_xlfn.XLOOKUP([2]!Tabla1[[#This Row],[Insumos]],[2]!Tabla10[Insumo],[2]!Tabla10[InsumoAbrev],"",0))</f>
        <v/>
      </c>
      <c r="S720" s="191"/>
    </row>
    <row r="721" spans="2:19" s="276" customFormat="1">
      <c r="B721" s="191" t="str">
        <f>IF('Formulario PPGR3'!$G721="","",CONCATENATE('Formulario PPGR3'!$C721,".",'Formulario PPGR3'!$D721,".",'Formulario PPGR3'!$E721,".",'Formulario PPGR3'!$F721))</f>
        <v/>
      </c>
      <c r="C721" s="191" t="str">
        <f>IF('Formulario PPGR3'!$G721="","",'Formulario PPGR1'!#REF!)</f>
        <v/>
      </c>
      <c r="D721" s="191" t="str">
        <f>IF('Formulario PPGR3'!$G721="","",'Formulario PPGR1'!#REF!)</f>
        <v/>
      </c>
      <c r="E721" s="191" t="str">
        <f>IF('Formulario PPGR3'!$G721="","",'Formulario PPGR1'!#REF!)</f>
        <v/>
      </c>
      <c r="F721" s="191" t="str">
        <f>IF('Formulario PPGR3'!$G721="","",'Formulario PPGR1'!#REF!)</f>
        <v/>
      </c>
      <c r="G721" s="241"/>
      <c r="H721" s="528" t="e" cm="1" vm="1">
        <f t="array" ref="H721">IF([2]!Tabla1[[#This Row],[Código_Actividad]]="","",_xlfn.XLOOKUP([2]!Tabla1[[#This Row],[Código_Actividad]],CodigoActividad,[2]!Tabla2[Actividades Programables Presupuestables],"",0))</f>
        <v>#REF!</v>
      </c>
      <c r="I721" s="529" t="str">
        <f>IFERROR(VLOOKUP('[2]Formulario PPGR3'!$G721,'[2]Formulario PPGR2'!$H$9:$V$534,15,FALSE),"")</f>
        <v/>
      </c>
      <c r="J721" s="537"/>
      <c r="K721" s="533"/>
      <c r="L721" s="530" t="str">
        <f>IF([2]!Tabla1[[#This Row],[Descripción]]="","",_xlfn.XLOOKUP([2]!Tabla1[[#This Row],[Descripción]],[2]!Tabla10[Descripción],[2]!Tabla10[Unidad de Medida],"",0))</f>
        <v/>
      </c>
      <c r="M721" s="321"/>
      <c r="N721" s="546" t="str">
        <f>IF([2]!Tabla1[[#This Row],[Descripción]]="","",_xlfn.XLOOKUP([2]!Tabla1[[#This Row],[Descripción]],[2]!Tabla10[Descripción],[2]!Tabla10[Precio Unitario],0))</f>
        <v/>
      </c>
      <c r="O721" s="546" t="str">
        <f>IF([2]!Tabla1[[#This Row],[Cantidad de Insumos]]="","",[2]!Tabla1[[#This Row],[Precio Unitario]]*[2]!Tabla1[[#This Row],[Cantidad de Insumos]])</f>
        <v/>
      </c>
      <c r="P721" s="531" t="str">
        <f>IF([2]!Tabla1[[#This Row],[Descripción]]="","",_xlfn.XLOOKUP([2]!Tabla1[[#This Row],[Descripción]],[2]!Tabla10[Descripción],[2]!Tabla10[CODIGO PRESUPUESTARIO],0))</f>
        <v/>
      </c>
      <c r="Q721" s="532"/>
      <c r="R721" s="532" t="str">
        <f>IF([2]!Tabla1[[#This Row],[Insumos]]="","",_xlfn.XLOOKUP([2]!Tabla1[[#This Row],[Insumos]],[2]!Tabla10[Insumo],[2]!Tabla10[InsumoAbrev],"",0))</f>
        <v/>
      </c>
      <c r="S721" s="191"/>
    </row>
    <row r="722" spans="2:19" s="276" customFormat="1">
      <c r="B722" s="191" t="str">
        <f>IF('Formulario PPGR3'!$G722="","",CONCATENATE('Formulario PPGR3'!$C722,".",'Formulario PPGR3'!$D722,".",'Formulario PPGR3'!$E722,".",'Formulario PPGR3'!$F722))</f>
        <v/>
      </c>
      <c r="C722" s="191" t="str">
        <f>IF('Formulario PPGR3'!$G722="","",'Formulario PPGR1'!#REF!)</f>
        <v/>
      </c>
      <c r="D722" s="191" t="str">
        <f>IF('Formulario PPGR3'!$G722="","",'Formulario PPGR1'!#REF!)</f>
        <v/>
      </c>
      <c r="E722" s="191" t="str">
        <f>IF('Formulario PPGR3'!$G722="","",'Formulario PPGR1'!#REF!)</f>
        <v/>
      </c>
      <c r="F722" s="191" t="str">
        <f>IF('Formulario PPGR3'!$G722="","",'Formulario PPGR1'!#REF!)</f>
        <v/>
      </c>
      <c r="G722" s="241"/>
      <c r="H722" s="528" t="e" cm="1" vm="1">
        <f t="array" ref="H722">IF([2]!Tabla1[[#This Row],[Código_Actividad]]="","",_xlfn.XLOOKUP([2]!Tabla1[[#This Row],[Código_Actividad]],CodigoActividad,[2]!Tabla2[Actividades Programables Presupuestables],"",0))</f>
        <v>#REF!</v>
      </c>
      <c r="I722" s="529" t="str">
        <f>IFERROR(VLOOKUP('[2]Formulario PPGR3'!$G722,'[2]Formulario PPGR2'!$H$9:$V$534,15,FALSE),"")</f>
        <v/>
      </c>
      <c r="J722" s="537"/>
      <c r="K722" s="533"/>
      <c r="L722" s="530" t="str">
        <f>IF([2]!Tabla1[[#This Row],[Descripción]]="","",_xlfn.XLOOKUP([2]!Tabla1[[#This Row],[Descripción]],[2]!Tabla10[Descripción],[2]!Tabla10[Unidad de Medida],"",0))</f>
        <v/>
      </c>
      <c r="M722" s="321"/>
      <c r="N722" s="546" t="str">
        <f>IF([2]!Tabla1[[#This Row],[Descripción]]="","",_xlfn.XLOOKUP([2]!Tabla1[[#This Row],[Descripción]],[2]!Tabla10[Descripción],[2]!Tabla10[Precio Unitario],0))</f>
        <v/>
      </c>
      <c r="O722" s="546" t="str">
        <f>IF([2]!Tabla1[[#This Row],[Cantidad de Insumos]]="","",[2]!Tabla1[[#This Row],[Precio Unitario]]*[2]!Tabla1[[#This Row],[Cantidad de Insumos]])</f>
        <v/>
      </c>
      <c r="P722" s="531" t="str">
        <f>IF([2]!Tabla1[[#This Row],[Descripción]]="","",_xlfn.XLOOKUP([2]!Tabla1[[#This Row],[Descripción]],[2]!Tabla10[Descripción],[2]!Tabla10[CODIGO PRESUPUESTARIO],0))</f>
        <v/>
      </c>
      <c r="Q722" s="532"/>
      <c r="R722" s="532" t="str">
        <f>IF([2]!Tabla1[[#This Row],[Insumos]]="","",_xlfn.XLOOKUP([2]!Tabla1[[#This Row],[Insumos]],[2]!Tabla10[Insumo],[2]!Tabla10[InsumoAbrev],"",0))</f>
        <v/>
      </c>
      <c r="S722" s="191"/>
    </row>
    <row r="723" spans="2:19" s="276" customFormat="1">
      <c r="B723" s="191" t="str">
        <f>IF('Formulario PPGR3'!$G723="","",CONCATENATE('Formulario PPGR3'!$C723,".",'Formulario PPGR3'!$D723,".",'Formulario PPGR3'!$E723,".",'Formulario PPGR3'!$F723))</f>
        <v/>
      </c>
      <c r="C723" s="191" t="str">
        <f>IF('Formulario PPGR3'!$G723="","",'Formulario PPGR1'!#REF!)</f>
        <v/>
      </c>
      <c r="D723" s="191" t="str">
        <f>IF('Formulario PPGR3'!$G723="","",'Formulario PPGR1'!#REF!)</f>
        <v/>
      </c>
      <c r="E723" s="191" t="str">
        <f>IF('Formulario PPGR3'!$G723="","",'Formulario PPGR1'!#REF!)</f>
        <v/>
      </c>
      <c r="F723" s="191" t="str">
        <f>IF('Formulario PPGR3'!$G723="","",'Formulario PPGR1'!#REF!)</f>
        <v/>
      </c>
      <c r="G723" s="241"/>
      <c r="H723" s="528" t="e" cm="1" vm="1">
        <f t="array" ref="H723">IF([2]!Tabla1[[#This Row],[Código_Actividad]]="","",_xlfn.XLOOKUP([2]!Tabla1[[#This Row],[Código_Actividad]],CodigoActividad,[2]!Tabla2[Actividades Programables Presupuestables],"",0))</f>
        <v>#REF!</v>
      </c>
      <c r="I723" s="529" t="str">
        <f>IFERROR(VLOOKUP('[2]Formulario PPGR3'!$G723,'[2]Formulario PPGR2'!$H$9:$V$534,15,FALSE),"")</f>
        <v/>
      </c>
      <c r="J723" s="537"/>
      <c r="K723" s="533"/>
      <c r="L723" s="530" t="str">
        <f>IF([2]!Tabla1[[#This Row],[Descripción]]="","",_xlfn.XLOOKUP([2]!Tabla1[[#This Row],[Descripción]],[2]!Tabla10[Descripción],[2]!Tabla10[Unidad de Medida],"",0))</f>
        <v/>
      </c>
      <c r="M723" s="321"/>
      <c r="N723" s="546" t="str">
        <f>IF([2]!Tabla1[[#This Row],[Descripción]]="","",_xlfn.XLOOKUP([2]!Tabla1[[#This Row],[Descripción]],[2]!Tabla10[Descripción],[2]!Tabla10[Precio Unitario],0))</f>
        <v/>
      </c>
      <c r="O723" s="546" t="str">
        <f>IF([2]!Tabla1[[#This Row],[Cantidad de Insumos]]="","",[2]!Tabla1[[#This Row],[Precio Unitario]]*[2]!Tabla1[[#This Row],[Cantidad de Insumos]])</f>
        <v/>
      </c>
      <c r="P723" s="531" t="str">
        <f>IF([2]!Tabla1[[#This Row],[Descripción]]="","",_xlfn.XLOOKUP([2]!Tabla1[[#This Row],[Descripción]],[2]!Tabla10[Descripción],[2]!Tabla10[CODIGO PRESUPUESTARIO],0))</f>
        <v/>
      </c>
      <c r="Q723" s="532"/>
      <c r="R723" s="532" t="str">
        <f>IF([2]!Tabla1[[#This Row],[Insumos]]="","",_xlfn.XLOOKUP([2]!Tabla1[[#This Row],[Insumos]],[2]!Tabla10[Insumo],[2]!Tabla10[InsumoAbrev],"",0))</f>
        <v/>
      </c>
      <c r="S723" s="191"/>
    </row>
    <row r="724" spans="2:19" s="276" customFormat="1">
      <c r="B724" s="191" t="str">
        <f>IF('Formulario PPGR3'!$G724="","",CONCATENATE('Formulario PPGR3'!$C724,".",'Formulario PPGR3'!$D724,".",'Formulario PPGR3'!$E724,".",'Formulario PPGR3'!$F724))</f>
        <v/>
      </c>
      <c r="C724" s="191" t="str">
        <f>IF('Formulario PPGR3'!$G724="","",'Formulario PPGR1'!#REF!)</f>
        <v/>
      </c>
      <c r="D724" s="191" t="str">
        <f>IF('Formulario PPGR3'!$G724="","",'Formulario PPGR1'!#REF!)</f>
        <v/>
      </c>
      <c r="E724" s="191" t="str">
        <f>IF('Formulario PPGR3'!$G724="","",'Formulario PPGR1'!#REF!)</f>
        <v/>
      </c>
      <c r="F724" s="191" t="str">
        <f>IF('Formulario PPGR3'!$G724="","",'Formulario PPGR1'!#REF!)</f>
        <v/>
      </c>
      <c r="G724" s="241"/>
      <c r="H724" s="528" t="e" cm="1" vm="1">
        <f t="array" ref="H724">IF([2]!Tabla1[[#This Row],[Código_Actividad]]="","",_xlfn.XLOOKUP([2]!Tabla1[[#This Row],[Código_Actividad]],CodigoActividad,[2]!Tabla2[Actividades Programables Presupuestables],"",0))</f>
        <v>#REF!</v>
      </c>
      <c r="I724" s="529" t="str">
        <f>IFERROR(VLOOKUP('[2]Formulario PPGR3'!$G724,'[2]Formulario PPGR2'!$H$9:$V$534,15,FALSE),"")</f>
        <v/>
      </c>
      <c r="J724" s="538"/>
      <c r="K724" s="533"/>
      <c r="L724" s="530" t="str">
        <f>IF([2]!Tabla1[[#This Row],[Descripción]]="","",_xlfn.XLOOKUP([2]!Tabla1[[#This Row],[Descripción]],[2]!Tabla10[Descripción],[2]!Tabla10[Unidad de Medida],"",0))</f>
        <v/>
      </c>
      <c r="M724" s="321"/>
      <c r="N724" s="546" t="str">
        <f>IF([2]!Tabla1[[#This Row],[Descripción]]="","",_xlfn.XLOOKUP([2]!Tabla1[[#This Row],[Descripción]],[2]!Tabla10[Descripción],[2]!Tabla10[Precio Unitario],0))</f>
        <v/>
      </c>
      <c r="O724" s="546" t="str">
        <f>IF([2]!Tabla1[[#This Row],[Cantidad de Insumos]]="","",[2]!Tabla1[[#This Row],[Precio Unitario]]*[2]!Tabla1[[#This Row],[Cantidad de Insumos]])</f>
        <v/>
      </c>
      <c r="P724" s="531" t="str">
        <f>IF([2]!Tabla1[[#This Row],[Descripción]]="","",_xlfn.XLOOKUP([2]!Tabla1[[#This Row],[Descripción]],[2]!Tabla10[Descripción],[2]!Tabla10[CODIGO PRESUPUESTARIO],0))</f>
        <v/>
      </c>
      <c r="Q724" s="532"/>
      <c r="R724" s="532" t="str">
        <f>IF([2]!Tabla1[[#This Row],[Insumos]]="","",_xlfn.XLOOKUP([2]!Tabla1[[#This Row],[Insumos]],[2]!Tabla10[Insumo],[2]!Tabla10[InsumoAbrev],"",0))</f>
        <v/>
      </c>
      <c r="S724" s="191"/>
    </row>
    <row r="725" spans="2:19" s="276" customFormat="1">
      <c r="B725" s="191" t="str">
        <f>IF('Formulario PPGR3'!$G725="","",CONCATENATE('Formulario PPGR3'!$C725,".",'Formulario PPGR3'!$D725,".",'Formulario PPGR3'!$E725,".",'Formulario PPGR3'!$F725))</f>
        <v/>
      </c>
      <c r="C725" s="191" t="str">
        <f>IF('Formulario PPGR3'!$G725="","",'Formulario PPGR1'!#REF!)</f>
        <v/>
      </c>
      <c r="D725" s="191" t="str">
        <f>IF('Formulario PPGR3'!$G725="","",'Formulario PPGR1'!#REF!)</f>
        <v/>
      </c>
      <c r="E725" s="191" t="str">
        <f>IF('Formulario PPGR3'!$G725="","",'Formulario PPGR1'!#REF!)</f>
        <v/>
      </c>
      <c r="F725" s="191" t="str">
        <f>IF('Formulario PPGR3'!$G725="","",'Formulario PPGR1'!#REF!)</f>
        <v/>
      </c>
      <c r="G725" s="241"/>
      <c r="H725" s="528" t="e" cm="1" vm="1">
        <f t="array" ref="H725">IF([2]!Tabla1[[#This Row],[Código_Actividad]]="","",_xlfn.XLOOKUP([2]!Tabla1[[#This Row],[Código_Actividad]],CodigoActividad,[2]!Tabla2[Actividades Programables Presupuestables],"",0))</f>
        <v>#REF!</v>
      </c>
      <c r="I725" s="529" t="str">
        <f>IFERROR(VLOOKUP('[2]Formulario PPGR3'!$G725,'[2]Formulario PPGR2'!$H$9:$V$534,15,FALSE),"")</f>
        <v/>
      </c>
      <c r="J725" s="538"/>
      <c r="K725" s="533"/>
      <c r="L725" s="530" t="str">
        <f>IF([2]!Tabla1[[#This Row],[Descripción]]="","",_xlfn.XLOOKUP([2]!Tabla1[[#This Row],[Descripción]],[2]!Tabla10[Descripción],[2]!Tabla10[Unidad de Medida],"",0))</f>
        <v/>
      </c>
      <c r="M725" s="321"/>
      <c r="N725" s="546" t="str">
        <f>IF([2]!Tabla1[[#This Row],[Descripción]]="","",_xlfn.XLOOKUP([2]!Tabla1[[#This Row],[Descripción]],[2]!Tabla10[Descripción],[2]!Tabla10[Precio Unitario],0))</f>
        <v/>
      </c>
      <c r="O725" s="546" t="str">
        <f>IF([2]!Tabla1[[#This Row],[Cantidad de Insumos]]="","",[2]!Tabla1[[#This Row],[Precio Unitario]]*[2]!Tabla1[[#This Row],[Cantidad de Insumos]])</f>
        <v/>
      </c>
      <c r="P725" s="531" t="str">
        <f>IF([2]!Tabla1[[#This Row],[Descripción]]="","",_xlfn.XLOOKUP([2]!Tabla1[[#This Row],[Descripción]],[2]!Tabla10[Descripción],[2]!Tabla10[CODIGO PRESUPUESTARIO],0))</f>
        <v/>
      </c>
      <c r="Q725" s="532"/>
      <c r="R725" s="532" t="str">
        <f>IF([2]!Tabla1[[#This Row],[Insumos]]="","",_xlfn.XLOOKUP([2]!Tabla1[[#This Row],[Insumos]],[2]!Tabla10[Insumo],[2]!Tabla10[InsumoAbrev],"",0))</f>
        <v/>
      </c>
      <c r="S725" s="191"/>
    </row>
    <row r="726" spans="2:19" s="276" customFormat="1">
      <c r="B726" s="191" t="str">
        <f>IF('Formulario PPGR3'!$G726="","",CONCATENATE('Formulario PPGR3'!$C726,".",'Formulario PPGR3'!$D726,".",'Formulario PPGR3'!$E726,".",'Formulario PPGR3'!$F726))</f>
        <v/>
      </c>
      <c r="C726" s="191" t="str">
        <f>IF('Formulario PPGR3'!$G726="","",'Formulario PPGR1'!#REF!)</f>
        <v/>
      </c>
      <c r="D726" s="191" t="str">
        <f>IF('Formulario PPGR3'!$G726="","",'Formulario PPGR1'!#REF!)</f>
        <v/>
      </c>
      <c r="E726" s="191" t="str">
        <f>IF('Formulario PPGR3'!$G726="","",'Formulario PPGR1'!#REF!)</f>
        <v/>
      </c>
      <c r="F726" s="191" t="str">
        <f>IF('Formulario PPGR3'!$G726="","",'Formulario PPGR1'!#REF!)</f>
        <v/>
      </c>
      <c r="G726" s="241"/>
      <c r="H726" s="528" t="e" cm="1" vm="1">
        <f t="array" ref="H726">IF([2]!Tabla1[[#This Row],[Código_Actividad]]="","",_xlfn.XLOOKUP([2]!Tabla1[[#This Row],[Código_Actividad]],CodigoActividad,[2]!Tabla2[Actividades Programables Presupuestables],"",0))</f>
        <v>#REF!</v>
      </c>
      <c r="I726" s="529" t="str">
        <f>IFERROR(VLOOKUP('[2]Formulario PPGR3'!$G726,'[2]Formulario PPGR2'!$H$9:$V$534,15,FALSE),"")</f>
        <v/>
      </c>
      <c r="J726" s="538"/>
      <c r="K726" s="533"/>
      <c r="L726" s="530" t="str">
        <f>IF([2]!Tabla1[[#This Row],[Descripción]]="","",_xlfn.XLOOKUP([2]!Tabla1[[#This Row],[Descripción]],[2]!Tabla10[Descripción],[2]!Tabla10[Unidad de Medida],"",0))</f>
        <v/>
      </c>
      <c r="M726" s="321"/>
      <c r="N726" s="546" t="str">
        <f>IF([2]!Tabla1[[#This Row],[Descripción]]="","",_xlfn.XLOOKUP([2]!Tabla1[[#This Row],[Descripción]],[2]!Tabla10[Descripción],[2]!Tabla10[Precio Unitario],0))</f>
        <v/>
      </c>
      <c r="O726" s="546" t="str">
        <f>IF([2]!Tabla1[[#This Row],[Cantidad de Insumos]]="","",[2]!Tabla1[[#This Row],[Precio Unitario]]*[2]!Tabla1[[#This Row],[Cantidad de Insumos]])</f>
        <v/>
      </c>
      <c r="P726" s="531" t="str">
        <f>IF([2]!Tabla1[[#This Row],[Descripción]]="","",_xlfn.XLOOKUP([2]!Tabla1[[#This Row],[Descripción]],[2]!Tabla10[Descripción],[2]!Tabla10[CODIGO PRESUPUESTARIO],0))</f>
        <v/>
      </c>
      <c r="Q726" s="532"/>
      <c r="R726" s="532" t="str">
        <f>IF([2]!Tabla1[[#This Row],[Insumos]]="","",_xlfn.XLOOKUP([2]!Tabla1[[#This Row],[Insumos]],[2]!Tabla10[Insumo],[2]!Tabla10[InsumoAbrev],"",0))</f>
        <v/>
      </c>
      <c r="S726" s="191"/>
    </row>
    <row r="727" spans="2:19" s="276" customFormat="1">
      <c r="B727" s="191" t="str">
        <f>IF('Formulario PPGR3'!$G727="","",CONCATENATE('Formulario PPGR3'!$C727,".",'Formulario PPGR3'!$D727,".",'Formulario PPGR3'!$E727,".",'Formulario PPGR3'!$F727))</f>
        <v/>
      </c>
      <c r="C727" s="191" t="str">
        <f>IF('Formulario PPGR3'!$G727="","",'Formulario PPGR1'!#REF!)</f>
        <v/>
      </c>
      <c r="D727" s="191" t="str">
        <f>IF('Formulario PPGR3'!$G727="","",'Formulario PPGR1'!#REF!)</f>
        <v/>
      </c>
      <c r="E727" s="191" t="str">
        <f>IF('Formulario PPGR3'!$G727="","",'Formulario PPGR1'!#REF!)</f>
        <v/>
      </c>
      <c r="F727" s="191" t="str">
        <f>IF('Formulario PPGR3'!$G727="","",'Formulario PPGR1'!#REF!)</f>
        <v/>
      </c>
      <c r="G727" s="241"/>
      <c r="H727" s="528" t="e" cm="1" vm="1">
        <f t="array" ref="H727">IF([2]!Tabla1[[#This Row],[Código_Actividad]]="","",_xlfn.XLOOKUP([2]!Tabla1[[#This Row],[Código_Actividad]],CodigoActividad,[2]!Tabla2[Actividades Programables Presupuestables],"",0))</f>
        <v>#REF!</v>
      </c>
      <c r="I727" s="529" t="str">
        <f>IFERROR(VLOOKUP('[2]Formulario PPGR3'!$G727,'[2]Formulario PPGR2'!$H$9:$V$534,15,FALSE),"")</f>
        <v/>
      </c>
      <c r="J727" s="538"/>
      <c r="K727" s="533"/>
      <c r="L727" s="530" t="str">
        <f>IF([2]!Tabla1[[#This Row],[Descripción]]="","",_xlfn.XLOOKUP([2]!Tabla1[[#This Row],[Descripción]],[2]!Tabla10[Descripción],[2]!Tabla10[Unidad de Medida],"",0))</f>
        <v/>
      </c>
      <c r="M727" s="321"/>
      <c r="N727" s="546" t="str">
        <f>IF([2]!Tabla1[[#This Row],[Descripción]]="","",_xlfn.XLOOKUP([2]!Tabla1[[#This Row],[Descripción]],[2]!Tabla10[Descripción],[2]!Tabla10[Precio Unitario],0))</f>
        <v/>
      </c>
      <c r="O727" s="546" t="str">
        <f>IF([2]!Tabla1[[#This Row],[Cantidad de Insumos]]="","",[2]!Tabla1[[#This Row],[Precio Unitario]]*[2]!Tabla1[[#This Row],[Cantidad de Insumos]])</f>
        <v/>
      </c>
      <c r="P727" s="531" t="str">
        <f>IF([2]!Tabla1[[#This Row],[Descripción]]="","",_xlfn.XLOOKUP([2]!Tabla1[[#This Row],[Descripción]],[2]!Tabla10[Descripción],[2]!Tabla10[CODIGO PRESUPUESTARIO],0))</f>
        <v/>
      </c>
      <c r="Q727" s="532"/>
      <c r="R727" s="532" t="str">
        <f>IF([2]!Tabla1[[#This Row],[Insumos]]="","",_xlfn.XLOOKUP([2]!Tabla1[[#This Row],[Insumos]],[2]!Tabla10[Insumo],[2]!Tabla10[InsumoAbrev],"",0))</f>
        <v/>
      </c>
      <c r="S727" s="191"/>
    </row>
    <row r="728" spans="2:19" s="276" customFormat="1">
      <c r="B728" s="191" t="str">
        <f>IF('Formulario PPGR3'!$G728="","",CONCATENATE('Formulario PPGR3'!$C728,".",'Formulario PPGR3'!$D728,".",'Formulario PPGR3'!$E728,".",'Formulario PPGR3'!$F728))</f>
        <v/>
      </c>
      <c r="C728" s="191" t="str">
        <f>IF('Formulario PPGR3'!$G728="","",'Formulario PPGR1'!#REF!)</f>
        <v/>
      </c>
      <c r="D728" s="191" t="str">
        <f>IF('Formulario PPGR3'!$G728="","",'Formulario PPGR1'!#REF!)</f>
        <v/>
      </c>
      <c r="E728" s="191" t="str">
        <f>IF('Formulario PPGR3'!$G728="","",'Formulario PPGR1'!#REF!)</f>
        <v/>
      </c>
      <c r="F728" s="191" t="str">
        <f>IF('Formulario PPGR3'!$G728="","",'Formulario PPGR1'!#REF!)</f>
        <v/>
      </c>
      <c r="G728" s="241"/>
      <c r="H728" s="528" t="e" cm="1" vm="1">
        <f t="array" ref="H728">IF([2]!Tabla1[[#This Row],[Código_Actividad]]="","",_xlfn.XLOOKUP([2]!Tabla1[[#This Row],[Código_Actividad]],CodigoActividad,[2]!Tabla2[Actividades Programables Presupuestables],"",0))</f>
        <v>#REF!</v>
      </c>
      <c r="I728" s="529" t="str">
        <f>IFERROR(VLOOKUP('[2]Formulario PPGR3'!$G728,'[2]Formulario PPGR2'!$H$9:$V$534,15,FALSE),"")</f>
        <v/>
      </c>
      <c r="J728" s="538"/>
      <c r="K728" s="533"/>
      <c r="L728" s="530" t="str">
        <f>IF([2]!Tabla1[[#This Row],[Descripción]]="","",_xlfn.XLOOKUP([2]!Tabla1[[#This Row],[Descripción]],[2]!Tabla10[Descripción],[2]!Tabla10[Unidad de Medida],"",0))</f>
        <v/>
      </c>
      <c r="M728" s="321"/>
      <c r="N728" s="546" t="str">
        <f>IF([2]!Tabla1[[#This Row],[Descripción]]="","",_xlfn.XLOOKUP([2]!Tabla1[[#This Row],[Descripción]],[2]!Tabla10[Descripción],[2]!Tabla10[Precio Unitario],0))</f>
        <v/>
      </c>
      <c r="O728" s="546" t="str">
        <f>IF([2]!Tabla1[[#This Row],[Cantidad de Insumos]]="","",[2]!Tabla1[[#This Row],[Precio Unitario]]*[2]!Tabla1[[#This Row],[Cantidad de Insumos]])</f>
        <v/>
      </c>
      <c r="P728" s="531" t="str">
        <f>IF([2]!Tabla1[[#This Row],[Descripción]]="","",_xlfn.XLOOKUP([2]!Tabla1[[#This Row],[Descripción]],[2]!Tabla10[Descripción],[2]!Tabla10[CODIGO PRESUPUESTARIO],0))</f>
        <v/>
      </c>
      <c r="Q728" s="532"/>
      <c r="R728" s="532" t="str">
        <f>IF([2]!Tabla1[[#This Row],[Insumos]]="","",_xlfn.XLOOKUP([2]!Tabla1[[#This Row],[Insumos]],[2]!Tabla10[Insumo],[2]!Tabla10[InsumoAbrev],"",0))</f>
        <v/>
      </c>
      <c r="S728" s="191"/>
    </row>
    <row r="729" spans="2:19" s="276" customFormat="1">
      <c r="B729" s="191" t="str">
        <f>IF('Formulario PPGR3'!$G729="","",CONCATENATE('Formulario PPGR3'!$C729,".",'Formulario PPGR3'!$D729,".",'Formulario PPGR3'!$E729,".",'Formulario PPGR3'!$F729))</f>
        <v/>
      </c>
      <c r="C729" s="191" t="str">
        <f>IF('Formulario PPGR3'!$G729="","",'Formulario PPGR1'!#REF!)</f>
        <v/>
      </c>
      <c r="D729" s="191" t="str">
        <f>IF('Formulario PPGR3'!$G729="","",'Formulario PPGR1'!#REF!)</f>
        <v/>
      </c>
      <c r="E729" s="191" t="str">
        <f>IF('Formulario PPGR3'!$G729="","",'Formulario PPGR1'!#REF!)</f>
        <v/>
      </c>
      <c r="F729" s="191" t="str">
        <f>IF('Formulario PPGR3'!$G729="","",'Formulario PPGR1'!#REF!)</f>
        <v/>
      </c>
      <c r="G729" s="241"/>
      <c r="H729" s="528" t="e" cm="1" vm="1">
        <f t="array" ref="H729">IF([2]!Tabla1[[#This Row],[Código_Actividad]]="","",_xlfn.XLOOKUP([2]!Tabla1[[#This Row],[Código_Actividad]],CodigoActividad,[2]!Tabla2[Actividades Programables Presupuestables],"",0))</f>
        <v>#REF!</v>
      </c>
      <c r="I729" s="529" t="str">
        <f>IFERROR(VLOOKUP('[2]Formulario PPGR3'!$G729,'[2]Formulario PPGR2'!$H$9:$V$534,15,FALSE),"")</f>
        <v/>
      </c>
      <c r="J729" s="538"/>
      <c r="K729" s="533"/>
      <c r="L729" s="530" t="str">
        <f>IF([2]!Tabla1[[#This Row],[Descripción]]="","",_xlfn.XLOOKUP([2]!Tabla1[[#This Row],[Descripción]],[2]!Tabla10[Descripción],[2]!Tabla10[Unidad de Medida],"",0))</f>
        <v/>
      </c>
      <c r="M729" s="321"/>
      <c r="N729" s="546" t="str">
        <f>IF([2]!Tabla1[[#This Row],[Descripción]]="","",_xlfn.XLOOKUP([2]!Tabla1[[#This Row],[Descripción]],[2]!Tabla10[Descripción],[2]!Tabla10[Precio Unitario],0))</f>
        <v/>
      </c>
      <c r="O729" s="546" t="str">
        <f>IF([2]!Tabla1[[#This Row],[Cantidad de Insumos]]="","",[2]!Tabla1[[#This Row],[Precio Unitario]]*[2]!Tabla1[[#This Row],[Cantidad de Insumos]])</f>
        <v/>
      </c>
      <c r="P729" s="531" t="str">
        <f>IF([2]!Tabla1[[#This Row],[Descripción]]="","",_xlfn.XLOOKUP([2]!Tabla1[[#This Row],[Descripción]],[2]!Tabla10[Descripción],[2]!Tabla10[CODIGO PRESUPUESTARIO],0))</f>
        <v/>
      </c>
      <c r="Q729" s="532"/>
      <c r="R729" s="532" t="str">
        <f>IF([2]!Tabla1[[#This Row],[Insumos]]="","",_xlfn.XLOOKUP([2]!Tabla1[[#This Row],[Insumos]],[2]!Tabla10[Insumo],[2]!Tabla10[InsumoAbrev],"",0))</f>
        <v/>
      </c>
      <c r="S729" s="191"/>
    </row>
    <row r="730" spans="2:19" s="276" customFormat="1">
      <c r="B730" s="191" t="str">
        <f>IF('Formulario PPGR3'!$G730="","",CONCATENATE('Formulario PPGR3'!$C730,".",'Formulario PPGR3'!$D730,".",'Formulario PPGR3'!$E730,".",'Formulario PPGR3'!$F730))</f>
        <v/>
      </c>
      <c r="C730" s="191" t="str">
        <f>IF('Formulario PPGR3'!$G730="","",'Formulario PPGR1'!#REF!)</f>
        <v/>
      </c>
      <c r="D730" s="191" t="str">
        <f>IF('Formulario PPGR3'!$G730="","",'Formulario PPGR1'!#REF!)</f>
        <v/>
      </c>
      <c r="E730" s="191" t="str">
        <f>IF('Formulario PPGR3'!$G730="","",'Formulario PPGR1'!#REF!)</f>
        <v/>
      </c>
      <c r="F730" s="191" t="str">
        <f>IF('Formulario PPGR3'!$G730="","",'Formulario PPGR1'!#REF!)</f>
        <v/>
      </c>
      <c r="G730" s="241"/>
      <c r="H730" s="528" t="e" cm="1" vm="1">
        <f t="array" ref="H730">IF([2]!Tabla1[[#This Row],[Código_Actividad]]="","",_xlfn.XLOOKUP([2]!Tabla1[[#This Row],[Código_Actividad]],CodigoActividad,[2]!Tabla2[Actividades Programables Presupuestables],"",0))</f>
        <v>#REF!</v>
      </c>
      <c r="I730" s="529" t="str">
        <f>IFERROR(VLOOKUP('[2]Formulario PPGR3'!$G730,'[2]Formulario PPGR2'!$H$9:$V$534,15,FALSE),"")</f>
        <v/>
      </c>
      <c r="J730" s="537"/>
      <c r="K730" s="533"/>
      <c r="L730" s="530" t="str">
        <f>IF([2]!Tabla1[[#This Row],[Descripción]]="","",_xlfn.XLOOKUP([2]!Tabla1[[#This Row],[Descripción]],[2]!Tabla10[Descripción],[2]!Tabla10[Unidad de Medida],"",0))</f>
        <v/>
      </c>
      <c r="M730" s="321"/>
      <c r="N730" s="546" t="str">
        <f>IF([2]!Tabla1[[#This Row],[Descripción]]="","",_xlfn.XLOOKUP([2]!Tabla1[[#This Row],[Descripción]],[2]!Tabla10[Descripción],[2]!Tabla10[Precio Unitario],0))</f>
        <v/>
      </c>
      <c r="O730" s="546" t="str">
        <f>IF([2]!Tabla1[[#This Row],[Cantidad de Insumos]]="","",[2]!Tabla1[[#This Row],[Precio Unitario]]*[2]!Tabla1[[#This Row],[Cantidad de Insumos]])</f>
        <v/>
      </c>
      <c r="P730" s="531" t="str">
        <f>IF([2]!Tabla1[[#This Row],[Descripción]]="","",_xlfn.XLOOKUP([2]!Tabla1[[#This Row],[Descripción]],[2]!Tabla10[Descripción],[2]!Tabla10[CODIGO PRESUPUESTARIO],0))</f>
        <v/>
      </c>
      <c r="Q730" s="532"/>
      <c r="R730" s="532" t="str">
        <f>IF([2]!Tabla1[[#This Row],[Insumos]]="","",_xlfn.XLOOKUP([2]!Tabla1[[#This Row],[Insumos]],[2]!Tabla10[Insumo],[2]!Tabla10[InsumoAbrev],"",0))</f>
        <v/>
      </c>
      <c r="S730" s="191"/>
    </row>
    <row r="731" spans="2:19" s="276" customFormat="1">
      <c r="B731" s="191" t="str">
        <f>IF('Formulario PPGR3'!$G731="","",CONCATENATE('Formulario PPGR3'!$C731,".",'Formulario PPGR3'!$D731,".",'Formulario PPGR3'!$E731,".",'Formulario PPGR3'!$F731))</f>
        <v/>
      </c>
      <c r="C731" s="191" t="str">
        <f>IF('Formulario PPGR3'!$G731="","",'Formulario PPGR1'!#REF!)</f>
        <v/>
      </c>
      <c r="D731" s="191" t="str">
        <f>IF('Formulario PPGR3'!$G731="","",'Formulario PPGR1'!#REF!)</f>
        <v/>
      </c>
      <c r="E731" s="191" t="str">
        <f>IF('Formulario PPGR3'!$G731="","",'Formulario PPGR1'!#REF!)</f>
        <v/>
      </c>
      <c r="F731" s="191" t="str">
        <f>IF('Formulario PPGR3'!$G731="","",'Formulario PPGR1'!#REF!)</f>
        <v/>
      </c>
      <c r="G731" s="241"/>
      <c r="H731" s="528" t="e" cm="1" vm="1">
        <f t="array" ref="H731">IF([2]!Tabla1[[#This Row],[Código_Actividad]]="","",_xlfn.XLOOKUP([2]!Tabla1[[#This Row],[Código_Actividad]],CodigoActividad,[2]!Tabla2[Actividades Programables Presupuestables],"",0))</f>
        <v>#REF!</v>
      </c>
      <c r="I731" s="529" t="str">
        <f>IFERROR(VLOOKUP('[2]Formulario PPGR3'!$G731,'[2]Formulario PPGR2'!$H$9:$V$534,15,FALSE),"")</f>
        <v/>
      </c>
      <c r="J731" s="537"/>
      <c r="K731" s="533"/>
      <c r="L731" s="530" t="str">
        <f>IF([2]!Tabla1[[#This Row],[Descripción]]="","",_xlfn.XLOOKUP([2]!Tabla1[[#This Row],[Descripción]],[2]!Tabla10[Descripción],[2]!Tabla10[Unidad de Medida],"",0))</f>
        <v/>
      </c>
      <c r="M731" s="321"/>
      <c r="N731" s="546" t="str">
        <f>IF([2]!Tabla1[[#This Row],[Descripción]]="","",_xlfn.XLOOKUP([2]!Tabla1[[#This Row],[Descripción]],[2]!Tabla10[Descripción],[2]!Tabla10[Precio Unitario],0))</f>
        <v/>
      </c>
      <c r="O731" s="546" t="str">
        <f>IF([2]!Tabla1[[#This Row],[Cantidad de Insumos]]="","",[2]!Tabla1[[#This Row],[Precio Unitario]]*[2]!Tabla1[[#This Row],[Cantidad de Insumos]])</f>
        <v/>
      </c>
      <c r="P731" s="531" t="str">
        <f>IF([2]!Tabla1[[#This Row],[Descripción]]="","",_xlfn.XLOOKUP([2]!Tabla1[[#This Row],[Descripción]],[2]!Tabla10[Descripción],[2]!Tabla10[CODIGO PRESUPUESTARIO],0))</f>
        <v/>
      </c>
      <c r="Q731" s="532"/>
      <c r="R731" s="532" t="str">
        <f>IF([2]!Tabla1[[#This Row],[Insumos]]="","",_xlfn.XLOOKUP([2]!Tabla1[[#This Row],[Insumos]],[2]!Tabla10[Insumo],[2]!Tabla10[InsumoAbrev],"",0))</f>
        <v/>
      </c>
      <c r="S731" s="191"/>
    </row>
    <row r="732" spans="2:19" s="276" customFormat="1">
      <c r="B732" s="191" t="str">
        <f>IF('Formulario PPGR3'!$G732="","",CONCATENATE('Formulario PPGR3'!$C732,".",'Formulario PPGR3'!$D732,".",'Formulario PPGR3'!$E732,".",'Formulario PPGR3'!$F732))</f>
        <v/>
      </c>
      <c r="C732" s="191" t="str">
        <f>IF('Formulario PPGR3'!$G732="","",'Formulario PPGR1'!#REF!)</f>
        <v/>
      </c>
      <c r="D732" s="191" t="str">
        <f>IF('Formulario PPGR3'!$G732="","",'Formulario PPGR1'!#REF!)</f>
        <v/>
      </c>
      <c r="E732" s="191" t="str">
        <f>IF('Formulario PPGR3'!$G732="","",'Formulario PPGR1'!#REF!)</f>
        <v/>
      </c>
      <c r="F732" s="191" t="str">
        <f>IF('Formulario PPGR3'!$G732="","",'Formulario PPGR1'!#REF!)</f>
        <v/>
      </c>
      <c r="G732" s="241"/>
      <c r="H732" s="528" t="e" cm="1" vm="1">
        <f t="array" ref="H732">IF([2]!Tabla1[[#This Row],[Código_Actividad]]="","",_xlfn.XLOOKUP([2]!Tabla1[[#This Row],[Código_Actividad]],CodigoActividad,[2]!Tabla2[Actividades Programables Presupuestables],"",0))</f>
        <v>#REF!</v>
      </c>
      <c r="I732" s="529" t="str">
        <f>IFERROR(VLOOKUP('[2]Formulario PPGR3'!$G732,'[2]Formulario PPGR2'!$H$9:$V$534,15,FALSE),"")</f>
        <v/>
      </c>
      <c r="J732" s="538"/>
      <c r="K732" s="533"/>
      <c r="L732" s="530" t="str">
        <f>IF([2]!Tabla1[[#This Row],[Descripción]]="","",_xlfn.XLOOKUP([2]!Tabla1[[#This Row],[Descripción]],[2]!Tabla10[Descripción],[2]!Tabla10[Unidad de Medida],"",0))</f>
        <v/>
      </c>
      <c r="M732" s="321"/>
      <c r="N732" s="546" t="str">
        <f>IF([2]!Tabla1[[#This Row],[Descripción]]="","",_xlfn.XLOOKUP([2]!Tabla1[[#This Row],[Descripción]],[2]!Tabla10[Descripción],[2]!Tabla10[Precio Unitario],0))</f>
        <v/>
      </c>
      <c r="O732" s="546" t="str">
        <f>IF([2]!Tabla1[[#This Row],[Cantidad de Insumos]]="","",[2]!Tabla1[[#This Row],[Precio Unitario]]*[2]!Tabla1[[#This Row],[Cantidad de Insumos]])</f>
        <v/>
      </c>
      <c r="P732" s="531" t="str">
        <f>IF([2]!Tabla1[[#This Row],[Descripción]]="","",_xlfn.XLOOKUP([2]!Tabla1[[#This Row],[Descripción]],[2]!Tabla10[Descripción],[2]!Tabla10[CODIGO PRESUPUESTARIO],0))</f>
        <v/>
      </c>
      <c r="Q732" s="532"/>
      <c r="R732" s="532" t="str">
        <f>IF([2]!Tabla1[[#This Row],[Insumos]]="","",_xlfn.XLOOKUP([2]!Tabla1[[#This Row],[Insumos]],[2]!Tabla10[Insumo],[2]!Tabla10[InsumoAbrev],"",0))</f>
        <v/>
      </c>
      <c r="S732" s="191"/>
    </row>
    <row r="733" spans="2:19" s="276" customFormat="1">
      <c r="B733" s="191" t="str">
        <f>IF('Formulario PPGR3'!$G733="","",CONCATENATE('Formulario PPGR3'!$C733,".",'Formulario PPGR3'!$D733,".",'Formulario PPGR3'!$E733,".",'Formulario PPGR3'!$F733))</f>
        <v/>
      </c>
      <c r="C733" s="191" t="str">
        <f>IF('Formulario PPGR3'!$G733="","",'Formulario PPGR1'!#REF!)</f>
        <v/>
      </c>
      <c r="D733" s="191" t="str">
        <f>IF('Formulario PPGR3'!$G733="","",'Formulario PPGR1'!#REF!)</f>
        <v/>
      </c>
      <c r="E733" s="191" t="str">
        <f>IF('Formulario PPGR3'!$G733="","",'Formulario PPGR1'!#REF!)</f>
        <v/>
      </c>
      <c r="F733" s="191" t="str">
        <f>IF('Formulario PPGR3'!$G733="","",'Formulario PPGR1'!#REF!)</f>
        <v/>
      </c>
      <c r="G733" s="241"/>
      <c r="H733" s="528" t="e" cm="1" vm="1">
        <f t="array" ref="H733">IF([2]!Tabla1[[#This Row],[Código_Actividad]]="","",_xlfn.XLOOKUP([2]!Tabla1[[#This Row],[Código_Actividad]],CodigoActividad,[2]!Tabla2[Actividades Programables Presupuestables],"",0))</f>
        <v>#REF!</v>
      </c>
      <c r="I733" s="529" t="str">
        <f>IFERROR(VLOOKUP('[2]Formulario PPGR3'!$G733,'[2]Formulario PPGR2'!$H$9:$V$534,15,FALSE),"")</f>
        <v/>
      </c>
      <c r="J733" s="538"/>
      <c r="K733" s="533"/>
      <c r="L733" s="530" t="str">
        <f>IF([2]!Tabla1[[#This Row],[Descripción]]="","",_xlfn.XLOOKUP([2]!Tabla1[[#This Row],[Descripción]],[2]!Tabla10[Descripción],[2]!Tabla10[Unidad de Medida],"",0))</f>
        <v/>
      </c>
      <c r="M733" s="321"/>
      <c r="N733" s="546" t="str">
        <f>IF([2]!Tabla1[[#This Row],[Descripción]]="","",_xlfn.XLOOKUP([2]!Tabla1[[#This Row],[Descripción]],[2]!Tabla10[Descripción],[2]!Tabla10[Precio Unitario],0))</f>
        <v/>
      </c>
      <c r="O733" s="546" t="str">
        <f>IF([2]!Tabla1[[#This Row],[Cantidad de Insumos]]="","",[2]!Tabla1[[#This Row],[Precio Unitario]]*[2]!Tabla1[[#This Row],[Cantidad de Insumos]])</f>
        <v/>
      </c>
      <c r="P733" s="531" t="str">
        <f>IF([2]!Tabla1[[#This Row],[Descripción]]="","",_xlfn.XLOOKUP([2]!Tabla1[[#This Row],[Descripción]],[2]!Tabla10[Descripción],[2]!Tabla10[CODIGO PRESUPUESTARIO],0))</f>
        <v/>
      </c>
      <c r="Q733" s="532"/>
      <c r="R733" s="532" t="str">
        <f>IF([2]!Tabla1[[#This Row],[Insumos]]="","",_xlfn.XLOOKUP([2]!Tabla1[[#This Row],[Insumos]],[2]!Tabla10[Insumo],[2]!Tabla10[InsumoAbrev],"",0))</f>
        <v/>
      </c>
      <c r="S733" s="191"/>
    </row>
    <row r="734" spans="2:19" s="276" customFormat="1">
      <c r="B734" s="191" t="str">
        <f>IF('Formulario PPGR3'!$G734="","",CONCATENATE('Formulario PPGR3'!$C734,".",'Formulario PPGR3'!$D734,".",'Formulario PPGR3'!$E734,".",'Formulario PPGR3'!$F734))</f>
        <v/>
      </c>
      <c r="C734" s="191" t="str">
        <f>IF('Formulario PPGR3'!$G734="","",'Formulario PPGR1'!#REF!)</f>
        <v/>
      </c>
      <c r="D734" s="191" t="str">
        <f>IF('Formulario PPGR3'!$G734="","",'Formulario PPGR1'!#REF!)</f>
        <v/>
      </c>
      <c r="E734" s="191" t="str">
        <f>IF('Formulario PPGR3'!$G734="","",'Formulario PPGR1'!#REF!)</f>
        <v/>
      </c>
      <c r="F734" s="191" t="str">
        <f>IF('Formulario PPGR3'!$G734="","",'Formulario PPGR1'!#REF!)</f>
        <v/>
      </c>
      <c r="G734" s="241"/>
      <c r="H734" s="528" t="e" cm="1" vm="1">
        <f t="array" ref="H734">IF([2]!Tabla1[[#This Row],[Código_Actividad]]="","",_xlfn.XLOOKUP([2]!Tabla1[[#This Row],[Código_Actividad]],CodigoActividad,[2]!Tabla2[Actividades Programables Presupuestables],"",0))</f>
        <v>#REF!</v>
      </c>
      <c r="I734" s="529" t="str">
        <f>IFERROR(VLOOKUP('[2]Formulario PPGR3'!$G734,'[2]Formulario PPGR2'!$H$9:$V$534,15,FALSE),"")</f>
        <v/>
      </c>
      <c r="J734" s="537"/>
      <c r="K734" s="533"/>
      <c r="L734" s="530" t="str">
        <f>IF([2]!Tabla1[[#This Row],[Descripción]]="","",_xlfn.XLOOKUP([2]!Tabla1[[#This Row],[Descripción]],[2]!Tabla10[Descripción],[2]!Tabla10[Unidad de Medida],"",0))</f>
        <v/>
      </c>
      <c r="M734" s="321"/>
      <c r="N734" s="546" t="str">
        <f>IF([2]!Tabla1[[#This Row],[Descripción]]="","",_xlfn.XLOOKUP([2]!Tabla1[[#This Row],[Descripción]],[2]!Tabla10[Descripción],[2]!Tabla10[Precio Unitario],0))</f>
        <v/>
      </c>
      <c r="O734" s="546" t="str">
        <f>IF([2]!Tabla1[[#This Row],[Cantidad de Insumos]]="","",[2]!Tabla1[[#This Row],[Precio Unitario]]*[2]!Tabla1[[#This Row],[Cantidad de Insumos]])</f>
        <v/>
      </c>
      <c r="P734" s="531" t="str">
        <f>IF([2]!Tabla1[[#This Row],[Descripción]]="","",_xlfn.XLOOKUP([2]!Tabla1[[#This Row],[Descripción]],[2]!Tabla10[Descripción],[2]!Tabla10[CODIGO PRESUPUESTARIO],0))</f>
        <v/>
      </c>
      <c r="Q734" s="532"/>
      <c r="R734" s="532" t="str">
        <f>IF([2]!Tabla1[[#This Row],[Insumos]]="","",_xlfn.XLOOKUP([2]!Tabla1[[#This Row],[Insumos]],[2]!Tabla10[Insumo],[2]!Tabla10[InsumoAbrev],"",0))</f>
        <v/>
      </c>
      <c r="S734" s="191"/>
    </row>
    <row r="735" spans="2:19" s="276" customFormat="1">
      <c r="B735" s="191" t="str">
        <f>IF('Formulario PPGR3'!$G735="","",CONCATENATE('Formulario PPGR3'!$C735,".",'Formulario PPGR3'!$D735,".",'Formulario PPGR3'!$E735,".",'Formulario PPGR3'!$F735))</f>
        <v/>
      </c>
      <c r="C735" s="191" t="str">
        <f>IF('Formulario PPGR3'!$G735="","",'Formulario PPGR1'!#REF!)</f>
        <v/>
      </c>
      <c r="D735" s="191" t="str">
        <f>IF('Formulario PPGR3'!$G735="","",'Formulario PPGR1'!#REF!)</f>
        <v/>
      </c>
      <c r="E735" s="191" t="str">
        <f>IF('Formulario PPGR3'!$G735="","",'Formulario PPGR1'!#REF!)</f>
        <v/>
      </c>
      <c r="F735" s="191" t="str">
        <f>IF('Formulario PPGR3'!$G735="","",'Formulario PPGR1'!#REF!)</f>
        <v/>
      </c>
      <c r="G735" s="241"/>
      <c r="H735" s="528" t="e" cm="1" vm="1">
        <f t="array" ref="H735">IF([2]!Tabla1[[#This Row],[Código_Actividad]]="","",_xlfn.XLOOKUP([2]!Tabla1[[#This Row],[Código_Actividad]],CodigoActividad,[2]!Tabla2[Actividades Programables Presupuestables],"",0))</f>
        <v>#REF!</v>
      </c>
      <c r="I735" s="529" t="str">
        <f>IFERROR(VLOOKUP('[2]Formulario PPGR3'!$G735,'[2]Formulario PPGR2'!$H$9:$V$534,15,FALSE),"")</f>
        <v/>
      </c>
      <c r="J735" s="537"/>
      <c r="K735" s="533"/>
      <c r="L735" s="530" t="str">
        <f>IF([2]!Tabla1[[#This Row],[Descripción]]="","",_xlfn.XLOOKUP([2]!Tabla1[[#This Row],[Descripción]],[2]!Tabla10[Descripción],[2]!Tabla10[Unidad de Medida],"",0))</f>
        <v/>
      </c>
      <c r="M735" s="321"/>
      <c r="N735" s="546" t="str">
        <f>IF([2]!Tabla1[[#This Row],[Descripción]]="","",_xlfn.XLOOKUP([2]!Tabla1[[#This Row],[Descripción]],[2]!Tabla10[Descripción],[2]!Tabla10[Precio Unitario],0))</f>
        <v/>
      </c>
      <c r="O735" s="546" t="str">
        <f>IF([2]!Tabla1[[#This Row],[Cantidad de Insumos]]="","",[2]!Tabla1[[#This Row],[Precio Unitario]]*[2]!Tabla1[[#This Row],[Cantidad de Insumos]])</f>
        <v/>
      </c>
      <c r="P735" s="531" t="str">
        <f>IF([2]!Tabla1[[#This Row],[Descripción]]="","",_xlfn.XLOOKUP([2]!Tabla1[[#This Row],[Descripción]],[2]!Tabla10[Descripción],[2]!Tabla10[CODIGO PRESUPUESTARIO],0))</f>
        <v/>
      </c>
      <c r="Q735" s="532"/>
      <c r="R735" s="532" t="str">
        <f>IF([2]!Tabla1[[#This Row],[Insumos]]="","",_xlfn.XLOOKUP([2]!Tabla1[[#This Row],[Insumos]],[2]!Tabla10[Insumo],[2]!Tabla10[InsumoAbrev],"",0))</f>
        <v/>
      </c>
      <c r="S735" s="191"/>
    </row>
    <row r="736" spans="2:19" s="276" customFormat="1">
      <c r="B736" s="191" t="str">
        <f>IF('Formulario PPGR3'!$G736="","",CONCATENATE('Formulario PPGR3'!$C736,".",'Formulario PPGR3'!$D736,".",'Formulario PPGR3'!$E736,".",'Formulario PPGR3'!$F736))</f>
        <v/>
      </c>
      <c r="C736" s="191" t="str">
        <f>IF('Formulario PPGR3'!$G736="","",'Formulario PPGR1'!#REF!)</f>
        <v/>
      </c>
      <c r="D736" s="191" t="str">
        <f>IF('Formulario PPGR3'!$G736="","",'Formulario PPGR1'!#REF!)</f>
        <v/>
      </c>
      <c r="E736" s="191" t="str">
        <f>IF('Formulario PPGR3'!$G736="","",'Formulario PPGR1'!#REF!)</f>
        <v/>
      </c>
      <c r="F736" s="191" t="str">
        <f>IF('Formulario PPGR3'!$G736="","",'Formulario PPGR1'!#REF!)</f>
        <v/>
      </c>
      <c r="G736" s="241"/>
      <c r="H736" s="528" t="e" cm="1" vm="1">
        <f t="array" ref="H736">IF([2]!Tabla1[[#This Row],[Código_Actividad]]="","",_xlfn.XLOOKUP([2]!Tabla1[[#This Row],[Código_Actividad]],CodigoActividad,[2]!Tabla2[Actividades Programables Presupuestables],"",0))</f>
        <v>#REF!</v>
      </c>
      <c r="I736" s="529" t="str">
        <f>IFERROR(VLOOKUP('[2]Formulario PPGR3'!$G736,'[2]Formulario PPGR2'!$H$9:$V$534,15,FALSE),"")</f>
        <v/>
      </c>
      <c r="J736" s="537"/>
      <c r="K736" s="533"/>
      <c r="L736" s="530" t="str">
        <f>IF([2]!Tabla1[[#This Row],[Descripción]]="","",_xlfn.XLOOKUP([2]!Tabla1[[#This Row],[Descripción]],[2]!Tabla10[Descripción],[2]!Tabla10[Unidad de Medida],"",0))</f>
        <v/>
      </c>
      <c r="M736" s="321"/>
      <c r="N736" s="546" t="str">
        <f>IF([2]!Tabla1[[#This Row],[Descripción]]="","",_xlfn.XLOOKUP([2]!Tabla1[[#This Row],[Descripción]],[2]!Tabla10[Descripción],[2]!Tabla10[Precio Unitario],0))</f>
        <v/>
      </c>
      <c r="O736" s="546" t="str">
        <f>IF([2]!Tabla1[[#This Row],[Cantidad de Insumos]]="","",[2]!Tabla1[[#This Row],[Precio Unitario]]*[2]!Tabla1[[#This Row],[Cantidad de Insumos]])</f>
        <v/>
      </c>
      <c r="P736" s="531" t="str">
        <f>IF([2]!Tabla1[[#This Row],[Descripción]]="","",_xlfn.XLOOKUP([2]!Tabla1[[#This Row],[Descripción]],[2]!Tabla10[Descripción],[2]!Tabla10[CODIGO PRESUPUESTARIO],0))</f>
        <v/>
      </c>
      <c r="Q736" s="532"/>
      <c r="R736" s="532" t="str">
        <f>IF([2]!Tabla1[[#This Row],[Insumos]]="","",_xlfn.XLOOKUP([2]!Tabla1[[#This Row],[Insumos]],[2]!Tabla10[Insumo],[2]!Tabla10[InsumoAbrev],"",0))</f>
        <v/>
      </c>
      <c r="S736" s="191"/>
    </row>
    <row r="737" spans="2:19" s="276" customFormat="1">
      <c r="B737" s="191" t="str">
        <f>IF('Formulario PPGR3'!$G737="","",CONCATENATE('Formulario PPGR3'!$C737,".",'Formulario PPGR3'!$D737,".",'Formulario PPGR3'!$E737,".",'Formulario PPGR3'!$F737))</f>
        <v/>
      </c>
      <c r="C737" s="191" t="str">
        <f>IF('Formulario PPGR3'!$G737="","",'Formulario PPGR1'!#REF!)</f>
        <v/>
      </c>
      <c r="D737" s="191" t="str">
        <f>IF('Formulario PPGR3'!$G737="","",'Formulario PPGR1'!#REF!)</f>
        <v/>
      </c>
      <c r="E737" s="191" t="str">
        <f>IF('Formulario PPGR3'!$G737="","",'Formulario PPGR1'!#REF!)</f>
        <v/>
      </c>
      <c r="F737" s="191" t="str">
        <f>IF('Formulario PPGR3'!$G737="","",'Formulario PPGR1'!#REF!)</f>
        <v/>
      </c>
      <c r="G737" s="241"/>
      <c r="H737" s="528" t="e" cm="1" vm="1">
        <f t="array" ref="H737">IF([2]!Tabla1[[#This Row],[Código_Actividad]]="","",_xlfn.XLOOKUP([2]!Tabla1[[#This Row],[Código_Actividad]],CodigoActividad,[2]!Tabla2[Actividades Programables Presupuestables],"",0))</f>
        <v>#REF!</v>
      </c>
      <c r="I737" s="529" t="str">
        <f>IFERROR(VLOOKUP('[2]Formulario PPGR3'!$G737,'[2]Formulario PPGR2'!$H$9:$V$534,15,FALSE),"")</f>
        <v/>
      </c>
      <c r="J737" s="537"/>
      <c r="K737" s="533"/>
      <c r="L737" s="530" t="str">
        <f>IF([2]!Tabla1[[#This Row],[Descripción]]="","",_xlfn.XLOOKUP([2]!Tabla1[[#This Row],[Descripción]],[2]!Tabla10[Descripción],[2]!Tabla10[Unidad de Medida],"",0))</f>
        <v/>
      </c>
      <c r="M737" s="321"/>
      <c r="N737" s="546" t="str">
        <f>IF([2]!Tabla1[[#This Row],[Descripción]]="","",_xlfn.XLOOKUP([2]!Tabla1[[#This Row],[Descripción]],[2]!Tabla10[Descripción],[2]!Tabla10[Precio Unitario],0))</f>
        <v/>
      </c>
      <c r="O737" s="546" t="str">
        <f>IF([2]!Tabla1[[#This Row],[Cantidad de Insumos]]="","",[2]!Tabla1[[#This Row],[Precio Unitario]]*[2]!Tabla1[[#This Row],[Cantidad de Insumos]])</f>
        <v/>
      </c>
      <c r="P737" s="531" t="str">
        <f>IF([2]!Tabla1[[#This Row],[Descripción]]="","",_xlfn.XLOOKUP([2]!Tabla1[[#This Row],[Descripción]],[2]!Tabla10[Descripción],[2]!Tabla10[CODIGO PRESUPUESTARIO],0))</f>
        <v/>
      </c>
      <c r="Q737" s="532"/>
      <c r="R737" s="532" t="str">
        <f>IF([2]!Tabla1[[#This Row],[Insumos]]="","",_xlfn.XLOOKUP([2]!Tabla1[[#This Row],[Insumos]],[2]!Tabla10[Insumo],[2]!Tabla10[InsumoAbrev],"",0))</f>
        <v/>
      </c>
      <c r="S737" s="191"/>
    </row>
    <row r="738" spans="2:19" s="276" customFormat="1">
      <c r="B738" s="191" t="str">
        <f>IF('Formulario PPGR3'!$G738="","",CONCATENATE('Formulario PPGR3'!$C738,".",'Formulario PPGR3'!$D738,".",'Formulario PPGR3'!$E738,".",'Formulario PPGR3'!$F738))</f>
        <v/>
      </c>
      <c r="C738" s="191" t="str">
        <f>IF('Formulario PPGR3'!$G738="","",'Formulario PPGR1'!#REF!)</f>
        <v/>
      </c>
      <c r="D738" s="191" t="str">
        <f>IF('Formulario PPGR3'!$G738="","",'Formulario PPGR1'!#REF!)</f>
        <v/>
      </c>
      <c r="E738" s="191" t="str">
        <f>IF('Formulario PPGR3'!$G738="","",'Formulario PPGR1'!#REF!)</f>
        <v/>
      </c>
      <c r="F738" s="191" t="str">
        <f>IF('Formulario PPGR3'!$G738="","",'Formulario PPGR1'!#REF!)</f>
        <v/>
      </c>
      <c r="G738" s="241"/>
      <c r="H738" s="528" t="e" cm="1" vm="1">
        <f t="array" ref="H738">IF([2]!Tabla1[[#This Row],[Código_Actividad]]="","",_xlfn.XLOOKUP([2]!Tabla1[[#This Row],[Código_Actividad]],CodigoActividad,[2]!Tabla2[Actividades Programables Presupuestables],"",0))</f>
        <v>#REF!</v>
      </c>
      <c r="I738" s="529" t="str">
        <f>IFERROR(VLOOKUP('[2]Formulario PPGR3'!$G738,'[2]Formulario PPGR2'!$H$9:$V$534,15,FALSE),"")</f>
        <v/>
      </c>
      <c r="J738" s="537"/>
      <c r="K738" s="533"/>
      <c r="L738" s="530" t="str">
        <f>IF([2]!Tabla1[[#This Row],[Descripción]]="","",_xlfn.XLOOKUP([2]!Tabla1[[#This Row],[Descripción]],[2]!Tabla10[Descripción],[2]!Tabla10[Unidad de Medida],"",0))</f>
        <v/>
      </c>
      <c r="M738" s="321"/>
      <c r="N738" s="546" t="str">
        <f>IF([2]!Tabla1[[#This Row],[Descripción]]="","",_xlfn.XLOOKUP([2]!Tabla1[[#This Row],[Descripción]],[2]!Tabla10[Descripción],[2]!Tabla10[Precio Unitario],0))</f>
        <v/>
      </c>
      <c r="O738" s="546" t="str">
        <f>IF([2]!Tabla1[[#This Row],[Cantidad de Insumos]]="","",[2]!Tabla1[[#This Row],[Precio Unitario]]*[2]!Tabla1[[#This Row],[Cantidad de Insumos]])</f>
        <v/>
      </c>
      <c r="P738" s="531" t="str">
        <f>IF([2]!Tabla1[[#This Row],[Descripción]]="","",_xlfn.XLOOKUP([2]!Tabla1[[#This Row],[Descripción]],[2]!Tabla10[Descripción],[2]!Tabla10[CODIGO PRESUPUESTARIO],0))</f>
        <v/>
      </c>
      <c r="Q738" s="532"/>
      <c r="R738" s="532" t="str">
        <f>IF([2]!Tabla1[[#This Row],[Insumos]]="","",_xlfn.XLOOKUP([2]!Tabla1[[#This Row],[Insumos]],[2]!Tabla10[Insumo],[2]!Tabla10[InsumoAbrev],"",0))</f>
        <v/>
      </c>
      <c r="S738" s="191"/>
    </row>
    <row r="739" spans="2:19" s="276" customFormat="1">
      <c r="B739" s="191" t="str">
        <f>IF('Formulario PPGR3'!$G739="","",CONCATENATE('Formulario PPGR3'!$C739,".",'Formulario PPGR3'!$D739,".",'Formulario PPGR3'!$E739,".",'Formulario PPGR3'!$F739))</f>
        <v/>
      </c>
      <c r="C739" s="191" t="str">
        <f>IF('Formulario PPGR3'!$G739="","",'Formulario PPGR1'!#REF!)</f>
        <v/>
      </c>
      <c r="D739" s="191" t="str">
        <f>IF('Formulario PPGR3'!$G739="","",'Formulario PPGR1'!#REF!)</f>
        <v/>
      </c>
      <c r="E739" s="191" t="str">
        <f>IF('Formulario PPGR3'!$G739="","",'Formulario PPGR1'!#REF!)</f>
        <v/>
      </c>
      <c r="F739" s="191" t="str">
        <f>IF('Formulario PPGR3'!$G739="","",'Formulario PPGR1'!#REF!)</f>
        <v/>
      </c>
      <c r="G739" s="241"/>
      <c r="H739" s="528" t="e" cm="1" vm="1">
        <f t="array" ref="H739">IF([2]!Tabla1[[#This Row],[Código_Actividad]]="","",_xlfn.XLOOKUP([2]!Tabla1[[#This Row],[Código_Actividad]],CodigoActividad,[2]!Tabla2[Actividades Programables Presupuestables],"",0))</f>
        <v>#REF!</v>
      </c>
      <c r="I739" s="529" t="str">
        <f>IFERROR(VLOOKUP('[2]Formulario PPGR3'!$G739,'[2]Formulario PPGR2'!$H$9:$V$534,15,FALSE),"")</f>
        <v/>
      </c>
      <c r="J739" s="538"/>
      <c r="K739" s="533"/>
      <c r="L739" s="530" t="str">
        <f>IF([2]!Tabla1[[#This Row],[Descripción]]="","",_xlfn.XLOOKUP([2]!Tabla1[[#This Row],[Descripción]],[2]!Tabla10[Descripción],[2]!Tabla10[Unidad de Medida],"",0))</f>
        <v/>
      </c>
      <c r="M739" s="321"/>
      <c r="N739" s="546" t="str">
        <f>IF([2]!Tabla1[[#This Row],[Descripción]]="","",_xlfn.XLOOKUP([2]!Tabla1[[#This Row],[Descripción]],[2]!Tabla10[Descripción],[2]!Tabla10[Precio Unitario],0))</f>
        <v/>
      </c>
      <c r="O739" s="546" t="str">
        <f>IF([2]!Tabla1[[#This Row],[Cantidad de Insumos]]="","",[2]!Tabla1[[#This Row],[Precio Unitario]]*[2]!Tabla1[[#This Row],[Cantidad de Insumos]])</f>
        <v/>
      </c>
      <c r="P739" s="531" t="str">
        <f>IF([2]!Tabla1[[#This Row],[Descripción]]="","",_xlfn.XLOOKUP([2]!Tabla1[[#This Row],[Descripción]],[2]!Tabla10[Descripción],[2]!Tabla10[CODIGO PRESUPUESTARIO],0))</f>
        <v/>
      </c>
      <c r="Q739" s="532"/>
      <c r="R739" s="532" t="str">
        <f>IF([2]!Tabla1[[#This Row],[Insumos]]="","",_xlfn.XLOOKUP([2]!Tabla1[[#This Row],[Insumos]],[2]!Tabla10[Insumo],[2]!Tabla10[InsumoAbrev],"",0))</f>
        <v/>
      </c>
      <c r="S739" s="191"/>
    </row>
    <row r="740" spans="2:19" s="276" customFormat="1">
      <c r="B740" s="191" t="str">
        <f>IF('Formulario PPGR3'!$G740="","",CONCATENATE('Formulario PPGR3'!$C740,".",'Formulario PPGR3'!$D740,".",'Formulario PPGR3'!$E740,".",'Formulario PPGR3'!$F740))</f>
        <v/>
      </c>
      <c r="C740" s="191" t="str">
        <f>IF('Formulario PPGR3'!$G740="","",'Formulario PPGR1'!#REF!)</f>
        <v/>
      </c>
      <c r="D740" s="191" t="str">
        <f>IF('Formulario PPGR3'!$G740="","",'Formulario PPGR1'!#REF!)</f>
        <v/>
      </c>
      <c r="E740" s="191" t="str">
        <f>IF('Formulario PPGR3'!$G740="","",'Formulario PPGR1'!#REF!)</f>
        <v/>
      </c>
      <c r="F740" s="191" t="str">
        <f>IF('Formulario PPGR3'!$G740="","",'Formulario PPGR1'!#REF!)</f>
        <v/>
      </c>
      <c r="G740" s="241"/>
      <c r="H740" s="528" t="e" cm="1" vm="1">
        <f t="array" ref="H740">IF([2]!Tabla1[[#This Row],[Código_Actividad]]="","",_xlfn.XLOOKUP([2]!Tabla1[[#This Row],[Código_Actividad]],CodigoActividad,[2]!Tabla2[Actividades Programables Presupuestables],"",0))</f>
        <v>#REF!</v>
      </c>
      <c r="I740" s="529" t="str">
        <f>IFERROR(VLOOKUP('[2]Formulario PPGR3'!$G740,'[2]Formulario PPGR2'!$H$9:$V$534,15,FALSE),"")</f>
        <v/>
      </c>
      <c r="J740" s="538"/>
      <c r="K740" s="533"/>
      <c r="L740" s="530" t="str">
        <f>IF([2]!Tabla1[[#This Row],[Descripción]]="","",_xlfn.XLOOKUP([2]!Tabla1[[#This Row],[Descripción]],[2]!Tabla10[Descripción],[2]!Tabla10[Unidad de Medida],"",0))</f>
        <v/>
      </c>
      <c r="M740" s="321"/>
      <c r="N740" s="546" t="str">
        <f>IF([2]!Tabla1[[#This Row],[Descripción]]="","",_xlfn.XLOOKUP([2]!Tabla1[[#This Row],[Descripción]],[2]!Tabla10[Descripción],[2]!Tabla10[Precio Unitario],0))</f>
        <v/>
      </c>
      <c r="O740" s="546" t="str">
        <f>IF([2]!Tabla1[[#This Row],[Cantidad de Insumos]]="","",[2]!Tabla1[[#This Row],[Precio Unitario]]*[2]!Tabla1[[#This Row],[Cantidad de Insumos]])</f>
        <v/>
      </c>
      <c r="P740" s="531" t="str">
        <f>IF([2]!Tabla1[[#This Row],[Descripción]]="","",_xlfn.XLOOKUP([2]!Tabla1[[#This Row],[Descripción]],[2]!Tabla10[Descripción],[2]!Tabla10[CODIGO PRESUPUESTARIO],0))</f>
        <v/>
      </c>
      <c r="Q740" s="532"/>
      <c r="R740" s="532" t="str">
        <f>IF([2]!Tabla1[[#This Row],[Insumos]]="","",_xlfn.XLOOKUP([2]!Tabla1[[#This Row],[Insumos]],[2]!Tabla10[Insumo],[2]!Tabla10[InsumoAbrev],"",0))</f>
        <v/>
      </c>
      <c r="S740" s="191"/>
    </row>
    <row r="741" spans="2:19" s="276" customFormat="1">
      <c r="B741" s="191" t="str">
        <f>IF('Formulario PPGR3'!$G741="","",CONCATENATE('Formulario PPGR3'!$C741,".",'Formulario PPGR3'!$D741,".",'Formulario PPGR3'!$E741,".",'Formulario PPGR3'!$F741))</f>
        <v/>
      </c>
      <c r="C741" s="191" t="str">
        <f>IF('Formulario PPGR3'!$G741="","",'Formulario PPGR1'!#REF!)</f>
        <v/>
      </c>
      <c r="D741" s="191" t="str">
        <f>IF('Formulario PPGR3'!$G741="","",'Formulario PPGR1'!#REF!)</f>
        <v/>
      </c>
      <c r="E741" s="191" t="str">
        <f>IF('Formulario PPGR3'!$G741="","",'Formulario PPGR1'!#REF!)</f>
        <v/>
      </c>
      <c r="F741" s="191" t="str">
        <f>IF('Formulario PPGR3'!$G741="","",'Formulario PPGR1'!#REF!)</f>
        <v/>
      </c>
      <c r="G741" s="241"/>
      <c r="H741" s="528" t="e" cm="1" vm="1">
        <f t="array" ref="H741">IF([2]!Tabla1[[#This Row],[Código_Actividad]]="","",_xlfn.XLOOKUP([2]!Tabla1[[#This Row],[Código_Actividad]],CodigoActividad,[2]!Tabla2[Actividades Programables Presupuestables],"",0))</f>
        <v>#REF!</v>
      </c>
      <c r="I741" s="529" t="str">
        <f>IFERROR(VLOOKUP('[2]Formulario PPGR3'!$G741,'[2]Formulario PPGR2'!$H$9:$V$534,15,FALSE),"")</f>
        <v/>
      </c>
      <c r="J741" s="537"/>
      <c r="K741" s="533"/>
      <c r="L741" s="530" t="str">
        <f>IF([2]!Tabla1[[#This Row],[Descripción]]="","",_xlfn.XLOOKUP([2]!Tabla1[[#This Row],[Descripción]],[2]!Tabla10[Descripción],[2]!Tabla10[Unidad de Medida],"",0))</f>
        <v/>
      </c>
      <c r="M741" s="321"/>
      <c r="N741" s="546" t="str">
        <f>IF([2]!Tabla1[[#This Row],[Descripción]]="","",_xlfn.XLOOKUP([2]!Tabla1[[#This Row],[Descripción]],[2]!Tabla10[Descripción],[2]!Tabla10[Precio Unitario],0))</f>
        <v/>
      </c>
      <c r="O741" s="546" t="str">
        <f>IF([2]!Tabla1[[#This Row],[Cantidad de Insumos]]="","",[2]!Tabla1[[#This Row],[Precio Unitario]]*[2]!Tabla1[[#This Row],[Cantidad de Insumos]])</f>
        <v/>
      </c>
      <c r="P741" s="531" t="str">
        <f>IF([2]!Tabla1[[#This Row],[Descripción]]="","",_xlfn.XLOOKUP([2]!Tabla1[[#This Row],[Descripción]],[2]!Tabla10[Descripción],[2]!Tabla10[CODIGO PRESUPUESTARIO],0))</f>
        <v/>
      </c>
      <c r="Q741" s="532"/>
      <c r="R741" s="532" t="str">
        <f>IF([2]!Tabla1[[#This Row],[Insumos]]="","",_xlfn.XLOOKUP([2]!Tabla1[[#This Row],[Insumos]],[2]!Tabla10[Insumo],[2]!Tabla10[InsumoAbrev],"",0))</f>
        <v/>
      </c>
      <c r="S741" s="191"/>
    </row>
    <row r="742" spans="2:19" s="276" customFormat="1">
      <c r="B742" s="191" t="str">
        <f>IF('Formulario PPGR3'!$G742="","",CONCATENATE('Formulario PPGR3'!$C742,".",'Formulario PPGR3'!$D742,".",'Formulario PPGR3'!$E742,".",'Formulario PPGR3'!$F742))</f>
        <v/>
      </c>
      <c r="C742" s="191" t="str">
        <f>IF('Formulario PPGR3'!$G742="","",'Formulario PPGR1'!#REF!)</f>
        <v/>
      </c>
      <c r="D742" s="191" t="str">
        <f>IF('Formulario PPGR3'!$G742="","",'Formulario PPGR1'!#REF!)</f>
        <v/>
      </c>
      <c r="E742" s="191" t="str">
        <f>IF('Formulario PPGR3'!$G742="","",'Formulario PPGR1'!#REF!)</f>
        <v/>
      </c>
      <c r="F742" s="191" t="str">
        <f>IF('Formulario PPGR3'!$G742="","",'Formulario PPGR1'!#REF!)</f>
        <v/>
      </c>
      <c r="G742" s="241"/>
      <c r="H742" s="528" t="e" cm="1" vm="1">
        <f t="array" ref="H742">IF([2]!Tabla1[[#This Row],[Código_Actividad]]="","",_xlfn.XLOOKUP([2]!Tabla1[[#This Row],[Código_Actividad]],CodigoActividad,[2]!Tabla2[Actividades Programables Presupuestables],"",0))</f>
        <v>#REF!</v>
      </c>
      <c r="I742" s="529" t="str">
        <f>IFERROR(VLOOKUP('[2]Formulario PPGR3'!$G742,'[2]Formulario PPGR2'!$H$9:$V$534,15,FALSE),"")</f>
        <v/>
      </c>
      <c r="J742" s="537"/>
      <c r="K742" s="533"/>
      <c r="L742" s="530" t="str">
        <f>IF([2]!Tabla1[[#This Row],[Descripción]]="","",_xlfn.XLOOKUP([2]!Tabla1[[#This Row],[Descripción]],[2]!Tabla10[Descripción],[2]!Tabla10[Unidad de Medida],"",0))</f>
        <v/>
      </c>
      <c r="M742" s="321"/>
      <c r="N742" s="546" t="str">
        <f>IF([2]!Tabla1[[#This Row],[Descripción]]="","",_xlfn.XLOOKUP([2]!Tabla1[[#This Row],[Descripción]],[2]!Tabla10[Descripción],[2]!Tabla10[Precio Unitario],0))</f>
        <v/>
      </c>
      <c r="O742" s="546" t="str">
        <f>IF([2]!Tabla1[[#This Row],[Cantidad de Insumos]]="","",[2]!Tabla1[[#This Row],[Precio Unitario]]*[2]!Tabla1[[#This Row],[Cantidad de Insumos]])</f>
        <v/>
      </c>
      <c r="P742" s="531" t="str">
        <f>IF([2]!Tabla1[[#This Row],[Descripción]]="","",_xlfn.XLOOKUP([2]!Tabla1[[#This Row],[Descripción]],[2]!Tabla10[Descripción],[2]!Tabla10[CODIGO PRESUPUESTARIO],0))</f>
        <v/>
      </c>
      <c r="Q742" s="532"/>
      <c r="R742" s="532" t="str">
        <f>IF([2]!Tabla1[[#This Row],[Insumos]]="","",_xlfn.XLOOKUP([2]!Tabla1[[#This Row],[Insumos]],[2]!Tabla10[Insumo],[2]!Tabla10[InsumoAbrev],"",0))</f>
        <v/>
      </c>
      <c r="S742" s="191"/>
    </row>
    <row r="743" spans="2:19" s="276" customFormat="1">
      <c r="B743" s="191" t="str">
        <f>IF('Formulario PPGR3'!$G743="","",CONCATENATE('Formulario PPGR3'!$C743,".",'Formulario PPGR3'!$D743,".",'Formulario PPGR3'!$E743,".",'Formulario PPGR3'!$F743))</f>
        <v/>
      </c>
      <c r="C743" s="191" t="str">
        <f>IF('Formulario PPGR3'!$G743="","",'Formulario PPGR1'!#REF!)</f>
        <v/>
      </c>
      <c r="D743" s="191" t="str">
        <f>IF('Formulario PPGR3'!$G743="","",'Formulario PPGR1'!#REF!)</f>
        <v/>
      </c>
      <c r="E743" s="191" t="str">
        <f>IF('Formulario PPGR3'!$G743="","",'Formulario PPGR1'!#REF!)</f>
        <v/>
      </c>
      <c r="F743" s="191" t="str">
        <f>IF('Formulario PPGR3'!$G743="","",'Formulario PPGR1'!#REF!)</f>
        <v/>
      </c>
      <c r="G743" s="241"/>
      <c r="H743" s="528" t="e" cm="1" vm="1">
        <f t="array" ref="H743">IF([2]!Tabla1[[#This Row],[Código_Actividad]]="","",_xlfn.XLOOKUP([2]!Tabla1[[#This Row],[Código_Actividad]],CodigoActividad,[2]!Tabla2[Actividades Programables Presupuestables],"",0))</f>
        <v>#REF!</v>
      </c>
      <c r="I743" s="529" t="str">
        <f>IFERROR(VLOOKUP('[2]Formulario PPGR3'!$G743,'[2]Formulario PPGR2'!$H$9:$V$534,15,FALSE),"")</f>
        <v/>
      </c>
      <c r="J743" s="537"/>
      <c r="K743" s="533"/>
      <c r="L743" s="530" t="str">
        <f>IF([2]!Tabla1[[#This Row],[Descripción]]="","",_xlfn.XLOOKUP([2]!Tabla1[[#This Row],[Descripción]],[2]!Tabla10[Descripción],[2]!Tabla10[Unidad de Medida],"",0))</f>
        <v/>
      </c>
      <c r="M743" s="321"/>
      <c r="N743" s="546" t="str">
        <f>IF([2]!Tabla1[[#This Row],[Descripción]]="","",_xlfn.XLOOKUP([2]!Tabla1[[#This Row],[Descripción]],[2]!Tabla10[Descripción],[2]!Tabla10[Precio Unitario],0))</f>
        <v/>
      </c>
      <c r="O743" s="546" t="str">
        <f>IF([2]!Tabla1[[#This Row],[Cantidad de Insumos]]="","",[2]!Tabla1[[#This Row],[Precio Unitario]]*[2]!Tabla1[[#This Row],[Cantidad de Insumos]])</f>
        <v/>
      </c>
      <c r="P743" s="531" t="str">
        <f>IF([2]!Tabla1[[#This Row],[Descripción]]="","",_xlfn.XLOOKUP([2]!Tabla1[[#This Row],[Descripción]],[2]!Tabla10[Descripción],[2]!Tabla10[CODIGO PRESUPUESTARIO],0))</f>
        <v/>
      </c>
      <c r="Q743" s="532"/>
      <c r="R743" s="532" t="str">
        <f>IF([2]!Tabla1[[#This Row],[Insumos]]="","",_xlfn.XLOOKUP([2]!Tabla1[[#This Row],[Insumos]],[2]!Tabla10[Insumo],[2]!Tabla10[InsumoAbrev],"",0))</f>
        <v/>
      </c>
      <c r="S743" s="191"/>
    </row>
    <row r="744" spans="2:19" s="276" customFormat="1">
      <c r="B744" s="191" t="str">
        <f>IF('Formulario PPGR3'!$G744="","",CONCATENATE('Formulario PPGR3'!$C744,".",'Formulario PPGR3'!$D744,".",'Formulario PPGR3'!$E744,".",'Formulario PPGR3'!$F744))</f>
        <v/>
      </c>
      <c r="C744" s="191" t="str">
        <f>IF('Formulario PPGR3'!$G744="","",'Formulario PPGR1'!#REF!)</f>
        <v/>
      </c>
      <c r="D744" s="191" t="str">
        <f>IF('Formulario PPGR3'!$G744="","",'Formulario PPGR1'!#REF!)</f>
        <v/>
      </c>
      <c r="E744" s="191" t="str">
        <f>IF('Formulario PPGR3'!$G744="","",'Formulario PPGR1'!#REF!)</f>
        <v/>
      </c>
      <c r="F744" s="191" t="str">
        <f>IF('Formulario PPGR3'!$G744="","",'Formulario PPGR1'!#REF!)</f>
        <v/>
      </c>
      <c r="G744" s="241"/>
      <c r="H744" s="528" t="e" cm="1" vm="1">
        <f t="array" ref="H744">IF([2]!Tabla1[[#This Row],[Código_Actividad]]="","",_xlfn.XLOOKUP([2]!Tabla1[[#This Row],[Código_Actividad]],CodigoActividad,[2]!Tabla2[Actividades Programables Presupuestables],"",0))</f>
        <v>#REF!</v>
      </c>
      <c r="I744" s="529" t="str">
        <f>IFERROR(VLOOKUP('[2]Formulario PPGR3'!$G744,'[2]Formulario PPGR2'!$H$9:$V$534,15,FALSE),"")</f>
        <v/>
      </c>
      <c r="J744" s="537"/>
      <c r="K744" s="533"/>
      <c r="L744" s="530" t="str">
        <f>IF([2]!Tabla1[[#This Row],[Descripción]]="","",_xlfn.XLOOKUP([2]!Tabla1[[#This Row],[Descripción]],[2]!Tabla10[Descripción],[2]!Tabla10[Unidad de Medida],"",0))</f>
        <v/>
      </c>
      <c r="M744" s="321"/>
      <c r="N744" s="546" t="str">
        <f>IF([2]!Tabla1[[#This Row],[Descripción]]="","",_xlfn.XLOOKUP([2]!Tabla1[[#This Row],[Descripción]],[2]!Tabla10[Descripción],[2]!Tabla10[Precio Unitario],0))</f>
        <v/>
      </c>
      <c r="O744" s="546" t="str">
        <f>IF([2]!Tabla1[[#This Row],[Cantidad de Insumos]]="","",[2]!Tabla1[[#This Row],[Precio Unitario]]*[2]!Tabla1[[#This Row],[Cantidad de Insumos]])</f>
        <v/>
      </c>
      <c r="P744" s="531" t="str">
        <f>IF([2]!Tabla1[[#This Row],[Descripción]]="","",_xlfn.XLOOKUP([2]!Tabla1[[#This Row],[Descripción]],[2]!Tabla10[Descripción],[2]!Tabla10[CODIGO PRESUPUESTARIO],0))</f>
        <v/>
      </c>
      <c r="Q744" s="532"/>
      <c r="R744" s="532" t="str">
        <f>IF([2]!Tabla1[[#This Row],[Insumos]]="","",_xlfn.XLOOKUP([2]!Tabla1[[#This Row],[Insumos]],[2]!Tabla10[Insumo],[2]!Tabla10[InsumoAbrev],"",0))</f>
        <v/>
      </c>
      <c r="S744" s="191"/>
    </row>
    <row r="745" spans="2:19" s="276" customFormat="1">
      <c r="B745" s="191" t="str">
        <f>IF('Formulario PPGR3'!$G745="","",CONCATENATE('Formulario PPGR3'!$C745,".",'Formulario PPGR3'!$D745,".",'Formulario PPGR3'!$E745,".",'Formulario PPGR3'!$F745))</f>
        <v/>
      </c>
      <c r="C745" s="191" t="str">
        <f>IF('Formulario PPGR3'!$G745="","",'Formulario PPGR1'!#REF!)</f>
        <v/>
      </c>
      <c r="D745" s="191" t="str">
        <f>IF('Formulario PPGR3'!$G745="","",'Formulario PPGR1'!#REF!)</f>
        <v/>
      </c>
      <c r="E745" s="191" t="str">
        <f>IF('Formulario PPGR3'!$G745="","",'Formulario PPGR1'!#REF!)</f>
        <v/>
      </c>
      <c r="F745" s="191" t="str">
        <f>IF('Formulario PPGR3'!$G745="","",'Formulario PPGR1'!#REF!)</f>
        <v/>
      </c>
      <c r="G745" s="241"/>
      <c r="H745" s="528" t="e" cm="1" vm="1">
        <f t="array" ref="H745">IF([2]!Tabla1[[#This Row],[Código_Actividad]]="","",_xlfn.XLOOKUP([2]!Tabla1[[#This Row],[Código_Actividad]],CodigoActividad,[2]!Tabla2[Actividades Programables Presupuestables],"",0))</f>
        <v>#REF!</v>
      </c>
      <c r="I745" s="529" t="str">
        <f>IFERROR(VLOOKUP('[2]Formulario PPGR3'!$G745,'[2]Formulario PPGR2'!$H$9:$V$534,15,FALSE),"")</f>
        <v/>
      </c>
      <c r="J745" s="537"/>
      <c r="K745" s="533"/>
      <c r="L745" s="530" t="str">
        <f>IF([2]!Tabla1[[#This Row],[Descripción]]="","",_xlfn.XLOOKUP([2]!Tabla1[[#This Row],[Descripción]],[2]!Tabla10[Descripción],[2]!Tabla10[Unidad de Medida],"",0))</f>
        <v/>
      </c>
      <c r="M745" s="321"/>
      <c r="N745" s="546" t="str">
        <f>IF([2]!Tabla1[[#This Row],[Descripción]]="","",_xlfn.XLOOKUP([2]!Tabla1[[#This Row],[Descripción]],[2]!Tabla10[Descripción],[2]!Tabla10[Precio Unitario],0))</f>
        <v/>
      </c>
      <c r="O745" s="546" t="str">
        <f>IF([2]!Tabla1[[#This Row],[Cantidad de Insumos]]="","",[2]!Tabla1[[#This Row],[Precio Unitario]]*[2]!Tabla1[[#This Row],[Cantidad de Insumos]])</f>
        <v/>
      </c>
      <c r="P745" s="531" t="str">
        <f>IF([2]!Tabla1[[#This Row],[Descripción]]="","",_xlfn.XLOOKUP([2]!Tabla1[[#This Row],[Descripción]],[2]!Tabla10[Descripción],[2]!Tabla10[CODIGO PRESUPUESTARIO],0))</f>
        <v/>
      </c>
      <c r="Q745" s="532"/>
      <c r="R745" s="532" t="str">
        <f>IF([2]!Tabla1[[#This Row],[Insumos]]="","",_xlfn.XLOOKUP([2]!Tabla1[[#This Row],[Insumos]],[2]!Tabla10[Insumo],[2]!Tabla10[InsumoAbrev],"",0))</f>
        <v/>
      </c>
      <c r="S745" s="191"/>
    </row>
    <row r="746" spans="2:19" s="276" customFormat="1">
      <c r="B746" s="191" t="str">
        <f>IF('Formulario PPGR3'!$G746="","",CONCATENATE('Formulario PPGR3'!$C746,".",'Formulario PPGR3'!$D746,".",'Formulario PPGR3'!$E746,".",'Formulario PPGR3'!$F746))</f>
        <v/>
      </c>
      <c r="C746" s="191" t="str">
        <f>IF('Formulario PPGR3'!$G746="","",'Formulario PPGR1'!#REF!)</f>
        <v/>
      </c>
      <c r="D746" s="191" t="str">
        <f>IF('Formulario PPGR3'!$G746="","",'Formulario PPGR1'!#REF!)</f>
        <v/>
      </c>
      <c r="E746" s="191" t="str">
        <f>IF('Formulario PPGR3'!$G746="","",'Formulario PPGR1'!#REF!)</f>
        <v/>
      </c>
      <c r="F746" s="191" t="str">
        <f>IF('Formulario PPGR3'!$G746="","",'Formulario PPGR1'!#REF!)</f>
        <v/>
      </c>
      <c r="G746" s="241"/>
      <c r="H746" s="528" t="e" cm="1" vm="1">
        <f t="array" ref="H746">IF([2]!Tabla1[[#This Row],[Código_Actividad]]="","",_xlfn.XLOOKUP([2]!Tabla1[[#This Row],[Código_Actividad]],CodigoActividad,[2]!Tabla2[Actividades Programables Presupuestables],"",0))</f>
        <v>#REF!</v>
      </c>
      <c r="I746" s="529" t="str">
        <f>IFERROR(VLOOKUP('[2]Formulario PPGR3'!$G746,'[2]Formulario PPGR2'!$H$9:$V$534,15,FALSE),"")</f>
        <v/>
      </c>
      <c r="J746" s="537"/>
      <c r="K746" s="533"/>
      <c r="L746" s="530" t="str">
        <f>IF([2]!Tabla1[[#This Row],[Descripción]]="","",_xlfn.XLOOKUP([2]!Tabla1[[#This Row],[Descripción]],[2]!Tabla10[Descripción],[2]!Tabla10[Unidad de Medida],"",0))</f>
        <v/>
      </c>
      <c r="M746" s="321"/>
      <c r="N746" s="546" t="str">
        <f>IF([2]!Tabla1[[#This Row],[Descripción]]="","",_xlfn.XLOOKUP([2]!Tabla1[[#This Row],[Descripción]],[2]!Tabla10[Descripción],[2]!Tabla10[Precio Unitario],0))</f>
        <v/>
      </c>
      <c r="O746" s="546" t="str">
        <f>IF([2]!Tabla1[[#This Row],[Cantidad de Insumos]]="","",[2]!Tabla1[[#This Row],[Precio Unitario]]*[2]!Tabla1[[#This Row],[Cantidad de Insumos]])</f>
        <v/>
      </c>
      <c r="P746" s="531" t="str">
        <f>IF([2]!Tabla1[[#This Row],[Descripción]]="","",_xlfn.XLOOKUP([2]!Tabla1[[#This Row],[Descripción]],[2]!Tabla10[Descripción],[2]!Tabla10[CODIGO PRESUPUESTARIO],0))</f>
        <v/>
      </c>
      <c r="Q746" s="532"/>
      <c r="R746" s="532" t="str">
        <f>IF([2]!Tabla1[[#This Row],[Insumos]]="","",_xlfn.XLOOKUP([2]!Tabla1[[#This Row],[Insumos]],[2]!Tabla10[Insumo],[2]!Tabla10[InsumoAbrev],"",0))</f>
        <v/>
      </c>
      <c r="S746" s="191"/>
    </row>
    <row r="747" spans="2:19" s="276" customFormat="1">
      <c r="B747" s="191" t="str">
        <f>IF('Formulario PPGR3'!$G747="","",CONCATENATE('Formulario PPGR3'!$C747,".",'Formulario PPGR3'!$D747,".",'Formulario PPGR3'!$E747,".",'Formulario PPGR3'!$F747))</f>
        <v/>
      </c>
      <c r="C747" s="191" t="str">
        <f>IF('Formulario PPGR3'!$G747="","",'Formulario PPGR1'!#REF!)</f>
        <v/>
      </c>
      <c r="D747" s="191" t="str">
        <f>IF('Formulario PPGR3'!$G747="","",'Formulario PPGR1'!#REF!)</f>
        <v/>
      </c>
      <c r="E747" s="191" t="str">
        <f>IF('Formulario PPGR3'!$G747="","",'Formulario PPGR1'!#REF!)</f>
        <v/>
      </c>
      <c r="F747" s="191" t="str">
        <f>IF('Formulario PPGR3'!$G747="","",'Formulario PPGR1'!#REF!)</f>
        <v/>
      </c>
      <c r="G747" s="241"/>
      <c r="H747" s="528" t="e" cm="1" vm="1">
        <f t="array" ref="H747">IF([2]!Tabla1[[#This Row],[Código_Actividad]]="","",_xlfn.XLOOKUP([2]!Tabla1[[#This Row],[Código_Actividad]],CodigoActividad,[2]!Tabla2[Actividades Programables Presupuestables],"",0))</f>
        <v>#REF!</v>
      </c>
      <c r="I747" s="529" t="str">
        <f>IFERROR(VLOOKUP('[2]Formulario PPGR3'!$G747,'[2]Formulario PPGR2'!$H$9:$V$534,15,FALSE),"")</f>
        <v/>
      </c>
      <c r="J747" s="537"/>
      <c r="K747" s="533"/>
      <c r="L747" s="530" t="str">
        <f>IF([2]!Tabla1[[#This Row],[Descripción]]="","",_xlfn.XLOOKUP([2]!Tabla1[[#This Row],[Descripción]],[2]!Tabla10[Descripción],[2]!Tabla10[Unidad de Medida],"",0))</f>
        <v/>
      </c>
      <c r="M747" s="321"/>
      <c r="N747" s="546" t="str">
        <f>IF([2]!Tabla1[[#This Row],[Descripción]]="","",_xlfn.XLOOKUP([2]!Tabla1[[#This Row],[Descripción]],[2]!Tabla10[Descripción],[2]!Tabla10[Precio Unitario],0))</f>
        <v/>
      </c>
      <c r="O747" s="546" t="str">
        <f>IF([2]!Tabla1[[#This Row],[Cantidad de Insumos]]="","",[2]!Tabla1[[#This Row],[Precio Unitario]]*[2]!Tabla1[[#This Row],[Cantidad de Insumos]])</f>
        <v/>
      </c>
      <c r="P747" s="531" t="str">
        <f>IF([2]!Tabla1[[#This Row],[Descripción]]="","",_xlfn.XLOOKUP([2]!Tabla1[[#This Row],[Descripción]],[2]!Tabla10[Descripción],[2]!Tabla10[CODIGO PRESUPUESTARIO],0))</f>
        <v/>
      </c>
      <c r="Q747" s="532"/>
      <c r="R747" s="532" t="str">
        <f>IF([2]!Tabla1[[#This Row],[Insumos]]="","",_xlfn.XLOOKUP([2]!Tabla1[[#This Row],[Insumos]],[2]!Tabla10[Insumo],[2]!Tabla10[InsumoAbrev],"",0))</f>
        <v/>
      </c>
      <c r="S747" s="191"/>
    </row>
    <row r="748" spans="2:19" s="276" customFormat="1">
      <c r="B748" s="191" t="str">
        <f>IF('Formulario PPGR3'!$G748="","",CONCATENATE('Formulario PPGR3'!$C748,".",'Formulario PPGR3'!$D748,".",'Formulario PPGR3'!$E748,".",'Formulario PPGR3'!$F748))</f>
        <v/>
      </c>
      <c r="C748" s="191" t="str">
        <f>IF('Formulario PPGR3'!$G748="","",'Formulario PPGR1'!#REF!)</f>
        <v/>
      </c>
      <c r="D748" s="191" t="str">
        <f>IF('Formulario PPGR3'!$G748="","",'Formulario PPGR1'!#REF!)</f>
        <v/>
      </c>
      <c r="E748" s="191" t="str">
        <f>IF('Formulario PPGR3'!$G748="","",'Formulario PPGR1'!#REF!)</f>
        <v/>
      </c>
      <c r="F748" s="191" t="str">
        <f>IF('Formulario PPGR3'!$G748="","",'Formulario PPGR1'!#REF!)</f>
        <v/>
      </c>
      <c r="G748" s="241"/>
      <c r="H748" s="528" t="e" cm="1" vm="1">
        <f t="array" ref="H748">IF([2]!Tabla1[[#This Row],[Código_Actividad]]="","",_xlfn.XLOOKUP([2]!Tabla1[[#This Row],[Código_Actividad]],CodigoActividad,[2]!Tabla2[Actividades Programables Presupuestables],"",0))</f>
        <v>#REF!</v>
      </c>
      <c r="I748" s="529" t="str">
        <f>IFERROR(VLOOKUP('[2]Formulario PPGR3'!$G748,'[2]Formulario PPGR2'!$H$9:$V$534,15,FALSE),"")</f>
        <v/>
      </c>
      <c r="J748" s="537"/>
      <c r="K748" s="533"/>
      <c r="L748" s="530" t="str">
        <f>IF([2]!Tabla1[[#This Row],[Descripción]]="","",_xlfn.XLOOKUP([2]!Tabla1[[#This Row],[Descripción]],[2]!Tabla10[Descripción],[2]!Tabla10[Unidad de Medida],"",0))</f>
        <v/>
      </c>
      <c r="M748" s="321"/>
      <c r="N748" s="546" t="str">
        <f>IF([2]!Tabla1[[#This Row],[Descripción]]="","",_xlfn.XLOOKUP([2]!Tabla1[[#This Row],[Descripción]],[2]!Tabla10[Descripción],[2]!Tabla10[Precio Unitario],0))</f>
        <v/>
      </c>
      <c r="O748" s="546" t="str">
        <f>IF([2]!Tabla1[[#This Row],[Cantidad de Insumos]]="","",[2]!Tabla1[[#This Row],[Precio Unitario]]*[2]!Tabla1[[#This Row],[Cantidad de Insumos]])</f>
        <v/>
      </c>
      <c r="P748" s="531" t="str">
        <f>IF([2]!Tabla1[[#This Row],[Descripción]]="","",_xlfn.XLOOKUP([2]!Tabla1[[#This Row],[Descripción]],[2]!Tabla10[Descripción],[2]!Tabla10[CODIGO PRESUPUESTARIO],0))</f>
        <v/>
      </c>
      <c r="Q748" s="532"/>
      <c r="R748" s="532" t="str">
        <f>IF([2]!Tabla1[[#This Row],[Insumos]]="","",_xlfn.XLOOKUP([2]!Tabla1[[#This Row],[Insumos]],[2]!Tabla10[Insumo],[2]!Tabla10[InsumoAbrev],"",0))</f>
        <v/>
      </c>
      <c r="S748" s="191"/>
    </row>
    <row r="749" spans="2:19" s="276" customFormat="1">
      <c r="B749" s="191" t="str">
        <f>IF('Formulario PPGR3'!$G749="","",CONCATENATE('Formulario PPGR3'!$C749,".",'Formulario PPGR3'!$D749,".",'Formulario PPGR3'!$E749,".",'Formulario PPGR3'!$F749))</f>
        <v/>
      </c>
      <c r="C749" s="191" t="str">
        <f>IF('Formulario PPGR3'!$G749="","",'Formulario PPGR1'!#REF!)</f>
        <v/>
      </c>
      <c r="D749" s="191" t="str">
        <f>IF('Formulario PPGR3'!$G749="","",'Formulario PPGR1'!#REF!)</f>
        <v/>
      </c>
      <c r="E749" s="191" t="str">
        <f>IF('Formulario PPGR3'!$G749="","",'Formulario PPGR1'!#REF!)</f>
        <v/>
      </c>
      <c r="F749" s="191" t="str">
        <f>IF('Formulario PPGR3'!$G749="","",'Formulario PPGR1'!#REF!)</f>
        <v/>
      </c>
      <c r="G749" s="241"/>
      <c r="H749" s="528" t="e" cm="1" vm="1">
        <f t="array" ref="H749">IF([2]!Tabla1[[#This Row],[Código_Actividad]]="","",_xlfn.XLOOKUP([2]!Tabla1[[#This Row],[Código_Actividad]],CodigoActividad,[2]!Tabla2[Actividades Programables Presupuestables],"",0))</f>
        <v>#REF!</v>
      </c>
      <c r="I749" s="529" t="str">
        <f>IFERROR(VLOOKUP('[2]Formulario PPGR3'!$G749,'[2]Formulario PPGR2'!$H$9:$V$534,15,FALSE),"")</f>
        <v/>
      </c>
      <c r="J749" s="537"/>
      <c r="K749" s="533"/>
      <c r="L749" s="530" t="str">
        <f>IF([2]!Tabla1[[#This Row],[Descripción]]="","",_xlfn.XLOOKUP([2]!Tabla1[[#This Row],[Descripción]],[2]!Tabla10[Descripción],[2]!Tabla10[Unidad de Medida],"",0))</f>
        <v/>
      </c>
      <c r="M749" s="321"/>
      <c r="N749" s="546" t="str">
        <f>IF([2]!Tabla1[[#This Row],[Descripción]]="","",_xlfn.XLOOKUP([2]!Tabla1[[#This Row],[Descripción]],[2]!Tabla10[Descripción],[2]!Tabla10[Precio Unitario],0))</f>
        <v/>
      </c>
      <c r="O749" s="546" t="str">
        <f>IF([2]!Tabla1[[#This Row],[Cantidad de Insumos]]="","",[2]!Tabla1[[#This Row],[Precio Unitario]]*[2]!Tabla1[[#This Row],[Cantidad de Insumos]])</f>
        <v/>
      </c>
      <c r="P749" s="531" t="str">
        <f>IF([2]!Tabla1[[#This Row],[Descripción]]="","",_xlfn.XLOOKUP([2]!Tabla1[[#This Row],[Descripción]],[2]!Tabla10[Descripción],[2]!Tabla10[CODIGO PRESUPUESTARIO],0))</f>
        <v/>
      </c>
      <c r="Q749" s="532"/>
      <c r="R749" s="532" t="str">
        <f>IF([2]!Tabla1[[#This Row],[Insumos]]="","",_xlfn.XLOOKUP([2]!Tabla1[[#This Row],[Insumos]],[2]!Tabla10[Insumo],[2]!Tabla10[InsumoAbrev],"",0))</f>
        <v/>
      </c>
      <c r="S749" s="191"/>
    </row>
    <row r="750" spans="2:19" s="276" customFormat="1">
      <c r="B750" s="191" t="str">
        <f>IF('Formulario PPGR3'!$G750="","",CONCATENATE('Formulario PPGR3'!$C750,".",'Formulario PPGR3'!$D750,".",'Formulario PPGR3'!$E750,".",'Formulario PPGR3'!$F750))</f>
        <v/>
      </c>
      <c r="C750" s="191" t="str">
        <f>IF('Formulario PPGR3'!$G750="","",'Formulario PPGR1'!#REF!)</f>
        <v/>
      </c>
      <c r="D750" s="191" t="str">
        <f>IF('Formulario PPGR3'!$G750="","",'Formulario PPGR1'!#REF!)</f>
        <v/>
      </c>
      <c r="E750" s="191" t="str">
        <f>IF('Formulario PPGR3'!$G750="","",'Formulario PPGR1'!#REF!)</f>
        <v/>
      </c>
      <c r="F750" s="191" t="str">
        <f>IF('Formulario PPGR3'!$G750="","",'Formulario PPGR1'!#REF!)</f>
        <v/>
      </c>
      <c r="G750" s="241"/>
      <c r="H750" s="528" t="e" cm="1" vm="1">
        <f t="array" ref="H750">IF([2]!Tabla1[[#This Row],[Código_Actividad]]="","",_xlfn.XLOOKUP([2]!Tabla1[[#This Row],[Código_Actividad]],CodigoActividad,[2]!Tabla2[Actividades Programables Presupuestables],"",0))</f>
        <v>#REF!</v>
      </c>
      <c r="I750" s="529" t="str">
        <f>IFERROR(VLOOKUP('[2]Formulario PPGR3'!$G750,'[2]Formulario PPGR2'!$H$9:$V$534,15,FALSE),"")</f>
        <v/>
      </c>
      <c r="J750" s="538"/>
      <c r="K750" s="533"/>
      <c r="L750" s="530" t="str">
        <f>IF([2]!Tabla1[[#This Row],[Descripción]]="","",_xlfn.XLOOKUP([2]!Tabla1[[#This Row],[Descripción]],[2]!Tabla10[Descripción],[2]!Tabla10[Unidad de Medida],"",0))</f>
        <v/>
      </c>
      <c r="M750" s="321"/>
      <c r="N750" s="546" t="str">
        <f>IF([2]!Tabla1[[#This Row],[Descripción]]="","",_xlfn.XLOOKUP([2]!Tabla1[[#This Row],[Descripción]],[2]!Tabla10[Descripción],[2]!Tabla10[Precio Unitario],0))</f>
        <v/>
      </c>
      <c r="O750" s="546" t="str">
        <f>IF([2]!Tabla1[[#This Row],[Cantidad de Insumos]]="","",[2]!Tabla1[[#This Row],[Precio Unitario]]*[2]!Tabla1[[#This Row],[Cantidad de Insumos]])</f>
        <v/>
      </c>
      <c r="P750" s="531" t="str">
        <f>IF([2]!Tabla1[[#This Row],[Descripción]]="","",_xlfn.XLOOKUP([2]!Tabla1[[#This Row],[Descripción]],[2]!Tabla10[Descripción],[2]!Tabla10[CODIGO PRESUPUESTARIO],0))</f>
        <v/>
      </c>
      <c r="Q750" s="532"/>
      <c r="R750" s="532" t="str">
        <f>IF([2]!Tabla1[[#This Row],[Insumos]]="","",_xlfn.XLOOKUP([2]!Tabla1[[#This Row],[Insumos]],[2]!Tabla10[Insumo],[2]!Tabla10[InsumoAbrev],"",0))</f>
        <v/>
      </c>
      <c r="S750" s="191"/>
    </row>
    <row r="751" spans="2:19" s="276" customFormat="1">
      <c r="B751" s="191" t="str">
        <f>IF('Formulario PPGR3'!$G751="","",CONCATENATE('Formulario PPGR3'!$C751,".",'Formulario PPGR3'!$D751,".",'Formulario PPGR3'!$E751,".",'Formulario PPGR3'!$F751))</f>
        <v/>
      </c>
      <c r="C751" s="191" t="str">
        <f>IF('Formulario PPGR3'!$G751="","",'Formulario PPGR1'!#REF!)</f>
        <v/>
      </c>
      <c r="D751" s="191" t="str">
        <f>IF('Formulario PPGR3'!$G751="","",'Formulario PPGR1'!#REF!)</f>
        <v/>
      </c>
      <c r="E751" s="191" t="str">
        <f>IF('Formulario PPGR3'!$G751="","",'Formulario PPGR1'!#REF!)</f>
        <v/>
      </c>
      <c r="F751" s="191" t="str">
        <f>IF('Formulario PPGR3'!$G751="","",'Formulario PPGR1'!#REF!)</f>
        <v/>
      </c>
      <c r="G751" s="241"/>
      <c r="H751" s="528" t="e" cm="1" vm="1">
        <f t="array" ref="H751">IF([2]!Tabla1[[#This Row],[Código_Actividad]]="","",_xlfn.XLOOKUP([2]!Tabla1[[#This Row],[Código_Actividad]],CodigoActividad,[2]!Tabla2[Actividades Programables Presupuestables],"",0))</f>
        <v>#REF!</v>
      </c>
      <c r="I751" s="529" t="str">
        <f>IFERROR(VLOOKUP('[2]Formulario PPGR3'!$G751,'[2]Formulario PPGR2'!$H$9:$V$534,15,FALSE),"")</f>
        <v/>
      </c>
      <c r="J751" s="537"/>
      <c r="K751" s="533"/>
      <c r="L751" s="530" t="str">
        <f>IF([2]!Tabla1[[#This Row],[Descripción]]="","",_xlfn.XLOOKUP([2]!Tabla1[[#This Row],[Descripción]],[2]!Tabla10[Descripción],[2]!Tabla10[Unidad de Medida],"",0))</f>
        <v/>
      </c>
      <c r="M751" s="321"/>
      <c r="N751" s="546" t="str">
        <f>IF([2]!Tabla1[[#This Row],[Descripción]]="","",_xlfn.XLOOKUP([2]!Tabla1[[#This Row],[Descripción]],[2]!Tabla10[Descripción],[2]!Tabla10[Precio Unitario],0))</f>
        <v/>
      </c>
      <c r="O751" s="546" t="str">
        <f>IF([2]!Tabla1[[#This Row],[Cantidad de Insumos]]="","",[2]!Tabla1[[#This Row],[Precio Unitario]]*[2]!Tabla1[[#This Row],[Cantidad de Insumos]])</f>
        <v/>
      </c>
      <c r="P751" s="531" t="str">
        <f>IF([2]!Tabla1[[#This Row],[Descripción]]="","",_xlfn.XLOOKUP([2]!Tabla1[[#This Row],[Descripción]],[2]!Tabla10[Descripción],[2]!Tabla10[CODIGO PRESUPUESTARIO],0))</f>
        <v/>
      </c>
      <c r="Q751" s="532"/>
      <c r="R751" s="532" t="str">
        <f>IF([2]!Tabla1[[#This Row],[Insumos]]="","",_xlfn.XLOOKUP([2]!Tabla1[[#This Row],[Insumos]],[2]!Tabla10[Insumo],[2]!Tabla10[InsumoAbrev],"",0))</f>
        <v/>
      </c>
      <c r="S751" s="191"/>
    </row>
    <row r="752" spans="2:19" s="276" customFormat="1">
      <c r="B752" s="191" t="str">
        <f>IF('Formulario PPGR3'!$G752="","",CONCATENATE('Formulario PPGR3'!$C752,".",'Formulario PPGR3'!$D752,".",'Formulario PPGR3'!$E752,".",'Formulario PPGR3'!$F752))</f>
        <v/>
      </c>
      <c r="C752" s="191" t="str">
        <f>IF('Formulario PPGR3'!$G752="","",'Formulario PPGR1'!#REF!)</f>
        <v/>
      </c>
      <c r="D752" s="191" t="str">
        <f>IF('Formulario PPGR3'!$G752="","",'Formulario PPGR1'!#REF!)</f>
        <v/>
      </c>
      <c r="E752" s="191" t="str">
        <f>IF('Formulario PPGR3'!$G752="","",'Formulario PPGR1'!#REF!)</f>
        <v/>
      </c>
      <c r="F752" s="191" t="str">
        <f>IF('Formulario PPGR3'!$G752="","",'Formulario PPGR1'!#REF!)</f>
        <v/>
      </c>
      <c r="G752" s="241"/>
      <c r="H752" s="528" t="e" cm="1" vm="1">
        <f t="array" ref="H752">IF([2]!Tabla1[[#This Row],[Código_Actividad]]="","",_xlfn.XLOOKUP([2]!Tabla1[[#This Row],[Código_Actividad]],CodigoActividad,[2]!Tabla2[Actividades Programables Presupuestables],"",0))</f>
        <v>#REF!</v>
      </c>
      <c r="I752" s="529" t="str">
        <f>IFERROR(VLOOKUP('[2]Formulario PPGR3'!$G752,'[2]Formulario PPGR2'!$H$9:$V$534,15,FALSE),"")</f>
        <v/>
      </c>
      <c r="J752" s="537"/>
      <c r="K752" s="533"/>
      <c r="L752" s="530" t="str">
        <f>IF([2]!Tabla1[[#This Row],[Descripción]]="","",_xlfn.XLOOKUP([2]!Tabla1[[#This Row],[Descripción]],[2]!Tabla10[Descripción],[2]!Tabla10[Unidad de Medida],"",0))</f>
        <v/>
      </c>
      <c r="M752" s="321"/>
      <c r="N752" s="546" t="str">
        <f>IF([2]!Tabla1[[#This Row],[Descripción]]="","",_xlfn.XLOOKUP([2]!Tabla1[[#This Row],[Descripción]],[2]!Tabla10[Descripción],[2]!Tabla10[Precio Unitario],0))</f>
        <v/>
      </c>
      <c r="O752" s="546" t="str">
        <f>IF([2]!Tabla1[[#This Row],[Cantidad de Insumos]]="","",[2]!Tabla1[[#This Row],[Precio Unitario]]*[2]!Tabla1[[#This Row],[Cantidad de Insumos]])</f>
        <v/>
      </c>
      <c r="P752" s="531" t="str">
        <f>IF([2]!Tabla1[[#This Row],[Descripción]]="","",_xlfn.XLOOKUP([2]!Tabla1[[#This Row],[Descripción]],[2]!Tabla10[Descripción],[2]!Tabla10[CODIGO PRESUPUESTARIO],0))</f>
        <v/>
      </c>
      <c r="Q752" s="532"/>
      <c r="R752" s="532" t="str">
        <f>IF([2]!Tabla1[[#This Row],[Insumos]]="","",_xlfn.XLOOKUP([2]!Tabla1[[#This Row],[Insumos]],[2]!Tabla10[Insumo],[2]!Tabla10[InsumoAbrev],"",0))</f>
        <v/>
      </c>
      <c r="S752" s="191"/>
    </row>
    <row r="753" spans="2:19" s="276" customFormat="1">
      <c r="B753" s="191" t="str">
        <f>IF('Formulario PPGR3'!$G753="","",CONCATENATE('Formulario PPGR3'!$C753,".",'Formulario PPGR3'!$D753,".",'Formulario PPGR3'!$E753,".",'Formulario PPGR3'!$F753))</f>
        <v/>
      </c>
      <c r="C753" s="191" t="str">
        <f>IF('Formulario PPGR3'!$G753="","",'Formulario PPGR1'!#REF!)</f>
        <v/>
      </c>
      <c r="D753" s="191" t="str">
        <f>IF('Formulario PPGR3'!$G753="","",'Formulario PPGR1'!#REF!)</f>
        <v/>
      </c>
      <c r="E753" s="191" t="str">
        <f>IF('Formulario PPGR3'!$G753="","",'Formulario PPGR1'!#REF!)</f>
        <v/>
      </c>
      <c r="F753" s="191" t="str">
        <f>IF('Formulario PPGR3'!$G753="","",'Formulario PPGR1'!#REF!)</f>
        <v/>
      </c>
      <c r="G753" s="241"/>
      <c r="H753" s="528" t="e" cm="1" vm="1">
        <f t="array" ref="H753">IF([2]!Tabla1[[#This Row],[Código_Actividad]]="","",_xlfn.XLOOKUP([2]!Tabla1[[#This Row],[Código_Actividad]],CodigoActividad,[2]!Tabla2[Actividades Programables Presupuestables],"",0))</f>
        <v>#REF!</v>
      </c>
      <c r="I753" s="529" t="str">
        <f>IFERROR(VLOOKUP('[2]Formulario PPGR3'!$G753,'[2]Formulario PPGR2'!$H$9:$V$534,15,FALSE),"")</f>
        <v/>
      </c>
      <c r="J753" s="537"/>
      <c r="K753" s="533"/>
      <c r="L753" s="530" t="str">
        <f>IF([2]!Tabla1[[#This Row],[Descripción]]="","",_xlfn.XLOOKUP([2]!Tabla1[[#This Row],[Descripción]],[2]!Tabla10[Descripción],[2]!Tabla10[Unidad de Medida],"",0))</f>
        <v/>
      </c>
      <c r="M753" s="321"/>
      <c r="N753" s="546" t="str">
        <f>IF([2]!Tabla1[[#This Row],[Descripción]]="","",_xlfn.XLOOKUP([2]!Tabla1[[#This Row],[Descripción]],[2]!Tabla10[Descripción],[2]!Tabla10[Precio Unitario],0))</f>
        <v/>
      </c>
      <c r="O753" s="546" t="str">
        <f>IF([2]!Tabla1[[#This Row],[Cantidad de Insumos]]="","",[2]!Tabla1[[#This Row],[Precio Unitario]]*[2]!Tabla1[[#This Row],[Cantidad de Insumos]])</f>
        <v/>
      </c>
      <c r="P753" s="531" t="str">
        <f>IF([2]!Tabla1[[#This Row],[Descripción]]="","",_xlfn.XLOOKUP([2]!Tabla1[[#This Row],[Descripción]],[2]!Tabla10[Descripción],[2]!Tabla10[CODIGO PRESUPUESTARIO],0))</f>
        <v/>
      </c>
      <c r="Q753" s="532"/>
      <c r="R753" s="532" t="str">
        <f>IF([2]!Tabla1[[#This Row],[Insumos]]="","",_xlfn.XLOOKUP([2]!Tabla1[[#This Row],[Insumos]],[2]!Tabla10[Insumo],[2]!Tabla10[InsumoAbrev],"",0))</f>
        <v/>
      </c>
      <c r="S753" s="191"/>
    </row>
    <row r="754" spans="2:19" s="276" customFormat="1">
      <c r="B754" s="191" t="str">
        <f>IF('Formulario PPGR3'!$G754="","",CONCATENATE('Formulario PPGR3'!$C754,".",'Formulario PPGR3'!$D754,".",'Formulario PPGR3'!$E754,".",'Formulario PPGR3'!$F754))</f>
        <v/>
      </c>
      <c r="C754" s="191" t="str">
        <f>IF('Formulario PPGR3'!$G754="","",'Formulario PPGR1'!#REF!)</f>
        <v/>
      </c>
      <c r="D754" s="191" t="str">
        <f>IF('Formulario PPGR3'!$G754="","",'Formulario PPGR1'!#REF!)</f>
        <v/>
      </c>
      <c r="E754" s="191" t="str">
        <f>IF('Formulario PPGR3'!$G754="","",'Formulario PPGR1'!#REF!)</f>
        <v/>
      </c>
      <c r="F754" s="191" t="str">
        <f>IF('Formulario PPGR3'!$G754="","",'Formulario PPGR1'!#REF!)</f>
        <v/>
      </c>
      <c r="G754" s="241"/>
      <c r="H754" s="528" t="e" cm="1" vm="1">
        <f t="array" ref="H754">IF([2]!Tabla1[[#This Row],[Código_Actividad]]="","",_xlfn.XLOOKUP([2]!Tabla1[[#This Row],[Código_Actividad]],CodigoActividad,[2]!Tabla2[Actividades Programables Presupuestables],"",0))</f>
        <v>#REF!</v>
      </c>
      <c r="I754" s="529" t="str">
        <f>IFERROR(VLOOKUP('[2]Formulario PPGR3'!$G754,'[2]Formulario PPGR2'!$H$9:$V$534,15,FALSE),"")</f>
        <v/>
      </c>
      <c r="J754" s="538"/>
      <c r="K754" s="533"/>
      <c r="L754" s="530" t="str">
        <f>IF([2]!Tabla1[[#This Row],[Descripción]]="","",_xlfn.XLOOKUP([2]!Tabla1[[#This Row],[Descripción]],[2]!Tabla10[Descripción],[2]!Tabla10[Unidad de Medida],"",0))</f>
        <v/>
      </c>
      <c r="M754" s="321"/>
      <c r="N754" s="546" t="str">
        <f>IF([2]!Tabla1[[#This Row],[Descripción]]="","",_xlfn.XLOOKUP([2]!Tabla1[[#This Row],[Descripción]],[2]!Tabla10[Descripción],[2]!Tabla10[Precio Unitario],0))</f>
        <v/>
      </c>
      <c r="O754" s="546" t="str">
        <f>IF([2]!Tabla1[[#This Row],[Cantidad de Insumos]]="","",[2]!Tabla1[[#This Row],[Precio Unitario]]*[2]!Tabla1[[#This Row],[Cantidad de Insumos]])</f>
        <v/>
      </c>
      <c r="P754" s="531" t="str">
        <f>IF([2]!Tabla1[[#This Row],[Descripción]]="","",_xlfn.XLOOKUP([2]!Tabla1[[#This Row],[Descripción]],[2]!Tabla10[Descripción],[2]!Tabla10[CODIGO PRESUPUESTARIO],0))</f>
        <v/>
      </c>
      <c r="Q754" s="532"/>
      <c r="R754" s="532" t="str">
        <f>IF([2]!Tabla1[[#This Row],[Insumos]]="","",_xlfn.XLOOKUP([2]!Tabla1[[#This Row],[Insumos]],[2]!Tabla10[Insumo],[2]!Tabla10[InsumoAbrev],"",0))</f>
        <v/>
      </c>
      <c r="S754" s="191"/>
    </row>
    <row r="755" spans="2:19" s="276" customFormat="1">
      <c r="B755" s="191" t="str">
        <f>IF('Formulario PPGR3'!$G755="","",CONCATENATE('Formulario PPGR3'!$C755,".",'Formulario PPGR3'!$D755,".",'Formulario PPGR3'!$E755,".",'Formulario PPGR3'!$F755))</f>
        <v/>
      </c>
      <c r="C755" s="191" t="str">
        <f>IF('Formulario PPGR3'!$G755="","",'Formulario PPGR1'!#REF!)</f>
        <v/>
      </c>
      <c r="D755" s="191" t="str">
        <f>IF('Formulario PPGR3'!$G755="","",'Formulario PPGR1'!#REF!)</f>
        <v/>
      </c>
      <c r="E755" s="191" t="str">
        <f>IF('Formulario PPGR3'!$G755="","",'Formulario PPGR1'!#REF!)</f>
        <v/>
      </c>
      <c r="F755" s="191" t="str">
        <f>IF('Formulario PPGR3'!$G755="","",'Formulario PPGR1'!#REF!)</f>
        <v/>
      </c>
      <c r="G755" s="241"/>
      <c r="H755" s="528" t="e" cm="1" vm="1">
        <f t="array" ref="H755">IF([2]!Tabla1[[#This Row],[Código_Actividad]]="","",_xlfn.XLOOKUP([2]!Tabla1[[#This Row],[Código_Actividad]],CodigoActividad,[2]!Tabla2[Actividades Programables Presupuestables],"",0))</f>
        <v>#REF!</v>
      </c>
      <c r="I755" s="529" t="str">
        <f>IFERROR(VLOOKUP('[2]Formulario PPGR3'!$G755,'[2]Formulario PPGR2'!$H$9:$V$534,15,FALSE),"")</f>
        <v/>
      </c>
      <c r="J755" s="537"/>
      <c r="K755" s="533"/>
      <c r="L755" s="530" t="str">
        <f>IF([2]!Tabla1[[#This Row],[Descripción]]="","",_xlfn.XLOOKUP([2]!Tabla1[[#This Row],[Descripción]],[2]!Tabla10[Descripción],[2]!Tabla10[Unidad de Medida],"",0))</f>
        <v/>
      </c>
      <c r="M755" s="321"/>
      <c r="N755" s="546" t="str">
        <f>IF([2]!Tabla1[[#This Row],[Descripción]]="","",_xlfn.XLOOKUP([2]!Tabla1[[#This Row],[Descripción]],[2]!Tabla10[Descripción],[2]!Tabla10[Precio Unitario],0))</f>
        <v/>
      </c>
      <c r="O755" s="546" t="str">
        <f>IF([2]!Tabla1[[#This Row],[Cantidad de Insumos]]="","",[2]!Tabla1[[#This Row],[Precio Unitario]]*[2]!Tabla1[[#This Row],[Cantidad de Insumos]])</f>
        <v/>
      </c>
      <c r="P755" s="531" t="str">
        <f>IF([2]!Tabla1[[#This Row],[Descripción]]="","",_xlfn.XLOOKUP([2]!Tabla1[[#This Row],[Descripción]],[2]!Tabla10[Descripción],[2]!Tabla10[CODIGO PRESUPUESTARIO],0))</f>
        <v/>
      </c>
      <c r="Q755" s="532"/>
      <c r="R755" s="532" t="str">
        <f>IF([2]!Tabla1[[#This Row],[Insumos]]="","",_xlfn.XLOOKUP([2]!Tabla1[[#This Row],[Insumos]],[2]!Tabla10[Insumo],[2]!Tabla10[InsumoAbrev],"",0))</f>
        <v/>
      </c>
      <c r="S755" s="191"/>
    </row>
    <row r="756" spans="2:19" s="276" customFormat="1">
      <c r="B756" s="191" t="str">
        <f>IF('Formulario PPGR3'!$G756="","",CONCATENATE('Formulario PPGR3'!$C756,".",'Formulario PPGR3'!$D756,".",'Formulario PPGR3'!$E756,".",'Formulario PPGR3'!$F756))</f>
        <v/>
      </c>
      <c r="C756" s="191" t="str">
        <f>IF('Formulario PPGR3'!$G756="","",'Formulario PPGR1'!#REF!)</f>
        <v/>
      </c>
      <c r="D756" s="191" t="str">
        <f>IF('Formulario PPGR3'!$G756="","",'Formulario PPGR1'!#REF!)</f>
        <v/>
      </c>
      <c r="E756" s="191" t="str">
        <f>IF('Formulario PPGR3'!$G756="","",'Formulario PPGR1'!#REF!)</f>
        <v/>
      </c>
      <c r="F756" s="191" t="str">
        <f>IF('Formulario PPGR3'!$G756="","",'Formulario PPGR1'!#REF!)</f>
        <v/>
      </c>
      <c r="G756" s="241"/>
      <c r="H756" s="528" t="e" cm="1" vm="1">
        <f t="array" ref="H756">IF([2]!Tabla1[[#This Row],[Código_Actividad]]="","",_xlfn.XLOOKUP([2]!Tabla1[[#This Row],[Código_Actividad]],CodigoActividad,[2]!Tabla2[Actividades Programables Presupuestables],"",0))</f>
        <v>#REF!</v>
      </c>
      <c r="I756" s="529" t="str">
        <f>IFERROR(VLOOKUP('[2]Formulario PPGR3'!$G756,'[2]Formulario PPGR2'!$H$9:$V$534,15,FALSE),"")</f>
        <v/>
      </c>
      <c r="J756" s="538"/>
      <c r="K756" s="533"/>
      <c r="L756" s="530" t="str">
        <f>IF([2]!Tabla1[[#This Row],[Descripción]]="","",_xlfn.XLOOKUP([2]!Tabla1[[#This Row],[Descripción]],[2]!Tabla10[Descripción],[2]!Tabla10[Unidad de Medida],"",0))</f>
        <v/>
      </c>
      <c r="M756" s="321"/>
      <c r="N756" s="546" t="str">
        <f>IF([2]!Tabla1[[#This Row],[Descripción]]="","",_xlfn.XLOOKUP([2]!Tabla1[[#This Row],[Descripción]],[2]!Tabla10[Descripción],[2]!Tabla10[Precio Unitario],0))</f>
        <v/>
      </c>
      <c r="O756" s="546" t="str">
        <f>IF([2]!Tabla1[[#This Row],[Cantidad de Insumos]]="","",[2]!Tabla1[[#This Row],[Precio Unitario]]*[2]!Tabla1[[#This Row],[Cantidad de Insumos]])</f>
        <v/>
      </c>
      <c r="P756" s="531" t="str">
        <f>IF([2]!Tabla1[[#This Row],[Descripción]]="","",_xlfn.XLOOKUP([2]!Tabla1[[#This Row],[Descripción]],[2]!Tabla10[Descripción],[2]!Tabla10[CODIGO PRESUPUESTARIO],0))</f>
        <v/>
      </c>
      <c r="Q756" s="532"/>
      <c r="R756" s="532" t="str">
        <f>IF([2]!Tabla1[[#This Row],[Insumos]]="","",_xlfn.XLOOKUP([2]!Tabla1[[#This Row],[Insumos]],[2]!Tabla10[Insumo],[2]!Tabla10[InsumoAbrev],"",0))</f>
        <v/>
      </c>
      <c r="S756" s="191"/>
    </row>
    <row r="757" spans="2:19" s="276" customFormat="1">
      <c r="B757" s="191" t="str">
        <f>IF('Formulario PPGR3'!$G757="","",CONCATENATE('Formulario PPGR3'!$C757,".",'Formulario PPGR3'!$D757,".",'Formulario PPGR3'!$E757,".",'Formulario PPGR3'!$F757))</f>
        <v/>
      </c>
      <c r="C757" s="191" t="str">
        <f>IF('Formulario PPGR3'!$G757="","",'Formulario PPGR1'!#REF!)</f>
        <v/>
      </c>
      <c r="D757" s="191" t="str">
        <f>IF('Formulario PPGR3'!$G757="","",'Formulario PPGR1'!#REF!)</f>
        <v/>
      </c>
      <c r="E757" s="191" t="str">
        <f>IF('Formulario PPGR3'!$G757="","",'Formulario PPGR1'!#REF!)</f>
        <v/>
      </c>
      <c r="F757" s="191" t="str">
        <f>IF('Formulario PPGR3'!$G757="","",'Formulario PPGR1'!#REF!)</f>
        <v/>
      </c>
      <c r="G757" s="241"/>
      <c r="H757" s="528" t="e" cm="1" vm="1">
        <f t="array" ref="H757">IF([2]!Tabla1[[#This Row],[Código_Actividad]]="","",_xlfn.XLOOKUP([2]!Tabla1[[#This Row],[Código_Actividad]],CodigoActividad,[2]!Tabla2[Actividades Programables Presupuestables],"",0))</f>
        <v>#REF!</v>
      </c>
      <c r="I757" s="529" t="str">
        <f>IFERROR(VLOOKUP('[2]Formulario PPGR3'!$G757,'[2]Formulario PPGR2'!$H$9:$V$534,15,FALSE),"")</f>
        <v/>
      </c>
      <c r="J757" s="538"/>
      <c r="K757" s="533"/>
      <c r="L757" s="530" t="str">
        <f>IF([2]!Tabla1[[#This Row],[Descripción]]="","",_xlfn.XLOOKUP([2]!Tabla1[[#This Row],[Descripción]],[2]!Tabla10[Descripción],[2]!Tabla10[Unidad de Medida],"",0))</f>
        <v/>
      </c>
      <c r="M757" s="321"/>
      <c r="N757" s="546" t="str">
        <f>IF([2]!Tabla1[[#This Row],[Descripción]]="","",_xlfn.XLOOKUP([2]!Tabla1[[#This Row],[Descripción]],[2]!Tabla10[Descripción],[2]!Tabla10[Precio Unitario],0))</f>
        <v/>
      </c>
      <c r="O757" s="546" t="str">
        <f>IF([2]!Tabla1[[#This Row],[Cantidad de Insumos]]="","",[2]!Tabla1[[#This Row],[Precio Unitario]]*[2]!Tabla1[[#This Row],[Cantidad de Insumos]])</f>
        <v/>
      </c>
      <c r="P757" s="531" t="str">
        <f>IF([2]!Tabla1[[#This Row],[Descripción]]="","",_xlfn.XLOOKUP([2]!Tabla1[[#This Row],[Descripción]],[2]!Tabla10[Descripción],[2]!Tabla10[CODIGO PRESUPUESTARIO],0))</f>
        <v/>
      </c>
      <c r="Q757" s="532"/>
      <c r="R757" s="532" t="str">
        <f>IF([2]!Tabla1[[#This Row],[Insumos]]="","",_xlfn.XLOOKUP([2]!Tabla1[[#This Row],[Insumos]],[2]!Tabla10[Insumo],[2]!Tabla10[InsumoAbrev],"",0))</f>
        <v/>
      </c>
      <c r="S757" s="191"/>
    </row>
    <row r="758" spans="2:19" s="276" customFormat="1">
      <c r="B758" s="191" t="str">
        <f>IF('Formulario PPGR3'!$G758="","",CONCATENATE('Formulario PPGR3'!$C758,".",'Formulario PPGR3'!$D758,".",'Formulario PPGR3'!$E758,".",'Formulario PPGR3'!$F758))</f>
        <v/>
      </c>
      <c r="C758" s="191" t="str">
        <f>IF('Formulario PPGR3'!$G758="","",'Formulario PPGR1'!#REF!)</f>
        <v/>
      </c>
      <c r="D758" s="191" t="str">
        <f>IF('Formulario PPGR3'!$G758="","",'Formulario PPGR1'!#REF!)</f>
        <v/>
      </c>
      <c r="E758" s="191" t="str">
        <f>IF('Formulario PPGR3'!$G758="","",'Formulario PPGR1'!#REF!)</f>
        <v/>
      </c>
      <c r="F758" s="191" t="str">
        <f>IF('Formulario PPGR3'!$G758="","",'Formulario PPGR1'!#REF!)</f>
        <v/>
      </c>
      <c r="G758" s="241"/>
      <c r="H758" s="528" t="e" cm="1" vm="1">
        <f t="array" ref="H758">IF([2]!Tabla1[[#This Row],[Código_Actividad]]="","",_xlfn.XLOOKUP([2]!Tabla1[[#This Row],[Código_Actividad]],CodigoActividad,[2]!Tabla2[Actividades Programables Presupuestables],"",0))</f>
        <v>#REF!</v>
      </c>
      <c r="I758" s="529" t="str">
        <f>IFERROR(VLOOKUP('[2]Formulario PPGR3'!$G758,'[2]Formulario PPGR2'!$H$9:$V$534,15,FALSE),"")</f>
        <v/>
      </c>
      <c r="J758" s="537"/>
      <c r="K758" s="533"/>
      <c r="L758" s="530" t="str">
        <f>IF([2]!Tabla1[[#This Row],[Descripción]]="","",_xlfn.XLOOKUP([2]!Tabla1[[#This Row],[Descripción]],[2]!Tabla10[Descripción],[2]!Tabla10[Unidad de Medida],"",0))</f>
        <v/>
      </c>
      <c r="M758" s="321"/>
      <c r="N758" s="546" t="str">
        <f>IF([2]!Tabla1[[#This Row],[Descripción]]="","",_xlfn.XLOOKUP([2]!Tabla1[[#This Row],[Descripción]],[2]!Tabla10[Descripción],[2]!Tabla10[Precio Unitario],0))</f>
        <v/>
      </c>
      <c r="O758" s="546" t="str">
        <f>IF([2]!Tabla1[[#This Row],[Cantidad de Insumos]]="","",[2]!Tabla1[[#This Row],[Precio Unitario]]*[2]!Tabla1[[#This Row],[Cantidad de Insumos]])</f>
        <v/>
      </c>
      <c r="P758" s="531" t="str">
        <f>IF([2]!Tabla1[[#This Row],[Descripción]]="","",_xlfn.XLOOKUP([2]!Tabla1[[#This Row],[Descripción]],[2]!Tabla10[Descripción],[2]!Tabla10[CODIGO PRESUPUESTARIO],0))</f>
        <v/>
      </c>
      <c r="Q758" s="532"/>
      <c r="R758" s="532" t="str">
        <f>IF([2]!Tabla1[[#This Row],[Insumos]]="","",_xlfn.XLOOKUP([2]!Tabla1[[#This Row],[Insumos]],[2]!Tabla10[Insumo],[2]!Tabla10[InsumoAbrev],"",0))</f>
        <v/>
      </c>
      <c r="S758" s="191"/>
    </row>
    <row r="759" spans="2:19" s="276" customFormat="1">
      <c r="B759" s="191" t="str">
        <f>IF('Formulario PPGR3'!$G759="","",CONCATENATE('Formulario PPGR3'!$C759,".",'Formulario PPGR3'!$D759,".",'Formulario PPGR3'!$E759,".",'Formulario PPGR3'!$F759))</f>
        <v/>
      </c>
      <c r="C759" s="191" t="str">
        <f>IF('Formulario PPGR3'!$G759="","",'Formulario PPGR1'!#REF!)</f>
        <v/>
      </c>
      <c r="D759" s="191" t="str">
        <f>IF('Formulario PPGR3'!$G759="","",'Formulario PPGR1'!#REF!)</f>
        <v/>
      </c>
      <c r="E759" s="191" t="str">
        <f>IF('Formulario PPGR3'!$G759="","",'Formulario PPGR1'!#REF!)</f>
        <v/>
      </c>
      <c r="F759" s="191" t="str">
        <f>IF('Formulario PPGR3'!$G759="","",'Formulario PPGR1'!#REF!)</f>
        <v/>
      </c>
      <c r="G759" s="241"/>
      <c r="H759" s="528" t="e" cm="1" vm="1">
        <f t="array" ref="H759">IF([2]!Tabla1[[#This Row],[Código_Actividad]]="","",_xlfn.XLOOKUP([2]!Tabla1[[#This Row],[Código_Actividad]],CodigoActividad,[2]!Tabla2[Actividades Programables Presupuestables],"",0))</f>
        <v>#REF!</v>
      </c>
      <c r="I759" s="529" t="str">
        <f>IFERROR(VLOOKUP('[2]Formulario PPGR3'!$G759,'[2]Formulario PPGR2'!$H$9:$V$534,15,FALSE),"")</f>
        <v/>
      </c>
      <c r="J759" s="538"/>
      <c r="K759" s="533"/>
      <c r="L759" s="530" t="str">
        <f>IF([2]!Tabla1[[#This Row],[Descripción]]="","",_xlfn.XLOOKUP([2]!Tabla1[[#This Row],[Descripción]],[2]!Tabla10[Descripción],[2]!Tabla10[Unidad de Medida],"",0))</f>
        <v/>
      </c>
      <c r="M759" s="321"/>
      <c r="N759" s="546" t="str">
        <f>IF([2]!Tabla1[[#This Row],[Descripción]]="","",_xlfn.XLOOKUP([2]!Tabla1[[#This Row],[Descripción]],[2]!Tabla10[Descripción],[2]!Tabla10[Precio Unitario],0))</f>
        <v/>
      </c>
      <c r="O759" s="546" t="str">
        <f>IF([2]!Tabla1[[#This Row],[Cantidad de Insumos]]="","",[2]!Tabla1[[#This Row],[Precio Unitario]]*[2]!Tabla1[[#This Row],[Cantidad de Insumos]])</f>
        <v/>
      </c>
      <c r="P759" s="531" t="str">
        <f>IF([2]!Tabla1[[#This Row],[Descripción]]="","",_xlfn.XLOOKUP([2]!Tabla1[[#This Row],[Descripción]],[2]!Tabla10[Descripción],[2]!Tabla10[CODIGO PRESUPUESTARIO],0))</f>
        <v/>
      </c>
      <c r="Q759" s="532"/>
      <c r="R759" s="532" t="str">
        <f>IF([2]!Tabla1[[#This Row],[Insumos]]="","",_xlfn.XLOOKUP([2]!Tabla1[[#This Row],[Insumos]],[2]!Tabla10[Insumo],[2]!Tabla10[InsumoAbrev],"",0))</f>
        <v/>
      </c>
      <c r="S759" s="191"/>
    </row>
    <row r="760" spans="2:19" s="276" customFormat="1">
      <c r="B760" s="191" t="str">
        <f>IF('Formulario PPGR3'!$G760="","",CONCATENATE('Formulario PPGR3'!$C760,".",'Formulario PPGR3'!$D760,".",'Formulario PPGR3'!$E760,".",'Formulario PPGR3'!$F760))</f>
        <v/>
      </c>
      <c r="C760" s="191" t="str">
        <f>IF('Formulario PPGR3'!$G760="","",'Formulario PPGR1'!#REF!)</f>
        <v/>
      </c>
      <c r="D760" s="191" t="str">
        <f>IF('Formulario PPGR3'!$G760="","",'Formulario PPGR1'!#REF!)</f>
        <v/>
      </c>
      <c r="E760" s="191" t="str">
        <f>IF('Formulario PPGR3'!$G760="","",'Formulario PPGR1'!#REF!)</f>
        <v/>
      </c>
      <c r="F760" s="191" t="str">
        <f>IF('Formulario PPGR3'!$G760="","",'Formulario PPGR1'!#REF!)</f>
        <v/>
      </c>
      <c r="G760" s="241"/>
      <c r="H760" s="528" t="e" cm="1" vm="1">
        <f t="array" ref="H760">IF([2]!Tabla1[[#This Row],[Código_Actividad]]="","",_xlfn.XLOOKUP([2]!Tabla1[[#This Row],[Código_Actividad]],CodigoActividad,[2]!Tabla2[Actividades Programables Presupuestables],"",0))</f>
        <v>#REF!</v>
      </c>
      <c r="I760" s="529" t="str">
        <f>IFERROR(VLOOKUP('[2]Formulario PPGR3'!$G760,'[2]Formulario PPGR2'!$H$9:$V$534,15,FALSE),"")</f>
        <v/>
      </c>
      <c r="J760" s="538"/>
      <c r="K760" s="533"/>
      <c r="L760" s="530" t="str">
        <f>IF([2]!Tabla1[[#This Row],[Descripción]]="","",_xlfn.XLOOKUP([2]!Tabla1[[#This Row],[Descripción]],[2]!Tabla10[Descripción],[2]!Tabla10[Unidad de Medida],"",0))</f>
        <v/>
      </c>
      <c r="M760" s="321"/>
      <c r="N760" s="546" t="str">
        <f>IF([2]!Tabla1[[#This Row],[Descripción]]="","",_xlfn.XLOOKUP([2]!Tabla1[[#This Row],[Descripción]],[2]!Tabla10[Descripción],[2]!Tabla10[Precio Unitario],0))</f>
        <v/>
      </c>
      <c r="O760" s="546" t="str">
        <f>IF([2]!Tabla1[[#This Row],[Cantidad de Insumos]]="","",[2]!Tabla1[[#This Row],[Precio Unitario]]*[2]!Tabla1[[#This Row],[Cantidad de Insumos]])</f>
        <v/>
      </c>
      <c r="P760" s="531" t="str">
        <f>IF([2]!Tabla1[[#This Row],[Descripción]]="","",_xlfn.XLOOKUP([2]!Tabla1[[#This Row],[Descripción]],[2]!Tabla10[Descripción],[2]!Tabla10[CODIGO PRESUPUESTARIO],0))</f>
        <v/>
      </c>
      <c r="Q760" s="532"/>
      <c r="R760" s="532" t="str">
        <f>IF([2]!Tabla1[[#This Row],[Insumos]]="","",_xlfn.XLOOKUP([2]!Tabla1[[#This Row],[Insumos]],[2]!Tabla10[Insumo],[2]!Tabla10[InsumoAbrev],"",0))</f>
        <v/>
      </c>
      <c r="S760" s="191"/>
    </row>
    <row r="761" spans="2:19" s="276" customFormat="1">
      <c r="B761" s="191" t="str">
        <f>IF('Formulario PPGR3'!$G761="","",CONCATENATE('Formulario PPGR3'!$C761,".",'Formulario PPGR3'!$D761,".",'Formulario PPGR3'!$E761,".",'Formulario PPGR3'!$F761))</f>
        <v/>
      </c>
      <c r="C761" s="191" t="str">
        <f>IF('Formulario PPGR3'!$G761="","",'Formulario PPGR1'!#REF!)</f>
        <v/>
      </c>
      <c r="D761" s="191" t="str">
        <f>IF('Formulario PPGR3'!$G761="","",'Formulario PPGR1'!#REF!)</f>
        <v/>
      </c>
      <c r="E761" s="191" t="str">
        <f>IF('Formulario PPGR3'!$G761="","",'Formulario PPGR1'!#REF!)</f>
        <v/>
      </c>
      <c r="F761" s="191" t="str">
        <f>IF('Formulario PPGR3'!$G761="","",'Formulario PPGR1'!#REF!)</f>
        <v/>
      </c>
      <c r="G761" s="241"/>
      <c r="H761" s="528" t="e" cm="1" vm="1">
        <f t="array" ref="H761">IF([2]!Tabla1[[#This Row],[Código_Actividad]]="","",_xlfn.XLOOKUP([2]!Tabla1[[#This Row],[Código_Actividad]],CodigoActividad,[2]!Tabla2[Actividades Programables Presupuestables],"",0))</f>
        <v>#REF!</v>
      </c>
      <c r="I761" s="529" t="str">
        <f>IFERROR(VLOOKUP('[2]Formulario PPGR3'!$G761,'[2]Formulario PPGR2'!$H$9:$V$534,15,FALSE),"")</f>
        <v/>
      </c>
      <c r="J761" s="538"/>
      <c r="K761" s="533"/>
      <c r="L761" s="530" t="str">
        <f>IF([2]!Tabla1[[#This Row],[Descripción]]="","",_xlfn.XLOOKUP([2]!Tabla1[[#This Row],[Descripción]],[2]!Tabla10[Descripción],[2]!Tabla10[Unidad de Medida],"",0))</f>
        <v/>
      </c>
      <c r="M761" s="321"/>
      <c r="N761" s="546" t="str">
        <f>IF([2]!Tabla1[[#This Row],[Descripción]]="","",_xlfn.XLOOKUP([2]!Tabla1[[#This Row],[Descripción]],[2]!Tabla10[Descripción],[2]!Tabla10[Precio Unitario],0))</f>
        <v/>
      </c>
      <c r="O761" s="546" t="str">
        <f>IF([2]!Tabla1[[#This Row],[Cantidad de Insumos]]="","",[2]!Tabla1[[#This Row],[Precio Unitario]]*[2]!Tabla1[[#This Row],[Cantidad de Insumos]])</f>
        <v/>
      </c>
      <c r="P761" s="531" t="str">
        <f>IF([2]!Tabla1[[#This Row],[Descripción]]="","",_xlfn.XLOOKUP([2]!Tabla1[[#This Row],[Descripción]],[2]!Tabla10[Descripción],[2]!Tabla10[CODIGO PRESUPUESTARIO],0))</f>
        <v/>
      </c>
      <c r="Q761" s="532"/>
      <c r="R761" s="532" t="str">
        <f>IF([2]!Tabla1[[#This Row],[Insumos]]="","",_xlfn.XLOOKUP([2]!Tabla1[[#This Row],[Insumos]],[2]!Tabla10[Insumo],[2]!Tabla10[InsumoAbrev],"",0))</f>
        <v/>
      </c>
      <c r="S761" s="191"/>
    </row>
    <row r="762" spans="2:19" s="276" customFormat="1">
      <c r="B762" s="191" t="str">
        <f>IF('Formulario PPGR3'!$G762="","",CONCATENATE('Formulario PPGR3'!$C762,".",'Formulario PPGR3'!$D762,".",'Formulario PPGR3'!$E762,".",'Formulario PPGR3'!$F762))</f>
        <v/>
      </c>
      <c r="C762" s="191" t="str">
        <f>IF('Formulario PPGR3'!$G762="","",'Formulario PPGR1'!#REF!)</f>
        <v/>
      </c>
      <c r="D762" s="191" t="str">
        <f>IF('Formulario PPGR3'!$G762="","",'Formulario PPGR1'!#REF!)</f>
        <v/>
      </c>
      <c r="E762" s="191" t="str">
        <f>IF('Formulario PPGR3'!$G762="","",'Formulario PPGR1'!#REF!)</f>
        <v/>
      </c>
      <c r="F762" s="191" t="str">
        <f>IF('Formulario PPGR3'!$G762="","",'Formulario PPGR1'!#REF!)</f>
        <v/>
      </c>
      <c r="G762" s="241"/>
      <c r="H762" s="528" t="e" cm="1" vm="1">
        <f t="array" ref="H762">IF([2]!Tabla1[[#This Row],[Código_Actividad]]="","",_xlfn.XLOOKUP([2]!Tabla1[[#This Row],[Código_Actividad]],CodigoActividad,[2]!Tabla2[Actividades Programables Presupuestables],"",0))</f>
        <v>#REF!</v>
      </c>
      <c r="I762" s="529" t="str">
        <f>IFERROR(VLOOKUP('[2]Formulario PPGR3'!$G762,'[2]Formulario PPGR2'!$H$9:$V$534,15,FALSE),"")</f>
        <v/>
      </c>
      <c r="J762" s="538"/>
      <c r="K762" s="533"/>
      <c r="L762" s="530" t="str">
        <f>IF([2]!Tabla1[[#This Row],[Descripción]]="","",_xlfn.XLOOKUP([2]!Tabla1[[#This Row],[Descripción]],[2]!Tabla10[Descripción],[2]!Tabla10[Unidad de Medida],"",0))</f>
        <v/>
      </c>
      <c r="M762" s="321"/>
      <c r="N762" s="546" t="str">
        <f>IF([2]!Tabla1[[#This Row],[Descripción]]="","",_xlfn.XLOOKUP([2]!Tabla1[[#This Row],[Descripción]],[2]!Tabla10[Descripción],[2]!Tabla10[Precio Unitario],0))</f>
        <v/>
      </c>
      <c r="O762" s="546" t="str">
        <f>IF([2]!Tabla1[[#This Row],[Cantidad de Insumos]]="","",[2]!Tabla1[[#This Row],[Precio Unitario]]*[2]!Tabla1[[#This Row],[Cantidad de Insumos]])</f>
        <v/>
      </c>
      <c r="P762" s="531" t="str">
        <f>IF([2]!Tabla1[[#This Row],[Descripción]]="","",_xlfn.XLOOKUP([2]!Tabla1[[#This Row],[Descripción]],[2]!Tabla10[Descripción],[2]!Tabla10[CODIGO PRESUPUESTARIO],0))</f>
        <v/>
      </c>
      <c r="Q762" s="532"/>
      <c r="R762" s="532" t="str">
        <f>IF([2]!Tabla1[[#This Row],[Insumos]]="","",_xlfn.XLOOKUP([2]!Tabla1[[#This Row],[Insumos]],[2]!Tabla10[Insumo],[2]!Tabla10[InsumoAbrev],"",0))</f>
        <v/>
      </c>
      <c r="S762" s="191"/>
    </row>
    <row r="763" spans="2:19" s="276" customFormat="1">
      <c r="B763" s="191" t="str">
        <f>IF('Formulario PPGR3'!$G763="","",CONCATENATE('Formulario PPGR3'!$C763,".",'Formulario PPGR3'!$D763,".",'Formulario PPGR3'!$E763,".",'Formulario PPGR3'!$F763))</f>
        <v/>
      </c>
      <c r="C763" s="191" t="str">
        <f>IF('Formulario PPGR3'!$G763="","",'Formulario PPGR1'!#REF!)</f>
        <v/>
      </c>
      <c r="D763" s="191" t="str">
        <f>IF('Formulario PPGR3'!$G763="","",'Formulario PPGR1'!#REF!)</f>
        <v/>
      </c>
      <c r="E763" s="191" t="str">
        <f>IF('Formulario PPGR3'!$G763="","",'Formulario PPGR1'!#REF!)</f>
        <v/>
      </c>
      <c r="F763" s="191" t="str">
        <f>IF('Formulario PPGR3'!$G763="","",'Formulario PPGR1'!#REF!)</f>
        <v/>
      </c>
      <c r="G763" s="241"/>
      <c r="H763" s="528" t="e" cm="1" vm="1">
        <f t="array" ref="H763">IF([2]!Tabla1[[#This Row],[Código_Actividad]]="","",_xlfn.XLOOKUP([2]!Tabla1[[#This Row],[Código_Actividad]],CodigoActividad,[2]!Tabla2[Actividades Programables Presupuestables],"",0))</f>
        <v>#REF!</v>
      </c>
      <c r="I763" s="529" t="str">
        <f>IFERROR(VLOOKUP('[2]Formulario PPGR3'!$G763,'[2]Formulario PPGR2'!$H$9:$V$534,15,FALSE),"")</f>
        <v/>
      </c>
      <c r="J763" s="537"/>
      <c r="K763" s="533"/>
      <c r="L763" s="530" t="str">
        <f>IF([2]!Tabla1[[#This Row],[Descripción]]="","",_xlfn.XLOOKUP([2]!Tabla1[[#This Row],[Descripción]],[2]!Tabla10[Descripción],[2]!Tabla10[Unidad de Medida],"",0))</f>
        <v/>
      </c>
      <c r="M763" s="321"/>
      <c r="N763" s="546" t="str">
        <f>IF([2]!Tabla1[[#This Row],[Descripción]]="","",_xlfn.XLOOKUP([2]!Tabla1[[#This Row],[Descripción]],[2]!Tabla10[Descripción],[2]!Tabla10[Precio Unitario],0))</f>
        <v/>
      </c>
      <c r="O763" s="546" t="str">
        <f>IF([2]!Tabla1[[#This Row],[Cantidad de Insumos]]="","",[2]!Tabla1[[#This Row],[Precio Unitario]]*[2]!Tabla1[[#This Row],[Cantidad de Insumos]])</f>
        <v/>
      </c>
      <c r="P763" s="531" t="str">
        <f>IF([2]!Tabla1[[#This Row],[Descripción]]="","",_xlfn.XLOOKUP([2]!Tabla1[[#This Row],[Descripción]],[2]!Tabla10[Descripción],[2]!Tabla10[CODIGO PRESUPUESTARIO],0))</f>
        <v/>
      </c>
      <c r="Q763" s="532"/>
      <c r="R763" s="532" t="str">
        <f>IF([2]!Tabla1[[#This Row],[Insumos]]="","",_xlfn.XLOOKUP([2]!Tabla1[[#This Row],[Insumos]],[2]!Tabla10[Insumo],[2]!Tabla10[InsumoAbrev],"",0))</f>
        <v/>
      </c>
      <c r="S763" s="191"/>
    </row>
    <row r="764" spans="2:19" s="276" customFormat="1">
      <c r="B764" s="191" t="str">
        <f>IF('Formulario PPGR3'!$G764="","",CONCATENATE('Formulario PPGR3'!$C764,".",'Formulario PPGR3'!$D764,".",'Formulario PPGR3'!$E764,".",'Formulario PPGR3'!$F764))</f>
        <v/>
      </c>
      <c r="C764" s="191" t="str">
        <f>IF('Formulario PPGR3'!$G764="","",'Formulario PPGR1'!#REF!)</f>
        <v/>
      </c>
      <c r="D764" s="191" t="str">
        <f>IF('Formulario PPGR3'!$G764="","",'Formulario PPGR1'!#REF!)</f>
        <v/>
      </c>
      <c r="E764" s="191" t="str">
        <f>IF('Formulario PPGR3'!$G764="","",'Formulario PPGR1'!#REF!)</f>
        <v/>
      </c>
      <c r="F764" s="191" t="str">
        <f>IF('Formulario PPGR3'!$G764="","",'Formulario PPGR1'!#REF!)</f>
        <v/>
      </c>
      <c r="G764" s="241"/>
      <c r="H764" s="528" t="e" cm="1" vm="1">
        <f t="array" ref="H764">IF([2]!Tabla1[[#This Row],[Código_Actividad]]="","",_xlfn.XLOOKUP([2]!Tabla1[[#This Row],[Código_Actividad]],CodigoActividad,[2]!Tabla2[Actividades Programables Presupuestables],"",0))</f>
        <v>#REF!</v>
      </c>
      <c r="I764" s="529" t="str">
        <f>IFERROR(VLOOKUP('[2]Formulario PPGR3'!$G764,'[2]Formulario PPGR2'!$H$9:$V$534,15,FALSE),"")</f>
        <v/>
      </c>
      <c r="J764" s="537"/>
      <c r="K764" s="533"/>
      <c r="L764" s="530" t="str">
        <f>IF([2]!Tabla1[[#This Row],[Descripción]]="","",_xlfn.XLOOKUP([2]!Tabla1[[#This Row],[Descripción]],[2]!Tabla10[Descripción],[2]!Tabla10[Unidad de Medida],"",0))</f>
        <v/>
      </c>
      <c r="M764" s="321"/>
      <c r="N764" s="546" t="str">
        <f>IF([2]!Tabla1[[#This Row],[Descripción]]="","",_xlfn.XLOOKUP([2]!Tabla1[[#This Row],[Descripción]],[2]!Tabla10[Descripción],[2]!Tabla10[Precio Unitario],0))</f>
        <v/>
      </c>
      <c r="O764" s="546" t="str">
        <f>IF([2]!Tabla1[[#This Row],[Cantidad de Insumos]]="","",[2]!Tabla1[[#This Row],[Precio Unitario]]*[2]!Tabla1[[#This Row],[Cantidad de Insumos]])</f>
        <v/>
      </c>
      <c r="P764" s="531" t="str">
        <f>IF([2]!Tabla1[[#This Row],[Descripción]]="","",_xlfn.XLOOKUP([2]!Tabla1[[#This Row],[Descripción]],[2]!Tabla10[Descripción],[2]!Tabla10[CODIGO PRESUPUESTARIO],0))</f>
        <v/>
      </c>
      <c r="Q764" s="532"/>
      <c r="R764" s="532" t="str">
        <f>IF([2]!Tabla1[[#This Row],[Insumos]]="","",_xlfn.XLOOKUP([2]!Tabla1[[#This Row],[Insumos]],[2]!Tabla10[Insumo],[2]!Tabla10[InsumoAbrev],"",0))</f>
        <v/>
      </c>
      <c r="S764" s="191"/>
    </row>
    <row r="765" spans="2:19" s="276" customFormat="1">
      <c r="B765" s="191" t="str">
        <f>IF('Formulario PPGR3'!$G765="","",CONCATENATE('Formulario PPGR3'!$C765,".",'Formulario PPGR3'!$D765,".",'Formulario PPGR3'!$E765,".",'Formulario PPGR3'!$F765))</f>
        <v/>
      </c>
      <c r="C765" s="191" t="str">
        <f>IF('Formulario PPGR3'!$G765="","",'Formulario PPGR1'!#REF!)</f>
        <v/>
      </c>
      <c r="D765" s="191" t="str">
        <f>IF('Formulario PPGR3'!$G765="","",'Formulario PPGR1'!#REF!)</f>
        <v/>
      </c>
      <c r="E765" s="191" t="str">
        <f>IF('Formulario PPGR3'!$G765="","",'Formulario PPGR1'!#REF!)</f>
        <v/>
      </c>
      <c r="F765" s="191" t="str">
        <f>IF('Formulario PPGR3'!$G765="","",'Formulario PPGR1'!#REF!)</f>
        <v/>
      </c>
      <c r="G765" s="241"/>
      <c r="H765" s="528" t="e" cm="1" vm="1">
        <f t="array" ref="H765">IF([2]!Tabla1[[#This Row],[Código_Actividad]]="","",_xlfn.XLOOKUP([2]!Tabla1[[#This Row],[Código_Actividad]],CodigoActividad,[2]!Tabla2[Actividades Programables Presupuestables],"",0))</f>
        <v>#REF!</v>
      </c>
      <c r="I765" s="529" t="str">
        <f>IFERROR(VLOOKUP('[2]Formulario PPGR3'!$G765,'[2]Formulario PPGR2'!$H$9:$V$534,15,FALSE),"")</f>
        <v/>
      </c>
      <c r="J765" s="537"/>
      <c r="K765" s="533"/>
      <c r="L765" s="530" t="str">
        <f>IF([2]!Tabla1[[#This Row],[Descripción]]="","",_xlfn.XLOOKUP([2]!Tabla1[[#This Row],[Descripción]],[2]!Tabla10[Descripción],[2]!Tabla10[Unidad de Medida],"",0))</f>
        <v/>
      </c>
      <c r="M765" s="321"/>
      <c r="N765" s="546" t="str">
        <f>IF([2]!Tabla1[[#This Row],[Descripción]]="","",_xlfn.XLOOKUP([2]!Tabla1[[#This Row],[Descripción]],[2]!Tabla10[Descripción],[2]!Tabla10[Precio Unitario],0))</f>
        <v/>
      </c>
      <c r="O765" s="546" t="str">
        <f>IF([2]!Tabla1[[#This Row],[Cantidad de Insumos]]="","",[2]!Tabla1[[#This Row],[Precio Unitario]]*[2]!Tabla1[[#This Row],[Cantidad de Insumos]])</f>
        <v/>
      </c>
      <c r="P765" s="531" t="str">
        <f>IF([2]!Tabla1[[#This Row],[Descripción]]="","",_xlfn.XLOOKUP([2]!Tabla1[[#This Row],[Descripción]],[2]!Tabla10[Descripción],[2]!Tabla10[CODIGO PRESUPUESTARIO],0))</f>
        <v/>
      </c>
      <c r="Q765" s="532"/>
      <c r="R765" s="532" t="str">
        <f>IF([2]!Tabla1[[#This Row],[Insumos]]="","",_xlfn.XLOOKUP([2]!Tabla1[[#This Row],[Insumos]],[2]!Tabla10[Insumo],[2]!Tabla10[InsumoAbrev],"",0))</f>
        <v/>
      </c>
      <c r="S765" s="191"/>
    </row>
    <row r="766" spans="2:19" s="276" customFormat="1">
      <c r="B766" s="191" t="str">
        <f>IF('Formulario PPGR3'!$G766="","",CONCATENATE('Formulario PPGR3'!$C766,".",'Formulario PPGR3'!$D766,".",'Formulario PPGR3'!$E766,".",'Formulario PPGR3'!$F766))</f>
        <v/>
      </c>
      <c r="C766" s="191" t="str">
        <f>IF('Formulario PPGR3'!$G766="","",'Formulario PPGR1'!#REF!)</f>
        <v/>
      </c>
      <c r="D766" s="191" t="str">
        <f>IF('Formulario PPGR3'!$G766="","",'Formulario PPGR1'!#REF!)</f>
        <v/>
      </c>
      <c r="E766" s="191" t="str">
        <f>IF('Formulario PPGR3'!$G766="","",'Formulario PPGR1'!#REF!)</f>
        <v/>
      </c>
      <c r="F766" s="191" t="str">
        <f>IF('Formulario PPGR3'!$G766="","",'Formulario PPGR1'!#REF!)</f>
        <v/>
      </c>
      <c r="G766" s="241"/>
      <c r="H766" s="528" t="e" cm="1" vm="1">
        <f t="array" ref="H766">IF([2]!Tabla1[[#This Row],[Código_Actividad]]="","",_xlfn.XLOOKUP([2]!Tabla1[[#This Row],[Código_Actividad]],CodigoActividad,[2]!Tabla2[Actividades Programables Presupuestables],"",0))</f>
        <v>#REF!</v>
      </c>
      <c r="I766" s="529" t="str">
        <f>IFERROR(VLOOKUP('[2]Formulario PPGR3'!$G766,'[2]Formulario PPGR2'!$H$9:$V$534,15,FALSE),"")</f>
        <v/>
      </c>
      <c r="J766" s="538"/>
      <c r="K766" s="533"/>
      <c r="L766" s="530" t="str">
        <f>IF([2]!Tabla1[[#This Row],[Descripción]]="","",_xlfn.XLOOKUP([2]!Tabla1[[#This Row],[Descripción]],[2]!Tabla10[Descripción],[2]!Tabla10[Unidad de Medida],"",0))</f>
        <v/>
      </c>
      <c r="M766" s="321"/>
      <c r="N766" s="546" t="str">
        <f>IF([2]!Tabla1[[#This Row],[Descripción]]="","",_xlfn.XLOOKUP([2]!Tabla1[[#This Row],[Descripción]],[2]!Tabla10[Descripción],[2]!Tabla10[Precio Unitario],0))</f>
        <v/>
      </c>
      <c r="O766" s="546" t="str">
        <f>IF([2]!Tabla1[[#This Row],[Cantidad de Insumos]]="","",[2]!Tabla1[[#This Row],[Precio Unitario]]*[2]!Tabla1[[#This Row],[Cantidad de Insumos]])</f>
        <v/>
      </c>
      <c r="P766" s="531" t="str">
        <f>IF([2]!Tabla1[[#This Row],[Descripción]]="","",_xlfn.XLOOKUP([2]!Tabla1[[#This Row],[Descripción]],[2]!Tabla10[Descripción],[2]!Tabla10[CODIGO PRESUPUESTARIO],0))</f>
        <v/>
      </c>
      <c r="Q766" s="532"/>
      <c r="R766" s="532" t="str">
        <f>IF([2]!Tabla1[[#This Row],[Insumos]]="","",_xlfn.XLOOKUP([2]!Tabla1[[#This Row],[Insumos]],[2]!Tabla10[Insumo],[2]!Tabla10[InsumoAbrev],"",0))</f>
        <v/>
      </c>
      <c r="S766" s="191"/>
    </row>
    <row r="767" spans="2:19" s="276" customFormat="1">
      <c r="B767" s="191" t="str">
        <f>IF('Formulario PPGR3'!$G767="","",CONCATENATE('Formulario PPGR3'!$C767,".",'Formulario PPGR3'!$D767,".",'Formulario PPGR3'!$E767,".",'Formulario PPGR3'!$F767))</f>
        <v/>
      </c>
      <c r="C767" s="191" t="str">
        <f>IF('Formulario PPGR3'!$G767="","",'Formulario PPGR1'!#REF!)</f>
        <v/>
      </c>
      <c r="D767" s="191" t="str">
        <f>IF('Formulario PPGR3'!$G767="","",'Formulario PPGR1'!#REF!)</f>
        <v/>
      </c>
      <c r="E767" s="191" t="str">
        <f>IF('Formulario PPGR3'!$G767="","",'Formulario PPGR1'!#REF!)</f>
        <v/>
      </c>
      <c r="F767" s="191" t="str">
        <f>IF('Formulario PPGR3'!$G767="","",'Formulario PPGR1'!#REF!)</f>
        <v/>
      </c>
      <c r="G767" s="241"/>
      <c r="H767" s="528" t="e" cm="1" vm="1">
        <f t="array" ref="H767">IF([2]!Tabla1[[#This Row],[Código_Actividad]]="","",_xlfn.XLOOKUP([2]!Tabla1[[#This Row],[Código_Actividad]],CodigoActividad,[2]!Tabla2[Actividades Programables Presupuestables],"",0))</f>
        <v>#REF!</v>
      </c>
      <c r="I767" s="529" t="str">
        <f>IFERROR(VLOOKUP('[2]Formulario PPGR3'!$G767,'[2]Formulario PPGR2'!$H$9:$V$534,15,FALSE),"")</f>
        <v/>
      </c>
      <c r="J767" s="538"/>
      <c r="K767" s="533"/>
      <c r="L767" s="530" t="str">
        <f>IF([2]!Tabla1[[#This Row],[Descripción]]="","",_xlfn.XLOOKUP([2]!Tabla1[[#This Row],[Descripción]],[2]!Tabla10[Descripción],[2]!Tabla10[Unidad de Medida],"",0))</f>
        <v/>
      </c>
      <c r="M767" s="321"/>
      <c r="N767" s="546" t="str">
        <f>IF([2]!Tabla1[[#This Row],[Descripción]]="","",_xlfn.XLOOKUP([2]!Tabla1[[#This Row],[Descripción]],[2]!Tabla10[Descripción],[2]!Tabla10[Precio Unitario],0))</f>
        <v/>
      </c>
      <c r="O767" s="546" t="str">
        <f>IF([2]!Tabla1[[#This Row],[Cantidad de Insumos]]="","",[2]!Tabla1[[#This Row],[Precio Unitario]]*[2]!Tabla1[[#This Row],[Cantidad de Insumos]])</f>
        <v/>
      </c>
      <c r="P767" s="531" t="str">
        <f>IF([2]!Tabla1[[#This Row],[Descripción]]="","",_xlfn.XLOOKUP([2]!Tabla1[[#This Row],[Descripción]],[2]!Tabla10[Descripción],[2]!Tabla10[CODIGO PRESUPUESTARIO],0))</f>
        <v/>
      </c>
      <c r="Q767" s="532"/>
      <c r="R767" s="532" t="str">
        <f>IF([2]!Tabla1[[#This Row],[Insumos]]="","",_xlfn.XLOOKUP([2]!Tabla1[[#This Row],[Insumos]],[2]!Tabla10[Insumo],[2]!Tabla10[InsumoAbrev],"",0))</f>
        <v/>
      </c>
      <c r="S767" s="191"/>
    </row>
    <row r="768" spans="2:19" s="276" customFormat="1">
      <c r="B768" s="191" t="str">
        <f>IF('Formulario PPGR3'!$G768="","",CONCATENATE('Formulario PPGR3'!$C768,".",'Formulario PPGR3'!$D768,".",'Formulario PPGR3'!$E768,".",'Formulario PPGR3'!$F768))</f>
        <v/>
      </c>
      <c r="C768" s="191" t="str">
        <f>IF('Formulario PPGR3'!$G768="","",'Formulario PPGR1'!#REF!)</f>
        <v/>
      </c>
      <c r="D768" s="191" t="str">
        <f>IF('Formulario PPGR3'!$G768="","",'Formulario PPGR1'!#REF!)</f>
        <v/>
      </c>
      <c r="E768" s="191" t="str">
        <f>IF('Formulario PPGR3'!$G768="","",'Formulario PPGR1'!#REF!)</f>
        <v/>
      </c>
      <c r="F768" s="191" t="str">
        <f>IF('Formulario PPGR3'!$G768="","",'Formulario PPGR1'!#REF!)</f>
        <v/>
      </c>
      <c r="G768" s="241"/>
      <c r="H768" s="528" t="e" cm="1" vm="1">
        <f t="array" ref="H768">IF([2]!Tabla1[[#This Row],[Código_Actividad]]="","",_xlfn.XLOOKUP([2]!Tabla1[[#This Row],[Código_Actividad]],CodigoActividad,[2]!Tabla2[Actividades Programables Presupuestables],"",0))</f>
        <v>#REF!</v>
      </c>
      <c r="I768" s="529" t="str">
        <f>IFERROR(VLOOKUP('[2]Formulario PPGR3'!$G768,'[2]Formulario PPGR2'!$H$9:$V$534,15,FALSE),"")</f>
        <v/>
      </c>
      <c r="J768" s="538"/>
      <c r="K768" s="533"/>
      <c r="L768" s="530" t="str">
        <f>IF([2]!Tabla1[[#This Row],[Descripción]]="","",_xlfn.XLOOKUP([2]!Tabla1[[#This Row],[Descripción]],[2]!Tabla10[Descripción],[2]!Tabla10[Unidad de Medida],"",0))</f>
        <v/>
      </c>
      <c r="M768" s="321"/>
      <c r="N768" s="546" t="str">
        <f>IF([2]!Tabla1[[#This Row],[Descripción]]="","",_xlfn.XLOOKUP([2]!Tabla1[[#This Row],[Descripción]],[2]!Tabla10[Descripción],[2]!Tabla10[Precio Unitario],0))</f>
        <v/>
      </c>
      <c r="O768" s="546" t="str">
        <f>IF([2]!Tabla1[[#This Row],[Cantidad de Insumos]]="","",[2]!Tabla1[[#This Row],[Precio Unitario]]*[2]!Tabla1[[#This Row],[Cantidad de Insumos]])</f>
        <v/>
      </c>
      <c r="P768" s="531" t="str">
        <f>IF([2]!Tabla1[[#This Row],[Descripción]]="","",_xlfn.XLOOKUP([2]!Tabla1[[#This Row],[Descripción]],[2]!Tabla10[Descripción],[2]!Tabla10[CODIGO PRESUPUESTARIO],0))</f>
        <v/>
      </c>
      <c r="Q768" s="532"/>
      <c r="R768" s="532" t="str">
        <f>IF([2]!Tabla1[[#This Row],[Insumos]]="","",_xlfn.XLOOKUP([2]!Tabla1[[#This Row],[Insumos]],[2]!Tabla10[Insumo],[2]!Tabla10[InsumoAbrev],"",0))</f>
        <v/>
      </c>
      <c r="S768" s="191"/>
    </row>
    <row r="769" spans="2:19" s="276" customFormat="1">
      <c r="B769" s="191" t="str">
        <f>IF('Formulario PPGR3'!$G769="","",CONCATENATE('Formulario PPGR3'!$C769,".",'Formulario PPGR3'!$D769,".",'Formulario PPGR3'!$E769,".",'Formulario PPGR3'!$F769))</f>
        <v/>
      </c>
      <c r="C769" s="191" t="str">
        <f>IF('Formulario PPGR3'!$G769="","",'Formulario PPGR1'!#REF!)</f>
        <v/>
      </c>
      <c r="D769" s="191" t="str">
        <f>IF('Formulario PPGR3'!$G769="","",'Formulario PPGR1'!#REF!)</f>
        <v/>
      </c>
      <c r="E769" s="191" t="str">
        <f>IF('Formulario PPGR3'!$G769="","",'Formulario PPGR1'!#REF!)</f>
        <v/>
      </c>
      <c r="F769" s="191" t="str">
        <f>IF('Formulario PPGR3'!$G769="","",'Formulario PPGR1'!#REF!)</f>
        <v/>
      </c>
      <c r="G769" s="241"/>
      <c r="H769" s="528" t="e" cm="1" vm="1">
        <f t="array" ref="H769">IF([2]!Tabla1[[#This Row],[Código_Actividad]]="","",_xlfn.XLOOKUP([2]!Tabla1[[#This Row],[Código_Actividad]],CodigoActividad,[2]!Tabla2[Actividades Programables Presupuestables],"",0))</f>
        <v>#REF!</v>
      </c>
      <c r="I769" s="529" t="str">
        <f>IFERROR(VLOOKUP('[2]Formulario PPGR3'!$G769,'[2]Formulario PPGR2'!$H$9:$V$534,15,FALSE),"")</f>
        <v/>
      </c>
      <c r="J769" s="538"/>
      <c r="K769" s="533"/>
      <c r="L769" s="530" t="str">
        <f>IF([2]!Tabla1[[#This Row],[Descripción]]="","",_xlfn.XLOOKUP([2]!Tabla1[[#This Row],[Descripción]],[2]!Tabla10[Descripción],[2]!Tabla10[Unidad de Medida],"",0))</f>
        <v/>
      </c>
      <c r="M769" s="321"/>
      <c r="N769" s="546" t="str">
        <f>IF([2]!Tabla1[[#This Row],[Descripción]]="","",_xlfn.XLOOKUP([2]!Tabla1[[#This Row],[Descripción]],[2]!Tabla10[Descripción],[2]!Tabla10[Precio Unitario],0))</f>
        <v/>
      </c>
      <c r="O769" s="546" t="str">
        <f>IF([2]!Tabla1[[#This Row],[Cantidad de Insumos]]="","",[2]!Tabla1[[#This Row],[Precio Unitario]]*[2]!Tabla1[[#This Row],[Cantidad de Insumos]])</f>
        <v/>
      </c>
      <c r="P769" s="531" t="str">
        <f>IF([2]!Tabla1[[#This Row],[Descripción]]="","",_xlfn.XLOOKUP([2]!Tabla1[[#This Row],[Descripción]],[2]!Tabla10[Descripción],[2]!Tabla10[CODIGO PRESUPUESTARIO],0))</f>
        <v/>
      </c>
      <c r="Q769" s="532"/>
      <c r="R769" s="532" t="str">
        <f>IF([2]!Tabla1[[#This Row],[Insumos]]="","",_xlfn.XLOOKUP([2]!Tabla1[[#This Row],[Insumos]],[2]!Tabla10[Insumo],[2]!Tabla10[InsumoAbrev],"",0))</f>
        <v/>
      </c>
      <c r="S769" s="191"/>
    </row>
    <row r="770" spans="2:19" s="276" customFormat="1">
      <c r="B770" s="191" t="str">
        <f>IF('Formulario PPGR3'!$G770="","",CONCATENATE('Formulario PPGR3'!$C770,".",'Formulario PPGR3'!$D770,".",'Formulario PPGR3'!$E770,".",'Formulario PPGR3'!$F770))</f>
        <v/>
      </c>
      <c r="C770" s="191" t="str">
        <f>IF('Formulario PPGR3'!$G770="","",'Formulario PPGR1'!#REF!)</f>
        <v/>
      </c>
      <c r="D770" s="191" t="str">
        <f>IF('Formulario PPGR3'!$G770="","",'Formulario PPGR1'!#REF!)</f>
        <v/>
      </c>
      <c r="E770" s="191" t="str">
        <f>IF('Formulario PPGR3'!$G770="","",'Formulario PPGR1'!#REF!)</f>
        <v/>
      </c>
      <c r="F770" s="191" t="str">
        <f>IF('Formulario PPGR3'!$G770="","",'Formulario PPGR1'!#REF!)</f>
        <v/>
      </c>
      <c r="G770" s="241"/>
      <c r="H770" s="528" t="e" cm="1" vm="1">
        <f t="array" ref="H770">IF([2]!Tabla1[[#This Row],[Código_Actividad]]="","",_xlfn.XLOOKUP([2]!Tabla1[[#This Row],[Código_Actividad]],CodigoActividad,[2]!Tabla2[Actividades Programables Presupuestables],"",0))</f>
        <v>#REF!</v>
      </c>
      <c r="I770" s="529" t="str">
        <f>IFERROR(VLOOKUP('[2]Formulario PPGR3'!$G770,'[2]Formulario PPGR2'!$H$9:$V$534,15,FALSE),"")</f>
        <v/>
      </c>
      <c r="J770" s="537"/>
      <c r="K770" s="533"/>
      <c r="L770" s="530" t="str">
        <f>IF([2]!Tabla1[[#This Row],[Descripción]]="","",_xlfn.XLOOKUP([2]!Tabla1[[#This Row],[Descripción]],[2]!Tabla10[Descripción],[2]!Tabla10[Unidad de Medida],"",0))</f>
        <v/>
      </c>
      <c r="M770" s="321"/>
      <c r="N770" s="546" t="str">
        <f>IF([2]!Tabla1[[#This Row],[Descripción]]="","",_xlfn.XLOOKUP([2]!Tabla1[[#This Row],[Descripción]],[2]!Tabla10[Descripción],[2]!Tabla10[Precio Unitario],0))</f>
        <v/>
      </c>
      <c r="O770" s="546" t="str">
        <f>IF([2]!Tabla1[[#This Row],[Cantidad de Insumos]]="","",[2]!Tabla1[[#This Row],[Precio Unitario]]*[2]!Tabla1[[#This Row],[Cantidad de Insumos]])</f>
        <v/>
      </c>
      <c r="P770" s="531" t="str">
        <f>IF([2]!Tabla1[[#This Row],[Descripción]]="","",_xlfn.XLOOKUP([2]!Tabla1[[#This Row],[Descripción]],[2]!Tabla10[Descripción],[2]!Tabla10[CODIGO PRESUPUESTARIO],0))</f>
        <v/>
      </c>
      <c r="Q770" s="532"/>
      <c r="R770" s="532" t="str">
        <f>IF([2]!Tabla1[[#This Row],[Insumos]]="","",_xlfn.XLOOKUP([2]!Tabla1[[#This Row],[Insumos]],[2]!Tabla10[Insumo],[2]!Tabla10[InsumoAbrev],"",0))</f>
        <v/>
      </c>
      <c r="S770" s="191"/>
    </row>
    <row r="771" spans="2:19" s="276" customFormat="1">
      <c r="B771" s="191" t="str">
        <f>IF('Formulario PPGR3'!$G771="","",CONCATENATE('Formulario PPGR3'!$C771,".",'Formulario PPGR3'!$D771,".",'Formulario PPGR3'!$E771,".",'Formulario PPGR3'!$F771))</f>
        <v/>
      </c>
      <c r="C771" s="191" t="str">
        <f>IF('Formulario PPGR3'!$G771="","",'Formulario PPGR1'!#REF!)</f>
        <v/>
      </c>
      <c r="D771" s="191" t="str">
        <f>IF('Formulario PPGR3'!$G771="","",'Formulario PPGR1'!#REF!)</f>
        <v/>
      </c>
      <c r="E771" s="191" t="str">
        <f>IF('Formulario PPGR3'!$G771="","",'Formulario PPGR1'!#REF!)</f>
        <v/>
      </c>
      <c r="F771" s="191" t="str">
        <f>IF('Formulario PPGR3'!$G771="","",'Formulario PPGR1'!#REF!)</f>
        <v/>
      </c>
      <c r="G771" s="241"/>
      <c r="H771" s="528" t="e" cm="1" vm="1">
        <f t="array" ref="H771">IF([2]!Tabla1[[#This Row],[Código_Actividad]]="","",_xlfn.XLOOKUP([2]!Tabla1[[#This Row],[Código_Actividad]],CodigoActividad,[2]!Tabla2[Actividades Programables Presupuestables],"",0))</f>
        <v>#REF!</v>
      </c>
      <c r="I771" s="529" t="str">
        <f>IFERROR(VLOOKUP('[2]Formulario PPGR3'!$G771,'[2]Formulario PPGR2'!$H$9:$V$534,15,FALSE),"")</f>
        <v/>
      </c>
      <c r="J771" s="537"/>
      <c r="K771" s="533"/>
      <c r="L771" s="530" t="str">
        <f>IF([2]!Tabla1[[#This Row],[Descripción]]="","",_xlfn.XLOOKUP([2]!Tabla1[[#This Row],[Descripción]],[2]!Tabla10[Descripción],[2]!Tabla10[Unidad de Medida],"",0))</f>
        <v/>
      </c>
      <c r="M771" s="321"/>
      <c r="N771" s="546" t="str">
        <f>IF([2]!Tabla1[[#This Row],[Descripción]]="","",_xlfn.XLOOKUP([2]!Tabla1[[#This Row],[Descripción]],[2]!Tabla10[Descripción],[2]!Tabla10[Precio Unitario],0))</f>
        <v/>
      </c>
      <c r="O771" s="546" t="str">
        <f>IF([2]!Tabla1[[#This Row],[Cantidad de Insumos]]="","",[2]!Tabla1[[#This Row],[Precio Unitario]]*[2]!Tabla1[[#This Row],[Cantidad de Insumos]])</f>
        <v/>
      </c>
      <c r="P771" s="531" t="str">
        <f>IF([2]!Tabla1[[#This Row],[Descripción]]="","",_xlfn.XLOOKUP([2]!Tabla1[[#This Row],[Descripción]],[2]!Tabla10[Descripción],[2]!Tabla10[CODIGO PRESUPUESTARIO],0))</f>
        <v/>
      </c>
      <c r="Q771" s="532"/>
      <c r="R771" s="532" t="str">
        <f>IF([2]!Tabla1[[#This Row],[Insumos]]="","",_xlfn.XLOOKUP([2]!Tabla1[[#This Row],[Insumos]],[2]!Tabla10[Insumo],[2]!Tabla10[InsumoAbrev],"",0))</f>
        <v/>
      </c>
      <c r="S771" s="191"/>
    </row>
    <row r="772" spans="2:19" s="276" customFormat="1">
      <c r="B772" s="191" t="str">
        <f>IF('Formulario PPGR3'!$G772="","",CONCATENATE('Formulario PPGR3'!$C772,".",'Formulario PPGR3'!$D772,".",'Formulario PPGR3'!$E772,".",'Formulario PPGR3'!$F772))</f>
        <v/>
      </c>
      <c r="C772" s="191" t="str">
        <f>IF('Formulario PPGR3'!$G772="","",'Formulario PPGR1'!#REF!)</f>
        <v/>
      </c>
      <c r="D772" s="191" t="str">
        <f>IF('Formulario PPGR3'!$G772="","",'Formulario PPGR1'!#REF!)</f>
        <v/>
      </c>
      <c r="E772" s="191" t="str">
        <f>IF('Formulario PPGR3'!$G772="","",'Formulario PPGR1'!#REF!)</f>
        <v/>
      </c>
      <c r="F772" s="191" t="str">
        <f>IF('Formulario PPGR3'!$G772="","",'Formulario PPGR1'!#REF!)</f>
        <v/>
      </c>
      <c r="G772" s="241"/>
      <c r="H772" s="528" t="e" cm="1" vm="1">
        <f t="array" ref="H772">IF([2]!Tabla1[[#This Row],[Código_Actividad]]="","",_xlfn.XLOOKUP([2]!Tabla1[[#This Row],[Código_Actividad]],CodigoActividad,[2]!Tabla2[Actividades Programables Presupuestables],"",0))</f>
        <v>#REF!</v>
      </c>
      <c r="I772" s="529" t="str">
        <f>IFERROR(VLOOKUP('[2]Formulario PPGR3'!$G772,'[2]Formulario PPGR2'!$H$9:$V$534,15,FALSE),"")</f>
        <v/>
      </c>
      <c r="J772" s="538"/>
      <c r="K772" s="533"/>
      <c r="L772" s="530" t="str">
        <f>IF([2]!Tabla1[[#This Row],[Descripción]]="","",_xlfn.XLOOKUP([2]!Tabla1[[#This Row],[Descripción]],[2]!Tabla10[Descripción],[2]!Tabla10[Unidad de Medida],"",0))</f>
        <v/>
      </c>
      <c r="M772" s="321"/>
      <c r="N772" s="546" t="str">
        <f>IF([2]!Tabla1[[#This Row],[Descripción]]="","",_xlfn.XLOOKUP([2]!Tabla1[[#This Row],[Descripción]],[2]!Tabla10[Descripción],[2]!Tabla10[Precio Unitario],0))</f>
        <v/>
      </c>
      <c r="O772" s="546" t="str">
        <f>IF([2]!Tabla1[[#This Row],[Cantidad de Insumos]]="","",[2]!Tabla1[[#This Row],[Precio Unitario]]*[2]!Tabla1[[#This Row],[Cantidad de Insumos]])</f>
        <v/>
      </c>
      <c r="P772" s="531" t="str">
        <f>IF([2]!Tabla1[[#This Row],[Descripción]]="","",_xlfn.XLOOKUP([2]!Tabla1[[#This Row],[Descripción]],[2]!Tabla10[Descripción],[2]!Tabla10[CODIGO PRESUPUESTARIO],0))</f>
        <v/>
      </c>
      <c r="Q772" s="532"/>
      <c r="R772" s="532" t="str">
        <f>IF([2]!Tabla1[[#This Row],[Insumos]]="","",_xlfn.XLOOKUP([2]!Tabla1[[#This Row],[Insumos]],[2]!Tabla10[Insumo],[2]!Tabla10[InsumoAbrev],"",0))</f>
        <v/>
      </c>
      <c r="S772" s="191"/>
    </row>
    <row r="773" spans="2:19" s="276" customFormat="1">
      <c r="B773" s="191" t="str">
        <f>IF('Formulario PPGR3'!$G773="","",CONCATENATE('Formulario PPGR3'!$C773,".",'Formulario PPGR3'!$D773,".",'Formulario PPGR3'!$E773,".",'Formulario PPGR3'!$F773))</f>
        <v/>
      </c>
      <c r="C773" s="191" t="str">
        <f>IF('Formulario PPGR3'!$G773="","",'Formulario PPGR1'!#REF!)</f>
        <v/>
      </c>
      <c r="D773" s="191" t="str">
        <f>IF('Formulario PPGR3'!$G773="","",'Formulario PPGR1'!#REF!)</f>
        <v/>
      </c>
      <c r="E773" s="191" t="str">
        <f>IF('Formulario PPGR3'!$G773="","",'Formulario PPGR1'!#REF!)</f>
        <v/>
      </c>
      <c r="F773" s="191" t="str">
        <f>IF('Formulario PPGR3'!$G773="","",'Formulario PPGR1'!#REF!)</f>
        <v/>
      </c>
      <c r="G773" s="241"/>
      <c r="H773" s="528" t="e" cm="1" vm="1">
        <f t="array" ref="H773">IF([2]!Tabla1[[#This Row],[Código_Actividad]]="","",_xlfn.XLOOKUP([2]!Tabla1[[#This Row],[Código_Actividad]],CodigoActividad,[2]!Tabla2[Actividades Programables Presupuestables],"",0))</f>
        <v>#REF!</v>
      </c>
      <c r="I773" s="529" t="str">
        <f>IFERROR(VLOOKUP('[2]Formulario PPGR3'!$G773,'[2]Formulario PPGR2'!$H$9:$V$534,15,FALSE),"")</f>
        <v/>
      </c>
      <c r="J773" s="538"/>
      <c r="K773" s="533"/>
      <c r="L773" s="530" t="str">
        <f>IF([2]!Tabla1[[#This Row],[Descripción]]="","",_xlfn.XLOOKUP([2]!Tabla1[[#This Row],[Descripción]],[2]!Tabla10[Descripción],[2]!Tabla10[Unidad de Medida],"",0))</f>
        <v/>
      </c>
      <c r="M773" s="321"/>
      <c r="N773" s="546" t="str">
        <f>IF([2]!Tabla1[[#This Row],[Descripción]]="","",_xlfn.XLOOKUP([2]!Tabla1[[#This Row],[Descripción]],[2]!Tabla10[Descripción],[2]!Tabla10[Precio Unitario],0))</f>
        <v/>
      </c>
      <c r="O773" s="546" t="str">
        <f>IF([2]!Tabla1[[#This Row],[Cantidad de Insumos]]="","",[2]!Tabla1[[#This Row],[Precio Unitario]]*[2]!Tabla1[[#This Row],[Cantidad de Insumos]])</f>
        <v/>
      </c>
      <c r="P773" s="531" t="str">
        <f>IF([2]!Tabla1[[#This Row],[Descripción]]="","",_xlfn.XLOOKUP([2]!Tabla1[[#This Row],[Descripción]],[2]!Tabla10[Descripción],[2]!Tabla10[CODIGO PRESUPUESTARIO],0))</f>
        <v/>
      </c>
      <c r="Q773" s="532"/>
      <c r="R773" s="532" t="str">
        <f>IF([2]!Tabla1[[#This Row],[Insumos]]="","",_xlfn.XLOOKUP([2]!Tabla1[[#This Row],[Insumos]],[2]!Tabla10[Insumo],[2]!Tabla10[InsumoAbrev],"",0))</f>
        <v/>
      </c>
      <c r="S773" s="191"/>
    </row>
    <row r="774" spans="2:19" s="276" customFormat="1">
      <c r="B774" s="191" t="str">
        <f>IF('Formulario PPGR3'!$G774="","",CONCATENATE('Formulario PPGR3'!$C774,".",'Formulario PPGR3'!$D774,".",'Formulario PPGR3'!$E774,".",'Formulario PPGR3'!$F774))</f>
        <v/>
      </c>
      <c r="C774" s="191" t="str">
        <f>IF('Formulario PPGR3'!$G774="","",'Formulario PPGR1'!#REF!)</f>
        <v/>
      </c>
      <c r="D774" s="191" t="str">
        <f>IF('Formulario PPGR3'!$G774="","",'Formulario PPGR1'!#REF!)</f>
        <v/>
      </c>
      <c r="E774" s="191" t="str">
        <f>IF('Formulario PPGR3'!$G774="","",'Formulario PPGR1'!#REF!)</f>
        <v/>
      </c>
      <c r="F774" s="191" t="str">
        <f>IF('Formulario PPGR3'!$G774="","",'Formulario PPGR1'!#REF!)</f>
        <v/>
      </c>
      <c r="G774" s="241"/>
      <c r="H774" s="528" t="e" cm="1" vm="1">
        <f t="array" ref="H774">IF([2]!Tabla1[[#This Row],[Código_Actividad]]="","",_xlfn.XLOOKUP([2]!Tabla1[[#This Row],[Código_Actividad]],CodigoActividad,[2]!Tabla2[Actividades Programables Presupuestables],"",0))</f>
        <v>#REF!</v>
      </c>
      <c r="I774" s="529" t="str">
        <f>IFERROR(VLOOKUP('[2]Formulario PPGR3'!$G774,'[2]Formulario PPGR2'!$H$9:$V$534,15,FALSE),"")</f>
        <v/>
      </c>
      <c r="J774" s="534"/>
      <c r="K774" s="533"/>
      <c r="L774" s="530" t="str">
        <f>IF([2]!Tabla1[[#This Row],[Descripción]]="","",_xlfn.XLOOKUP([2]!Tabla1[[#This Row],[Descripción]],[2]!Tabla10[Descripción],[2]!Tabla10[Unidad de Medida],"",0))</f>
        <v/>
      </c>
      <c r="M774" s="321"/>
      <c r="N774" s="546" t="str">
        <f>IF([2]!Tabla1[[#This Row],[Descripción]]="","",_xlfn.XLOOKUP([2]!Tabla1[[#This Row],[Descripción]],[2]!Tabla10[Descripción],[2]!Tabla10[Precio Unitario],0))</f>
        <v/>
      </c>
      <c r="O774" s="546" t="str">
        <f>IF([2]!Tabla1[[#This Row],[Cantidad de Insumos]]="","",[2]!Tabla1[[#This Row],[Precio Unitario]]*[2]!Tabla1[[#This Row],[Cantidad de Insumos]])</f>
        <v/>
      </c>
      <c r="P774" s="531" t="str">
        <f>IF([2]!Tabla1[[#This Row],[Descripción]]="","",_xlfn.XLOOKUP([2]!Tabla1[[#This Row],[Descripción]],[2]!Tabla10[Descripción],[2]!Tabla10[CODIGO PRESUPUESTARIO],0))</f>
        <v/>
      </c>
      <c r="Q774" s="532"/>
      <c r="R774" s="532" t="str">
        <f>IF([2]!Tabla1[[#This Row],[Insumos]]="","",_xlfn.XLOOKUP([2]!Tabla1[[#This Row],[Insumos]],[2]!Tabla10[Insumo],[2]!Tabla10[InsumoAbrev],"",0))</f>
        <v/>
      </c>
      <c r="S774" s="191"/>
    </row>
    <row r="775" spans="2:19" s="276" customFormat="1">
      <c r="B775" s="191" t="str">
        <f>IF('Formulario PPGR3'!$G775="","",CONCATENATE('Formulario PPGR3'!$C775,".",'Formulario PPGR3'!$D775,".",'Formulario PPGR3'!$E775,".",'Formulario PPGR3'!$F775))</f>
        <v/>
      </c>
      <c r="C775" s="191" t="str">
        <f>IF('Formulario PPGR3'!$G775="","",'Formulario PPGR1'!#REF!)</f>
        <v/>
      </c>
      <c r="D775" s="191" t="str">
        <f>IF('Formulario PPGR3'!$G775="","",'Formulario PPGR1'!#REF!)</f>
        <v/>
      </c>
      <c r="E775" s="191" t="str">
        <f>IF('Formulario PPGR3'!$G775="","",'Formulario PPGR1'!#REF!)</f>
        <v/>
      </c>
      <c r="F775" s="191" t="str">
        <f>IF('Formulario PPGR3'!$G775="","",'Formulario PPGR1'!#REF!)</f>
        <v/>
      </c>
      <c r="G775" s="241"/>
      <c r="H775" s="528" t="e" cm="1" vm="1">
        <f t="array" ref="H775">IF([2]!Tabla1[[#This Row],[Código_Actividad]]="","",_xlfn.XLOOKUP([2]!Tabla1[[#This Row],[Código_Actividad]],CodigoActividad,[2]!Tabla2[Actividades Programables Presupuestables],"",0))</f>
        <v>#REF!</v>
      </c>
      <c r="I775" s="529" t="str">
        <f>IFERROR(VLOOKUP('[2]Formulario PPGR3'!$G775,'[2]Formulario PPGR2'!$H$9:$V$534,15,FALSE),"")</f>
        <v/>
      </c>
      <c r="J775" s="534"/>
      <c r="K775" s="533"/>
      <c r="L775" s="530" t="str">
        <f>IF([2]!Tabla1[[#This Row],[Descripción]]="","",_xlfn.XLOOKUP([2]!Tabla1[[#This Row],[Descripción]],[2]!Tabla10[Descripción],[2]!Tabla10[Unidad de Medida],"",0))</f>
        <v/>
      </c>
      <c r="M775" s="321"/>
      <c r="N775" s="546" t="str">
        <f>IF([2]!Tabla1[[#This Row],[Descripción]]="","",_xlfn.XLOOKUP([2]!Tabla1[[#This Row],[Descripción]],[2]!Tabla10[Descripción],[2]!Tabla10[Precio Unitario],0))</f>
        <v/>
      </c>
      <c r="O775" s="546" t="str">
        <f>IF([2]!Tabla1[[#This Row],[Cantidad de Insumos]]="","",[2]!Tabla1[[#This Row],[Precio Unitario]]*[2]!Tabla1[[#This Row],[Cantidad de Insumos]])</f>
        <v/>
      </c>
      <c r="P775" s="531" t="str">
        <f>IF([2]!Tabla1[[#This Row],[Descripción]]="","",_xlfn.XLOOKUP([2]!Tabla1[[#This Row],[Descripción]],[2]!Tabla10[Descripción],[2]!Tabla10[CODIGO PRESUPUESTARIO],0))</f>
        <v/>
      </c>
      <c r="Q775" s="532"/>
      <c r="R775" s="532" t="str">
        <f>IF([2]!Tabla1[[#This Row],[Insumos]]="","",_xlfn.XLOOKUP([2]!Tabla1[[#This Row],[Insumos]],[2]!Tabla10[Insumo],[2]!Tabla10[InsumoAbrev],"",0))</f>
        <v/>
      </c>
      <c r="S775" s="191"/>
    </row>
    <row r="776" spans="2:19" s="276" customFormat="1">
      <c r="B776" s="191" t="str">
        <f>IF('Formulario PPGR3'!$G776="","",CONCATENATE('Formulario PPGR3'!$C776,".",'Formulario PPGR3'!$D776,".",'Formulario PPGR3'!$E776,".",'Formulario PPGR3'!$F776))</f>
        <v/>
      </c>
      <c r="C776" s="191" t="str">
        <f>IF('Formulario PPGR3'!$G776="","",'Formulario PPGR1'!#REF!)</f>
        <v/>
      </c>
      <c r="D776" s="191" t="str">
        <f>IF('Formulario PPGR3'!$G776="","",'Formulario PPGR1'!#REF!)</f>
        <v/>
      </c>
      <c r="E776" s="191" t="str">
        <f>IF('Formulario PPGR3'!$G776="","",'Formulario PPGR1'!#REF!)</f>
        <v/>
      </c>
      <c r="F776" s="191" t="str">
        <f>IF('Formulario PPGR3'!$G776="","",'Formulario PPGR1'!#REF!)</f>
        <v/>
      </c>
      <c r="G776" s="241"/>
      <c r="H776" s="528" t="e" cm="1" vm="1">
        <f t="array" ref="H776">IF([2]!Tabla1[[#This Row],[Código_Actividad]]="","",_xlfn.XLOOKUP([2]!Tabla1[[#This Row],[Código_Actividad]],CodigoActividad,[2]!Tabla2[Actividades Programables Presupuestables],"",0))</f>
        <v>#REF!</v>
      </c>
      <c r="I776" s="529" t="str">
        <f>IFERROR(VLOOKUP('[2]Formulario PPGR3'!$G776,'[2]Formulario PPGR2'!$H$9:$V$534,15,FALSE),"")</f>
        <v/>
      </c>
      <c r="J776" s="534"/>
      <c r="K776" s="533"/>
      <c r="L776" s="530" t="str">
        <f>IF([2]!Tabla1[[#This Row],[Descripción]]="","",_xlfn.XLOOKUP([2]!Tabla1[[#This Row],[Descripción]],[2]!Tabla10[Descripción],[2]!Tabla10[Unidad de Medida],"",0))</f>
        <v/>
      </c>
      <c r="M776" s="321"/>
      <c r="N776" s="546" t="str">
        <f>IF([2]!Tabla1[[#This Row],[Descripción]]="","",_xlfn.XLOOKUP([2]!Tabla1[[#This Row],[Descripción]],[2]!Tabla10[Descripción],[2]!Tabla10[Precio Unitario],0))</f>
        <v/>
      </c>
      <c r="O776" s="546" t="str">
        <f>IF([2]!Tabla1[[#This Row],[Cantidad de Insumos]]="","",[2]!Tabla1[[#This Row],[Precio Unitario]]*[2]!Tabla1[[#This Row],[Cantidad de Insumos]])</f>
        <v/>
      </c>
      <c r="P776" s="531" t="str">
        <f>IF([2]!Tabla1[[#This Row],[Descripción]]="","",_xlfn.XLOOKUP([2]!Tabla1[[#This Row],[Descripción]],[2]!Tabla10[Descripción],[2]!Tabla10[CODIGO PRESUPUESTARIO],0))</f>
        <v/>
      </c>
      <c r="Q776" s="532"/>
      <c r="R776" s="532" t="str">
        <f>IF([2]!Tabla1[[#This Row],[Insumos]]="","",_xlfn.XLOOKUP([2]!Tabla1[[#This Row],[Insumos]],[2]!Tabla10[Insumo],[2]!Tabla10[InsumoAbrev],"",0))</f>
        <v/>
      </c>
      <c r="S776" s="191"/>
    </row>
    <row r="777" spans="2:19" s="276" customFormat="1">
      <c r="B777" s="191" t="str">
        <f>IF('Formulario PPGR3'!$G777="","",CONCATENATE('Formulario PPGR3'!$C777,".",'Formulario PPGR3'!$D777,".",'Formulario PPGR3'!$E777,".",'Formulario PPGR3'!$F777))</f>
        <v/>
      </c>
      <c r="C777" s="191" t="str">
        <f>IF('Formulario PPGR3'!$G777="","",'Formulario PPGR1'!#REF!)</f>
        <v/>
      </c>
      <c r="D777" s="191" t="str">
        <f>IF('Formulario PPGR3'!$G777="","",'Formulario PPGR1'!#REF!)</f>
        <v/>
      </c>
      <c r="E777" s="191" t="str">
        <f>IF('Formulario PPGR3'!$G777="","",'Formulario PPGR1'!#REF!)</f>
        <v/>
      </c>
      <c r="F777" s="191" t="str">
        <f>IF('Formulario PPGR3'!$G777="","",'Formulario PPGR1'!#REF!)</f>
        <v/>
      </c>
      <c r="G777" s="241"/>
      <c r="H777" s="528" t="e" cm="1" vm="1">
        <f t="array" ref="H777">IF([2]!Tabla1[[#This Row],[Código_Actividad]]="","",_xlfn.XLOOKUP([2]!Tabla1[[#This Row],[Código_Actividad]],CodigoActividad,[2]!Tabla2[Actividades Programables Presupuestables],"",0))</f>
        <v>#REF!</v>
      </c>
      <c r="I777" s="529" t="str">
        <f>IFERROR(VLOOKUP('[2]Formulario PPGR3'!$G777,'[2]Formulario PPGR2'!$H$9:$V$534,15,FALSE),"")</f>
        <v/>
      </c>
      <c r="J777" s="534"/>
      <c r="K777" s="533"/>
      <c r="L777" s="530" t="str">
        <f>IF([2]!Tabla1[[#This Row],[Descripción]]="","",_xlfn.XLOOKUP([2]!Tabla1[[#This Row],[Descripción]],[2]!Tabla10[Descripción],[2]!Tabla10[Unidad de Medida],"",0))</f>
        <v/>
      </c>
      <c r="M777" s="321"/>
      <c r="N777" s="546" t="str">
        <f>IF([2]!Tabla1[[#This Row],[Descripción]]="","",_xlfn.XLOOKUP([2]!Tabla1[[#This Row],[Descripción]],[2]!Tabla10[Descripción],[2]!Tabla10[Precio Unitario],0))</f>
        <v/>
      </c>
      <c r="O777" s="546" t="str">
        <f>IF([2]!Tabla1[[#This Row],[Cantidad de Insumos]]="","",[2]!Tabla1[[#This Row],[Precio Unitario]]*[2]!Tabla1[[#This Row],[Cantidad de Insumos]])</f>
        <v/>
      </c>
      <c r="P777" s="531" t="str">
        <f>IF([2]!Tabla1[[#This Row],[Descripción]]="","",_xlfn.XLOOKUP([2]!Tabla1[[#This Row],[Descripción]],[2]!Tabla10[Descripción],[2]!Tabla10[CODIGO PRESUPUESTARIO],0))</f>
        <v/>
      </c>
      <c r="Q777" s="532"/>
      <c r="R777" s="532" t="str">
        <f>IF([2]!Tabla1[[#This Row],[Insumos]]="","",_xlfn.XLOOKUP([2]!Tabla1[[#This Row],[Insumos]],[2]!Tabla10[Insumo],[2]!Tabla10[InsumoAbrev],"",0))</f>
        <v/>
      </c>
      <c r="S777" s="191"/>
    </row>
    <row r="778" spans="2:19" s="276" customFormat="1">
      <c r="B778" s="191" t="str">
        <f>IF('Formulario PPGR3'!$G778="","",CONCATENATE('Formulario PPGR3'!$C778,".",'Formulario PPGR3'!$D778,".",'Formulario PPGR3'!$E778,".",'Formulario PPGR3'!$F778))</f>
        <v/>
      </c>
      <c r="C778" s="191" t="str">
        <f>IF('Formulario PPGR3'!$G778="","",'Formulario PPGR1'!#REF!)</f>
        <v/>
      </c>
      <c r="D778" s="191" t="str">
        <f>IF('Formulario PPGR3'!$G778="","",'Formulario PPGR1'!#REF!)</f>
        <v/>
      </c>
      <c r="E778" s="191" t="str">
        <f>IF('Formulario PPGR3'!$G778="","",'Formulario PPGR1'!#REF!)</f>
        <v/>
      </c>
      <c r="F778" s="191" t="str">
        <f>IF('Formulario PPGR3'!$G778="","",'Formulario PPGR1'!#REF!)</f>
        <v/>
      </c>
      <c r="G778" s="241"/>
      <c r="H778" s="528" t="e" cm="1" vm="1">
        <f t="array" ref="H778">IF([2]!Tabla1[[#This Row],[Código_Actividad]]="","",_xlfn.XLOOKUP([2]!Tabla1[[#This Row],[Código_Actividad]],CodigoActividad,[2]!Tabla2[Actividades Programables Presupuestables],"",0))</f>
        <v>#REF!</v>
      </c>
      <c r="I778" s="529" t="str">
        <f>IFERROR(VLOOKUP('[2]Formulario PPGR3'!$G778,'[2]Formulario PPGR2'!$H$9:$V$534,15,FALSE),"")</f>
        <v/>
      </c>
      <c r="J778" s="534"/>
      <c r="K778" s="533"/>
      <c r="L778" s="530" t="str">
        <f>IF([2]!Tabla1[[#This Row],[Descripción]]="","",_xlfn.XLOOKUP([2]!Tabla1[[#This Row],[Descripción]],[2]!Tabla10[Descripción],[2]!Tabla10[Unidad de Medida],"",0))</f>
        <v/>
      </c>
      <c r="M778" s="321"/>
      <c r="N778" s="546" t="str">
        <f>IF([2]!Tabla1[[#This Row],[Descripción]]="","",_xlfn.XLOOKUP([2]!Tabla1[[#This Row],[Descripción]],[2]!Tabla10[Descripción],[2]!Tabla10[Precio Unitario],0))</f>
        <v/>
      </c>
      <c r="O778" s="546" t="str">
        <f>IF([2]!Tabla1[[#This Row],[Cantidad de Insumos]]="","",[2]!Tabla1[[#This Row],[Precio Unitario]]*[2]!Tabla1[[#This Row],[Cantidad de Insumos]])</f>
        <v/>
      </c>
      <c r="P778" s="531" t="str">
        <f>IF([2]!Tabla1[[#This Row],[Descripción]]="","",_xlfn.XLOOKUP([2]!Tabla1[[#This Row],[Descripción]],[2]!Tabla10[Descripción],[2]!Tabla10[CODIGO PRESUPUESTARIO],0))</f>
        <v/>
      </c>
      <c r="Q778" s="532"/>
      <c r="R778" s="532" t="str">
        <f>IF([2]!Tabla1[[#This Row],[Insumos]]="","",_xlfn.XLOOKUP([2]!Tabla1[[#This Row],[Insumos]],[2]!Tabla10[Insumo],[2]!Tabla10[InsumoAbrev],"",0))</f>
        <v/>
      </c>
      <c r="S778" s="191"/>
    </row>
    <row r="779" spans="2:19" s="276" customFormat="1">
      <c r="B779" s="191" t="str">
        <f>IF('Formulario PPGR3'!$G779="","",CONCATENATE('Formulario PPGR3'!$C779,".",'Formulario PPGR3'!$D779,".",'Formulario PPGR3'!$E779,".",'Formulario PPGR3'!$F779))</f>
        <v/>
      </c>
      <c r="C779" s="191" t="str">
        <f>IF('Formulario PPGR3'!$G779="","",'Formulario PPGR1'!#REF!)</f>
        <v/>
      </c>
      <c r="D779" s="191" t="str">
        <f>IF('Formulario PPGR3'!$G779="","",'Formulario PPGR1'!#REF!)</f>
        <v/>
      </c>
      <c r="E779" s="191" t="str">
        <f>IF('Formulario PPGR3'!$G779="","",'Formulario PPGR1'!#REF!)</f>
        <v/>
      </c>
      <c r="F779" s="191" t="str">
        <f>IF('Formulario PPGR3'!$G779="","",'Formulario PPGR1'!#REF!)</f>
        <v/>
      </c>
      <c r="G779" s="241"/>
      <c r="H779" s="528" t="e" cm="1" vm="1">
        <f t="array" ref="H779">IF([2]!Tabla1[[#This Row],[Código_Actividad]]="","",_xlfn.XLOOKUP([2]!Tabla1[[#This Row],[Código_Actividad]],CodigoActividad,[2]!Tabla2[Actividades Programables Presupuestables],"",0))</f>
        <v>#REF!</v>
      </c>
      <c r="I779" s="529" t="str">
        <f>IFERROR(VLOOKUP('[2]Formulario PPGR3'!$G779,'[2]Formulario PPGR2'!$H$9:$V$534,15,FALSE),"")</f>
        <v/>
      </c>
      <c r="J779" s="534"/>
      <c r="K779" s="533"/>
      <c r="L779" s="530" t="str">
        <f>IF([2]!Tabla1[[#This Row],[Descripción]]="","",_xlfn.XLOOKUP([2]!Tabla1[[#This Row],[Descripción]],[2]!Tabla10[Descripción],[2]!Tabla10[Unidad de Medida],"",0))</f>
        <v/>
      </c>
      <c r="M779" s="321"/>
      <c r="N779" s="546" t="str">
        <f>IF([2]!Tabla1[[#This Row],[Descripción]]="","",_xlfn.XLOOKUP([2]!Tabla1[[#This Row],[Descripción]],[2]!Tabla10[Descripción],[2]!Tabla10[Precio Unitario],0))</f>
        <v/>
      </c>
      <c r="O779" s="546" t="str">
        <f>IF([2]!Tabla1[[#This Row],[Cantidad de Insumos]]="","",[2]!Tabla1[[#This Row],[Precio Unitario]]*[2]!Tabla1[[#This Row],[Cantidad de Insumos]])</f>
        <v/>
      </c>
      <c r="P779" s="531" t="str">
        <f>IF([2]!Tabla1[[#This Row],[Descripción]]="","",_xlfn.XLOOKUP([2]!Tabla1[[#This Row],[Descripción]],[2]!Tabla10[Descripción],[2]!Tabla10[CODIGO PRESUPUESTARIO],0))</f>
        <v/>
      </c>
      <c r="Q779" s="532"/>
      <c r="R779" s="532" t="str">
        <f>IF([2]!Tabla1[[#This Row],[Insumos]]="","",_xlfn.XLOOKUP([2]!Tabla1[[#This Row],[Insumos]],[2]!Tabla10[Insumo],[2]!Tabla10[InsumoAbrev],"",0))</f>
        <v/>
      </c>
      <c r="S779" s="191"/>
    </row>
    <row r="780" spans="2:19" s="276" customFormat="1">
      <c r="B780" s="191" t="str">
        <f>IF('Formulario PPGR3'!$G780="","",CONCATENATE('Formulario PPGR3'!$C780,".",'Formulario PPGR3'!$D780,".",'Formulario PPGR3'!$E780,".",'Formulario PPGR3'!$F780))</f>
        <v/>
      </c>
      <c r="C780" s="191" t="str">
        <f>IF('Formulario PPGR3'!$G780="","",'Formulario PPGR1'!#REF!)</f>
        <v/>
      </c>
      <c r="D780" s="191" t="str">
        <f>IF('Formulario PPGR3'!$G780="","",'Formulario PPGR1'!#REF!)</f>
        <v/>
      </c>
      <c r="E780" s="191" t="str">
        <f>IF('Formulario PPGR3'!$G780="","",'Formulario PPGR1'!#REF!)</f>
        <v/>
      </c>
      <c r="F780" s="191" t="str">
        <f>IF('Formulario PPGR3'!$G780="","",'Formulario PPGR1'!#REF!)</f>
        <v/>
      </c>
      <c r="G780" s="241"/>
      <c r="H780" s="528" t="e" cm="1" vm="1">
        <f t="array" ref="H780">IF([2]!Tabla1[[#This Row],[Código_Actividad]]="","",_xlfn.XLOOKUP([2]!Tabla1[[#This Row],[Código_Actividad]],CodigoActividad,[2]!Tabla2[Actividades Programables Presupuestables],"",0))</f>
        <v>#REF!</v>
      </c>
      <c r="I780" s="529" t="str">
        <f>IFERROR(VLOOKUP('[2]Formulario PPGR3'!$G780,'[2]Formulario PPGR2'!$H$9:$V$534,15,FALSE),"")</f>
        <v/>
      </c>
      <c r="J780" s="534"/>
      <c r="K780" s="533"/>
      <c r="L780" s="530" t="str">
        <f>IF([2]!Tabla1[[#This Row],[Descripción]]="","",_xlfn.XLOOKUP([2]!Tabla1[[#This Row],[Descripción]],[2]!Tabla10[Descripción],[2]!Tabla10[Unidad de Medida],"",0))</f>
        <v/>
      </c>
      <c r="M780" s="321"/>
      <c r="N780" s="546" t="str">
        <f>IF([2]!Tabla1[[#This Row],[Descripción]]="","",_xlfn.XLOOKUP([2]!Tabla1[[#This Row],[Descripción]],[2]!Tabla10[Descripción],[2]!Tabla10[Precio Unitario],0))</f>
        <v/>
      </c>
      <c r="O780" s="546" t="str">
        <f>IF([2]!Tabla1[[#This Row],[Cantidad de Insumos]]="","",[2]!Tabla1[[#This Row],[Precio Unitario]]*[2]!Tabla1[[#This Row],[Cantidad de Insumos]])</f>
        <v/>
      </c>
      <c r="P780" s="531" t="str">
        <f>IF([2]!Tabla1[[#This Row],[Descripción]]="","",_xlfn.XLOOKUP([2]!Tabla1[[#This Row],[Descripción]],[2]!Tabla10[Descripción],[2]!Tabla10[CODIGO PRESUPUESTARIO],0))</f>
        <v/>
      </c>
      <c r="Q780" s="532"/>
      <c r="R780" s="532" t="str">
        <f>IF([2]!Tabla1[[#This Row],[Insumos]]="","",_xlfn.XLOOKUP([2]!Tabla1[[#This Row],[Insumos]],[2]!Tabla10[Insumo],[2]!Tabla10[InsumoAbrev],"",0))</f>
        <v/>
      </c>
      <c r="S780" s="191"/>
    </row>
    <row r="781" spans="2:19" s="276" customFormat="1">
      <c r="B781" s="191" t="str">
        <f>IF('Formulario PPGR3'!$G781="","",CONCATENATE('Formulario PPGR3'!$C781,".",'Formulario PPGR3'!$D781,".",'Formulario PPGR3'!$E781,".",'Formulario PPGR3'!$F781))</f>
        <v/>
      </c>
      <c r="C781" s="191" t="str">
        <f>IF('Formulario PPGR3'!$G781="","",'Formulario PPGR1'!#REF!)</f>
        <v/>
      </c>
      <c r="D781" s="191" t="str">
        <f>IF('Formulario PPGR3'!$G781="","",'Formulario PPGR1'!#REF!)</f>
        <v/>
      </c>
      <c r="E781" s="191" t="str">
        <f>IF('Formulario PPGR3'!$G781="","",'Formulario PPGR1'!#REF!)</f>
        <v/>
      </c>
      <c r="F781" s="191" t="str">
        <f>IF('Formulario PPGR3'!$G781="","",'Formulario PPGR1'!#REF!)</f>
        <v/>
      </c>
      <c r="G781" s="241"/>
      <c r="H781" s="528" t="e" cm="1" vm="1">
        <f t="array" ref="H781">IF([2]!Tabla1[[#This Row],[Código_Actividad]]="","",_xlfn.XLOOKUP([2]!Tabla1[[#This Row],[Código_Actividad]],CodigoActividad,[2]!Tabla2[Actividades Programables Presupuestables],"",0))</f>
        <v>#REF!</v>
      </c>
      <c r="I781" s="529" t="str">
        <f>IFERROR(VLOOKUP('[2]Formulario PPGR3'!$G781,'[2]Formulario PPGR2'!$H$9:$V$534,15,FALSE),"")</f>
        <v/>
      </c>
      <c r="J781" s="534"/>
      <c r="K781" s="533"/>
      <c r="L781" s="530" t="str">
        <f>IF([2]!Tabla1[[#This Row],[Descripción]]="","",_xlfn.XLOOKUP([2]!Tabla1[[#This Row],[Descripción]],[2]!Tabla10[Descripción],[2]!Tabla10[Unidad de Medida],"",0))</f>
        <v/>
      </c>
      <c r="M781" s="321"/>
      <c r="N781" s="546" t="str">
        <f>IF([2]!Tabla1[[#This Row],[Descripción]]="","",_xlfn.XLOOKUP([2]!Tabla1[[#This Row],[Descripción]],[2]!Tabla10[Descripción],[2]!Tabla10[Precio Unitario],0))</f>
        <v/>
      </c>
      <c r="O781" s="546" t="str">
        <f>IF([2]!Tabla1[[#This Row],[Cantidad de Insumos]]="","",[2]!Tabla1[[#This Row],[Precio Unitario]]*[2]!Tabla1[[#This Row],[Cantidad de Insumos]])</f>
        <v/>
      </c>
      <c r="P781" s="531" t="str">
        <f>IF([2]!Tabla1[[#This Row],[Descripción]]="","",_xlfn.XLOOKUP([2]!Tabla1[[#This Row],[Descripción]],[2]!Tabla10[Descripción],[2]!Tabla10[CODIGO PRESUPUESTARIO],0))</f>
        <v/>
      </c>
      <c r="Q781" s="532"/>
      <c r="R781" s="532" t="str">
        <f>IF([2]!Tabla1[[#This Row],[Insumos]]="","",_xlfn.XLOOKUP([2]!Tabla1[[#This Row],[Insumos]],[2]!Tabla10[Insumo],[2]!Tabla10[InsumoAbrev],"",0))</f>
        <v/>
      </c>
      <c r="S781" s="191"/>
    </row>
    <row r="782" spans="2:19" s="276" customFormat="1">
      <c r="B782" s="191" t="str">
        <f>IF('Formulario PPGR3'!$G782="","",CONCATENATE('Formulario PPGR3'!$C782,".",'Formulario PPGR3'!$D782,".",'Formulario PPGR3'!$E782,".",'Formulario PPGR3'!$F782))</f>
        <v/>
      </c>
      <c r="C782" s="191" t="str">
        <f>IF('Formulario PPGR3'!$G782="","",'Formulario PPGR1'!#REF!)</f>
        <v/>
      </c>
      <c r="D782" s="191" t="str">
        <f>IF('Formulario PPGR3'!$G782="","",'Formulario PPGR1'!#REF!)</f>
        <v/>
      </c>
      <c r="E782" s="191" t="str">
        <f>IF('Formulario PPGR3'!$G782="","",'Formulario PPGR1'!#REF!)</f>
        <v/>
      </c>
      <c r="F782" s="191" t="str">
        <f>IF('Formulario PPGR3'!$G782="","",'Formulario PPGR1'!#REF!)</f>
        <v/>
      </c>
      <c r="G782" s="241"/>
      <c r="H782" s="528" t="e" cm="1" vm="1">
        <f t="array" ref="H782">IF([2]!Tabla1[[#This Row],[Código_Actividad]]="","",_xlfn.XLOOKUP([2]!Tabla1[[#This Row],[Código_Actividad]],CodigoActividad,[2]!Tabla2[Actividades Programables Presupuestables],"",0))</f>
        <v>#REF!</v>
      </c>
      <c r="I782" s="529" t="str">
        <f>IFERROR(VLOOKUP('[2]Formulario PPGR3'!$G782,'[2]Formulario PPGR2'!$H$9:$V$534,15,FALSE),"")</f>
        <v/>
      </c>
      <c r="J782" s="534"/>
      <c r="K782" s="533"/>
      <c r="L782" s="530" t="str">
        <f>IF([2]!Tabla1[[#This Row],[Descripción]]="","",_xlfn.XLOOKUP([2]!Tabla1[[#This Row],[Descripción]],[2]!Tabla10[Descripción],[2]!Tabla10[Unidad de Medida],"",0))</f>
        <v/>
      </c>
      <c r="M782" s="321"/>
      <c r="N782" s="546" t="str">
        <f>IF([2]!Tabla1[[#This Row],[Descripción]]="","",_xlfn.XLOOKUP([2]!Tabla1[[#This Row],[Descripción]],[2]!Tabla10[Descripción],[2]!Tabla10[Precio Unitario],0))</f>
        <v/>
      </c>
      <c r="O782" s="546" t="str">
        <f>IF([2]!Tabla1[[#This Row],[Cantidad de Insumos]]="","",[2]!Tabla1[[#This Row],[Precio Unitario]]*[2]!Tabla1[[#This Row],[Cantidad de Insumos]])</f>
        <v/>
      </c>
      <c r="P782" s="531" t="str">
        <f>IF([2]!Tabla1[[#This Row],[Descripción]]="","",_xlfn.XLOOKUP([2]!Tabla1[[#This Row],[Descripción]],[2]!Tabla10[Descripción],[2]!Tabla10[CODIGO PRESUPUESTARIO],0))</f>
        <v/>
      </c>
      <c r="Q782" s="532"/>
      <c r="R782" s="532" t="str">
        <f>IF([2]!Tabla1[[#This Row],[Insumos]]="","",_xlfn.XLOOKUP([2]!Tabla1[[#This Row],[Insumos]],[2]!Tabla10[Insumo],[2]!Tabla10[InsumoAbrev],"",0))</f>
        <v/>
      </c>
      <c r="S782" s="191"/>
    </row>
    <row r="783" spans="2:19" s="276" customFormat="1">
      <c r="B783" s="191" t="str">
        <f>IF('Formulario PPGR3'!$G783="","",CONCATENATE('Formulario PPGR3'!$C783,".",'Formulario PPGR3'!$D783,".",'Formulario PPGR3'!$E783,".",'Formulario PPGR3'!$F783))</f>
        <v/>
      </c>
      <c r="C783" s="191" t="str">
        <f>IF('Formulario PPGR3'!$G783="","",'Formulario PPGR1'!#REF!)</f>
        <v/>
      </c>
      <c r="D783" s="191" t="str">
        <f>IF('Formulario PPGR3'!$G783="","",'Formulario PPGR1'!#REF!)</f>
        <v/>
      </c>
      <c r="E783" s="191" t="str">
        <f>IF('Formulario PPGR3'!$G783="","",'Formulario PPGR1'!#REF!)</f>
        <v/>
      </c>
      <c r="F783" s="191" t="str">
        <f>IF('Formulario PPGR3'!$G783="","",'Formulario PPGR1'!#REF!)</f>
        <v/>
      </c>
      <c r="G783" s="241"/>
      <c r="H783" s="528" t="e" cm="1" vm="1">
        <f t="array" ref="H783">IF([2]!Tabla1[[#This Row],[Código_Actividad]]="","",_xlfn.XLOOKUP([2]!Tabla1[[#This Row],[Código_Actividad]],CodigoActividad,[2]!Tabla2[Actividades Programables Presupuestables],"",0))</f>
        <v>#REF!</v>
      </c>
      <c r="I783" s="529" t="str">
        <f>IFERROR(VLOOKUP('[2]Formulario PPGR3'!$G783,'[2]Formulario PPGR2'!$H$9:$V$534,15,FALSE),"")</f>
        <v/>
      </c>
      <c r="J783" s="534"/>
      <c r="K783" s="533"/>
      <c r="L783" s="530" t="str">
        <f>IF([2]!Tabla1[[#This Row],[Descripción]]="","",_xlfn.XLOOKUP([2]!Tabla1[[#This Row],[Descripción]],[2]!Tabla10[Descripción],[2]!Tabla10[Unidad de Medida],"",0))</f>
        <v/>
      </c>
      <c r="M783" s="321"/>
      <c r="N783" s="546" t="str">
        <f>IF([2]!Tabla1[[#This Row],[Descripción]]="","",_xlfn.XLOOKUP([2]!Tabla1[[#This Row],[Descripción]],[2]!Tabla10[Descripción],[2]!Tabla10[Precio Unitario],0))</f>
        <v/>
      </c>
      <c r="O783" s="546" t="str">
        <f>IF([2]!Tabla1[[#This Row],[Cantidad de Insumos]]="","",[2]!Tabla1[[#This Row],[Precio Unitario]]*[2]!Tabla1[[#This Row],[Cantidad de Insumos]])</f>
        <v/>
      </c>
      <c r="P783" s="531" t="str">
        <f>IF([2]!Tabla1[[#This Row],[Descripción]]="","",_xlfn.XLOOKUP([2]!Tabla1[[#This Row],[Descripción]],[2]!Tabla10[Descripción],[2]!Tabla10[CODIGO PRESUPUESTARIO],0))</f>
        <v/>
      </c>
      <c r="Q783" s="532"/>
      <c r="R783" s="532" t="str">
        <f>IF([2]!Tabla1[[#This Row],[Insumos]]="","",_xlfn.XLOOKUP([2]!Tabla1[[#This Row],[Insumos]],[2]!Tabla10[Insumo],[2]!Tabla10[InsumoAbrev],"",0))</f>
        <v/>
      </c>
      <c r="S783" s="191"/>
    </row>
    <row r="784" spans="2:19" s="276" customFormat="1">
      <c r="B784" s="191" t="str">
        <f>IF('Formulario PPGR3'!$G784="","",CONCATENATE('Formulario PPGR3'!$C784,".",'Formulario PPGR3'!$D784,".",'Formulario PPGR3'!$E784,".",'Formulario PPGR3'!$F784))</f>
        <v/>
      </c>
      <c r="C784" s="191" t="str">
        <f>IF('Formulario PPGR3'!$G784="","",'Formulario PPGR1'!#REF!)</f>
        <v/>
      </c>
      <c r="D784" s="191" t="str">
        <f>IF('Formulario PPGR3'!$G784="","",'Formulario PPGR1'!#REF!)</f>
        <v/>
      </c>
      <c r="E784" s="191" t="str">
        <f>IF('Formulario PPGR3'!$G784="","",'Formulario PPGR1'!#REF!)</f>
        <v/>
      </c>
      <c r="F784" s="191" t="str">
        <f>IF('Formulario PPGR3'!$G784="","",'Formulario PPGR1'!#REF!)</f>
        <v/>
      </c>
      <c r="G784" s="241"/>
      <c r="H784" s="528" t="e" cm="1" vm="1">
        <f t="array" ref="H784">IF([2]!Tabla1[[#This Row],[Código_Actividad]]="","",_xlfn.XLOOKUP([2]!Tabla1[[#This Row],[Código_Actividad]],CodigoActividad,[2]!Tabla2[Actividades Programables Presupuestables],"",0))</f>
        <v>#REF!</v>
      </c>
      <c r="I784" s="529" t="str">
        <f>IFERROR(VLOOKUP('[2]Formulario PPGR3'!$G784,'[2]Formulario PPGR2'!$H$9:$V$534,15,FALSE),"")</f>
        <v/>
      </c>
      <c r="J784" s="534"/>
      <c r="K784" s="533"/>
      <c r="L784" s="530" t="str">
        <f>IF([2]!Tabla1[[#This Row],[Descripción]]="","",_xlfn.XLOOKUP([2]!Tabla1[[#This Row],[Descripción]],[2]!Tabla10[Descripción],[2]!Tabla10[Unidad de Medida],"",0))</f>
        <v/>
      </c>
      <c r="M784" s="321"/>
      <c r="N784" s="546" t="str">
        <f>IF([2]!Tabla1[[#This Row],[Descripción]]="","",_xlfn.XLOOKUP([2]!Tabla1[[#This Row],[Descripción]],[2]!Tabla10[Descripción],[2]!Tabla10[Precio Unitario],0))</f>
        <v/>
      </c>
      <c r="O784" s="546" t="str">
        <f>IF([2]!Tabla1[[#This Row],[Cantidad de Insumos]]="","",[2]!Tabla1[[#This Row],[Precio Unitario]]*[2]!Tabla1[[#This Row],[Cantidad de Insumos]])</f>
        <v/>
      </c>
      <c r="P784" s="531" t="str">
        <f>IF([2]!Tabla1[[#This Row],[Descripción]]="","",_xlfn.XLOOKUP([2]!Tabla1[[#This Row],[Descripción]],[2]!Tabla10[Descripción],[2]!Tabla10[CODIGO PRESUPUESTARIO],0))</f>
        <v/>
      </c>
      <c r="Q784" s="532"/>
      <c r="R784" s="532" t="str">
        <f>IF([2]!Tabla1[[#This Row],[Insumos]]="","",_xlfn.XLOOKUP([2]!Tabla1[[#This Row],[Insumos]],[2]!Tabla10[Insumo],[2]!Tabla10[InsumoAbrev],"",0))</f>
        <v/>
      </c>
      <c r="S784" s="191"/>
    </row>
    <row r="785" spans="2:19" s="276" customFormat="1">
      <c r="B785" s="191" t="str">
        <f>IF('Formulario PPGR3'!$G785="","",CONCATENATE('Formulario PPGR3'!$C785,".",'Formulario PPGR3'!$D785,".",'Formulario PPGR3'!$E785,".",'Formulario PPGR3'!$F785))</f>
        <v/>
      </c>
      <c r="C785" s="191" t="str">
        <f>IF('Formulario PPGR3'!$G785="","",'Formulario PPGR1'!#REF!)</f>
        <v/>
      </c>
      <c r="D785" s="191" t="str">
        <f>IF('Formulario PPGR3'!$G785="","",'Formulario PPGR1'!#REF!)</f>
        <v/>
      </c>
      <c r="E785" s="191" t="str">
        <f>IF('Formulario PPGR3'!$G785="","",'Formulario PPGR1'!#REF!)</f>
        <v/>
      </c>
      <c r="F785" s="191" t="str">
        <f>IF('Formulario PPGR3'!$G785="","",'Formulario PPGR1'!#REF!)</f>
        <v/>
      </c>
      <c r="G785" s="241"/>
      <c r="H785" s="528" t="e" cm="1" vm="1">
        <f t="array" ref="H785">IF([2]!Tabla1[[#This Row],[Código_Actividad]]="","",_xlfn.XLOOKUP([2]!Tabla1[[#This Row],[Código_Actividad]],CodigoActividad,[2]!Tabla2[Actividades Programables Presupuestables],"",0))</f>
        <v>#REF!</v>
      </c>
      <c r="I785" s="529" t="str">
        <f>IFERROR(VLOOKUP('[2]Formulario PPGR3'!$G785,'[2]Formulario PPGR2'!$H$9:$V$534,15,FALSE),"")</f>
        <v/>
      </c>
      <c r="J785" s="534"/>
      <c r="K785" s="533"/>
      <c r="L785" s="530" t="str">
        <f>IF([2]!Tabla1[[#This Row],[Descripción]]="","",_xlfn.XLOOKUP([2]!Tabla1[[#This Row],[Descripción]],[2]!Tabla10[Descripción],[2]!Tabla10[Unidad de Medida],"",0))</f>
        <v/>
      </c>
      <c r="M785" s="321"/>
      <c r="N785" s="546" t="str">
        <f>IF([2]!Tabla1[[#This Row],[Descripción]]="","",_xlfn.XLOOKUP([2]!Tabla1[[#This Row],[Descripción]],[2]!Tabla10[Descripción],[2]!Tabla10[Precio Unitario],0))</f>
        <v/>
      </c>
      <c r="O785" s="546" t="str">
        <f>IF([2]!Tabla1[[#This Row],[Cantidad de Insumos]]="","",[2]!Tabla1[[#This Row],[Precio Unitario]]*[2]!Tabla1[[#This Row],[Cantidad de Insumos]])</f>
        <v/>
      </c>
      <c r="P785" s="531" t="str">
        <f>IF([2]!Tabla1[[#This Row],[Descripción]]="","",_xlfn.XLOOKUP([2]!Tabla1[[#This Row],[Descripción]],[2]!Tabla10[Descripción],[2]!Tabla10[CODIGO PRESUPUESTARIO],0))</f>
        <v/>
      </c>
      <c r="Q785" s="532"/>
      <c r="R785" s="532" t="str">
        <f>IF([2]!Tabla1[[#This Row],[Insumos]]="","",_xlfn.XLOOKUP([2]!Tabla1[[#This Row],[Insumos]],[2]!Tabla10[Insumo],[2]!Tabla10[InsumoAbrev],"",0))</f>
        <v/>
      </c>
      <c r="S785" s="191"/>
    </row>
    <row r="786" spans="2:19" s="276" customFormat="1">
      <c r="B786" s="191" t="str">
        <f>IF('Formulario PPGR3'!$G786="","",CONCATENATE('Formulario PPGR3'!$C786,".",'Formulario PPGR3'!$D786,".",'Formulario PPGR3'!$E786,".",'Formulario PPGR3'!$F786))</f>
        <v/>
      </c>
      <c r="C786" s="191" t="str">
        <f>IF('Formulario PPGR3'!$G786="","",'Formulario PPGR1'!#REF!)</f>
        <v/>
      </c>
      <c r="D786" s="191" t="str">
        <f>IF('Formulario PPGR3'!$G786="","",'Formulario PPGR1'!#REF!)</f>
        <v/>
      </c>
      <c r="E786" s="191" t="str">
        <f>IF('Formulario PPGR3'!$G786="","",'Formulario PPGR1'!#REF!)</f>
        <v/>
      </c>
      <c r="F786" s="191" t="str">
        <f>IF('Formulario PPGR3'!$G786="","",'Formulario PPGR1'!#REF!)</f>
        <v/>
      </c>
      <c r="G786" s="241"/>
      <c r="H786" s="528" t="e" cm="1" vm="1">
        <f t="array" ref="H786">IF([2]!Tabla1[[#This Row],[Código_Actividad]]="","",_xlfn.XLOOKUP([2]!Tabla1[[#This Row],[Código_Actividad]],CodigoActividad,[2]!Tabla2[Actividades Programables Presupuestables],"",0))</f>
        <v>#REF!</v>
      </c>
      <c r="I786" s="529" t="str">
        <f>IFERROR(VLOOKUP('[2]Formulario PPGR3'!$G786,'[2]Formulario PPGR2'!$H$9:$V$534,15,FALSE),"")</f>
        <v/>
      </c>
      <c r="J786" s="534"/>
      <c r="K786" s="533"/>
      <c r="L786" s="530" t="str">
        <f>IF([2]!Tabla1[[#This Row],[Descripción]]="","",_xlfn.XLOOKUP([2]!Tabla1[[#This Row],[Descripción]],[2]!Tabla10[Descripción],[2]!Tabla10[Unidad de Medida],"",0))</f>
        <v/>
      </c>
      <c r="M786" s="321"/>
      <c r="N786" s="546" t="str">
        <f>IF([2]!Tabla1[[#This Row],[Descripción]]="","",_xlfn.XLOOKUP([2]!Tabla1[[#This Row],[Descripción]],[2]!Tabla10[Descripción],[2]!Tabla10[Precio Unitario],0))</f>
        <v/>
      </c>
      <c r="O786" s="546" t="str">
        <f>IF([2]!Tabla1[[#This Row],[Cantidad de Insumos]]="","",[2]!Tabla1[[#This Row],[Precio Unitario]]*[2]!Tabla1[[#This Row],[Cantidad de Insumos]])</f>
        <v/>
      </c>
      <c r="P786" s="531" t="str">
        <f>IF([2]!Tabla1[[#This Row],[Descripción]]="","",_xlfn.XLOOKUP([2]!Tabla1[[#This Row],[Descripción]],[2]!Tabla10[Descripción],[2]!Tabla10[CODIGO PRESUPUESTARIO],0))</f>
        <v/>
      </c>
      <c r="Q786" s="532"/>
      <c r="R786" s="532" t="str">
        <f>IF([2]!Tabla1[[#This Row],[Insumos]]="","",_xlfn.XLOOKUP([2]!Tabla1[[#This Row],[Insumos]],[2]!Tabla10[Insumo],[2]!Tabla10[InsumoAbrev],"",0))</f>
        <v/>
      </c>
      <c r="S786" s="191"/>
    </row>
    <row r="787" spans="2:19" s="276" customFormat="1">
      <c r="B787" s="191" t="str">
        <f>IF('Formulario PPGR3'!$G787="","",CONCATENATE('Formulario PPGR3'!$C787,".",'Formulario PPGR3'!$D787,".",'Formulario PPGR3'!$E787,".",'Formulario PPGR3'!$F787))</f>
        <v/>
      </c>
      <c r="C787" s="191" t="str">
        <f>IF('Formulario PPGR3'!$G787="","",'Formulario PPGR1'!#REF!)</f>
        <v/>
      </c>
      <c r="D787" s="191" t="str">
        <f>IF('Formulario PPGR3'!$G787="","",'Formulario PPGR1'!#REF!)</f>
        <v/>
      </c>
      <c r="E787" s="191" t="str">
        <f>IF('Formulario PPGR3'!$G787="","",'Formulario PPGR1'!#REF!)</f>
        <v/>
      </c>
      <c r="F787" s="191" t="str">
        <f>IF('Formulario PPGR3'!$G787="","",'Formulario PPGR1'!#REF!)</f>
        <v/>
      </c>
      <c r="G787" s="241"/>
      <c r="H787" s="528" t="e" cm="1" vm="1">
        <f t="array" ref="H787">IF([2]!Tabla1[[#This Row],[Código_Actividad]]="","",_xlfn.XLOOKUP([2]!Tabla1[[#This Row],[Código_Actividad]],CodigoActividad,[2]!Tabla2[Actividades Programables Presupuestables],"",0))</f>
        <v>#REF!</v>
      </c>
      <c r="I787" s="529" t="str">
        <f>IFERROR(VLOOKUP('[2]Formulario PPGR3'!$G787,'[2]Formulario PPGR2'!$H$9:$V$534,15,FALSE),"")</f>
        <v/>
      </c>
      <c r="J787" s="534"/>
      <c r="K787" s="533"/>
      <c r="L787" s="530" t="str">
        <f>IF([2]!Tabla1[[#This Row],[Descripción]]="","",_xlfn.XLOOKUP([2]!Tabla1[[#This Row],[Descripción]],[2]!Tabla10[Descripción],[2]!Tabla10[Unidad de Medida],"",0))</f>
        <v/>
      </c>
      <c r="M787" s="321"/>
      <c r="N787" s="546" t="str">
        <f>IF([2]!Tabla1[[#This Row],[Descripción]]="","",_xlfn.XLOOKUP([2]!Tabla1[[#This Row],[Descripción]],[2]!Tabla10[Descripción],[2]!Tabla10[Precio Unitario],0))</f>
        <v/>
      </c>
      <c r="O787" s="546" t="str">
        <f>IF([2]!Tabla1[[#This Row],[Cantidad de Insumos]]="","",[2]!Tabla1[[#This Row],[Precio Unitario]]*[2]!Tabla1[[#This Row],[Cantidad de Insumos]])</f>
        <v/>
      </c>
      <c r="P787" s="531" t="str">
        <f>IF([2]!Tabla1[[#This Row],[Descripción]]="","",_xlfn.XLOOKUP([2]!Tabla1[[#This Row],[Descripción]],[2]!Tabla10[Descripción],[2]!Tabla10[CODIGO PRESUPUESTARIO],0))</f>
        <v/>
      </c>
      <c r="Q787" s="532"/>
      <c r="R787" s="532" t="str">
        <f>IF([2]!Tabla1[[#This Row],[Insumos]]="","",_xlfn.XLOOKUP([2]!Tabla1[[#This Row],[Insumos]],[2]!Tabla10[Insumo],[2]!Tabla10[InsumoAbrev],"",0))</f>
        <v/>
      </c>
      <c r="S787" s="191"/>
    </row>
    <row r="788" spans="2:19" s="276" customFormat="1">
      <c r="B788" s="191" t="str">
        <f>IF('Formulario PPGR3'!$G788="","",CONCATENATE('Formulario PPGR3'!$C788,".",'Formulario PPGR3'!$D788,".",'Formulario PPGR3'!$E788,".",'Formulario PPGR3'!$F788))</f>
        <v/>
      </c>
      <c r="C788" s="191" t="str">
        <f>IF('Formulario PPGR3'!$G788="","",'Formulario PPGR1'!#REF!)</f>
        <v/>
      </c>
      <c r="D788" s="191" t="str">
        <f>IF('Formulario PPGR3'!$G788="","",'Formulario PPGR1'!#REF!)</f>
        <v/>
      </c>
      <c r="E788" s="191" t="str">
        <f>IF('Formulario PPGR3'!$G788="","",'Formulario PPGR1'!#REF!)</f>
        <v/>
      </c>
      <c r="F788" s="191" t="str">
        <f>IF('Formulario PPGR3'!$G788="","",'Formulario PPGR1'!#REF!)</f>
        <v/>
      </c>
      <c r="G788" s="241"/>
      <c r="H788" s="528" t="e" cm="1" vm="1">
        <f t="array" ref="H788">IF([2]!Tabla1[[#This Row],[Código_Actividad]]="","",_xlfn.XLOOKUP([2]!Tabla1[[#This Row],[Código_Actividad]],CodigoActividad,[2]!Tabla2[Actividades Programables Presupuestables],"",0))</f>
        <v>#REF!</v>
      </c>
      <c r="I788" s="529" t="str">
        <f>IFERROR(VLOOKUP('[2]Formulario PPGR3'!$G788,'[2]Formulario PPGR2'!$H$9:$V$534,15,FALSE),"")</f>
        <v/>
      </c>
      <c r="J788" s="534"/>
      <c r="K788" s="533"/>
      <c r="L788" s="530" t="str">
        <f>IF([2]!Tabla1[[#This Row],[Descripción]]="","",_xlfn.XLOOKUP([2]!Tabla1[[#This Row],[Descripción]],[2]!Tabla10[Descripción],[2]!Tabla10[Unidad de Medida],"",0))</f>
        <v/>
      </c>
      <c r="M788" s="321"/>
      <c r="N788" s="546" t="str">
        <f>IF([2]!Tabla1[[#This Row],[Descripción]]="","",_xlfn.XLOOKUP([2]!Tabla1[[#This Row],[Descripción]],[2]!Tabla10[Descripción],[2]!Tabla10[Precio Unitario],0))</f>
        <v/>
      </c>
      <c r="O788" s="546" t="str">
        <f>IF([2]!Tabla1[[#This Row],[Cantidad de Insumos]]="","",[2]!Tabla1[[#This Row],[Precio Unitario]]*[2]!Tabla1[[#This Row],[Cantidad de Insumos]])</f>
        <v/>
      </c>
      <c r="P788" s="531" t="str">
        <f>IF([2]!Tabla1[[#This Row],[Descripción]]="","",_xlfn.XLOOKUP([2]!Tabla1[[#This Row],[Descripción]],[2]!Tabla10[Descripción],[2]!Tabla10[CODIGO PRESUPUESTARIO],0))</f>
        <v/>
      </c>
      <c r="Q788" s="532"/>
      <c r="R788" s="532" t="str">
        <f>IF([2]!Tabla1[[#This Row],[Insumos]]="","",_xlfn.XLOOKUP([2]!Tabla1[[#This Row],[Insumos]],[2]!Tabla10[Insumo],[2]!Tabla10[InsumoAbrev],"",0))</f>
        <v/>
      </c>
      <c r="S788" s="191"/>
    </row>
    <row r="789" spans="2:19" s="276" customFormat="1">
      <c r="B789" s="191" t="str">
        <f>IF('Formulario PPGR3'!$G789="","",CONCATENATE('Formulario PPGR3'!$C789,".",'Formulario PPGR3'!$D789,".",'Formulario PPGR3'!$E789,".",'Formulario PPGR3'!$F789))</f>
        <v/>
      </c>
      <c r="C789" s="191" t="str">
        <f>IF('Formulario PPGR3'!$G789="","",'Formulario PPGR1'!#REF!)</f>
        <v/>
      </c>
      <c r="D789" s="191" t="str">
        <f>IF('Formulario PPGR3'!$G789="","",'Formulario PPGR1'!#REF!)</f>
        <v/>
      </c>
      <c r="E789" s="191" t="str">
        <f>IF('Formulario PPGR3'!$G789="","",'Formulario PPGR1'!#REF!)</f>
        <v/>
      </c>
      <c r="F789" s="191" t="str">
        <f>IF('Formulario PPGR3'!$G789="","",'Formulario PPGR1'!#REF!)</f>
        <v/>
      </c>
      <c r="G789" s="241"/>
      <c r="H789" s="528" t="e" cm="1" vm="1">
        <f t="array" ref="H789">IF([2]!Tabla1[[#This Row],[Código_Actividad]]="","",_xlfn.XLOOKUP([2]!Tabla1[[#This Row],[Código_Actividad]],CodigoActividad,[2]!Tabla2[Actividades Programables Presupuestables],"",0))</f>
        <v>#REF!</v>
      </c>
      <c r="I789" s="529" t="str">
        <f>IFERROR(VLOOKUP('[2]Formulario PPGR3'!$G789,'[2]Formulario PPGR2'!$H$9:$V$534,15,FALSE),"")</f>
        <v/>
      </c>
      <c r="J789" s="534"/>
      <c r="K789" s="533"/>
      <c r="L789" s="530" t="str">
        <f>IF([2]!Tabla1[[#This Row],[Descripción]]="","",_xlfn.XLOOKUP([2]!Tabla1[[#This Row],[Descripción]],[2]!Tabla10[Descripción],[2]!Tabla10[Unidad de Medida],"",0))</f>
        <v/>
      </c>
      <c r="M789" s="321"/>
      <c r="N789" s="546" t="str">
        <f>IF([2]!Tabla1[[#This Row],[Descripción]]="","",_xlfn.XLOOKUP([2]!Tabla1[[#This Row],[Descripción]],[2]!Tabla10[Descripción],[2]!Tabla10[Precio Unitario],0))</f>
        <v/>
      </c>
      <c r="O789" s="546" t="str">
        <f>IF([2]!Tabla1[[#This Row],[Cantidad de Insumos]]="","",[2]!Tabla1[[#This Row],[Precio Unitario]]*[2]!Tabla1[[#This Row],[Cantidad de Insumos]])</f>
        <v/>
      </c>
      <c r="P789" s="531" t="str">
        <f>IF([2]!Tabla1[[#This Row],[Descripción]]="","",_xlfn.XLOOKUP([2]!Tabla1[[#This Row],[Descripción]],[2]!Tabla10[Descripción],[2]!Tabla10[CODIGO PRESUPUESTARIO],0))</f>
        <v/>
      </c>
      <c r="Q789" s="532"/>
      <c r="R789" s="532" t="str">
        <f>IF([2]!Tabla1[[#This Row],[Insumos]]="","",_xlfn.XLOOKUP([2]!Tabla1[[#This Row],[Insumos]],[2]!Tabla10[Insumo],[2]!Tabla10[InsumoAbrev],"",0))</f>
        <v/>
      </c>
      <c r="S789" s="191"/>
    </row>
    <row r="790" spans="2:19" s="276" customFormat="1">
      <c r="B790" s="191" t="str">
        <f>IF('Formulario PPGR3'!$G790="","",CONCATENATE('Formulario PPGR3'!$C790,".",'Formulario PPGR3'!$D790,".",'Formulario PPGR3'!$E790,".",'Formulario PPGR3'!$F790))</f>
        <v/>
      </c>
      <c r="C790" s="191" t="str">
        <f>IF('Formulario PPGR3'!$G790="","",'Formulario PPGR1'!#REF!)</f>
        <v/>
      </c>
      <c r="D790" s="191" t="str">
        <f>IF('Formulario PPGR3'!$G790="","",'Formulario PPGR1'!#REF!)</f>
        <v/>
      </c>
      <c r="E790" s="191" t="str">
        <f>IF('Formulario PPGR3'!$G790="","",'Formulario PPGR1'!#REF!)</f>
        <v/>
      </c>
      <c r="F790" s="191" t="str">
        <f>IF('Formulario PPGR3'!$G790="","",'Formulario PPGR1'!#REF!)</f>
        <v/>
      </c>
      <c r="G790" s="241"/>
      <c r="H790" s="528" t="e" cm="1" vm="1">
        <f t="array" ref="H790">IF([2]!Tabla1[[#This Row],[Código_Actividad]]="","",_xlfn.XLOOKUP([2]!Tabla1[[#This Row],[Código_Actividad]],CodigoActividad,[2]!Tabla2[Actividades Programables Presupuestables],"",0))</f>
        <v>#REF!</v>
      </c>
      <c r="I790" s="529" t="str">
        <f>IFERROR(VLOOKUP('[2]Formulario PPGR3'!$G790,'[2]Formulario PPGR2'!$H$9:$V$534,15,FALSE),"")</f>
        <v/>
      </c>
      <c r="J790" s="534"/>
      <c r="K790" s="533"/>
      <c r="L790" s="530" t="str">
        <f>IF([2]!Tabla1[[#This Row],[Descripción]]="","",_xlfn.XLOOKUP([2]!Tabla1[[#This Row],[Descripción]],[2]!Tabla10[Descripción],[2]!Tabla10[Unidad de Medida],"",0))</f>
        <v/>
      </c>
      <c r="M790" s="321"/>
      <c r="N790" s="546" t="str">
        <f>IF([2]!Tabla1[[#This Row],[Descripción]]="","",_xlfn.XLOOKUP([2]!Tabla1[[#This Row],[Descripción]],[2]!Tabla10[Descripción],[2]!Tabla10[Precio Unitario],0))</f>
        <v/>
      </c>
      <c r="O790" s="546" t="str">
        <f>IF([2]!Tabla1[[#This Row],[Cantidad de Insumos]]="","",[2]!Tabla1[[#This Row],[Precio Unitario]]*[2]!Tabla1[[#This Row],[Cantidad de Insumos]])</f>
        <v/>
      </c>
      <c r="P790" s="531" t="str">
        <f>IF([2]!Tabla1[[#This Row],[Descripción]]="","",_xlfn.XLOOKUP([2]!Tabla1[[#This Row],[Descripción]],[2]!Tabla10[Descripción],[2]!Tabla10[CODIGO PRESUPUESTARIO],0))</f>
        <v/>
      </c>
      <c r="Q790" s="532"/>
      <c r="R790" s="532" t="str">
        <f>IF([2]!Tabla1[[#This Row],[Insumos]]="","",_xlfn.XLOOKUP([2]!Tabla1[[#This Row],[Insumos]],[2]!Tabla10[Insumo],[2]!Tabla10[InsumoAbrev],"",0))</f>
        <v/>
      </c>
      <c r="S790" s="191"/>
    </row>
    <row r="791" spans="2:19" s="276" customFormat="1">
      <c r="B791" s="191" t="str">
        <f>IF('Formulario PPGR3'!$G791="","",CONCATENATE('Formulario PPGR3'!$C791,".",'Formulario PPGR3'!$D791,".",'Formulario PPGR3'!$E791,".",'Formulario PPGR3'!$F791))</f>
        <v/>
      </c>
      <c r="C791" s="191" t="str">
        <f>IF('Formulario PPGR3'!$G791="","",'Formulario PPGR1'!#REF!)</f>
        <v/>
      </c>
      <c r="D791" s="191" t="str">
        <f>IF('Formulario PPGR3'!$G791="","",'Formulario PPGR1'!#REF!)</f>
        <v/>
      </c>
      <c r="E791" s="191" t="str">
        <f>IF('Formulario PPGR3'!$G791="","",'Formulario PPGR1'!#REF!)</f>
        <v/>
      </c>
      <c r="F791" s="191" t="str">
        <f>IF('Formulario PPGR3'!$G791="","",'Formulario PPGR1'!#REF!)</f>
        <v/>
      </c>
      <c r="G791" s="241"/>
      <c r="H791" s="528" t="e" cm="1" vm="1">
        <f t="array" ref="H791">IF([2]!Tabla1[[#This Row],[Código_Actividad]]="","",_xlfn.XLOOKUP([2]!Tabla1[[#This Row],[Código_Actividad]],CodigoActividad,[2]!Tabla2[Actividades Programables Presupuestables],"",0))</f>
        <v>#REF!</v>
      </c>
      <c r="I791" s="529" t="str">
        <f>IFERROR(VLOOKUP('[2]Formulario PPGR3'!$G791,'[2]Formulario PPGR2'!$H$9:$V$534,15,FALSE),"")</f>
        <v/>
      </c>
      <c r="J791" s="534"/>
      <c r="K791" s="533"/>
      <c r="L791" s="530" t="str">
        <f>IF([2]!Tabla1[[#This Row],[Descripción]]="","",_xlfn.XLOOKUP([2]!Tabla1[[#This Row],[Descripción]],[2]!Tabla10[Descripción],[2]!Tabla10[Unidad de Medida],"",0))</f>
        <v/>
      </c>
      <c r="M791" s="321"/>
      <c r="N791" s="546" t="str">
        <f>IF([2]!Tabla1[[#This Row],[Descripción]]="","",_xlfn.XLOOKUP([2]!Tabla1[[#This Row],[Descripción]],[2]!Tabla10[Descripción],[2]!Tabla10[Precio Unitario],0))</f>
        <v/>
      </c>
      <c r="O791" s="546" t="str">
        <f>IF([2]!Tabla1[[#This Row],[Cantidad de Insumos]]="","",[2]!Tabla1[[#This Row],[Precio Unitario]]*[2]!Tabla1[[#This Row],[Cantidad de Insumos]])</f>
        <v/>
      </c>
      <c r="P791" s="531" t="str">
        <f>IF([2]!Tabla1[[#This Row],[Descripción]]="","",_xlfn.XLOOKUP([2]!Tabla1[[#This Row],[Descripción]],[2]!Tabla10[Descripción],[2]!Tabla10[CODIGO PRESUPUESTARIO],0))</f>
        <v/>
      </c>
      <c r="Q791" s="532"/>
      <c r="R791" s="532" t="str">
        <f>IF([2]!Tabla1[[#This Row],[Insumos]]="","",_xlfn.XLOOKUP([2]!Tabla1[[#This Row],[Insumos]],[2]!Tabla10[Insumo],[2]!Tabla10[InsumoAbrev],"",0))</f>
        <v/>
      </c>
      <c r="S791" s="191"/>
    </row>
    <row r="792" spans="2:19" s="276" customFormat="1">
      <c r="B792" s="191" t="str">
        <f>IF('Formulario PPGR3'!$G792="","",CONCATENATE('Formulario PPGR3'!$C792,".",'Formulario PPGR3'!$D792,".",'Formulario PPGR3'!$E792,".",'Formulario PPGR3'!$F792))</f>
        <v/>
      </c>
      <c r="C792" s="191" t="str">
        <f>IF('Formulario PPGR3'!$G792="","",'Formulario PPGR1'!#REF!)</f>
        <v/>
      </c>
      <c r="D792" s="191" t="str">
        <f>IF('Formulario PPGR3'!$G792="","",'Formulario PPGR1'!#REF!)</f>
        <v/>
      </c>
      <c r="E792" s="191" t="str">
        <f>IF('Formulario PPGR3'!$G792="","",'Formulario PPGR1'!#REF!)</f>
        <v/>
      </c>
      <c r="F792" s="191" t="str">
        <f>IF('Formulario PPGR3'!$G792="","",'Formulario PPGR1'!#REF!)</f>
        <v/>
      </c>
      <c r="G792" s="241"/>
      <c r="H792" s="528" t="e" cm="1" vm="1">
        <f t="array" ref="H792">IF([2]!Tabla1[[#This Row],[Código_Actividad]]="","",_xlfn.XLOOKUP([2]!Tabla1[[#This Row],[Código_Actividad]],CodigoActividad,[2]!Tabla2[Actividades Programables Presupuestables],"",0))</f>
        <v>#REF!</v>
      </c>
      <c r="I792" s="529" t="str">
        <f>IFERROR(VLOOKUP('[2]Formulario PPGR3'!$G792,'[2]Formulario PPGR2'!$H$9:$V$534,15,FALSE),"")</f>
        <v/>
      </c>
      <c r="J792" s="534"/>
      <c r="K792" s="533"/>
      <c r="L792" s="530" t="str">
        <f>IF([2]!Tabla1[[#This Row],[Descripción]]="","",_xlfn.XLOOKUP([2]!Tabla1[[#This Row],[Descripción]],[2]!Tabla10[Descripción],[2]!Tabla10[Unidad de Medida],"",0))</f>
        <v/>
      </c>
      <c r="M792" s="321"/>
      <c r="N792" s="546" t="str">
        <f>IF([2]!Tabla1[[#This Row],[Descripción]]="","",_xlfn.XLOOKUP([2]!Tabla1[[#This Row],[Descripción]],[2]!Tabla10[Descripción],[2]!Tabla10[Precio Unitario],0))</f>
        <v/>
      </c>
      <c r="O792" s="546" t="str">
        <f>IF([2]!Tabla1[[#This Row],[Cantidad de Insumos]]="","",[2]!Tabla1[[#This Row],[Precio Unitario]]*[2]!Tabla1[[#This Row],[Cantidad de Insumos]])</f>
        <v/>
      </c>
      <c r="P792" s="531" t="str">
        <f>IF([2]!Tabla1[[#This Row],[Descripción]]="","",_xlfn.XLOOKUP([2]!Tabla1[[#This Row],[Descripción]],[2]!Tabla10[Descripción],[2]!Tabla10[CODIGO PRESUPUESTARIO],0))</f>
        <v/>
      </c>
      <c r="Q792" s="532"/>
      <c r="R792" s="532" t="str">
        <f>IF([2]!Tabla1[[#This Row],[Insumos]]="","",_xlfn.XLOOKUP([2]!Tabla1[[#This Row],[Insumos]],[2]!Tabla10[Insumo],[2]!Tabla10[InsumoAbrev],"",0))</f>
        <v/>
      </c>
      <c r="S792" s="191"/>
    </row>
    <row r="793" spans="2:19" s="276" customFormat="1">
      <c r="B793" s="191" t="str">
        <f>IF('Formulario PPGR3'!$G793="","",CONCATENATE('Formulario PPGR3'!$C793,".",'Formulario PPGR3'!$D793,".",'Formulario PPGR3'!$E793,".",'Formulario PPGR3'!$F793))</f>
        <v/>
      </c>
      <c r="C793" s="191" t="str">
        <f>IF('Formulario PPGR3'!$G793="","",'Formulario PPGR1'!#REF!)</f>
        <v/>
      </c>
      <c r="D793" s="191" t="str">
        <f>IF('Formulario PPGR3'!$G793="","",'Formulario PPGR1'!#REF!)</f>
        <v/>
      </c>
      <c r="E793" s="191" t="str">
        <f>IF('Formulario PPGR3'!$G793="","",'Formulario PPGR1'!#REF!)</f>
        <v/>
      </c>
      <c r="F793" s="191" t="str">
        <f>IF('Formulario PPGR3'!$G793="","",'Formulario PPGR1'!#REF!)</f>
        <v/>
      </c>
      <c r="G793" s="241"/>
      <c r="H793" s="528" t="e" cm="1" vm="1">
        <f t="array" ref="H793">IF([2]!Tabla1[[#This Row],[Código_Actividad]]="","",_xlfn.XLOOKUP([2]!Tabla1[[#This Row],[Código_Actividad]],CodigoActividad,[2]!Tabla2[Actividades Programables Presupuestables],"",0))</f>
        <v>#REF!</v>
      </c>
      <c r="I793" s="529" t="str">
        <f>IFERROR(VLOOKUP('[2]Formulario PPGR3'!$G793,'[2]Formulario PPGR2'!$H$9:$V$534,15,FALSE),"")</f>
        <v/>
      </c>
      <c r="J793" s="534"/>
      <c r="K793" s="533"/>
      <c r="L793" s="530" t="str">
        <f>IF([2]!Tabla1[[#This Row],[Descripción]]="","",_xlfn.XLOOKUP([2]!Tabla1[[#This Row],[Descripción]],[2]!Tabla10[Descripción],[2]!Tabla10[Unidad de Medida],"",0))</f>
        <v/>
      </c>
      <c r="M793" s="321"/>
      <c r="N793" s="546" t="str">
        <f>IF([2]!Tabla1[[#This Row],[Descripción]]="","",_xlfn.XLOOKUP([2]!Tabla1[[#This Row],[Descripción]],[2]!Tabla10[Descripción],[2]!Tabla10[Precio Unitario],0))</f>
        <v/>
      </c>
      <c r="O793" s="546" t="str">
        <f>IF([2]!Tabla1[[#This Row],[Cantidad de Insumos]]="","",[2]!Tabla1[[#This Row],[Precio Unitario]]*[2]!Tabla1[[#This Row],[Cantidad de Insumos]])</f>
        <v/>
      </c>
      <c r="P793" s="531" t="str">
        <f>IF([2]!Tabla1[[#This Row],[Descripción]]="","",_xlfn.XLOOKUP([2]!Tabla1[[#This Row],[Descripción]],[2]!Tabla10[Descripción],[2]!Tabla10[CODIGO PRESUPUESTARIO],0))</f>
        <v/>
      </c>
      <c r="Q793" s="532"/>
      <c r="R793" s="532" t="str">
        <f>IF([2]!Tabla1[[#This Row],[Insumos]]="","",_xlfn.XLOOKUP([2]!Tabla1[[#This Row],[Insumos]],[2]!Tabla10[Insumo],[2]!Tabla10[InsumoAbrev],"",0))</f>
        <v/>
      </c>
      <c r="S793" s="191"/>
    </row>
    <row r="794" spans="2:19" s="276" customFormat="1">
      <c r="B794" s="191" t="str">
        <f>IF('Formulario PPGR3'!$G794="","",CONCATENATE('Formulario PPGR3'!$C794,".",'Formulario PPGR3'!$D794,".",'Formulario PPGR3'!$E794,".",'Formulario PPGR3'!$F794))</f>
        <v/>
      </c>
      <c r="C794" s="191" t="str">
        <f>IF('Formulario PPGR3'!$G794="","",'Formulario PPGR1'!#REF!)</f>
        <v/>
      </c>
      <c r="D794" s="191" t="str">
        <f>IF('Formulario PPGR3'!$G794="","",'Formulario PPGR1'!#REF!)</f>
        <v/>
      </c>
      <c r="E794" s="191" t="str">
        <f>IF('Formulario PPGR3'!$G794="","",'Formulario PPGR1'!#REF!)</f>
        <v/>
      </c>
      <c r="F794" s="191" t="str">
        <f>IF('Formulario PPGR3'!$G794="","",'Formulario PPGR1'!#REF!)</f>
        <v/>
      </c>
      <c r="G794" s="241"/>
      <c r="H794" s="528" t="e" cm="1" vm="1">
        <f t="array" ref="H794">IF([2]!Tabla1[[#This Row],[Código_Actividad]]="","",_xlfn.XLOOKUP([2]!Tabla1[[#This Row],[Código_Actividad]],CodigoActividad,[2]!Tabla2[Actividades Programables Presupuestables],"",0))</f>
        <v>#REF!</v>
      </c>
      <c r="I794" s="529" t="str">
        <f>IFERROR(VLOOKUP('[2]Formulario PPGR3'!$G794,'[2]Formulario PPGR2'!$H$9:$V$534,15,FALSE),"")</f>
        <v/>
      </c>
      <c r="J794" s="534"/>
      <c r="K794" s="533"/>
      <c r="L794" s="530" t="str">
        <f>IF([2]!Tabla1[[#This Row],[Descripción]]="","",_xlfn.XLOOKUP([2]!Tabla1[[#This Row],[Descripción]],[2]!Tabla10[Descripción],[2]!Tabla10[Unidad de Medida],"",0))</f>
        <v/>
      </c>
      <c r="M794" s="321"/>
      <c r="N794" s="546" t="str">
        <f>IF([2]!Tabla1[[#This Row],[Descripción]]="","",_xlfn.XLOOKUP([2]!Tabla1[[#This Row],[Descripción]],[2]!Tabla10[Descripción],[2]!Tabla10[Precio Unitario],0))</f>
        <v/>
      </c>
      <c r="O794" s="546" t="str">
        <f>IF([2]!Tabla1[[#This Row],[Cantidad de Insumos]]="","",[2]!Tabla1[[#This Row],[Precio Unitario]]*[2]!Tabla1[[#This Row],[Cantidad de Insumos]])</f>
        <v/>
      </c>
      <c r="P794" s="531" t="str">
        <f>IF([2]!Tabla1[[#This Row],[Descripción]]="","",_xlfn.XLOOKUP([2]!Tabla1[[#This Row],[Descripción]],[2]!Tabla10[Descripción],[2]!Tabla10[CODIGO PRESUPUESTARIO],0))</f>
        <v/>
      </c>
      <c r="Q794" s="532"/>
      <c r="R794" s="532" t="str">
        <f>IF([2]!Tabla1[[#This Row],[Insumos]]="","",_xlfn.XLOOKUP([2]!Tabla1[[#This Row],[Insumos]],[2]!Tabla10[Insumo],[2]!Tabla10[InsumoAbrev],"",0))</f>
        <v/>
      </c>
      <c r="S794" s="191"/>
    </row>
    <row r="795" spans="2:19" s="276" customFormat="1">
      <c r="B795" s="191" t="str">
        <f>IF('Formulario PPGR3'!$G795="","",CONCATENATE('Formulario PPGR3'!$C795,".",'Formulario PPGR3'!$D795,".",'Formulario PPGR3'!$E795,".",'Formulario PPGR3'!$F795))</f>
        <v/>
      </c>
      <c r="C795" s="191" t="str">
        <f>IF('Formulario PPGR3'!$G795="","",'Formulario PPGR1'!#REF!)</f>
        <v/>
      </c>
      <c r="D795" s="191" t="str">
        <f>IF('Formulario PPGR3'!$G795="","",'Formulario PPGR1'!#REF!)</f>
        <v/>
      </c>
      <c r="E795" s="191" t="str">
        <f>IF('Formulario PPGR3'!$G795="","",'Formulario PPGR1'!#REF!)</f>
        <v/>
      </c>
      <c r="F795" s="191" t="str">
        <f>IF('Formulario PPGR3'!$G795="","",'Formulario PPGR1'!#REF!)</f>
        <v/>
      </c>
      <c r="G795" s="241"/>
      <c r="H795" s="528" t="e" cm="1" vm="1">
        <f t="array" ref="H795">IF([2]!Tabla1[[#This Row],[Código_Actividad]]="","",_xlfn.XLOOKUP([2]!Tabla1[[#This Row],[Código_Actividad]],CodigoActividad,[2]!Tabla2[Actividades Programables Presupuestables],"",0))</f>
        <v>#REF!</v>
      </c>
      <c r="I795" s="529" t="str">
        <f>IFERROR(VLOOKUP('[2]Formulario PPGR3'!$G795,'[2]Formulario PPGR2'!$H$9:$V$534,15,FALSE),"")</f>
        <v/>
      </c>
      <c r="J795" s="534"/>
      <c r="K795" s="533"/>
      <c r="L795" s="530" t="str">
        <f>IF([2]!Tabla1[[#This Row],[Descripción]]="","",_xlfn.XLOOKUP([2]!Tabla1[[#This Row],[Descripción]],[2]!Tabla10[Descripción],[2]!Tabla10[Unidad de Medida],"",0))</f>
        <v/>
      </c>
      <c r="M795" s="321"/>
      <c r="N795" s="546" t="str">
        <f>IF([2]!Tabla1[[#This Row],[Descripción]]="","",_xlfn.XLOOKUP([2]!Tabla1[[#This Row],[Descripción]],[2]!Tabla10[Descripción],[2]!Tabla10[Precio Unitario],0))</f>
        <v/>
      </c>
      <c r="O795" s="546" t="str">
        <f>IF([2]!Tabla1[[#This Row],[Cantidad de Insumos]]="","",[2]!Tabla1[[#This Row],[Precio Unitario]]*[2]!Tabla1[[#This Row],[Cantidad de Insumos]])</f>
        <v/>
      </c>
      <c r="P795" s="531" t="str">
        <f>IF([2]!Tabla1[[#This Row],[Descripción]]="","",_xlfn.XLOOKUP([2]!Tabla1[[#This Row],[Descripción]],[2]!Tabla10[Descripción],[2]!Tabla10[CODIGO PRESUPUESTARIO],0))</f>
        <v/>
      </c>
      <c r="Q795" s="532"/>
      <c r="R795" s="532" t="str">
        <f>IF([2]!Tabla1[[#This Row],[Insumos]]="","",_xlfn.XLOOKUP([2]!Tabla1[[#This Row],[Insumos]],[2]!Tabla10[Insumo],[2]!Tabla10[InsumoAbrev],"",0))</f>
        <v/>
      </c>
      <c r="S795" s="191"/>
    </row>
    <row r="796" spans="2:19" s="276" customFormat="1">
      <c r="B796" s="191" t="str">
        <f>IF('Formulario PPGR3'!$G796="","",CONCATENATE('Formulario PPGR3'!$C796,".",'Formulario PPGR3'!$D796,".",'Formulario PPGR3'!$E796,".",'Formulario PPGR3'!$F796))</f>
        <v/>
      </c>
      <c r="C796" s="191" t="str">
        <f>IF('Formulario PPGR3'!$G796="","",'Formulario PPGR1'!#REF!)</f>
        <v/>
      </c>
      <c r="D796" s="191" t="str">
        <f>IF('Formulario PPGR3'!$G796="","",'Formulario PPGR1'!#REF!)</f>
        <v/>
      </c>
      <c r="E796" s="191" t="str">
        <f>IF('Formulario PPGR3'!$G796="","",'Formulario PPGR1'!#REF!)</f>
        <v/>
      </c>
      <c r="F796" s="191" t="str">
        <f>IF('Formulario PPGR3'!$G796="","",'Formulario PPGR1'!#REF!)</f>
        <v/>
      </c>
      <c r="G796" s="241"/>
      <c r="H796" s="528" t="e" cm="1" vm="1">
        <f t="array" ref="H796">IF([2]!Tabla1[[#This Row],[Código_Actividad]]="","",_xlfn.XLOOKUP([2]!Tabla1[[#This Row],[Código_Actividad]],CodigoActividad,[2]!Tabla2[Actividades Programables Presupuestables],"",0))</f>
        <v>#REF!</v>
      </c>
      <c r="I796" s="529" t="str">
        <f>IFERROR(VLOOKUP('[2]Formulario PPGR3'!$G796,'[2]Formulario PPGR2'!$H$9:$V$534,15,FALSE),"")</f>
        <v/>
      </c>
      <c r="J796" s="534"/>
      <c r="K796" s="533"/>
      <c r="L796" s="530" t="str">
        <f>IF([2]!Tabla1[[#This Row],[Descripción]]="","",_xlfn.XLOOKUP([2]!Tabla1[[#This Row],[Descripción]],[2]!Tabla10[Descripción],[2]!Tabla10[Unidad de Medida],"",0))</f>
        <v/>
      </c>
      <c r="M796" s="321"/>
      <c r="N796" s="546" t="str">
        <f>IF([2]!Tabla1[[#This Row],[Descripción]]="","",_xlfn.XLOOKUP([2]!Tabla1[[#This Row],[Descripción]],[2]!Tabla10[Descripción],[2]!Tabla10[Precio Unitario],0))</f>
        <v/>
      </c>
      <c r="O796" s="546" t="str">
        <f>IF([2]!Tabla1[[#This Row],[Cantidad de Insumos]]="","",[2]!Tabla1[[#This Row],[Precio Unitario]]*[2]!Tabla1[[#This Row],[Cantidad de Insumos]])</f>
        <v/>
      </c>
      <c r="P796" s="531" t="str">
        <f>IF([2]!Tabla1[[#This Row],[Descripción]]="","",_xlfn.XLOOKUP([2]!Tabla1[[#This Row],[Descripción]],[2]!Tabla10[Descripción],[2]!Tabla10[CODIGO PRESUPUESTARIO],0))</f>
        <v/>
      </c>
      <c r="Q796" s="532"/>
      <c r="R796" s="532" t="str">
        <f>IF([2]!Tabla1[[#This Row],[Insumos]]="","",_xlfn.XLOOKUP([2]!Tabla1[[#This Row],[Insumos]],[2]!Tabla10[Insumo],[2]!Tabla10[InsumoAbrev],"",0))</f>
        <v/>
      </c>
      <c r="S796" s="191"/>
    </row>
    <row r="797" spans="2:19" s="276" customFormat="1">
      <c r="B797" s="191" t="str">
        <f>IF('Formulario PPGR3'!$G797="","",CONCATENATE('Formulario PPGR3'!$C797,".",'Formulario PPGR3'!$D797,".",'Formulario PPGR3'!$E797,".",'Formulario PPGR3'!$F797))</f>
        <v/>
      </c>
      <c r="C797" s="191" t="str">
        <f>IF('Formulario PPGR3'!$G797="","",'Formulario PPGR1'!#REF!)</f>
        <v/>
      </c>
      <c r="D797" s="191" t="str">
        <f>IF('Formulario PPGR3'!$G797="","",'Formulario PPGR1'!#REF!)</f>
        <v/>
      </c>
      <c r="E797" s="191" t="str">
        <f>IF('Formulario PPGR3'!$G797="","",'Formulario PPGR1'!#REF!)</f>
        <v/>
      </c>
      <c r="F797" s="191" t="str">
        <f>IF('Formulario PPGR3'!$G797="","",'Formulario PPGR1'!#REF!)</f>
        <v/>
      </c>
      <c r="G797" s="241"/>
      <c r="H797" s="528" t="e" cm="1" vm="1">
        <f t="array" ref="H797">IF([2]!Tabla1[[#This Row],[Código_Actividad]]="","",_xlfn.XLOOKUP([2]!Tabla1[[#This Row],[Código_Actividad]],CodigoActividad,[2]!Tabla2[Actividades Programables Presupuestables],"",0))</f>
        <v>#REF!</v>
      </c>
      <c r="I797" s="529" t="str">
        <f>IFERROR(VLOOKUP('[2]Formulario PPGR3'!$G797,'[2]Formulario PPGR2'!$H$9:$V$534,15,FALSE),"")</f>
        <v/>
      </c>
      <c r="J797" s="534"/>
      <c r="K797" s="533"/>
      <c r="L797" s="530" t="str">
        <f>IF([2]!Tabla1[[#This Row],[Descripción]]="","",_xlfn.XLOOKUP([2]!Tabla1[[#This Row],[Descripción]],[2]!Tabla10[Descripción],[2]!Tabla10[Unidad de Medida],"",0))</f>
        <v/>
      </c>
      <c r="M797" s="321"/>
      <c r="N797" s="546" t="str">
        <f>IF([2]!Tabla1[[#This Row],[Descripción]]="","",_xlfn.XLOOKUP([2]!Tabla1[[#This Row],[Descripción]],[2]!Tabla10[Descripción],[2]!Tabla10[Precio Unitario],0))</f>
        <v/>
      </c>
      <c r="O797" s="546" t="str">
        <f>IF([2]!Tabla1[[#This Row],[Cantidad de Insumos]]="","",[2]!Tabla1[[#This Row],[Precio Unitario]]*[2]!Tabla1[[#This Row],[Cantidad de Insumos]])</f>
        <v/>
      </c>
      <c r="P797" s="531" t="str">
        <f>IF([2]!Tabla1[[#This Row],[Descripción]]="","",_xlfn.XLOOKUP([2]!Tabla1[[#This Row],[Descripción]],[2]!Tabla10[Descripción],[2]!Tabla10[CODIGO PRESUPUESTARIO],0))</f>
        <v/>
      </c>
      <c r="Q797" s="532"/>
      <c r="R797" s="532" t="str">
        <f>IF([2]!Tabla1[[#This Row],[Insumos]]="","",_xlfn.XLOOKUP([2]!Tabla1[[#This Row],[Insumos]],[2]!Tabla10[Insumo],[2]!Tabla10[InsumoAbrev],"",0))</f>
        <v/>
      </c>
      <c r="S797" s="191"/>
    </row>
    <row r="798" spans="2:19" s="276" customFormat="1">
      <c r="B798" s="191" t="str">
        <f>IF('Formulario PPGR3'!$G798="","",CONCATENATE('Formulario PPGR3'!$C798,".",'Formulario PPGR3'!$D798,".",'Formulario PPGR3'!$E798,".",'Formulario PPGR3'!$F798))</f>
        <v/>
      </c>
      <c r="C798" s="191" t="str">
        <f>IF('Formulario PPGR3'!$G798="","",'Formulario PPGR1'!#REF!)</f>
        <v/>
      </c>
      <c r="D798" s="191" t="str">
        <f>IF('Formulario PPGR3'!$G798="","",'Formulario PPGR1'!#REF!)</f>
        <v/>
      </c>
      <c r="E798" s="191" t="str">
        <f>IF('Formulario PPGR3'!$G798="","",'Formulario PPGR1'!#REF!)</f>
        <v/>
      </c>
      <c r="F798" s="191" t="str">
        <f>IF('Formulario PPGR3'!$G798="","",'Formulario PPGR1'!#REF!)</f>
        <v/>
      </c>
      <c r="G798" s="241"/>
      <c r="H798" s="528" t="e" cm="1" vm="1">
        <f t="array" ref="H798">IF([2]!Tabla1[[#This Row],[Código_Actividad]]="","",_xlfn.XLOOKUP([2]!Tabla1[[#This Row],[Código_Actividad]],CodigoActividad,[2]!Tabla2[Actividades Programables Presupuestables],"",0))</f>
        <v>#REF!</v>
      </c>
      <c r="I798" s="529" t="str">
        <f>IFERROR(VLOOKUP('[2]Formulario PPGR3'!$G798,'[2]Formulario PPGR2'!$H$9:$V$534,15,FALSE),"")</f>
        <v/>
      </c>
      <c r="J798" s="534"/>
      <c r="K798" s="533"/>
      <c r="L798" s="530" t="str">
        <f>IF([2]!Tabla1[[#This Row],[Descripción]]="","",_xlfn.XLOOKUP([2]!Tabla1[[#This Row],[Descripción]],[2]!Tabla10[Descripción],[2]!Tabla10[Unidad de Medida],"",0))</f>
        <v/>
      </c>
      <c r="M798" s="321"/>
      <c r="N798" s="546" t="str">
        <f>IF([2]!Tabla1[[#This Row],[Descripción]]="","",_xlfn.XLOOKUP([2]!Tabla1[[#This Row],[Descripción]],[2]!Tabla10[Descripción],[2]!Tabla10[Precio Unitario],0))</f>
        <v/>
      </c>
      <c r="O798" s="546" t="str">
        <f>IF([2]!Tabla1[[#This Row],[Cantidad de Insumos]]="","",[2]!Tabla1[[#This Row],[Precio Unitario]]*[2]!Tabla1[[#This Row],[Cantidad de Insumos]])</f>
        <v/>
      </c>
      <c r="P798" s="531" t="str">
        <f>IF([2]!Tabla1[[#This Row],[Descripción]]="","",_xlfn.XLOOKUP([2]!Tabla1[[#This Row],[Descripción]],[2]!Tabla10[Descripción],[2]!Tabla10[CODIGO PRESUPUESTARIO],0))</f>
        <v/>
      </c>
      <c r="Q798" s="532"/>
      <c r="R798" s="532" t="str">
        <f>IF([2]!Tabla1[[#This Row],[Insumos]]="","",_xlfn.XLOOKUP([2]!Tabla1[[#This Row],[Insumos]],[2]!Tabla10[Insumo],[2]!Tabla10[InsumoAbrev],"",0))</f>
        <v/>
      </c>
      <c r="S798" s="191"/>
    </row>
    <row r="799" spans="2:19" s="276" customFormat="1">
      <c r="B799" s="191" t="str">
        <f>IF('Formulario PPGR3'!$G799="","",CONCATENATE('Formulario PPGR3'!$C799,".",'Formulario PPGR3'!$D799,".",'Formulario PPGR3'!$E799,".",'Formulario PPGR3'!$F799))</f>
        <v/>
      </c>
      <c r="C799" s="191" t="str">
        <f>IF('Formulario PPGR3'!$G799="","",'Formulario PPGR1'!#REF!)</f>
        <v/>
      </c>
      <c r="D799" s="191" t="str">
        <f>IF('Formulario PPGR3'!$G799="","",'Formulario PPGR1'!#REF!)</f>
        <v/>
      </c>
      <c r="E799" s="191" t="str">
        <f>IF('Formulario PPGR3'!$G799="","",'Formulario PPGR1'!#REF!)</f>
        <v/>
      </c>
      <c r="F799" s="191" t="str">
        <f>IF('Formulario PPGR3'!$G799="","",'Formulario PPGR1'!#REF!)</f>
        <v/>
      </c>
      <c r="G799" s="241"/>
      <c r="H799" s="528" t="e" cm="1" vm="1">
        <f t="array" ref="H799">IF([2]!Tabla1[[#This Row],[Código_Actividad]]="","",_xlfn.XLOOKUP([2]!Tabla1[[#This Row],[Código_Actividad]],CodigoActividad,[2]!Tabla2[Actividades Programables Presupuestables],"",0))</f>
        <v>#REF!</v>
      </c>
      <c r="I799" s="529" t="str">
        <f>IFERROR(VLOOKUP('[2]Formulario PPGR3'!$G799,'[2]Formulario PPGR2'!$H$9:$V$534,15,FALSE),"")</f>
        <v/>
      </c>
      <c r="J799" s="534"/>
      <c r="K799" s="533"/>
      <c r="L799" s="530" t="str">
        <f>IF([2]!Tabla1[[#This Row],[Descripción]]="","",_xlfn.XLOOKUP([2]!Tabla1[[#This Row],[Descripción]],[2]!Tabla10[Descripción],[2]!Tabla10[Unidad de Medida],"",0))</f>
        <v/>
      </c>
      <c r="M799" s="321"/>
      <c r="N799" s="546" t="str">
        <f>IF([2]!Tabla1[[#This Row],[Descripción]]="","",_xlfn.XLOOKUP([2]!Tabla1[[#This Row],[Descripción]],[2]!Tabla10[Descripción],[2]!Tabla10[Precio Unitario],0))</f>
        <v/>
      </c>
      <c r="O799" s="546" t="str">
        <f>IF([2]!Tabla1[[#This Row],[Cantidad de Insumos]]="","",[2]!Tabla1[[#This Row],[Precio Unitario]]*[2]!Tabla1[[#This Row],[Cantidad de Insumos]])</f>
        <v/>
      </c>
      <c r="P799" s="531" t="str">
        <f>IF([2]!Tabla1[[#This Row],[Descripción]]="","",_xlfn.XLOOKUP([2]!Tabla1[[#This Row],[Descripción]],[2]!Tabla10[Descripción],[2]!Tabla10[CODIGO PRESUPUESTARIO],0))</f>
        <v/>
      </c>
      <c r="Q799" s="532"/>
      <c r="R799" s="532" t="str">
        <f>IF([2]!Tabla1[[#This Row],[Insumos]]="","",_xlfn.XLOOKUP([2]!Tabla1[[#This Row],[Insumos]],[2]!Tabla10[Insumo],[2]!Tabla10[InsumoAbrev],"",0))</f>
        <v/>
      </c>
      <c r="S799" s="191"/>
    </row>
    <row r="800" spans="2:19" s="276" customFormat="1">
      <c r="B800" s="191" t="str">
        <f>IF('Formulario PPGR3'!$G800="","",CONCATENATE('Formulario PPGR3'!$C800,".",'Formulario PPGR3'!$D800,".",'Formulario PPGR3'!$E800,".",'Formulario PPGR3'!$F800))</f>
        <v/>
      </c>
      <c r="C800" s="191" t="str">
        <f>IF('Formulario PPGR3'!$G800="","",'Formulario PPGR1'!#REF!)</f>
        <v/>
      </c>
      <c r="D800" s="191" t="str">
        <f>IF('Formulario PPGR3'!$G800="","",'Formulario PPGR1'!#REF!)</f>
        <v/>
      </c>
      <c r="E800" s="191" t="str">
        <f>IF('Formulario PPGR3'!$G800="","",'Formulario PPGR1'!#REF!)</f>
        <v/>
      </c>
      <c r="F800" s="191" t="str">
        <f>IF('Formulario PPGR3'!$G800="","",'Formulario PPGR1'!#REF!)</f>
        <v/>
      </c>
      <c r="G800" s="241"/>
      <c r="H800" s="528" t="e" cm="1" vm="1">
        <f t="array" ref="H800">IF([2]!Tabla1[[#This Row],[Código_Actividad]]="","",_xlfn.XLOOKUP([2]!Tabla1[[#This Row],[Código_Actividad]],CodigoActividad,[2]!Tabla2[Actividades Programables Presupuestables],"",0))</f>
        <v>#REF!</v>
      </c>
      <c r="I800" s="529" t="str">
        <f>IFERROR(VLOOKUP('[2]Formulario PPGR3'!$G800,'[2]Formulario PPGR2'!$H$9:$V$534,15,FALSE),"")</f>
        <v/>
      </c>
      <c r="J800" s="534"/>
      <c r="K800" s="533"/>
      <c r="L800" s="530" t="str">
        <f>IF([2]!Tabla1[[#This Row],[Descripción]]="","",_xlfn.XLOOKUP([2]!Tabla1[[#This Row],[Descripción]],[2]!Tabla10[Descripción],[2]!Tabla10[Unidad de Medida],"",0))</f>
        <v/>
      </c>
      <c r="M800" s="321"/>
      <c r="N800" s="546" t="str">
        <f>IF([2]!Tabla1[[#This Row],[Descripción]]="","",_xlfn.XLOOKUP([2]!Tabla1[[#This Row],[Descripción]],[2]!Tabla10[Descripción],[2]!Tabla10[Precio Unitario],0))</f>
        <v/>
      </c>
      <c r="O800" s="546" t="str">
        <f>IF([2]!Tabla1[[#This Row],[Cantidad de Insumos]]="","",[2]!Tabla1[[#This Row],[Precio Unitario]]*[2]!Tabla1[[#This Row],[Cantidad de Insumos]])</f>
        <v/>
      </c>
      <c r="P800" s="531" t="str">
        <f>IF([2]!Tabla1[[#This Row],[Descripción]]="","",_xlfn.XLOOKUP([2]!Tabla1[[#This Row],[Descripción]],[2]!Tabla10[Descripción],[2]!Tabla10[CODIGO PRESUPUESTARIO],0))</f>
        <v/>
      </c>
      <c r="Q800" s="532"/>
      <c r="R800" s="532" t="str">
        <f>IF([2]!Tabla1[[#This Row],[Insumos]]="","",_xlfn.XLOOKUP([2]!Tabla1[[#This Row],[Insumos]],[2]!Tabla10[Insumo],[2]!Tabla10[InsumoAbrev],"",0))</f>
        <v/>
      </c>
      <c r="S800" s="191"/>
    </row>
    <row r="801" spans="2:19" s="276" customFormat="1">
      <c r="B801" s="191" t="str">
        <f>IF('Formulario PPGR3'!$G801="","",CONCATENATE('Formulario PPGR3'!$C801,".",'Formulario PPGR3'!$D801,".",'Formulario PPGR3'!$E801,".",'Formulario PPGR3'!$F801))</f>
        <v/>
      </c>
      <c r="C801" s="191" t="str">
        <f>IF('Formulario PPGR3'!$G801="","",'Formulario PPGR1'!#REF!)</f>
        <v/>
      </c>
      <c r="D801" s="191" t="str">
        <f>IF('Formulario PPGR3'!$G801="","",'Formulario PPGR1'!#REF!)</f>
        <v/>
      </c>
      <c r="E801" s="191" t="str">
        <f>IF('Formulario PPGR3'!$G801="","",'Formulario PPGR1'!#REF!)</f>
        <v/>
      </c>
      <c r="F801" s="191" t="str">
        <f>IF('Formulario PPGR3'!$G801="","",'Formulario PPGR1'!#REF!)</f>
        <v/>
      </c>
      <c r="G801" s="241"/>
      <c r="H801" s="528" t="e" cm="1" vm="1">
        <f t="array" ref="H801">IF([2]!Tabla1[[#This Row],[Código_Actividad]]="","",_xlfn.XLOOKUP([2]!Tabla1[[#This Row],[Código_Actividad]],CodigoActividad,[2]!Tabla2[Actividades Programables Presupuestables],"",0))</f>
        <v>#REF!</v>
      </c>
      <c r="I801" s="529" t="str">
        <f>IFERROR(VLOOKUP('[2]Formulario PPGR3'!$G801,'[2]Formulario PPGR2'!$H$9:$V$534,15,FALSE),"")</f>
        <v/>
      </c>
      <c r="J801" s="534"/>
      <c r="K801" s="533"/>
      <c r="L801" s="530" t="str">
        <f>IF([2]!Tabla1[[#This Row],[Descripción]]="","",_xlfn.XLOOKUP([2]!Tabla1[[#This Row],[Descripción]],[2]!Tabla10[Descripción],[2]!Tabla10[Unidad de Medida],"",0))</f>
        <v/>
      </c>
      <c r="M801" s="321"/>
      <c r="N801" s="546" t="str">
        <f>IF([2]!Tabla1[[#This Row],[Descripción]]="","",_xlfn.XLOOKUP([2]!Tabla1[[#This Row],[Descripción]],[2]!Tabla10[Descripción],[2]!Tabla10[Precio Unitario],0))</f>
        <v/>
      </c>
      <c r="O801" s="546" t="str">
        <f>IF([2]!Tabla1[[#This Row],[Cantidad de Insumos]]="","",[2]!Tabla1[[#This Row],[Precio Unitario]]*[2]!Tabla1[[#This Row],[Cantidad de Insumos]])</f>
        <v/>
      </c>
      <c r="P801" s="531" t="str">
        <f>IF([2]!Tabla1[[#This Row],[Descripción]]="","",_xlfn.XLOOKUP([2]!Tabla1[[#This Row],[Descripción]],[2]!Tabla10[Descripción],[2]!Tabla10[CODIGO PRESUPUESTARIO],0))</f>
        <v/>
      </c>
      <c r="Q801" s="532"/>
      <c r="R801" s="532" t="str">
        <f>IF([2]!Tabla1[[#This Row],[Insumos]]="","",_xlfn.XLOOKUP([2]!Tabla1[[#This Row],[Insumos]],[2]!Tabla10[Insumo],[2]!Tabla10[InsumoAbrev],"",0))</f>
        <v/>
      </c>
      <c r="S801" s="191"/>
    </row>
    <row r="802" spans="2:19" s="276" customFormat="1">
      <c r="B802" s="191" t="str">
        <f>IF('Formulario PPGR3'!$G802="","",CONCATENATE('Formulario PPGR3'!$C802,".",'Formulario PPGR3'!$D802,".",'Formulario PPGR3'!$E802,".",'Formulario PPGR3'!$F802))</f>
        <v/>
      </c>
      <c r="C802" s="191" t="str">
        <f>IF('Formulario PPGR3'!$G802="","",'Formulario PPGR1'!#REF!)</f>
        <v/>
      </c>
      <c r="D802" s="191" t="str">
        <f>IF('Formulario PPGR3'!$G802="","",'Formulario PPGR1'!#REF!)</f>
        <v/>
      </c>
      <c r="E802" s="191" t="str">
        <f>IF('Formulario PPGR3'!$G802="","",'Formulario PPGR1'!#REF!)</f>
        <v/>
      </c>
      <c r="F802" s="191" t="str">
        <f>IF('Formulario PPGR3'!$G802="","",'Formulario PPGR1'!#REF!)</f>
        <v/>
      </c>
      <c r="G802" s="241"/>
      <c r="H802" s="528" t="e" cm="1" vm="1">
        <f t="array" ref="H802">IF([2]!Tabla1[[#This Row],[Código_Actividad]]="","",_xlfn.XLOOKUP([2]!Tabla1[[#This Row],[Código_Actividad]],CodigoActividad,[2]!Tabla2[Actividades Programables Presupuestables],"",0))</f>
        <v>#REF!</v>
      </c>
      <c r="I802" s="529" t="str">
        <f>IFERROR(VLOOKUP('[2]Formulario PPGR3'!$G802,'[2]Formulario PPGR2'!$H$9:$V$534,15,FALSE),"")</f>
        <v/>
      </c>
      <c r="J802" s="534"/>
      <c r="K802" s="533"/>
      <c r="L802" s="530" t="str">
        <f>IF([2]!Tabla1[[#This Row],[Descripción]]="","",_xlfn.XLOOKUP([2]!Tabla1[[#This Row],[Descripción]],[2]!Tabla10[Descripción],[2]!Tabla10[Unidad de Medida],"",0))</f>
        <v/>
      </c>
      <c r="M802" s="321"/>
      <c r="N802" s="546" t="str">
        <f>IF([2]!Tabla1[[#This Row],[Descripción]]="","",_xlfn.XLOOKUP([2]!Tabla1[[#This Row],[Descripción]],[2]!Tabla10[Descripción],[2]!Tabla10[Precio Unitario],0))</f>
        <v/>
      </c>
      <c r="O802" s="546" t="str">
        <f>IF([2]!Tabla1[[#This Row],[Cantidad de Insumos]]="","",[2]!Tabla1[[#This Row],[Precio Unitario]]*[2]!Tabla1[[#This Row],[Cantidad de Insumos]])</f>
        <v/>
      </c>
      <c r="P802" s="531" t="str">
        <f>IF([2]!Tabla1[[#This Row],[Descripción]]="","",_xlfn.XLOOKUP([2]!Tabla1[[#This Row],[Descripción]],[2]!Tabla10[Descripción],[2]!Tabla10[CODIGO PRESUPUESTARIO],0))</f>
        <v/>
      </c>
      <c r="Q802" s="532"/>
      <c r="R802" s="532" t="str">
        <f>IF([2]!Tabla1[[#This Row],[Insumos]]="","",_xlfn.XLOOKUP([2]!Tabla1[[#This Row],[Insumos]],[2]!Tabla10[Insumo],[2]!Tabla10[InsumoAbrev],"",0))</f>
        <v/>
      </c>
      <c r="S802" s="191"/>
    </row>
    <row r="803" spans="2:19" s="276" customFormat="1">
      <c r="B803" s="191" t="str">
        <f>IF('Formulario PPGR3'!$G803="","",CONCATENATE('Formulario PPGR3'!$C803,".",'Formulario PPGR3'!$D803,".",'Formulario PPGR3'!$E803,".",'Formulario PPGR3'!$F803))</f>
        <v/>
      </c>
      <c r="C803" s="191" t="str">
        <f>IF('Formulario PPGR3'!$G803="","",'Formulario PPGR1'!#REF!)</f>
        <v/>
      </c>
      <c r="D803" s="191" t="str">
        <f>IF('Formulario PPGR3'!$G803="","",'Formulario PPGR1'!#REF!)</f>
        <v/>
      </c>
      <c r="E803" s="191" t="str">
        <f>IF('Formulario PPGR3'!$G803="","",'Formulario PPGR1'!#REF!)</f>
        <v/>
      </c>
      <c r="F803" s="191" t="str">
        <f>IF('Formulario PPGR3'!$G803="","",'Formulario PPGR1'!#REF!)</f>
        <v/>
      </c>
      <c r="G803" s="241"/>
      <c r="H803" s="528" t="e" cm="1" vm="1">
        <f t="array" ref="H803">IF([2]!Tabla1[[#This Row],[Código_Actividad]]="","",_xlfn.XLOOKUP([2]!Tabla1[[#This Row],[Código_Actividad]],CodigoActividad,[2]!Tabla2[Actividades Programables Presupuestables],"",0))</f>
        <v>#REF!</v>
      </c>
      <c r="I803" s="529" t="str">
        <f>IFERROR(VLOOKUP('[2]Formulario PPGR3'!$G803,'[2]Formulario PPGR2'!$H$9:$V$534,15,FALSE),"")</f>
        <v/>
      </c>
      <c r="J803" s="534"/>
      <c r="K803" s="533"/>
      <c r="L803" s="530" t="str">
        <f>IF([2]!Tabla1[[#This Row],[Descripción]]="","",_xlfn.XLOOKUP([2]!Tabla1[[#This Row],[Descripción]],[2]!Tabla10[Descripción],[2]!Tabla10[Unidad de Medida],"",0))</f>
        <v/>
      </c>
      <c r="M803" s="321"/>
      <c r="N803" s="546" t="str">
        <f>IF([2]!Tabla1[[#This Row],[Descripción]]="","",_xlfn.XLOOKUP([2]!Tabla1[[#This Row],[Descripción]],[2]!Tabla10[Descripción],[2]!Tabla10[Precio Unitario],0))</f>
        <v/>
      </c>
      <c r="O803" s="546" t="str">
        <f>IF([2]!Tabla1[[#This Row],[Cantidad de Insumos]]="","",[2]!Tabla1[[#This Row],[Precio Unitario]]*[2]!Tabla1[[#This Row],[Cantidad de Insumos]])</f>
        <v/>
      </c>
      <c r="P803" s="531" t="str">
        <f>IF([2]!Tabla1[[#This Row],[Descripción]]="","",_xlfn.XLOOKUP([2]!Tabla1[[#This Row],[Descripción]],[2]!Tabla10[Descripción],[2]!Tabla10[CODIGO PRESUPUESTARIO],0))</f>
        <v/>
      </c>
      <c r="Q803" s="532"/>
      <c r="R803" s="532" t="str">
        <f>IF([2]!Tabla1[[#This Row],[Insumos]]="","",_xlfn.XLOOKUP([2]!Tabla1[[#This Row],[Insumos]],[2]!Tabla10[Insumo],[2]!Tabla10[InsumoAbrev],"",0))</f>
        <v/>
      </c>
      <c r="S803" s="191"/>
    </row>
    <row r="804" spans="2:19" s="276" customFormat="1">
      <c r="B804" s="191" t="str">
        <f>IF('Formulario PPGR3'!$G804="","",CONCATENATE('Formulario PPGR3'!$C804,".",'Formulario PPGR3'!$D804,".",'Formulario PPGR3'!$E804,".",'Formulario PPGR3'!$F804))</f>
        <v/>
      </c>
      <c r="C804" s="191" t="str">
        <f>IF('Formulario PPGR3'!$G804="","",'Formulario PPGR1'!#REF!)</f>
        <v/>
      </c>
      <c r="D804" s="191" t="str">
        <f>IF('Formulario PPGR3'!$G804="","",'Formulario PPGR1'!#REF!)</f>
        <v/>
      </c>
      <c r="E804" s="191" t="str">
        <f>IF('Formulario PPGR3'!$G804="","",'Formulario PPGR1'!#REF!)</f>
        <v/>
      </c>
      <c r="F804" s="191" t="str">
        <f>IF('Formulario PPGR3'!$G804="","",'Formulario PPGR1'!#REF!)</f>
        <v/>
      </c>
      <c r="G804" s="241"/>
      <c r="H804" s="528" t="e" cm="1" vm="1">
        <f t="array" ref="H804">IF([2]!Tabla1[[#This Row],[Código_Actividad]]="","",_xlfn.XLOOKUP([2]!Tabla1[[#This Row],[Código_Actividad]],CodigoActividad,[2]!Tabla2[Actividades Programables Presupuestables],"",0))</f>
        <v>#REF!</v>
      </c>
      <c r="I804" s="529" t="str">
        <f>IFERROR(VLOOKUP('[2]Formulario PPGR3'!$G804,'[2]Formulario PPGR2'!$H$9:$V$534,15,FALSE),"")</f>
        <v/>
      </c>
      <c r="J804" s="534"/>
      <c r="K804" s="533"/>
      <c r="L804" s="530" t="str">
        <f>IF([2]!Tabla1[[#This Row],[Descripción]]="","",_xlfn.XLOOKUP([2]!Tabla1[[#This Row],[Descripción]],[2]!Tabla10[Descripción],[2]!Tabla10[Unidad de Medida],"",0))</f>
        <v/>
      </c>
      <c r="M804" s="321"/>
      <c r="N804" s="546" t="str">
        <f>IF([2]!Tabla1[[#This Row],[Descripción]]="","",_xlfn.XLOOKUP([2]!Tabla1[[#This Row],[Descripción]],[2]!Tabla10[Descripción],[2]!Tabla10[Precio Unitario],0))</f>
        <v/>
      </c>
      <c r="O804" s="546" t="str">
        <f>IF([2]!Tabla1[[#This Row],[Cantidad de Insumos]]="","",[2]!Tabla1[[#This Row],[Precio Unitario]]*[2]!Tabla1[[#This Row],[Cantidad de Insumos]])</f>
        <v/>
      </c>
      <c r="P804" s="531" t="str">
        <f>IF([2]!Tabla1[[#This Row],[Descripción]]="","",_xlfn.XLOOKUP([2]!Tabla1[[#This Row],[Descripción]],[2]!Tabla10[Descripción],[2]!Tabla10[CODIGO PRESUPUESTARIO],0))</f>
        <v/>
      </c>
      <c r="Q804" s="532"/>
      <c r="R804" s="532" t="str">
        <f>IF([2]!Tabla1[[#This Row],[Insumos]]="","",_xlfn.XLOOKUP([2]!Tabla1[[#This Row],[Insumos]],[2]!Tabla10[Insumo],[2]!Tabla10[InsumoAbrev],"",0))</f>
        <v/>
      </c>
      <c r="S804" s="191"/>
    </row>
    <row r="805" spans="2:19" s="276" customFormat="1">
      <c r="B805" s="191" t="str">
        <f>IF('Formulario PPGR3'!$G805="","",CONCATENATE('Formulario PPGR3'!$C805,".",'Formulario PPGR3'!$D805,".",'Formulario PPGR3'!$E805,".",'Formulario PPGR3'!$F805))</f>
        <v/>
      </c>
      <c r="C805" s="191" t="str">
        <f>IF('Formulario PPGR3'!$G805="","",'Formulario PPGR1'!#REF!)</f>
        <v/>
      </c>
      <c r="D805" s="191" t="str">
        <f>IF('Formulario PPGR3'!$G805="","",'Formulario PPGR1'!#REF!)</f>
        <v/>
      </c>
      <c r="E805" s="191" t="str">
        <f>IF('Formulario PPGR3'!$G805="","",'Formulario PPGR1'!#REF!)</f>
        <v/>
      </c>
      <c r="F805" s="191" t="str">
        <f>IF('Formulario PPGR3'!$G805="","",'Formulario PPGR1'!#REF!)</f>
        <v/>
      </c>
      <c r="G805" s="241"/>
      <c r="H805" s="528" t="e" cm="1" vm="1">
        <f t="array" ref="H805">IF([2]!Tabla1[[#This Row],[Código_Actividad]]="","",_xlfn.XLOOKUP([2]!Tabla1[[#This Row],[Código_Actividad]],CodigoActividad,[2]!Tabla2[Actividades Programables Presupuestables],"",0))</f>
        <v>#REF!</v>
      </c>
      <c r="I805" s="529" t="str">
        <f>IFERROR(VLOOKUP('[2]Formulario PPGR3'!$G805,'[2]Formulario PPGR2'!$H$9:$V$534,15,FALSE),"")</f>
        <v/>
      </c>
      <c r="J805" s="534"/>
      <c r="K805" s="533"/>
      <c r="L805" s="530" t="str">
        <f>IF([2]!Tabla1[[#This Row],[Descripción]]="","",_xlfn.XLOOKUP([2]!Tabla1[[#This Row],[Descripción]],[2]!Tabla10[Descripción],[2]!Tabla10[Unidad de Medida],"",0))</f>
        <v/>
      </c>
      <c r="M805" s="321"/>
      <c r="N805" s="546" t="str">
        <f>IF([2]!Tabla1[[#This Row],[Descripción]]="","",_xlfn.XLOOKUP([2]!Tabla1[[#This Row],[Descripción]],[2]!Tabla10[Descripción],[2]!Tabla10[Precio Unitario],0))</f>
        <v/>
      </c>
      <c r="O805" s="546" t="str">
        <f>IF([2]!Tabla1[[#This Row],[Cantidad de Insumos]]="","",[2]!Tabla1[[#This Row],[Precio Unitario]]*[2]!Tabla1[[#This Row],[Cantidad de Insumos]])</f>
        <v/>
      </c>
      <c r="P805" s="531" t="str">
        <f>IF([2]!Tabla1[[#This Row],[Descripción]]="","",_xlfn.XLOOKUP([2]!Tabla1[[#This Row],[Descripción]],[2]!Tabla10[Descripción],[2]!Tabla10[CODIGO PRESUPUESTARIO],0))</f>
        <v/>
      </c>
      <c r="Q805" s="532"/>
      <c r="R805" s="532" t="str">
        <f>IF([2]!Tabla1[[#This Row],[Insumos]]="","",_xlfn.XLOOKUP([2]!Tabla1[[#This Row],[Insumos]],[2]!Tabla10[Insumo],[2]!Tabla10[InsumoAbrev],"",0))</f>
        <v/>
      </c>
      <c r="S805" s="191"/>
    </row>
    <row r="806" spans="2:19" s="276" customFormat="1">
      <c r="B806" s="191" t="str">
        <f>IF('Formulario PPGR3'!$G806="","",CONCATENATE('Formulario PPGR3'!$C806,".",'Formulario PPGR3'!$D806,".",'Formulario PPGR3'!$E806,".",'Formulario PPGR3'!$F806))</f>
        <v/>
      </c>
      <c r="C806" s="191" t="str">
        <f>IF('Formulario PPGR3'!$G806="","",'Formulario PPGR1'!#REF!)</f>
        <v/>
      </c>
      <c r="D806" s="191" t="str">
        <f>IF('Formulario PPGR3'!$G806="","",'Formulario PPGR1'!#REF!)</f>
        <v/>
      </c>
      <c r="E806" s="191" t="str">
        <f>IF('Formulario PPGR3'!$G806="","",'Formulario PPGR1'!#REF!)</f>
        <v/>
      </c>
      <c r="F806" s="191" t="str">
        <f>IF('Formulario PPGR3'!$G806="","",'Formulario PPGR1'!#REF!)</f>
        <v/>
      </c>
      <c r="G806" s="241"/>
      <c r="H806" s="528" t="e" cm="1" vm="1">
        <f t="array" ref="H806">IF([2]!Tabla1[[#This Row],[Código_Actividad]]="","",_xlfn.XLOOKUP([2]!Tabla1[[#This Row],[Código_Actividad]],CodigoActividad,[2]!Tabla2[Actividades Programables Presupuestables],"",0))</f>
        <v>#REF!</v>
      </c>
      <c r="I806" s="529" t="str">
        <f>IFERROR(VLOOKUP('[2]Formulario PPGR3'!$G806,'[2]Formulario PPGR2'!$H$9:$V$534,15,FALSE),"")</f>
        <v/>
      </c>
      <c r="J806" s="534"/>
      <c r="K806" s="533"/>
      <c r="L806" s="530" t="str">
        <f>IF([2]!Tabla1[[#This Row],[Descripción]]="","",_xlfn.XLOOKUP([2]!Tabla1[[#This Row],[Descripción]],[2]!Tabla10[Descripción],[2]!Tabla10[Unidad de Medida],"",0))</f>
        <v/>
      </c>
      <c r="M806" s="321"/>
      <c r="N806" s="546" t="str">
        <f>IF([2]!Tabla1[[#This Row],[Descripción]]="","",_xlfn.XLOOKUP([2]!Tabla1[[#This Row],[Descripción]],[2]!Tabla10[Descripción],[2]!Tabla10[Precio Unitario],0))</f>
        <v/>
      </c>
      <c r="O806" s="546" t="str">
        <f>IF([2]!Tabla1[[#This Row],[Cantidad de Insumos]]="","",[2]!Tabla1[[#This Row],[Precio Unitario]]*[2]!Tabla1[[#This Row],[Cantidad de Insumos]])</f>
        <v/>
      </c>
      <c r="P806" s="531" t="str">
        <f>IF([2]!Tabla1[[#This Row],[Descripción]]="","",_xlfn.XLOOKUP([2]!Tabla1[[#This Row],[Descripción]],[2]!Tabla10[Descripción],[2]!Tabla10[CODIGO PRESUPUESTARIO],0))</f>
        <v/>
      </c>
      <c r="Q806" s="532"/>
      <c r="R806" s="532" t="str">
        <f>IF([2]!Tabla1[[#This Row],[Insumos]]="","",_xlfn.XLOOKUP([2]!Tabla1[[#This Row],[Insumos]],[2]!Tabla10[Insumo],[2]!Tabla10[InsumoAbrev],"",0))</f>
        <v/>
      </c>
      <c r="S806" s="191"/>
    </row>
    <row r="807" spans="2:19" s="276" customFormat="1">
      <c r="B807" s="191" t="str">
        <f>IF('Formulario PPGR3'!$G807="","",CONCATENATE('Formulario PPGR3'!$C807,".",'Formulario PPGR3'!$D807,".",'Formulario PPGR3'!$E807,".",'Formulario PPGR3'!$F807))</f>
        <v/>
      </c>
      <c r="C807" s="191" t="str">
        <f>IF('Formulario PPGR3'!$G807="","",'Formulario PPGR1'!#REF!)</f>
        <v/>
      </c>
      <c r="D807" s="191" t="str">
        <f>IF('Formulario PPGR3'!$G807="","",'Formulario PPGR1'!#REF!)</f>
        <v/>
      </c>
      <c r="E807" s="191" t="str">
        <f>IF('Formulario PPGR3'!$G807="","",'Formulario PPGR1'!#REF!)</f>
        <v/>
      </c>
      <c r="F807" s="191" t="str">
        <f>IF('Formulario PPGR3'!$G807="","",'Formulario PPGR1'!#REF!)</f>
        <v/>
      </c>
      <c r="G807" s="241"/>
      <c r="H807" s="528" t="e" cm="1" vm="1">
        <f t="array" ref="H807">IF([2]!Tabla1[[#This Row],[Código_Actividad]]="","",_xlfn.XLOOKUP([2]!Tabla1[[#This Row],[Código_Actividad]],CodigoActividad,[2]!Tabla2[Actividades Programables Presupuestables],"",0))</f>
        <v>#REF!</v>
      </c>
      <c r="I807" s="529" t="str">
        <f>IFERROR(VLOOKUP('[2]Formulario PPGR3'!$G807,'[2]Formulario PPGR2'!$H$9:$V$534,15,FALSE),"")</f>
        <v/>
      </c>
      <c r="J807" s="534"/>
      <c r="K807" s="533"/>
      <c r="L807" s="530" t="str">
        <f>IF([2]!Tabla1[[#This Row],[Descripción]]="","",_xlfn.XLOOKUP([2]!Tabla1[[#This Row],[Descripción]],[2]!Tabla10[Descripción],[2]!Tabla10[Unidad de Medida],"",0))</f>
        <v/>
      </c>
      <c r="M807" s="321"/>
      <c r="N807" s="546" t="str">
        <f>IF([2]!Tabla1[[#This Row],[Descripción]]="","",_xlfn.XLOOKUP([2]!Tabla1[[#This Row],[Descripción]],[2]!Tabla10[Descripción],[2]!Tabla10[Precio Unitario],0))</f>
        <v/>
      </c>
      <c r="O807" s="546" t="str">
        <f>IF([2]!Tabla1[[#This Row],[Cantidad de Insumos]]="","",[2]!Tabla1[[#This Row],[Precio Unitario]]*[2]!Tabla1[[#This Row],[Cantidad de Insumos]])</f>
        <v/>
      </c>
      <c r="P807" s="531" t="str">
        <f>IF([2]!Tabla1[[#This Row],[Descripción]]="","",_xlfn.XLOOKUP([2]!Tabla1[[#This Row],[Descripción]],[2]!Tabla10[Descripción],[2]!Tabla10[CODIGO PRESUPUESTARIO],0))</f>
        <v/>
      </c>
      <c r="Q807" s="532"/>
      <c r="R807" s="532" t="str">
        <f>IF([2]!Tabla1[[#This Row],[Insumos]]="","",_xlfn.XLOOKUP([2]!Tabla1[[#This Row],[Insumos]],[2]!Tabla10[Insumo],[2]!Tabla10[InsumoAbrev],"",0))</f>
        <v/>
      </c>
      <c r="S807" s="191"/>
    </row>
    <row r="808" spans="2:19" s="276" customFormat="1">
      <c r="B808" s="191" t="str">
        <f>IF('Formulario PPGR3'!$G808="","",CONCATENATE('Formulario PPGR3'!$C808,".",'Formulario PPGR3'!$D808,".",'Formulario PPGR3'!$E808,".",'Formulario PPGR3'!$F808))</f>
        <v/>
      </c>
      <c r="C808" s="191" t="str">
        <f>IF('Formulario PPGR3'!$G808="","",'Formulario PPGR1'!#REF!)</f>
        <v/>
      </c>
      <c r="D808" s="191" t="str">
        <f>IF('Formulario PPGR3'!$G808="","",'Formulario PPGR1'!#REF!)</f>
        <v/>
      </c>
      <c r="E808" s="191" t="str">
        <f>IF('Formulario PPGR3'!$G808="","",'Formulario PPGR1'!#REF!)</f>
        <v/>
      </c>
      <c r="F808" s="191" t="str">
        <f>IF('Formulario PPGR3'!$G808="","",'Formulario PPGR1'!#REF!)</f>
        <v/>
      </c>
      <c r="G808" s="241"/>
      <c r="H808" s="528" t="e" cm="1" vm="1">
        <f t="array" ref="H808">IF([2]!Tabla1[[#This Row],[Código_Actividad]]="","",_xlfn.XLOOKUP([2]!Tabla1[[#This Row],[Código_Actividad]],CodigoActividad,[2]!Tabla2[Actividades Programables Presupuestables],"",0))</f>
        <v>#REF!</v>
      </c>
      <c r="I808" s="529" t="str">
        <f>IFERROR(VLOOKUP('[2]Formulario PPGR3'!$G808,'[2]Formulario PPGR2'!$H$9:$V$534,15,FALSE),"")</f>
        <v/>
      </c>
      <c r="J808" s="534"/>
      <c r="K808" s="533"/>
      <c r="L808" s="530" t="str">
        <f>IF([2]!Tabla1[[#This Row],[Descripción]]="","",_xlfn.XLOOKUP([2]!Tabla1[[#This Row],[Descripción]],[2]!Tabla10[Descripción],[2]!Tabla10[Unidad de Medida],"",0))</f>
        <v/>
      </c>
      <c r="M808" s="321"/>
      <c r="N808" s="546" t="str">
        <f>IF([2]!Tabla1[[#This Row],[Descripción]]="","",_xlfn.XLOOKUP([2]!Tabla1[[#This Row],[Descripción]],[2]!Tabla10[Descripción],[2]!Tabla10[Precio Unitario],0))</f>
        <v/>
      </c>
      <c r="O808" s="546" t="str">
        <f>IF([2]!Tabla1[[#This Row],[Cantidad de Insumos]]="","",[2]!Tabla1[[#This Row],[Precio Unitario]]*[2]!Tabla1[[#This Row],[Cantidad de Insumos]])</f>
        <v/>
      </c>
      <c r="P808" s="531" t="str">
        <f>IF([2]!Tabla1[[#This Row],[Descripción]]="","",_xlfn.XLOOKUP([2]!Tabla1[[#This Row],[Descripción]],[2]!Tabla10[Descripción],[2]!Tabla10[CODIGO PRESUPUESTARIO],0))</f>
        <v/>
      </c>
      <c r="Q808" s="532"/>
      <c r="R808" s="532" t="str">
        <f>IF([2]!Tabla1[[#This Row],[Insumos]]="","",_xlfn.XLOOKUP([2]!Tabla1[[#This Row],[Insumos]],[2]!Tabla10[Insumo],[2]!Tabla10[InsumoAbrev],"",0))</f>
        <v/>
      </c>
      <c r="S808" s="191"/>
    </row>
    <row r="809" spans="2:19" s="276" customFormat="1">
      <c r="B809" s="191" t="str">
        <f>IF('Formulario PPGR3'!$G809="","",CONCATENATE('Formulario PPGR3'!$C809,".",'Formulario PPGR3'!$D809,".",'Formulario PPGR3'!$E809,".",'Formulario PPGR3'!$F809))</f>
        <v/>
      </c>
      <c r="C809" s="191" t="str">
        <f>IF('Formulario PPGR3'!$G809="","",'Formulario PPGR1'!#REF!)</f>
        <v/>
      </c>
      <c r="D809" s="191" t="str">
        <f>IF('Formulario PPGR3'!$G809="","",'Formulario PPGR1'!#REF!)</f>
        <v/>
      </c>
      <c r="E809" s="191" t="str">
        <f>IF('Formulario PPGR3'!$G809="","",'Formulario PPGR1'!#REF!)</f>
        <v/>
      </c>
      <c r="F809" s="191" t="str">
        <f>IF('Formulario PPGR3'!$G809="","",'Formulario PPGR1'!#REF!)</f>
        <v/>
      </c>
      <c r="G809" s="241"/>
      <c r="H809" s="528" t="e" cm="1" vm="1">
        <f t="array" ref="H809">IF([2]!Tabla1[[#This Row],[Código_Actividad]]="","",_xlfn.XLOOKUP([2]!Tabla1[[#This Row],[Código_Actividad]],CodigoActividad,[2]!Tabla2[Actividades Programables Presupuestables],"",0))</f>
        <v>#REF!</v>
      </c>
      <c r="I809" s="529" t="str">
        <f>IFERROR(VLOOKUP('[2]Formulario PPGR3'!$G809,'[2]Formulario PPGR2'!$H$9:$V$534,15,FALSE),"")</f>
        <v/>
      </c>
      <c r="J809" s="534"/>
      <c r="K809" s="533"/>
      <c r="L809" s="530" t="str">
        <f>IF([2]!Tabla1[[#This Row],[Descripción]]="","",_xlfn.XLOOKUP([2]!Tabla1[[#This Row],[Descripción]],[2]!Tabla10[Descripción],[2]!Tabla10[Unidad de Medida],"",0))</f>
        <v/>
      </c>
      <c r="M809" s="321"/>
      <c r="N809" s="546" t="str">
        <f>IF([2]!Tabla1[[#This Row],[Descripción]]="","",_xlfn.XLOOKUP([2]!Tabla1[[#This Row],[Descripción]],[2]!Tabla10[Descripción],[2]!Tabla10[Precio Unitario],0))</f>
        <v/>
      </c>
      <c r="O809" s="546" t="str">
        <f>IF([2]!Tabla1[[#This Row],[Cantidad de Insumos]]="","",[2]!Tabla1[[#This Row],[Precio Unitario]]*[2]!Tabla1[[#This Row],[Cantidad de Insumos]])</f>
        <v/>
      </c>
      <c r="P809" s="531" t="str">
        <f>IF([2]!Tabla1[[#This Row],[Descripción]]="","",_xlfn.XLOOKUP([2]!Tabla1[[#This Row],[Descripción]],[2]!Tabla10[Descripción],[2]!Tabla10[CODIGO PRESUPUESTARIO],0))</f>
        <v/>
      </c>
      <c r="Q809" s="532"/>
      <c r="R809" s="532" t="str">
        <f>IF([2]!Tabla1[[#This Row],[Insumos]]="","",_xlfn.XLOOKUP([2]!Tabla1[[#This Row],[Insumos]],[2]!Tabla10[Insumo],[2]!Tabla10[InsumoAbrev],"",0))</f>
        <v/>
      </c>
      <c r="S809" s="191"/>
    </row>
    <row r="810" spans="2:19" s="276" customFormat="1">
      <c r="B810" s="191" t="str">
        <f>IF('Formulario PPGR3'!$G810="","",CONCATENATE('Formulario PPGR3'!$C810,".",'Formulario PPGR3'!$D810,".",'Formulario PPGR3'!$E810,".",'Formulario PPGR3'!$F810))</f>
        <v/>
      </c>
      <c r="C810" s="191" t="str">
        <f>IF('Formulario PPGR3'!$G810="","",'Formulario PPGR1'!#REF!)</f>
        <v/>
      </c>
      <c r="D810" s="191" t="str">
        <f>IF('Formulario PPGR3'!$G810="","",'Formulario PPGR1'!#REF!)</f>
        <v/>
      </c>
      <c r="E810" s="191" t="str">
        <f>IF('Formulario PPGR3'!$G810="","",'Formulario PPGR1'!#REF!)</f>
        <v/>
      </c>
      <c r="F810" s="191" t="str">
        <f>IF('Formulario PPGR3'!$G810="","",'Formulario PPGR1'!#REF!)</f>
        <v/>
      </c>
      <c r="G810" s="241"/>
      <c r="H810" s="528" t="e" cm="1" vm="1">
        <f t="array" ref="H810">IF([2]!Tabla1[[#This Row],[Código_Actividad]]="","",_xlfn.XLOOKUP([2]!Tabla1[[#This Row],[Código_Actividad]],CodigoActividad,[2]!Tabla2[Actividades Programables Presupuestables],"",0))</f>
        <v>#REF!</v>
      </c>
      <c r="I810" s="529" t="str">
        <f>IFERROR(VLOOKUP('[2]Formulario PPGR3'!$G810,'[2]Formulario PPGR2'!$H$9:$V$534,15,FALSE),"")</f>
        <v/>
      </c>
      <c r="J810" s="534"/>
      <c r="K810" s="533"/>
      <c r="L810" s="530" t="str">
        <f>IF([2]!Tabla1[[#This Row],[Descripción]]="","",_xlfn.XLOOKUP([2]!Tabla1[[#This Row],[Descripción]],[2]!Tabla10[Descripción],[2]!Tabla10[Unidad de Medida],"",0))</f>
        <v/>
      </c>
      <c r="M810" s="321"/>
      <c r="N810" s="546" t="str">
        <f>IF([2]!Tabla1[[#This Row],[Descripción]]="","",_xlfn.XLOOKUP([2]!Tabla1[[#This Row],[Descripción]],[2]!Tabla10[Descripción],[2]!Tabla10[Precio Unitario],0))</f>
        <v/>
      </c>
      <c r="O810" s="546" t="str">
        <f>IF([2]!Tabla1[[#This Row],[Cantidad de Insumos]]="","",[2]!Tabla1[[#This Row],[Precio Unitario]]*[2]!Tabla1[[#This Row],[Cantidad de Insumos]])</f>
        <v/>
      </c>
      <c r="P810" s="531" t="str">
        <f>IF([2]!Tabla1[[#This Row],[Descripción]]="","",_xlfn.XLOOKUP([2]!Tabla1[[#This Row],[Descripción]],[2]!Tabla10[Descripción],[2]!Tabla10[CODIGO PRESUPUESTARIO],0))</f>
        <v/>
      </c>
      <c r="Q810" s="532"/>
      <c r="R810" s="532" t="str">
        <f>IF([2]!Tabla1[[#This Row],[Insumos]]="","",_xlfn.XLOOKUP([2]!Tabla1[[#This Row],[Insumos]],[2]!Tabla10[Insumo],[2]!Tabla10[InsumoAbrev],"",0))</f>
        <v/>
      </c>
      <c r="S810" s="191"/>
    </row>
    <row r="811" spans="2:19" s="276" customFormat="1">
      <c r="B811" s="191" t="str">
        <f>IF('Formulario PPGR3'!$G811="","",CONCATENATE('Formulario PPGR3'!$C811,".",'Formulario PPGR3'!$D811,".",'Formulario PPGR3'!$E811,".",'Formulario PPGR3'!$F811))</f>
        <v/>
      </c>
      <c r="C811" s="191" t="str">
        <f>IF('Formulario PPGR3'!$G811="","",'Formulario PPGR1'!#REF!)</f>
        <v/>
      </c>
      <c r="D811" s="191" t="str">
        <f>IF('Formulario PPGR3'!$G811="","",'Formulario PPGR1'!#REF!)</f>
        <v/>
      </c>
      <c r="E811" s="191" t="str">
        <f>IF('Formulario PPGR3'!$G811="","",'Formulario PPGR1'!#REF!)</f>
        <v/>
      </c>
      <c r="F811" s="191" t="str">
        <f>IF('Formulario PPGR3'!$G811="","",'Formulario PPGR1'!#REF!)</f>
        <v/>
      </c>
      <c r="G811" s="241"/>
      <c r="H811" s="528" t="e" cm="1" vm="1">
        <f t="array" ref="H811">IF([2]!Tabla1[[#This Row],[Código_Actividad]]="","",_xlfn.XLOOKUP([2]!Tabla1[[#This Row],[Código_Actividad]],CodigoActividad,[2]!Tabla2[Actividades Programables Presupuestables],"",0))</f>
        <v>#REF!</v>
      </c>
      <c r="I811" s="529" t="str">
        <f>IFERROR(VLOOKUP('[2]Formulario PPGR3'!$G811,'[2]Formulario PPGR2'!$H$9:$V$534,15,FALSE),"")</f>
        <v/>
      </c>
      <c r="J811" s="534"/>
      <c r="K811" s="533"/>
      <c r="L811" s="530" t="str">
        <f>IF([2]!Tabla1[[#This Row],[Descripción]]="","",_xlfn.XLOOKUP([2]!Tabla1[[#This Row],[Descripción]],[2]!Tabla10[Descripción],[2]!Tabla10[Unidad de Medida],"",0))</f>
        <v/>
      </c>
      <c r="M811" s="321"/>
      <c r="N811" s="546" t="str">
        <f>IF([2]!Tabla1[[#This Row],[Descripción]]="","",_xlfn.XLOOKUP([2]!Tabla1[[#This Row],[Descripción]],[2]!Tabla10[Descripción],[2]!Tabla10[Precio Unitario],0))</f>
        <v/>
      </c>
      <c r="O811" s="546" t="str">
        <f>IF([2]!Tabla1[[#This Row],[Cantidad de Insumos]]="","",[2]!Tabla1[[#This Row],[Precio Unitario]]*[2]!Tabla1[[#This Row],[Cantidad de Insumos]])</f>
        <v/>
      </c>
      <c r="P811" s="531" t="str">
        <f>IF([2]!Tabla1[[#This Row],[Descripción]]="","",_xlfn.XLOOKUP([2]!Tabla1[[#This Row],[Descripción]],[2]!Tabla10[Descripción],[2]!Tabla10[CODIGO PRESUPUESTARIO],0))</f>
        <v/>
      </c>
      <c r="Q811" s="532"/>
      <c r="R811" s="532" t="str">
        <f>IF([2]!Tabla1[[#This Row],[Insumos]]="","",_xlfn.XLOOKUP([2]!Tabla1[[#This Row],[Insumos]],[2]!Tabla10[Insumo],[2]!Tabla10[InsumoAbrev],"",0))</f>
        <v/>
      </c>
      <c r="S811" s="191"/>
    </row>
    <row r="812" spans="2:19" s="276" customFormat="1">
      <c r="B812" s="191" t="str">
        <f>IF('Formulario PPGR3'!$G812="","",CONCATENATE('Formulario PPGR3'!$C812,".",'Formulario PPGR3'!$D812,".",'Formulario PPGR3'!$E812,".",'Formulario PPGR3'!$F812))</f>
        <v/>
      </c>
      <c r="C812" s="191" t="str">
        <f>IF('Formulario PPGR3'!$G812="","",'Formulario PPGR1'!#REF!)</f>
        <v/>
      </c>
      <c r="D812" s="191" t="str">
        <f>IF('Formulario PPGR3'!$G812="","",'Formulario PPGR1'!#REF!)</f>
        <v/>
      </c>
      <c r="E812" s="191" t="str">
        <f>IF('Formulario PPGR3'!$G812="","",'Formulario PPGR1'!#REF!)</f>
        <v/>
      </c>
      <c r="F812" s="191" t="str">
        <f>IF('Formulario PPGR3'!$G812="","",'Formulario PPGR1'!#REF!)</f>
        <v/>
      </c>
      <c r="G812" s="241"/>
      <c r="H812" s="528" t="e" cm="1" vm="1">
        <f t="array" ref="H812">IF([2]!Tabla1[[#This Row],[Código_Actividad]]="","",_xlfn.XLOOKUP([2]!Tabla1[[#This Row],[Código_Actividad]],CodigoActividad,[2]!Tabla2[Actividades Programables Presupuestables],"",0))</f>
        <v>#REF!</v>
      </c>
      <c r="I812" s="529" t="str">
        <f>IFERROR(VLOOKUP('[2]Formulario PPGR3'!$G812,'[2]Formulario PPGR2'!$H$9:$V$534,15,FALSE),"")</f>
        <v/>
      </c>
      <c r="J812" s="534"/>
      <c r="K812" s="533"/>
      <c r="L812" s="530" t="str">
        <f>IF([2]!Tabla1[[#This Row],[Descripción]]="","",_xlfn.XLOOKUP([2]!Tabla1[[#This Row],[Descripción]],[2]!Tabla10[Descripción],[2]!Tabla10[Unidad de Medida],"",0))</f>
        <v/>
      </c>
      <c r="M812" s="321"/>
      <c r="N812" s="546" t="str">
        <f>IF([2]!Tabla1[[#This Row],[Descripción]]="","",_xlfn.XLOOKUP([2]!Tabla1[[#This Row],[Descripción]],[2]!Tabla10[Descripción],[2]!Tabla10[Precio Unitario],0))</f>
        <v/>
      </c>
      <c r="O812" s="546" t="str">
        <f>IF([2]!Tabla1[[#This Row],[Cantidad de Insumos]]="","",[2]!Tabla1[[#This Row],[Precio Unitario]]*[2]!Tabla1[[#This Row],[Cantidad de Insumos]])</f>
        <v/>
      </c>
      <c r="P812" s="531" t="str">
        <f>IF([2]!Tabla1[[#This Row],[Descripción]]="","",_xlfn.XLOOKUP([2]!Tabla1[[#This Row],[Descripción]],[2]!Tabla10[Descripción],[2]!Tabla10[CODIGO PRESUPUESTARIO],0))</f>
        <v/>
      </c>
      <c r="Q812" s="532"/>
      <c r="R812" s="532" t="str">
        <f>IF([2]!Tabla1[[#This Row],[Insumos]]="","",_xlfn.XLOOKUP([2]!Tabla1[[#This Row],[Insumos]],[2]!Tabla10[Insumo],[2]!Tabla10[InsumoAbrev],"",0))</f>
        <v/>
      </c>
      <c r="S812" s="191"/>
    </row>
    <row r="813" spans="2:19" s="276" customFormat="1">
      <c r="B813" s="191" t="str">
        <f>IF('Formulario PPGR3'!$G813="","",CONCATENATE('Formulario PPGR3'!$C813,".",'Formulario PPGR3'!$D813,".",'Formulario PPGR3'!$E813,".",'Formulario PPGR3'!$F813))</f>
        <v/>
      </c>
      <c r="C813" s="191" t="str">
        <f>IF('Formulario PPGR3'!$G813="","",'Formulario PPGR1'!#REF!)</f>
        <v/>
      </c>
      <c r="D813" s="191" t="str">
        <f>IF('Formulario PPGR3'!$G813="","",'Formulario PPGR1'!#REF!)</f>
        <v/>
      </c>
      <c r="E813" s="191" t="str">
        <f>IF('Formulario PPGR3'!$G813="","",'Formulario PPGR1'!#REF!)</f>
        <v/>
      </c>
      <c r="F813" s="191" t="str">
        <f>IF('Formulario PPGR3'!$G813="","",'Formulario PPGR1'!#REF!)</f>
        <v/>
      </c>
      <c r="G813" s="241"/>
      <c r="H813" s="528" t="e" cm="1" vm="1">
        <f t="array" ref="H813">IF([2]!Tabla1[[#This Row],[Código_Actividad]]="","",_xlfn.XLOOKUP([2]!Tabla1[[#This Row],[Código_Actividad]],CodigoActividad,[2]!Tabla2[Actividades Programables Presupuestables],"",0))</f>
        <v>#REF!</v>
      </c>
      <c r="I813" s="529" t="str">
        <f>IFERROR(VLOOKUP('[2]Formulario PPGR3'!$G813,'[2]Formulario PPGR2'!$H$9:$V$534,15,FALSE),"")</f>
        <v/>
      </c>
      <c r="J813" s="534"/>
      <c r="K813" s="533"/>
      <c r="L813" s="530" t="str">
        <f>IF([2]!Tabla1[[#This Row],[Descripción]]="","",_xlfn.XLOOKUP([2]!Tabla1[[#This Row],[Descripción]],[2]!Tabla10[Descripción],[2]!Tabla10[Unidad de Medida],"",0))</f>
        <v/>
      </c>
      <c r="M813" s="321"/>
      <c r="N813" s="546" t="str">
        <f>IF([2]!Tabla1[[#This Row],[Descripción]]="","",_xlfn.XLOOKUP([2]!Tabla1[[#This Row],[Descripción]],[2]!Tabla10[Descripción],[2]!Tabla10[Precio Unitario],0))</f>
        <v/>
      </c>
      <c r="O813" s="546" t="str">
        <f>IF([2]!Tabla1[[#This Row],[Cantidad de Insumos]]="","",[2]!Tabla1[[#This Row],[Precio Unitario]]*[2]!Tabla1[[#This Row],[Cantidad de Insumos]])</f>
        <v/>
      </c>
      <c r="P813" s="531" t="str">
        <f>IF([2]!Tabla1[[#This Row],[Descripción]]="","",_xlfn.XLOOKUP([2]!Tabla1[[#This Row],[Descripción]],[2]!Tabla10[Descripción],[2]!Tabla10[CODIGO PRESUPUESTARIO],0))</f>
        <v/>
      </c>
      <c r="Q813" s="532"/>
      <c r="R813" s="532" t="str">
        <f>IF([2]!Tabla1[[#This Row],[Insumos]]="","",_xlfn.XLOOKUP([2]!Tabla1[[#This Row],[Insumos]],[2]!Tabla10[Insumo],[2]!Tabla10[InsumoAbrev],"",0))</f>
        <v/>
      </c>
      <c r="S813" s="191"/>
    </row>
    <row r="814" spans="2:19" s="276" customFormat="1">
      <c r="B814" s="191" t="str">
        <f>IF('Formulario PPGR3'!$G814="","",CONCATENATE('Formulario PPGR3'!$C814,".",'Formulario PPGR3'!$D814,".",'Formulario PPGR3'!$E814,".",'Formulario PPGR3'!$F814))</f>
        <v/>
      </c>
      <c r="C814" s="191" t="str">
        <f>IF('Formulario PPGR3'!$G814="","",'Formulario PPGR1'!#REF!)</f>
        <v/>
      </c>
      <c r="D814" s="191" t="str">
        <f>IF('Formulario PPGR3'!$G814="","",'Formulario PPGR1'!#REF!)</f>
        <v/>
      </c>
      <c r="E814" s="191" t="str">
        <f>IF('Formulario PPGR3'!$G814="","",'Formulario PPGR1'!#REF!)</f>
        <v/>
      </c>
      <c r="F814" s="191" t="str">
        <f>IF('Formulario PPGR3'!$G814="","",'Formulario PPGR1'!#REF!)</f>
        <v/>
      </c>
      <c r="G814" s="241"/>
      <c r="H814" s="528" t="e" cm="1" vm="1">
        <f t="array" ref="H814">IF([2]!Tabla1[[#This Row],[Código_Actividad]]="","",_xlfn.XLOOKUP([2]!Tabla1[[#This Row],[Código_Actividad]],CodigoActividad,[2]!Tabla2[Actividades Programables Presupuestables],"",0))</f>
        <v>#REF!</v>
      </c>
      <c r="I814" s="529" t="str">
        <f>IFERROR(VLOOKUP('[2]Formulario PPGR3'!$G814,'[2]Formulario PPGR2'!$H$9:$V$534,15,FALSE),"")</f>
        <v/>
      </c>
      <c r="J814" s="534"/>
      <c r="K814" s="533"/>
      <c r="L814" s="530" t="str">
        <f>IF([2]!Tabla1[[#This Row],[Descripción]]="","",_xlfn.XLOOKUP([2]!Tabla1[[#This Row],[Descripción]],[2]!Tabla10[Descripción],[2]!Tabla10[Unidad de Medida],"",0))</f>
        <v/>
      </c>
      <c r="M814" s="321"/>
      <c r="N814" s="546" t="str">
        <f>IF([2]!Tabla1[[#This Row],[Descripción]]="","",_xlfn.XLOOKUP([2]!Tabla1[[#This Row],[Descripción]],[2]!Tabla10[Descripción],[2]!Tabla10[Precio Unitario],0))</f>
        <v/>
      </c>
      <c r="O814" s="546" t="str">
        <f>IF([2]!Tabla1[[#This Row],[Cantidad de Insumos]]="","",[2]!Tabla1[[#This Row],[Precio Unitario]]*[2]!Tabla1[[#This Row],[Cantidad de Insumos]])</f>
        <v/>
      </c>
      <c r="P814" s="531" t="str">
        <f>IF([2]!Tabla1[[#This Row],[Descripción]]="","",_xlfn.XLOOKUP([2]!Tabla1[[#This Row],[Descripción]],[2]!Tabla10[Descripción],[2]!Tabla10[CODIGO PRESUPUESTARIO],0))</f>
        <v/>
      </c>
      <c r="Q814" s="532"/>
      <c r="R814" s="532" t="str">
        <f>IF([2]!Tabla1[[#This Row],[Insumos]]="","",_xlfn.XLOOKUP([2]!Tabla1[[#This Row],[Insumos]],[2]!Tabla10[Insumo],[2]!Tabla10[InsumoAbrev],"",0))</f>
        <v/>
      </c>
      <c r="S814" s="191"/>
    </row>
    <row r="815" spans="2:19" s="276" customFormat="1">
      <c r="B815" s="191" t="str">
        <f>IF('Formulario PPGR3'!$G815="","",CONCATENATE('Formulario PPGR3'!$C815,".",'Formulario PPGR3'!$D815,".",'Formulario PPGR3'!$E815,".",'Formulario PPGR3'!$F815))</f>
        <v/>
      </c>
      <c r="C815" s="191" t="str">
        <f>IF('Formulario PPGR3'!$G815="","",'Formulario PPGR1'!#REF!)</f>
        <v/>
      </c>
      <c r="D815" s="191" t="str">
        <f>IF('Formulario PPGR3'!$G815="","",'Formulario PPGR1'!#REF!)</f>
        <v/>
      </c>
      <c r="E815" s="191" t="str">
        <f>IF('Formulario PPGR3'!$G815="","",'Formulario PPGR1'!#REF!)</f>
        <v/>
      </c>
      <c r="F815" s="191" t="str">
        <f>IF('Formulario PPGR3'!$G815="","",'Formulario PPGR1'!#REF!)</f>
        <v/>
      </c>
      <c r="G815" s="241"/>
      <c r="H815" s="528" t="e" cm="1" vm="1">
        <f t="array" ref="H815">IF([2]!Tabla1[[#This Row],[Código_Actividad]]="","",_xlfn.XLOOKUP([2]!Tabla1[[#This Row],[Código_Actividad]],CodigoActividad,[2]!Tabla2[Actividades Programables Presupuestables],"",0))</f>
        <v>#REF!</v>
      </c>
      <c r="I815" s="529" t="str">
        <f>IFERROR(VLOOKUP('[2]Formulario PPGR3'!$G815,'[2]Formulario PPGR2'!$H$9:$V$534,15,FALSE),"")</f>
        <v/>
      </c>
      <c r="J815" s="534"/>
      <c r="K815" s="533"/>
      <c r="L815" s="530" t="str">
        <f>IF([2]!Tabla1[[#This Row],[Descripción]]="","",_xlfn.XLOOKUP([2]!Tabla1[[#This Row],[Descripción]],[2]!Tabla10[Descripción],[2]!Tabla10[Unidad de Medida],"",0))</f>
        <v/>
      </c>
      <c r="M815" s="321"/>
      <c r="N815" s="546" t="str">
        <f>IF([2]!Tabla1[[#This Row],[Descripción]]="","",_xlfn.XLOOKUP([2]!Tabla1[[#This Row],[Descripción]],[2]!Tabla10[Descripción],[2]!Tabla10[Precio Unitario],0))</f>
        <v/>
      </c>
      <c r="O815" s="546" t="str">
        <f>IF([2]!Tabla1[[#This Row],[Cantidad de Insumos]]="","",[2]!Tabla1[[#This Row],[Precio Unitario]]*[2]!Tabla1[[#This Row],[Cantidad de Insumos]])</f>
        <v/>
      </c>
      <c r="P815" s="531" t="str">
        <f>IF([2]!Tabla1[[#This Row],[Descripción]]="","",_xlfn.XLOOKUP([2]!Tabla1[[#This Row],[Descripción]],[2]!Tabla10[Descripción],[2]!Tabla10[CODIGO PRESUPUESTARIO],0))</f>
        <v/>
      </c>
      <c r="Q815" s="532"/>
      <c r="R815" s="532" t="str">
        <f>IF([2]!Tabla1[[#This Row],[Insumos]]="","",_xlfn.XLOOKUP([2]!Tabla1[[#This Row],[Insumos]],[2]!Tabla10[Insumo],[2]!Tabla10[InsumoAbrev],"",0))</f>
        <v/>
      </c>
      <c r="S815" s="191"/>
    </row>
    <row r="816" spans="2:19" s="276" customFormat="1">
      <c r="B816" s="191" t="str">
        <f>IF('Formulario PPGR3'!$G816="","",CONCATENATE('Formulario PPGR3'!$C816,".",'Formulario PPGR3'!$D816,".",'Formulario PPGR3'!$E816,".",'Formulario PPGR3'!$F816))</f>
        <v/>
      </c>
      <c r="C816" s="191" t="str">
        <f>IF('Formulario PPGR3'!$G816="","",'Formulario PPGR1'!#REF!)</f>
        <v/>
      </c>
      <c r="D816" s="191" t="str">
        <f>IF('Formulario PPGR3'!$G816="","",'Formulario PPGR1'!#REF!)</f>
        <v/>
      </c>
      <c r="E816" s="191" t="str">
        <f>IF('Formulario PPGR3'!$G816="","",'Formulario PPGR1'!#REF!)</f>
        <v/>
      </c>
      <c r="F816" s="191" t="str">
        <f>IF('Formulario PPGR3'!$G816="","",'Formulario PPGR1'!#REF!)</f>
        <v/>
      </c>
      <c r="G816" s="241"/>
      <c r="H816" s="528" t="e" cm="1" vm="1">
        <f t="array" ref="H816">IF([2]!Tabla1[[#This Row],[Código_Actividad]]="","",_xlfn.XLOOKUP([2]!Tabla1[[#This Row],[Código_Actividad]],CodigoActividad,[2]!Tabla2[Actividades Programables Presupuestables],"",0))</f>
        <v>#REF!</v>
      </c>
      <c r="I816" s="529" t="str">
        <f>IFERROR(VLOOKUP('[2]Formulario PPGR3'!$G816,'[2]Formulario PPGR2'!$H$9:$V$534,15,FALSE),"")</f>
        <v/>
      </c>
      <c r="J816" s="534"/>
      <c r="K816" s="533"/>
      <c r="L816" s="530" t="str">
        <f>IF([2]!Tabla1[[#This Row],[Descripción]]="","",_xlfn.XLOOKUP([2]!Tabla1[[#This Row],[Descripción]],[2]!Tabla10[Descripción],[2]!Tabla10[Unidad de Medida],"",0))</f>
        <v/>
      </c>
      <c r="M816" s="321"/>
      <c r="N816" s="546" t="str">
        <f>IF([2]!Tabla1[[#This Row],[Descripción]]="","",_xlfn.XLOOKUP([2]!Tabla1[[#This Row],[Descripción]],[2]!Tabla10[Descripción],[2]!Tabla10[Precio Unitario],0))</f>
        <v/>
      </c>
      <c r="O816" s="546" t="str">
        <f>IF([2]!Tabla1[[#This Row],[Cantidad de Insumos]]="","",[2]!Tabla1[[#This Row],[Precio Unitario]]*[2]!Tabla1[[#This Row],[Cantidad de Insumos]])</f>
        <v/>
      </c>
      <c r="P816" s="531" t="str">
        <f>IF([2]!Tabla1[[#This Row],[Descripción]]="","",_xlfn.XLOOKUP([2]!Tabla1[[#This Row],[Descripción]],[2]!Tabla10[Descripción],[2]!Tabla10[CODIGO PRESUPUESTARIO],0))</f>
        <v/>
      </c>
      <c r="Q816" s="532"/>
      <c r="R816" s="532" t="str">
        <f>IF([2]!Tabla1[[#This Row],[Insumos]]="","",_xlfn.XLOOKUP([2]!Tabla1[[#This Row],[Insumos]],[2]!Tabla10[Insumo],[2]!Tabla10[InsumoAbrev],"",0))</f>
        <v/>
      </c>
      <c r="S816" s="191"/>
    </row>
    <row r="817" spans="2:19" s="276" customFormat="1">
      <c r="B817" s="191" t="str">
        <f>IF('Formulario PPGR3'!$G817="","",CONCATENATE('Formulario PPGR3'!$C817,".",'Formulario PPGR3'!$D817,".",'Formulario PPGR3'!$E817,".",'Formulario PPGR3'!$F817))</f>
        <v/>
      </c>
      <c r="C817" s="191" t="str">
        <f>IF('Formulario PPGR3'!$G817="","",'Formulario PPGR1'!#REF!)</f>
        <v/>
      </c>
      <c r="D817" s="191" t="str">
        <f>IF('Formulario PPGR3'!$G817="","",'Formulario PPGR1'!#REF!)</f>
        <v/>
      </c>
      <c r="E817" s="191" t="str">
        <f>IF('Formulario PPGR3'!$G817="","",'Formulario PPGR1'!#REF!)</f>
        <v/>
      </c>
      <c r="F817" s="191" t="str">
        <f>IF('Formulario PPGR3'!$G817="","",'Formulario PPGR1'!#REF!)</f>
        <v/>
      </c>
      <c r="G817" s="241"/>
      <c r="H817" s="528" t="e" cm="1" vm="1">
        <f t="array" ref="H817">IF([2]!Tabla1[[#This Row],[Código_Actividad]]="","",_xlfn.XLOOKUP([2]!Tabla1[[#This Row],[Código_Actividad]],CodigoActividad,[2]!Tabla2[Actividades Programables Presupuestables],"",0))</f>
        <v>#REF!</v>
      </c>
      <c r="I817" s="529" t="str">
        <f>IFERROR(VLOOKUP('[2]Formulario PPGR3'!$G817,'[2]Formulario PPGR2'!$H$9:$V$534,15,FALSE),"")</f>
        <v/>
      </c>
      <c r="J817" s="534"/>
      <c r="K817" s="533"/>
      <c r="L817" s="530" t="str">
        <f>IF([2]!Tabla1[[#This Row],[Descripción]]="","",_xlfn.XLOOKUP([2]!Tabla1[[#This Row],[Descripción]],[2]!Tabla10[Descripción],[2]!Tabla10[Unidad de Medida],"",0))</f>
        <v/>
      </c>
      <c r="M817" s="321"/>
      <c r="N817" s="546" t="str">
        <f>IF([2]!Tabla1[[#This Row],[Descripción]]="","",_xlfn.XLOOKUP([2]!Tabla1[[#This Row],[Descripción]],[2]!Tabla10[Descripción],[2]!Tabla10[Precio Unitario],0))</f>
        <v/>
      </c>
      <c r="O817" s="546" t="str">
        <f>IF([2]!Tabla1[[#This Row],[Cantidad de Insumos]]="","",[2]!Tabla1[[#This Row],[Precio Unitario]]*[2]!Tabla1[[#This Row],[Cantidad de Insumos]])</f>
        <v/>
      </c>
      <c r="P817" s="531" t="str">
        <f>IF([2]!Tabla1[[#This Row],[Descripción]]="","",_xlfn.XLOOKUP([2]!Tabla1[[#This Row],[Descripción]],[2]!Tabla10[Descripción],[2]!Tabla10[CODIGO PRESUPUESTARIO],0))</f>
        <v/>
      </c>
      <c r="Q817" s="532"/>
      <c r="R817" s="532" t="str">
        <f>IF([2]!Tabla1[[#This Row],[Insumos]]="","",_xlfn.XLOOKUP([2]!Tabla1[[#This Row],[Insumos]],[2]!Tabla10[Insumo],[2]!Tabla10[InsumoAbrev],"",0))</f>
        <v/>
      </c>
      <c r="S817" s="191"/>
    </row>
    <row r="818" spans="2:19" s="276" customFormat="1">
      <c r="B818" s="191" t="str">
        <f>IF('Formulario PPGR3'!$G818="","",CONCATENATE('Formulario PPGR3'!$C818,".",'Formulario PPGR3'!$D818,".",'Formulario PPGR3'!$E818,".",'Formulario PPGR3'!$F818))</f>
        <v/>
      </c>
      <c r="C818" s="191" t="str">
        <f>IF('Formulario PPGR3'!$G818="","",'Formulario PPGR1'!#REF!)</f>
        <v/>
      </c>
      <c r="D818" s="191" t="str">
        <f>IF('Formulario PPGR3'!$G818="","",'Formulario PPGR1'!#REF!)</f>
        <v/>
      </c>
      <c r="E818" s="191" t="str">
        <f>IF('Formulario PPGR3'!$G818="","",'Formulario PPGR1'!#REF!)</f>
        <v/>
      </c>
      <c r="F818" s="191" t="str">
        <f>IF('Formulario PPGR3'!$G818="","",'Formulario PPGR1'!#REF!)</f>
        <v/>
      </c>
      <c r="G818" s="241"/>
      <c r="H818" s="528" t="e" cm="1" vm="1">
        <f t="array" ref="H818">IF([2]!Tabla1[[#This Row],[Código_Actividad]]="","",_xlfn.XLOOKUP([2]!Tabla1[[#This Row],[Código_Actividad]],CodigoActividad,[2]!Tabla2[Actividades Programables Presupuestables],"",0))</f>
        <v>#REF!</v>
      </c>
      <c r="I818" s="529" t="str">
        <f>IFERROR(VLOOKUP('[2]Formulario PPGR3'!$G818,'[2]Formulario PPGR2'!$H$9:$V$534,15,FALSE),"")</f>
        <v/>
      </c>
      <c r="J818" s="534"/>
      <c r="K818" s="533"/>
      <c r="L818" s="530" t="str">
        <f>IF([2]!Tabla1[[#This Row],[Descripción]]="","",_xlfn.XLOOKUP([2]!Tabla1[[#This Row],[Descripción]],[2]!Tabla10[Descripción],[2]!Tabla10[Unidad de Medida],"",0))</f>
        <v/>
      </c>
      <c r="M818" s="321"/>
      <c r="N818" s="546" t="str">
        <f>IF([2]!Tabla1[[#This Row],[Descripción]]="","",_xlfn.XLOOKUP([2]!Tabla1[[#This Row],[Descripción]],[2]!Tabla10[Descripción],[2]!Tabla10[Precio Unitario],0))</f>
        <v/>
      </c>
      <c r="O818" s="546" t="str">
        <f>IF([2]!Tabla1[[#This Row],[Cantidad de Insumos]]="","",[2]!Tabla1[[#This Row],[Precio Unitario]]*[2]!Tabla1[[#This Row],[Cantidad de Insumos]])</f>
        <v/>
      </c>
      <c r="P818" s="531" t="str">
        <f>IF([2]!Tabla1[[#This Row],[Descripción]]="","",_xlfn.XLOOKUP([2]!Tabla1[[#This Row],[Descripción]],[2]!Tabla10[Descripción],[2]!Tabla10[CODIGO PRESUPUESTARIO],0))</f>
        <v/>
      </c>
      <c r="Q818" s="532"/>
      <c r="R818" s="532" t="str">
        <f>IF([2]!Tabla1[[#This Row],[Insumos]]="","",_xlfn.XLOOKUP([2]!Tabla1[[#This Row],[Insumos]],[2]!Tabla10[Insumo],[2]!Tabla10[InsumoAbrev],"",0))</f>
        <v/>
      </c>
      <c r="S818" s="191"/>
    </row>
    <row r="819" spans="2:19" s="276" customFormat="1">
      <c r="B819" s="191" t="str">
        <f>IF('Formulario PPGR3'!$G819="","",CONCATENATE('Formulario PPGR3'!$C819,".",'Formulario PPGR3'!$D819,".",'Formulario PPGR3'!$E819,".",'Formulario PPGR3'!$F819))</f>
        <v/>
      </c>
      <c r="C819" s="191" t="str">
        <f>IF('Formulario PPGR3'!$G819="","",'Formulario PPGR1'!#REF!)</f>
        <v/>
      </c>
      <c r="D819" s="191" t="str">
        <f>IF('Formulario PPGR3'!$G819="","",'Formulario PPGR1'!#REF!)</f>
        <v/>
      </c>
      <c r="E819" s="191" t="str">
        <f>IF('Formulario PPGR3'!$G819="","",'Formulario PPGR1'!#REF!)</f>
        <v/>
      </c>
      <c r="F819" s="191" t="str">
        <f>IF('Formulario PPGR3'!$G819="","",'Formulario PPGR1'!#REF!)</f>
        <v/>
      </c>
      <c r="G819" s="241"/>
      <c r="H819" s="528" t="e" cm="1" vm="1">
        <f t="array" ref="H819">IF([2]!Tabla1[[#This Row],[Código_Actividad]]="","",_xlfn.XLOOKUP([2]!Tabla1[[#This Row],[Código_Actividad]],CodigoActividad,[2]!Tabla2[Actividades Programables Presupuestables],"",0))</f>
        <v>#REF!</v>
      </c>
      <c r="I819" s="529" t="str">
        <f>IFERROR(VLOOKUP('[2]Formulario PPGR3'!$G819,'[2]Formulario PPGR2'!$H$9:$V$534,15,FALSE),"")</f>
        <v/>
      </c>
      <c r="J819" s="534"/>
      <c r="K819" s="533"/>
      <c r="L819" s="530" t="str">
        <f>IF([2]!Tabla1[[#This Row],[Descripción]]="","",_xlfn.XLOOKUP([2]!Tabla1[[#This Row],[Descripción]],[2]!Tabla10[Descripción],[2]!Tabla10[Unidad de Medida],"",0))</f>
        <v/>
      </c>
      <c r="M819" s="321"/>
      <c r="N819" s="546" t="str">
        <f>IF([2]!Tabla1[[#This Row],[Descripción]]="","",_xlfn.XLOOKUP([2]!Tabla1[[#This Row],[Descripción]],[2]!Tabla10[Descripción],[2]!Tabla10[Precio Unitario],0))</f>
        <v/>
      </c>
      <c r="O819" s="546" t="str">
        <f>IF([2]!Tabla1[[#This Row],[Cantidad de Insumos]]="","",[2]!Tabla1[[#This Row],[Precio Unitario]]*[2]!Tabla1[[#This Row],[Cantidad de Insumos]])</f>
        <v/>
      </c>
      <c r="P819" s="531" t="str">
        <f>IF([2]!Tabla1[[#This Row],[Descripción]]="","",_xlfn.XLOOKUP([2]!Tabla1[[#This Row],[Descripción]],[2]!Tabla10[Descripción],[2]!Tabla10[CODIGO PRESUPUESTARIO],0))</f>
        <v/>
      </c>
      <c r="Q819" s="532"/>
      <c r="R819" s="532" t="str">
        <f>IF([2]!Tabla1[[#This Row],[Insumos]]="","",_xlfn.XLOOKUP([2]!Tabla1[[#This Row],[Insumos]],[2]!Tabla10[Insumo],[2]!Tabla10[InsumoAbrev],"",0))</f>
        <v/>
      </c>
      <c r="S819" s="191"/>
    </row>
    <row r="820" spans="2:19" s="276" customFormat="1">
      <c r="B820" s="191" t="str">
        <f>IF('Formulario PPGR3'!$G820="","",CONCATENATE('Formulario PPGR3'!$C820,".",'Formulario PPGR3'!$D820,".",'Formulario PPGR3'!$E820,".",'Formulario PPGR3'!$F820))</f>
        <v/>
      </c>
      <c r="C820" s="191" t="str">
        <f>IF('Formulario PPGR3'!$G820="","",'Formulario PPGR1'!#REF!)</f>
        <v/>
      </c>
      <c r="D820" s="191" t="str">
        <f>IF('Formulario PPGR3'!$G820="","",'Formulario PPGR1'!#REF!)</f>
        <v/>
      </c>
      <c r="E820" s="191" t="str">
        <f>IF('Formulario PPGR3'!$G820="","",'Formulario PPGR1'!#REF!)</f>
        <v/>
      </c>
      <c r="F820" s="191" t="str">
        <f>IF('Formulario PPGR3'!$G820="","",'Formulario PPGR1'!#REF!)</f>
        <v/>
      </c>
      <c r="G820" s="241"/>
      <c r="H820" s="528" t="e" cm="1" vm="1">
        <f t="array" ref="H820">IF([2]!Tabla1[[#This Row],[Código_Actividad]]="","",_xlfn.XLOOKUP([2]!Tabla1[[#This Row],[Código_Actividad]],CodigoActividad,[2]!Tabla2[Actividades Programables Presupuestables],"",0))</f>
        <v>#REF!</v>
      </c>
      <c r="I820" s="529" t="str">
        <f>IFERROR(VLOOKUP('[2]Formulario PPGR3'!$G820,'[2]Formulario PPGR2'!$H$9:$V$534,15,FALSE),"")</f>
        <v/>
      </c>
      <c r="J820" s="534"/>
      <c r="K820" s="533"/>
      <c r="L820" s="530" t="str">
        <f>IF([2]!Tabla1[[#This Row],[Descripción]]="","",_xlfn.XLOOKUP([2]!Tabla1[[#This Row],[Descripción]],[2]!Tabla10[Descripción],[2]!Tabla10[Unidad de Medida],"",0))</f>
        <v/>
      </c>
      <c r="M820" s="321"/>
      <c r="N820" s="546" t="str">
        <f>IF([2]!Tabla1[[#This Row],[Descripción]]="","",_xlfn.XLOOKUP([2]!Tabla1[[#This Row],[Descripción]],[2]!Tabla10[Descripción],[2]!Tabla10[Precio Unitario],0))</f>
        <v/>
      </c>
      <c r="O820" s="546" t="str">
        <f>IF([2]!Tabla1[[#This Row],[Cantidad de Insumos]]="","",[2]!Tabla1[[#This Row],[Precio Unitario]]*[2]!Tabla1[[#This Row],[Cantidad de Insumos]])</f>
        <v/>
      </c>
      <c r="P820" s="531" t="str">
        <f>IF([2]!Tabla1[[#This Row],[Descripción]]="","",_xlfn.XLOOKUP([2]!Tabla1[[#This Row],[Descripción]],[2]!Tabla10[Descripción],[2]!Tabla10[CODIGO PRESUPUESTARIO],0))</f>
        <v/>
      </c>
      <c r="Q820" s="532"/>
      <c r="R820" s="532" t="str">
        <f>IF([2]!Tabla1[[#This Row],[Insumos]]="","",_xlfn.XLOOKUP([2]!Tabla1[[#This Row],[Insumos]],[2]!Tabla10[Insumo],[2]!Tabla10[InsumoAbrev],"",0))</f>
        <v/>
      </c>
      <c r="S820" s="191"/>
    </row>
    <row r="821" spans="2:19" s="276" customFormat="1">
      <c r="B821" s="191" t="str">
        <f>IF('Formulario PPGR3'!$G821="","",CONCATENATE('Formulario PPGR3'!$C821,".",'Formulario PPGR3'!$D821,".",'Formulario PPGR3'!$E821,".",'Formulario PPGR3'!$F821))</f>
        <v/>
      </c>
      <c r="C821" s="191" t="str">
        <f>IF('Formulario PPGR3'!$G821="","",'Formulario PPGR1'!#REF!)</f>
        <v/>
      </c>
      <c r="D821" s="191" t="str">
        <f>IF('Formulario PPGR3'!$G821="","",'Formulario PPGR1'!#REF!)</f>
        <v/>
      </c>
      <c r="E821" s="191" t="str">
        <f>IF('Formulario PPGR3'!$G821="","",'Formulario PPGR1'!#REF!)</f>
        <v/>
      </c>
      <c r="F821" s="191" t="str">
        <f>IF('Formulario PPGR3'!$G821="","",'Formulario PPGR1'!#REF!)</f>
        <v/>
      </c>
      <c r="G821" s="241"/>
      <c r="H821" s="528" t="e" cm="1" vm="1">
        <f t="array" ref="H821">IF([2]!Tabla1[[#This Row],[Código_Actividad]]="","",_xlfn.XLOOKUP([2]!Tabla1[[#This Row],[Código_Actividad]],CodigoActividad,[2]!Tabla2[Actividades Programables Presupuestables],"",0))</f>
        <v>#REF!</v>
      </c>
      <c r="I821" s="529" t="str">
        <f>IFERROR(VLOOKUP('[2]Formulario PPGR3'!$G821,'[2]Formulario PPGR2'!$H$9:$V$534,15,FALSE),"")</f>
        <v/>
      </c>
      <c r="J821" s="534"/>
      <c r="K821" s="533"/>
      <c r="L821" s="530" t="str">
        <f>IF([2]!Tabla1[[#This Row],[Descripción]]="","",_xlfn.XLOOKUP([2]!Tabla1[[#This Row],[Descripción]],[2]!Tabla10[Descripción],[2]!Tabla10[Unidad de Medida],"",0))</f>
        <v/>
      </c>
      <c r="M821" s="321"/>
      <c r="N821" s="546" t="str">
        <f>IF([2]!Tabla1[[#This Row],[Descripción]]="","",_xlfn.XLOOKUP([2]!Tabla1[[#This Row],[Descripción]],[2]!Tabla10[Descripción],[2]!Tabla10[Precio Unitario],0))</f>
        <v/>
      </c>
      <c r="O821" s="546" t="str">
        <f>IF([2]!Tabla1[[#This Row],[Cantidad de Insumos]]="","",[2]!Tabla1[[#This Row],[Precio Unitario]]*[2]!Tabla1[[#This Row],[Cantidad de Insumos]])</f>
        <v/>
      </c>
      <c r="P821" s="531" t="str">
        <f>IF([2]!Tabla1[[#This Row],[Descripción]]="","",_xlfn.XLOOKUP([2]!Tabla1[[#This Row],[Descripción]],[2]!Tabla10[Descripción],[2]!Tabla10[CODIGO PRESUPUESTARIO],0))</f>
        <v/>
      </c>
      <c r="Q821" s="532"/>
      <c r="R821" s="532" t="str">
        <f>IF([2]!Tabla1[[#This Row],[Insumos]]="","",_xlfn.XLOOKUP([2]!Tabla1[[#This Row],[Insumos]],[2]!Tabla10[Insumo],[2]!Tabla10[InsumoAbrev],"",0))</f>
        <v/>
      </c>
      <c r="S821" s="191"/>
    </row>
    <row r="822" spans="2:19" s="276" customFormat="1">
      <c r="B822" s="191" t="str">
        <f>IF('Formulario PPGR3'!$G822="","",CONCATENATE('Formulario PPGR3'!$C822,".",'Formulario PPGR3'!$D822,".",'Formulario PPGR3'!$E822,".",'Formulario PPGR3'!$F822))</f>
        <v/>
      </c>
      <c r="C822" s="191" t="str">
        <f>IF('Formulario PPGR3'!$G822="","",'Formulario PPGR1'!#REF!)</f>
        <v/>
      </c>
      <c r="D822" s="191" t="str">
        <f>IF('Formulario PPGR3'!$G822="","",'Formulario PPGR1'!#REF!)</f>
        <v/>
      </c>
      <c r="E822" s="191" t="str">
        <f>IF('Formulario PPGR3'!$G822="","",'Formulario PPGR1'!#REF!)</f>
        <v/>
      </c>
      <c r="F822" s="191" t="str">
        <f>IF('Formulario PPGR3'!$G822="","",'Formulario PPGR1'!#REF!)</f>
        <v/>
      </c>
      <c r="G822" s="241"/>
      <c r="H822" s="528" t="e" cm="1" vm="1">
        <f t="array" ref="H822">IF([2]!Tabla1[[#This Row],[Código_Actividad]]="","",_xlfn.XLOOKUP([2]!Tabla1[[#This Row],[Código_Actividad]],CodigoActividad,[2]!Tabla2[Actividades Programables Presupuestables],"",0))</f>
        <v>#REF!</v>
      </c>
      <c r="I822" s="529" t="str">
        <f>IFERROR(VLOOKUP('[2]Formulario PPGR3'!$G822,'[2]Formulario PPGR2'!$H$9:$V$534,15,FALSE),"")</f>
        <v/>
      </c>
      <c r="J822" s="534"/>
      <c r="K822" s="533"/>
      <c r="L822" s="530" t="str">
        <f>IF([2]!Tabla1[[#This Row],[Descripción]]="","",_xlfn.XLOOKUP([2]!Tabla1[[#This Row],[Descripción]],[2]!Tabla10[Descripción],[2]!Tabla10[Unidad de Medida],"",0))</f>
        <v/>
      </c>
      <c r="M822" s="321"/>
      <c r="N822" s="546" t="str">
        <f>IF([2]!Tabla1[[#This Row],[Descripción]]="","",_xlfn.XLOOKUP([2]!Tabla1[[#This Row],[Descripción]],[2]!Tabla10[Descripción],[2]!Tabla10[Precio Unitario],0))</f>
        <v/>
      </c>
      <c r="O822" s="546" t="str">
        <f>IF([2]!Tabla1[[#This Row],[Cantidad de Insumos]]="","",[2]!Tabla1[[#This Row],[Precio Unitario]]*[2]!Tabla1[[#This Row],[Cantidad de Insumos]])</f>
        <v/>
      </c>
      <c r="P822" s="531" t="str">
        <f>IF([2]!Tabla1[[#This Row],[Descripción]]="","",_xlfn.XLOOKUP([2]!Tabla1[[#This Row],[Descripción]],[2]!Tabla10[Descripción],[2]!Tabla10[CODIGO PRESUPUESTARIO],0))</f>
        <v/>
      </c>
      <c r="Q822" s="532"/>
      <c r="R822" s="532" t="str">
        <f>IF([2]!Tabla1[[#This Row],[Insumos]]="","",_xlfn.XLOOKUP([2]!Tabla1[[#This Row],[Insumos]],[2]!Tabla10[Insumo],[2]!Tabla10[InsumoAbrev],"",0))</f>
        <v/>
      </c>
      <c r="S822" s="191"/>
    </row>
    <row r="823" spans="2:19" s="276" customFormat="1">
      <c r="B823" s="191" t="str">
        <f>IF('Formulario PPGR3'!$G823="","",CONCATENATE('Formulario PPGR3'!$C823,".",'Formulario PPGR3'!$D823,".",'Formulario PPGR3'!$E823,".",'Formulario PPGR3'!$F823))</f>
        <v/>
      </c>
      <c r="C823" s="191" t="str">
        <f>IF('Formulario PPGR3'!$G823="","",'Formulario PPGR1'!#REF!)</f>
        <v/>
      </c>
      <c r="D823" s="191" t="str">
        <f>IF('Formulario PPGR3'!$G823="","",'Formulario PPGR1'!#REF!)</f>
        <v/>
      </c>
      <c r="E823" s="191" t="str">
        <f>IF('Formulario PPGR3'!$G823="","",'Formulario PPGR1'!#REF!)</f>
        <v/>
      </c>
      <c r="F823" s="191" t="str">
        <f>IF('Formulario PPGR3'!$G823="","",'Formulario PPGR1'!#REF!)</f>
        <v/>
      </c>
      <c r="G823" s="241"/>
      <c r="H823" s="528" t="e" cm="1" vm="1">
        <f t="array" ref="H823">IF([2]!Tabla1[[#This Row],[Código_Actividad]]="","",_xlfn.XLOOKUP([2]!Tabla1[[#This Row],[Código_Actividad]],CodigoActividad,[2]!Tabla2[Actividades Programables Presupuestables],"",0))</f>
        <v>#REF!</v>
      </c>
      <c r="I823" s="529" t="str">
        <f>IFERROR(VLOOKUP('[2]Formulario PPGR3'!$G823,'[2]Formulario PPGR2'!$H$9:$V$534,15,FALSE),"")</f>
        <v/>
      </c>
      <c r="J823" s="534"/>
      <c r="K823" s="533"/>
      <c r="L823" s="530" t="str">
        <f>IF([2]!Tabla1[[#This Row],[Descripción]]="","",_xlfn.XLOOKUP([2]!Tabla1[[#This Row],[Descripción]],[2]!Tabla10[Descripción],[2]!Tabla10[Unidad de Medida],"",0))</f>
        <v/>
      </c>
      <c r="M823" s="321"/>
      <c r="N823" s="546" t="str">
        <f>IF([2]!Tabla1[[#This Row],[Descripción]]="","",_xlfn.XLOOKUP([2]!Tabla1[[#This Row],[Descripción]],[2]!Tabla10[Descripción],[2]!Tabla10[Precio Unitario],0))</f>
        <v/>
      </c>
      <c r="O823" s="546" t="str">
        <f>IF([2]!Tabla1[[#This Row],[Cantidad de Insumos]]="","",[2]!Tabla1[[#This Row],[Precio Unitario]]*[2]!Tabla1[[#This Row],[Cantidad de Insumos]])</f>
        <v/>
      </c>
      <c r="P823" s="531" t="str">
        <f>IF([2]!Tabla1[[#This Row],[Descripción]]="","",_xlfn.XLOOKUP([2]!Tabla1[[#This Row],[Descripción]],[2]!Tabla10[Descripción],[2]!Tabla10[CODIGO PRESUPUESTARIO],0))</f>
        <v/>
      </c>
      <c r="Q823" s="532"/>
      <c r="R823" s="532" t="str">
        <f>IF([2]!Tabla1[[#This Row],[Insumos]]="","",_xlfn.XLOOKUP([2]!Tabla1[[#This Row],[Insumos]],[2]!Tabla10[Insumo],[2]!Tabla10[InsumoAbrev],"",0))</f>
        <v/>
      </c>
      <c r="S823" s="191"/>
    </row>
    <row r="824" spans="2:19" s="276" customFormat="1">
      <c r="B824" s="191" t="str">
        <f>IF('Formulario PPGR3'!$G824="","",CONCATENATE('Formulario PPGR3'!$C824,".",'Formulario PPGR3'!$D824,".",'Formulario PPGR3'!$E824,".",'Formulario PPGR3'!$F824))</f>
        <v/>
      </c>
      <c r="C824" s="191" t="str">
        <f>IF('Formulario PPGR3'!$G824="","",'Formulario PPGR1'!#REF!)</f>
        <v/>
      </c>
      <c r="D824" s="191" t="str">
        <f>IF('Formulario PPGR3'!$G824="","",'Formulario PPGR1'!#REF!)</f>
        <v/>
      </c>
      <c r="E824" s="191" t="str">
        <f>IF('Formulario PPGR3'!$G824="","",'Formulario PPGR1'!#REF!)</f>
        <v/>
      </c>
      <c r="F824" s="191" t="str">
        <f>IF('Formulario PPGR3'!$G824="","",'Formulario PPGR1'!#REF!)</f>
        <v/>
      </c>
      <c r="G824" s="241"/>
      <c r="H824" s="528" t="e" cm="1" vm="1">
        <f t="array" ref="H824">IF([2]!Tabla1[[#This Row],[Código_Actividad]]="","",_xlfn.XLOOKUP([2]!Tabla1[[#This Row],[Código_Actividad]],CodigoActividad,[2]!Tabla2[Actividades Programables Presupuestables],"",0))</f>
        <v>#REF!</v>
      </c>
      <c r="I824" s="529" t="str">
        <f>IFERROR(VLOOKUP('[2]Formulario PPGR3'!$G824,'[2]Formulario PPGR2'!$H$9:$V$534,15,FALSE),"")</f>
        <v/>
      </c>
      <c r="J824" s="534"/>
      <c r="K824" s="533"/>
      <c r="L824" s="530" t="str">
        <f>IF([2]!Tabla1[[#This Row],[Descripción]]="","",_xlfn.XLOOKUP([2]!Tabla1[[#This Row],[Descripción]],[2]!Tabla10[Descripción],[2]!Tabla10[Unidad de Medida],"",0))</f>
        <v/>
      </c>
      <c r="M824" s="321"/>
      <c r="N824" s="546" t="str">
        <f>IF([2]!Tabla1[[#This Row],[Descripción]]="","",_xlfn.XLOOKUP([2]!Tabla1[[#This Row],[Descripción]],[2]!Tabla10[Descripción],[2]!Tabla10[Precio Unitario],0))</f>
        <v/>
      </c>
      <c r="O824" s="546" t="str">
        <f>IF([2]!Tabla1[[#This Row],[Cantidad de Insumos]]="","",[2]!Tabla1[[#This Row],[Precio Unitario]]*[2]!Tabla1[[#This Row],[Cantidad de Insumos]])</f>
        <v/>
      </c>
      <c r="P824" s="531" t="str">
        <f>IF([2]!Tabla1[[#This Row],[Descripción]]="","",_xlfn.XLOOKUP([2]!Tabla1[[#This Row],[Descripción]],[2]!Tabla10[Descripción],[2]!Tabla10[CODIGO PRESUPUESTARIO],0))</f>
        <v/>
      </c>
      <c r="Q824" s="532"/>
      <c r="R824" s="532" t="str">
        <f>IF([2]!Tabla1[[#This Row],[Insumos]]="","",_xlfn.XLOOKUP([2]!Tabla1[[#This Row],[Insumos]],[2]!Tabla10[Insumo],[2]!Tabla10[InsumoAbrev],"",0))</f>
        <v/>
      </c>
      <c r="S824" s="191"/>
    </row>
    <row r="825" spans="2:19" s="276" customFormat="1">
      <c r="B825" s="191" t="str">
        <f>IF('Formulario PPGR3'!$G825="","",CONCATENATE('Formulario PPGR3'!$C825,".",'Formulario PPGR3'!$D825,".",'Formulario PPGR3'!$E825,".",'Formulario PPGR3'!$F825))</f>
        <v/>
      </c>
      <c r="C825" s="191" t="str">
        <f>IF('Formulario PPGR3'!$G825="","",'Formulario PPGR1'!#REF!)</f>
        <v/>
      </c>
      <c r="D825" s="191" t="str">
        <f>IF('Formulario PPGR3'!$G825="","",'Formulario PPGR1'!#REF!)</f>
        <v/>
      </c>
      <c r="E825" s="191" t="str">
        <f>IF('Formulario PPGR3'!$G825="","",'Formulario PPGR1'!#REF!)</f>
        <v/>
      </c>
      <c r="F825" s="191" t="str">
        <f>IF('Formulario PPGR3'!$G825="","",'Formulario PPGR1'!#REF!)</f>
        <v/>
      </c>
      <c r="G825" s="241"/>
      <c r="H825" s="528" t="e" cm="1" vm="1">
        <f t="array" ref="H825">IF([2]!Tabla1[[#This Row],[Código_Actividad]]="","",_xlfn.XLOOKUP([2]!Tabla1[[#This Row],[Código_Actividad]],CodigoActividad,[2]!Tabla2[Actividades Programables Presupuestables],"",0))</f>
        <v>#REF!</v>
      </c>
      <c r="I825" s="529" t="str">
        <f>IFERROR(VLOOKUP('[2]Formulario PPGR3'!$G825,'[2]Formulario PPGR2'!$H$9:$V$534,15,FALSE),"")</f>
        <v/>
      </c>
      <c r="J825" s="534"/>
      <c r="K825" s="533"/>
      <c r="L825" s="530" t="str">
        <f>IF([2]!Tabla1[[#This Row],[Descripción]]="","",_xlfn.XLOOKUP([2]!Tabla1[[#This Row],[Descripción]],[2]!Tabla10[Descripción],[2]!Tabla10[Unidad de Medida],"",0))</f>
        <v/>
      </c>
      <c r="M825" s="321"/>
      <c r="N825" s="546" t="str">
        <f>IF([2]!Tabla1[[#This Row],[Descripción]]="","",_xlfn.XLOOKUP([2]!Tabla1[[#This Row],[Descripción]],[2]!Tabla10[Descripción],[2]!Tabla10[Precio Unitario],0))</f>
        <v/>
      </c>
      <c r="O825" s="546" t="str">
        <f>IF([2]!Tabla1[[#This Row],[Cantidad de Insumos]]="","",[2]!Tabla1[[#This Row],[Precio Unitario]]*[2]!Tabla1[[#This Row],[Cantidad de Insumos]])</f>
        <v/>
      </c>
      <c r="P825" s="531" t="str">
        <f>IF([2]!Tabla1[[#This Row],[Descripción]]="","",_xlfn.XLOOKUP([2]!Tabla1[[#This Row],[Descripción]],[2]!Tabla10[Descripción],[2]!Tabla10[CODIGO PRESUPUESTARIO],0))</f>
        <v/>
      </c>
      <c r="Q825" s="532"/>
      <c r="R825" s="532" t="str">
        <f>IF([2]!Tabla1[[#This Row],[Insumos]]="","",_xlfn.XLOOKUP([2]!Tabla1[[#This Row],[Insumos]],[2]!Tabla10[Insumo],[2]!Tabla10[InsumoAbrev],"",0))</f>
        <v/>
      </c>
      <c r="S825" s="191"/>
    </row>
    <row r="826" spans="2:19" s="276" customFormat="1">
      <c r="B826" s="191" t="str">
        <f>IF('Formulario PPGR3'!$G826="","",CONCATENATE('Formulario PPGR3'!$C826,".",'Formulario PPGR3'!$D826,".",'Formulario PPGR3'!$E826,".",'Formulario PPGR3'!$F826))</f>
        <v/>
      </c>
      <c r="C826" s="191" t="str">
        <f>IF('Formulario PPGR3'!$G826="","",'Formulario PPGR1'!#REF!)</f>
        <v/>
      </c>
      <c r="D826" s="191" t="str">
        <f>IF('Formulario PPGR3'!$G826="","",'Formulario PPGR1'!#REF!)</f>
        <v/>
      </c>
      <c r="E826" s="191" t="str">
        <f>IF('Formulario PPGR3'!$G826="","",'Formulario PPGR1'!#REF!)</f>
        <v/>
      </c>
      <c r="F826" s="191" t="str">
        <f>IF('Formulario PPGR3'!$G826="","",'Formulario PPGR1'!#REF!)</f>
        <v/>
      </c>
      <c r="G826" s="241"/>
      <c r="H826" s="528" t="e" cm="1" vm="1">
        <f t="array" ref="H826">IF([2]!Tabla1[[#This Row],[Código_Actividad]]="","",_xlfn.XLOOKUP([2]!Tabla1[[#This Row],[Código_Actividad]],CodigoActividad,[2]!Tabla2[Actividades Programables Presupuestables],"",0))</f>
        <v>#REF!</v>
      </c>
      <c r="I826" s="529" t="str">
        <f>IFERROR(VLOOKUP('[2]Formulario PPGR3'!$G826,'[2]Formulario PPGR2'!$H$9:$V$534,15,FALSE),"")</f>
        <v/>
      </c>
      <c r="J826" s="534"/>
      <c r="K826" s="533"/>
      <c r="L826" s="530" t="str">
        <f>IF([2]!Tabla1[[#This Row],[Descripción]]="","",_xlfn.XLOOKUP([2]!Tabla1[[#This Row],[Descripción]],[2]!Tabla10[Descripción],[2]!Tabla10[Unidad de Medida],"",0))</f>
        <v/>
      </c>
      <c r="M826" s="321"/>
      <c r="N826" s="546" t="str">
        <f>IF([2]!Tabla1[[#This Row],[Descripción]]="","",_xlfn.XLOOKUP([2]!Tabla1[[#This Row],[Descripción]],[2]!Tabla10[Descripción],[2]!Tabla10[Precio Unitario],0))</f>
        <v/>
      </c>
      <c r="O826" s="546" t="str">
        <f>IF([2]!Tabla1[[#This Row],[Cantidad de Insumos]]="","",[2]!Tabla1[[#This Row],[Precio Unitario]]*[2]!Tabla1[[#This Row],[Cantidad de Insumos]])</f>
        <v/>
      </c>
      <c r="P826" s="531" t="str">
        <f>IF([2]!Tabla1[[#This Row],[Descripción]]="","",_xlfn.XLOOKUP([2]!Tabla1[[#This Row],[Descripción]],[2]!Tabla10[Descripción],[2]!Tabla10[CODIGO PRESUPUESTARIO],0))</f>
        <v/>
      </c>
      <c r="Q826" s="532"/>
      <c r="R826" s="532" t="str">
        <f>IF([2]!Tabla1[[#This Row],[Insumos]]="","",_xlfn.XLOOKUP([2]!Tabla1[[#This Row],[Insumos]],[2]!Tabla10[Insumo],[2]!Tabla10[InsumoAbrev],"",0))</f>
        <v/>
      </c>
      <c r="S826" s="191"/>
    </row>
    <row r="827" spans="2:19" s="276" customFormat="1">
      <c r="B827" s="191" t="str">
        <f>IF('Formulario PPGR3'!$G827="","",CONCATENATE('Formulario PPGR3'!$C827,".",'Formulario PPGR3'!$D827,".",'Formulario PPGR3'!$E827,".",'Formulario PPGR3'!$F827))</f>
        <v/>
      </c>
      <c r="C827" s="191" t="str">
        <f>IF('Formulario PPGR3'!$G827="","",'Formulario PPGR1'!#REF!)</f>
        <v/>
      </c>
      <c r="D827" s="191" t="str">
        <f>IF('Formulario PPGR3'!$G827="","",'Formulario PPGR1'!#REF!)</f>
        <v/>
      </c>
      <c r="E827" s="191" t="str">
        <f>IF('Formulario PPGR3'!$G827="","",'Formulario PPGR1'!#REF!)</f>
        <v/>
      </c>
      <c r="F827" s="191" t="str">
        <f>IF('Formulario PPGR3'!$G827="","",'Formulario PPGR1'!#REF!)</f>
        <v/>
      </c>
      <c r="G827" s="241"/>
      <c r="H827" s="528" t="e" cm="1" vm="1">
        <f t="array" ref="H827">IF([2]!Tabla1[[#This Row],[Código_Actividad]]="","",_xlfn.XLOOKUP([2]!Tabla1[[#This Row],[Código_Actividad]],CodigoActividad,[2]!Tabla2[Actividades Programables Presupuestables],"",0))</f>
        <v>#REF!</v>
      </c>
      <c r="I827" s="529" t="str">
        <f>IFERROR(VLOOKUP('[2]Formulario PPGR3'!$G827,'[2]Formulario PPGR2'!$H$9:$V$534,15,FALSE),"")</f>
        <v/>
      </c>
      <c r="J827" s="534"/>
      <c r="K827" s="533"/>
      <c r="L827" s="530" t="str">
        <f>IF([2]!Tabla1[[#This Row],[Descripción]]="","",_xlfn.XLOOKUP([2]!Tabla1[[#This Row],[Descripción]],[2]!Tabla10[Descripción],[2]!Tabla10[Unidad de Medida],"",0))</f>
        <v/>
      </c>
      <c r="M827" s="321"/>
      <c r="N827" s="546" t="str">
        <f>IF([2]!Tabla1[[#This Row],[Descripción]]="","",_xlfn.XLOOKUP([2]!Tabla1[[#This Row],[Descripción]],[2]!Tabla10[Descripción],[2]!Tabla10[Precio Unitario],0))</f>
        <v/>
      </c>
      <c r="O827" s="546" t="str">
        <f>IF([2]!Tabla1[[#This Row],[Cantidad de Insumos]]="","",[2]!Tabla1[[#This Row],[Precio Unitario]]*[2]!Tabla1[[#This Row],[Cantidad de Insumos]])</f>
        <v/>
      </c>
      <c r="P827" s="531" t="str">
        <f>IF([2]!Tabla1[[#This Row],[Descripción]]="","",_xlfn.XLOOKUP([2]!Tabla1[[#This Row],[Descripción]],[2]!Tabla10[Descripción],[2]!Tabla10[CODIGO PRESUPUESTARIO],0))</f>
        <v/>
      </c>
      <c r="Q827" s="532"/>
      <c r="R827" s="532" t="str">
        <f>IF([2]!Tabla1[[#This Row],[Insumos]]="","",_xlfn.XLOOKUP([2]!Tabla1[[#This Row],[Insumos]],[2]!Tabla10[Insumo],[2]!Tabla10[InsumoAbrev],"",0))</f>
        <v/>
      </c>
      <c r="S827" s="191"/>
    </row>
    <row r="828" spans="2:19" s="276" customFormat="1">
      <c r="B828" s="191" t="str">
        <f>IF('Formulario PPGR3'!$G828="","",CONCATENATE('Formulario PPGR3'!$C828,".",'Formulario PPGR3'!$D828,".",'Formulario PPGR3'!$E828,".",'Formulario PPGR3'!$F828))</f>
        <v/>
      </c>
      <c r="C828" s="191" t="str">
        <f>IF('Formulario PPGR3'!$G828="","",'Formulario PPGR1'!#REF!)</f>
        <v/>
      </c>
      <c r="D828" s="191" t="str">
        <f>IF('Formulario PPGR3'!$G828="","",'Formulario PPGR1'!#REF!)</f>
        <v/>
      </c>
      <c r="E828" s="191" t="str">
        <f>IF('Formulario PPGR3'!$G828="","",'Formulario PPGR1'!#REF!)</f>
        <v/>
      </c>
      <c r="F828" s="191" t="str">
        <f>IF('Formulario PPGR3'!$G828="","",'Formulario PPGR1'!#REF!)</f>
        <v/>
      </c>
      <c r="G828" s="241"/>
      <c r="H828" s="528" t="e" cm="1" vm="1">
        <f t="array" ref="H828">IF([2]!Tabla1[[#This Row],[Código_Actividad]]="","",_xlfn.XLOOKUP([2]!Tabla1[[#This Row],[Código_Actividad]],CodigoActividad,[2]!Tabla2[Actividades Programables Presupuestables],"",0))</f>
        <v>#REF!</v>
      </c>
      <c r="I828" s="529" t="str">
        <f>IFERROR(VLOOKUP('[2]Formulario PPGR3'!$G828,'[2]Formulario PPGR2'!$H$9:$V$534,15,FALSE),"")</f>
        <v/>
      </c>
      <c r="J828" s="534"/>
      <c r="K828" s="533"/>
      <c r="L828" s="530" t="str">
        <f>IF([2]!Tabla1[[#This Row],[Descripción]]="","",_xlfn.XLOOKUP([2]!Tabla1[[#This Row],[Descripción]],[2]!Tabla10[Descripción],[2]!Tabla10[Unidad de Medida],"",0))</f>
        <v/>
      </c>
      <c r="M828" s="321"/>
      <c r="N828" s="546" t="str">
        <f>IF([2]!Tabla1[[#This Row],[Descripción]]="","",_xlfn.XLOOKUP([2]!Tabla1[[#This Row],[Descripción]],[2]!Tabla10[Descripción],[2]!Tabla10[Precio Unitario],0))</f>
        <v/>
      </c>
      <c r="O828" s="546" t="str">
        <f>IF([2]!Tabla1[[#This Row],[Cantidad de Insumos]]="","",[2]!Tabla1[[#This Row],[Precio Unitario]]*[2]!Tabla1[[#This Row],[Cantidad de Insumos]])</f>
        <v/>
      </c>
      <c r="P828" s="531" t="str">
        <f>IF([2]!Tabla1[[#This Row],[Descripción]]="","",_xlfn.XLOOKUP([2]!Tabla1[[#This Row],[Descripción]],[2]!Tabla10[Descripción],[2]!Tabla10[CODIGO PRESUPUESTARIO],0))</f>
        <v/>
      </c>
      <c r="Q828" s="532"/>
      <c r="R828" s="532" t="str">
        <f>IF([2]!Tabla1[[#This Row],[Insumos]]="","",_xlfn.XLOOKUP([2]!Tabla1[[#This Row],[Insumos]],[2]!Tabla10[Insumo],[2]!Tabla10[InsumoAbrev],"",0))</f>
        <v/>
      </c>
      <c r="S828" s="191"/>
    </row>
    <row r="829" spans="2:19" s="276" customFormat="1">
      <c r="B829" s="191" t="str">
        <f>IF('Formulario PPGR3'!$G829="","",CONCATENATE('Formulario PPGR3'!$C829,".",'Formulario PPGR3'!$D829,".",'Formulario PPGR3'!$E829,".",'Formulario PPGR3'!$F829))</f>
        <v/>
      </c>
      <c r="C829" s="191" t="str">
        <f>IF('Formulario PPGR3'!$G829="","",'Formulario PPGR1'!#REF!)</f>
        <v/>
      </c>
      <c r="D829" s="191" t="str">
        <f>IF('Formulario PPGR3'!$G829="","",'Formulario PPGR1'!#REF!)</f>
        <v/>
      </c>
      <c r="E829" s="191" t="str">
        <f>IF('Formulario PPGR3'!$G829="","",'Formulario PPGR1'!#REF!)</f>
        <v/>
      </c>
      <c r="F829" s="191" t="str">
        <f>IF('Formulario PPGR3'!$G829="","",'Formulario PPGR1'!#REF!)</f>
        <v/>
      </c>
      <c r="G829" s="241"/>
      <c r="H829" s="528" t="e" cm="1" vm="1">
        <f t="array" ref="H829">IF([2]!Tabla1[[#This Row],[Código_Actividad]]="","",_xlfn.XLOOKUP([2]!Tabla1[[#This Row],[Código_Actividad]],CodigoActividad,[2]!Tabla2[Actividades Programables Presupuestables],"",0))</f>
        <v>#REF!</v>
      </c>
      <c r="I829" s="529" t="str">
        <f>IFERROR(VLOOKUP('[2]Formulario PPGR3'!$G829,'[2]Formulario PPGR2'!$H$9:$V$534,15,FALSE),"")</f>
        <v/>
      </c>
      <c r="J829" s="534"/>
      <c r="K829" s="533"/>
      <c r="L829" s="530" t="str">
        <f>IF([2]!Tabla1[[#This Row],[Descripción]]="","",_xlfn.XLOOKUP([2]!Tabla1[[#This Row],[Descripción]],[2]!Tabla10[Descripción],[2]!Tabla10[Unidad de Medida],"",0))</f>
        <v/>
      </c>
      <c r="M829" s="321"/>
      <c r="N829" s="546" t="str">
        <f>IF([2]!Tabla1[[#This Row],[Descripción]]="","",_xlfn.XLOOKUP([2]!Tabla1[[#This Row],[Descripción]],[2]!Tabla10[Descripción],[2]!Tabla10[Precio Unitario],0))</f>
        <v/>
      </c>
      <c r="O829" s="546" t="str">
        <f>IF([2]!Tabla1[[#This Row],[Cantidad de Insumos]]="","",[2]!Tabla1[[#This Row],[Precio Unitario]]*[2]!Tabla1[[#This Row],[Cantidad de Insumos]])</f>
        <v/>
      </c>
      <c r="P829" s="531" t="str">
        <f>IF([2]!Tabla1[[#This Row],[Descripción]]="","",_xlfn.XLOOKUP([2]!Tabla1[[#This Row],[Descripción]],[2]!Tabla10[Descripción],[2]!Tabla10[CODIGO PRESUPUESTARIO],0))</f>
        <v/>
      </c>
      <c r="Q829" s="532"/>
      <c r="R829" s="532" t="str">
        <f>IF([2]!Tabla1[[#This Row],[Insumos]]="","",_xlfn.XLOOKUP([2]!Tabla1[[#This Row],[Insumos]],[2]!Tabla10[Insumo],[2]!Tabla10[InsumoAbrev],"",0))</f>
        <v/>
      </c>
      <c r="S829" s="191"/>
    </row>
    <row r="830" spans="2:19" s="276" customFormat="1">
      <c r="B830" s="191" t="str">
        <f>IF('Formulario PPGR3'!$G830="","",CONCATENATE('Formulario PPGR3'!$C830,".",'Formulario PPGR3'!$D830,".",'Formulario PPGR3'!$E830,".",'Formulario PPGR3'!$F830))</f>
        <v/>
      </c>
      <c r="C830" s="191" t="str">
        <f>IF('Formulario PPGR3'!$G830="","",'Formulario PPGR1'!#REF!)</f>
        <v/>
      </c>
      <c r="D830" s="191" t="str">
        <f>IF('Formulario PPGR3'!$G830="","",'Formulario PPGR1'!#REF!)</f>
        <v/>
      </c>
      <c r="E830" s="191" t="str">
        <f>IF('Formulario PPGR3'!$G830="","",'Formulario PPGR1'!#REF!)</f>
        <v/>
      </c>
      <c r="F830" s="191" t="str">
        <f>IF('Formulario PPGR3'!$G830="","",'Formulario PPGR1'!#REF!)</f>
        <v/>
      </c>
      <c r="G830" s="241"/>
      <c r="H830" s="528" t="e" cm="1" vm="1">
        <f t="array" ref="H830">IF([2]!Tabla1[[#This Row],[Código_Actividad]]="","",_xlfn.XLOOKUP([2]!Tabla1[[#This Row],[Código_Actividad]],CodigoActividad,[2]!Tabla2[Actividades Programables Presupuestables],"",0))</f>
        <v>#REF!</v>
      </c>
      <c r="I830" s="529" t="str">
        <f>IFERROR(VLOOKUP('[2]Formulario PPGR3'!$G830,'[2]Formulario PPGR2'!$H$9:$V$534,15,FALSE),"")</f>
        <v/>
      </c>
      <c r="J830" s="534"/>
      <c r="K830" s="533"/>
      <c r="L830" s="530" t="str">
        <f>IF([2]!Tabla1[[#This Row],[Descripción]]="","",_xlfn.XLOOKUP([2]!Tabla1[[#This Row],[Descripción]],[2]!Tabla10[Descripción],[2]!Tabla10[Unidad de Medida],"",0))</f>
        <v/>
      </c>
      <c r="M830" s="321"/>
      <c r="N830" s="546" t="str">
        <f>IF([2]!Tabla1[[#This Row],[Descripción]]="","",_xlfn.XLOOKUP([2]!Tabla1[[#This Row],[Descripción]],[2]!Tabla10[Descripción],[2]!Tabla10[Precio Unitario],0))</f>
        <v/>
      </c>
      <c r="O830" s="546" t="str">
        <f>IF([2]!Tabla1[[#This Row],[Cantidad de Insumos]]="","",[2]!Tabla1[[#This Row],[Precio Unitario]]*[2]!Tabla1[[#This Row],[Cantidad de Insumos]])</f>
        <v/>
      </c>
      <c r="P830" s="531" t="str">
        <f>IF([2]!Tabla1[[#This Row],[Descripción]]="","",_xlfn.XLOOKUP([2]!Tabla1[[#This Row],[Descripción]],[2]!Tabla10[Descripción],[2]!Tabla10[CODIGO PRESUPUESTARIO],0))</f>
        <v/>
      </c>
      <c r="Q830" s="532"/>
      <c r="R830" s="532" t="str">
        <f>IF([2]!Tabla1[[#This Row],[Insumos]]="","",_xlfn.XLOOKUP([2]!Tabla1[[#This Row],[Insumos]],[2]!Tabla10[Insumo],[2]!Tabla10[InsumoAbrev],"",0))</f>
        <v/>
      </c>
      <c r="S830" s="191"/>
    </row>
    <row r="831" spans="2:19" s="276" customFormat="1">
      <c r="B831" s="191" t="str">
        <f>IF('Formulario PPGR3'!$G831="","",CONCATENATE('Formulario PPGR3'!$C831,".",'Formulario PPGR3'!$D831,".",'Formulario PPGR3'!$E831,".",'Formulario PPGR3'!$F831))</f>
        <v/>
      </c>
      <c r="C831" s="191" t="str">
        <f>IF('Formulario PPGR3'!$G831="","",'Formulario PPGR1'!#REF!)</f>
        <v/>
      </c>
      <c r="D831" s="191" t="str">
        <f>IF('Formulario PPGR3'!$G831="","",'Formulario PPGR1'!#REF!)</f>
        <v/>
      </c>
      <c r="E831" s="191" t="str">
        <f>IF('Formulario PPGR3'!$G831="","",'Formulario PPGR1'!#REF!)</f>
        <v/>
      </c>
      <c r="F831" s="191" t="str">
        <f>IF('Formulario PPGR3'!$G831="","",'Formulario PPGR1'!#REF!)</f>
        <v/>
      </c>
      <c r="G831" s="241"/>
      <c r="H831" s="528" t="e" cm="1" vm="1">
        <f t="array" ref="H831">IF([2]!Tabla1[[#This Row],[Código_Actividad]]="","",_xlfn.XLOOKUP([2]!Tabla1[[#This Row],[Código_Actividad]],CodigoActividad,[2]!Tabla2[Actividades Programables Presupuestables],"",0))</f>
        <v>#REF!</v>
      </c>
      <c r="I831" s="529" t="str">
        <f>IFERROR(VLOOKUP('[2]Formulario PPGR3'!$G831,'[2]Formulario PPGR2'!$H$9:$V$534,15,FALSE),"")</f>
        <v/>
      </c>
      <c r="J831" s="534"/>
      <c r="K831" s="533"/>
      <c r="L831" s="530" t="str">
        <f>IF([2]!Tabla1[[#This Row],[Descripción]]="","",_xlfn.XLOOKUP([2]!Tabla1[[#This Row],[Descripción]],[2]!Tabla10[Descripción],[2]!Tabla10[Unidad de Medida],"",0))</f>
        <v/>
      </c>
      <c r="M831" s="321"/>
      <c r="N831" s="546" t="str">
        <f>IF([2]!Tabla1[[#This Row],[Descripción]]="","",_xlfn.XLOOKUP([2]!Tabla1[[#This Row],[Descripción]],[2]!Tabla10[Descripción],[2]!Tabla10[Precio Unitario],0))</f>
        <v/>
      </c>
      <c r="O831" s="546" t="str">
        <f>IF([2]!Tabla1[[#This Row],[Cantidad de Insumos]]="","",[2]!Tabla1[[#This Row],[Precio Unitario]]*[2]!Tabla1[[#This Row],[Cantidad de Insumos]])</f>
        <v/>
      </c>
      <c r="P831" s="531" t="str">
        <f>IF([2]!Tabla1[[#This Row],[Descripción]]="","",_xlfn.XLOOKUP([2]!Tabla1[[#This Row],[Descripción]],[2]!Tabla10[Descripción],[2]!Tabla10[CODIGO PRESUPUESTARIO],0))</f>
        <v/>
      </c>
      <c r="Q831" s="532"/>
      <c r="R831" s="532" t="str">
        <f>IF([2]!Tabla1[[#This Row],[Insumos]]="","",_xlfn.XLOOKUP([2]!Tabla1[[#This Row],[Insumos]],[2]!Tabla10[Insumo],[2]!Tabla10[InsumoAbrev],"",0))</f>
        <v/>
      </c>
      <c r="S831" s="191"/>
    </row>
    <row r="832" spans="2:19" s="276" customFormat="1">
      <c r="B832" s="191" t="str">
        <f>IF('Formulario PPGR3'!$G832="","",CONCATENATE('Formulario PPGR3'!$C832,".",'Formulario PPGR3'!$D832,".",'Formulario PPGR3'!$E832,".",'Formulario PPGR3'!$F832))</f>
        <v/>
      </c>
      <c r="C832" s="191" t="str">
        <f>IF('Formulario PPGR3'!$G832="","",'Formulario PPGR1'!#REF!)</f>
        <v/>
      </c>
      <c r="D832" s="191" t="str">
        <f>IF('Formulario PPGR3'!$G832="","",'Formulario PPGR1'!#REF!)</f>
        <v/>
      </c>
      <c r="E832" s="191" t="str">
        <f>IF('Formulario PPGR3'!$G832="","",'Formulario PPGR1'!#REF!)</f>
        <v/>
      </c>
      <c r="F832" s="191" t="str">
        <f>IF('Formulario PPGR3'!$G832="","",'Formulario PPGR1'!#REF!)</f>
        <v/>
      </c>
      <c r="G832" s="241"/>
      <c r="H832" s="528" t="e" cm="1" vm="1">
        <f t="array" ref="H832">IF([2]!Tabla1[[#This Row],[Código_Actividad]]="","",_xlfn.XLOOKUP([2]!Tabla1[[#This Row],[Código_Actividad]],CodigoActividad,[2]!Tabla2[Actividades Programables Presupuestables],"",0))</f>
        <v>#REF!</v>
      </c>
      <c r="I832" s="529" t="str">
        <f>IFERROR(VLOOKUP('[2]Formulario PPGR3'!$G832,'[2]Formulario PPGR2'!$H$9:$V$534,15,FALSE),"")</f>
        <v/>
      </c>
      <c r="J832" s="534"/>
      <c r="K832" s="533"/>
      <c r="L832" s="530" t="str">
        <f>IF([2]!Tabla1[[#This Row],[Descripción]]="","",_xlfn.XLOOKUP([2]!Tabla1[[#This Row],[Descripción]],[2]!Tabla10[Descripción],[2]!Tabla10[Unidad de Medida],"",0))</f>
        <v/>
      </c>
      <c r="M832" s="321"/>
      <c r="N832" s="546" t="str">
        <f>IF([2]!Tabla1[[#This Row],[Descripción]]="","",_xlfn.XLOOKUP([2]!Tabla1[[#This Row],[Descripción]],[2]!Tabla10[Descripción],[2]!Tabla10[Precio Unitario],0))</f>
        <v/>
      </c>
      <c r="O832" s="546" t="str">
        <f>IF([2]!Tabla1[[#This Row],[Cantidad de Insumos]]="","",[2]!Tabla1[[#This Row],[Precio Unitario]]*[2]!Tabla1[[#This Row],[Cantidad de Insumos]])</f>
        <v/>
      </c>
      <c r="P832" s="531" t="str">
        <f>IF([2]!Tabla1[[#This Row],[Descripción]]="","",_xlfn.XLOOKUP([2]!Tabla1[[#This Row],[Descripción]],[2]!Tabla10[Descripción],[2]!Tabla10[CODIGO PRESUPUESTARIO],0))</f>
        <v/>
      </c>
      <c r="Q832" s="532"/>
      <c r="R832" s="532" t="str">
        <f>IF([2]!Tabla1[[#This Row],[Insumos]]="","",_xlfn.XLOOKUP([2]!Tabla1[[#This Row],[Insumos]],[2]!Tabla10[Insumo],[2]!Tabla10[InsumoAbrev],"",0))</f>
        <v/>
      </c>
      <c r="S832" s="191"/>
    </row>
    <row r="833" spans="2:19" s="276" customFormat="1">
      <c r="B833" s="191" t="str">
        <f>IF('Formulario PPGR3'!$G833="","",CONCATENATE('Formulario PPGR3'!$C833,".",'Formulario PPGR3'!$D833,".",'Formulario PPGR3'!$E833,".",'Formulario PPGR3'!$F833))</f>
        <v/>
      </c>
      <c r="C833" s="191" t="str">
        <f>IF('Formulario PPGR3'!$G833="","",'Formulario PPGR1'!#REF!)</f>
        <v/>
      </c>
      <c r="D833" s="191" t="str">
        <f>IF('Formulario PPGR3'!$G833="","",'Formulario PPGR1'!#REF!)</f>
        <v/>
      </c>
      <c r="E833" s="191" t="str">
        <f>IF('Formulario PPGR3'!$G833="","",'Formulario PPGR1'!#REF!)</f>
        <v/>
      </c>
      <c r="F833" s="191" t="str">
        <f>IF('Formulario PPGR3'!$G833="","",'Formulario PPGR1'!#REF!)</f>
        <v/>
      </c>
      <c r="G833" s="241"/>
      <c r="H833" s="528" t="e" cm="1" vm="1">
        <f t="array" ref="H833">IF([2]!Tabla1[[#This Row],[Código_Actividad]]="","",_xlfn.XLOOKUP([2]!Tabla1[[#This Row],[Código_Actividad]],CodigoActividad,[2]!Tabla2[Actividades Programables Presupuestables],"",0))</f>
        <v>#REF!</v>
      </c>
      <c r="I833" s="529" t="str">
        <f>IFERROR(VLOOKUP('[2]Formulario PPGR3'!$G833,'[2]Formulario PPGR2'!$H$9:$V$534,15,FALSE),"")</f>
        <v/>
      </c>
      <c r="J833" s="534"/>
      <c r="K833" s="533"/>
      <c r="L833" s="530" t="str">
        <f>IF([2]!Tabla1[[#This Row],[Descripción]]="","",_xlfn.XLOOKUP([2]!Tabla1[[#This Row],[Descripción]],[2]!Tabla10[Descripción],[2]!Tabla10[Unidad de Medida],"",0))</f>
        <v/>
      </c>
      <c r="M833" s="321"/>
      <c r="N833" s="546" t="str">
        <f>IF([2]!Tabla1[[#This Row],[Descripción]]="","",_xlfn.XLOOKUP([2]!Tabla1[[#This Row],[Descripción]],[2]!Tabla10[Descripción],[2]!Tabla10[Precio Unitario],0))</f>
        <v/>
      </c>
      <c r="O833" s="546" t="str">
        <f>IF([2]!Tabla1[[#This Row],[Cantidad de Insumos]]="","",[2]!Tabla1[[#This Row],[Precio Unitario]]*[2]!Tabla1[[#This Row],[Cantidad de Insumos]])</f>
        <v/>
      </c>
      <c r="P833" s="531" t="str">
        <f>IF([2]!Tabla1[[#This Row],[Descripción]]="","",_xlfn.XLOOKUP([2]!Tabla1[[#This Row],[Descripción]],[2]!Tabla10[Descripción],[2]!Tabla10[CODIGO PRESUPUESTARIO],0))</f>
        <v/>
      </c>
      <c r="Q833" s="532"/>
      <c r="R833" s="532" t="str">
        <f>IF([2]!Tabla1[[#This Row],[Insumos]]="","",_xlfn.XLOOKUP([2]!Tabla1[[#This Row],[Insumos]],[2]!Tabla10[Insumo],[2]!Tabla10[InsumoAbrev],"",0))</f>
        <v/>
      </c>
      <c r="S833" s="191"/>
    </row>
    <row r="834" spans="2:19" s="276" customFormat="1">
      <c r="B834" s="191" t="str">
        <f>IF('Formulario PPGR3'!$G834="","",CONCATENATE('Formulario PPGR3'!$C834,".",'Formulario PPGR3'!$D834,".",'Formulario PPGR3'!$E834,".",'Formulario PPGR3'!$F834))</f>
        <v/>
      </c>
      <c r="C834" s="191" t="str">
        <f>IF('Formulario PPGR3'!$G834="","",'Formulario PPGR1'!#REF!)</f>
        <v/>
      </c>
      <c r="D834" s="191" t="str">
        <f>IF('Formulario PPGR3'!$G834="","",'Formulario PPGR1'!#REF!)</f>
        <v/>
      </c>
      <c r="E834" s="191" t="str">
        <f>IF('Formulario PPGR3'!$G834="","",'Formulario PPGR1'!#REF!)</f>
        <v/>
      </c>
      <c r="F834" s="191" t="str">
        <f>IF('Formulario PPGR3'!$G834="","",'Formulario PPGR1'!#REF!)</f>
        <v/>
      </c>
      <c r="G834" s="241"/>
      <c r="H834" s="528" t="e" cm="1" vm="1">
        <f t="array" ref="H834">IF([2]!Tabla1[[#This Row],[Código_Actividad]]="","",_xlfn.XLOOKUP([2]!Tabla1[[#This Row],[Código_Actividad]],CodigoActividad,[2]!Tabla2[Actividades Programables Presupuestables],"",0))</f>
        <v>#REF!</v>
      </c>
      <c r="I834" s="529" t="str">
        <f>IFERROR(VLOOKUP('[2]Formulario PPGR3'!$G834,'[2]Formulario PPGR2'!$H$9:$V$534,15,FALSE),"")</f>
        <v/>
      </c>
      <c r="J834" s="534"/>
      <c r="K834" s="533"/>
      <c r="L834" s="530" t="str">
        <f>IF([2]!Tabla1[[#This Row],[Descripción]]="","",_xlfn.XLOOKUP([2]!Tabla1[[#This Row],[Descripción]],[2]!Tabla10[Descripción],[2]!Tabla10[Unidad de Medida],"",0))</f>
        <v/>
      </c>
      <c r="M834" s="321"/>
      <c r="N834" s="546" t="str">
        <f>IF([2]!Tabla1[[#This Row],[Descripción]]="","",_xlfn.XLOOKUP([2]!Tabla1[[#This Row],[Descripción]],[2]!Tabla10[Descripción],[2]!Tabla10[Precio Unitario],0))</f>
        <v/>
      </c>
      <c r="O834" s="546" t="str">
        <f>IF([2]!Tabla1[[#This Row],[Cantidad de Insumos]]="","",[2]!Tabla1[[#This Row],[Precio Unitario]]*[2]!Tabla1[[#This Row],[Cantidad de Insumos]])</f>
        <v/>
      </c>
      <c r="P834" s="531" t="str">
        <f>IF([2]!Tabla1[[#This Row],[Descripción]]="","",_xlfn.XLOOKUP([2]!Tabla1[[#This Row],[Descripción]],[2]!Tabla10[Descripción],[2]!Tabla10[CODIGO PRESUPUESTARIO],0))</f>
        <v/>
      </c>
      <c r="Q834" s="532"/>
      <c r="R834" s="532" t="str">
        <f>IF([2]!Tabla1[[#This Row],[Insumos]]="","",_xlfn.XLOOKUP([2]!Tabla1[[#This Row],[Insumos]],[2]!Tabla10[Insumo],[2]!Tabla10[InsumoAbrev],"",0))</f>
        <v/>
      </c>
      <c r="S834" s="191"/>
    </row>
    <row r="835" spans="2:19" s="276" customFormat="1">
      <c r="B835" s="191" t="str">
        <f>IF('Formulario PPGR3'!$G835="","",CONCATENATE('Formulario PPGR3'!$C835,".",'Formulario PPGR3'!$D835,".",'Formulario PPGR3'!$E835,".",'Formulario PPGR3'!$F835))</f>
        <v/>
      </c>
      <c r="C835" s="191" t="str">
        <f>IF('Formulario PPGR3'!$G835="","",'Formulario PPGR1'!#REF!)</f>
        <v/>
      </c>
      <c r="D835" s="191" t="str">
        <f>IF('Formulario PPGR3'!$G835="","",'Formulario PPGR1'!#REF!)</f>
        <v/>
      </c>
      <c r="E835" s="191" t="str">
        <f>IF('Formulario PPGR3'!$G835="","",'Formulario PPGR1'!#REF!)</f>
        <v/>
      </c>
      <c r="F835" s="191" t="str">
        <f>IF('Formulario PPGR3'!$G835="","",'Formulario PPGR1'!#REF!)</f>
        <v/>
      </c>
      <c r="G835" s="241"/>
      <c r="H835" s="528" t="e" cm="1" vm="1">
        <f t="array" ref="H835">IF([2]!Tabla1[[#This Row],[Código_Actividad]]="","",_xlfn.XLOOKUP([2]!Tabla1[[#This Row],[Código_Actividad]],CodigoActividad,[2]!Tabla2[Actividades Programables Presupuestables],"",0))</f>
        <v>#REF!</v>
      </c>
      <c r="I835" s="529" t="str">
        <f>IFERROR(VLOOKUP('[2]Formulario PPGR3'!$G835,'[2]Formulario PPGR2'!$H$9:$V$534,15,FALSE),"")</f>
        <v/>
      </c>
      <c r="J835" s="534"/>
      <c r="K835" s="533"/>
      <c r="L835" s="530" t="str">
        <f>IF([2]!Tabla1[[#This Row],[Descripción]]="","",_xlfn.XLOOKUP([2]!Tabla1[[#This Row],[Descripción]],[2]!Tabla10[Descripción],[2]!Tabla10[Unidad de Medida],"",0))</f>
        <v/>
      </c>
      <c r="M835" s="321"/>
      <c r="N835" s="546" t="str">
        <f>IF([2]!Tabla1[[#This Row],[Descripción]]="","",_xlfn.XLOOKUP([2]!Tabla1[[#This Row],[Descripción]],[2]!Tabla10[Descripción],[2]!Tabla10[Precio Unitario],0))</f>
        <v/>
      </c>
      <c r="O835" s="546" t="str">
        <f>IF([2]!Tabla1[[#This Row],[Cantidad de Insumos]]="","",[2]!Tabla1[[#This Row],[Precio Unitario]]*[2]!Tabla1[[#This Row],[Cantidad de Insumos]])</f>
        <v/>
      </c>
      <c r="P835" s="531" t="str">
        <f>IF([2]!Tabla1[[#This Row],[Descripción]]="","",_xlfn.XLOOKUP([2]!Tabla1[[#This Row],[Descripción]],[2]!Tabla10[Descripción],[2]!Tabla10[CODIGO PRESUPUESTARIO],0))</f>
        <v/>
      </c>
      <c r="Q835" s="532"/>
      <c r="R835" s="532" t="str">
        <f>IF([2]!Tabla1[[#This Row],[Insumos]]="","",_xlfn.XLOOKUP([2]!Tabla1[[#This Row],[Insumos]],[2]!Tabla10[Insumo],[2]!Tabla10[InsumoAbrev],"",0))</f>
        <v/>
      </c>
      <c r="S835" s="191"/>
    </row>
    <row r="836" spans="2:19" s="276" customFormat="1">
      <c r="B836" s="191" t="str">
        <f>IF('Formulario PPGR3'!$G836="","",CONCATENATE('Formulario PPGR3'!$C836,".",'Formulario PPGR3'!$D836,".",'Formulario PPGR3'!$E836,".",'Formulario PPGR3'!$F836))</f>
        <v/>
      </c>
      <c r="C836" s="191" t="str">
        <f>IF('Formulario PPGR3'!$G836="","",'Formulario PPGR1'!#REF!)</f>
        <v/>
      </c>
      <c r="D836" s="191" t="str">
        <f>IF('Formulario PPGR3'!$G836="","",'Formulario PPGR1'!#REF!)</f>
        <v/>
      </c>
      <c r="E836" s="191" t="str">
        <f>IF('Formulario PPGR3'!$G836="","",'Formulario PPGR1'!#REF!)</f>
        <v/>
      </c>
      <c r="F836" s="191" t="str">
        <f>IF('Formulario PPGR3'!$G836="","",'Formulario PPGR1'!#REF!)</f>
        <v/>
      </c>
      <c r="G836" s="241"/>
      <c r="H836" s="528" t="e" cm="1" vm="1">
        <f t="array" ref="H836">IF([2]!Tabla1[[#This Row],[Código_Actividad]]="","",_xlfn.XLOOKUP([2]!Tabla1[[#This Row],[Código_Actividad]],CodigoActividad,[2]!Tabla2[Actividades Programables Presupuestables],"",0))</f>
        <v>#REF!</v>
      </c>
      <c r="I836" s="529" t="str">
        <f>IFERROR(VLOOKUP('[2]Formulario PPGR3'!$G836,'[2]Formulario PPGR2'!$H$9:$V$534,15,FALSE),"")</f>
        <v/>
      </c>
      <c r="J836" s="534"/>
      <c r="K836" s="533"/>
      <c r="L836" s="530" t="str">
        <f>IF([2]!Tabla1[[#This Row],[Descripción]]="","",_xlfn.XLOOKUP([2]!Tabla1[[#This Row],[Descripción]],[2]!Tabla10[Descripción],[2]!Tabla10[Unidad de Medida],"",0))</f>
        <v/>
      </c>
      <c r="M836" s="321"/>
      <c r="N836" s="546" t="str">
        <f>IF([2]!Tabla1[[#This Row],[Descripción]]="","",_xlfn.XLOOKUP([2]!Tabla1[[#This Row],[Descripción]],[2]!Tabla10[Descripción],[2]!Tabla10[Precio Unitario],0))</f>
        <v/>
      </c>
      <c r="O836" s="546" t="str">
        <f>IF([2]!Tabla1[[#This Row],[Cantidad de Insumos]]="","",[2]!Tabla1[[#This Row],[Precio Unitario]]*[2]!Tabla1[[#This Row],[Cantidad de Insumos]])</f>
        <v/>
      </c>
      <c r="P836" s="531" t="str">
        <f>IF([2]!Tabla1[[#This Row],[Descripción]]="","",_xlfn.XLOOKUP([2]!Tabla1[[#This Row],[Descripción]],[2]!Tabla10[Descripción],[2]!Tabla10[CODIGO PRESUPUESTARIO],0))</f>
        <v/>
      </c>
      <c r="Q836" s="532"/>
      <c r="R836" s="532" t="str">
        <f>IF([2]!Tabla1[[#This Row],[Insumos]]="","",_xlfn.XLOOKUP([2]!Tabla1[[#This Row],[Insumos]],[2]!Tabla10[Insumo],[2]!Tabla10[InsumoAbrev],"",0))</f>
        <v/>
      </c>
      <c r="S836" s="191"/>
    </row>
    <row r="837" spans="2:19" s="276" customFormat="1">
      <c r="B837" s="191" t="str">
        <f>IF('Formulario PPGR3'!$G837="","",CONCATENATE('Formulario PPGR3'!$C837,".",'Formulario PPGR3'!$D837,".",'Formulario PPGR3'!$E837,".",'Formulario PPGR3'!$F837))</f>
        <v/>
      </c>
      <c r="C837" s="191" t="str">
        <f>IF('Formulario PPGR3'!$G837="","",'Formulario PPGR1'!#REF!)</f>
        <v/>
      </c>
      <c r="D837" s="191" t="str">
        <f>IF('Formulario PPGR3'!$G837="","",'Formulario PPGR1'!#REF!)</f>
        <v/>
      </c>
      <c r="E837" s="191" t="str">
        <f>IF('Formulario PPGR3'!$G837="","",'Formulario PPGR1'!#REF!)</f>
        <v/>
      </c>
      <c r="F837" s="191" t="str">
        <f>IF('Formulario PPGR3'!$G837="","",'Formulario PPGR1'!#REF!)</f>
        <v/>
      </c>
      <c r="G837" s="241"/>
      <c r="H837" s="528" t="e" cm="1" vm="1">
        <f t="array" ref="H837">IF([2]!Tabla1[[#This Row],[Código_Actividad]]="","",_xlfn.XLOOKUP([2]!Tabla1[[#This Row],[Código_Actividad]],CodigoActividad,[2]!Tabla2[Actividades Programables Presupuestables],"",0))</f>
        <v>#REF!</v>
      </c>
      <c r="I837" s="529" t="str">
        <f>IFERROR(VLOOKUP('[2]Formulario PPGR3'!$G837,'[2]Formulario PPGR2'!$H$9:$V$534,15,FALSE),"")</f>
        <v/>
      </c>
      <c r="J837" s="534"/>
      <c r="K837" s="533"/>
      <c r="L837" s="530" t="str">
        <f>IF([2]!Tabla1[[#This Row],[Descripción]]="","",_xlfn.XLOOKUP([2]!Tabla1[[#This Row],[Descripción]],[2]!Tabla10[Descripción],[2]!Tabla10[Unidad de Medida],"",0))</f>
        <v/>
      </c>
      <c r="M837" s="321"/>
      <c r="N837" s="546" t="str">
        <f>IF([2]!Tabla1[[#This Row],[Descripción]]="","",_xlfn.XLOOKUP([2]!Tabla1[[#This Row],[Descripción]],[2]!Tabla10[Descripción],[2]!Tabla10[Precio Unitario],0))</f>
        <v/>
      </c>
      <c r="O837" s="546" t="str">
        <f>IF([2]!Tabla1[[#This Row],[Cantidad de Insumos]]="","",[2]!Tabla1[[#This Row],[Precio Unitario]]*[2]!Tabla1[[#This Row],[Cantidad de Insumos]])</f>
        <v/>
      </c>
      <c r="P837" s="531" t="str">
        <f>IF([2]!Tabla1[[#This Row],[Descripción]]="","",_xlfn.XLOOKUP([2]!Tabla1[[#This Row],[Descripción]],[2]!Tabla10[Descripción],[2]!Tabla10[CODIGO PRESUPUESTARIO],0))</f>
        <v/>
      </c>
      <c r="Q837" s="532"/>
      <c r="R837" s="532" t="str">
        <f>IF([2]!Tabla1[[#This Row],[Insumos]]="","",_xlfn.XLOOKUP([2]!Tabla1[[#This Row],[Insumos]],[2]!Tabla10[Insumo],[2]!Tabla10[InsumoAbrev],"",0))</f>
        <v/>
      </c>
      <c r="S837" s="191"/>
    </row>
    <row r="838" spans="2:19" s="276" customFormat="1">
      <c r="B838" s="191" t="str">
        <f>IF('Formulario PPGR3'!$G838="","",CONCATENATE('Formulario PPGR3'!$C838,".",'Formulario PPGR3'!$D838,".",'Formulario PPGR3'!$E838,".",'Formulario PPGR3'!$F838))</f>
        <v/>
      </c>
      <c r="C838" s="191" t="str">
        <f>IF('Formulario PPGR3'!$G838="","",'Formulario PPGR1'!#REF!)</f>
        <v/>
      </c>
      <c r="D838" s="191" t="str">
        <f>IF('Formulario PPGR3'!$G838="","",'Formulario PPGR1'!#REF!)</f>
        <v/>
      </c>
      <c r="E838" s="191" t="str">
        <f>IF('Formulario PPGR3'!$G838="","",'Formulario PPGR1'!#REF!)</f>
        <v/>
      </c>
      <c r="F838" s="191" t="str">
        <f>IF('Formulario PPGR3'!$G838="","",'Formulario PPGR1'!#REF!)</f>
        <v/>
      </c>
      <c r="G838" s="241"/>
      <c r="H838" s="528" t="e" cm="1" vm="1">
        <f t="array" ref="H838">IF([2]!Tabla1[[#This Row],[Código_Actividad]]="","",_xlfn.XLOOKUP([2]!Tabla1[[#This Row],[Código_Actividad]],CodigoActividad,[2]!Tabla2[Actividades Programables Presupuestables],"",0))</f>
        <v>#REF!</v>
      </c>
      <c r="I838" s="529" t="str">
        <f>IFERROR(VLOOKUP('[2]Formulario PPGR3'!$G838,'[2]Formulario PPGR2'!$H$9:$V$534,15,FALSE),"")</f>
        <v/>
      </c>
      <c r="J838" s="534"/>
      <c r="K838" s="533"/>
      <c r="L838" s="530" t="str">
        <f>IF([2]!Tabla1[[#This Row],[Descripción]]="","",_xlfn.XLOOKUP([2]!Tabla1[[#This Row],[Descripción]],[2]!Tabla10[Descripción],[2]!Tabla10[Unidad de Medida],"",0))</f>
        <v/>
      </c>
      <c r="M838" s="321"/>
      <c r="N838" s="546" t="str">
        <f>IF([2]!Tabla1[[#This Row],[Descripción]]="","",_xlfn.XLOOKUP([2]!Tabla1[[#This Row],[Descripción]],[2]!Tabla10[Descripción],[2]!Tabla10[Precio Unitario],0))</f>
        <v/>
      </c>
      <c r="O838" s="546" t="str">
        <f>IF([2]!Tabla1[[#This Row],[Cantidad de Insumos]]="","",[2]!Tabla1[[#This Row],[Precio Unitario]]*[2]!Tabla1[[#This Row],[Cantidad de Insumos]])</f>
        <v/>
      </c>
      <c r="P838" s="531" t="str">
        <f>IF([2]!Tabla1[[#This Row],[Descripción]]="","",_xlfn.XLOOKUP([2]!Tabla1[[#This Row],[Descripción]],[2]!Tabla10[Descripción],[2]!Tabla10[CODIGO PRESUPUESTARIO],0))</f>
        <v/>
      </c>
      <c r="Q838" s="532"/>
      <c r="R838" s="532" t="str">
        <f>IF([2]!Tabla1[[#This Row],[Insumos]]="","",_xlfn.XLOOKUP([2]!Tabla1[[#This Row],[Insumos]],[2]!Tabla10[Insumo],[2]!Tabla10[InsumoAbrev],"",0))</f>
        <v/>
      </c>
      <c r="S838" s="191"/>
    </row>
    <row r="839" spans="2:19" s="276" customFormat="1">
      <c r="B839" s="191" t="str">
        <f>IF('Formulario PPGR3'!$G839="","",CONCATENATE('Formulario PPGR3'!$C839,".",'Formulario PPGR3'!$D839,".",'Formulario PPGR3'!$E839,".",'Formulario PPGR3'!$F839))</f>
        <v/>
      </c>
      <c r="C839" s="191" t="str">
        <f>IF('Formulario PPGR3'!$G839="","",'Formulario PPGR1'!#REF!)</f>
        <v/>
      </c>
      <c r="D839" s="191" t="str">
        <f>IF('Formulario PPGR3'!$G839="","",'Formulario PPGR1'!#REF!)</f>
        <v/>
      </c>
      <c r="E839" s="191" t="str">
        <f>IF('Formulario PPGR3'!$G839="","",'Formulario PPGR1'!#REF!)</f>
        <v/>
      </c>
      <c r="F839" s="191" t="str">
        <f>IF('Formulario PPGR3'!$G839="","",'Formulario PPGR1'!#REF!)</f>
        <v/>
      </c>
      <c r="G839" s="241"/>
      <c r="H839" s="528" t="e" cm="1" vm="1">
        <f t="array" ref="H839">IF([2]!Tabla1[[#This Row],[Código_Actividad]]="","",_xlfn.XLOOKUP([2]!Tabla1[[#This Row],[Código_Actividad]],CodigoActividad,[2]!Tabla2[Actividades Programables Presupuestables],"",0))</f>
        <v>#REF!</v>
      </c>
      <c r="I839" s="529" t="str">
        <f>IFERROR(VLOOKUP('[2]Formulario PPGR3'!$G839,'[2]Formulario PPGR2'!$H$9:$V$534,15,FALSE),"")</f>
        <v/>
      </c>
      <c r="J839" s="534"/>
      <c r="K839" s="533"/>
      <c r="L839" s="530" t="str">
        <f>IF([2]!Tabla1[[#This Row],[Descripción]]="","",_xlfn.XLOOKUP([2]!Tabla1[[#This Row],[Descripción]],[2]!Tabla10[Descripción],[2]!Tabla10[Unidad de Medida],"",0))</f>
        <v/>
      </c>
      <c r="M839" s="321"/>
      <c r="N839" s="546" t="str">
        <f>IF([2]!Tabla1[[#This Row],[Descripción]]="","",_xlfn.XLOOKUP([2]!Tabla1[[#This Row],[Descripción]],[2]!Tabla10[Descripción],[2]!Tabla10[Precio Unitario],0))</f>
        <v/>
      </c>
      <c r="O839" s="546" t="str">
        <f>IF([2]!Tabla1[[#This Row],[Cantidad de Insumos]]="","",[2]!Tabla1[[#This Row],[Precio Unitario]]*[2]!Tabla1[[#This Row],[Cantidad de Insumos]])</f>
        <v/>
      </c>
      <c r="P839" s="531" t="str">
        <f>IF([2]!Tabla1[[#This Row],[Descripción]]="","",_xlfn.XLOOKUP([2]!Tabla1[[#This Row],[Descripción]],[2]!Tabla10[Descripción],[2]!Tabla10[CODIGO PRESUPUESTARIO],0))</f>
        <v/>
      </c>
      <c r="Q839" s="532"/>
      <c r="R839" s="532" t="str">
        <f>IF([2]!Tabla1[[#This Row],[Insumos]]="","",_xlfn.XLOOKUP([2]!Tabla1[[#This Row],[Insumos]],[2]!Tabla10[Insumo],[2]!Tabla10[InsumoAbrev],"",0))</f>
        <v/>
      </c>
      <c r="S839" s="191"/>
    </row>
    <row r="840" spans="2:19" s="276" customFormat="1">
      <c r="B840" s="191" t="str">
        <f>IF('Formulario PPGR3'!$G840="","",CONCATENATE('Formulario PPGR3'!$C840,".",'Formulario PPGR3'!$D840,".",'Formulario PPGR3'!$E840,".",'Formulario PPGR3'!$F840))</f>
        <v/>
      </c>
      <c r="C840" s="191" t="str">
        <f>IF('Formulario PPGR3'!$G840="","",'Formulario PPGR1'!#REF!)</f>
        <v/>
      </c>
      <c r="D840" s="191" t="str">
        <f>IF('Formulario PPGR3'!$G840="","",'Formulario PPGR1'!#REF!)</f>
        <v/>
      </c>
      <c r="E840" s="191" t="str">
        <f>IF('Formulario PPGR3'!$G840="","",'Formulario PPGR1'!#REF!)</f>
        <v/>
      </c>
      <c r="F840" s="191" t="str">
        <f>IF('Formulario PPGR3'!$G840="","",'Formulario PPGR1'!#REF!)</f>
        <v/>
      </c>
      <c r="G840" s="241"/>
      <c r="H840" s="528" t="e" cm="1" vm="1">
        <f t="array" ref="H840">IF([2]!Tabla1[[#This Row],[Código_Actividad]]="","",_xlfn.XLOOKUP([2]!Tabla1[[#This Row],[Código_Actividad]],CodigoActividad,[2]!Tabla2[Actividades Programables Presupuestables],"",0))</f>
        <v>#REF!</v>
      </c>
      <c r="I840" s="529" t="str">
        <f>IFERROR(VLOOKUP('[2]Formulario PPGR3'!$G840,'[2]Formulario PPGR2'!$H$9:$V$534,15,FALSE),"")</f>
        <v/>
      </c>
      <c r="J840" s="534"/>
      <c r="K840" s="533"/>
      <c r="L840" s="530" t="str">
        <f>IF([2]!Tabla1[[#This Row],[Descripción]]="","",_xlfn.XLOOKUP([2]!Tabla1[[#This Row],[Descripción]],[2]!Tabla10[Descripción],[2]!Tabla10[Unidad de Medida],"",0))</f>
        <v/>
      </c>
      <c r="M840" s="321"/>
      <c r="N840" s="546" t="str">
        <f>IF([2]!Tabla1[[#This Row],[Descripción]]="","",_xlfn.XLOOKUP([2]!Tabla1[[#This Row],[Descripción]],[2]!Tabla10[Descripción],[2]!Tabla10[Precio Unitario],0))</f>
        <v/>
      </c>
      <c r="O840" s="546" t="str">
        <f>IF([2]!Tabla1[[#This Row],[Cantidad de Insumos]]="","",[2]!Tabla1[[#This Row],[Precio Unitario]]*[2]!Tabla1[[#This Row],[Cantidad de Insumos]])</f>
        <v/>
      </c>
      <c r="P840" s="531" t="str">
        <f>IF([2]!Tabla1[[#This Row],[Descripción]]="","",_xlfn.XLOOKUP([2]!Tabla1[[#This Row],[Descripción]],[2]!Tabla10[Descripción],[2]!Tabla10[CODIGO PRESUPUESTARIO],0))</f>
        <v/>
      </c>
      <c r="Q840" s="532"/>
      <c r="R840" s="532" t="str">
        <f>IF([2]!Tabla1[[#This Row],[Insumos]]="","",_xlfn.XLOOKUP([2]!Tabla1[[#This Row],[Insumos]],[2]!Tabla10[Insumo],[2]!Tabla10[InsumoAbrev],"",0))</f>
        <v/>
      </c>
      <c r="S840" s="191"/>
    </row>
    <row r="841" spans="2:19" s="276" customFormat="1">
      <c r="B841" s="191" t="str">
        <f>IF('Formulario PPGR3'!$G841="","",CONCATENATE('Formulario PPGR3'!$C841,".",'Formulario PPGR3'!$D841,".",'Formulario PPGR3'!$E841,".",'Formulario PPGR3'!$F841))</f>
        <v/>
      </c>
      <c r="C841" s="191" t="str">
        <f>IF('Formulario PPGR3'!$G841="","",'Formulario PPGR1'!#REF!)</f>
        <v/>
      </c>
      <c r="D841" s="191" t="str">
        <f>IF('Formulario PPGR3'!$G841="","",'Formulario PPGR1'!#REF!)</f>
        <v/>
      </c>
      <c r="E841" s="191" t="str">
        <f>IF('Formulario PPGR3'!$G841="","",'Formulario PPGR1'!#REF!)</f>
        <v/>
      </c>
      <c r="F841" s="191" t="str">
        <f>IF('Formulario PPGR3'!$G841="","",'Formulario PPGR1'!#REF!)</f>
        <v/>
      </c>
      <c r="G841" s="241"/>
      <c r="H841" s="528" t="e" cm="1" vm="1">
        <f t="array" ref="H841">IF([2]!Tabla1[[#This Row],[Código_Actividad]]="","",_xlfn.XLOOKUP([2]!Tabla1[[#This Row],[Código_Actividad]],CodigoActividad,[2]!Tabla2[Actividades Programables Presupuestables],"",0))</f>
        <v>#REF!</v>
      </c>
      <c r="I841" s="529" t="str">
        <f>IFERROR(VLOOKUP('[2]Formulario PPGR3'!$G841,'[2]Formulario PPGR2'!$H$9:$V$534,15,FALSE),"")</f>
        <v/>
      </c>
      <c r="J841" s="534"/>
      <c r="K841" s="533"/>
      <c r="L841" s="530" t="str">
        <f>IF([2]!Tabla1[[#This Row],[Descripción]]="","",_xlfn.XLOOKUP([2]!Tabla1[[#This Row],[Descripción]],[2]!Tabla10[Descripción],[2]!Tabla10[Unidad de Medida],"",0))</f>
        <v/>
      </c>
      <c r="M841" s="321"/>
      <c r="N841" s="546" t="str">
        <f>IF([2]!Tabla1[[#This Row],[Descripción]]="","",_xlfn.XLOOKUP([2]!Tabla1[[#This Row],[Descripción]],[2]!Tabla10[Descripción],[2]!Tabla10[Precio Unitario],0))</f>
        <v/>
      </c>
      <c r="O841" s="546" t="str">
        <f>IF([2]!Tabla1[[#This Row],[Cantidad de Insumos]]="","",[2]!Tabla1[[#This Row],[Precio Unitario]]*[2]!Tabla1[[#This Row],[Cantidad de Insumos]])</f>
        <v/>
      </c>
      <c r="P841" s="531" t="str">
        <f>IF([2]!Tabla1[[#This Row],[Descripción]]="","",_xlfn.XLOOKUP([2]!Tabla1[[#This Row],[Descripción]],[2]!Tabla10[Descripción],[2]!Tabla10[CODIGO PRESUPUESTARIO],0))</f>
        <v/>
      </c>
      <c r="Q841" s="532"/>
      <c r="R841" s="532" t="str">
        <f>IF([2]!Tabla1[[#This Row],[Insumos]]="","",_xlfn.XLOOKUP([2]!Tabla1[[#This Row],[Insumos]],[2]!Tabla10[Insumo],[2]!Tabla10[InsumoAbrev],"",0))</f>
        <v/>
      </c>
      <c r="S841" s="191"/>
    </row>
    <row r="842" spans="2:19" s="276" customFormat="1">
      <c r="B842" s="191" t="str">
        <f>IF('Formulario PPGR3'!$G842="","",CONCATENATE('Formulario PPGR3'!$C842,".",'Formulario PPGR3'!$D842,".",'Formulario PPGR3'!$E842,".",'Formulario PPGR3'!$F842))</f>
        <v/>
      </c>
      <c r="C842" s="191" t="str">
        <f>IF('Formulario PPGR3'!$G842="","",'Formulario PPGR1'!#REF!)</f>
        <v/>
      </c>
      <c r="D842" s="191" t="str">
        <f>IF('Formulario PPGR3'!$G842="","",'Formulario PPGR1'!#REF!)</f>
        <v/>
      </c>
      <c r="E842" s="191" t="str">
        <f>IF('Formulario PPGR3'!$G842="","",'Formulario PPGR1'!#REF!)</f>
        <v/>
      </c>
      <c r="F842" s="191" t="str">
        <f>IF('Formulario PPGR3'!$G842="","",'Formulario PPGR1'!#REF!)</f>
        <v/>
      </c>
      <c r="G842" s="241"/>
      <c r="H842" s="528" t="e" cm="1" vm="1">
        <f t="array" ref="H842">IF([2]!Tabla1[[#This Row],[Código_Actividad]]="","",_xlfn.XLOOKUP([2]!Tabla1[[#This Row],[Código_Actividad]],CodigoActividad,[2]!Tabla2[Actividades Programables Presupuestables],"",0))</f>
        <v>#REF!</v>
      </c>
      <c r="I842" s="529" t="str">
        <f>IFERROR(VLOOKUP('[2]Formulario PPGR3'!$G842,'[2]Formulario PPGR2'!$H$9:$V$534,15,FALSE),"")</f>
        <v/>
      </c>
      <c r="J842" s="534"/>
      <c r="K842" s="533"/>
      <c r="L842" s="530" t="str">
        <f>IF([2]!Tabla1[[#This Row],[Descripción]]="","",_xlfn.XLOOKUP([2]!Tabla1[[#This Row],[Descripción]],[2]!Tabla10[Descripción],[2]!Tabla10[Unidad de Medida],"",0))</f>
        <v/>
      </c>
      <c r="M842" s="321"/>
      <c r="N842" s="546" t="str">
        <f>IF([2]!Tabla1[[#This Row],[Descripción]]="","",_xlfn.XLOOKUP([2]!Tabla1[[#This Row],[Descripción]],[2]!Tabla10[Descripción],[2]!Tabla10[Precio Unitario],0))</f>
        <v/>
      </c>
      <c r="O842" s="546" t="str">
        <f>IF([2]!Tabla1[[#This Row],[Cantidad de Insumos]]="","",[2]!Tabla1[[#This Row],[Precio Unitario]]*[2]!Tabla1[[#This Row],[Cantidad de Insumos]])</f>
        <v/>
      </c>
      <c r="P842" s="531" t="str">
        <f>IF([2]!Tabla1[[#This Row],[Descripción]]="","",_xlfn.XLOOKUP([2]!Tabla1[[#This Row],[Descripción]],[2]!Tabla10[Descripción],[2]!Tabla10[CODIGO PRESUPUESTARIO],0))</f>
        <v/>
      </c>
      <c r="Q842" s="532"/>
      <c r="R842" s="532" t="str">
        <f>IF([2]!Tabla1[[#This Row],[Insumos]]="","",_xlfn.XLOOKUP([2]!Tabla1[[#This Row],[Insumos]],[2]!Tabla10[Insumo],[2]!Tabla10[InsumoAbrev],"",0))</f>
        <v/>
      </c>
      <c r="S842" s="191"/>
    </row>
    <row r="843" spans="2:19" s="276" customFormat="1">
      <c r="B843" s="191" t="str">
        <f>IF('Formulario PPGR3'!$G843="","",CONCATENATE('Formulario PPGR3'!$C843,".",'Formulario PPGR3'!$D843,".",'Formulario PPGR3'!$E843,".",'Formulario PPGR3'!$F843))</f>
        <v/>
      </c>
      <c r="C843" s="191" t="str">
        <f>IF('Formulario PPGR3'!$G843="","",'Formulario PPGR1'!#REF!)</f>
        <v/>
      </c>
      <c r="D843" s="191" t="str">
        <f>IF('Formulario PPGR3'!$G843="","",'Formulario PPGR1'!#REF!)</f>
        <v/>
      </c>
      <c r="E843" s="191" t="str">
        <f>IF('Formulario PPGR3'!$G843="","",'Formulario PPGR1'!#REF!)</f>
        <v/>
      </c>
      <c r="F843" s="191" t="str">
        <f>IF('Formulario PPGR3'!$G843="","",'Formulario PPGR1'!#REF!)</f>
        <v/>
      </c>
      <c r="G843" s="241"/>
      <c r="H843" s="528" t="e" cm="1" vm="1">
        <f t="array" ref="H843">IF([2]!Tabla1[[#This Row],[Código_Actividad]]="","",_xlfn.XLOOKUP([2]!Tabla1[[#This Row],[Código_Actividad]],CodigoActividad,[2]!Tabla2[Actividades Programables Presupuestables],"",0))</f>
        <v>#REF!</v>
      </c>
      <c r="I843" s="529" t="str">
        <f>IFERROR(VLOOKUP('[2]Formulario PPGR3'!$G843,'[2]Formulario PPGR2'!$H$9:$V$534,15,FALSE),"")</f>
        <v/>
      </c>
      <c r="J843" s="534"/>
      <c r="K843" s="533"/>
      <c r="L843" s="530" t="str">
        <f>IF([2]!Tabla1[[#This Row],[Descripción]]="","",_xlfn.XLOOKUP([2]!Tabla1[[#This Row],[Descripción]],[2]!Tabla10[Descripción],[2]!Tabla10[Unidad de Medida],"",0))</f>
        <v/>
      </c>
      <c r="M843" s="321"/>
      <c r="N843" s="546" t="str">
        <f>IF([2]!Tabla1[[#This Row],[Descripción]]="","",_xlfn.XLOOKUP([2]!Tabla1[[#This Row],[Descripción]],[2]!Tabla10[Descripción],[2]!Tabla10[Precio Unitario],0))</f>
        <v/>
      </c>
      <c r="O843" s="546" t="str">
        <f>IF([2]!Tabla1[[#This Row],[Cantidad de Insumos]]="","",[2]!Tabla1[[#This Row],[Precio Unitario]]*[2]!Tabla1[[#This Row],[Cantidad de Insumos]])</f>
        <v/>
      </c>
      <c r="P843" s="531" t="str">
        <f>IF([2]!Tabla1[[#This Row],[Descripción]]="","",_xlfn.XLOOKUP([2]!Tabla1[[#This Row],[Descripción]],[2]!Tabla10[Descripción],[2]!Tabla10[CODIGO PRESUPUESTARIO],0))</f>
        <v/>
      </c>
      <c r="Q843" s="532"/>
      <c r="R843" s="532" t="str">
        <f>IF([2]!Tabla1[[#This Row],[Insumos]]="","",_xlfn.XLOOKUP([2]!Tabla1[[#This Row],[Insumos]],[2]!Tabla10[Insumo],[2]!Tabla10[InsumoAbrev],"",0))</f>
        <v/>
      </c>
      <c r="S843" s="191"/>
    </row>
    <row r="844" spans="2:19" s="276" customFormat="1">
      <c r="B844" s="191" t="str">
        <f>IF('Formulario PPGR3'!$G844="","",CONCATENATE('Formulario PPGR3'!$C844,".",'Formulario PPGR3'!$D844,".",'Formulario PPGR3'!$E844,".",'Formulario PPGR3'!$F844))</f>
        <v/>
      </c>
      <c r="C844" s="191" t="str">
        <f>IF('Formulario PPGR3'!$G844="","",'Formulario PPGR1'!#REF!)</f>
        <v/>
      </c>
      <c r="D844" s="191" t="str">
        <f>IF('Formulario PPGR3'!$G844="","",'Formulario PPGR1'!#REF!)</f>
        <v/>
      </c>
      <c r="E844" s="191" t="str">
        <f>IF('Formulario PPGR3'!$G844="","",'Formulario PPGR1'!#REF!)</f>
        <v/>
      </c>
      <c r="F844" s="191" t="str">
        <f>IF('Formulario PPGR3'!$G844="","",'Formulario PPGR1'!#REF!)</f>
        <v/>
      </c>
      <c r="G844" s="241"/>
      <c r="H844" s="528" t="e" cm="1" vm="1">
        <f t="array" ref="H844">IF([2]!Tabla1[[#This Row],[Código_Actividad]]="","",_xlfn.XLOOKUP([2]!Tabla1[[#This Row],[Código_Actividad]],CodigoActividad,[2]!Tabla2[Actividades Programables Presupuestables],"",0))</f>
        <v>#REF!</v>
      </c>
      <c r="I844" s="529" t="str">
        <f>IFERROR(VLOOKUP('[2]Formulario PPGR3'!$G844,'[2]Formulario PPGR2'!$H$9:$V$534,15,FALSE),"")</f>
        <v/>
      </c>
      <c r="J844" s="534"/>
      <c r="K844" s="533"/>
      <c r="L844" s="530" t="str">
        <f>IF([2]!Tabla1[[#This Row],[Descripción]]="","",_xlfn.XLOOKUP([2]!Tabla1[[#This Row],[Descripción]],[2]!Tabla10[Descripción],[2]!Tabla10[Unidad de Medida],"",0))</f>
        <v/>
      </c>
      <c r="M844" s="321"/>
      <c r="N844" s="546" t="str">
        <f>IF([2]!Tabla1[[#This Row],[Descripción]]="","",_xlfn.XLOOKUP([2]!Tabla1[[#This Row],[Descripción]],[2]!Tabla10[Descripción],[2]!Tabla10[Precio Unitario],0))</f>
        <v/>
      </c>
      <c r="O844" s="546" t="str">
        <f>IF([2]!Tabla1[[#This Row],[Cantidad de Insumos]]="","",[2]!Tabla1[[#This Row],[Precio Unitario]]*[2]!Tabla1[[#This Row],[Cantidad de Insumos]])</f>
        <v/>
      </c>
      <c r="P844" s="531" t="str">
        <f>IF([2]!Tabla1[[#This Row],[Descripción]]="","",_xlfn.XLOOKUP([2]!Tabla1[[#This Row],[Descripción]],[2]!Tabla10[Descripción],[2]!Tabla10[CODIGO PRESUPUESTARIO],0))</f>
        <v/>
      </c>
      <c r="Q844" s="532"/>
      <c r="R844" s="532" t="str">
        <f>IF([2]!Tabla1[[#This Row],[Insumos]]="","",_xlfn.XLOOKUP([2]!Tabla1[[#This Row],[Insumos]],[2]!Tabla10[Insumo],[2]!Tabla10[InsumoAbrev],"",0))</f>
        <v/>
      </c>
      <c r="S844" s="191"/>
    </row>
    <row r="845" spans="2:19" s="276" customFormat="1">
      <c r="B845" s="191" t="str">
        <f>IF('Formulario PPGR3'!$G845="","",CONCATENATE('Formulario PPGR3'!$C845,".",'Formulario PPGR3'!$D845,".",'Formulario PPGR3'!$E845,".",'Formulario PPGR3'!$F845))</f>
        <v/>
      </c>
      <c r="C845" s="191" t="str">
        <f>IF('Formulario PPGR3'!$G845="","",'Formulario PPGR1'!#REF!)</f>
        <v/>
      </c>
      <c r="D845" s="191" t="str">
        <f>IF('Formulario PPGR3'!$G845="","",'Formulario PPGR1'!#REF!)</f>
        <v/>
      </c>
      <c r="E845" s="191" t="str">
        <f>IF('Formulario PPGR3'!$G845="","",'Formulario PPGR1'!#REF!)</f>
        <v/>
      </c>
      <c r="F845" s="191" t="str">
        <f>IF('Formulario PPGR3'!$G845="","",'Formulario PPGR1'!#REF!)</f>
        <v/>
      </c>
      <c r="G845" s="241"/>
      <c r="H845" s="528" t="e" cm="1" vm="1">
        <f t="array" ref="H845">IF([2]!Tabla1[[#This Row],[Código_Actividad]]="","",_xlfn.XLOOKUP([2]!Tabla1[[#This Row],[Código_Actividad]],CodigoActividad,[2]!Tabla2[Actividades Programables Presupuestables],"",0))</f>
        <v>#REF!</v>
      </c>
      <c r="I845" s="529" t="str">
        <f>IFERROR(VLOOKUP('[2]Formulario PPGR3'!$G845,'[2]Formulario PPGR2'!$H$9:$V$534,15,FALSE),"")</f>
        <v/>
      </c>
      <c r="J845" s="534"/>
      <c r="K845" s="533"/>
      <c r="L845" s="530" t="str">
        <f>IF([2]!Tabla1[[#This Row],[Descripción]]="","",_xlfn.XLOOKUP([2]!Tabla1[[#This Row],[Descripción]],[2]!Tabla10[Descripción],[2]!Tabla10[Unidad de Medida],"",0))</f>
        <v/>
      </c>
      <c r="M845" s="321"/>
      <c r="N845" s="546" t="str">
        <f>IF([2]!Tabla1[[#This Row],[Descripción]]="","",_xlfn.XLOOKUP([2]!Tabla1[[#This Row],[Descripción]],[2]!Tabla10[Descripción],[2]!Tabla10[Precio Unitario],0))</f>
        <v/>
      </c>
      <c r="O845" s="546" t="str">
        <f>IF([2]!Tabla1[[#This Row],[Cantidad de Insumos]]="","",[2]!Tabla1[[#This Row],[Precio Unitario]]*[2]!Tabla1[[#This Row],[Cantidad de Insumos]])</f>
        <v/>
      </c>
      <c r="P845" s="531" t="str">
        <f>IF([2]!Tabla1[[#This Row],[Descripción]]="","",_xlfn.XLOOKUP([2]!Tabla1[[#This Row],[Descripción]],[2]!Tabla10[Descripción],[2]!Tabla10[CODIGO PRESUPUESTARIO],0))</f>
        <v/>
      </c>
      <c r="Q845" s="532"/>
      <c r="R845" s="532" t="str">
        <f>IF([2]!Tabla1[[#This Row],[Insumos]]="","",_xlfn.XLOOKUP([2]!Tabla1[[#This Row],[Insumos]],[2]!Tabla10[Insumo],[2]!Tabla10[InsumoAbrev],"",0))</f>
        <v/>
      </c>
      <c r="S845" s="191"/>
    </row>
    <row r="846" spans="2:19" s="276" customFormat="1">
      <c r="B846" s="191" t="str">
        <f>IF('Formulario PPGR3'!$G846="","",CONCATENATE('Formulario PPGR3'!$C846,".",'Formulario PPGR3'!$D846,".",'Formulario PPGR3'!$E846,".",'Formulario PPGR3'!$F846))</f>
        <v/>
      </c>
      <c r="C846" s="191" t="str">
        <f>IF('Formulario PPGR3'!$G846="","",'Formulario PPGR1'!#REF!)</f>
        <v/>
      </c>
      <c r="D846" s="191" t="str">
        <f>IF('Formulario PPGR3'!$G846="","",'Formulario PPGR1'!#REF!)</f>
        <v/>
      </c>
      <c r="E846" s="191" t="str">
        <f>IF('Formulario PPGR3'!$G846="","",'Formulario PPGR1'!#REF!)</f>
        <v/>
      </c>
      <c r="F846" s="191" t="str">
        <f>IF('Formulario PPGR3'!$G846="","",'Formulario PPGR1'!#REF!)</f>
        <v/>
      </c>
      <c r="G846" s="241"/>
      <c r="H846" s="528" t="e" cm="1" vm="1">
        <f t="array" ref="H846">IF([2]!Tabla1[[#This Row],[Código_Actividad]]="","",_xlfn.XLOOKUP([2]!Tabla1[[#This Row],[Código_Actividad]],CodigoActividad,[2]!Tabla2[Actividades Programables Presupuestables],"",0))</f>
        <v>#REF!</v>
      </c>
      <c r="I846" s="529" t="str">
        <f>IFERROR(VLOOKUP('[2]Formulario PPGR3'!$G846,'[2]Formulario PPGR2'!$H$9:$V$534,15,FALSE),"")</f>
        <v/>
      </c>
      <c r="J846" s="534"/>
      <c r="K846" s="533"/>
      <c r="L846" s="530" t="str">
        <f>IF([2]!Tabla1[[#This Row],[Descripción]]="","",_xlfn.XLOOKUP([2]!Tabla1[[#This Row],[Descripción]],[2]!Tabla10[Descripción],[2]!Tabla10[Unidad de Medida],"",0))</f>
        <v/>
      </c>
      <c r="M846" s="321"/>
      <c r="N846" s="546" t="str">
        <f>IF([2]!Tabla1[[#This Row],[Descripción]]="","",_xlfn.XLOOKUP([2]!Tabla1[[#This Row],[Descripción]],[2]!Tabla10[Descripción],[2]!Tabla10[Precio Unitario],0))</f>
        <v/>
      </c>
      <c r="O846" s="546" t="str">
        <f>IF([2]!Tabla1[[#This Row],[Cantidad de Insumos]]="","",[2]!Tabla1[[#This Row],[Precio Unitario]]*[2]!Tabla1[[#This Row],[Cantidad de Insumos]])</f>
        <v/>
      </c>
      <c r="P846" s="531" t="str">
        <f>IF([2]!Tabla1[[#This Row],[Descripción]]="","",_xlfn.XLOOKUP([2]!Tabla1[[#This Row],[Descripción]],[2]!Tabla10[Descripción],[2]!Tabla10[CODIGO PRESUPUESTARIO],0))</f>
        <v/>
      </c>
      <c r="Q846" s="532"/>
      <c r="R846" s="532" t="str">
        <f>IF([2]!Tabla1[[#This Row],[Insumos]]="","",_xlfn.XLOOKUP([2]!Tabla1[[#This Row],[Insumos]],[2]!Tabla10[Insumo],[2]!Tabla10[InsumoAbrev],"",0))</f>
        <v/>
      </c>
      <c r="S846" s="191"/>
    </row>
    <row r="847" spans="2:19" s="276" customFormat="1">
      <c r="B847" s="191" t="str">
        <f>IF('Formulario PPGR3'!$G847="","",CONCATENATE('Formulario PPGR3'!$C847,".",'Formulario PPGR3'!$D847,".",'Formulario PPGR3'!$E847,".",'Formulario PPGR3'!$F847))</f>
        <v/>
      </c>
      <c r="C847" s="191" t="str">
        <f>IF('Formulario PPGR3'!$G847="","",'Formulario PPGR1'!#REF!)</f>
        <v/>
      </c>
      <c r="D847" s="191" t="str">
        <f>IF('Formulario PPGR3'!$G847="","",'Formulario PPGR1'!#REF!)</f>
        <v/>
      </c>
      <c r="E847" s="191" t="str">
        <f>IF('Formulario PPGR3'!$G847="","",'Formulario PPGR1'!#REF!)</f>
        <v/>
      </c>
      <c r="F847" s="191" t="str">
        <f>IF('Formulario PPGR3'!$G847="","",'Formulario PPGR1'!#REF!)</f>
        <v/>
      </c>
      <c r="G847" s="241"/>
      <c r="H847" s="528" t="e" cm="1" vm="1">
        <f t="array" ref="H847">IF([2]!Tabla1[[#This Row],[Código_Actividad]]="","",_xlfn.XLOOKUP([2]!Tabla1[[#This Row],[Código_Actividad]],CodigoActividad,[2]!Tabla2[Actividades Programables Presupuestables],"",0))</f>
        <v>#REF!</v>
      </c>
      <c r="I847" s="529" t="str">
        <f>IFERROR(VLOOKUP('[2]Formulario PPGR3'!$G847,'[2]Formulario PPGR2'!$H$9:$V$534,15,FALSE),"")</f>
        <v/>
      </c>
      <c r="J847" s="534"/>
      <c r="K847" s="533"/>
      <c r="L847" s="530" t="str">
        <f>IF([2]!Tabla1[[#This Row],[Descripción]]="","",_xlfn.XLOOKUP([2]!Tabla1[[#This Row],[Descripción]],[2]!Tabla10[Descripción],[2]!Tabla10[Unidad de Medida],"",0))</f>
        <v/>
      </c>
      <c r="M847" s="321"/>
      <c r="N847" s="546" t="str">
        <f>IF([2]!Tabla1[[#This Row],[Descripción]]="","",_xlfn.XLOOKUP([2]!Tabla1[[#This Row],[Descripción]],[2]!Tabla10[Descripción],[2]!Tabla10[Precio Unitario],0))</f>
        <v/>
      </c>
      <c r="O847" s="546" t="str">
        <f>IF([2]!Tabla1[[#This Row],[Cantidad de Insumos]]="","",[2]!Tabla1[[#This Row],[Precio Unitario]]*[2]!Tabla1[[#This Row],[Cantidad de Insumos]])</f>
        <v/>
      </c>
      <c r="P847" s="531" t="str">
        <f>IF([2]!Tabla1[[#This Row],[Descripción]]="","",_xlfn.XLOOKUP([2]!Tabla1[[#This Row],[Descripción]],[2]!Tabla10[Descripción],[2]!Tabla10[CODIGO PRESUPUESTARIO],0))</f>
        <v/>
      </c>
      <c r="Q847" s="532"/>
      <c r="R847" s="532" t="str">
        <f>IF([2]!Tabla1[[#This Row],[Insumos]]="","",_xlfn.XLOOKUP([2]!Tabla1[[#This Row],[Insumos]],[2]!Tabla10[Insumo],[2]!Tabla10[InsumoAbrev],"",0))</f>
        <v/>
      </c>
      <c r="S847" s="191"/>
    </row>
    <row r="848" spans="2:19" s="276" customFormat="1">
      <c r="B848" s="191" t="str">
        <f>IF('Formulario PPGR3'!$G848="","",CONCATENATE('Formulario PPGR3'!$C848,".",'Formulario PPGR3'!$D848,".",'Formulario PPGR3'!$E848,".",'Formulario PPGR3'!$F848))</f>
        <v/>
      </c>
      <c r="C848" s="191" t="str">
        <f>IF('Formulario PPGR3'!$G848="","",'Formulario PPGR1'!#REF!)</f>
        <v/>
      </c>
      <c r="D848" s="191" t="str">
        <f>IF('Formulario PPGR3'!$G848="","",'Formulario PPGR1'!#REF!)</f>
        <v/>
      </c>
      <c r="E848" s="191" t="str">
        <f>IF('Formulario PPGR3'!$G848="","",'Formulario PPGR1'!#REF!)</f>
        <v/>
      </c>
      <c r="F848" s="191" t="str">
        <f>IF('Formulario PPGR3'!$G848="","",'Formulario PPGR1'!#REF!)</f>
        <v/>
      </c>
      <c r="G848" s="241"/>
      <c r="H848" s="528" t="e" cm="1" vm="1">
        <f t="array" ref="H848">IF([2]!Tabla1[[#This Row],[Código_Actividad]]="","",_xlfn.XLOOKUP([2]!Tabla1[[#This Row],[Código_Actividad]],CodigoActividad,[2]!Tabla2[Actividades Programables Presupuestables],"",0))</f>
        <v>#REF!</v>
      </c>
      <c r="I848" s="529" t="str">
        <f>IFERROR(VLOOKUP('[2]Formulario PPGR3'!$G848,'[2]Formulario PPGR2'!$H$9:$V$534,15,FALSE),"")</f>
        <v/>
      </c>
      <c r="J848" s="534"/>
      <c r="K848" s="533"/>
      <c r="L848" s="530" t="str">
        <f>IF([2]!Tabla1[[#This Row],[Descripción]]="","",_xlfn.XLOOKUP([2]!Tabla1[[#This Row],[Descripción]],[2]!Tabla10[Descripción],[2]!Tabla10[Unidad de Medida],"",0))</f>
        <v/>
      </c>
      <c r="M848" s="321"/>
      <c r="N848" s="546" t="str">
        <f>IF([2]!Tabla1[[#This Row],[Descripción]]="","",_xlfn.XLOOKUP([2]!Tabla1[[#This Row],[Descripción]],[2]!Tabla10[Descripción],[2]!Tabla10[Precio Unitario],0))</f>
        <v/>
      </c>
      <c r="O848" s="546" t="str">
        <f>IF([2]!Tabla1[[#This Row],[Cantidad de Insumos]]="","",[2]!Tabla1[[#This Row],[Precio Unitario]]*[2]!Tabla1[[#This Row],[Cantidad de Insumos]])</f>
        <v/>
      </c>
      <c r="P848" s="531" t="str">
        <f>IF([2]!Tabla1[[#This Row],[Descripción]]="","",_xlfn.XLOOKUP([2]!Tabla1[[#This Row],[Descripción]],[2]!Tabla10[Descripción],[2]!Tabla10[CODIGO PRESUPUESTARIO],0))</f>
        <v/>
      </c>
      <c r="Q848" s="532"/>
      <c r="R848" s="532" t="str">
        <f>IF([2]!Tabla1[[#This Row],[Insumos]]="","",_xlfn.XLOOKUP([2]!Tabla1[[#This Row],[Insumos]],[2]!Tabla10[Insumo],[2]!Tabla10[InsumoAbrev],"",0))</f>
        <v/>
      </c>
      <c r="S848" s="191"/>
    </row>
    <row r="849" spans="2:19" s="276" customFormat="1">
      <c r="B849" s="191" t="str">
        <f>IF('Formulario PPGR3'!$G849="","",CONCATENATE('Formulario PPGR3'!$C849,".",'Formulario PPGR3'!$D849,".",'Formulario PPGR3'!$E849,".",'Formulario PPGR3'!$F849))</f>
        <v/>
      </c>
      <c r="C849" s="191" t="str">
        <f>IF('Formulario PPGR3'!$G849="","",'Formulario PPGR1'!#REF!)</f>
        <v/>
      </c>
      <c r="D849" s="191" t="str">
        <f>IF('Formulario PPGR3'!$G849="","",'Formulario PPGR1'!#REF!)</f>
        <v/>
      </c>
      <c r="E849" s="191" t="str">
        <f>IF('Formulario PPGR3'!$G849="","",'Formulario PPGR1'!#REF!)</f>
        <v/>
      </c>
      <c r="F849" s="191" t="str">
        <f>IF('Formulario PPGR3'!$G849="","",'Formulario PPGR1'!#REF!)</f>
        <v/>
      </c>
      <c r="G849" s="241"/>
      <c r="H849" s="528" t="e" cm="1" vm="1">
        <f t="array" ref="H849">IF([2]!Tabla1[[#This Row],[Código_Actividad]]="","",_xlfn.XLOOKUP([2]!Tabla1[[#This Row],[Código_Actividad]],CodigoActividad,[2]!Tabla2[Actividades Programables Presupuestables],"",0))</f>
        <v>#REF!</v>
      </c>
      <c r="I849" s="529" t="str">
        <f>IFERROR(VLOOKUP('[2]Formulario PPGR3'!$G849,'[2]Formulario PPGR2'!$H$9:$V$534,15,FALSE),"")</f>
        <v/>
      </c>
      <c r="J849" s="534"/>
      <c r="K849" s="533"/>
      <c r="L849" s="530" t="str">
        <f>IF([2]!Tabla1[[#This Row],[Descripción]]="","",_xlfn.XLOOKUP([2]!Tabla1[[#This Row],[Descripción]],[2]!Tabla10[Descripción],[2]!Tabla10[Unidad de Medida],"",0))</f>
        <v/>
      </c>
      <c r="M849" s="321"/>
      <c r="N849" s="546" t="str">
        <f>IF([2]!Tabla1[[#This Row],[Descripción]]="","",_xlfn.XLOOKUP([2]!Tabla1[[#This Row],[Descripción]],[2]!Tabla10[Descripción],[2]!Tabla10[Precio Unitario],0))</f>
        <v/>
      </c>
      <c r="O849" s="546" t="str">
        <f>IF([2]!Tabla1[[#This Row],[Cantidad de Insumos]]="","",[2]!Tabla1[[#This Row],[Precio Unitario]]*[2]!Tabla1[[#This Row],[Cantidad de Insumos]])</f>
        <v/>
      </c>
      <c r="P849" s="531" t="str">
        <f>IF([2]!Tabla1[[#This Row],[Descripción]]="","",_xlfn.XLOOKUP([2]!Tabla1[[#This Row],[Descripción]],[2]!Tabla10[Descripción],[2]!Tabla10[CODIGO PRESUPUESTARIO],0))</f>
        <v/>
      </c>
      <c r="Q849" s="532"/>
      <c r="R849" s="532" t="str">
        <f>IF([2]!Tabla1[[#This Row],[Insumos]]="","",_xlfn.XLOOKUP([2]!Tabla1[[#This Row],[Insumos]],[2]!Tabla10[Insumo],[2]!Tabla10[InsumoAbrev],"",0))</f>
        <v/>
      </c>
      <c r="S849" s="191"/>
    </row>
    <row r="850" spans="2:19" s="276" customFormat="1">
      <c r="B850" s="191" t="str">
        <f>IF('Formulario PPGR3'!$G850="","",CONCATENATE('Formulario PPGR3'!$C850,".",'Formulario PPGR3'!$D850,".",'Formulario PPGR3'!$E850,".",'Formulario PPGR3'!$F850))</f>
        <v/>
      </c>
      <c r="C850" s="191" t="str">
        <f>IF('Formulario PPGR3'!$G850="","",'Formulario PPGR1'!#REF!)</f>
        <v/>
      </c>
      <c r="D850" s="191" t="str">
        <f>IF('Formulario PPGR3'!$G850="","",'Formulario PPGR1'!#REF!)</f>
        <v/>
      </c>
      <c r="E850" s="191" t="str">
        <f>IF('Formulario PPGR3'!$G850="","",'Formulario PPGR1'!#REF!)</f>
        <v/>
      </c>
      <c r="F850" s="191" t="str">
        <f>IF('Formulario PPGR3'!$G850="","",'Formulario PPGR1'!#REF!)</f>
        <v/>
      </c>
      <c r="G850" s="241"/>
      <c r="H850" s="528" t="e" cm="1" vm="1">
        <f t="array" ref="H850">IF([2]!Tabla1[[#This Row],[Código_Actividad]]="","",_xlfn.XLOOKUP([2]!Tabla1[[#This Row],[Código_Actividad]],CodigoActividad,[2]!Tabla2[Actividades Programables Presupuestables],"",0))</f>
        <v>#REF!</v>
      </c>
      <c r="I850" s="529" t="str">
        <f>IFERROR(VLOOKUP('[2]Formulario PPGR3'!$G850,'[2]Formulario PPGR2'!$H$9:$V$534,15,FALSE),"")</f>
        <v/>
      </c>
      <c r="J850" s="534"/>
      <c r="K850" s="533"/>
      <c r="L850" s="530" t="str">
        <f>IF([2]!Tabla1[[#This Row],[Descripción]]="","",_xlfn.XLOOKUP([2]!Tabla1[[#This Row],[Descripción]],[2]!Tabla10[Descripción],[2]!Tabla10[Unidad de Medida],"",0))</f>
        <v/>
      </c>
      <c r="M850" s="321"/>
      <c r="N850" s="546" t="str">
        <f>IF([2]!Tabla1[[#This Row],[Descripción]]="","",_xlfn.XLOOKUP([2]!Tabla1[[#This Row],[Descripción]],[2]!Tabla10[Descripción],[2]!Tabla10[Precio Unitario],0))</f>
        <v/>
      </c>
      <c r="O850" s="546" t="str">
        <f>IF([2]!Tabla1[[#This Row],[Cantidad de Insumos]]="","",[2]!Tabla1[[#This Row],[Precio Unitario]]*[2]!Tabla1[[#This Row],[Cantidad de Insumos]])</f>
        <v/>
      </c>
      <c r="P850" s="531" t="str">
        <f>IF([2]!Tabla1[[#This Row],[Descripción]]="","",_xlfn.XLOOKUP([2]!Tabla1[[#This Row],[Descripción]],[2]!Tabla10[Descripción],[2]!Tabla10[CODIGO PRESUPUESTARIO],0))</f>
        <v/>
      </c>
      <c r="Q850" s="532"/>
      <c r="R850" s="532" t="str">
        <f>IF([2]!Tabla1[[#This Row],[Insumos]]="","",_xlfn.XLOOKUP([2]!Tabla1[[#This Row],[Insumos]],[2]!Tabla10[Insumo],[2]!Tabla10[InsumoAbrev],"",0))</f>
        <v/>
      </c>
      <c r="S850" s="191"/>
    </row>
    <row r="851" spans="2:19" s="276" customFormat="1">
      <c r="B851" s="191" t="str">
        <f>IF('Formulario PPGR3'!$G851="","",CONCATENATE('Formulario PPGR3'!$C851,".",'Formulario PPGR3'!$D851,".",'Formulario PPGR3'!$E851,".",'Formulario PPGR3'!$F851))</f>
        <v/>
      </c>
      <c r="C851" s="191" t="str">
        <f>IF('Formulario PPGR3'!$G851="","",'Formulario PPGR1'!#REF!)</f>
        <v/>
      </c>
      <c r="D851" s="191" t="str">
        <f>IF('Formulario PPGR3'!$G851="","",'Formulario PPGR1'!#REF!)</f>
        <v/>
      </c>
      <c r="E851" s="191" t="str">
        <f>IF('Formulario PPGR3'!$G851="","",'Formulario PPGR1'!#REF!)</f>
        <v/>
      </c>
      <c r="F851" s="191" t="str">
        <f>IF('Formulario PPGR3'!$G851="","",'Formulario PPGR1'!#REF!)</f>
        <v/>
      </c>
      <c r="G851" s="241"/>
      <c r="H851" s="528" t="e" cm="1" vm="1">
        <f t="array" ref="H851">IF([2]!Tabla1[[#This Row],[Código_Actividad]]="","",_xlfn.XLOOKUP([2]!Tabla1[[#This Row],[Código_Actividad]],CodigoActividad,[2]!Tabla2[Actividades Programables Presupuestables],"",0))</f>
        <v>#REF!</v>
      </c>
      <c r="I851" s="529" t="str">
        <f>IFERROR(VLOOKUP('[2]Formulario PPGR3'!$G851,'[2]Formulario PPGR2'!$H$9:$V$534,15,FALSE),"")</f>
        <v/>
      </c>
      <c r="J851" s="534"/>
      <c r="K851" s="533"/>
      <c r="L851" s="530" t="str">
        <f>IF([2]!Tabla1[[#This Row],[Descripción]]="","",_xlfn.XLOOKUP([2]!Tabla1[[#This Row],[Descripción]],[2]!Tabla10[Descripción],[2]!Tabla10[Unidad de Medida],"",0))</f>
        <v/>
      </c>
      <c r="M851" s="321"/>
      <c r="N851" s="546" t="str">
        <f>IF([2]!Tabla1[[#This Row],[Descripción]]="","",_xlfn.XLOOKUP([2]!Tabla1[[#This Row],[Descripción]],[2]!Tabla10[Descripción],[2]!Tabla10[Precio Unitario],0))</f>
        <v/>
      </c>
      <c r="O851" s="546" t="str">
        <f>IF([2]!Tabla1[[#This Row],[Cantidad de Insumos]]="","",[2]!Tabla1[[#This Row],[Precio Unitario]]*[2]!Tabla1[[#This Row],[Cantidad de Insumos]])</f>
        <v/>
      </c>
      <c r="P851" s="531" t="str">
        <f>IF([2]!Tabla1[[#This Row],[Descripción]]="","",_xlfn.XLOOKUP([2]!Tabla1[[#This Row],[Descripción]],[2]!Tabla10[Descripción],[2]!Tabla10[CODIGO PRESUPUESTARIO],0))</f>
        <v/>
      </c>
      <c r="Q851" s="532"/>
      <c r="R851" s="532" t="str">
        <f>IF([2]!Tabla1[[#This Row],[Insumos]]="","",_xlfn.XLOOKUP([2]!Tabla1[[#This Row],[Insumos]],[2]!Tabla10[Insumo],[2]!Tabla10[InsumoAbrev],"",0))</f>
        <v/>
      </c>
      <c r="S851" s="191"/>
    </row>
    <row r="852" spans="2:19" s="276" customFormat="1">
      <c r="B852" s="191" t="str">
        <f>IF('Formulario PPGR3'!$G852="","",CONCATENATE('Formulario PPGR3'!$C852,".",'Formulario PPGR3'!$D852,".",'Formulario PPGR3'!$E852,".",'Formulario PPGR3'!$F852))</f>
        <v/>
      </c>
      <c r="C852" s="191" t="str">
        <f>IF('Formulario PPGR3'!$G852="","",'Formulario PPGR1'!#REF!)</f>
        <v/>
      </c>
      <c r="D852" s="191" t="str">
        <f>IF('Formulario PPGR3'!$G852="","",'Formulario PPGR1'!#REF!)</f>
        <v/>
      </c>
      <c r="E852" s="191" t="str">
        <f>IF('Formulario PPGR3'!$G852="","",'Formulario PPGR1'!#REF!)</f>
        <v/>
      </c>
      <c r="F852" s="191" t="str">
        <f>IF('Formulario PPGR3'!$G852="","",'Formulario PPGR1'!#REF!)</f>
        <v/>
      </c>
      <c r="G852" s="241"/>
      <c r="H852" s="528" t="e" cm="1" vm="1">
        <f t="array" ref="H852">IF([2]!Tabla1[[#This Row],[Código_Actividad]]="","",_xlfn.XLOOKUP([2]!Tabla1[[#This Row],[Código_Actividad]],CodigoActividad,[2]!Tabla2[Actividades Programables Presupuestables],"",0))</f>
        <v>#REF!</v>
      </c>
      <c r="I852" s="529" t="str">
        <f>IFERROR(VLOOKUP('[2]Formulario PPGR3'!$G852,'[2]Formulario PPGR2'!$H$9:$V$534,15,FALSE),"")</f>
        <v/>
      </c>
      <c r="J852" s="534"/>
      <c r="K852" s="533"/>
      <c r="L852" s="530" t="str">
        <f>IF([2]!Tabla1[[#This Row],[Descripción]]="","",_xlfn.XLOOKUP([2]!Tabla1[[#This Row],[Descripción]],[2]!Tabla10[Descripción],[2]!Tabla10[Unidad de Medida],"",0))</f>
        <v/>
      </c>
      <c r="M852" s="321"/>
      <c r="N852" s="546" t="str">
        <f>IF([2]!Tabla1[[#This Row],[Descripción]]="","",_xlfn.XLOOKUP([2]!Tabla1[[#This Row],[Descripción]],[2]!Tabla10[Descripción],[2]!Tabla10[Precio Unitario],0))</f>
        <v/>
      </c>
      <c r="O852" s="546" t="str">
        <f>IF([2]!Tabla1[[#This Row],[Cantidad de Insumos]]="","",[2]!Tabla1[[#This Row],[Precio Unitario]]*[2]!Tabla1[[#This Row],[Cantidad de Insumos]])</f>
        <v/>
      </c>
      <c r="P852" s="531" t="str">
        <f>IF([2]!Tabla1[[#This Row],[Descripción]]="","",_xlfn.XLOOKUP([2]!Tabla1[[#This Row],[Descripción]],[2]!Tabla10[Descripción],[2]!Tabla10[CODIGO PRESUPUESTARIO],0))</f>
        <v/>
      </c>
      <c r="Q852" s="532"/>
      <c r="R852" s="532" t="str">
        <f>IF([2]!Tabla1[[#This Row],[Insumos]]="","",_xlfn.XLOOKUP([2]!Tabla1[[#This Row],[Insumos]],[2]!Tabla10[Insumo],[2]!Tabla10[InsumoAbrev],"",0))</f>
        <v/>
      </c>
      <c r="S852" s="191"/>
    </row>
    <row r="853" spans="2:19" s="276" customFormat="1">
      <c r="B853" s="191" t="str">
        <f>IF('Formulario PPGR3'!$G853="","",CONCATENATE('Formulario PPGR3'!$C853,".",'Formulario PPGR3'!$D853,".",'Formulario PPGR3'!$E853,".",'Formulario PPGR3'!$F853))</f>
        <v/>
      </c>
      <c r="C853" s="191" t="str">
        <f>IF('Formulario PPGR3'!$G853="","",'Formulario PPGR1'!#REF!)</f>
        <v/>
      </c>
      <c r="D853" s="191" t="str">
        <f>IF('Formulario PPGR3'!$G853="","",'Formulario PPGR1'!#REF!)</f>
        <v/>
      </c>
      <c r="E853" s="191" t="str">
        <f>IF('Formulario PPGR3'!$G853="","",'Formulario PPGR1'!#REF!)</f>
        <v/>
      </c>
      <c r="F853" s="191" t="str">
        <f>IF('Formulario PPGR3'!$G853="","",'Formulario PPGR1'!#REF!)</f>
        <v/>
      </c>
      <c r="G853" s="241"/>
      <c r="H853" s="528" t="e" cm="1" vm="1">
        <f t="array" ref="H853">IF([2]!Tabla1[[#This Row],[Código_Actividad]]="","",_xlfn.XLOOKUP([2]!Tabla1[[#This Row],[Código_Actividad]],CodigoActividad,[2]!Tabla2[Actividades Programables Presupuestables],"",0))</f>
        <v>#REF!</v>
      </c>
      <c r="I853" s="529" t="str">
        <f>IFERROR(VLOOKUP('[2]Formulario PPGR3'!$G853,'[2]Formulario PPGR2'!$H$9:$V$534,15,FALSE),"")</f>
        <v/>
      </c>
      <c r="J853" s="534"/>
      <c r="K853" s="533"/>
      <c r="L853" s="530" t="str">
        <f>IF([2]!Tabla1[[#This Row],[Descripción]]="","",_xlfn.XLOOKUP([2]!Tabla1[[#This Row],[Descripción]],[2]!Tabla10[Descripción],[2]!Tabla10[Unidad de Medida],"",0))</f>
        <v/>
      </c>
      <c r="M853" s="321"/>
      <c r="N853" s="546" t="str">
        <f>IF([2]!Tabla1[[#This Row],[Descripción]]="","",_xlfn.XLOOKUP([2]!Tabla1[[#This Row],[Descripción]],[2]!Tabla10[Descripción],[2]!Tabla10[Precio Unitario],0))</f>
        <v/>
      </c>
      <c r="O853" s="546" t="str">
        <f>IF([2]!Tabla1[[#This Row],[Cantidad de Insumos]]="","",[2]!Tabla1[[#This Row],[Precio Unitario]]*[2]!Tabla1[[#This Row],[Cantidad de Insumos]])</f>
        <v/>
      </c>
      <c r="P853" s="531" t="str">
        <f>IF([2]!Tabla1[[#This Row],[Descripción]]="","",_xlfn.XLOOKUP([2]!Tabla1[[#This Row],[Descripción]],[2]!Tabla10[Descripción],[2]!Tabla10[CODIGO PRESUPUESTARIO],0))</f>
        <v/>
      </c>
      <c r="Q853" s="532"/>
      <c r="R853" s="532" t="str">
        <f>IF([2]!Tabla1[[#This Row],[Insumos]]="","",_xlfn.XLOOKUP([2]!Tabla1[[#This Row],[Insumos]],[2]!Tabla10[Insumo],[2]!Tabla10[InsumoAbrev],"",0))</f>
        <v/>
      </c>
      <c r="S853" s="191"/>
    </row>
    <row r="854" spans="2:19" s="276" customFormat="1">
      <c r="B854" s="191" t="str">
        <f>IF('Formulario PPGR3'!$G854="","",CONCATENATE('Formulario PPGR3'!$C854,".",'Formulario PPGR3'!$D854,".",'Formulario PPGR3'!$E854,".",'Formulario PPGR3'!$F854))</f>
        <v/>
      </c>
      <c r="C854" s="191" t="str">
        <f>IF('Formulario PPGR3'!$G854="","",'Formulario PPGR1'!#REF!)</f>
        <v/>
      </c>
      <c r="D854" s="191" t="str">
        <f>IF('Formulario PPGR3'!$G854="","",'Formulario PPGR1'!#REF!)</f>
        <v/>
      </c>
      <c r="E854" s="191" t="str">
        <f>IF('Formulario PPGR3'!$G854="","",'Formulario PPGR1'!#REF!)</f>
        <v/>
      </c>
      <c r="F854" s="191" t="str">
        <f>IF('Formulario PPGR3'!$G854="","",'Formulario PPGR1'!#REF!)</f>
        <v/>
      </c>
      <c r="G854" s="241"/>
      <c r="H854" s="528" t="e" cm="1" vm="1">
        <f t="array" ref="H854">IF([2]!Tabla1[[#This Row],[Código_Actividad]]="","",_xlfn.XLOOKUP([2]!Tabla1[[#This Row],[Código_Actividad]],CodigoActividad,[2]!Tabla2[Actividades Programables Presupuestables],"",0))</f>
        <v>#REF!</v>
      </c>
      <c r="I854" s="529" t="str">
        <f>IFERROR(VLOOKUP('[2]Formulario PPGR3'!$G854,'[2]Formulario PPGR2'!$H$9:$V$534,15,FALSE),"")</f>
        <v/>
      </c>
      <c r="J854" s="534"/>
      <c r="K854" s="533"/>
      <c r="L854" s="530" t="str">
        <f>IF([2]!Tabla1[[#This Row],[Descripción]]="","",_xlfn.XLOOKUP([2]!Tabla1[[#This Row],[Descripción]],[2]!Tabla10[Descripción],[2]!Tabla10[Unidad de Medida],"",0))</f>
        <v/>
      </c>
      <c r="M854" s="321"/>
      <c r="N854" s="546" t="str">
        <f>IF([2]!Tabla1[[#This Row],[Descripción]]="","",_xlfn.XLOOKUP([2]!Tabla1[[#This Row],[Descripción]],[2]!Tabla10[Descripción],[2]!Tabla10[Precio Unitario],0))</f>
        <v/>
      </c>
      <c r="O854" s="546" t="str">
        <f>IF([2]!Tabla1[[#This Row],[Cantidad de Insumos]]="","",[2]!Tabla1[[#This Row],[Precio Unitario]]*[2]!Tabla1[[#This Row],[Cantidad de Insumos]])</f>
        <v/>
      </c>
      <c r="P854" s="531" t="str">
        <f>IF([2]!Tabla1[[#This Row],[Descripción]]="","",_xlfn.XLOOKUP([2]!Tabla1[[#This Row],[Descripción]],[2]!Tabla10[Descripción],[2]!Tabla10[CODIGO PRESUPUESTARIO],0))</f>
        <v/>
      </c>
      <c r="Q854" s="532"/>
      <c r="R854" s="532" t="str">
        <f>IF([2]!Tabla1[[#This Row],[Insumos]]="","",_xlfn.XLOOKUP([2]!Tabla1[[#This Row],[Insumos]],[2]!Tabla10[Insumo],[2]!Tabla10[InsumoAbrev],"",0))</f>
        <v/>
      </c>
      <c r="S854" s="191"/>
    </row>
    <row r="855" spans="2:19" s="276" customFormat="1">
      <c r="B855" s="191" t="str">
        <f>IF('Formulario PPGR3'!$G855="","",CONCATENATE('Formulario PPGR3'!$C855,".",'Formulario PPGR3'!$D855,".",'Formulario PPGR3'!$E855,".",'Formulario PPGR3'!$F855))</f>
        <v/>
      </c>
      <c r="C855" s="191" t="str">
        <f>IF('Formulario PPGR3'!$G855="","",'Formulario PPGR1'!#REF!)</f>
        <v/>
      </c>
      <c r="D855" s="191" t="str">
        <f>IF('Formulario PPGR3'!$G855="","",'Formulario PPGR1'!#REF!)</f>
        <v/>
      </c>
      <c r="E855" s="191" t="str">
        <f>IF('Formulario PPGR3'!$G855="","",'Formulario PPGR1'!#REF!)</f>
        <v/>
      </c>
      <c r="F855" s="191" t="str">
        <f>IF('Formulario PPGR3'!$G855="","",'Formulario PPGR1'!#REF!)</f>
        <v/>
      </c>
      <c r="G855" s="241"/>
      <c r="H855" s="528" t="e" cm="1" vm="1">
        <f t="array" ref="H855">IF([2]!Tabla1[[#This Row],[Código_Actividad]]="","",_xlfn.XLOOKUP([2]!Tabla1[[#This Row],[Código_Actividad]],CodigoActividad,[2]!Tabla2[Actividades Programables Presupuestables],"",0))</f>
        <v>#REF!</v>
      </c>
      <c r="I855" s="529" t="str">
        <f>IFERROR(VLOOKUP('[2]Formulario PPGR3'!$G855,'[2]Formulario PPGR2'!$H$9:$V$534,15,FALSE),"")</f>
        <v/>
      </c>
      <c r="J855" s="534"/>
      <c r="K855" s="533"/>
      <c r="L855" s="530" t="str">
        <f>IF([2]!Tabla1[[#This Row],[Descripción]]="","",_xlfn.XLOOKUP([2]!Tabla1[[#This Row],[Descripción]],[2]!Tabla10[Descripción],[2]!Tabla10[Unidad de Medida],"",0))</f>
        <v/>
      </c>
      <c r="M855" s="321"/>
      <c r="N855" s="546" t="str">
        <f>IF([2]!Tabla1[[#This Row],[Descripción]]="","",_xlfn.XLOOKUP([2]!Tabla1[[#This Row],[Descripción]],[2]!Tabla10[Descripción],[2]!Tabla10[Precio Unitario],0))</f>
        <v/>
      </c>
      <c r="O855" s="546" t="str">
        <f>IF([2]!Tabla1[[#This Row],[Cantidad de Insumos]]="","",[2]!Tabla1[[#This Row],[Precio Unitario]]*[2]!Tabla1[[#This Row],[Cantidad de Insumos]])</f>
        <v/>
      </c>
      <c r="P855" s="531" t="str">
        <f>IF([2]!Tabla1[[#This Row],[Descripción]]="","",_xlfn.XLOOKUP([2]!Tabla1[[#This Row],[Descripción]],[2]!Tabla10[Descripción],[2]!Tabla10[CODIGO PRESUPUESTARIO],0))</f>
        <v/>
      </c>
      <c r="Q855" s="532"/>
      <c r="R855" s="532" t="str">
        <f>IF([2]!Tabla1[[#This Row],[Insumos]]="","",_xlfn.XLOOKUP([2]!Tabla1[[#This Row],[Insumos]],[2]!Tabla10[Insumo],[2]!Tabla10[InsumoAbrev],"",0))</f>
        <v/>
      </c>
      <c r="S855" s="191"/>
    </row>
    <row r="856" spans="2:19" s="276" customFormat="1">
      <c r="B856" s="191" t="str">
        <f>IF('Formulario PPGR3'!$G856="","",CONCATENATE('Formulario PPGR3'!$C856,".",'Formulario PPGR3'!$D856,".",'Formulario PPGR3'!$E856,".",'Formulario PPGR3'!$F856))</f>
        <v/>
      </c>
      <c r="C856" s="191" t="str">
        <f>IF('Formulario PPGR3'!$G856="","",'Formulario PPGR1'!#REF!)</f>
        <v/>
      </c>
      <c r="D856" s="191" t="str">
        <f>IF('Formulario PPGR3'!$G856="","",'Formulario PPGR1'!#REF!)</f>
        <v/>
      </c>
      <c r="E856" s="191" t="str">
        <f>IF('Formulario PPGR3'!$G856="","",'Formulario PPGR1'!#REF!)</f>
        <v/>
      </c>
      <c r="F856" s="191" t="str">
        <f>IF('Formulario PPGR3'!$G856="","",'Formulario PPGR1'!#REF!)</f>
        <v/>
      </c>
      <c r="G856" s="241"/>
      <c r="H856" s="528" t="e" cm="1" vm="1">
        <f t="array" ref="H856">IF([2]!Tabla1[[#This Row],[Código_Actividad]]="","",_xlfn.XLOOKUP([2]!Tabla1[[#This Row],[Código_Actividad]],CodigoActividad,[2]!Tabla2[Actividades Programables Presupuestables],"",0))</f>
        <v>#REF!</v>
      </c>
      <c r="I856" s="529" t="str">
        <f>IFERROR(VLOOKUP('[2]Formulario PPGR3'!$G856,'[2]Formulario PPGR2'!$H$9:$V$534,15,FALSE),"")</f>
        <v/>
      </c>
      <c r="J856" s="534"/>
      <c r="K856" s="533"/>
      <c r="L856" s="530" t="str">
        <f>IF([2]!Tabla1[[#This Row],[Descripción]]="","",_xlfn.XLOOKUP([2]!Tabla1[[#This Row],[Descripción]],[2]!Tabla10[Descripción],[2]!Tabla10[Unidad de Medida],"",0))</f>
        <v/>
      </c>
      <c r="M856" s="321"/>
      <c r="N856" s="546" t="str">
        <f>IF([2]!Tabla1[[#This Row],[Descripción]]="","",_xlfn.XLOOKUP([2]!Tabla1[[#This Row],[Descripción]],[2]!Tabla10[Descripción],[2]!Tabla10[Precio Unitario],0))</f>
        <v/>
      </c>
      <c r="O856" s="546" t="str">
        <f>IF([2]!Tabla1[[#This Row],[Cantidad de Insumos]]="","",[2]!Tabla1[[#This Row],[Precio Unitario]]*[2]!Tabla1[[#This Row],[Cantidad de Insumos]])</f>
        <v/>
      </c>
      <c r="P856" s="531" t="str">
        <f>IF([2]!Tabla1[[#This Row],[Descripción]]="","",_xlfn.XLOOKUP([2]!Tabla1[[#This Row],[Descripción]],[2]!Tabla10[Descripción],[2]!Tabla10[CODIGO PRESUPUESTARIO],0))</f>
        <v/>
      </c>
      <c r="Q856" s="532"/>
      <c r="R856" s="532" t="str">
        <f>IF([2]!Tabla1[[#This Row],[Insumos]]="","",_xlfn.XLOOKUP([2]!Tabla1[[#This Row],[Insumos]],[2]!Tabla10[Insumo],[2]!Tabla10[InsumoAbrev],"",0))</f>
        <v/>
      </c>
      <c r="S856" s="191"/>
    </row>
    <row r="857" spans="2:19" s="276" customFormat="1">
      <c r="B857" s="191" t="str">
        <f>IF('Formulario PPGR3'!$G857="","",CONCATENATE('Formulario PPGR3'!$C857,".",'Formulario PPGR3'!$D857,".",'Formulario PPGR3'!$E857,".",'Formulario PPGR3'!$F857))</f>
        <v/>
      </c>
      <c r="C857" s="191" t="str">
        <f>IF('Formulario PPGR3'!$G857="","",'Formulario PPGR1'!#REF!)</f>
        <v/>
      </c>
      <c r="D857" s="191" t="str">
        <f>IF('Formulario PPGR3'!$G857="","",'Formulario PPGR1'!#REF!)</f>
        <v/>
      </c>
      <c r="E857" s="191" t="str">
        <f>IF('Formulario PPGR3'!$G857="","",'Formulario PPGR1'!#REF!)</f>
        <v/>
      </c>
      <c r="F857" s="191" t="str">
        <f>IF('Formulario PPGR3'!$G857="","",'Formulario PPGR1'!#REF!)</f>
        <v/>
      </c>
      <c r="G857" s="241"/>
      <c r="H857" s="528" t="e" cm="1" vm="1">
        <f t="array" ref="H857">IF([2]!Tabla1[[#This Row],[Código_Actividad]]="","",_xlfn.XLOOKUP([2]!Tabla1[[#This Row],[Código_Actividad]],CodigoActividad,[2]!Tabla2[Actividades Programables Presupuestables],"",0))</f>
        <v>#REF!</v>
      </c>
      <c r="I857" s="529" t="str">
        <f>IFERROR(VLOOKUP('[2]Formulario PPGR3'!$G857,'[2]Formulario PPGR2'!$H$9:$V$534,15,FALSE),"")</f>
        <v/>
      </c>
      <c r="J857" s="534"/>
      <c r="K857" s="533"/>
      <c r="L857" s="530" t="str">
        <f>IF([2]!Tabla1[[#This Row],[Descripción]]="","",_xlfn.XLOOKUP([2]!Tabla1[[#This Row],[Descripción]],[2]!Tabla10[Descripción],[2]!Tabla10[Unidad de Medida],"",0))</f>
        <v/>
      </c>
      <c r="M857" s="321"/>
      <c r="N857" s="546" t="str">
        <f>IF([2]!Tabla1[[#This Row],[Descripción]]="","",_xlfn.XLOOKUP([2]!Tabla1[[#This Row],[Descripción]],[2]!Tabla10[Descripción],[2]!Tabla10[Precio Unitario],0))</f>
        <v/>
      </c>
      <c r="O857" s="546" t="str">
        <f>IF([2]!Tabla1[[#This Row],[Cantidad de Insumos]]="","",[2]!Tabla1[[#This Row],[Precio Unitario]]*[2]!Tabla1[[#This Row],[Cantidad de Insumos]])</f>
        <v/>
      </c>
      <c r="P857" s="531" t="str">
        <f>IF([2]!Tabla1[[#This Row],[Descripción]]="","",_xlfn.XLOOKUP([2]!Tabla1[[#This Row],[Descripción]],[2]!Tabla10[Descripción],[2]!Tabla10[CODIGO PRESUPUESTARIO],0))</f>
        <v/>
      </c>
      <c r="Q857" s="532"/>
      <c r="R857" s="532" t="str">
        <f>IF([2]!Tabla1[[#This Row],[Insumos]]="","",_xlfn.XLOOKUP([2]!Tabla1[[#This Row],[Insumos]],[2]!Tabla10[Insumo],[2]!Tabla10[InsumoAbrev],"",0))</f>
        <v/>
      </c>
      <c r="S857" s="191"/>
    </row>
    <row r="858" spans="2:19" s="276" customFormat="1">
      <c r="B858" s="191" t="str">
        <f>IF('Formulario PPGR3'!$G858="","",CONCATENATE('Formulario PPGR3'!$C858,".",'Formulario PPGR3'!$D858,".",'Formulario PPGR3'!$E858,".",'Formulario PPGR3'!$F858))</f>
        <v/>
      </c>
      <c r="C858" s="191" t="str">
        <f>IF('Formulario PPGR3'!$G858="","",'Formulario PPGR1'!#REF!)</f>
        <v/>
      </c>
      <c r="D858" s="191" t="str">
        <f>IF('Formulario PPGR3'!$G858="","",'Formulario PPGR1'!#REF!)</f>
        <v/>
      </c>
      <c r="E858" s="191" t="str">
        <f>IF('Formulario PPGR3'!$G858="","",'Formulario PPGR1'!#REF!)</f>
        <v/>
      </c>
      <c r="F858" s="191" t="str">
        <f>IF('Formulario PPGR3'!$G858="","",'Formulario PPGR1'!#REF!)</f>
        <v/>
      </c>
      <c r="G858" s="241"/>
      <c r="H858" s="528" t="e" cm="1" vm="1">
        <f t="array" ref="H858">IF([2]!Tabla1[[#This Row],[Código_Actividad]]="","",_xlfn.XLOOKUP([2]!Tabla1[[#This Row],[Código_Actividad]],CodigoActividad,[2]!Tabla2[Actividades Programables Presupuestables],"",0))</f>
        <v>#REF!</v>
      </c>
      <c r="I858" s="529" t="str">
        <f>IFERROR(VLOOKUP('[2]Formulario PPGR3'!$G858,'[2]Formulario PPGR2'!$H$9:$V$534,15,FALSE),"")</f>
        <v/>
      </c>
      <c r="J858" s="534"/>
      <c r="K858" s="533"/>
      <c r="L858" s="530" t="str">
        <f>IF([2]!Tabla1[[#This Row],[Descripción]]="","",_xlfn.XLOOKUP([2]!Tabla1[[#This Row],[Descripción]],[2]!Tabla10[Descripción],[2]!Tabla10[Unidad de Medida],"",0))</f>
        <v/>
      </c>
      <c r="M858" s="321"/>
      <c r="N858" s="546" t="str">
        <f>IF([2]!Tabla1[[#This Row],[Descripción]]="","",_xlfn.XLOOKUP([2]!Tabla1[[#This Row],[Descripción]],[2]!Tabla10[Descripción],[2]!Tabla10[Precio Unitario],0))</f>
        <v/>
      </c>
      <c r="O858" s="546" t="str">
        <f>IF([2]!Tabla1[[#This Row],[Cantidad de Insumos]]="","",[2]!Tabla1[[#This Row],[Precio Unitario]]*[2]!Tabla1[[#This Row],[Cantidad de Insumos]])</f>
        <v/>
      </c>
      <c r="P858" s="531" t="str">
        <f>IF([2]!Tabla1[[#This Row],[Descripción]]="","",_xlfn.XLOOKUP([2]!Tabla1[[#This Row],[Descripción]],[2]!Tabla10[Descripción],[2]!Tabla10[CODIGO PRESUPUESTARIO],0))</f>
        <v/>
      </c>
      <c r="Q858" s="532"/>
      <c r="R858" s="532" t="str">
        <f>IF([2]!Tabla1[[#This Row],[Insumos]]="","",_xlfn.XLOOKUP([2]!Tabla1[[#This Row],[Insumos]],[2]!Tabla10[Insumo],[2]!Tabla10[InsumoAbrev],"",0))</f>
        <v/>
      </c>
      <c r="S858" s="191"/>
    </row>
    <row r="859" spans="2:19" s="276" customFormat="1">
      <c r="B859" s="191" t="str">
        <f>IF('Formulario PPGR3'!$G859="","",CONCATENATE('Formulario PPGR3'!$C859,".",'Formulario PPGR3'!$D859,".",'Formulario PPGR3'!$E859,".",'Formulario PPGR3'!$F859))</f>
        <v/>
      </c>
      <c r="C859" s="191" t="str">
        <f>IF('Formulario PPGR3'!$G859="","",'Formulario PPGR1'!#REF!)</f>
        <v/>
      </c>
      <c r="D859" s="191" t="str">
        <f>IF('Formulario PPGR3'!$G859="","",'Formulario PPGR1'!#REF!)</f>
        <v/>
      </c>
      <c r="E859" s="191" t="str">
        <f>IF('Formulario PPGR3'!$G859="","",'Formulario PPGR1'!#REF!)</f>
        <v/>
      </c>
      <c r="F859" s="191" t="str">
        <f>IF('Formulario PPGR3'!$G859="","",'Formulario PPGR1'!#REF!)</f>
        <v/>
      </c>
      <c r="G859" s="241"/>
      <c r="H859" s="528" t="e" cm="1" vm="1">
        <f t="array" ref="H859">IF([2]!Tabla1[[#This Row],[Código_Actividad]]="","",_xlfn.XLOOKUP([2]!Tabla1[[#This Row],[Código_Actividad]],CodigoActividad,[2]!Tabla2[Actividades Programables Presupuestables],"",0))</f>
        <v>#REF!</v>
      </c>
      <c r="I859" s="529" t="str">
        <f>IFERROR(VLOOKUP('[2]Formulario PPGR3'!$G859,'[2]Formulario PPGR2'!$H$9:$V$534,15,FALSE),"")</f>
        <v/>
      </c>
      <c r="J859" s="534"/>
      <c r="K859" s="533"/>
      <c r="L859" s="530" t="str">
        <f>IF([2]!Tabla1[[#This Row],[Descripción]]="","",_xlfn.XLOOKUP([2]!Tabla1[[#This Row],[Descripción]],[2]!Tabla10[Descripción],[2]!Tabla10[Unidad de Medida],"",0))</f>
        <v/>
      </c>
      <c r="M859" s="321"/>
      <c r="N859" s="546" t="str">
        <f>IF([2]!Tabla1[[#This Row],[Descripción]]="","",_xlfn.XLOOKUP([2]!Tabla1[[#This Row],[Descripción]],[2]!Tabla10[Descripción],[2]!Tabla10[Precio Unitario],0))</f>
        <v/>
      </c>
      <c r="O859" s="546" t="str">
        <f>IF([2]!Tabla1[[#This Row],[Cantidad de Insumos]]="","",[2]!Tabla1[[#This Row],[Precio Unitario]]*[2]!Tabla1[[#This Row],[Cantidad de Insumos]])</f>
        <v/>
      </c>
      <c r="P859" s="531" t="str">
        <f>IF([2]!Tabla1[[#This Row],[Descripción]]="","",_xlfn.XLOOKUP([2]!Tabla1[[#This Row],[Descripción]],[2]!Tabla10[Descripción],[2]!Tabla10[CODIGO PRESUPUESTARIO],0))</f>
        <v/>
      </c>
      <c r="Q859" s="532"/>
      <c r="R859" s="532" t="str">
        <f>IF([2]!Tabla1[[#This Row],[Insumos]]="","",_xlfn.XLOOKUP([2]!Tabla1[[#This Row],[Insumos]],[2]!Tabla10[Insumo],[2]!Tabla10[InsumoAbrev],"",0))</f>
        <v/>
      </c>
      <c r="S859" s="191"/>
    </row>
    <row r="860" spans="2:19" s="276" customFormat="1">
      <c r="B860" s="191" t="str">
        <f>IF('Formulario PPGR3'!$G860="","",CONCATENATE('Formulario PPGR3'!$C860,".",'Formulario PPGR3'!$D860,".",'Formulario PPGR3'!$E860,".",'Formulario PPGR3'!$F860))</f>
        <v/>
      </c>
      <c r="C860" s="191" t="str">
        <f>IF('Formulario PPGR3'!$G860="","",'Formulario PPGR1'!#REF!)</f>
        <v/>
      </c>
      <c r="D860" s="191" t="str">
        <f>IF('Formulario PPGR3'!$G860="","",'Formulario PPGR1'!#REF!)</f>
        <v/>
      </c>
      <c r="E860" s="191" t="str">
        <f>IF('Formulario PPGR3'!$G860="","",'Formulario PPGR1'!#REF!)</f>
        <v/>
      </c>
      <c r="F860" s="191" t="str">
        <f>IF('Formulario PPGR3'!$G860="","",'Formulario PPGR1'!#REF!)</f>
        <v/>
      </c>
      <c r="G860" s="241"/>
      <c r="H860" s="528" t="e" cm="1" vm="1">
        <f t="array" ref="H860">IF([2]!Tabla1[[#This Row],[Código_Actividad]]="","",_xlfn.XLOOKUP([2]!Tabla1[[#This Row],[Código_Actividad]],CodigoActividad,[2]!Tabla2[Actividades Programables Presupuestables],"",0))</f>
        <v>#REF!</v>
      </c>
      <c r="I860" s="529" t="str">
        <f>IFERROR(VLOOKUP('[2]Formulario PPGR3'!$G860,'[2]Formulario PPGR2'!$H$9:$V$534,15,FALSE),"")</f>
        <v/>
      </c>
      <c r="J860" s="534"/>
      <c r="K860" s="533"/>
      <c r="L860" s="530" t="str">
        <f>IF([2]!Tabla1[[#This Row],[Descripción]]="","",_xlfn.XLOOKUP([2]!Tabla1[[#This Row],[Descripción]],[2]!Tabla10[Descripción],[2]!Tabla10[Unidad de Medida],"",0))</f>
        <v/>
      </c>
      <c r="M860" s="321"/>
      <c r="N860" s="546" t="str">
        <f>IF([2]!Tabla1[[#This Row],[Descripción]]="","",_xlfn.XLOOKUP([2]!Tabla1[[#This Row],[Descripción]],[2]!Tabla10[Descripción],[2]!Tabla10[Precio Unitario],0))</f>
        <v/>
      </c>
      <c r="O860" s="546" t="str">
        <f>IF([2]!Tabla1[[#This Row],[Cantidad de Insumos]]="","",[2]!Tabla1[[#This Row],[Precio Unitario]]*[2]!Tabla1[[#This Row],[Cantidad de Insumos]])</f>
        <v/>
      </c>
      <c r="P860" s="531" t="str">
        <f>IF([2]!Tabla1[[#This Row],[Descripción]]="","",_xlfn.XLOOKUP([2]!Tabla1[[#This Row],[Descripción]],[2]!Tabla10[Descripción],[2]!Tabla10[CODIGO PRESUPUESTARIO],0))</f>
        <v/>
      </c>
      <c r="Q860" s="532"/>
      <c r="R860" s="532" t="str">
        <f>IF([2]!Tabla1[[#This Row],[Insumos]]="","",_xlfn.XLOOKUP([2]!Tabla1[[#This Row],[Insumos]],[2]!Tabla10[Insumo],[2]!Tabla10[InsumoAbrev],"",0))</f>
        <v/>
      </c>
      <c r="S860" s="191"/>
    </row>
    <row r="861" spans="2:19" s="276" customFormat="1">
      <c r="B861" s="191" t="str">
        <f>IF('Formulario PPGR3'!$G861="","",CONCATENATE('Formulario PPGR3'!$C861,".",'Formulario PPGR3'!$D861,".",'Formulario PPGR3'!$E861,".",'Formulario PPGR3'!$F861))</f>
        <v/>
      </c>
      <c r="C861" s="191" t="str">
        <f>IF('Formulario PPGR3'!$G861="","",'Formulario PPGR1'!#REF!)</f>
        <v/>
      </c>
      <c r="D861" s="191" t="str">
        <f>IF('Formulario PPGR3'!$G861="","",'Formulario PPGR1'!#REF!)</f>
        <v/>
      </c>
      <c r="E861" s="191" t="str">
        <f>IF('Formulario PPGR3'!$G861="","",'Formulario PPGR1'!#REF!)</f>
        <v/>
      </c>
      <c r="F861" s="191" t="str">
        <f>IF('Formulario PPGR3'!$G861="","",'Formulario PPGR1'!#REF!)</f>
        <v/>
      </c>
      <c r="G861" s="241"/>
      <c r="H861" s="528" t="e" cm="1" vm="1">
        <f t="array" ref="H861">IF([2]!Tabla1[[#This Row],[Código_Actividad]]="","",_xlfn.XLOOKUP([2]!Tabla1[[#This Row],[Código_Actividad]],CodigoActividad,[2]!Tabla2[Actividades Programables Presupuestables],"",0))</f>
        <v>#REF!</v>
      </c>
      <c r="I861" s="529" t="str">
        <f>IFERROR(VLOOKUP('[2]Formulario PPGR3'!$G861,'[2]Formulario PPGR2'!$H$9:$V$534,15,FALSE),"")</f>
        <v/>
      </c>
      <c r="J861" s="534"/>
      <c r="K861" s="533"/>
      <c r="L861" s="530" t="str">
        <f>IF([2]!Tabla1[[#This Row],[Descripción]]="","",_xlfn.XLOOKUP([2]!Tabla1[[#This Row],[Descripción]],[2]!Tabla10[Descripción],[2]!Tabla10[Unidad de Medida],"",0))</f>
        <v/>
      </c>
      <c r="M861" s="321"/>
      <c r="N861" s="546" t="str">
        <f>IF([2]!Tabla1[[#This Row],[Descripción]]="","",_xlfn.XLOOKUP([2]!Tabla1[[#This Row],[Descripción]],[2]!Tabla10[Descripción],[2]!Tabla10[Precio Unitario],0))</f>
        <v/>
      </c>
      <c r="O861" s="546" t="str">
        <f>IF([2]!Tabla1[[#This Row],[Cantidad de Insumos]]="","",[2]!Tabla1[[#This Row],[Precio Unitario]]*[2]!Tabla1[[#This Row],[Cantidad de Insumos]])</f>
        <v/>
      </c>
      <c r="P861" s="531" t="str">
        <f>IF([2]!Tabla1[[#This Row],[Descripción]]="","",_xlfn.XLOOKUP([2]!Tabla1[[#This Row],[Descripción]],[2]!Tabla10[Descripción],[2]!Tabla10[CODIGO PRESUPUESTARIO],0))</f>
        <v/>
      </c>
      <c r="Q861" s="532"/>
      <c r="R861" s="532" t="str">
        <f>IF([2]!Tabla1[[#This Row],[Insumos]]="","",_xlfn.XLOOKUP([2]!Tabla1[[#This Row],[Insumos]],[2]!Tabla10[Insumo],[2]!Tabla10[InsumoAbrev],"",0))</f>
        <v/>
      </c>
      <c r="S861" s="191"/>
    </row>
    <row r="862" spans="2:19" s="276" customFormat="1">
      <c r="B862" s="191" t="str">
        <f>IF('Formulario PPGR3'!$G862="","",CONCATENATE('Formulario PPGR3'!$C862,".",'Formulario PPGR3'!$D862,".",'Formulario PPGR3'!$E862,".",'Formulario PPGR3'!$F862))</f>
        <v/>
      </c>
      <c r="C862" s="191" t="str">
        <f>IF('Formulario PPGR3'!$G862="","",'Formulario PPGR1'!#REF!)</f>
        <v/>
      </c>
      <c r="D862" s="191" t="str">
        <f>IF('Formulario PPGR3'!$G862="","",'Formulario PPGR1'!#REF!)</f>
        <v/>
      </c>
      <c r="E862" s="191" t="str">
        <f>IF('Formulario PPGR3'!$G862="","",'Formulario PPGR1'!#REF!)</f>
        <v/>
      </c>
      <c r="F862" s="191" t="str">
        <f>IF('Formulario PPGR3'!$G862="","",'Formulario PPGR1'!#REF!)</f>
        <v/>
      </c>
      <c r="G862" s="241"/>
      <c r="H862" s="528" t="e" cm="1" vm="1">
        <f t="array" ref="H862">IF([2]!Tabla1[[#This Row],[Código_Actividad]]="","",_xlfn.XLOOKUP([2]!Tabla1[[#This Row],[Código_Actividad]],CodigoActividad,[2]!Tabla2[Actividades Programables Presupuestables],"",0))</f>
        <v>#REF!</v>
      </c>
      <c r="I862" s="529" t="str">
        <f>IFERROR(VLOOKUP('[2]Formulario PPGR3'!$G862,'[2]Formulario PPGR2'!$H$9:$V$534,15,FALSE),"")</f>
        <v/>
      </c>
      <c r="J862" s="534"/>
      <c r="K862" s="533"/>
      <c r="L862" s="530" t="str">
        <f>IF([2]!Tabla1[[#This Row],[Descripción]]="","",_xlfn.XLOOKUP([2]!Tabla1[[#This Row],[Descripción]],[2]!Tabla10[Descripción],[2]!Tabla10[Unidad de Medida],"",0))</f>
        <v/>
      </c>
      <c r="M862" s="321"/>
      <c r="N862" s="546" t="str">
        <f>IF([2]!Tabla1[[#This Row],[Descripción]]="","",_xlfn.XLOOKUP([2]!Tabla1[[#This Row],[Descripción]],[2]!Tabla10[Descripción],[2]!Tabla10[Precio Unitario],0))</f>
        <v/>
      </c>
      <c r="O862" s="546" t="str">
        <f>IF([2]!Tabla1[[#This Row],[Cantidad de Insumos]]="","",[2]!Tabla1[[#This Row],[Precio Unitario]]*[2]!Tabla1[[#This Row],[Cantidad de Insumos]])</f>
        <v/>
      </c>
      <c r="P862" s="531" t="str">
        <f>IF([2]!Tabla1[[#This Row],[Descripción]]="","",_xlfn.XLOOKUP([2]!Tabla1[[#This Row],[Descripción]],[2]!Tabla10[Descripción],[2]!Tabla10[CODIGO PRESUPUESTARIO],0))</f>
        <v/>
      </c>
      <c r="Q862" s="532"/>
      <c r="R862" s="532" t="str">
        <f>IF([2]!Tabla1[[#This Row],[Insumos]]="","",_xlfn.XLOOKUP([2]!Tabla1[[#This Row],[Insumos]],[2]!Tabla10[Insumo],[2]!Tabla10[InsumoAbrev],"",0))</f>
        <v/>
      </c>
      <c r="S862" s="191"/>
    </row>
    <row r="863" spans="2:19" s="276" customFormat="1">
      <c r="B863" s="191" t="str">
        <f>IF('Formulario PPGR3'!$G863="","",CONCATENATE('Formulario PPGR3'!$C863,".",'Formulario PPGR3'!$D863,".",'Formulario PPGR3'!$E863,".",'Formulario PPGR3'!$F863))</f>
        <v/>
      </c>
      <c r="C863" s="191" t="str">
        <f>IF('Formulario PPGR3'!$G863="","",'Formulario PPGR1'!#REF!)</f>
        <v/>
      </c>
      <c r="D863" s="191" t="str">
        <f>IF('Formulario PPGR3'!$G863="","",'Formulario PPGR1'!#REF!)</f>
        <v/>
      </c>
      <c r="E863" s="191" t="str">
        <f>IF('Formulario PPGR3'!$G863="","",'Formulario PPGR1'!#REF!)</f>
        <v/>
      </c>
      <c r="F863" s="191" t="str">
        <f>IF('Formulario PPGR3'!$G863="","",'Formulario PPGR1'!#REF!)</f>
        <v/>
      </c>
      <c r="G863" s="241"/>
      <c r="H863" s="528" t="e" cm="1" vm="1">
        <f t="array" ref="H863">IF([2]!Tabla1[[#This Row],[Código_Actividad]]="","",_xlfn.XLOOKUP([2]!Tabla1[[#This Row],[Código_Actividad]],CodigoActividad,[2]!Tabla2[Actividades Programables Presupuestables],"",0))</f>
        <v>#REF!</v>
      </c>
      <c r="I863" s="529" t="str">
        <f>IFERROR(VLOOKUP('[2]Formulario PPGR3'!$G863,'[2]Formulario PPGR2'!$H$9:$V$534,15,FALSE),"")</f>
        <v/>
      </c>
      <c r="J863" s="534"/>
      <c r="K863" s="533"/>
      <c r="L863" s="530" t="str">
        <f>IF([2]!Tabla1[[#This Row],[Descripción]]="","",_xlfn.XLOOKUP([2]!Tabla1[[#This Row],[Descripción]],[2]!Tabla10[Descripción],[2]!Tabla10[Unidad de Medida],"",0))</f>
        <v/>
      </c>
      <c r="M863" s="321"/>
      <c r="N863" s="546" t="str">
        <f>IF([2]!Tabla1[[#This Row],[Descripción]]="","",_xlfn.XLOOKUP([2]!Tabla1[[#This Row],[Descripción]],[2]!Tabla10[Descripción],[2]!Tabla10[Precio Unitario],0))</f>
        <v/>
      </c>
      <c r="O863" s="546" t="str">
        <f>IF([2]!Tabla1[[#This Row],[Cantidad de Insumos]]="","",[2]!Tabla1[[#This Row],[Precio Unitario]]*[2]!Tabla1[[#This Row],[Cantidad de Insumos]])</f>
        <v/>
      </c>
      <c r="P863" s="531" t="str">
        <f>IF([2]!Tabla1[[#This Row],[Descripción]]="","",_xlfn.XLOOKUP([2]!Tabla1[[#This Row],[Descripción]],[2]!Tabla10[Descripción],[2]!Tabla10[CODIGO PRESUPUESTARIO],0))</f>
        <v/>
      </c>
      <c r="Q863" s="532"/>
      <c r="R863" s="532" t="str">
        <f>IF([2]!Tabla1[[#This Row],[Insumos]]="","",_xlfn.XLOOKUP([2]!Tabla1[[#This Row],[Insumos]],[2]!Tabla10[Insumo],[2]!Tabla10[InsumoAbrev],"",0))</f>
        <v/>
      </c>
      <c r="S863" s="191"/>
    </row>
    <row r="864" spans="2:19" s="276" customFormat="1">
      <c r="B864" s="191" t="str">
        <f>IF('Formulario PPGR3'!$G864="","",CONCATENATE('Formulario PPGR3'!$C864,".",'Formulario PPGR3'!$D864,".",'Formulario PPGR3'!$E864,".",'Formulario PPGR3'!$F864))</f>
        <v/>
      </c>
      <c r="C864" s="191" t="str">
        <f>IF('Formulario PPGR3'!$G864="","",'Formulario PPGR1'!#REF!)</f>
        <v/>
      </c>
      <c r="D864" s="191" t="str">
        <f>IF('Formulario PPGR3'!$G864="","",'Formulario PPGR1'!#REF!)</f>
        <v/>
      </c>
      <c r="E864" s="191" t="str">
        <f>IF('Formulario PPGR3'!$G864="","",'Formulario PPGR1'!#REF!)</f>
        <v/>
      </c>
      <c r="F864" s="191" t="str">
        <f>IF('Formulario PPGR3'!$G864="","",'Formulario PPGR1'!#REF!)</f>
        <v/>
      </c>
      <c r="G864" s="241"/>
      <c r="H864" s="528" t="e" cm="1" vm="1">
        <f t="array" ref="H864">IF([2]!Tabla1[[#This Row],[Código_Actividad]]="","",_xlfn.XLOOKUP([2]!Tabla1[[#This Row],[Código_Actividad]],CodigoActividad,[2]!Tabla2[Actividades Programables Presupuestables],"",0))</f>
        <v>#REF!</v>
      </c>
      <c r="I864" s="529" t="str">
        <f>IFERROR(VLOOKUP('[2]Formulario PPGR3'!$G864,'[2]Formulario PPGR2'!$H$9:$V$534,15,FALSE),"")</f>
        <v/>
      </c>
      <c r="J864" s="534"/>
      <c r="K864" s="533"/>
      <c r="L864" s="530" t="str">
        <f>IF([2]!Tabla1[[#This Row],[Descripción]]="","",_xlfn.XLOOKUP([2]!Tabla1[[#This Row],[Descripción]],[2]!Tabla10[Descripción],[2]!Tabla10[Unidad de Medida],"",0))</f>
        <v/>
      </c>
      <c r="M864" s="321"/>
      <c r="N864" s="546" t="str">
        <f>IF([2]!Tabla1[[#This Row],[Descripción]]="","",_xlfn.XLOOKUP([2]!Tabla1[[#This Row],[Descripción]],[2]!Tabla10[Descripción],[2]!Tabla10[Precio Unitario],0))</f>
        <v/>
      </c>
      <c r="O864" s="546" t="str">
        <f>IF([2]!Tabla1[[#This Row],[Cantidad de Insumos]]="","",[2]!Tabla1[[#This Row],[Precio Unitario]]*[2]!Tabla1[[#This Row],[Cantidad de Insumos]])</f>
        <v/>
      </c>
      <c r="P864" s="531" t="str">
        <f>IF([2]!Tabla1[[#This Row],[Descripción]]="","",_xlfn.XLOOKUP([2]!Tabla1[[#This Row],[Descripción]],[2]!Tabla10[Descripción],[2]!Tabla10[CODIGO PRESUPUESTARIO],0))</f>
        <v/>
      </c>
      <c r="Q864" s="532"/>
      <c r="R864" s="532" t="str">
        <f>IF([2]!Tabla1[[#This Row],[Insumos]]="","",_xlfn.XLOOKUP([2]!Tabla1[[#This Row],[Insumos]],[2]!Tabla10[Insumo],[2]!Tabla10[InsumoAbrev],"",0))</f>
        <v/>
      </c>
      <c r="S864" s="191"/>
    </row>
    <row r="865" spans="2:19" s="276" customFormat="1">
      <c r="B865" s="191" t="str">
        <f>IF('Formulario PPGR3'!$G865="","",CONCATENATE('Formulario PPGR3'!$C865,".",'Formulario PPGR3'!$D865,".",'Formulario PPGR3'!$E865,".",'Formulario PPGR3'!$F865))</f>
        <v/>
      </c>
      <c r="C865" s="191" t="str">
        <f>IF('Formulario PPGR3'!$G865="","",'Formulario PPGR1'!#REF!)</f>
        <v/>
      </c>
      <c r="D865" s="191" t="str">
        <f>IF('Formulario PPGR3'!$G865="","",'Formulario PPGR1'!#REF!)</f>
        <v/>
      </c>
      <c r="E865" s="191" t="str">
        <f>IF('Formulario PPGR3'!$G865="","",'Formulario PPGR1'!#REF!)</f>
        <v/>
      </c>
      <c r="F865" s="191" t="str">
        <f>IF('Formulario PPGR3'!$G865="","",'Formulario PPGR1'!#REF!)</f>
        <v/>
      </c>
      <c r="G865" s="241"/>
      <c r="H865" s="528" t="e" cm="1" vm="1">
        <f t="array" ref="H865">IF([2]!Tabla1[[#This Row],[Código_Actividad]]="","",_xlfn.XLOOKUP([2]!Tabla1[[#This Row],[Código_Actividad]],CodigoActividad,[2]!Tabla2[Actividades Programables Presupuestables],"",0))</f>
        <v>#REF!</v>
      </c>
      <c r="I865" s="529" t="str">
        <f>IFERROR(VLOOKUP('[2]Formulario PPGR3'!$G865,'[2]Formulario PPGR2'!$H$9:$V$534,15,FALSE),"")</f>
        <v/>
      </c>
      <c r="J865" s="534"/>
      <c r="K865" s="533"/>
      <c r="L865" s="530" t="str">
        <f>IF([2]!Tabla1[[#This Row],[Descripción]]="","",_xlfn.XLOOKUP([2]!Tabla1[[#This Row],[Descripción]],[2]!Tabla10[Descripción],[2]!Tabla10[Unidad de Medida],"",0))</f>
        <v/>
      </c>
      <c r="M865" s="321"/>
      <c r="N865" s="546" t="str">
        <f>IF([2]!Tabla1[[#This Row],[Descripción]]="","",_xlfn.XLOOKUP([2]!Tabla1[[#This Row],[Descripción]],[2]!Tabla10[Descripción],[2]!Tabla10[Precio Unitario],0))</f>
        <v/>
      </c>
      <c r="O865" s="546" t="str">
        <f>IF([2]!Tabla1[[#This Row],[Cantidad de Insumos]]="","",[2]!Tabla1[[#This Row],[Precio Unitario]]*[2]!Tabla1[[#This Row],[Cantidad de Insumos]])</f>
        <v/>
      </c>
      <c r="P865" s="531" t="str">
        <f>IF([2]!Tabla1[[#This Row],[Descripción]]="","",_xlfn.XLOOKUP([2]!Tabla1[[#This Row],[Descripción]],[2]!Tabla10[Descripción],[2]!Tabla10[CODIGO PRESUPUESTARIO],0))</f>
        <v/>
      </c>
      <c r="Q865" s="532"/>
      <c r="R865" s="532" t="str">
        <f>IF([2]!Tabla1[[#This Row],[Insumos]]="","",_xlfn.XLOOKUP([2]!Tabla1[[#This Row],[Insumos]],[2]!Tabla10[Insumo],[2]!Tabla10[InsumoAbrev],"",0))</f>
        <v/>
      </c>
      <c r="S865" s="191"/>
    </row>
    <row r="866" spans="2:19" s="276" customFormat="1">
      <c r="B866" s="191" t="str">
        <f>IF('Formulario PPGR3'!$G866="","",CONCATENATE('Formulario PPGR3'!$C866,".",'Formulario PPGR3'!$D866,".",'Formulario PPGR3'!$E866,".",'Formulario PPGR3'!$F866))</f>
        <v/>
      </c>
      <c r="C866" s="191" t="str">
        <f>IF('Formulario PPGR3'!$G866="","",'Formulario PPGR1'!#REF!)</f>
        <v/>
      </c>
      <c r="D866" s="191" t="str">
        <f>IF('Formulario PPGR3'!$G866="","",'Formulario PPGR1'!#REF!)</f>
        <v/>
      </c>
      <c r="E866" s="191" t="str">
        <f>IF('Formulario PPGR3'!$G866="","",'Formulario PPGR1'!#REF!)</f>
        <v/>
      </c>
      <c r="F866" s="191" t="str">
        <f>IF('Formulario PPGR3'!$G866="","",'Formulario PPGR1'!#REF!)</f>
        <v/>
      </c>
      <c r="G866" s="241"/>
      <c r="H866" s="528" t="e" cm="1" vm="1">
        <f t="array" ref="H866">IF([2]!Tabla1[[#This Row],[Código_Actividad]]="","",_xlfn.XLOOKUP([2]!Tabla1[[#This Row],[Código_Actividad]],CodigoActividad,[2]!Tabla2[Actividades Programables Presupuestables],"",0))</f>
        <v>#REF!</v>
      </c>
      <c r="I866" s="529" t="str">
        <f>IFERROR(VLOOKUP('[2]Formulario PPGR3'!$G866,'[2]Formulario PPGR2'!$H$9:$V$534,15,FALSE),"")</f>
        <v/>
      </c>
      <c r="J866" s="534"/>
      <c r="K866" s="533"/>
      <c r="L866" s="530" t="str">
        <f>IF([2]!Tabla1[[#This Row],[Descripción]]="","",_xlfn.XLOOKUP([2]!Tabla1[[#This Row],[Descripción]],[2]!Tabla10[Descripción],[2]!Tabla10[Unidad de Medida],"",0))</f>
        <v/>
      </c>
      <c r="M866" s="321"/>
      <c r="N866" s="546" t="str">
        <f>IF([2]!Tabla1[[#This Row],[Descripción]]="","",_xlfn.XLOOKUP([2]!Tabla1[[#This Row],[Descripción]],[2]!Tabla10[Descripción],[2]!Tabla10[Precio Unitario],0))</f>
        <v/>
      </c>
      <c r="O866" s="546" t="str">
        <f>IF([2]!Tabla1[[#This Row],[Cantidad de Insumos]]="","",[2]!Tabla1[[#This Row],[Precio Unitario]]*[2]!Tabla1[[#This Row],[Cantidad de Insumos]])</f>
        <v/>
      </c>
      <c r="P866" s="531" t="str">
        <f>IF([2]!Tabla1[[#This Row],[Descripción]]="","",_xlfn.XLOOKUP([2]!Tabla1[[#This Row],[Descripción]],[2]!Tabla10[Descripción],[2]!Tabla10[CODIGO PRESUPUESTARIO],0))</f>
        <v/>
      </c>
      <c r="Q866" s="532"/>
      <c r="R866" s="532" t="str">
        <f>IF([2]!Tabla1[[#This Row],[Insumos]]="","",_xlfn.XLOOKUP([2]!Tabla1[[#This Row],[Insumos]],[2]!Tabla10[Insumo],[2]!Tabla10[InsumoAbrev],"",0))</f>
        <v/>
      </c>
      <c r="S866" s="191"/>
    </row>
    <row r="867" spans="2:19" s="276" customFormat="1">
      <c r="B867" s="191" t="str">
        <f>IF('Formulario PPGR3'!$G867="","",CONCATENATE('Formulario PPGR3'!$C867,".",'Formulario PPGR3'!$D867,".",'Formulario PPGR3'!$E867,".",'Formulario PPGR3'!$F867))</f>
        <v/>
      </c>
      <c r="C867" s="191" t="str">
        <f>IF('Formulario PPGR3'!$G867="","",'Formulario PPGR1'!#REF!)</f>
        <v/>
      </c>
      <c r="D867" s="191" t="str">
        <f>IF('Formulario PPGR3'!$G867="","",'Formulario PPGR1'!#REF!)</f>
        <v/>
      </c>
      <c r="E867" s="191" t="str">
        <f>IF('Formulario PPGR3'!$G867="","",'Formulario PPGR1'!#REF!)</f>
        <v/>
      </c>
      <c r="F867" s="191" t="str">
        <f>IF('Formulario PPGR3'!$G867="","",'Formulario PPGR1'!#REF!)</f>
        <v/>
      </c>
      <c r="G867" s="241"/>
      <c r="H867" s="528" t="e" cm="1" vm="1">
        <f t="array" ref="H867">IF([2]!Tabla1[[#This Row],[Código_Actividad]]="","",_xlfn.XLOOKUP([2]!Tabla1[[#This Row],[Código_Actividad]],CodigoActividad,[2]!Tabla2[Actividades Programables Presupuestables],"",0))</f>
        <v>#REF!</v>
      </c>
      <c r="I867" s="529" t="str">
        <f>IFERROR(VLOOKUP('[2]Formulario PPGR3'!$G867,'[2]Formulario PPGR2'!$H$9:$V$534,15,FALSE),"")</f>
        <v/>
      </c>
      <c r="J867" s="534"/>
      <c r="K867" s="533"/>
      <c r="L867" s="530" t="str">
        <f>IF([2]!Tabla1[[#This Row],[Descripción]]="","",_xlfn.XLOOKUP([2]!Tabla1[[#This Row],[Descripción]],[2]!Tabla10[Descripción],[2]!Tabla10[Unidad de Medida],"",0))</f>
        <v/>
      </c>
      <c r="M867" s="321"/>
      <c r="N867" s="546" t="str">
        <f>IF([2]!Tabla1[[#This Row],[Descripción]]="","",_xlfn.XLOOKUP([2]!Tabla1[[#This Row],[Descripción]],[2]!Tabla10[Descripción],[2]!Tabla10[Precio Unitario],0))</f>
        <v/>
      </c>
      <c r="O867" s="546" t="str">
        <f>IF([2]!Tabla1[[#This Row],[Cantidad de Insumos]]="","",[2]!Tabla1[[#This Row],[Precio Unitario]]*[2]!Tabla1[[#This Row],[Cantidad de Insumos]])</f>
        <v/>
      </c>
      <c r="P867" s="531" t="str">
        <f>IF([2]!Tabla1[[#This Row],[Descripción]]="","",_xlfn.XLOOKUP([2]!Tabla1[[#This Row],[Descripción]],[2]!Tabla10[Descripción],[2]!Tabla10[CODIGO PRESUPUESTARIO],0))</f>
        <v/>
      </c>
      <c r="Q867" s="532"/>
      <c r="R867" s="532" t="str">
        <f>IF([2]!Tabla1[[#This Row],[Insumos]]="","",_xlfn.XLOOKUP([2]!Tabla1[[#This Row],[Insumos]],[2]!Tabla10[Insumo],[2]!Tabla10[InsumoAbrev],"",0))</f>
        <v/>
      </c>
      <c r="S867" s="191"/>
    </row>
    <row r="868" spans="2:19" s="276" customFormat="1">
      <c r="B868" s="191" t="str">
        <f>IF('Formulario PPGR3'!$G868="","",CONCATENATE('Formulario PPGR3'!$C868,".",'Formulario PPGR3'!$D868,".",'Formulario PPGR3'!$E868,".",'Formulario PPGR3'!$F868))</f>
        <v/>
      </c>
      <c r="C868" s="191" t="str">
        <f>IF('Formulario PPGR3'!$G868="","",'Formulario PPGR1'!#REF!)</f>
        <v/>
      </c>
      <c r="D868" s="191" t="str">
        <f>IF('Formulario PPGR3'!$G868="","",'Formulario PPGR1'!#REF!)</f>
        <v/>
      </c>
      <c r="E868" s="191" t="str">
        <f>IF('Formulario PPGR3'!$G868="","",'Formulario PPGR1'!#REF!)</f>
        <v/>
      </c>
      <c r="F868" s="191" t="str">
        <f>IF('Formulario PPGR3'!$G868="","",'Formulario PPGR1'!#REF!)</f>
        <v/>
      </c>
      <c r="G868" s="241"/>
      <c r="H868" s="528" t="e" cm="1" vm="1">
        <f t="array" ref="H868">IF([2]!Tabla1[[#This Row],[Código_Actividad]]="","",_xlfn.XLOOKUP([2]!Tabla1[[#This Row],[Código_Actividad]],CodigoActividad,[2]!Tabla2[Actividades Programables Presupuestables],"",0))</f>
        <v>#REF!</v>
      </c>
      <c r="I868" s="529" t="str">
        <f>IFERROR(VLOOKUP('[2]Formulario PPGR3'!$G868,'[2]Formulario PPGR2'!$H$9:$V$534,15,FALSE),"")</f>
        <v/>
      </c>
      <c r="J868" s="534"/>
      <c r="K868" s="533"/>
      <c r="L868" s="530" t="str">
        <f>IF([2]!Tabla1[[#This Row],[Descripción]]="","",_xlfn.XLOOKUP([2]!Tabla1[[#This Row],[Descripción]],[2]!Tabla10[Descripción],[2]!Tabla10[Unidad de Medida],"",0))</f>
        <v/>
      </c>
      <c r="M868" s="321"/>
      <c r="N868" s="546" t="str">
        <f>IF([2]!Tabla1[[#This Row],[Descripción]]="","",_xlfn.XLOOKUP([2]!Tabla1[[#This Row],[Descripción]],[2]!Tabla10[Descripción],[2]!Tabla10[Precio Unitario],0))</f>
        <v/>
      </c>
      <c r="O868" s="546" t="str">
        <f>IF([2]!Tabla1[[#This Row],[Cantidad de Insumos]]="","",[2]!Tabla1[[#This Row],[Precio Unitario]]*[2]!Tabla1[[#This Row],[Cantidad de Insumos]])</f>
        <v/>
      </c>
      <c r="P868" s="531" t="str">
        <f>IF([2]!Tabla1[[#This Row],[Descripción]]="","",_xlfn.XLOOKUP([2]!Tabla1[[#This Row],[Descripción]],[2]!Tabla10[Descripción],[2]!Tabla10[CODIGO PRESUPUESTARIO],0))</f>
        <v/>
      </c>
      <c r="Q868" s="532"/>
      <c r="R868" s="532" t="str">
        <f>IF([2]!Tabla1[[#This Row],[Insumos]]="","",_xlfn.XLOOKUP([2]!Tabla1[[#This Row],[Insumos]],[2]!Tabla10[Insumo],[2]!Tabla10[InsumoAbrev],"",0))</f>
        <v/>
      </c>
      <c r="S868" s="191"/>
    </row>
    <row r="869" spans="2:19" s="276" customFormat="1">
      <c r="B869" s="191" t="str">
        <f>IF('Formulario PPGR3'!$G869="","",CONCATENATE('Formulario PPGR3'!$C869,".",'Formulario PPGR3'!$D869,".",'Formulario PPGR3'!$E869,".",'Formulario PPGR3'!$F869))</f>
        <v/>
      </c>
      <c r="C869" s="191" t="str">
        <f>IF('Formulario PPGR3'!$G869="","",'Formulario PPGR1'!#REF!)</f>
        <v/>
      </c>
      <c r="D869" s="191" t="str">
        <f>IF('Formulario PPGR3'!$G869="","",'Formulario PPGR1'!#REF!)</f>
        <v/>
      </c>
      <c r="E869" s="191" t="str">
        <f>IF('Formulario PPGR3'!$G869="","",'Formulario PPGR1'!#REF!)</f>
        <v/>
      </c>
      <c r="F869" s="191" t="str">
        <f>IF('Formulario PPGR3'!$G869="","",'Formulario PPGR1'!#REF!)</f>
        <v/>
      </c>
      <c r="G869" s="241"/>
      <c r="H869" s="528" t="e" cm="1" vm="1">
        <f t="array" ref="H869">IF([2]!Tabla1[[#This Row],[Código_Actividad]]="","",_xlfn.XLOOKUP([2]!Tabla1[[#This Row],[Código_Actividad]],CodigoActividad,[2]!Tabla2[Actividades Programables Presupuestables],"",0))</f>
        <v>#REF!</v>
      </c>
      <c r="I869" s="529" t="str">
        <f>IFERROR(VLOOKUP('[2]Formulario PPGR3'!$G869,'[2]Formulario PPGR2'!$H$9:$V$534,15,FALSE),"")</f>
        <v/>
      </c>
      <c r="J869" s="534"/>
      <c r="K869" s="533"/>
      <c r="L869" s="530" t="str">
        <f>IF([2]!Tabla1[[#This Row],[Descripción]]="","",_xlfn.XLOOKUP([2]!Tabla1[[#This Row],[Descripción]],[2]!Tabla10[Descripción],[2]!Tabla10[Unidad de Medida],"",0))</f>
        <v/>
      </c>
      <c r="M869" s="321"/>
      <c r="N869" s="546" t="str">
        <f>IF([2]!Tabla1[[#This Row],[Descripción]]="","",_xlfn.XLOOKUP([2]!Tabla1[[#This Row],[Descripción]],[2]!Tabla10[Descripción],[2]!Tabla10[Precio Unitario],0))</f>
        <v/>
      </c>
      <c r="O869" s="546" t="str">
        <f>IF([2]!Tabla1[[#This Row],[Cantidad de Insumos]]="","",[2]!Tabla1[[#This Row],[Precio Unitario]]*[2]!Tabla1[[#This Row],[Cantidad de Insumos]])</f>
        <v/>
      </c>
      <c r="P869" s="531" t="str">
        <f>IF([2]!Tabla1[[#This Row],[Descripción]]="","",_xlfn.XLOOKUP([2]!Tabla1[[#This Row],[Descripción]],[2]!Tabla10[Descripción],[2]!Tabla10[CODIGO PRESUPUESTARIO],0))</f>
        <v/>
      </c>
      <c r="Q869" s="532"/>
      <c r="R869" s="532" t="str">
        <f>IF([2]!Tabla1[[#This Row],[Insumos]]="","",_xlfn.XLOOKUP([2]!Tabla1[[#This Row],[Insumos]],[2]!Tabla10[Insumo],[2]!Tabla10[InsumoAbrev],"",0))</f>
        <v/>
      </c>
      <c r="S869" s="191"/>
    </row>
    <row r="870" spans="2:19" s="276" customFormat="1">
      <c r="B870" s="191" t="str">
        <f>IF('Formulario PPGR3'!$G870="","",CONCATENATE('Formulario PPGR3'!$C870,".",'Formulario PPGR3'!$D870,".",'Formulario PPGR3'!$E870,".",'Formulario PPGR3'!$F870))</f>
        <v/>
      </c>
      <c r="C870" s="191" t="str">
        <f>IF('Formulario PPGR3'!$G870="","",'Formulario PPGR1'!#REF!)</f>
        <v/>
      </c>
      <c r="D870" s="191" t="str">
        <f>IF('Formulario PPGR3'!$G870="","",'Formulario PPGR1'!#REF!)</f>
        <v/>
      </c>
      <c r="E870" s="191" t="str">
        <f>IF('Formulario PPGR3'!$G870="","",'Formulario PPGR1'!#REF!)</f>
        <v/>
      </c>
      <c r="F870" s="191" t="str">
        <f>IF('Formulario PPGR3'!$G870="","",'Formulario PPGR1'!#REF!)</f>
        <v/>
      </c>
      <c r="G870" s="241"/>
      <c r="H870" s="528" t="e" cm="1" vm="1">
        <f t="array" ref="H870">IF([2]!Tabla1[[#This Row],[Código_Actividad]]="","",_xlfn.XLOOKUP([2]!Tabla1[[#This Row],[Código_Actividad]],CodigoActividad,[2]!Tabla2[Actividades Programables Presupuestables],"",0))</f>
        <v>#REF!</v>
      </c>
      <c r="I870" s="529" t="str">
        <f>IFERROR(VLOOKUP('[2]Formulario PPGR3'!$G870,'[2]Formulario PPGR2'!$H$9:$V$534,15,FALSE),"")</f>
        <v/>
      </c>
      <c r="J870" s="534"/>
      <c r="K870" s="533"/>
      <c r="L870" s="530" t="str">
        <f>IF([2]!Tabla1[[#This Row],[Descripción]]="","",_xlfn.XLOOKUP([2]!Tabla1[[#This Row],[Descripción]],[2]!Tabla10[Descripción],[2]!Tabla10[Unidad de Medida],"",0))</f>
        <v/>
      </c>
      <c r="M870" s="321"/>
      <c r="N870" s="546" t="str">
        <f>IF([2]!Tabla1[[#This Row],[Descripción]]="","",_xlfn.XLOOKUP([2]!Tabla1[[#This Row],[Descripción]],[2]!Tabla10[Descripción],[2]!Tabla10[Precio Unitario],0))</f>
        <v/>
      </c>
      <c r="O870" s="546" t="str">
        <f>IF([2]!Tabla1[[#This Row],[Cantidad de Insumos]]="","",[2]!Tabla1[[#This Row],[Precio Unitario]]*[2]!Tabla1[[#This Row],[Cantidad de Insumos]])</f>
        <v/>
      </c>
      <c r="P870" s="531" t="str">
        <f>IF([2]!Tabla1[[#This Row],[Descripción]]="","",_xlfn.XLOOKUP([2]!Tabla1[[#This Row],[Descripción]],[2]!Tabla10[Descripción],[2]!Tabla10[CODIGO PRESUPUESTARIO],0))</f>
        <v/>
      </c>
      <c r="Q870" s="532"/>
      <c r="R870" s="532" t="str">
        <f>IF([2]!Tabla1[[#This Row],[Insumos]]="","",_xlfn.XLOOKUP([2]!Tabla1[[#This Row],[Insumos]],[2]!Tabla10[Insumo],[2]!Tabla10[InsumoAbrev],"",0))</f>
        <v/>
      </c>
      <c r="S870" s="191"/>
    </row>
    <row r="871" spans="2:19" s="276" customFormat="1">
      <c r="B871" s="191" t="str">
        <f>IF('Formulario PPGR3'!$G871="","",CONCATENATE('Formulario PPGR3'!$C871,".",'Formulario PPGR3'!$D871,".",'Formulario PPGR3'!$E871,".",'Formulario PPGR3'!$F871))</f>
        <v/>
      </c>
      <c r="C871" s="191" t="str">
        <f>IF('Formulario PPGR3'!$G871="","",'Formulario PPGR1'!#REF!)</f>
        <v/>
      </c>
      <c r="D871" s="191" t="str">
        <f>IF('Formulario PPGR3'!$G871="","",'Formulario PPGR1'!#REF!)</f>
        <v/>
      </c>
      <c r="E871" s="191" t="str">
        <f>IF('Formulario PPGR3'!$G871="","",'Formulario PPGR1'!#REF!)</f>
        <v/>
      </c>
      <c r="F871" s="191" t="str">
        <f>IF('Formulario PPGR3'!$G871="","",'Formulario PPGR1'!#REF!)</f>
        <v/>
      </c>
      <c r="G871" s="241"/>
      <c r="H871" s="528" t="e" cm="1" vm="1">
        <f t="array" ref="H871">IF([2]!Tabla1[[#This Row],[Código_Actividad]]="","",_xlfn.XLOOKUP([2]!Tabla1[[#This Row],[Código_Actividad]],CodigoActividad,[2]!Tabla2[Actividades Programables Presupuestables],"",0))</f>
        <v>#REF!</v>
      </c>
      <c r="I871" s="529" t="str">
        <f>IFERROR(VLOOKUP('[2]Formulario PPGR3'!$G871,'[2]Formulario PPGR2'!$H$9:$V$534,15,FALSE),"")</f>
        <v/>
      </c>
      <c r="J871" s="534"/>
      <c r="K871" s="533"/>
      <c r="L871" s="530" t="str">
        <f>IF([2]!Tabla1[[#This Row],[Descripción]]="","",_xlfn.XLOOKUP([2]!Tabla1[[#This Row],[Descripción]],[2]!Tabla10[Descripción],[2]!Tabla10[Unidad de Medida],"",0))</f>
        <v/>
      </c>
      <c r="M871" s="321"/>
      <c r="N871" s="546" t="str">
        <f>IF([2]!Tabla1[[#This Row],[Descripción]]="","",_xlfn.XLOOKUP([2]!Tabla1[[#This Row],[Descripción]],[2]!Tabla10[Descripción],[2]!Tabla10[Precio Unitario],0))</f>
        <v/>
      </c>
      <c r="O871" s="546" t="str">
        <f>IF([2]!Tabla1[[#This Row],[Cantidad de Insumos]]="","",[2]!Tabla1[[#This Row],[Precio Unitario]]*[2]!Tabla1[[#This Row],[Cantidad de Insumos]])</f>
        <v/>
      </c>
      <c r="P871" s="531" t="str">
        <f>IF([2]!Tabla1[[#This Row],[Descripción]]="","",_xlfn.XLOOKUP([2]!Tabla1[[#This Row],[Descripción]],[2]!Tabla10[Descripción],[2]!Tabla10[CODIGO PRESUPUESTARIO],0))</f>
        <v/>
      </c>
      <c r="Q871" s="532"/>
      <c r="R871" s="532" t="str">
        <f>IF([2]!Tabla1[[#This Row],[Insumos]]="","",_xlfn.XLOOKUP([2]!Tabla1[[#This Row],[Insumos]],[2]!Tabla10[Insumo],[2]!Tabla10[InsumoAbrev],"",0))</f>
        <v/>
      </c>
      <c r="S871" s="191"/>
    </row>
    <row r="872" spans="2:19" s="276" customFormat="1">
      <c r="B872" s="191" t="str">
        <f>IF('Formulario PPGR3'!$G872="","",CONCATENATE('Formulario PPGR3'!$C872,".",'Formulario PPGR3'!$D872,".",'Formulario PPGR3'!$E872,".",'Formulario PPGR3'!$F872))</f>
        <v/>
      </c>
      <c r="C872" s="191" t="str">
        <f>IF('Formulario PPGR3'!$G872="","",'Formulario PPGR1'!#REF!)</f>
        <v/>
      </c>
      <c r="D872" s="191" t="str">
        <f>IF('Formulario PPGR3'!$G872="","",'Formulario PPGR1'!#REF!)</f>
        <v/>
      </c>
      <c r="E872" s="191" t="str">
        <f>IF('Formulario PPGR3'!$G872="","",'Formulario PPGR1'!#REF!)</f>
        <v/>
      </c>
      <c r="F872" s="191" t="str">
        <f>IF('Formulario PPGR3'!$G872="","",'Formulario PPGR1'!#REF!)</f>
        <v/>
      </c>
      <c r="G872" s="241"/>
      <c r="H872" s="528" t="e" cm="1" vm="1">
        <f t="array" ref="H872">IF([2]!Tabla1[[#This Row],[Código_Actividad]]="","",_xlfn.XLOOKUP([2]!Tabla1[[#This Row],[Código_Actividad]],CodigoActividad,[2]!Tabla2[Actividades Programables Presupuestables],"",0))</f>
        <v>#REF!</v>
      </c>
      <c r="I872" s="529" t="str">
        <f>IFERROR(VLOOKUP('[2]Formulario PPGR3'!$G872,'[2]Formulario PPGR2'!$H$9:$V$534,15,FALSE),"")</f>
        <v/>
      </c>
      <c r="J872" s="534"/>
      <c r="K872" s="533"/>
      <c r="L872" s="530" t="str">
        <f>IF([2]!Tabla1[[#This Row],[Descripción]]="","",_xlfn.XLOOKUP([2]!Tabla1[[#This Row],[Descripción]],[2]!Tabla10[Descripción],[2]!Tabla10[Unidad de Medida],"",0))</f>
        <v/>
      </c>
      <c r="M872" s="321"/>
      <c r="N872" s="546" t="str">
        <f>IF([2]!Tabla1[[#This Row],[Descripción]]="","",_xlfn.XLOOKUP([2]!Tabla1[[#This Row],[Descripción]],[2]!Tabla10[Descripción],[2]!Tabla10[Precio Unitario],0))</f>
        <v/>
      </c>
      <c r="O872" s="546" t="str">
        <f>IF([2]!Tabla1[[#This Row],[Cantidad de Insumos]]="","",[2]!Tabla1[[#This Row],[Precio Unitario]]*[2]!Tabla1[[#This Row],[Cantidad de Insumos]])</f>
        <v/>
      </c>
      <c r="P872" s="531" t="str">
        <f>IF([2]!Tabla1[[#This Row],[Descripción]]="","",_xlfn.XLOOKUP([2]!Tabla1[[#This Row],[Descripción]],[2]!Tabla10[Descripción],[2]!Tabla10[CODIGO PRESUPUESTARIO],0))</f>
        <v/>
      </c>
      <c r="Q872" s="532"/>
      <c r="R872" s="532" t="str">
        <f>IF([2]!Tabla1[[#This Row],[Insumos]]="","",_xlfn.XLOOKUP([2]!Tabla1[[#This Row],[Insumos]],[2]!Tabla10[Insumo],[2]!Tabla10[InsumoAbrev],"",0))</f>
        <v/>
      </c>
      <c r="S872" s="191"/>
    </row>
    <row r="873" spans="2:19" s="276" customFormat="1">
      <c r="B873" s="191" t="str">
        <f>IF('Formulario PPGR3'!$G873="","",CONCATENATE('Formulario PPGR3'!$C873,".",'Formulario PPGR3'!$D873,".",'Formulario PPGR3'!$E873,".",'Formulario PPGR3'!$F873))</f>
        <v/>
      </c>
      <c r="C873" s="191" t="str">
        <f>IF('Formulario PPGR3'!$G873="","",'Formulario PPGR1'!#REF!)</f>
        <v/>
      </c>
      <c r="D873" s="191" t="str">
        <f>IF('Formulario PPGR3'!$G873="","",'Formulario PPGR1'!#REF!)</f>
        <v/>
      </c>
      <c r="E873" s="191" t="str">
        <f>IF('Formulario PPGR3'!$G873="","",'Formulario PPGR1'!#REF!)</f>
        <v/>
      </c>
      <c r="F873" s="191" t="str">
        <f>IF('Formulario PPGR3'!$G873="","",'Formulario PPGR1'!#REF!)</f>
        <v/>
      </c>
      <c r="G873" s="241"/>
      <c r="H873" s="528" t="e" cm="1" vm="1">
        <f t="array" ref="H873">IF([2]!Tabla1[[#This Row],[Código_Actividad]]="","",_xlfn.XLOOKUP([2]!Tabla1[[#This Row],[Código_Actividad]],CodigoActividad,[2]!Tabla2[Actividades Programables Presupuestables],"",0))</f>
        <v>#REF!</v>
      </c>
      <c r="I873" s="529" t="str">
        <f>IFERROR(VLOOKUP('[2]Formulario PPGR3'!$G873,'[2]Formulario PPGR2'!$H$9:$V$534,15,FALSE),"")</f>
        <v/>
      </c>
      <c r="J873" s="534"/>
      <c r="K873" s="533"/>
      <c r="L873" s="530" t="str">
        <f>IF([2]!Tabla1[[#This Row],[Descripción]]="","",_xlfn.XLOOKUP([2]!Tabla1[[#This Row],[Descripción]],[2]!Tabla10[Descripción],[2]!Tabla10[Unidad de Medida],"",0))</f>
        <v/>
      </c>
      <c r="M873" s="321"/>
      <c r="N873" s="546" t="str">
        <f>IF([2]!Tabla1[[#This Row],[Descripción]]="","",_xlfn.XLOOKUP([2]!Tabla1[[#This Row],[Descripción]],[2]!Tabla10[Descripción],[2]!Tabla10[Precio Unitario],0))</f>
        <v/>
      </c>
      <c r="O873" s="546" t="str">
        <f>IF([2]!Tabla1[[#This Row],[Cantidad de Insumos]]="","",[2]!Tabla1[[#This Row],[Precio Unitario]]*[2]!Tabla1[[#This Row],[Cantidad de Insumos]])</f>
        <v/>
      </c>
      <c r="P873" s="531" t="str">
        <f>IF([2]!Tabla1[[#This Row],[Descripción]]="","",_xlfn.XLOOKUP([2]!Tabla1[[#This Row],[Descripción]],[2]!Tabla10[Descripción],[2]!Tabla10[CODIGO PRESUPUESTARIO],0))</f>
        <v/>
      </c>
      <c r="Q873" s="532"/>
      <c r="R873" s="532" t="str">
        <f>IF([2]!Tabla1[[#This Row],[Insumos]]="","",_xlfn.XLOOKUP([2]!Tabla1[[#This Row],[Insumos]],[2]!Tabla10[Insumo],[2]!Tabla10[InsumoAbrev],"",0))</f>
        <v/>
      </c>
      <c r="S873" s="191"/>
    </row>
    <row r="874" spans="2:19" s="276" customFormat="1">
      <c r="B874" s="191" t="str">
        <f>IF('Formulario PPGR3'!$G874="","",CONCATENATE('Formulario PPGR3'!$C874,".",'Formulario PPGR3'!$D874,".",'Formulario PPGR3'!$E874,".",'Formulario PPGR3'!$F874))</f>
        <v/>
      </c>
      <c r="C874" s="191" t="str">
        <f>IF('Formulario PPGR3'!$G874="","",'Formulario PPGR1'!#REF!)</f>
        <v/>
      </c>
      <c r="D874" s="191" t="str">
        <f>IF('Formulario PPGR3'!$G874="","",'Formulario PPGR1'!#REF!)</f>
        <v/>
      </c>
      <c r="E874" s="191" t="str">
        <f>IF('Formulario PPGR3'!$G874="","",'Formulario PPGR1'!#REF!)</f>
        <v/>
      </c>
      <c r="F874" s="191" t="str">
        <f>IF('Formulario PPGR3'!$G874="","",'Formulario PPGR1'!#REF!)</f>
        <v/>
      </c>
      <c r="G874" s="241"/>
      <c r="H874" s="528" t="e" cm="1" vm="1">
        <f t="array" ref="H874">IF([2]!Tabla1[[#This Row],[Código_Actividad]]="","",_xlfn.XLOOKUP([2]!Tabla1[[#This Row],[Código_Actividad]],CodigoActividad,[2]!Tabla2[Actividades Programables Presupuestables],"",0))</f>
        <v>#REF!</v>
      </c>
      <c r="I874" s="529" t="str">
        <f>IFERROR(VLOOKUP('[2]Formulario PPGR3'!$G874,'[2]Formulario PPGR2'!$H$9:$V$534,15,FALSE),"")</f>
        <v/>
      </c>
      <c r="J874" s="534"/>
      <c r="K874" s="533"/>
      <c r="L874" s="530" t="str">
        <f>IF([2]!Tabla1[[#This Row],[Descripción]]="","",_xlfn.XLOOKUP([2]!Tabla1[[#This Row],[Descripción]],[2]!Tabla10[Descripción],[2]!Tabla10[Unidad de Medida],"",0))</f>
        <v/>
      </c>
      <c r="M874" s="321"/>
      <c r="N874" s="546" t="str">
        <f>IF([2]!Tabla1[[#This Row],[Descripción]]="","",_xlfn.XLOOKUP([2]!Tabla1[[#This Row],[Descripción]],[2]!Tabla10[Descripción],[2]!Tabla10[Precio Unitario],0))</f>
        <v/>
      </c>
      <c r="O874" s="546" t="str">
        <f>IF([2]!Tabla1[[#This Row],[Cantidad de Insumos]]="","",[2]!Tabla1[[#This Row],[Precio Unitario]]*[2]!Tabla1[[#This Row],[Cantidad de Insumos]])</f>
        <v/>
      </c>
      <c r="P874" s="531" t="str">
        <f>IF([2]!Tabla1[[#This Row],[Descripción]]="","",_xlfn.XLOOKUP([2]!Tabla1[[#This Row],[Descripción]],[2]!Tabla10[Descripción],[2]!Tabla10[CODIGO PRESUPUESTARIO],0))</f>
        <v/>
      </c>
      <c r="Q874" s="532"/>
      <c r="R874" s="532" t="str">
        <f>IF([2]!Tabla1[[#This Row],[Insumos]]="","",_xlfn.XLOOKUP([2]!Tabla1[[#This Row],[Insumos]],[2]!Tabla10[Insumo],[2]!Tabla10[InsumoAbrev],"",0))</f>
        <v/>
      </c>
      <c r="S874" s="191"/>
    </row>
    <row r="875" spans="2:19" s="276" customFormat="1">
      <c r="B875" s="191" t="str">
        <f>IF('Formulario PPGR3'!$G875="","",CONCATENATE('Formulario PPGR3'!$C875,".",'Formulario PPGR3'!$D875,".",'Formulario PPGR3'!$E875,".",'Formulario PPGR3'!$F875))</f>
        <v/>
      </c>
      <c r="C875" s="191" t="str">
        <f>IF('Formulario PPGR3'!$G875="","",'Formulario PPGR1'!#REF!)</f>
        <v/>
      </c>
      <c r="D875" s="191" t="str">
        <f>IF('Formulario PPGR3'!$G875="","",'Formulario PPGR1'!#REF!)</f>
        <v/>
      </c>
      <c r="E875" s="191" t="str">
        <f>IF('Formulario PPGR3'!$G875="","",'Formulario PPGR1'!#REF!)</f>
        <v/>
      </c>
      <c r="F875" s="191" t="str">
        <f>IF('Formulario PPGR3'!$G875="","",'Formulario PPGR1'!#REF!)</f>
        <v/>
      </c>
      <c r="G875" s="241"/>
      <c r="H875" s="528" t="e" cm="1" vm="1">
        <f t="array" ref="H875">IF([2]!Tabla1[[#This Row],[Código_Actividad]]="","",_xlfn.XLOOKUP([2]!Tabla1[[#This Row],[Código_Actividad]],CodigoActividad,[2]!Tabla2[Actividades Programables Presupuestables],"",0))</f>
        <v>#REF!</v>
      </c>
      <c r="I875" s="529" t="str">
        <f>IFERROR(VLOOKUP('[2]Formulario PPGR3'!$G875,'[2]Formulario PPGR2'!$H$9:$V$534,15,FALSE),"")</f>
        <v/>
      </c>
      <c r="J875" s="534"/>
      <c r="K875" s="533"/>
      <c r="L875" s="530" t="str">
        <f>IF([2]!Tabla1[[#This Row],[Descripción]]="","",_xlfn.XLOOKUP([2]!Tabla1[[#This Row],[Descripción]],[2]!Tabla10[Descripción],[2]!Tabla10[Unidad de Medida],"",0))</f>
        <v/>
      </c>
      <c r="M875" s="321"/>
      <c r="N875" s="546" t="str">
        <f>IF([2]!Tabla1[[#This Row],[Descripción]]="","",_xlfn.XLOOKUP([2]!Tabla1[[#This Row],[Descripción]],[2]!Tabla10[Descripción],[2]!Tabla10[Precio Unitario],0))</f>
        <v/>
      </c>
      <c r="O875" s="546" t="str">
        <f>IF([2]!Tabla1[[#This Row],[Cantidad de Insumos]]="","",[2]!Tabla1[[#This Row],[Precio Unitario]]*[2]!Tabla1[[#This Row],[Cantidad de Insumos]])</f>
        <v/>
      </c>
      <c r="P875" s="531" t="str">
        <f>IF([2]!Tabla1[[#This Row],[Descripción]]="","",_xlfn.XLOOKUP([2]!Tabla1[[#This Row],[Descripción]],[2]!Tabla10[Descripción],[2]!Tabla10[CODIGO PRESUPUESTARIO],0))</f>
        <v/>
      </c>
      <c r="Q875" s="532"/>
      <c r="R875" s="532" t="str">
        <f>IF([2]!Tabla1[[#This Row],[Insumos]]="","",_xlfn.XLOOKUP([2]!Tabla1[[#This Row],[Insumos]],[2]!Tabla10[Insumo],[2]!Tabla10[InsumoAbrev],"",0))</f>
        <v/>
      </c>
      <c r="S875" s="191"/>
    </row>
    <row r="876" spans="2:19" s="276" customFormat="1">
      <c r="B876" s="191" t="str">
        <f>IF('Formulario PPGR3'!$G876="","",CONCATENATE('Formulario PPGR3'!$C876,".",'Formulario PPGR3'!$D876,".",'Formulario PPGR3'!$E876,".",'Formulario PPGR3'!$F876))</f>
        <v/>
      </c>
      <c r="C876" s="191" t="str">
        <f>IF('Formulario PPGR3'!$G876="","",'Formulario PPGR1'!#REF!)</f>
        <v/>
      </c>
      <c r="D876" s="191" t="str">
        <f>IF('Formulario PPGR3'!$G876="","",'Formulario PPGR1'!#REF!)</f>
        <v/>
      </c>
      <c r="E876" s="191" t="str">
        <f>IF('Formulario PPGR3'!$G876="","",'Formulario PPGR1'!#REF!)</f>
        <v/>
      </c>
      <c r="F876" s="191" t="str">
        <f>IF('Formulario PPGR3'!$G876="","",'Formulario PPGR1'!#REF!)</f>
        <v/>
      </c>
      <c r="G876" s="241"/>
      <c r="H876" s="528" t="e" cm="1" vm="1">
        <f t="array" ref="H876">IF([2]!Tabla1[[#This Row],[Código_Actividad]]="","",_xlfn.XLOOKUP([2]!Tabla1[[#This Row],[Código_Actividad]],CodigoActividad,[2]!Tabla2[Actividades Programables Presupuestables],"",0))</f>
        <v>#REF!</v>
      </c>
      <c r="I876" s="529" t="str">
        <f>IFERROR(VLOOKUP('[2]Formulario PPGR3'!$G876,'[2]Formulario PPGR2'!$H$9:$V$534,15,FALSE),"")</f>
        <v/>
      </c>
      <c r="J876" s="534"/>
      <c r="K876" s="533"/>
      <c r="L876" s="530" t="str">
        <f>IF([2]!Tabla1[[#This Row],[Descripción]]="","",_xlfn.XLOOKUP([2]!Tabla1[[#This Row],[Descripción]],[2]!Tabla10[Descripción],[2]!Tabla10[Unidad de Medida],"",0))</f>
        <v/>
      </c>
      <c r="M876" s="321"/>
      <c r="N876" s="546" t="str">
        <f>IF([2]!Tabla1[[#This Row],[Descripción]]="","",_xlfn.XLOOKUP([2]!Tabla1[[#This Row],[Descripción]],[2]!Tabla10[Descripción],[2]!Tabla10[Precio Unitario],0))</f>
        <v/>
      </c>
      <c r="O876" s="546" t="str">
        <f>IF([2]!Tabla1[[#This Row],[Cantidad de Insumos]]="","",[2]!Tabla1[[#This Row],[Precio Unitario]]*[2]!Tabla1[[#This Row],[Cantidad de Insumos]])</f>
        <v/>
      </c>
      <c r="P876" s="531" t="str">
        <f>IF([2]!Tabla1[[#This Row],[Descripción]]="","",_xlfn.XLOOKUP([2]!Tabla1[[#This Row],[Descripción]],[2]!Tabla10[Descripción],[2]!Tabla10[CODIGO PRESUPUESTARIO],0))</f>
        <v/>
      </c>
      <c r="Q876" s="532"/>
      <c r="R876" s="532" t="str">
        <f>IF([2]!Tabla1[[#This Row],[Insumos]]="","",_xlfn.XLOOKUP([2]!Tabla1[[#This Row],[Insumos]],[2]!Tabla10[Insumo],[2]!Tabla10[InsumoAbrev],"",0))</f>
        <v/>
      </c>
      <c r="S876" s="191"/>
    </row>
    <row r="877" spans="2:19" s="276" customFormat="1">
      <c r="B877" s="191" t="str">
        <f>IF('Formulario PPGR3'!$G877="","",CONCATENATE('Formulario PPGR3'!$C877,".",'Formulario PPGR3'!$D877,".",'Formulario PPGR3'!$E877,".",'Formulario PPGR3'!$F877))</f>
        <v/>
      </c>
      <c r="C877" s="191" t="str">
        <f>IF('Formulario PPGR3'!$G877="","",'Formulario PPGR1'!#REF!)</f>
        <v/>
      </c>
      <c r="D877" s="191" t="str">
        <f>IF('Formulario PPGR3'!$G877="","",'Formulario PPGR1'!#REF!)</f>
        <v/>
      </c>
      <c r="E877" s="191" t="str">
        <f>IF('Formulario PPGR3'!$G877="","",'Formulario PPGR1'!#REF!)</f>
        <v/>
      </c>
      <c r="F877" s="191" t="str">
        <f>IF('Formulario PPGR3'!$G877="","",'Formulario PPGR1'!#REF!)</f>
        <v/>
      </c>
      <c r="G877" s="241"/>
      <c r="H877" s="528" t="e" cm="1" vm="1">
        <f t="array" ref="H877">IF([2]!Tabla1[[#This Row],[Código_Actividad]]="","",_xlfn.XLOOKUP([2]!Tabla1[[#This Row],[Código_Actividad]],CodigoActividad,[2]!Tabla2[Actividades Programables Presupuestables],"",0))</f>
        <v>#REF!</v>
      </c>
      <c r="I877" s="529" t="str">
        <f>IFERROR(VLOOKUP('[2]Formulario PPGR3'!$G877,'[2]Formulario PPGR2'!$H$9:$V$534,15,FALSE),"")</f>
        <v/>
      </c>
      <c r="J877" s="534"/>
      <c r="K877" s="533"/>
      <c r="L877" s="530" t="str">
        <f>IF([2]!Tabla1[[#This Row],[Descripción]]="","",_xlfn.XLOOKUP([2]!Tabla1[[#This Row],[Descripción]],[2]!Tabla10[Descripción],[2]!Tabla10[Unidad de Medida],"",0))</f>
        <v/>
      </c>
      <c r="M877" s="321"/>
      <c r="N877" s="546" t="str">
        <f>IF([2]!Tabla1[[#This Row],[Descripción]]="","",_xlfn.XLOOKUP([2]!Tabla1[[#This Row],[Descripción]],[2]!Tabla10[Descripción],[2]!Tabla10[Precio Unitario],0))</f>
        <v/>
      </c>
      <c r="O877" s="546" t="str">
        <f>IF([2]!Tabla1[[#This Row],[Cantidad de Insumos]]="","",[2]!Tabla1[[#This Row],[Precio Unitario]]*[2]!Tabla1[[#This Row],[Cantidad de Insumos]])</f>
        <v/>
      </c>
      <c r="P877" s="531" t="str">
        <f>IF([2]!Tabla1[[#This Row],[Descripción]]="","",_xlfn.XLOOKUP([2]!Tabla1[[#This Row],[Descripción]],[2]!Tabla10[Descripción],[2]!Tabla10[CODIGO PRESUPUESTARIO],0))</f>
        <v/>
      </c>
      <c r="Q877" s="532"/>
      <c r="R877" s="532" t="str">
        <f>IF([2]!Tabla1[[#This Row],[Insumos]]="","",_xlfn.XLOOKUP([2]!Tabla1[[#This Row],[Insumos]],[2]!Tabla10[Insumo],[2]!Tabla10[InsumoAbrev],"",0))</f>
        <v/>
      </c>
      <c r="S877" s="191"/>
    </row>
    <row r="878" spans="2:19" s="276" customFormat="1">
      <c r="B878" s="191" t="str">
        <f>IF('Formulario PPGR3'!$G878="","",CONCATENATE('Formulario PPGR3'!$C878,".",'Formulario PPGR3'!$D878,".",'Formulario PPGR3'!$E878,".",'Formulario PPGR3'!$F878))</f>
        <v/>
      </c>
      <c r="C878" s="191" t="str">
        <f>IF('Formulario PPGR3'!$G878="","",'Formulario PPGR1'!#REF!)</f>
        <v/>
      </c>
      <c r="D878" s="191" t="str">
        <f>IF('Formulario PPGR3'!$G878="","",'Formulario PPGR1'!#REF!)</f>
        <v/>
      </c>
      <c r="E878" s="191" t="str">
        <f>IF('Formulario PPGR3'!$G878="","",'Formulario PPGR1'!#REF!)</f>
        <v/>
      </c>
      <c r="F878" s="191" t="str">
        <f>IF('Formulario PPGR3'!$G878="","",'Formulario PPGR1'!#REF!)</f>
        <v/>
      </c>
      <c r="G878" s="241"/>
      <c r="H878" s="528" t="e" cm="1" vm="1">
        <f t="array" ref="H878">IF([2]!Tabla1[[#This Row],[Código_Actividad]]="","",_xlfn.XLOOKUP([2]!Tabla1[[#This Row],[Código_Actividad]],CodigoActividad,[2]!Tabla2[Actividades Programables Presupuestables],"",0))</f>
        <v>#REF!</v>
      </c>
      <c r="I878" s="529" t="str">
        <f>IFERROR(VLOOKUP('[2]Formulario PPGR3'!$G878,'[2]Formulario PPGR2'!$H$9:$V$534,15,FALSE),"")</f>
        <v/>
      </c>
      <c r="J878" s="534"/>
      <c r="K878" s="533"/>
      <c r="L878" s="530" t="str">
        <f>IF([2]!Tabla1[[#This Row],[Descripción]]="","",_xlfn.XLOOKUP([2]!Tabla1[[#This Row],[Descripción]],[2]!Tabla10[Descripción],[2]!Tabla10[Unidad de Medida],"",0))</f>
        <v/>
      </c>
      <c r="M878" s="321"/>
      <c r="N878" s="546" t="str">
        <f>IF([2]!Tabla1[[#This Row],[Descripción]]="","",_xlfn.XLOOKUP([2]!Tabla1[[#This Row],[Descripción]],[2]!Tabla10[Descripción],[2]!Tabla10[Precio Unitario],0))</f>
        <v/>
      </c>
      <c r="O878" s="546" t="str">
        <f>IF([2]!Tabla1[[#This Row],[Cantidad de Insumos]]="","",[2]!Tabla1[[#This Row],[Precio Unitario]]*[2]!Tabla1[[#This Row],[Cantidad de Insumos]])</f>
        <v/>
      </c>
      <c r="P878" s="531" t="str">
        <f>IF([2]!Tabla1[[#This Row],[Descripción]]="","",_xlfn.XLOOKUP([2]!Tabla1[[#This Row],[Descripción]],[2]!Tabla10[Descripción],[2]!Tabla10[CODIGO PRESUPUESTARIO],0))</f>
        <v/>
      </c>
      <c r="Q878" s="532"/>
      <c r="R878" s="532" t="str">
        <f>IF([2]!Tabla1[[#This Row],[Insumos]]="","",_xlfn.XLOOKUP([2]!Tabla1[[#This Row],[Insumos]],[2]!Tabla10[Insumo],[2]!Tabla10[InsumoAbrev],"",0))</f>
        <v/>
      </c>
      <c r="S878" s="191"/>
    </row>
    <row r="879" spans="2:19">
      <c r="B879" s="191" t="str">
        <f>IF('Formulario PPGR3'!$G879="","",CONCATENATE('Formulario PPGR3'!$C879,".",'Formulario PPGR3'!$D879,".",'Formulario PPGR3'!$E879,".",'Formulario PPGR3'!$F879))</f>
        <v/>
      </c>
      <c r="C879" s="191" t="str">
        <f>IF('Formulario PPGR3'!$G879="","",'Formulario PPGR1'!#REF!)</f>
        <v/>
      </c>
      <c r="D879" s="191" t="str">
        <f>IF('Formulario PPGR3'!$G879="","",'Formulario PPGR1'!#REF!)</f>
        <v/>
      </c>
      <c r="E879" s="191" t="str">
        <f>IF('Formulario PPGR3'!$G879="","",'Formulario PPGR1'!#REF!)</f>
        <v/>
      </c>
      <c r="F879" s="191" t="str">
        <f>IF('Formulario PPGR3'!$G879="","",'Formulario PPGR1'!#REF!)</f>
        <v/>
      </c>
      <c r="G879" s="241"/>
      <c r="H879" s="528" t="e" cm="1" vm="1">
        <f t="array" ref="H879">IF([2]!Tabla1[[#This Row],[Código_Actividad]]="","",_xlfn.XLOOKUP([2]!Tabla1[[#This Row],[Código_Actividad]],CodigoActividad,[2]!Tabla2[Actividades Programables Presupuestables],"",0))</f>
        <v>#REF!</v>
      </c>
      <c r="I879" s="529" t="str">
        <f>IFERROR(VLOOKUP('[2]Formulario PPGR3'!$G879,'[2]Formulario PPGR2'!$H$9:$V$534,15,FALSE),"")</f>
        <v/>
      </c>
      <c r="J879" s="534"/>
      <c r="K879" s="533"/>
      <c r="L879" s="530" t="str">
        <f>IF([2]!Tabla1[[#This Row],[Descripción]]="","",_xlfn.XLOOKUP([2]!Tabla1[[#This Row],[Descripción]],[2]!Tabla10[Descripción],[2]!Tabla10[Unidad de Medida],"",0))</f>
        <v/>
      </c>
      <c r="M879" s="321"/>
      <c r="N879" s="546" t="str">
        <f>IF([2]!Tabla1[[#This Row],[Descripción]]="","",_xlfn.XLOOKUP([2]!Tabla1[[#This Row],[Descripción]],[2]!Tabla10[Descripción],[2]!Tabla10[Precio Unitario],0))</f>
        <v/>
      </c>
      <c r="O879" s="546" t="str">
        <f>IF([2]!Tabla1[[#This Row],[Cantidad de Insumos]]="","",[2]!Tabla1[[#This Row],[Precio Unitario]]*[2]!Tabla1[[#This Row],[Cantidad de Insumos]])</f>
        <v/>
      </c>
      <c r="P879" s="531" t="str">
        <f>IF([2]!Tabla1[[#This Row],[Descripción]]="","",_xlfn.XLOOKUP([2]!Tabla1[[#This Row],[Descripción]],[2]!Tabla10[Descripción],[2]!Tabla10[CODIGO PRESUPUESTARIO],0))</f>
        <v/>
      </c>
      <c r="Q879" s="532"/>
      <c r="R879" s="532" t="str">
        <f>IF([2]!Tabla1[[#This Row],[Insumos]]="","",_xlfn.XLOOKUP([2]!Tabla1[[#This Row],[Insumos]],[2]!Tabla10[Insumo],[2]!Tabla10[InsumoAbrev],"",0))</f>
        <v/>
      </c>
      <c r="S879" s="191"/>
    </row>
    <row r="880" spans="2:19">
      <c r="B880" s="191" t="str">
        <f>IF('Formulario PPGR3'!$G880="","",CONCATENATE('Formulario PPGR3'!$C880,".",'Formulario PPGR3'!$D880,".",'Formulario PPGR3'!$E880,".",'Formulario PPGR3'!$F880))</f>
        <v/>
      </c>
      <c r="C880" s="191" t="str">
        <f>IF('Formulario PPGR3'!$G880="","",'Formulario PPGR1'!#REF!)</f>
        <v/>
      </c>
      <c r="D880" s="191" t="str">
        <f>IF('Formulario PPGR3'!$G880="","",'Formulario PPGR1'!#REF!)</f>
        <v/>
      </c>
      <c r="E880" s="191" t="str">
        <f>IF('Formulario PPGR3'!$G880="","",'Formulario PPGR1'!#REF!)</f>
        <v/>
      </c>
      <c r="F880" s="191" t="str">
        <f>IF('Formulario PPGR3'!$G880="","",'Formulario PPGR1'!#REF!)</f>
        <v/>
      </c>
      <c r="G880" s="241"/>
      <c r="H880" s="528" t="e" cm="1" vm="1">
        <f t="array" ref="H880">IF([2]!Tabla1[[#This Row],[Código_Actividad]]="","",_xlfn.XLOOKUP([2]!Tabla1[[#This Row],[Código_Actividad]],CodigoActividad,[2]!Tabla2[Actividades Programables Presupuestables],"",0))</f>
        <v>#REF!</v>
      </c>
      <c r="I880" s="529" t="str">
        <f>IFERROR(VLOOKUP('[2]Formulario PPGR3'!$G880,'[2]Formulario PPGR2'!$H$9:$V$534,15,FALSE),"")</f>
        <v/>
      </c>
      <c r="J880" s="534"/>
      <c r="K880" s="533"/>
      <c r="L880" s="530" t="str">
        <f>IF([2]!Tabla1[[#This Row],[Descripción]]="","",_xlfn.XLOOKUP([2]!Tabla1[[#This Row],[Descripción]],[2]!Tabla10[Descripción],[2]!Tabla10[Unidad de Medida],"",0))</f>
        <v/>
      </c>
      <c r="M880" s="321"/>
      <c r="N880" s="546" t="str">
        <f>IF([2]!Tabla1[[#This Row],[Descripción]]="","",_xlfn.XLOOKUP([2]!Tabla1[[#This Row],[Descripción]],[2]!Tabla10[Descripción],[2]!Tabla10[Precio Unitario],0))</f>
        <v/>
      </c>
      <c r="O880" s="546" t="str">
        <f>IF([2]!Tabla1[[#This Row],[Cantidad de Insumos]]="","",[2]!Tabla1[[#This Row],[Precio Unitario]]*[2]!Tabla1[[#This Row],[Cantidad de Insumos]])</f>
        <v/>
      </c>
      <c r="P880" s="531" t="str">
        <f>IF([2]!Tabla1[[#This Row],[Descripción]]="","",_xlfn.XLOOKUP([2]!Tabla1[[#This Row],[Descripción]],[2]!Tabla10[Descripción],[2]!Tabla10[CODIGO PRESUPUESTARIO],0))</f>
        <v/>
      </c>
      <c r="Q880" s="532"/>
      <c r="R880" s="532" t="str">
        <f>IF([2]!Tabla1[[#This Row],[Insumos]]="","",_xlfn.XLOOKUP([2]!Tabla1[[#This Row],[Insumos]],[2]!Tabla10[Insumo],[2]!Tabla10[InsumoAbrev],"",0))</f>
        <v/>
      </c>
      <c r="S880" s="191"/>
    </row>
    <row r="881" spans="2:19">
      <c r="B881" s="191" t="str">
        <f>IF('Formulario PPGR3'!$G881="","",CONCATENATE('Formulario PPGR3'!$C881,".",'Formulario PPGR3'!$D881,".",'Formulario PPGR3'!$E881,".",'Formulario PPGR3'!$F881))</f>
        <v/>
      </c>
      <c r="C881" s="191" t="str">
        <f>IF('Formulario PPGR3'!$G881="","",'Formulario PPGR1'!#REF!)</f>
        <v/>
      </c>
      <c r="D881" s="191" t="str">
        <f>IF('Formulario PPGR3'!$G881="","",'Formulario PPGR1'!#REF!)</f>
        <v/>
      </c>
      <c r="E881" s="191" t="str">
        <f>IF('Formulario PPGR3'!$G881="","",'Formulario PPGR1'!#REF!)</f>
        <v/>
      </c>
      <c r="F881" s="191" t="str">
        <f>IF('Formulario PPGR3'!$G881="","",'Formulario PPGR1'!#REF!)</f>
        <v/>
      </c>
      <c r="G881" s="241"/>
      <c r="H881" s="528" t="e" cm="1" vm="1">
        <f t="array" ref="H881">IF([2]!Tabla1[[#This Row],[Código_Actividad]]="","",_xlfn.XLOOKUP([2]!Tabla1[[#This Row],[Código_Actividad]],CodigoActividad,[2]!Tabla2[Actividades Programables Presupuestables],"",0))</f>
        <v>#REF!</v>
      </c>
      <c r="I881" s="529" t="str">
        <f>IFERROR(VLOOKUP('[2]Formulario PPGR3'!$G881,'[2]Formulario PPGR2'!$H$9:$V$534,15,FALSE),"")</f>
        <v/>
      </c>
      <c r="J881" s="534"/>
      <c r="K881" s="533"/>
      <c r="L881" s="530" t="str">
        <f>IF([2]!Tabla1[[#This Row],[Descripción]]="","",_xlfn.XLOOKUP([2]!Tabla1[[#This Row],[Descripción]],[2]!Tabla10[Descripción],[2]!Tabla10[Unidad de Medida],"",0))</f>
        <v/>
      </c>
      <c r="M881" s="321"/>
      <c r="N881" s="546" t="str">
        <f>IF([2]!Tabla1[[#This Row],[Descripción]]="","",_xlfn.XLOOKUP([2]!Tabla1[[#This Row],[Descripción]],[2]!Tabla10[Descripción],[2]!Tabla10[Precio Unitario],0))</f>
        <v/>
      </c>
      <c r="O881" s="546" t="str">
        <f>IF([2]!Tabla1[[#This Row],[Cantidad de Insumos]]="","",[2]!Tabla1[[#This Row],[Precio Unitario]]*[2]!Tabla1[[#This Row],[Cantidad de Insumos]])</f>
        <v/>
      </c>
      <c r="P881" s="531" t="str">
        <f>IF([2]!Tabla1[[#This Row],[Descripción]]="","",_xlfn.XLOOKUP([2]!Tabla1[[#This Row],[Descripción]],[2]!Tabla10[Descripción],[2]!Tabla10[CODIGO PRESUPUESTARIO],0))</f>
        <v/>
      </c>
      <c r="Q881" s="532"/>
      <c r="R881" s="532" t="str">
        <f>IF([2]!Tabla1[[#This Row],[Insumos]]="","",_xlfn.XLOOKUP([2]!Tabla1[[#This Row],[Insumos]],[2]!Tabla10[Insumo],[2]!Tabla10[InsumoAbrev],"",0))</f>
        <v/>
      </c>
      <c r="S881" s="191"/>
    </row>
    <row r="882" spans="2:19">
      <c r="B882" s="191" t="str">
        <f>IF('Formulario PPGR3'!$G882="","",CONCATENATE('Formulario PPGR3'!$C882,".",'Formulario PPGR3'!$D882,".",'Formulario PPGR3'!$E882,".",'Formulario PPGR3'!$F882))</f>
        <v/>
      </c>
      <c r="C882" s="191" t="str">
        <f>IF('Formulario PPGR3'!$G882="","",'Formulario PPGR1'!#REF!)</f>
        <v/>
      </c>
      <c r="D882" s="191" t="str">
        <f>IF('Formulario PPGR3'!$G882="","",'Formulario PPGR1'!#REF!)</f>
        <v/>
      </c>
      <c r="E882" s="191" t="str">
        <f>IF('Formulario PPGR3'!$G882="","",'Formulario PPGR1'!#REF!)</f>
        <v/>
      </c>
      <c r="F882" s="191" t="str">
        <f>IF('Formulario PPGR3'!$G882="","",'Formulario PPGR1'!#REF!)</f>
        <v/>
      </c>
      <c r="G882" s="241"/>
      <c r="H882" s="528" t="e" cm="1" vm="1">
        <f t="array" ref="H882">IF([2]!Tabla1[[#This Row],[Código_Actividad]]="","",_xlfn.XLOOKUP([2]!Tabla1[[#This Row],[Código_Actividad]],CodigoActividad,[2]!Tabla2[Actividades Programables Presupuestables],"",0))</f>
        <v>#REF!</v>
      </c>
      <c r="I882" s="529" t="str">
        <f>IFERROR(VLOOKUP('[2]Formulario PPGR3'!$G882,'[2]Formulario PPGR2'!$H$9:$V$534,15,FALSE),"")</f>
        <v/>
      </c>
      <c r="J882" s="534"/>
      <c r="K882" s="533"/>
      <c r="L882" s="530" t="str">
        <f>IF([2]!Tabla1[[#This Row],[Descripción]]="","",_xlfn.XLOOKUP([2]!Tabla1[[#This Row],[Descripción]],[2]!Tabla10[Descripción],[2]!Tabla10[Unidad de Medida],"",0))</f>
        <v/>
      </c>
      <c r="M882" s="321"/>
      <c r="N882" s="546" t="str">
        <f>IF([2]!Tabla1[[#This Row],[Descripción]]="","",_xlfn.XLOOKUP([2]!Tabla1[[#This Row],[Descripción]],[2]!Tabla10[Descripción],[2]!Tabla10[Precio Unitario],0))</f>
        <v/>
      </c>
      <c r="O882" s="546" t="str">
        <f>IF([2]!Tabla1[[#This Row],[Cantidad de Insumos]]="","",[2]!Tabla1[[#This Row],[Precio Unitario]]*[2]!Tabla1[[#This Row],[Cantidad de Insumos]])</f>
        <v/>
      </c>
      <c r="P882" s="531" t="str">
        <f>IF([2]!Tabla1[[#This Row],[Descripción]]="","",_xlfn.XLOOKUP([2]!Tabla1[[#This Row],[Descripción]],[2]!Tabla10[Descripción],[2]!Tabla10[CODIGO PRESUPUESTARIO],0))</f>
        <v/>
      </c>
      <c r="Q882" s="532"/>
      <c r="R882" s="532" t="str">
        <f>IF([2]!Tabla1[[#This Row],[Insumos]]="","",_xlfn.XLOOKUP([2]!Tabla1[[#This Row],[Insumos]],[2]!Tabla10[Insumo],[2]!Tabla10[InsumoAbrev],"",0))</f>
        <v/>
      </c>
      <c r="S882" s="191"/>
    </row>
    <row r="883" spans="2:19">
      <c r="B883" s="191" t="str">
        <f>IF('Formulario PPGR3'!$G883="","",CONCATENATE('Formulario PPGR3'!$C883,".",'Formulario PPGR3'!$D883,".",'Formulario PPGR3'!$E883,".",'Formulario PPGR3'!$F883))</f>
        <v/>
      </c>
      <c r="C883" s="191" t="str">
        <f>IF('Formulario PPGR3'!$G883="","",'Formulario PPGR1'!#REF!)</f>
        <v/>
      </c>
      <c r="D883" s="191" t="str">
        <f>IF('Formulario PPGR3'!$G883="","",'Formulario PPGR1'!#REF!)</f>
        <v/>
      </c>
      <c r="E883" s="191" t="str">
        <f>IF('Formulario PPGR3'!$G883="","",'Formulario PPGR1'!#REF!)</f>
        <v/>
      </c>
      <c r="F883" s="191" t="str">
        <f>IF('Formulario PPGR3'!$G883="","",'Formulario PPGR1'!#REF!)</f>
        <v/>
      </c>
      <c r="G883" s="241"/>
      <c r="H883" s="528" t="e" cm="1" vm="1">
        <f t="array" ref="H883">IF([2]!Tabla1[[#This Row],[Código_Actividad]]="","",_xlfn.XLOOKUP([2]!Tabla1[[#This Row],[Código_Actividad]],CodigoActividad,[2]!Tabla2[Actividades Programables Presupuestables],"",0))</f>
        <v>#REF!</v>
      </c>
      <c r="I883" s="529" t="str">
        <f>IFERROR(VLOOKUP('[2]Formulario PPGR3'!$G883,'[2]Formulario PPGR2'!$H$9:$V$534,15,FALSE),"")</f>
        <v/>
      </c>
      <c r="J883" s="534"/>
      <c r="K883" s="533"/>
      <c r="L883" s="530" t="str">
        <f>IF([2]!Tabla1[[#This Row],[Descripción]]="","",_xlfn.XLOOKUP([2]!Tabla1[[#This Row],[Descripción]],[2]!Tabla10[Descripción],[2]!Tabla10[Unidad de Medida],"",0))</f>
        <v/>
      </c>
      <c r="M883" s="321"/>
      <c r="N883" s="546" t="str">
        <f>IF([2]!Tabla1[[#This Row],[Descripción]]="","",_xlfn.XLOOKUP([2]!Tabla1[[#This Row],[Descripción]],[2]!Tabla10[Descripción],[2]!Tabla10[Precio Unitario],0))</f>
        <v/>
      </c>
      <c r="O883" s="546" t="str">
        <f>IF([2]!Tabla1[[#This Row],[Cantidad de Insumos]]="","",[2]!Tabla1[[#This Row],[Precio Unitario]]*[2]!Tabla1[[#This Row],[Cantidad de Insumos]])</f>
        <v/>
      </c>
      <c r="P883" s="531" t="str">
        <f>IF([2]!Tabla1[[#This Row],[Descripción]]="","",_xlfn.XLOOKUP([2]!Tabla1[[#This Row],[Descripción]],[2]!Tabla10[Descripción],[2]!Tabla10[CODIGO PRESUPUESTARIO],0))</f>
        <v/>
      </c>
      <c r="Q883" s="532"/>
      <c r="R883" s="532" t="str">
        <f>IF([2]!Tabla1[[#This Row],[Insumos]]="","",_xlfn.XLOOKUP([2]!Tabla1[[#This Row],[Insumos]],[2]!Tabla10[Insumo],[2]!Tabla10[InsumoAbrev],"",0))</f>
        <v/>
      </c>
      <c r="S883" s="191"/>
    </row>
    <row r="884" spans="2:19">
      <c r="B884" s="191" t="str">
        <f>IF('Formulario PPGR3'!$G884="","",CONCATENATE('Formulario PPGR3'!$C884,".",'Formulario PPGR3'!$D884,".",'Formulario PPGR3'!$E884,".",'Formulario PPGR3'!$F884))</f>
        <v/>
      </c>
      <c r="C884" s="191" t="str">
        <f>IF('Formulario PPGR3'!$G884="","",'Formulario PPGR1'!#REF!)</f>
        <v/>
      </c>
      <c r="D884" s="191" t="str">
        <f>IF('Formulario PPGR3'!$G884="","",'Formulario PPGR1'!#REF!)</f>
        <v/>
      </c>
      <c r="E884" s="191" t="str">
        <f>IF('Formulario PPGR3'!$G884="","",'Formulario PPGR1'!#REF!)</f>
        <v/>
      </c>
      <c r="F884" s="191" t="str">
        <f>IF('Formulario PPGR3'!$G884="","",'Formulario PPGR1'!#REF!)</f>
        <v/>
      </c>
      <c r="G884" s="241"/>
      <c r="H884" s="528" t="e" cm="1" vm="1">
        <f t="array" ref="H884">IF([2]!Tabla1[[#This Row],[Código_Actividad]]="","",_xlfn.XLOOKUP([2]!Tabla1[[#This Row],[Código_Actividad]],CodigoActividad,[2]!Tabla2[Actividades Programables Presupuestables],"",0))</f>
        <v>#REF!</v>
      </c>
      <c r="I884" s="529" t="str">
        <f>IFERROR(VLOOKUP('[2]Formulario PPGR3'!$G884,'[2]Formulario PPGR2'!$H$9:$V$534,15,FALSE),"")</f>
        <v/>
      </c>
      <c r="J884" s="534"/>
      <c r="K884" s="533"/>
      <c r="L884" s="530" t="str">
        <f>IF([2]!Tabla1[[#This Row],[Descripción]]="","",_xlfn.XLOOKUP([2]!Tabla1[[#This Row],[Descripción]],[2]!Tabla10[Descripción],[2]!Tabla10[Unidad de Medida],"",0))</f>
        <v/>
      </c>
      <c r="M884" s="321"/>
      <c r="N884" s="546" t="str">
        <f>IF([2]!Tabla1[[#This Row],[Descripción]]="","",_xlfn.XLOOKUP([2]!Tabla1[[#This Row],[Descripción]],[2]!Tabla10[Descripción],[2]!Tabla10[Precio Unitario],0))</f>
        <v/>
      </c>
      <c r="O884" s="546" t="str">
        <f>IF([2]!Tabla1[[#This Row],[Cantidad de Insumos]]="","",[2]!Tabla1[[#This Row],[Precio Unitario]]*[2]!Tabla1[[#This Row],[Cantidad de Insumos]])</f>
        <v/>
      </c>
      <c r="P884" s="531" t="str">
        <f>IF([2]!Tabla1[[#This Row],[Descripción]]="","",_xlfn.XLOOKUP([2]!Tabla1[[#This Row],[Descripción]],[2]!Tabla10[Descripción],[2]!Tabla10[CODIGO PRESUPUESTARIO],0))</f>
        <v/>
      </c>
      <c r="Q884" s="532"/>
      <c r="R884" s="532" t="str">
        <f>IF([2]!Tabla1[[#This Row],[Insumos]]="","",_xlfn.XLOOKUP([2]!Tabla1[[#This Row],[Insumos]],[2]!Tabla10[Insumo],[2]!Tabla10[InsumoAbrev],"",0))</f>
        <v/>
      </c>
      <c r="S884" s="191"/>
    </row>
    <row r="885" spans="2:19">
      <c r="B885" s="191" t="str">
        <f>IF('Formulario PPGR3'!$G885="","",CONCATENATE('Formulario PPGR3'!$C885,".",'Formulario PPGR3'!$D885,".",'Formulario PPGR3'!$E885,".",'Formulario PPGR3'!$F885))</f>
        <v/>
      </c>
      <c r="C885" s="191" t="str">
        <f>IF('Formulario PPGR3'!$G885="","",'Formulario PPGR1'!#REF!)</f>
        <v/>
      </c>
      <c r="D885" s="191" t="str">
        <f>IF('Formulario PPGR3'!$G885="","",'Formulario PPGR1'!#REF!)</f>
        <v/>
      </c>
      <c r="E885" s="191" t="str">
        <f>IF('Formulario PPGR3'!$G885="","",'Formulario PPGR1'!#REF!)</f>
        <v/>
      </c>
      <c r="F885" s="191" t="str">
        <f>IF('Formulario PPGR3'!$G885="","",'Formulario PPGR1'!#REF!)</f>
        <v/>
      </c>
      <c r="G885" s="241"/>
      <c r="H885" s="528" t="e" cm="1" vm="1">
        <f t="array" ref="H885">IF([2]!Tabla1[[#This Row],[Código_Actividad]]="","",_xlfn.XLOOKUP([2]!Tabla1[[#This Row],[Código_Actividad]],CodigoActividad,[2]!Tabla2[Actividades Programables Presupuestables],"",0))</f>
        <v>#REF!</v>
      </c>
      <c r="I885" s="529" t="str">
        <f>IFERROR(VLOOKUP('[2]Formulario PPGR3'!$G885,'[2]Formulario PPGR2'!$H$9:$V$534,15,FALSE),"")</f>
        <v/>
      </c>
      <c r="J885" s="534"/>
      <c r="K885" s="533"/>
      <c r="L885" s="530" t="str">
        <f>IF([2]!Tabla1[[#This Row],[Descripción]]="","",_xlfn.XLOOKUP([2]!Tabla1[[#This Row],[Descripción]],[2]!Tabla10[Descripción],[2]!Tabla10[Unidad de Medida],"",0))</f>
        <v/>
      </c>
      <c r="M885" s="321"/>
      <c r="N885" s="546" t="str">
        <f>IF([2]!Tabla1[[#This Row],[Descripción]]="","",_xlfn.XLOOKUP([2]!Tabla1[[#This Row],[Descripción]],[2]!Tabla10[Descripción],[2]!Tabla10[Precio Unitario],0))</f>
        <v/>
      </c>
      <c r="O885" s="546" t="str">
        <f>IF([2]!Tabla1[[#This Row],[Cantidad de Insumos]]="","",[2]!Tabla1[[#This Row],[Precio Unitario]]*[2]!Tabla1[[#This Row],[Cantidad de Insumos]])</f>
        <v/>
      </c>
      <c r="P885" s="531" t="str">
        <f>IF([2]!Tabla1[[#This Row],[Descripción]]="","",_xlfn.XLOOKUP([2]!Tabla1[[#This Row],[Descripción]],[2]!Tabla10[Descripción],[2]!Tabla10[CODIGO PRESUPUESTARIO],0))</f>
        <v/>
      </c>
      <c r="Q885" s="532"/>
      <c r="R885" s="532" t="str">
        <f>IF([2]!Tabla1[[#This Row],[Insumos]]="","",_xlfn.XLOOKUP([2]!Tabla1[[#This Row],[Insumos]],[2]!Tabla10[Insumo],[2]!Tabla10[InsumoAbrev],"",0))</f>
        <v/>
      </c>
      <c r="S885" s="191"/>
    </row>
    <row r="886" spans="2:19">
      <c r="B886" s="191" t="str">
        <f>IF('Formulario PPGR3'!$G886="","",CONCATENATE('Formulario PPGR3'!$C886,".",'Formulario PPGR3'!$D886,".",'Formulario PPGR3'!$E886,".",'Formulario PPGR3'!$F886))</f>
        <v/>
      </c>
      <c r="C886" s="191" t="str">
        <f>IF('Formulario PPGR3'!$G886="","",'Formulario PPGR1'!#REF!)</f>
        <v/>
      </c>
      <c r="D886" s="191" t="str">
        <f>IF('Formulario PPGR3'!$G886="","",'Formulario PPGR1'!#REF!)</f>
        <v/>
      </c>
      <c r="E886" s="191" t="str">
        <f>IF('Formulario PPGR3'!$G886="","",'Formulario PPGR1'!#REF!)</f>
        <v/>
      </c>
      <c r="F886" s="191" t="str">
        <f>IF('Formulario PPGR3'!$G886="","",'Formulario PPGR1'!#REF!)</f>
        <v/>
      </c>
      <c r="G886" s="241"/>
      <c r="H886" s="528" t="e" cm="1" vm="1">
        <f t="array" ref="H886">IF([2]!Tabla1[[#This Row],[Código_Actividad]]="","",_xlfn.XLOOKUP([2]!Tabla1[[#This Row],[Código_Actividad]],CodigoActividad,[2]!Tabla2[Actividades Programables Presupuestables],"",0))</f>
        <v>#REF!</v>
      </c>
      <c r="I886" s="529" t="str">
        <f>IFERROR(VLOOKUP('[2]Formulario PPGR3'!$G886,'[2]Formulario PPGR2'!$H$9:$V$534,15,FALSE),"")</f>
        <v/>
      </c>
      <c r="J886" s="534"/>
      <c r="K886" s="533"/>
      <c r="L886" s="530" t="str">
        <f>IF([2]!Tabla1[[#This Row],[Descripción]]="","",_xlfn.XLOOKUP([2]!Tabla1[[#This Row],[Descripción]],[2]!Tabla10[Descripción],[2]!Tabla10[Unidad de Medida],"",0))</f>
        <v/>
      </c>
      <c r="M886" s="321"/>
      <c r="N886" s="546" t="str">
        <f>IF([2]!Tabla1[[#This Row],[Descripción]]="","",_xlfn.XLOOKUP([2]!Tabla1[[#This Row],[Descripción]],[2]!Tabla10[Descripción],[2]!Tabla10[Precio Unitario],0))</f>
        <v/>
      </c>
      <c r="O886" s="546" t="str">
        <f>IF([2]!Tabla1[[#This Row],[Cantidad de Insumos]]="","",[2]!Tabla1[[#This Row],[Precio Unitario]]*[2]!Tabla1[[#This Row],[Cantidad de Insumos]])</f>
        <v/>
      </c>
      <c r="P886" s="531" t="str">
        <f>IF([2]!Tabla1[[#This Row],[Descripción]]="","",_xlfn.XLOOKUP([2]!Tabla1[[#This Row],[Descripción]],[2]!Tabla10[Descripción],[2]!Tabla10[CODIGO PRESUPUESTARIO],0))</f>
        <v/>
      </c>
      <c r="Q886" s="532"/>
      <c r="R886" s="532" t="str">
        <f>IF([2]!Tabla1[[#This Row],[Insumos]]="","",_xlfn.XLOOKUP([2]!Tabla1[[#This Row],[Insumos]],[2]!Tabla10[Insumo],[2]!Tabla10[InsumoAbrev],"",0))</f>
        <v/>
      </c>
      <c r="S886" s="191"/>
    </row>
    <row r="887" spans="2:19">
      <c r="B887" s="191" t="str">
        <f>IF('Formulario PPGR3'!$G887="","",CONCATENATE('Formulario PPGR3'!$C887,".",'Formulario PPGR3'!$D887,".",'Formulario PPGR3'!$E887,".",'Formulario PPGR3'!$F887))</f>
        <v/>
      </c>
      <c r="C887" s="191" t="str">
        <f>IF('Formulario PPGR3'!$G887="","",'Formulario PPGR1'!#REF!)</f>
        <v/>
      </c>
      <c r="D887" s="191" t="str">
        <f>IF('Formulario PPGR3'!$G887="","",'Formulario PPGR1'!#REF!)</f>
        <v/>
      </c>
      <c r="E887" s="191" t="str">
        <f>IF('Formulario PPGR3'!$G887="","",'Formulario PPGR1'!#REF!)</f>
        <v/>
      </c>
      <c r="F887" s="191" t="str">
        <f>IF('Formulario PPGR3'!$G887="","",'Formulario PPGR1'!#REF!)</f>
        <v/>
      </c>
      <c r="G887" s="241"/>
      <c r="H887" s="528" t="e" cm="1" vm="1">
        <f t="array" ref="H887">IF([2]!Tabla1[[#This Row],[Código_Actividad]]="","",_xlfn.XLOOKUP([2]!Tabla1[[#This Row],[Código_Actividad]],CodigoActividad,[2]!Tabla2[Actividades Programables Presupuestables],"",0))</f>
        <v>#REF!</v>
      </c>
      <c r="I887" s="529" t="str">
        <f>IFERROR(VLOOKUP('[2]Formulario PPGR3'!$G887,'[2]Formulario PPGR2'!$H$9:$V$534,15,FALSE),"")</f>
        <v/>
      </c>
      <c r="J887" s="534"/>
      <c r="K887" s="533"/>
      <c r="L887" s="530" t="str">
        <f>IF([2]!Tabla1[[#This Row],[Descripción]]="","",_xlfn.XLOOKUP([2]!Tabla1[[#This Row],[Descripción]],[2]!Tabla10[Descripción],[2]!Tabla10[Unidad de Medida],"",0))</f>
        <v/>
      </c>
      <c r="M887" s="321"/>
      <c r="N887" s="546" t="str">
        <f>IF([2]!Tabla1[[#This Row],[Descripción]]="","",_xlfn.XLOOKUP([2]!Tabla1[[#This Row],[Descripción]],[2]!Tabla10[Descripción],[2]!Tabla10[Precio Unitario],0))</f>
        <v/>
      </c>
      <c r="O887" s="546" t="str">
        <f>IF([2]!Tabla1[[#This Row],[Cantidad de Insumos]]="","",[2]!Tabla1[[#This Row],[Precio Unitario]]*[2]!Tabla1[[#This Row],[Cantidad de Insumos]])</f>
        <v/>
      </c>
      <c r="P887" s="531" t="str">
        <f>IF([2]!Tabla1[[#This Row],[Descripción]]="","",_xlfn.XLOOKUP([2]!Tabla1[[#This Row],[Descripción]],[2]!Tabla10[Descripción],[2]!Tabla10[CODIGO PRESUPUESTARIO],0))</f>
        <v/>
      </c>
      <c r="Q887" s="532"/>
      <c r="R887" s="532" t="str">
        <f>IF([2]!Tabla1[[#This Row],[Insumos]]="","",_xlfn.XLOOKUP([2]!Tabla1[[#This Row],[Insumos]],[2]!Tabla10[Insumo],[2]!Tabla10[InsumoAbrev],"",0))</f>
        <v/>
      </c>
      <c r="S887" s="191"/>
    </row>
    <row r="888" spans="2:19">
      <c r="B888" s="191" t="str">
        <f>IF('Formulario PPGR3'!$G888="","",CONCATENATE('Formulario PPGR3'!$C888,".",'Formulario PPGR3'!$D888,".",'Formulario PPGR3'!$E888,".",'Formulario PPGR3'!$F888))</f>
        <v/>
      </c>
      <c r="C888" s="191" t="str">
        <f>IF('Formulario PPGR3'!$G888="","",'Formulario PPGR1'!#REF!)</f>
        <v/>
      </c>
      <c r="D888" s="191" t="str">
        <f>IF('Formulario PPGR3'!$G888="","",'Formulario PPGR1'!#REF!)</f>
        <v/>
      </c>
      <c r="E888" s="191" t="str">
        <f>IF('Formulario PPGR3'!$G888="","",'Formulario PPGR1'!#REF!)</f>
        <v/>
      </c>
      <c r="F888" s="191" t="str">
        <f>IF('Formulario PPGR3'!$G888="","",'Formulario PPGR1'!#REF!)</f>
        <v/>
      </c>
      <c r="G888" s="241"/>
      <c r="H888" s="528" t="e" cm="1" vm="1">
        <f t="array" ref="H888">IF([2]!Tabla1[[#This Row],[Código_Actividad]]="","",_xlfn.XLOOKUP([2]!Tabla1[[#This Row],[Código_Actividad]],CodigoActividad,[2]!Tabla2[Actividades Programables Presupuestables],"",0))</f>
        <v>#REF!</v>
      </c>
      <c r="I888" s="529" t="str">
        <f>IFERROR(VLOOKUP('[2]Formulario PPGR3'!$G888,'[2]Formulario PPGR2'!$H$9:$V$534,15,FALSE),"")</f>
        <v/>
      </c>
      <c r="J888" s="534"/>
      <c r="K888" s="533"/>
      <c r="L888" s="530" t="str">
        <f>IF([2]!Tabla1[[#This Row],[Descripción]]="","",_xlfn.XLOOKUP([2]!Tabla1[[#This Row],[Descripción]],[2]!Tabla10[Descripción],[2]!Tabla10[Unidad de Medida],"",0))</f>
        <v/>
      </c>
      <c r="M888" s="321"/>
      <c r="N888" s="546" t="str">
        <f>IF([2]!Tabla1[[#This Row],[Descripción]]="","",_xlfn.XLOOKUP([2]!Tabla1[[#This Row],[Descripción]],[2]!Tabla10[Descripción],[2]!Tabla10[Precio Unitario],0))</f>
        <v/>
      </c>
      <c r="O888" s="546" t="str">
        <f>IF([2]!Tabla1[[#This Row],[Cantidad de Insumos]]="","",[2]!Tabla1[[#This Row],[Precio Unitario]]*[2]!Tabla1[[#This Row],[Cantidad de Insumos]])</f>
        <v/>
      </c>
      <c r="P888" s="531" t="str">
        <f>IF([2]!Tabla1[[#This Row],[Descripción]]="","",_xlfn.XLOOKUP([2]!Tabla1[[#This Row],[Descripción]],[2]!Tabla10[Descripción],[2]!Tabla10[CODIGO PRESUPUESTARIO],0))</f>
        <v/>
      </c>
      <c r="Q888" s="532"/>
      <c r="R888" s="532" t="str">
        <f>IF([2]!Tabla1[[#This Row],[Insumos]]="","",_xlfn.XLOOKUP([2]!Tabla1[[#This Row],[Insumos]],[2]!Tabla10[Insumo],[2]!Tabla10[InsumoAbrev],"",0))</f>
        <v/>
      </c>
      <c r="S888" s="191"/>
    </row>
    <row r="889" spans="2:19">
      <c r="B889" s="191" t="str">
        <f>IF('Formulario PPGR3'!$G889="","",CONCATENATE('Formulario PPGR3'!$C889,".",'Formulario PPGR3'!$D889,".",'Formulario PPGR3'!$E889,".",'Formulario PPGR3'!$F889))</f>
        <v/>
      </c>
      <c r="C889" s="191" t="str">
        <f>IF('Formulario PPGR3'!$G889="","",'Formulario PPGR1'!#REF!)</f>
        <v/>
      </c>
      <c r="D889" s="191" t="str">
        <f>IF('Formulario PPGR3'!$G889="","",'Formulario PPGR1'!#REF!)</f>
        <v/>
      </c>
      <c r="E889" s="191" t="str">
        <f>IF('Formulario PPGR3'!$G889="","",'Formulario PPGR1'!#REF!)</f>
        <v/>
      </c>
      <c r="F889" s="191" t="str">
        <f>IF('Formulario PPGR3'!$G889="","",'Formulario PPGR1'!#REF!)</f>
        <v/>
      </c>
      <c r="G889" s="241"/>
      <c r="H889" s="528" t="e" cm="1" vm="1">
        <f t="array" ref="H889">IF([2]!Tabla1[[#This Row],[Código_Actividad]]="","",_xlfn.XLOOKUP([2]!Tabla1[[#This Row],[Código_Actividad]],CodigoActividad,[2]!Tabla2[Actividades Programables Presupuestables],"",0))</f>
        <v>#REF!</v>
      </c>
      <c r="I889" s="529" t="str">
        <f>IFERROR(VLOOKUP('[2]Formulario PPGR3'!$G889,'[2]Formulario PPGR2'!$H$9:$V$534,15,FALSE),"")</f>
        <v/>
      </c>
      <c r="J889" s="534"/>
      <c r="K889" s="533"/>
      <c r="L889" s="530" t="str">
        <f>IF([2]!Tabla1[[#This Row],[Descripción]]="","",_xlfn.XLOOKUP([2]!Tabla1[[#This Row],[Descripción]],[2]!Tabla10[Descripción],[2]!Tabla10[Unidad de Medida],"",0))</f>
        <v/>
      </c>
      <c r="M889" s="321"/>
      <c r="N889" s="546" t="str">
        <f>IF([2]!Tabla1[[#This Row],[Descripción]]="","",_xlfn.XLOOKUP([2]!Tabla1[[#This Row],[Descripción]],[2]!Tabla10[Descripción],[2]!Tabla10[Precio Unitario],0))</f>
        <v/>
      </c>
      <c r="O889" s="546" t="str">
        <f>IF([2]!Tabla1[[#This Row],[Cantidad de Insumos]]="","",[2]!Tabla1[[#This Row],[Precio Unitario]]*[2]!Tabla1[[#This Row],[Cantidad de Insumos]])</f>
        <v/>
      </c>
      <c r="P889" s="531" t="str">
        <f>IF([2]!Tabla1[[#This Row],[Descripción]]="","",_xlfn.XLOOKUP([2]!Tabla1[[#This Row],[Descripción]],[2]!Tabla10[Descripción],[2]!Tabla10[CODIGO PRESUPUESTARIO],0))</f>
        <v/>
      </c>
      <c r="Q889" s="532"/>
      <c r="R889" s="532" t="str">
        <f>IF([2]!Tabla1[[#This Row],[Insumos]]="","",_xlfn.XLOOKUP([2]!Tabla1[[#This Row],[Insumos]],[2]!Tabla10[Insumo],[2]!Tabla10[InsumoAbrev],"",0))</f>
        <v/>
      </c>
      <c r="S889" s="191"/>
    </row>
    <row r="890" spans="2:19">
      <c r="B890" s="191" t="str">
        <f>IF('Formulario PPGR3'!$G890="","",CONCATENATE('Formulario PPGR3'!$C890,".",'Formulario PPGR3'!$D890,".",'Formulario PPGR3'!$E890,".",'Formulario PPGR3'!$F890))</f>
        <v/>
      </c>
      <c r="C890" s="191" t="str">
        <f>IF('Formulario PPGR3'!$G890="","",'Formulario PPGR1'!#REF!)</f>
        <v/>
      </c>
      <c r="D890" s="191" t="str">
        <f>IF('Formulario PPGR3'!$G890="","",'Formulario PPGR1'!#REF!)</f>
        <v/>
      </c>
      <c r="E890" s="191" t="str">
        <f>IF('Formulario PPGR3'!$G890="","",'Formulario PPGR1'!#REF!)</f>
        <v/>
      </c>
      <c r="F890" s="191" t="str">
        <f>IF('Formulario PPGR3'!$G890="","",'Formulario PPGR1'!#REF!)</f>
        <v/>
      </c>
      <c r="G890" s="241"/>
      <c r="H890" s="528" t="e" cm="1" vm="1">
        <f t="array" ref="H890">IF([2]!Tabla1[[#This Row],[Código_Actividad]]="","",_xlfn.XLOOKUP([2]!Tabla1[[#This Row],[Código_Actividad]],CodigoActividad,[2]!Tabla2[Actividades Programables Presupuestables],"",0))</f>
        <v>#REF!</v>
      </c>
      <c r="I890" s="529" t="str">
        <f>IFERROR(VLOOKUP('[2]Formulario PPGR3'!$G890,'[2]Formulario PPGR2'!$H$9:$V$534,15,FALSE),"")</f>
        <v/>
      </c>
      <c r="J890" s="534"/>
      <c r="K890" s="533"/>
      <c r="L890" s="530" t="str">
        <f>IF([2]!Tabla1[[#This Row],[Descripción]]="","",_xlfn.XLOOKUP([2]!Tabla1[[#This Row],[Descripción]],[2]!Tabla10[Descripción],[2]!Tabla10[Unidad de Medida],"",0))</f>
        <v/>
      </c>
      <c r="M890" s="321"/>
      <c r="N890" s="546" t="str">
        <f>IF([2]!Tabla1[[#This Row],[Descripción]]="","",_xlfn.XLOOKUP([2]!Tabla1[[#This Row],[Descripción]],[2]!Tabla10[Descripción],[2]!Tabla10[Precio Unitario],0))</f>
        <v/>
      </c>
      <c r="O890" s="546" t="str">
        <f>IF([2]!Tabla1[[#This Row],[Cantidad de Insumos]]="","",[2]!Tabla1[[#This Row],[Precio Unitario]]*[2]!Tabla1[[#This Row],[Cantidad de Insumos]])</f>
        <v/>
      </c>
      <c r="P890" s="531" t="str">
        <f>IF([2]!Tabla1[[#This Row],[Descripción]]="","",_xlfn.XLOOKUP([2]!Tabla1[[#This Row],[Descripción]],[2]!Tabla10[Descripción],[2]!Tabla10[CODIGO PRESUPUESTARIO],0))</f>
        <v/>
      </c>
      <c r="Q890" s="532"/>
      <c r="R890" s="532" t="str">
        <f>IF([2]!Tabla1[[#This Row],[Insumos]]="","",_xlfn.XLOOKUP([2]!Tabla1[[#This Row],[Insumos]],[2]!Tabla10[Insumo],[2]!Tabla10[InsumoAbrev],"",0))</f>
        <v/>
      </c>
      <c r="S890" s="191"/>
    </row>
    <row r="891" spans="2:19">
      <c r="B891" s="191" t="str">
        <f>IF('Formulario PPGR3'!$G891="","",CONCATENATE('Formulario PPGR3'!$C891,".",'Formulario PPGR3'!$D891,".",'Formulario PPGR3'!$E891,".",'Formulario PPGR3'!$F891))</f>
        <v/>
      </c>
      <c r="C891" s="191" t="str">
        <f>IF('Formulario PPGR3'!$G891="","",'Formulario PPGR1'!#REF!)</f>
        <v/>
      </c>
      <c r="D891" s="191" t="str">
        <f>IF('Formulario PPGR3'!$G891="","",'Formulario PPGR1'!#REF!)</f>
        <v/>
      </c>
      <c r="E891" s="191" t="str">
        <f>IF('Formulario PPGR3'!$G891="","",'Formulario PPGR1'!#REF!)</f>
        <v/>
      </c>
      <c r="F891" s="191" t="str">
        <f>IF('Formulario PPGR3'!$G891="","",'Formulario PPGR1'!#REF!)</f>
        <v/>
      </c>
      <c r="G891" s="241"/>
      <c r="H891" s="528" t="e" cm="1" vm="1">
        <f t="array" ref="H891">IF([2]!Tabla1[[#This Row],[Código_Actividad]]="","",_xlfn.XLOOKUP([2]!Tabla1[[#This Row],[Código_Actividad]],CodigoActividad,[2]!Tabla2[Actividades Programables Presupuestables],"",0))</f>
        <v>#REF!</v>
      </c>
      <c r="I891" s="529" t="str">
        <f>IFERROR(VLOOKUP('[2]Formulario PPGR3'!$G891,'[2]Formulario PPGR2'!$H$9:$V$534,15,FALSE),"")</f>
        <v/>
      </c>
      <c r="J891" s="534"/>
      <c r="K891" s="533"/>
      <c r="L891" s="530" t="str">
        <f>IF([2]!Tabla1[[#This Row],[Descripción]]="","",_xlfn.XLOOKUP([2]!Tabla1[[#This Row],[Descripción]],[2]!Tabla10[Descripción],[2]!Tabla10[Unidad de Medida],"",0))</f>
        <v/>
      </c>
      <c r="M891" s="321"/>
      <c r="N891" s="546" t="str">
        <f>IF([2]!Tabla1[[#This Row],[Descripción]]="","",_xlfn.XLOOKUP([2]!Tabla1[[#This Row],[Descripción]],[2]!Tabla10[Descripción],[2]!Tabla10[Precio Unitario],0))</f>
        <v/>
      </c>
      <c r="O891" s="546" t="str">
        <f>IF([2]!Tabla1[[#This Row],[Cantidad de Insumos]]="","",[2]!Tabla1[[#This Row],[Precio Unitario]]*[2]!Tabla1[[#This Row],[Cantidad de Insumos]])</f>
        <v/>
      </c>
      <c r="P891" s="531" t="str">
        <f>IF([2]!Tabla1[[#This Row],[Descripción]]="","",_xlfn.XLOOKUP([2]!Tabla1[[#This Row],[Descripción]],[2]!Tabla10[Descripción],[2]!Tabla10[CODIGO PRESUPUESTARIO],0))</f>
        <v/>
      </c>
      <c r="Q891" s="532"/>
      <c r="R891" s="532" t="str">
        <f>IF([2]!Tabla1[[#This Row],[Insumos]]="","",_xlfn.XLOOKUP([2]!Tabla1[[#This Row],[Insumos]],[2]!Tabla10[Insumo],[2]!Tabla10[InsumoAbrev],"",0))</f>
        <v/>
      </c>
      <c r="S891" s="191"/>
    </row>
    <row r="892" spans="2:19">
      <c r="B892" s="191" t="str">
        <f>IF('Formulario PPGR3'!$G892="","",CONCATENATE('Formulario PPGR3'!$C892,".",'Formulario PPGR3'!$D892,".",'Formulario PPGR3'!$E892,".",'Formulario PPGR3'!$F892))</f>
        <v/>
      </c>
      <c r="C892" s="191" t="str">
        <f>IF('Formulario PPGR3'!$G892="","",'Formulario PPGR1'!#REF!)</f>
        <v/>
      </c>
      <c r="D892" s="191" t="str">
        <f>IF('Formulario PPGR3'!$G892="","",'Formulario PPGR1'!#REF!)</f>
        <v/>
      </c>
      <c r="E892" s="191" t="str">
        <f>IF('Formulario PPGR3'!$G892="","",'Formulario PPGR1'!#REF!)</f>
        <v/>
      </c>
      <c r="F892" s="191" t="str">
        <f>IF('Formulario PPGR3'!$G892="","",'Formulario PPGR1'!#REF!)</f>
        <v/>
      </c>
      <c r="G892" s="241"/>
      <c r="H892" s="528" t="e" cm="1" vm="1">
        <f t="array" ref="H892">IF([2]!Tabla1[[#This Row],[Código_Actividad]]="","",_xlfn.XLOOKUP([2]!Tabla1[[#This Row],[Código_Actividad]],CodigoActividad,[2]!Tabla2[Actividades Programables Presupuestables],"",0))</f>
        <v>#REF!</v>
      </c>
      <c r="I892" s="529" t="str">
        <f>IFERROR(VLOOKUP('[2]Formulario PPGR3'!$G892,'[2]Formulario PPGR2'!$H$9:$V$534,15,FALSE),"")</f>
        <v/>
      </c>
      <c r="J892" s="534"/>
      <c r="K892" s="533"/>
      <c r="L892" s="530" t="str">
        <f>IF([2]!Tabla1[[#This Row],[Descripción]]="","",_xlfn.XLOOKUP([2]!Tabla1[[#This Row],[Descripción]],[2]!Tabla10[Descripción],[2]!Tabla10[Unidad de Medida],"",0))</f>
        <v/>
      </c>
      <c r="M892" s="321"/>
      <c r="N892" s="546" t="str">
        <f>IF([2]!Tabla1[[#This Row],[Descripción]]="","",_xlfn.XLOOKUP([2]!Tabla1[[#This Row],[Descripción]],[2]!Tabla10[Descripción],[2]!Tabla10[Precio Unitario],0))</f>
        <v/>
      </c>
      <c r="O892" s="546" t="str">
        <f>IF([2]!Tabla1[[#This Row],[Cantidad de Insumos]]="","",[2]!Tabla1[[#This Row],[Precio Unitario]]*[2]!Tabla1[[#This Row],[Cantidad de Insumos]])</f>
        <v/>
      </c>
      <c r="P892" s="531" t="str">
        <f>IF([2]!Tabla1[[#This Row],[Descripción]]="","",_xlfn.XLOOKUP([2]!Tabla1[[#This Row],[Descripción]],[2]!Tabla10[Descripción],[2]!Tabla10[CODIGO PRESUPUESTARIO],0))</f>
        <v/>
      </c>
      <c r="Q892" s="532"/>
      <c r="R892" s="532" t="str">
        <f>IF([2]!Tabla1[[#This Row],[Insumos]]="","",_xlfn.XLOOKUP([2]!Tabla1[[#This Row],[Insumos]],[2]!Tabla10[Insumo],[2]!Tabla10[InsumoAbrev],"",0))</f>
        <v/>
      </c>
      <c r="S892" s="191"/>
    </row>
    <row r="893" spans="2:19">
      <c r="B893" s="191" t="str">
        <f>IF('Formulario PPGR3'!$G893="","",CONCATENATE('Formulario PPGR3'!$C893,".",'Formulario PPGR3'!$D893,".",'Formulario PPGR3'!$E893,".",'Formulario PPGR3'!$F893))</f>
        <v/>
      </c>
      <c r="C893" s="191" t="str">
        <f>IF('Formulario PPGR3'!$G893="","",'Formulario PPGR1'!#REF!)</f>
        <v/>
      </c>
      <c r="D893" s="191" t="str">
        <f>IF('Formulario PPGR3'!$G893="","",'Formulario PPGR1'!#REF!)</f>
        <v/>
      </c>
      <c r="E893" s="191" t="str">
        <f>IF('Formulario PPGR3'!$G893="","",'Formulario PPGR1'!#REF!)</f>
        <v/>
      </c>
      <c r="F893" s="191" t="str">
        <f>IF('Formulario PPGR3'!$G893="","",'Formulario PPGR1'!#REF!)</f>
        <v/>
      </c>
      <c r="G893" s="241"/>
      <c r="H893" s="528" t="e" cm="1" vm="1">
        <f t="array" ref="H893">IF([2]!Tabla1[[#This Row],[Código_Actividad]]="","",_xlfn.XLOOKUP([2]!Tabla1[[#This Row],[Código_Actividad]],CodigoActividad,[2]!Tabla2[Actividades Programables Presupuestables],"",0))</f>
        <v>#REF!</v>
      </c>
      <c r="I893" s="529" t="str">
        <f>IFERROR(VLOOKUP('[2]Formulario PPGR3'!$G893,'[2]Formulario PPGR2'!$H$9:$V$534,15,FALSE),"")</f>
        <v/>
      </c>
      <c r="J893" s="534"/>
      <c r="K893" s="533"/>
      <c r="L893" s="530" t="str">
        <f>IF([2]!Tabla1[[#This Row],[Descripción]]="","",_xlfn.XLOOKUP([2]!Tabla1[[#This Row],[Descripción]],[2]!Tabla10[Descripción],[2]!Tabla10[Unidad de Medida],"",0))</f>
        <v/>
      </c>
      <c r="M893" s="321"/>
      <c r="N893" s="546" t="str">
        <f>IF([2]!Tabla1[[#This Row],[Descripción]]="","",_xlfn.XLOOKUP([2]!Tabla1[[#This Row],[Descripción]],[2]!Tabla10[Descripción],[2]!Tabla10[Precio Unitario],0))</f>
        <v/>
      </c>
      <c r="O893" s="546" t="str">
        <f>IF([2]!Tabla1[[#This Row],[Cantidad de Insumos]]="","",[2]!Tabla1[[#This Row],[Precio Unitario]]*[2]!Tabla1[[#This Row],[Cantidad de Insumos]])</f>
        <v/>
      </c>
      <c r="P893" s="531" t="str">
        <f>IF([2]!Tabla1[[#This Row],[Descripción]]="","",_xlfn.XLOOKUP([2]!Tabla1[[#This Row],[Descripción]],[2]!Tabla10[Descripción],[2]!Tabla10[CODIGO PRESUPUESTARIO],0))</f>
        <v/>
      </c>
      <c r="Q893" s="532"/>
      <c r="R893" s="532" t="str">
        <f>IF([2]!Tabla1[[#This Row],[Insumos]]="","",_xlfn.XLOOKUP([2]!Tabla1[[#This Row],[Insumos]],[2]!Tabla10[Insumo],[2]!Tabla10[InsumoAbrev],"",0))</f>
        <v/>
      </c>
      <c r="S893" s="191"/>
    </row>
    <row r="894" spans="2:19">
      <c r="B894" s="191" t="str">
        <f>IF('Formulario PPGR3'!$G894="","",CONCATENATE('Formulario PPGR3'!$C894,".",'Formulario PPGR3'!$D894,".",'Formulario PPGR3'!$E894,".",'Formulario PPGR3'!$F894))</f>
        <v/>
      </c>
      <c r="C894" s="191" t="str">
        <f>IF('Formulario PPGR3'!$G894="","",'Formulario PPGR1'!#REF!)</f>
        <v/>
      </c>
      <c r="D894" s="191" t="str">
        <f>IF('Formulario PPGR3'!$G894="","",'Formulario PPGR1'!#REF!)</f>
        <v/>
      </c>
      <c r="E894" s="191" t="str">
        <f>IF('Formulario PPGR3'!$G894="","",'Formulario PPGR1'!#REF!)</f>
        <v/>
      </c>
      <c r="F894" s="191" t="str">
        <f>IF('Formulario PPGR3'!$G894="","",'Formulario PPGR1'!#REF!)</f>
        <v/>
      </c>
      <c r="G894" s="241"/>
      <c r="H894" s="528" t="e" cm="1" vm="1">
        <f t="array" ref="H894">IF([2]!Tabla1[[#This Row],[Código_Actividad]]="","",_xlfn.XLOOKUP([2]!Tabla1[[#This Row],[Código_Actividad]],CodigoActividad,[2]!Tabla2[Actividades Programables Presupuestables],"",0))</f>
        <v>#REF!</v>
      </c>
      <c r="I894" s="529" t="str">
        <f>IFERROR(VLOOKUP('[2]Formulario PPGR3'!$G894,'[2]Formulario PPGR2'!$H$9:$V$534,15,FALSE),"")</f>
        <v/>
      </c>
      <c r="J894" s="534"/>
      <c r="K894" s="533"/>
      <c r="L894" s="530" t="str">
        <f>IF([2]!Tabla1[[#This Row],[Descripción]]="","",_xlfn.XLOOKUP([2]!Tabla1[[#This Row],[Descripción]],[2]!Tabla10[Descripción],[2]!Tabla10[Unidad de Medida],"",0))</f>
        <v/>
      </c>
      <c r="M894" s="321"/>
      <c r="N894" s="546" t="str">
        <f>IF([2]!Tabla1[[#This Row],[Descripción]]="","",_xlfn.XLOOKUP([2]!Tabla1[[#This Row],[Descripción]],[2]!Tabla10[Descripción],[2]!Tabla10[Precio Unitario],0))</f>
        <v/>
      </c>
      <c r="O894" s="546" t="str">
        <f>IF([2]!Tabla1[[#This Row],[Cantidad de Insumos]]="","",[2]!Tabla1[[#This Row],[Precio Unitario]]*[2]!Tabla1[[#This Row],[Cantidad de Insumos]])</f>
        <v/>
      </c>
      <c r="P894" s="531" t="str">
        <f>IF([2]!Tabla1[[#This Row],[Descripción]]="","",_xlfn.XLOOKUP([2]!Tabla1[[#This Row],[Descripción]],[2]!Tabla10[Descripción],[2]!Tabla10[CODIGO PRESUPUESTARIO],0))</f>
        <v/>
      </c>
      <c r="Q894" s="532"/>
      <c r="R894" s="532" t="str">
        <f>IF([2]!Tabla1[[#This Row],[Insumos]]="","",_xlfn.XLOOKUP([2]!Tabla1[[#This Row],[Insumos]],[2]!Tabla10[Insumo],[2]!Tabla10[InsumoAbrev],"",0))</f>
        <v/>
      </c>
      <c r="S894" s="191"/>
    </row>
    <row r="895" spans="2:19">
      <c r="B895" s="191" t="str">
        <f>IF('Formulario PPGR3'!$G895="","",CONCATENATE('Formulario PPGR3'!$C895,".",'Formulario PPGR3'!$D895,".",'Formulario PPGR3'!$E895,".",'Formulario PPGR3'!$F895))</f>
        <v/>
      </c>
      <c r="C895" s="191" t="str">
        <f>IF('Formulario PPGR3'!$G895="","",'Formulario PPGR1'!#REF!)</f>
        <v/>
      </c>
      <c r="D895" s="191" t="str">
        <f>IF('Formulario PPGR3'!$G895="","",'Formulario PPGR1'!#REF!)</f>
        <v/>
      </c>
      <c r="E895" s="191" t="str">
        <f>IF('Formulario PPGR3'!$G895="","",'Formulario PPGR1'!#REF!)</f>
        <v/>
      </c>
      <c r="F895" s="191" t="str">
        <f>IF('Formulario PPGR3'!$G895="","",'Formulario PPGR1'!#REF!)</f>
        <v/>
      </c>
      <c r="G895" s="241"/>
      <c r="H895" s="528" t="e" cm="1" vm="1">
        <f t="array" ref="H895">IF([2]!Tabla1[[#This Row],[Código_Actividad]]="","",_xlfn.XLOOKUP([2]!Tabla1[[#This Row],[Código_Actividad]],CodigoActividad,[2]!Tabla2[Actividades Programables Presupuestables],"",0))</f>
        <v>#REF!</v>
      </c>
      <c r="I895" s="529" t="str">
        <f>IFERROR(VLOOKUP('[2]Formulario PPGR3'!$G895,'[2]Formulario PPGR2'!$H$9:$V$534,15,FALSE),"")</f>
        <v/>
      </c>
      <c r="J895" s="534"/>
      <c r="K895" s="533"/>
      <c r="L895" s="530" t="str">
        <f>IF([2]!Tabla1[[#This Row],[Descripción]]="","",_xlfn.XLOOKUP([2]!Tabla1[[#This Row],[Descripción]],[2]!Tabla10[Descripción],[2]!Tabla10[Unidad de Medida],"",0))</f>
        <v/>
      </c>
      <c r="M895" s="321"/>
      <c r="N895" s="546" t="str">
        <f>IF([2]!Tabla1[[#This Row],[Descripción]]="","",_xlfn.XLOOKUP([2]!Tabla1[[#This Row],[Descripción]],[2]!Tabla10[Descripción],[2]!Tabla10[Precio Unitario],0))</f>
        <v/>
      </c>
      <c r="O895" s="546" t="str">
        <f>IF([2]!Tabla1[[#This Row],[Cantidad de Insumos]]="","",[2]!Tabla1[[#This Row],[Precio Unitario]]*[2]!Tabla1[[#This Row],[Cantidad de Insumos]])</f>
        <v/>
      </c>
      <c r="P895" s="531" t="str">
        <f>IF([2]!Tabla1[[#This Row],[Descripción]]="","",_xlfn.XLOOKUP([2]!Tabla1[[#This Row],[Descripción]],[2]!Tabla10[Descripción],[2]!Tabla10[CODIGO PRESUPUESTARIO],0))</f>
        <v/>
      </c>
      <c r="Q895" s="532"/>
      <c r="R895" s="532" t="str">
        <f>IF([2]!Tabla1[[#This Row],[Insumos]]="","",_xlfn.XLOOKUP([2]!Tabla1[[#This Row],[Insumos]],[2]!Tabla10[Insumo],[2]!Tabla10[InsumoAbrev],"",0))</f>
        <v/>
      </c>
      <c r="S895" s="191"/>
    </row>
    <row r="896" spans="2:19">
      <c r="B896" s="191" t="str">
        <f>IF('Formulario PPGR3'!$G896="","",CONCATENATE('Formulario PPGR3'!$C896,".",'Formulario PPGR3'!$D896,".",'Formulario PPGR3'!$E896,".",'Formulario PPGR3'!$F896))</f>
        <v/>
      </c>
      <c r="C896" s="191" t="str">
        <f>IF('Formulario PPGR3'!$G896="","",'Formulario PPGR1'!#REF!)</f>
        <v/>
      </c>
      <c r="D896" s="191" t="str">
        <f>IF('Formulario PPGR3'!$G896="","",'Formulario PPGR1'!#REF!)</f>
        <v/>
      </c>
      <c r="E896" s="191" t="str">
        <f>IF('Formulario PPGR3'!$G896="","",'Formulario PPGR1'!#REF!)</f>
        <v/>
      </c>
      <c r="F896" s="191" t="str">
        <f>IF('Formulario PPGR3'!$G896="","",'Formulario PPGR1'!#REF!)</f>
        <v/>
      </c>
      <c r="G896" s="241"/>
      <c r="H896" s="528" t="e" cm="1" vm="1">
        <f t="array" ref="H896">IF([2]!Tabla1[[#This Row],[Código_Actividad]]="","",_xlfn.XLOOKUP([2]!Tabla1[[#This Row],[Código_Actividad]],CodigoActividad,[2]!Tabla2[Actividades Programables Presupuestables],"",0))</f>
        <v>#REF!</v>
      </c>
      <c r="I896" s="529" t="str">
        <f>IFERROR(VLOOKUP('[2]Formulario PPGR3'!$G896,'[2]Formulario PPGR2'!$H$9:$V$534,15,FALSE),"")</f>
        <v/>
      </c>
      <c r="J896" s="534"/>
      <c r="K896" s="533"/>
      <c r="L896" s="530" t="str">
        <f>IF([2]!Tabla1[[#This Row],[Descripción]]="","",_xlfn.XLOOKUP([2]!Tabla1[[#This Row],[Descripción]],[2]!Tabla10[Descripción],[2]!Tabla10[Unidad de Medida],"",0))</f>
        <v/>
      </c>
      <c r="M896" s="321"/>
      <c r="N896" s="546" t="str">
        <f>IF([2]!Tabla1[[#This Row],[Descripción]]="","",_xlfn.XLOOKUP([2]!Tabla1[[#This Row],[Descripción]],[2]!Tabla10[Descripción],[2]!Tabla10[Precio Unitario],0))</f>
        <v/>
      </c>
      <c r="O896" s="546" t="str">
        <f>IF([2]!Tabla1[[#This Row],[Cantidad de Insumos]]="","",[2]!Tabla1[[#This Row],[Precio Unitario]]*[2]!Tabla1[[#This Row],[Cantidad de Insumos]])</f>
        <v/>
      </c>
      <c r="P896" s="531" t="str">
        <f>IF([2]!Tabla1[[#This Row],[Descripción]]="","",_xlfn.XLOOKUP([2]!Tabla1[[#This Row],[Descripción]],[2]!Tabla10[Descripción],[2]!Tabla10[CODIGO PRESUPUESTARIO],0))</f>
        <v/>
      </c>
      <c r="Q896" s="532"/>
      <c r="R896" s="532" t="str">
        <f>IF([2]!Tabla1[[#This Row],[Insumos]]="","",_xlfn.XLOOKUP([2]!Tabla1[[#This Row],[Insumos]],[2]!Tabla10[Insumo],[2]!Tabla10[InsumoAbrev],"",0))</f>
        <v/>
      </c>
      <c r="S896" s="191"/>
    </row>
    <row r="897" spans="2:19">
      <c r="B897" s="191" t="str">
        <f>IF('Formulario PPGR3'!$G897="","",CONCATENATE('Formulario PPGR3'!$C897,".",'Formulario PPGR3'!$D897,".",'Formulario PPGR3'!$E897,".",'Formulario PPGR3'!$F897))</f>
        <v/>
      </c>
      <c r="C897" s="191" t="str">
        <f>IF('Formulario PPGR3'!$G897="","",'Formulario PPGR1'!#REF!)</f>
        <v/>
      </c>
      <c r="D897" s="191" t="str">
        <f>IF('Formulario PPGR3'!$G897="","",'Formulario PPGR1'!#REF!)</f>
        <v/>
      </c>
      <c r="E897" s="191" t="str">
        <f>IF('Formulario PPGR3'!$G897="","",'Formulario PPGR1'!#REF!)</f>
        <v/>
      </c>
      <c r="F897" s="191" t="str">
        <f>IF('Formulario PPGR3'!$G897="","",'Formulario PPGR1'!#REF!)</f>
        <v/>
      </c>
      <c r="G897" s="241"/>
      <c r="H897" s="528" t="e" cm="1" vm="1">
        <f t="array" ref="H897">IF([2]!Tabla1[[#This Row],[Código_Actividad]]="","",_xlfn.XLOOKUP([2]!Tabla1[[#This Row],[Código_Actividad]],CodigoActividad,[2]!Tabla2[Actividades Programables Presupuestables],"",0))</f>
        <v>#REF!</v>
      </c>
      <c r="I897" s="529" t="str">
        <f>IFERROR(VLOOKUP('[2]Formulario PPGR3'!$G897,'[2]Formulario PPGR2'!$H$9:$V$534,15,FALSE),"")</f>
        <v/>
      </c>
      <c r="J897" s="534"/>
      <c r="K897" s="533"/>
      <c r="L897" s="530" t="str">
        <f>IF([2]!Tabla1[[#This Row],[Descripción]]="","",_xlfn.XLOOKUP([2]!Tabla1[[#This Row],[Descripción]],[2]!Tabla10[Descripción],[2]!Tabla10[Unidad de Medida],"",0))</f>
        <v/>
      </c>
      <c r="M897" s="321"/>
      <c r="N897" s="546" t="str">
        <f>IF([2]!Tabla1[[#This Row],[Descripción]]="","",_xlfn.XLOOKUP([2]!Tabla1[[#This Row],[Descripción]],[2]!Tabla10[Descripción],[2]!Tabla10[Precio Unitario],0))</f>
        <v/>
      </c>
      <c r="O897" s="546" t="str">
        <f>IF([2]!Tabla1[[#This Row],[Cantidad de Insumos]]="","",[2]!Tabla1[[#This Row],[Precio Unitario]]*[2]!Tabla1[[#This Row],[Cantidad de Insumos]])</f>
        <v/>
      </c>
      <c r="P897" s="531" t="str">
        <f>IF([2]!Tabla1[[#This Row],[Descripción]]="","",_xlfn.XLOOKUP([2]!Tabla1[[#This Row],[Descripción]],[2]!Tabla10[Descripción],[2]!Tabla10[CODIGO PRESUPUESTARIO],0))</f>
        <v/>
      </c>
      <c r="Q897" s="532"/>
      <c r="R897" s="532" t="str">
        <f>IF([2]!Tabla1[[#This Row],[Insumos]]="","",_xlfn.XLOOKUP([2]!Tabla1[[#This Row],[Insumos]],[2]!Tabla10[Insumo],[2]!Tabla10[InsumoAbrev],"",0))</f>
        <v/>
      </c>
      <c r="S897" s="191"/>
    </row>
    <row r="898" spans="2:19">
      <c r="B898" s="191" t="str">
        <f>IF('Formulario PPGR3'!$G898="","",CONCATENATE('Formulario PPGR3'!$C898,".",'Formulario PPGR3'!$D898,".",'Formulario PPGR3'!$E898,".",'Formulario PPGR3'!$F898))</f>
        <v/>
      </c>
      <c r="C898" s="191" t="str">
        <f>IF('Formulario PPGR3'!$G898="","",'Formulario PPGR1'!#REF!)</f>
        <v/>
      </c>
      <c r="D898" s="191" t="str">
        <f>IF('Formulario PPGR3'!$G898="","",'Formulario PPGR1'!#REF!)</f>
        <v/>
      </c>
      <c r="E898" s="191" t="str">
        <f>IF('Formulario PPGR3'!$G898="","",'Formulario PPGR1'!#REF!)</f>
        <v/>
      </c>
      <c r="F898" s="191" t="str">
        <f>IF('Formulario PPGR3'!$G898="","",'Formulario PPGR1'!#REF!)</f>
        <v/>
      </c>
      <c r="G898" s="241"/>
      <c r="H898" s="528" t="e" cm="1" vm="1">
        <f t="array" ref="H898">IF([2]!Tabla1[[#This Row],[Código_Actividad]]="","",_xlfn.XLOOKUP([2]!Tabla1[[#This Row],[Código_Actividad]],CodigoActividad,[2]!Tabla2[Actividades Programables Presupuestables],"",0))</f>
        <v>#REF!</v>
      </c>
      <c r="I898" s="529" t="str">
        <f>IFERROR(VLOOKUP('[2]Formulario PPGR3'!$G898,'[2]Formulario PPGR2'!$H$9:$V$534,15,FALSE),"")</f>
        <v/>
      </c>
      <c r="J898" s="534"/>
      <c r="K898" s="533"/>
      <c r="L898" s="530" t="str">
        <f>IF([2]!Tabla1[[#This Row],[Descripción]]="","",_xlfn.XLOOKUP([2]!Tabla1[[#This Row],[Descripción]],[2]!Tabla10[Descripción],[2]!Tabla10[Unidad de Medida],"",0))</f>
        <v/>
      </c>
      <c r="M898" s="321"/>
      <c r="N898" s="546" t="str">
        <f>IF([2]!Tabla1[[#This Row],[Descripción]]="","",_xlfn.XLOOKUP([2]!Tabla1[[#This Row],[Descripción]],[2]!Tabla10[Descripción],[2]!Tabla10[Precio Unitario],0))</f>
        <v/>
      </c>
      <c r="O898" s="546" t="str">
        <f>IF([2]!Tabla1[[#This Row],[Cantidad de Insumos]]="","",[2]!Tabla1[[#This Row],[Precio Unitario]]*[2]!Tabla1[[#This Row],[Cantidad de Insumos]])</f>
        <v/>
      </c>
      <c r="P898" s="531" t="str">
        <f>IF([2]!Tabla1[[#This Row],[Descripción]]="","",_xlfn.XLOOKUP([2]!Tabla1[[#This Row],[Descripción]],[2]!Tabla10[Descripción],[2]!Tabla10[CODIGO PRESUPUESTARIO],0))</f>
        <v/>
      </c>
      <c r="Q898" s="532"/>
      <c r="R898" s="532" t="str">
        <f>IF([2]!Tabla1[[#This Row],[Insumos]]="","",_xlfn.XLOOKUP([2]!Tabla1[[#This Row],[Insumos]],[2]!Tabla10[Insumo],[2]!Tabla10[InsumoAbrev],"",0))</f>
        <v/>
      </c>
      <c r="S898" s="191"/>
    </row>
    <row r="899" spans="2:19">
      <c r="B899" s="191" t="str">
        <f>IF('Formulario PPGR3'!$G899="","",CONCATENATE('Formulario PPGR3'!$C899,".",'Formulario PPGR3'!$D899,".",'Formulario PPGR3'!$E899,".",'Formulario PPGR3'!$F899))</f>
        <v/>
      </c>
      <c r="C899" s="191" t="str">
        <f>IF('Formulario PPGR3'!$G899="","",'Formulario PPGR1'!#REF!)</f>
        <v/>
      </c>
      <c r="D899" s="191" t="str">
        <f>IF('Formulario PPGR3'!$G899="","",'Formulario PPGR1'!#REF!)</f>
        <v/>
      </c>
      <c r="E899" s="191" t="str">
        <f>IF('Formulario PPGR3'!$G899="","",'Formulario PPGR1'!#REF!)</f>
        <v/>
      </c>
      <c r="F899" s="191" t="str">
        <f>IF('Formulario PPGR3'!$G899="","",'Formulario PPGR1'!#REF!)</f>
        <v/>
      </c>
      <c r="G899" s="241"/>
      <c r="H899" s="528" t="e" cm="1" vm="1">
        <f t="array" ref="H899">IF([2]!Tabla1[[#This Row],[Código_Actividad]]="","",_xlfn.XLOOKUP([2]!Tabla1[[#This Row],[Código_Actividad]],CodigoActividad,[2]!Tabla2[Actividades Programables Presupuestables],"",0))</f>
        <v>#REF!</v>
      </c>
      <c r="I899" s="529" t="str">
        <f>IFERROR(VLOOKUP('[2]Formulario PPGR3'!$G899,'[2]Formulario PPGR2'!$H$9:$V$534,15,FALSE),"")</f>
        <v/>
      </c>
      <c r="J899" s="534"/>
      <c r="K899" s="533"/>
      <c r="L899" s="530" t="str">
        <f>IF([2]!Tabla1[[#This Row],[Descripción]]="","",_xlfn.XLOOKUP([2]!Tabla1[[#This Row],[Descripción]],[2]!Tabla10[Descripción],[2]!Tabla10[Unidad de Medida],"",0))</f>
        <v/>
      </c>
      <c r="M899" s="321"/>
      <c r="N899" s="546" t="str">
        <f>IF([2]!Tabla1[[#This Row],[Descripción]]="","",_xlfn.XLOOKUP([2]!Tabla1[[#This Row],[Descripción]],[2]!Tabla10[Descripción],[2]!Tabla10[Precio Unitario],0))</f>
        <v/>
      </c>
      <c r="O899" s="546" t="str">
        <f>IF([2]!Tabla1[[#This Row],[Cantidad de Insumos]]="","",[2]!Tabla1[[#This Row],[Precio Unitario]]*[2]!Tabla1[[#This Row],[Cantidad de Insumos]])</f>
        <v/>
      </c>
      <c r="P899" s="531" t="str">
        <f>IF([2]!Tabla1[[#This Row],[Descripción]]="","",_xlfn.XLOOKUP([2]!Tabla1[[#This Row],[Descripción]],[2]!Tabla10[Descripción],[2]!Tabla10[CODIGO PRESUPUESTARIO],0))</f>
        <v/>
      </c>
      <c r="Q899" s="532"/>
      <c r="R899" s="532" t="str">
        <f>IF([2]!Tabla1[[#This Row],[Insumos]]="","",_xlfn.XLOOKUP([2]!Tabla1[[#This Row],[Insumos]],[2]!Tabla10[Insumo],[2]!Tabla10[InsumoAbrev],"",0))</f>
        <v/>
      </c>
      <c r="S899" s="191"/>
    </row>
    <row r="900" spans="2:19">
      <c r="B900" s="191" t="str">
        <f>IF('Formulario PPGR3'!$G900="","",CONCATENATE('Formulario PPGR3'!$C900,".",'Formulario PPGR3'!$D900,".",'Formulario PPGR3'!$E900,".",'Formulario PPGR3'!$F900))</f>
        <v/>
      </c>
      <c r="C900" s="191" t="str">
        <f>IF('Formulario PPGR3'!$G900="","",'Formulario PPGR1'!#REF!)</f>
        <v/>
      </c>
      <c r="D900" s="191" t="str">
        <f>IF('Formulario PPGR3'!$G900="","",'Formulario PPGR1'!#REF!)</f>
        <v/>
      </c>
      <c r="E900" s="191" t="str">
        <f>IF('Formulario PPGR3'!$G900="","",'Formulario PPGR1'!#REF!)</f>
        <v/>
      </c>
      <c r="F900" s="191" t="str">
        <f>IF('Formulario PPGR3'!$G900="","",'Formulario PPGR1'!#REF!)</f>
        <v/>
      </c>
      <c r="G900" s="241"/>
      <c r="H900" s="528" t="e" cm="1" vm="1">
        <f t="array" ref="H900">IF([2]!Tabla1[[#This Row],[Código_Actividad]]="","",_xlfn.XLOOKUP([2]!Tabla1[[#This Row],[Código_Actividad]],CodigoActividad,[2]!Tabla2[Actividades Programables Presupuestables],"",0))</f>
        <v>#REF!</v>
      </c>
      <c r="I900" s="529" t="str">
        <f>IFERROR(VLOOKUP('[2]Formulario PPGR3'!$G900,'[2]Formulario PPGR2'!$H$9:$V$534,15,FALSE),"")</f>
        <v/>
      </c>
      <c r="J900" s="534"/>
      <c r="K900" s="533"/>
      <c r="L900" s="530" t="str">
        <f>IF([2]!Tabla1[[#This Row],[Descripción]]="","",_xlfn.XLOOKUP([2]!Tabla1[[#This Row],[Descripción]],[2]!Tabla10[Descripción],[2]!Tabla10[Unidad de Medida],"",0))</f>
        <v/>
      </c>
      <c r="M900" s="321"/>
      <c r="N900" s="546" t="str">
        <f>IF([2]!Tabla1[[#This Row],[Descripción]]="","",_xlfn.XLOOKUP([2]!Tabla1[[#This Row],[Descripción]],[2]!Tabla10[Descripción],[2]!Tabla10[Precio Unitario],0))</f>
        <v/>
      </c>
      <c r="O900" s="546" t="str">
        <f>IF([2]!Tabla1[[#This Row],[Cantidad de Insumos]]="","",[2]!Tabla1[[#This Row],[Precio Unitario]]*[2]!Tabla1[[#This Row],[Cantidad de Insumos]])</f>
        <v/>
      </c>
      <c r="P900" s="531" t="str">
        <f>IF([2]!Tabla1[[#This Row],[Descripción]]="","",_xlfn.XLOOKUP([2]!Tabla1[[#This Row],[Descripción]],[2]!Tabla10[Descripción],[2]!Tabla10[CODIGO PRESUPUESTARIO],0))</f>
        <v/>
      </c>
      <c r="Q900" s="532"/>
      <c r="R900" s="532" t="str">
        <f>IF([2]!Tabla1[[#This Row],[Insumos]]="","",_xlfn.XLOOKUP([2]!Tabla1[[#This Row],[Insumos]],[2]!Tabla10[Insumo],[2]!Tabla10[InsumoAbrev],"",0))</f>
        <v/>
      </c>
      <c r="S900" s="191"/>
    </row>
    <row r="901" spans="2:19">
      <c r="B901" s="191" t="str">
        <f>IF('Formulario PPGR3'!$G901="","",CONCATENATE('Formulario PPGR3'!$C901,".",'Formulario PPGR3'!$D901,".",'Formulario PPGR3'!$E901,".",'Formulario PPGR3'!$F901))</f>
        <v/>
      </c>
      <c r="C901" s="191" t="str">
        <f>IF('Formulario PPGR3'!$G901="","",'Formulario PPGR1'!#REF!)</f>
        <v/>
      </c>
      <c r="D901" s="191" t="str">
        <f>IF('Formulario PPGR3'!$G901="","",'Formulario PPGR1'!#REF!)</f>
        <v/>
      </c>
      <c r="E901" s="191" t="str">
        <f>IF('Formulario PPGR3'!$G901="","",'Formulario PPGR1'!#REF!)</f>
        <v/>
      </c>
      <c r="F901" s="191" t="str">
        <f>IF('Formulario PPGR3'!$G901="","",'Formulario PPGR1'!#REF!)</f>
        <v/>
      </c>
      <c r="G901" s="241"/>
      <c r="H901" s="528" t="e" cm="1" vm="1">
        <f t="array" ref="H901">IF([2]!Tabla1[[#This Row],[Código_Actividad]]="","",_xlfn.XLOOKUP([2]!Tabla1[[#This Row],[Código_Actividad]],CodigoActividad,[2]!Tabla2[Actividades Programables Presupuestables],"",0))</f>
        <v>#REF!</v>
      </c>
      <c r="I901" s="529" t="str">
        <f>IFERROR(VLOOKUP('[2]Formulario PPGR3'!$G901,'[2]Formulario PPGR2'!$H$9:$V$534,15,FALSE),"")</f>
        <v/>
      </c>
      <c r="J901" s="534"/>
      <c r="K901" s="533"/>
      <c r="L901" s="530" t="str">
        <f>IF([2]!Tabla1[[#This Row],[Descripción]]="","",_xlfn.XLOOKUP([2]!Tabla1[[#This Row],[Descripción]],[2]!Tabla10[Descripción],[2]!Tabla10[Unidad de Medida],"",0))</f>
        <v/>
      </c>
      <c r="M901" s="321"/>
      <c r="N901" s="546" t="str">
        <f>IF([2]!Tabla1[[#This Row],[Descripción]]="","",_xlfn.XLOOKUP([2]!Tabla1[[#This Row],[Descripción]],[2]!Tabla10[Descripción],[2]!Tabla10[Precio Unitario],0))</f>
        <v/>
      </c>
      <c r="O901" s="546" t="str">
        <f>IF([2]!Tabla1[[#This Row],[Cantidad de Insumos]]="","",[2]!Tabla1[[#This Row],[Precio Unitario]]*[2]!Tabla1[[#This Row],[Cantidad de Insumos]])</f>
        <v/>
      </c>
      <c r="P901" s="531" t="str">
        <f>IF([2]!Tabla1[[#This Row],[Descripción]]="","",_xlfn.XLOOKUP([2]!Tabla1[[#This Row],[Descripción]],[2]!Tabla10[Descripción],[2]!Tabla10[CODIGO PRESUPUESTARIO],0))</f>
        <v/>
      </c>
      <c r="Q901" s="532"/>
      <c r="R901" s="532" t="str">
        <f>IF([2]!Tabla1[[#This Row],[Insumos]]="","",_xlfn.XLOOKUP([2]!Tabla1[[#This Row],[Insumos]],[2]!Tabla10[Insumo],[2]!Tabla10[InsumoAbrev],"",0))</f>
        <v/>
      </c>
      <c r="S901" s="191"/>
    </row>
    <row r="902" spans="2:19">
      <c r="B902" s="191" t="str">
        <f>IF('Formulario PPGR3'!$G902="","",CONCATENATE('Formulario PPGR3'!$C902,".",'Formulario PPGR3'!$D902,".",'Formulario PPGR3'!$E902,".",'Formulario PPGR3'!$F902))</f>
        <v/>
      </c>
      <c r="C902" s="191" t="str">
        <f>IF('Formulario PPGR3'!$G902="","",'Formulario PPGR1'!#REF!)</f>
        <v/>
      </c>
      <c r="D902" s="191" t="str">
        <f>IF('Formulario PPGR3'!$G902="","",'Formulario PPGR1'!#REF!)</f>
        <v/>
      </c>
      <c r="E902" s="191" t="str">
        <f>IF('Formulario PPGR3'!$G902="","",'Formulario PPGR1'!#REF!)</f>
        <v/>
      </c>
      <c r="F902" s="191" t="str">
        <f>IF('Formulario PPGR3'!$G902="","",'Formulario PPGR1'!#REF!)</f>
        <v/>
      </c>
      <c r="G902" s="241"/>
      <c r="H902" s="528" t="e" cm="1" vm="1">
        <f t="array" ref="H902">IF([2]!Tabla1[[#This Row],[Código_Actividad]]="","",_xlfn.XLOOKUP([2]!Tabla1[[#This Row],[Código_Actividad]],CodigoActividad,[2]!Tabla2[Actividades Programables Presupuestables],"",0))</f>
        <v>#REF!</v>
      </c>
      <c r="I902" s="529" t="str">
        <f>IFERROR(VLOOKUP('[2]Formulario PPGR3'!$G902,'[2]Formulario PPGR2'!$H$9:$V$534,15,FALSE),"")</f>
        <v/>
      </c>
      <c r="J902" s="534"/>
      <c r="K902" s="533"/>
      <c r="L902" s="530" t="str">
        <f>IF([2]!Tabla1[[#This Row],[Descripción]]="","",_xlfn.XLOOKUP([2]!Tabla1[[#This Row],[Descripción]],[2]!Tabla10[Descripción],[2]!Tabla10[Unidad de Medida],"",0))</f>
        <v/>
      </c>
      <c r="M902" s="321"/>
      <c r="N902" s="546" t="str">
        <f>IF([2]!Tabla1[[#This Row],[Descripción]]="","",_xlfn.XLOOKUP([2]!Tabla1[[#This Row],[Descripción]],[2]!Tabla10[Descripción],[2]!Tabla10[Precio Unitario],0))</f>
        <v/>
      </c>
      <c r="O902" s="546" t="str">
        <f>IF([2]!Tabla1[[#This Row],[Cantidad de Insumos]]="","",[2]!Tabla1[[#This Row],[Precio Unitario]]*[2]!Tabla1[[#This Row],[Cantidad de Insumos]])</f>
        <v/>
      </c>
      <c r="P902" s="531" t="str">
        <f>IF([2]!Tabla1[[#This Row],[Descripción]]="","",_xlfn.XLOOKUP([2]!Tabla1[[#This Row],[Descripción]],[2]!Tabla10[Descripción],[2]!Tabla10[CODIGO PRESUPUESTARIO],0))</f>
        <v/>
      </c>
      <c r="Q902" s="532"/>
      <c r="R902" s="532" t="str">
        <f>IF([2]!Tabla1[[#This Row],[Insumos]]="","",_xlfn.XLOOKUP([2]!Tabla1[[#This Row],[Insumos]],[2]!Tabla10[Insumo],[2]!Tabla10[InsumoAbrev],"",0))</f>
        <v/>
      </c>
      <c r="S902" s="191"/>
    </row>
    <row r="903" spans="2:19">
      <c r="B903" s="191" t="str">
        <f>IF('Formulario PPGR3'!$G903="","",CONCATENATE('Formulario PPGR3'!$C903,".",'Formulario PPGR3'!$D903,".",'Formulario PPGR3'!$E903,".",'Formulario PPGR3'!$F903))</f>
        <v/>
      </c>
      <c r="C903" s="191" t="str">
        <f>IF('Formulario PPGR3'!$G903="","",'Formulario PPGR1'!#REF!)</f>
        <v/>
      </c>
      <c r="D903" s="191" t="str">
        <f>IF('Formulario PPGR3'!$G903="","",'Formulario PPGR1'!#REF!)</f>
        <v/>
      </c>
      <c r="E903" s="191" t="str">
        <f>IF('Formulario PPGR3'!$G903="","",'Formulario PPGR1'!#REF!)</f>
        <v/>
      </c>
      <c r="F903" s="191" t="str">
        <f>IF('Formulario PPGR3'!$G903="","",'Formulario PPGR1'!#REF!)</f>
        <v/>
      </c>
      <c r="G903" s="241"/>
      <c r="H903" s="528" t="e" cm="1" vm="1">
        <f t="array" ref="H903">IF([2]!Tabla1[[#This Row],[Código_Actividad]]="","",_xlfn.XLOOKUP([2]!Tabla1[[#This Row],[Código_Actividad]],CodigoActividad,[2]!Tabla2[Actividades Programables Presupuestables],"",0))</f>
        <v>#REF!</v>
      </c>
      <c r="I903" s="529" t="str">
        <f>IFERROR(VLOOKUP('[2]Formulario PPGR3'!$G903,'[2]Formulario PPGR2'!$H$9:$V$534,15,FALSE),"")</f>
        <v/>
      </c>
      <c r="J903" s="534"/>
      <c r="K903" s="533"/>
      <c r="L903" s="530" t="str">
        <f>IF([2]!Tabla1[[#This Row],[Descripción]]="","",_xlfn.XLOOKUP([2]!Tabla1[[#This Row],[Descripción]],[2]!Tabla10[Descripción],[2]!Tabla10[Unidad de Medida],"",0))</f>
        <v/>
      </c>
      <c r="M903" s="321"/>
      <c r="N903" s="546" t="str">
        <f>IF([2]!Tabla1[[#This Row],[Descripción]]="","",_xlfn.XLOOKUP([2]!Tabla1[[#This Row],[Descripción]],[2]!Tabla10[Descripción],[2]!Tabla10[Precio Unitario],0))</f>
        <v/>
      </c>
      <c r="O903" s="546" t="str">
        <f>IF([2]!Tabla1[[#This Row],[Cantidad de Insumos]]="","",[2]!Tabla1[[#This Row],[Precio Unitario]]*[2]!Tabla1[[#This Row],[Cantidad de Insumos]])</f>
        <v/>
      </c>
      <c r="P903" s="531" t="str">
        <f>IF([2]!Tabla1[[#This Row],[Descripción]]="","",_xlfn.XLOOKUP([2]!Tabla1[[#This Row],[Descripción]],[2]!Tabla10[Descripción],[2]!Tabla10[CODIGO PRESUPUESTARIO],0))</f>
        <v/>
      </c>
      <c r="Q903" s="532"/>
      <c r="R903" s="532" t="str">
        <f>IF([2]!Tabla1[[#This Row],[Insumos]]="","",_xlfn.XLOOKUP([2]!Tabla1[[#This Row],[Insumos]],[2]!Tabla10[Insumo],[2]!Tabla10[InsumoAbrev],"",0))</f>
        <v/>
      </c>
      <c r="S903" s="191"/>
    </row>
    <row r="904" spans="2:19">
      <c r="B904" s="191" t="str">
        <f>IF('Formulario PPGR3'!$G904="","",CONCATENATE('Formulario PPGR3'!$C904,".",'Formulario PPGR3'!$D904,".",'Formulario PPGR3'!$E904,".",'Formulario PPGR3'!$F904))</f>
        <v/>
      </c>
      <c r="C904" s="191" t="str">
        <f>IF('Formulario PPGR3'!$G904="","",'Formulario PPGR1'!#REF!)</f>
        <v/>
      </c>
      <c r="D904" s="191" t="str">
        <f>IF('Formulario PPGR3'!$G904="","",'Formulario PPGR1'!#REF!)</f>
        <v/>
      </c>
      <c r="E904" s="191" t="str">
        <f>IF('Formulario PPGR3'!$G904="","",'Formulario PPGR1'!#REF!)</f>
        <v/>
      </c>
      <c r="F904" s="191" t="str">
        <f>IF('Formulario PPGR3'!$G904="","",'Formulario PPGR1'!#REF!)</f>
        <v/>
      </c>
      <c r="G904" s="241"/>
      <c r="H904" s="528" t="e" cm="1" vm="1">
        <f t="array" ref="H904">IF([2]!Tabla1[[#This Row],[Código_Actividad]]="","",_xlfn.XLOOKUP([2]!Tabla1[[#This Row],[Código_Actividad]],CodigoActividad,[2]!Tabla2[Actividades Programables Presupuestables],"",0))</f>
        <v>#REF!</v>
      </c>
      <c r="I904" s="529" t="str">
        <f>IFERROR(VLOOKUP('[2]Formulario PPGR3'!$G904,'[2]Formulario PPGR2'!$H$9:$V$534,15,FALSE),"")</f>
        <v/>
      </c>
      <c r="J904" s="534"/>
      <c r="K904" s="533"/>
      <c r="L904" s="530" t="str">
        <f>IF([2]!Tabla1[[#This Row],[Descripción]]="","",_xlfn.XLOOKUP([2]!Tabla1[[#This Row],[Descripción]],[2]!Tabla10[Descripción],[2]!Tabla10[Unidad de Medida],"",0))</f>
        <v/>
      </c>
      <c r="M904" s="321"/>
      <c r="N904" s="546" t="str">
        <f>IF([2]!Tabla1[[#This Row],[Descripción]]="","",_xlfn.XLOOKUP([2]!Tabla1[[#This Row],[Descripción]],[2]!Tabla10[Descripción],[2]!Tabla10[Precio Unitario],0))</f>
        <v/>
      </c>
      <c r="O904" s="546" t="str">
        <f>IF([2]!Tabla1[[#This Row],[Cantidad de Insumos]]="","",[2]!Tabla1[[#This Row],[Precio Unitario]]*[2]!Tabla1[[#This Row],[Cantidad de Insumos]])</f>
        <v/>
      </c>
      <c r="P904" s="531" t="str">
        <f>IF([2]!Tabla1[[#This Row],[Descripción]]="","",_xlfn.XLOOKUP([2]!Tabla1[[#This Row],[Descripción]],[2]!Tabla10[Descripción],[2]!Tabla10[CODIGO PRESUPUESTARIO],0))</f>
        <v/>
      </c>
      <c r="Q904" s="532"/>
      <c r="R904" s="532" t="str">
        <f>IF([2]!Tabla1[[#This Row],[Insumos]]="","",_xlfn.XLOOKUP([2]!Tabla1[[#This Row],[Insumos]],[2]!Tabla10[Insumo],[2]!Tabla10[InsumoAbrev],"",0))</f>
        <v/>
      </c>
      <c r="S904" s="191"/>
    </row>
    <row r="905" spans="2:19">
      <c r="B905" s="191" t="str">
        <f>IF('Formulario PPGR3'!$G905="","",CONCATENATE('Formulario PPGR3'!$C905,".",'Formulario PPGR3'!$D905,".",'Formulario PPGR3'!$E905,".",'Formulario PPGR3'!$F905))</f>
        <v/>
      </c>
      <c r="C905" s="191" t="str">
        <f>IF('Formulario PPGR3'!$G905="","",'Formulario PPGR1'!#REF!)</f>
        <v/>
      </c>
      <c r="D905" s="191" t="str">
        <f>IF('Formulario PPGR3'!$G905="","",'Formulario PPGR1'!#REF!)</f>
        <v/>
      </c>
      <c r="E905" s="191" t="str">
        <f>IF('Formulario PPGR3'!$G905="","",'Formulario PPGR1'!#REF!)</f>
        <v/>
      </c>
      <c r="F905" s="191" t="str">
        <f>IF('Formulario PPGR3'!$G905="","",'Formulario PPGR1'!#REF!)</f>
        <v/>
      </c>
      <c r="G905" s="241"/>
      <c r="H905" s="528" t="e" cm="1" vm="1">
        <f t="array" ref="H905">IF([2]!Tabla1[[#This Row],[Código_Actividad]]="","",_xlfn.XLOOKUP([2]!Tabla1[[#This Row],[Código_Actividad]],CodigoActividad,[2]!Tabla2[Actividades Programables Presupuestables],"",0))</f>
        <v>#REF!</v>
      </c>
      <c r="I905" s="529" t="str">
        <f>IFERROR(VLOOKUP('[2]Formulario PPGR3'!$G905,'[2]Formulario PPGR2'!$H$9:$V$534,15,FALSE),"")</f>
        <v/>
      </c>
      <c r="J905" s="534"/>
      <c r="K905" s="533"/>
      <c r="L905" s="530" t="str">
        <f>IF([2]!Tabla1[[#This Row],[Descripción]]="","",_xlfn.XLOOKUP([2]!Tabla1[[#This Row],[Descripción]],[2]!Tabla10[Descripción],[2]!Tabla10[Unidad de Medida],"",0))</f>
        <v/>
      </c>
      <c r="M905" s="321"/>
      <c r="N905" s="546" t="str">
        <f>IF([2]!Tabla1[[#This Row],[Descripción]]="","",_xlfn.XLOOKUP([2]!Tabla1[[#This Row],[Descripción]],[2]!Tabla10[Descripción],[2]!Tabla10[Precio Unitario],0))</f>
        <v/>
      </c>
      <c r="O905" s="546" t="str">
        <f>IF([2]!Tabla1[[#This Row],[Cantidad de Insumos]]="","",[2]!Tabla1[[#This Row],[Precio Unitario]]*[2]!Tabla1[[#This Row],[Cantidad de Insumos]])</f>
        <v/>
      </c>
      <c r="P905" s="531" t="str">
        <f>IF([2]!Tabla1[[#This Row],[Descripción]]="","",_xlfn.XLOOKUP([2]!Tabla1[[#This Row],[Descripción]],[2]!Tabla10[Descripción],[2]!Tabla10[CODIGO PRESUPUESTARIO],0))</f>
        <v/>
      </c>
      <c r="Q905" s="532"/>
      <c r="R905" s="532" t="str">
        <f>IF([2]!Tabla1[[#This Row],[Insumos]]="","",_xlfn.XLOOKUP([2]!Tabla1[[#This Row],[Insumos]],[2]!Tabla10[Insumo],[2]!Tabla10[InsumoAbrev],"",0))</f>
        <v/>
      </c>
      <c r="S905" s="191"/>
    </row>
    <row r="906" spans="2:19">
      <c r="B906" s="191" t="str">
        <f>IF('Formulario PPGR3'!$G906="","",CONCATENATE('Formulario PPGR3'!$C906,".",'Formulario PPGR3'!$D906,".",'Formulario PPGR3'!$E906,".",'Formulario PPGR3'!$F906))</f>
        <v/>
      </c>
      <c r="C906" s="191" t="str">
        <f>IF('Formulario PPGR3'!$G906="","",'Formulario PPGR1'!#REF!)</f>
        <v/>
      </c>
      <c r="D906" s="191" t="str">
        <f>IF('Formulario PPGR3'!$G906="","",'Formulario PPGR1'!#REF!)</f>
        <v/>
      </c>
      <c r="E906" s="191" t="str">
        <f>IF('Formulario PPGR3'!$G906="","",'Formulario PPGR1'!#REF!)</f>
        <v/>
      </c>
      <c r="F906" s="191" t="str">
        <f>IF('Formulario PPGR3'!$G906="","",'Formulario PPGR1'!#REF!)</f>
        <v/>
      </c>
      <c r="G906" s="241"/>
      <c r="H906" s="528" t="e" cm="1" vm="1">
        <f t="array" ref="H906">IF([2]!Tabla1[[#This Row],[Código_Actividad]]="","",_xlfn.XLOOKUP([2]!Tabla1[[#This Row],[Código_Actividad]],CodigoActividad,[2]!Tabla2[Actividades Programables Presupuestables],"",0))</f>
        <v>#REF!</v>
      </c>
      <c r="I906" s="529" t="str">
        <f>IFERROR(VLOOKUP('[2]Formulario PPGR3'!$G906,'[2]Formulario PPGR2'!$H$9:$V$534,15,FALSE),"")</f>
        <v/>
      </c>
      <c r="J906" s="534"/>
      <c r="K906" s="533"/>
      <c r="L906" s="530" t="str">
        <f>IF([2]!Tabla1[[#This Row],[Descripción]]="","",_xlfn.XLOOKUP([2]!Tabla1[[#This Row],[Descripción]],[2]!Tabla10[Descripción],[2]!Tabla10[Unidad de Medida],"",0))</f>
        <v/>
      </c>
      <c r="M906" s="321"/>
      <c r="N906" s="546" t="str">
        <f>IF([2]!Tabla1[[#This Row],[Descripción]]="","",_xlfn.XLOOKUP([2]!Tabla1[[#This Row],[Descripción]],[2]!Tabla10[Descripción],[2]!Tabla10[Precio Unitario],0))</f>
        <v/>
      </c>
      <c r="O906" s="546" t="str">
        <f>IF([2]!Tabla1[[#This Row],[Cantidad de Insumos]]="","",[2]!Tabla1[[#This Row],[Precio Unitario]]*[2]!Tabla1[[#This Row],[Cantidad de Insumos]])</f>
        <v/>
      </c>
      <c r="P906" s="531" t="str">
        <f>IF([2]!Tabla1[[#This Row],[Descripción]]="","",_xlfn.XLOOKUP([2]!Tabla1[[#This Row],[Descripción]],[2]!Tabla10[Descripción],[2]!Tabla10[CODIGO PRESUPUESTARIO],0))</f>
        <v/>
      </c>
      <c r="Q906" s="532"/>
      <c r="R906" s="532" t="str">
        <f>IF([2]!Tabla1[[#This Row],[Insumos]]="","",_xlfn.XLOOKUP([2]!Tabla1[[#This Row],[Insumos]],[2]!Tabla10[Insumo],[2]!Tabla10[InsumoAbrev],"",0))</f>
        <v/>
      </c>
      <c r="S906" s="191"/>
    </row>
    <row r="907" spans="2:19">
      <c r="B907" s="191" t="str">
        <f>IF('Formulario PPGR3'!$G907="","",CONCATENATE('Formulario PPGR3'!$C907,".",'Formulario PPGR3'!$D907,".",'Formulario PPGR3'!$E907,".",'Formulario PPGR3'!$F907))</f>
        <v/>
      </c>
      <c r="C907" s="191" t="str">
        <f>IF('Formulario PPGR3'!$G907="","",'Formulario PPGR1'!#REF!)</f>
        <v/>
      </c>
      <c r="D907" s="191" t="str">
        <f>IF('Formulario PPGR3'!$G907="","",'Formulario PPGR1'!#REF!)</f>
        <v/>
      </c>
      <c r="E907" s="191" t="str">
        <f>IF('Formulario PPGR3'!$G907="","",'Formulario PPGR1'!#REF!)</f>
        <v/>
      </c>
      <c r="F907" s="191" t="str">
        <f>IF('Formulario PPGR3'!$G907="","",'Formulario PPGR1'!#REF!)</f>
        <v/>
      </c>
      <c r="G907" s="241"/>
      <c r="H907" s="528" t="e" cm="1" vm="1">
        <f t="array" ref="H907">IF([2]!Tabla1[[#This Row],[Código_Actividad]]="","",_xlfn.XLOOKUP([2]!Tabla1[[#This Row],[Código_Actividad]],CodigoActividad,[2]!Tabla2[Actividades Programables Presupuestables],"",0))</f>
        <v>#REF!</v>
      </c>
      <c r="I907" s="529" t="str">
        <f>IFERROR(VLOOKUP('[2]Formulario PPGR3'!$G907,'[2]Formulario PPGR2'!$H$9:$V$534,15,FALSE),"")</f>
        <v/>
      </c>
      <c r="J907" s="534"/>
      <c r="K907" s="533"/>
      <c r="L907" s="530" t="str">
        <f>IF([2]!Tabla1[[#This Row],[Descripción]]="","",_xlfn.XLOOKUP([2]!Tabla1[[#This Row],[Descripción]],[2]!Tabla10[Descripción],[2]!Tabla10[Unidad de Medida],"",0))</f>
        <v/>
      </c>
      <c r="M907" s="321"/>
      <c r="N907" s="546" t="str">
        <f>IF([2]!Tabla1[[#This Row],[Descripción]]="","",_xlfn.XLOOKUP([2]!Tabla1[[#This Row],[Descripción]],[2]!Tabla10[Descripción],[2]!Tabla10[Precio Unitario],0))</f>
        <v/>
      </c>
      <c r="O907" s="546" t="str">
        <f>IF([2]!Tabla1[[#This Row],[Cantidad de Insumos]]="","",[2]!Tabla1[[#This Row],[Precio Unitario]]*[2]!Tabla1[[#This Row],[Cantidad de Insumos]])</f>
        <v/>
      </c>
      <c r="P907" s="531" t="str">
        <f>IF([2]!Tabla1[[#This Row],[Descripción]]="","",_xlfn.XLOOKUP([2]!Tabla1[[#This Row],[Descripción]],[2]!Tabla10[Descripción],[2]!Tabla10[CODIGO PRESUPUESTARIO],0))</f>
        <v/>
      </c>
      <c r="Q907" s="532"/>
      <c r="R907" s="532" t="str">
        <f>IF([2]!Tabla1[[#This Row],[Insumos]]="","",_xlfn.XLOOKUP([2]!Tabla1[[#This Row],[Insumos]],[2]!Tabla10[Insumo],[2]!Tabla10[InsumoAbrev],"",0))</f>
        <v/>
      </c>
      <c r="S907" s="191"/>
    </row>
    <row r="908" spans="2:19">
      <c r="B908" s="191" t="str">
        <f>IF('Formulario PPGR3'!$G908="","",CONCATENATE('Formulario PPGR3'!$C908,".",'Formulario PPGR3'!$D908,".",'Formulario PPGR3'!$E908,".",'Formulario PPGR3'!$F908))</f>
        <v/>
      </c>
      <c r="C908" s="191" t="str">
        <f>IF('Formulario PPGR3'!$G908="","",'Formulario PPGR1'!#REF!)</f>
        <v/>
      </c>
      <c r="D908" s="191" t="str">
        <f>IF('Formulario PPGR3'!$G908="","",'Formulario PPGR1'!#REF!)</f>
        <v/>
      </c>
      <c r="E908" s="191" t="str">
        <f>IF('Formulario PPGR3'!$G908="","",'Formulario PPGR1'!#REF!)</f>
        <v/>
      </c>
      <c r="F908" s="191" t="str">
        <f>IF('Formulario PPGR3'!$G908="","",'Formulario PPGR1'!#REF!)</f>
        <v/>
      </c>
      <c r="G908" s="241"/>
      <c r="H908" s="528" t="e" cm="1" vm="1">
        <f t="array" ref="H908">IF([2]!Tabla1[[#This Row],[Código_Actividad]]="","",_xlfn.XLOOKUP([2]!Tabla1[[#This Row],[Código_Actividad]],CodigoActividad,[2]!Tabla2[Actividades Programables Presupuestables],"",0))</f>
        <v>#REF!</v>
      </c>
      <c r="I908" s="529" t="str">
        <f>IFERROR(VLOOKUP('[2]Formulario PPGR3'!$G908,'[2]Formulario PPGR2'!$H$9:$V$534,15,FALSE),"")</f>
        <v/>
      </c>
      <c r="J908" s="534"/>
      <c r="K908" s="533"/>
      <c r="L908" s="530" t="str">
        <f>IF([2]!Tabla1[[#This Row],[Descripción]]="","",_xlfn.XLOOKUP([2]!Tabla1[[#This Row],[Descripción]],[2]!Tabla10[Descripción],[2]!Tabla10[Unidad de Medida],"",0))</f>
        <v/>
      </c>
      <c r="M908" s="321"/>
      <c r="N908" s="546" t="str">
        <f>IF([2]!Tabla1[[#This Row],[Descripción]]="","",_xlfn.XLOOKUP([2]!Tabla1[[#This Row],[Descripción]],[2]!Tabla10[Descripción],[2]!Tabla10[Precio Unitario],0))</f>
        <v/>
      </c>
      <c r="O908" s="546" t="str">
        <f>IF([2]!Tabla1[[#This Row],[Cantidad de Insumos]]="","",[2]!Tabla1[[#This Row],[Precio Unitario]]*[2]!Tabla1[[#This Row],[Cantidad de Insumos]])</f>
        <v/>
      </c>
      <c r="P908" s="531" t="str">
        <f>IF([2]!Tabla1[[#This Row],[Descripción]]="","",_xlfn.XLOOKUP([2]!Tabla1[[#This Row],[Descripción]],[2]!Tabla10[Descripción],[2]!Tabla10[CODIGO PRESUPUESTARIO],0))</f>
        <v/>
      </c>
      <c r="Q908" s="532"/>
      <c r="R908" s="532" t="str">
        <f>IF([2]!Tabla1[[#This Row],[Insumos]]="","",_xlfn.XLOOKUP([2]!Tabla1[[#This Row],[Insumos]],[2]!Tabla10[Insumo],[2]!Tabla10[InsumoAbrev],"",0))</f>
        <v/>
      </c>
      <c r="S908" s="191"/>
    </row>
    <row r="909" spans="2:19">
      <c r="B909" s="191" t="str">
        <f>IF('Formulario PPGR3'!$G909="","",CONCATENATE('Formulario PPGR3'!$C909,".",'Formulario PPGR3'!$D909,".",'Formulario PPGR3'!$E909,".",'Formulario PPGR3'!$F909))</f>
        <v/>
      </c>
      <c r="C909" s="191" t="str">
        <f>IF('Formulario PPGR3'!$G909="","",'Formulario PPGR1'!#REF!)</f>
        <v/>
      </c>
      <c r="D909" s="191" t="str">
        <f>IF('Formulario PPGR3'!$G909="","",'Formulario PPGR1'!#REF!)</f>
        <v/>
      </c>
      <c r="E909" s="191" t="str">
        <f>IF('Formulario PPGR3'!$G909="","",'Formulario PPGR1'!#REF!)</f>
        <v/>
      </c>
      <c r="F909" s="191" t="str">
        <f>IF('Formulario PPGR3'!$G909="","",'Formulario PPGR1'!#REF!)</f>
        <v/>
      </c>
      <c r="G909" s="241"/>
      <c r="H909" s="528" t="e" cm="1" vm="1">
        <f t="array" ref="H909">IF([2]!Tabla1[[#This Row],[Código_Actividad]]="","",_xlfn.XLOOKUP([2]!Tabla1[[#This Row],[Código_Actividad]],CodigoActividad,[2]!Tabla2[Actividades Programables Presupuestables],"",0))</f>
        <v>#REF!</v>
      </c>
      <c r="I909" s="529" t="str">
        <f>IFERROR(VLOOKUP('[2]Formulario PPGR3'!$G909,'[2]Formulario PPGR2'!$H$9:$V$534,15,FALSE),"")</f>
        <v/>
      </c>
      <c r="J909" s="534"/>
      <c r="K909" s="533"/>
      <c r="L909" s="530" t="str">
        <f>IF([2]!Tabla1[[#This Row],[Descripción]]="","",_xlfn.XLOOKUP([2]!Tabla1[[#This Row],[Descripción]],[2]!Tabla10[Descripción],[2]!Tabla10[Unidad de Medida],"",0))</f>
        <v/>
      </c>
      <c r="M909" s="321"/>
      <c r="N909" s="546" t="str">
        <f>IF([2]!Tabla1[[#This Row],[Descripción]]="","",_xlfn.XLOOKUP([2]!Tabla1[[#This Row],[Descripción]],[2]!Tabla10[Descripción],[2]!Tabla10[Precio Unitario],0))</f>
        <v/>
      </c>
      <c r="O909" s="546" t="str">
        <f>IF([2]!Tabla1[[#This Row],[Cantidad de Insumos]]="","",[2]!Tabla1[[#This Row],[Precio Unitario]]*[2]!Tabla1[[#This Row],[Cantidad de Insumos]])</f>
        <v/>
      </c>
      <c r="P909" s="531" t="str">
        <f>IF([2]!Tabla1[[#This Row],[Descripción]]="","",_xlfn.XLOOKUP([2]!Tabla1[[#This Row],[Descripción]],[2]!Tabla10[Descripción],[2]!Tabla10[CODIGO PRESUPUESTARIO],0))</f>
        <v/>
      </c>
      <c r="Q909" s="532"/>
      <c r="R909" s="532" t="str">
        <f>IF([2]!Tabla1[[#This Row],[Insumos]]="","",_xlfn.XLOOKUP([2]!Tabla1[[#This Row],[Insumos]],[2]!Tabla10[Insumo],[2]!Tabla10[InsumoAbrev],"",0))</f>
        <v/>
      </c>
      <c r="S909" s="191"/>
    </row>
    <row r="910" spans="2:19">
      <c r="B910" s="191" t="str">
        <f>IF('Formulario PPGR3'!$G910="","",CONCATENATE('Formulario PPGR3'!$C910,".",'Formulario PPGR3'!$D910,".",'Formulario PPGR3'!$E910,".",'Formulario PPGR3'!$F910))</f>
        <v/>
      </c>
      <c r="C910" s="191" t="str">
        <f>IF('Formulario PPGR3'!$G910="","",'Formulario PPGR1'!#REF!)</f>
        <v/>
      </c>
      <c r="D910" s="191" t="str">
        <f>IF('Formulario PPGR3'!$G910="","",'Formulario PPGR1'!#REF!)</f>
        <v/>
      </c>
      <c r="E910" s="191" t="str">
        <f>IF('Formulario PPGR3'!$G910="","",'Formulario PPGR1'!#REF!)</f>
        <v/>
      </c>
      <c r="F910" s="191" t="str">
        <f>IF('Formulario PPGR3'!$G910="","",'Formulario PPGR1'!#REF!)</f>
        <v/>
      </c>
      <c r="G910" s="241"/>
      <c r="H910" s="528" t="e" cm="1" vm="1">
        <f t="array" ref="H910">IF([2]!Tabla1[[#This Row],[Código_Actividad]]="","",_xlfn.XLOOKUP([2]!Tabla1[[#This Row],[Código_Actividad]],CodigoActividad,[2]!Tabla2[Actividades Programables Presupuestables],"",0))</f>
        <v>#REF!</v>
      </c>
      <c r="I910" s="529" t="str">
        <f>IFERROR(VLOOKUP('[2]Formulario PPGR3'!$G910,'[2]Formulario PPGR2'!$H$9:$V$534,15,FALSE),"")</f>
        <v/>
      </c>
      <c r="J910" s="534"/>
      <c r="K910" s="533"/>
      <c r="L910" s="530" t="str">
        <f>IF([2]!Tabla1[[#This Row],[Descripción]]="","",_xlfn.XLOOKUP([2]!Tabla1[[#This Row],[Descripción]],[2]!Tabla10[Descripción],[2]!Tabla10[Unidad de Medida],"",0))</f>
        <v/>
      </c>
      <c r="M910" s="321"/>
      <c r="N910" s="546" t="str">
        <f>IF([2]!Tabla1[[#This Row],[Descripción]]="","",_xlfn.XLOOKUP([2]!Tabla1[[#This Row],[Descripción]],[2]!Tabla10[Descripción],[2]!Tabla10[Precio Unitario],0))</f>
        <v/>
      </c>
      <c r="O910" s="546" t="str">
        <f>IF([2]!Tabla1[[#This Row],[Cantidad de Insumos]]="","",[2]!Tabla1[[#This Row],[Precio Unitario]]*[2]!Tabla1[[#This Row],[Cantidad de Insumos]])</f>
        <v/>
      </c>
      <c r="P910" s="531" t="str">
        <f>IF([2]!Tabla1[[#This Row],[Descripción]]="","",_xlfn.XLOOKUP([2]!Tabla1[[#This Row],[Descripción]],[2]!Tabla10[Descripción],[2]!Tabla10[CODIGO PRESUPUESTARIO],0))</f>
        <v/>
      </c>
      <c r="Q910" s="532"/>
      <c r="R910" s="532" t="str">
        <f>IF([2]!Tabla1[[#This Row],[Insumos]]="","",_xlfn.XLOOKUP([2]!Tabla1[[#This Row],[Insumos]],[2]!Tabla10[Insumo],[2]!Tabla10[InsumoAbrev],"",0))</f>
        <v/>
      </c>
      <c r="S910" s="191"/>
    </row>
    <row r="911" spans="2:19">
      <c r="B911" s="191" t="str">
        <f>IF('Formulario PPGR3'!$G911="","",CONCATENATE('Formulario PPGR3'!$C911,".",'Formulario PPGR3'!$D911,".",'Formulario PPGR3'!$E911,".",'Formulario PPGR3'!$F911))</f>
        <v/>
      </c>
      <c r="C911" s="191" t="str">
        <f>IF('Formulario PPGR3'!$G911="","",'Formulario PPGR1'!#REF!)</f>
        <v/>
      </c>
      <c r="D911" s="191" t="str">
        <f>IF('Formulario PPGR3'!$G911="","",'Formulario PPGR1'!#REF!)</f>
        <v/>
      </c>
      <c r="E911" s="191" t="str">
        <f>IF('Formulario PPGR3'!$G911="","",'Formulario PPGR1'!#REF!)</f>
        <v/>
      </c>
      <c r="F911" s="191" t="str">
        <f>IF('Formulario PPGR3'!$G911="","",'Formulario PPGR1'!#REF!)</f>
        <v/>
      </c>
      <c r="G911" s="241"/>
      <c r="H911" s="528" t="e" cm="1" vm="1">
        <f t="array" ref="H911">IF([2]!Tabla1[[#This Row],[Código_Actividad]]="","",_xlfn.XLOOKUP([2]!Tabla1[[#This Row],[Código_Actividad]],CodigoActividad,[2]!Tabla2[Actividades Programables Presupuestables],"",0))</f>
        <v>#REF!</v>
      </c>
      <c r="I911" s="529" t="str">
        <f>IFERROR(VLOOKUP('[2]Formulario PPGR3'!$G911,'[2]Formulario PPGR2'!$H$9:$V$534,15,FALSE),"")</f>
        <v/>
      </c>
      <c r="J911" s="534"/>
      <c r="K911" s="533"/>
      <c r="L911" s="530" t="str">
        <f>IF([2]!Tabla1[[#This Row],[Descripción]]="","",_xlfn.XLOOKUP([2]!Tabla1[[#This Row],[Descripción]],[2]!Tabla10[Descripción],[2]!Tabla10[Unidad de Medida],"",0))</f>
        <v/>
      </c>
      <c r="M911" s="321"/>
      <c r="N911" s="546" t="str">
        <f>IF([2]!Tabla1[[#This Row],[Descripción]]="","",_xlfn.XLOOKUP([2]!Tabla1[[#This Row],[Descripción]],[2]!Tabla10[Descripción],[2]!Tabla10[Precio Unitario],0))</f>
        <v/>
      </c>
      <c r="O911" s="546" t="str">
        <f>IF([2]!Tabla1[[#This Row],[Cantidad de Insumos]]="","",[2]!Tabla1[[#This Row],[Precio Unitario]]*[2]!Tabla1[[#This Row],[Cantidad de Insumos]])</f>
        <v/>
      </c>
      <c r="P911" s="531" t="str">
        <f>IF([2]!Tabla1[[#This Row],[Descripción]]="","",_xlfn.XLOOKUP([2]!Tabla1[[#This Row],[Descripción]],[2]!Tabla10[Descripción],[2]!Tabla10[CODIGO PRESUPUESTARIO],0))</f>
        <v/>
      </c>
      <c r="Q911" s="532"/>
      <c r="R911" s="532" t="str">
        <f>IF([2]!Tabla1[[#This Row],[Insumos]]="","",_xlfn.XLOOKUP([2]!Tabla1[[#This Row],[Insumos]],[2]!Tabla10[Insumo],[2]!Tabla10[InsumoAbrev],"",0))</f>
        <v/>
      </c>
      <c r="S911" s="191"/>
    </row>
    <row r="912" spans="2:19">
      <c r="B912" s="191" t="str">
        <f>IF('Formulario PPGR3'!$G912="","",CONCATENATE('Formulario PPGR3'!$C912,".",'Formulario PPGR3'!$D912,".",'Formulario PPGR3'!$E912,".",'Formulario PPGR3'!$F912))</f>
        <v/>
      </c>
      <c r="C912" s="191" t="str">
        <f>IF('Formulario PPGR3'!$G912="","",'Formulario PPGR1'!#REF!)</f>
        <v/>
      </c>
      <c r="D912" s="191" t="str">
        <f>IF('Formulario PPGR3'!$G912="","",'Formulario PPGR1'!#REF!)</f>
        <v/>
      </c>
      <c r="E912" s="191" t="str">
        <f>IF('Formulario PPGR3'!$G912="","",'Formulario PPGR1'!#REF!)</f>
        <v/>
      </c>
      <c r="F912" s="191" t="str">
        <f>IF('Formulario PPGR3'!$G912="","",'Formulario PPGR1'!#REF!)</f>
        <v/>
      </c>
      <c r="G912" s="241"/>
      <c r="H912" s="528" t="e" cm="1" vm="1">
        <f t="array" ref="H912">IF([2]!Tabla1[[#This Row],[Código_Actividad]]="","",_xlfn.XLOOKUP([2]!Tabla1[[#This Row],[Código_Actividad]],CodigoActividad,[2]!Tabla2[Actividades Programables Presupuestables],"",0))</f>
        <v>#REF!</v>
      </c>
      <c r="I912" s="529" t="str">
        <f>IFERROR(VLOOKUP('[2]Formulario PPGR3'!$G912,'[2]Formulario PPGR2'!$H$9:$V$534,15,FALSE),"")</f>
        <v/>
      </c>
      <c r="J912" s="534"/>
      <c r="K912" s="533"/>
      <c r="L912" s="530" t="str">
        <f>IF([2]!Tabla1[[#This Row],[Descripción]]="","",_xlfn.XLOOKUP([2]!Tabla1[[#This Row],[Descripción]],[2]!Tabla10[Descripción],[2]!Tabla10[Unidad de Medida],"",0))</f>
        <v/>
      </c>
      <c r="M912" s="321"/>
      <c r="N912" s="546" t="str">
        <f>IF([2]!Tabla1[[#This Row],[Descripción]]="","",_xlfn.XLOOKUP([2]!Tabla1[[#This Row],[Descripción]],[2]!Tabla10[Descripción],[2]!Tabla10[Precio Unitario],0))</f>
        <v/>
      </c>
      <c r="O912" s="546" t="str">
        <f>IF([2]!Tabla1[[#This Row],[Cantidad de Insumos]]="","",[2]!Tabla1[[#This Row],[Precio Unitario]]*[2]!Tabla1[[#This Row],[Cantidad de Insumos]])</f>
        <v/>
      </c>
      <c r="P912" s="531" t="str">
        <f>IF([2]!Tabla1[[#This Row],[Descripción]]="","",_xlfn.XLOOKUP([2]!Tabla1[[#This Row],[Descripción]],[2]!Tabla10[Descripción],[2]!Tabla10[CODIGO PRESUPUESTARIO],0))</f>
        <v/>
      </c>
      <c r="Q912" s="532"/>
      <c r="R912" s="532" t="str">
        <f>IF([2]!Tabla1[[#This Row],[Insumos]]="","",_xlfn.XLOOKUP([2]!Tabla1[[#This Row],[Insumos]],[2]!Tabla10[Insumo],[2]!Tabla10[InsumoAbrev],"",0))</f>
        <v/>
      </c>
      <c r="S912" s="191"/>
    </row>
    <row r="913" spans="2:19">
      <c r="B913" s="191" t="str">
        <f>IF('Formulario PPGR3'!$G913="","",CONCATENATE('Formulario PPGR3'!$C913,".",'Formulario PPGR3'!$D913,".",'Formulario PPGR3'!$E913,".",'Formulario PPGR3'!$F913))</f>
        <v/>
      </c>
      <c r="C913" s="191" t="str">
        <f>IF('Formulario PPGR3'!$G913="","",'Formulario PPGR1'!#REF!)</f>
        <v/>
      </c>
      <c r="D913" s="191" t="str">
        <f>IF('Formulario PPGR3'!$G913="","",'Formulario PPGR1'!#REF!)</f>
        <v/>
      </c>
      <c r="E913" s="191" t="str">
        <f>IF('Formulario PPGR3'!$G913="","",'Formulario PPGR1'!#REF!)</f>
        <v/>
      </c>
      <c r="F913" s="191" t="str">
        <f>IF('Formulario PPGR3'!$G913="","",'Formulario PPGR1'!#REF!)</f>
        <v/>
      </c>
      <c r="G913" s="241"/>
      <c r="H913" s="528" t="e" cm="1" vm="1">
        <f t="array" ref="H913">IF([2]!Tabla1[[#This Row],[Código_Actividad]]="","",_xlfn.XLOOKUP([2]!Tabla1[[#This Row],[Código_Actividad]],CodigoActividad,[2]!Tabla2[Actividades Programables Presupuestables],"",0))</f>
        <v>#REF!</v>
      </c>
      <c r="I913" s="529" t="str">
        <f>IFERROR(VLOOKUP('[2]Formulario PPGR3'!$G913,'[2]Formulario PPGR2'!$H$9:$V$534,15,FALSE),"")</f>
        <v/>
      </c>
      <c r="J913" s="534"/>
      <c r="K913" s="533"/>
      <c r="L913" s="530" t="str">
        <f>IF([2]!Tabla1[[#This Row],[Descripción]]="","",_xlfn.XLOOKUP([2]!Tabla1[[#This Row],[Descripción]],[2]!Tabla10[Descripción],[2]!Tabla10[Unidad de Medida],"",0))</f>
        <v/>
      </c>
      <c r="M913" s="321"/>
      <c r="N913" s="546" t="str">
        <f>IF([2]!Tabla1[[#This Row],[Descripción]]="","",_xlfn.XLOOKUP([2]!Tabla1[[#This Row],[Descripción]],[2]!Tabla10[Descripción],[2]!Tabla10[Precio Unitario],0))</f>
        <v/>
      </c>
      <c r="O913" s="546" t="str">
        <f>IF([2]!Tabla1[[#This Row],[Cantidad de Insumos]]="","",[2]!Tabla1[[#This Row],[Precio Unitario]]*[2]!Tabla1[[#This Row],[Cantidad de Insumos]])</f>
        <v/>
      </c>
      <c r="P913" s="531" t="str">
        <f>IF([2]!Tabla1[[#This Row],[Descripción]]="","",_xlfn.XLOOKUP([2]!Tabla1[[#This Row],[Descripción]],[2]!Tabla10[Descripción],[2]!Tabla10[CODIGO PRESUPUESTARIO],0))</f>
        <v/>
      </c>
      <c r="Q913" s="532"/>
      <c r="R913" s="532" t="str">
        <f>IF([2]!Tabla1[[#This Row],[Insumos]]="","",_xlfn.XLOOKUP([2]!Tabla1[[#This Row],[Insumos]],[2]!Tabla10[Insumo],[2]!Tabla10[InsumoAbrev],"",0))</f>
        <v/>
      </c>
      <c r="S913" s="191"/>
    </row>
    <row r="914" spans="2:19">
      <c r="B914" s="191" t="str">
        <f>IF('Formulario PPGR3'!$G914="","",CONCATENATE('Formulario PPGR3'!$C914,".",'Formulario PPGR3'!$D914,".",'Formulario PPGR3'!$E914,".",'Formulario PPGR3'!$F914))</f>
        <v/>
      </c>
      <c r="C914" s="191" t="str">
        <f>IF('Formulario PPGR3'!$G914="","",'Formulario PPGR1'!#REF!)</f>
        <v/>
      </c>
      <c r="D914" s="191" t="str">
        <f>IF('Formulario PPGR3'!$G914="","",'Formulario PPGR1'!#REF!)</f>
        <v/>
      </c>
      <c r="E914" s="191" t="str">
        <f>IF('Formulario PPGR3'!$G914="","",'Formulario PPGR1'!#REF!)</f>
        <v/>
      </c>
      <c r="F914" s="191" t="str">
        <f>IF('Formulario PPGR3'!$G914="","",'Formulario PPGR1'!#REF!)</f>
        <v/>
      </c>
      <c r="G914" s="241"/>
      <c r="H914" s="528" t="e" cm="1" vm="1">
        <f t="array" ref="H914">IF([2]!Tabla1[[#This Row],[Código_Actividad]]="","",_xlfn.XLOOKUP([2]!Tabla1[[#This Row],[Código_Actividad]],CodigoActividad,[2]!Tabla2[Actividades Programables Presupuestables],"",0))</f>
        <v>#REF!</v>
      </c>
      <c r="I914" s="529" t="str">
        <f>IFERROR(VLOOKUP('[2]Formulario PPGR3'!$G914,'[2]Formulario PPGR2'!$H$9:$V$534,15,FALSE),"")</f>
        <v/>
      </c>
      <c r="J914" s="534"/>
      <c r="K914" s="533"/>
      <c r="L914" s="530" t="str">
        <f>IF([2]!Tabla1[[#This Row],[Descripción]]="","",_xlfn.XLOOKUP([2]!Tabla1[[#This Row],[Descripción]],[2]!Tabla10[Descripción],[2]!Tabla10[Unidad de Medida],"",0))</f>
        <v/>
      </c>
      <c r="M914" s="321"/>
      <c r="N914" s="546" t="str">
        <f>IF([2]!Tabla1[[#This Row],[Descripción]]="","",_xlfn.XLOOKUP([2]!Tabla1[[#This Row],[Descripción]],[2]!Tabla10[Descripción],[2]!Tabla10[Precio Unitario],0))</f>
        <v/>
      </c>
      <c r="O914" s="546" t="str">
        <f>IF([2]!Tabla1[[#This Row],[Cantidad de Insumos]]="","",[2]!Tabla1[[#This Row],[Precio Unitario]]*[2]!Tabla1[[#This Row],[Cantidad de Insumos]])</f>
        <v/>
      </c>
      <c r="P914" s="531" t="str">
        <f>IF([2]!Tabla1[[#This Row],[Descripción]]="","",_xlfn.XLOOKUP([2]!Tabla1[[#This Row],[Descripción]],[2]!Tabla10[Descripción],[2]!Tabla10[CODIGO PRESUPUESTARIO],0))</f>
        <v/>
      </c>
      <c r="Q914" s="532"/>
      <c r="R914" s="532" t="str">
        <f>IF([2]!Tabla1[[#This Row],[Insumos]]="","",_xlfn.XLOOKUP([2]!Tabla1[[#This Row],[Insumos]],[2]!Tabla10[Insumo],[2]!Tabla10[InsumoAbrev],"",0))</f>
        <v/>
      </c>
      <c r="S914" s="191"/>
    </row>
    <row r="915" spans="2:19">
      <c r="B915" s="191" t="str">
        <f>IF('Formulario PPGR3'!$G915="","",CONCATENATE('Formulario PPGR3'!$C915,".",'Formulario PPGR3'!$D915,".",'Formulario PPGR3'!$E915,".",'Formulario PPGR3'!$F915))</f>
        <v/>
      </c>
      <c r="C915" s="191" t="str">
        <f>IF('Formulario PPGR3'!$G915="","",'Formulario PPGR1'!#REF!)</f>
        <v/>
      </c>
      <c r="D915" s="191" t="str">
        <f>IF('Formulario PPGR3'!$G915="","",'Formulario PPGR1'!#REF!)</f>
        <v/>
      </c>
      <c r="E915" s="191" t="str">
        <f>IF('Formulario PPGR3'!$G915="","",'Formulario PPGR1'!#REF!)</f>
        <v/>
      </c>
      <c r="F915" s="191" t="str">
        <f>IF('Formulario PPGR3'!$G915="","",'Formulario PPGR1'!#REF!)</f>
        <v/>
      </c>
      <c r="G915" s="241"/>
      <c r="H915" s="528" t="e" cm="1" vm="1">
        <f t="array" ref="H915">IF([2]!Tabla1[[#This Row],[Código_Actividad]]="","",_xlfn.XLOOKUP([2]!Tabla1[[#This Row],[Código_Actividad]],CodigoActividad,[2]!Tabla2[Actividades Programables Presupuestables],"",0))</f>
        <v>#REF!</v>
      </c>
      <c r="I915" s="529" t="str">
        <f>IFERROR(VLOOKUP('[2]Formulario PPGR3'!$G915,'[2]Formulario PPGR2'!$H$9:$V$534,15,FALSE),"")</f>
        <v/>
      </c>
      <c r="J915" s="534"/>
      <c r="K915" s="533"/>
      <c r="L915" s="530" t="str">
        <f>IF([2]!Tabla1[[#This Row],[Descripción]]="","",_xlfn.XLOOKUP([2]!Tabla1[[#This Row],[Descripción]],[2]!Tabla10[Descripción],[2]!Tabla10[Unidad de Medida],"",0))</f>
        <v/>
      </c>
      <c r="M915" s="321"/>
      <c r="N915" s="546" t="str">
        <f>IF([2]!Tabla1[[#This Row],[Descripción]]="","",_xlfn.XLOOKUP([2]!Tabla1[[#This Row],[Descripción]],[2]!Tabla10[Descripción],[2]!Tabla10[Precio Unitario],0))</f>
        <v/>
      </c>
      <c r="O915" s="546" t="str">
        <f>IF([2]!Tabla1[[#This Row],[Cantidad de Insumos]]="","",[2]!Tabla1[[#This Row],[Precio Unitario]]*[2]!Tabla1[[#This Row],[Cantidad de Insumos]])</f>
        <v/>
      </c>
      <c r="P915" s="531" t="str">
        <f>IF([2]!Tabla1[[#This Row],[Descripción]]="","",_xlfn.XLOOKUP([2]!Tabla1[[#This Row],[Descripción]],[2]!Tabla10[Descripción],[2]!Tabla10[CODIGO PRESUPUESTARIO],0))</f>
        <v/>
      </c>
      <c r="Q915" s="532"/>
      <c r="R915" s="532" t="str">
        <f>IF([2]!Tabla1[[#This Row],[Insumos]]="","",_xlfn.XLOOKUP([2]!Tabla1[[#This Row],[Insumos]],[2]!Tabla10[Insumo],[2]!Tabla10[InsumoAbrev],"",0))</f>
        <v/>
      </c>
      <c r="S915" s="191"/>
    </row>
    <row r="916" spans="2:19">
      <c r="B916" s="191" t="str">
        <f>IF('Formulario PPGR3'!$G916="","",CONCATENATE('Formulario PPGR3'!$C916,".",'Formulario PPGR3'!$D916,".",'Formulario PPGR3'!$E916,".",'Formulario PPGR3'!$F916))</f>
        <v/>
      </c>
      <c r="C916" s="191" t="str">
        <f>IF('Formulario PPGR3'!$G916="","",'Formulario PPGR1'!#REF!)</f>
        <v/>
      </c>
      <c r="D916" s="191" t="str">
        <f>IF('Formulario PPGR3'!$G916="","",'Formulario PPGR1'!#REF!)</f>
        <v/>
      </c>
      <c r="E916" s="191" t="str">
        <f>IF('Formulario PPGR3'!$G916="","",'Formulario PPGR1'!#REF!)</f>
        <v/>
      </c>
      <c r="F916" s="191" t="str">
        <f>IF('Formulario PPGR3'!$G916="","",'Formulario PPGR1'!#REF!)</f>
        <v/>
      </c>
      <c r="G916" s="241"/>
      <c r="H916" s="528" t="e" cm="1" vm="1">
        <f t="array" ref="H916">IF([2]!Tabla1[[#This Row],[Código_Actividad]]="","",_xlfn.XLOOKUP([2]!Tabla1[[#This Row],[Código_Actividad]],CodigoActividad,[2]!Tabla2[Actividades Programables Presupuestables],"",0))</f>
        <v>#REF!</v>
      </c>
      <c r="I916" s="529" t="str">
        <f>IFERROR(VLOOKUP('[2]Formulario PPGR3'!$G916,'[2]Formulario PPGR2'!$H$9:$V$534,15,FALSE),"")</f>
        <v/>
      </c>
      <c r="J916" s="534"/>
      <c r="K916" s="533"/>
      <c r="L916" s="530" t="str">
        <f>IF([2]!Tabla1[[#This Row],[Descripción]]="","",_xlfn.XLOOKUP([2]!Tabla1[[#This Row],[Descripción]],[2]!Tabla10[Descripción],[2]!Tabla10[Unidad de Medida],"",0))</f>
        <v/>
      </c>
      <c r="M916" s="321"/>
      <c r="N916" s="546" t="str">
        <f>IF([2]!Tabla1[[#This Row],[Descripción]]="","",_xlfn.XLOOKUP([2]!Tabla1[[#This Row],[Descripción]],[2]!Tabla10[Descripción],[2]!Tabla10[Precio Unitario],0))</f>
        <v/>
      </c>
      <c r="O916" s="546" t="str">
        <f>IF([2]!Tabla1[[#This Row],[Cantidad de Insumos]]="","",[2]!Tabla1[[#This Row],[Precio Unitario]]*[2]!Tabla1[[#This Row],[Cantidad de Insumos]])</f>
        <v/>
      </c>
      <c r="P916" s="531" t="str">
        <f>IF([2]!Tabla1[[#This Row],[Descripción]]="","",_xlfn.XLOOKUP([2]!Tabla1[[#This Row],[Descripción]],[2]!Tabla10[Descripción],[2]!Tabla10[CODIGO PRESUPUESTARIO],0))</f>
        <v/>
      </c>
      <c r="Q916" s="532"/>
      <c r="R916" s="532" t="str">
        <f>IF([2]!Tabla1[[#This Row],[Insumos]]="","",_xlfn.XLOOKUP([2]!Tabla1[[#This Row],[Insumos]],[2]!Tabla10[Insumo],[2]!Tabla10[InsumoAbrev],"",0))</f>
        <v/>
      </c>
      <c r="S916" s="191"/>
    </row>
    <row r="917" spans="2:19">
      <c r="B917" s="191" t="str">
        <f>IF('Formulario PPGR3'!$G917="","",CONCATENATE('Formulario PPGR3'!$C917,".",'Formulario PPGR3'!$D917,".",'Formulario PPGR3'!$E917,".",'Formulario PPGR3'!$F917))</f>
        <v/>
      </c>
      <c r="C917" s="191" t="str">
        <f>IF('Formulario PPGR3'!$G917="","",'Formulario PPGR1'!#REF!)</f>
        <v/>
      </c>
      <c r="D917" s="191" t="str">
        <f>IF('Formulario PPGR3'!$G917="","",'Formulario PPGR1'!#REF!)</f>
        <v/>
      </c>
      <c r="E917" s="191" t="str">
        <f>IF('Formulario PPGR3'!$G917="","",'Formulario PPGR1'!#REF!)</f>
        <v/>
      </c>
      <c r="F917" s="191" t="str">
        <f>IF('Formulario PPGR3'!$G917="","",'Formulario PPGR1'!#REF!)</f>
        <v/>
      </c>
      <c r="G917" s="241"/>
      <c r="H917" s="528" t="e" cm="1" vm="1">
        <f t="array" ref="H917">IF([2]!Tabla1[[#This Row],[Código_Actividad]]="","",_xlfn.XLOOKUP([2]!Tabla1[[#This Row],[Código_Actividad]],CodigoActividad,[2]!Tabla2[Actividades Programables Presupuestables],"",0))</f>
        <v>#REF!</v>
      </c>
      <c r="I917" s="529" t="str">
        <f>IFERROR(VLOOKUP('[2]Formulario PPGR3'!$G917,'[2]Formulario PPGR2'!$H$9:$V$534,15,FALSE),"")</f>
        <v/>
      </c>
      <c r="J917" s="534"/>
      <c r="K917" s="533"/>
      <c r="L917" s="530" t="str">
        <f>IF([2]!Tabla1[[#This Row],[Descripción]]="","",_xlfn.XLOOKUP([2]!Tabla1[[#This Row],[Descripción]],[2]!Tabla10[Descripción],[2]!Tabla10[Unidad de Medida],"",0))</f>
        <v/>
      </c>
      <c r="M917" s="321"/>
      <c r="N917" s="546" t="str">
        <f>IF([2]!Tabla1[[#This Row],[Descripción]]="","",_xlfn.XLOOKUP([2]!Tabla1[[#This Row],[Descripción]],[2]!Tabla10[Descripción],[2]!Tabla10[Precio Unitario],0))</f>
        <v/>
      </c>
      <c r="O917" s="546" t="str">
        <f>IF([2]!Tabla1[[#This Row],[Cantidad de Insumos]]="","",[2]!Tabla1[[#This Row],[Precio Unitario]]*[2]!Tabla1[[#This Row],[Cantidad de Insumos]])</f>
        <v/>
      </c>
      <c r="P917" s="531" t="str">
        <f>IF([2]!Tabla1[[#This Row],[Descripción]]="","",_xlfn.XLOOKUP([2]!Tabla1[[#This Row],[Descripción]],[2]!Tabla10[Descripción],[2]!Tabla10[CODIGO PRESUPUESTARIO],0))</f>
        <v/>
      </c>
      <c r="Q917" s="532"/>
      <c r="R917" s="532" t="str">
        <f>IF([2]!Tabla1[[#This Row],[Insumos]]="","",_xlfn.XLOOKUP([2]!Tabla1[[#This Row],[Insumos]],[2]!Tabla10[Insumo],[2]!Tabla10[InsumoAbrev],"",0))</f>
        <v/>
      </c>
      <c r="S917" s="191"/>
    </row>
    <row r="918" spans="2:19">
      <c r="B918" s="191" t="str">
        <f>IF('Formulario PPGR3'!$G918="","",CONCATENATE('Formulario PPGR3'!$C918,".",'Formulario PPGR3'!$D918,".",'Formulario PPGR3'!$E918,".",'Formulario PPGR3'!$F918))</f>
        <v/>
      </c>
      <c r="C918" s="191" t="str">
        <f>IF('Formulario PPGR3'!$G918="","",'Formulario PPGR1'!#REF!)</f>
        <v/>
      </c>
      <c r="D918" s="191" t="str">
        <f>IF('Formulario PPGR3'!$G918="","",'Formulario PPGR1'!#REF!)</f>
        <v/>
      </c>
      <c r="E918" s="191" t="str">
        <f>IF('Formulario PPGR3'!$G918="","",'Formulario PPGR1'!#REF!)</f>
        <v/>
      </c>
      <c r="F918" s="191" t="str">
        <f>IF('Formulario PPGR3'!$G918="","",'Formulario PPGR1'!#REF!)</f>
        <v/>
      </c>
      <c r="G918" s="241"/>
      <c r="H918" s="528" t="e" cm="1" vm="1">
        <f t="array" ref="H918">IF([2]!Tabla1[[#This Row],[Código_Actividad]]="","",_xlfn.XLOOKUP([2]!Tabla1[[#This Row],[Código_Actividad]],CodigoActividad,[2]!Tabla2[Actividades Programables Presupuestables],"",0))</f>
        <v>#REF!</v>
      </c>
      <c r="I918" s="529" t="str">
        <f>IFERROR(VLOOKUP('[2]Formulario PPGR3'!$G918,'[2]Formulario PPGR2'!$H$9:$V$534,15,FALSE),"")</f>
        <v/>
      </c>
      <c r="J918" s="534"/>
      <c r="K918" s="533"/>
      <c r="L918" s="530" t="str">
        <f>IF([2]!Tabla1[[#This Row],[Descripción]]="","",_xlfn.XLOOKUP([2]!Tabla1[[#This Row],[Descripción]],[2]!Tabla10[Descripción],[2]!Tabla10[Unidad de Medida],"",0))</f>
        <v/>
      </c>
      <c r="M918" s="321"/>
      <c r="N918" s="546" t="str">
        <f>IF([2]!Tabla1[[#This Row],[Descripción]]="","",_xlfn.XLOOKUP([2]!Tabla1[[#This Row],[Descripción]],[2]!Tabla10[Descripción],[2]!Tabla10[Precio Unitario],0))</f>
        <v/>
      </c>
      <c r="O918" s="546" t="str">
        <f>IF([2]!Tabla1[[#This Row],[Cantidad de Insumos]]="","",[2]!Tabla1[[#This Row],[Precio Unitario]]*[2]!Tabla1[[#This Row],[Cantidad de Insumos]])</f>
        <v/>
      </c>
      <c r="P918" s="531" t="str">
        <f>IF([2]!Tabla1[[#This Row],[Descripción]]="","",_xlfn.XLOOKUP([2]!Tabla1[[#This Row],[Descripción]],[2]!Tabla10[Descripción],[2]!Tabla10[CODIGO PRESUPUESTARIO],0))</f>
        <v/>
      </c>
      <c r="Q918" s="532"/>
      <c r="R918" s="532" t="str">
        <f>IF([2]!Tabla1[[#This Row],[Insumos]]="","",_xlfn.XLOOKUP([2]!Tabla1[[#This Row],[Insumos]],[2]!Tabla10[Insumo],[2]!Tabla10[InsumoAbrev],"",0))</f>
        <v/>
      </c>
      <c r="S918" s="191"/>
    </row>
    <row r="919" spans="2:19">
      <c r="B919" s="191" t="str">
        <f>IF('Formulario PPGR3'!$G919="","",CONCATENATE('Formulario PPGR3'!$C919,".",'Formulario PPGR3'!$D919,".",'Formulario PPGR3'!$E919,".",'Formulario PPGR3'!$F919))</f>
        <v/>
      </c>
      <c r="C919" s="191" t="str">
        <f>IF('Formulario PPGR3'!$G919="","",'Formulario PPGR1'!#REF!)</f>
        <v/>
      </c>
      <c r="D919" s="191" t="str">
        <f>IF('Formulario PPGR3'!$G919="","",'Formulario PPGR1'!#REF!)</f>
        <v/>
      </c>
      <c r="E919" s="191" t="str">
        <f>IF('Formulario PPGR3'!$G919="","",'Formulario PPGR1'!#REF!)</f>
        <v/>
      </c>
      <c r="F919" s="191" t="str">
        <f>IF('Formulario PPGR3'!$G919="","",'Formulario PPGR1'!#REF!)</f>
        <v/>
      </c>
      <c r="G919" s="241"/>
      <c r="H919" s="528" t="e" cm="1" vm="1">
        <f t="array" ref="H919">IF([2]!Tabla1[[#This Row],[Código_Actividad]]="","",_xlfn.XLOOKUP([2]!Tabla1[[#This Row],[Código_Actividad]],CodigoActividad,[2]!Tabla2[Actividades Programables Presupuestables],"",0))</f>
        <v>#REF!</v>
      </c>
      <c r="I919" s="529" t="str">
        <f>IFERROR(VLOOKUP('[2]Formulario PPGR3'!$G919,'[2]Formulario PPGR2'!$H$9:$V$534,15,FALSE),"")</f>
        <v/>
      </c>
      <c r="J919" s="534"/>
      <c r="K919" s="533"/>
      <c r="L919" s="530" t="str">
        <f>IF([2]!Tabla1[[#This Row],[Descripción]]="","",_xlfn.XLOOKUP([2]!Tabla1[[#This Row],[Descripción]],[2]!Tabla10[Descripción],[2]!Tabla10[Unidad de Medida],"",0))</f>
        <v/>
      </c>
      <c r="M919" s="321"/>
      <c r="N919" s="546" t="str">
        <f>IF([2]!Tabla1[[#This Row],[Descripción]]="","",_xlfn.XLOOKUP([2]!Tabla1[[#This Row],[Descripción]],[2]!Tabla10[Descripción],[2]!Tabla10[Precio Unitario],0))</f>
        <v/>
      </c>
      <c r="O919" s="546" t="str">
        <f>IF([2]!Tabla1[[#This Row],[Cantidad de Insumos]]="","",[2]!Tabla1[[#This Row],[Precio Unitario]]*[2]!Tabla1[[#This Row],[Cantidad de Insumos]])</f>
        <v/>
      </c>
      <c r="P919" s="531" t="str">
        <f>IF([2]!Tabla1[[#This Row],[Descripción]]="","",_xlfn.XLOOKUP([2]!Tabla1[[#This Row],[Descripción]],[2]!Tabla10[Descripción],[2]!Tabla10[CODIGO PRESUPUESTARIO],0))</f>
        <v/>
      </c>
      <c r="Q919" s="532"/>
      <c r="R919" s="532" t="str">
        <f>IF([2]!Tabla1[[#This Row],[Insumos]]="","",_xlfn.XLOOKUP([2]!Tabla1[[#This Row],[Insumos]],[2]!Tabla10[Insumo],[2]!Tabla10[InsumoAbrev],"",0))</f>
        <v/>
      </c>
      <c r="S919" s="191"/>
    </row>
    <row r="920" spans="2:19">
      <c r="B920" s="191" t="str">
        <f>IF('Formulario PPGR3'!$G920="","",CONCATENATE('Formulario PPGR3'!$C920,".",'Formulario PPGR3'!$D920,".",'Formulario PPGR3'!$E920,".",'Formulario PPGR3'!$F920))</f>
        <v/>
      </c>
      <c r="C920" s="191" t="str">
        <f>IF('Formulario PPGR3'!$G920="","",'Formulario PPGR1'!#REF!)</f>
        <v/>
      </c>
      <c r="D920" s="191" t="str">
        <f>IF('Formulario PPGR3'!$G920="","",'Formulario PPGR1'!#REF!)</f>
        <v/>
      </c>
      <c r="E920" s="191" t="str">
        <f>IF('Formulario PPGR3'!$G920="","",'Formulario PPGR1'!#REF!)</f>
        <v/>
      </c>
      <c r="F920" s="191" t="str">
        <f>IF('Formulario PPGR3'!$G920="","",'Formulario PPGR1'!#REF!)</f>
        <v/>
      </c>
      <c r="G920" s="241"/>
      <c r="H920" s="528" t="e" cm="1" vm="1">
        <f t="array" ref="H920">IF([2]!Tabla1[[#This Row],[Código_Actividad]]="","",_xlfn.XLOOKUP([2]!Tabla1[[#This Row],[Código_Actividad]],CodigoActividad,[2]!Tabla2[Actividades Programables Presupuestables],"",0))</f>
        <v>#REF!</v>
      </c>
      <c r="I920" s="529" t="str">
        <f>IFERROR(VLOOKUP('[2]Formulario PPGR3'!$G920,'[2]Formulario PPGR2'!$H$9:$V$534,15,FALSE),"")</f>
        <v/>
      </c>
      <c r="J920" s="534"/>
      <c r="K920" s="533"/>
      <c r="L920" s="530" t="str">
        <f>IF([2]!Tabla1[[#This Row],[Descripción]]="","",_xlfn.XLOOKUP([2]!Tabla1[[#This Row],[Descripción]],[2]!Tabla10[Descripción],[2]!Tabla10[Unidad de Medida],"",0))</f>
        <v/>
      </c>
      <c r="M920" s="321"/>
      <c r="N920" s="546" t="str">
        <f>IF([2]!Tabla1[[#This Row],[Descripción]]="","",_xlfn.XLOOKUP([2]!Tabla1[[#This Row],[Descripción]],[2]!Tabla10[Descripción],[2]!Tabla10[Precio Unitario],0))</f>
        <v/>
      </c>
      <c r="O920" s="546" t="str">
        <f>IF([2]!Tabla1[[#This Row],[Cantidad de Insumos]]="","",[2]!Tabla1[[#This Row],[Precio Unitario]]*[2]!Tabla1[[#This Row],[Cantidad de Insumos]])</f>
        <v/>
      </c>
      <c r="P920" s="531" t="str">
        <f>IF([2]!Tabla1[[#This Row],[Descripción]]="","",_xlfn.XLOOKUP([2]!Tabla1[[#This Row],[Descripción]],[2]!Tabla10[Descripción],[2]!Tabla10[CODIGO PRESUPUESTARIO],0))</f>
        <v/>
      </c>
      <c r="Q920" s="532"/>
      <c r="R920" s="532" t="str">
        <f>IF([2]!Tabla1[[#This Row],[Insumos]]="","",_xlfn.XLOOKUP([2]!Tabla1[[#This Row],[Insumos]],[2]!Tabla10[Insumo],[2]!Tabla10[InsumoAbrev],"",0))</f>
        <v/>
      </c>
      <c r="S920" s="191"/>
    </row>
    <row r="921" spans="2:19">
      <c r="B921" s="191" t="str">
        <f>IF('Formulario PPGR3'!$G921="","",CONCATENATE('Formulario PPGR3'!$C921,".",'Formulario PPGR3'!$D921,".",'Formulario PPGR3'!$E921,".",'Formulario PPGR3'!$F921))</f>
        <v/>
      </c>
      <c r="C921" s="191" t="str">
        <f>IF('Formulario PPGR3'!$G921="","",'Formulario PPGR1'!#REF!)</f>
        <v/>
      </c>
      <c r="D921" s="191" t="str">
        <f>IF('Formulario PPGR3'!$G921="","",'Formulario PPGR1'!#REF!)</f>
        <v/>
      </c>
      <c r="E921" s="191" t="str">
        <f>IF('Formulario PPGR3'!$G921="","",'Formulario PPGR1'!#REF!)</f>
        <v/>
      </c>
      <c r="F921" s="191" t="str">
        <f>IF('Formulario PPGR3'!$G921="","",'Formulario PPGR1'!#REF!)</f>
        <v/>
      </c>
      <c r="G921" s="241"/>
      <c r="H921" s="528" t="e" cm="1" vm="1">
        <f t="array" ref="H921">IF([2]!Tabla1[[#This Row],[Código_Actividad]]="","",_xlfn.XLOOKUP([2]!Tabla1[[#This Row],[Código_Actividad]],CodigoActividad,[2]!Tabla2[Actividades Programables Presupuestables],"",0))</f>
        <v>#REF!</v>
      </c>
      <c r="I921" s="529" t="str">
        <f>IFERROR(VLOOKUP('[2]Formulario PPGR3'!$G921,'[2]Formulario PPGR2'!$H$9:$V$534,15,FALSE),"")</f>
        <v/>
      </c>
      <c r="J921" s="534"/>
      <c r="K921" s="533"/>
      <c r="L921" s="530" t="str">
        <f>IF([2]!Tabla1[[#This Row],[Descripción]]="","",_xlfn.XLOOKUP([2]!Tabla1[[#This Row],[Descripción]],[2]!Tabla10[Descripción],[2]!Tabla10[Unidad de Medida],"",0))</f>
        <v/>
      </c>
      <c r="M921" s="321"/>
      <c r="N921" s="546" t="str">
        <f>IF([2]!Tabla1[[#This Row],[Descripción]]="","",_xlfn.XLOOKUP([2]!Tabla1[[#This Row],[Descripción]],[2]!Tabla10[Descripción],[2]!Tabla10[Precio Unitario],0))</f>
        <v/>
      </c>
      <c r="O921" s="546" t="str">
        <f>IF([2]!Tabla1[[#This Row],[Cantidad de Insumos]]="","",[2]!Tabla1[[#This Row],[Precio Unitario]]*[2]!Tabla1[[#This Row],[Cantidad de Insumos]])</f>
        <v/>
      </c>
      <c r="P921" s="531" t="str">
        <f>IF([2]!Tabla1[[#This Row],[Descripción]]="","",_xlfn.XLOOKUP([2]!Tabla1[[#This Row],[Descripción]],[2]!Tabla10[Descripción],[2]!Tabla10[CODIGO PRESUPUESTARIO],0))</f>
        <v/>
      </c>
      <c r="Q921" s="532"/>
      <c r="R921" s="532" t="str">
        <f>IF([2]!Tabla1[[#This Row],[Insumos]]="","",_xlfn.XLOOKUP([2]!Tabla1[[#This Row],[Insumos]],[2]!Tabla10[Insumo],[2]!Tabla10[InsumoAbrev],"",0))</f>
        <v/>
      </c>
      <c r="S921" s="191"/>
    </row>
    <row r="922" spans="2:19">
      <c r="B922" s="191" t="str">
        <f>IF('Formulario PPGR3'!$G922="","",CONCATENATE('Formulario PPGR3'!$C922,".",'Formulario PPGR3'!$D922,".",'Formulario PPGR3'!$E922,".",'Formulario PPGR3'!$F922))</f>
        <v/>
      </c>
      <c r="C922" s="191" t="str">
        <f>IF('Formulario PPGR3'!$G922="","",'Formulario PPGR1'!#REF!)</f>
        <v/>
      </c>
      <c r="D922" s="191" t="str">
        <f>IF('Formulario PPGR3'!$G922="","",'Formulario PPGR1'!#REF!)</f>
        <v/>
      </c>
      <c r="E922" s="191" t="str">
        <f>IF('Formulario PPGR3'!$G922="","",'Formulario PPGR1'!#REF!)</f>
        <v/>
      </c>
      <c r="F922" s="191" t="str">
        <f>IF('Formulario PPGR3'!$G922="","",'Formulario PPGR1'!#REF!)</f>
        <v/>
      </c>
      <c r="G922" s="241"/>
      <c r="H922" s="528" t="e" cm="1" vm="1">
        <f t="array" ref="H922">IF([2]!Tabla1[[#This Row],[Código_Actividad]]="","",_xlfn.XLOOKUP([2]!Tabla1[[#This Row],[Código_Actividad]],CodigoActividad,[2]!Tabla2[Actividades Programables Presupuestables],"",0))</f>
        <v>#REF!</v>
      </c>
      <c r="I922" s="529" t="str">
        <f>IFERROR(VLOOKUP('[2]Formulario PPGR3'!$G922,'[2]Formulario PPGR2'!$H$9:$V$534,15,FALSE),"")</f>
        <v/>
      </c>
      <c r="J922" s="534"/>
      <c r="K922" s="533"/>
      <c r="L922" s="530" t="str">
        <f>IF([2]!Tabla1[[#This Row],[Descripción]]="","",_xlfn.XLOOKUP([2]!Tabla1[[#This Row],[Descripción]],[2]!Tabla10[Descripción],[2]!Tabla10[Unidad de Medida],"",0))</f>
        <v/>
      </c>
      <c r="M922" s="321"/>
      <c r="N922" s="546" t="str">
        <f>IF([2]!Tabla1[[#This Row],[Descripción]]="","",_xlfn.XLOOKUP([2]!Tabla1[[#This Row],[Descripción]],[2]!Tabla10[Descripción],[2]!Tabla10[Precio Unitario],0))</f>
        <v/>
      </c>
      <c r="O922" s="546" t="str">
        <f>IF([2]!Tabla1[[#This Row],[Cantidad de Insumos]]="","",[2]!Tabla1[[#This Row],[Precio Unitario]]*[2]!Tabla1[[#This Row],[Cantidad de Insumos]])</f>
        <v/>
      </c>
      <c r="P922" s="531" t="str">
        <f>IF([2]!Tabla1[[#This Row],[Descripción]]="","",_xlfn.XLOOKUP([2]!Tabla1[[#This Row],[Descripción]],[2]!Tabla10[Descripción],[2]!Tabla10[CODIGO PRESUPUESTARIO],0))</f>
        <v/>
      </c>
      <c r="Q922" s="532"/>
      <c r="R922" s="532" t="str">
        <f>IF([2]!Tabla1[[#This Row],[Insumos]]="","",_xlfn.XLOOKUP([2]!Tabla1[[#This Row],[Insumos]],[2]!Tabla10[Insumo],[2]!Tabla10[InsumoAbrev],"",0))</f>
        <v/>
      </c>
      <c r="S922" s="191"/>
    </row>
    <row r="923" spans="2:19">
      <c r="B923" s="191" t="str">
        <f>IF('Formulario PPGR3'!$G923="","",CONCATENATE('Formulario PPGR3'!$C923,".",'Formulario PPGR3'!$D923,".",'Formulario PPGR3'!$E923,".",'Formulario PPGR3'!$F923))</f>
        <v/>
      </c>
      <c r="C923" s="191" t="str">
        <f>IF('Formulario PPGR3'!$G923="","",'Formulario PPGR1'!#REF!)</f>
        <v/>
      </c>
      <c r="D923" s="191" t="str">
        <f>IF('Formulario PPGR3'!$G923="","",'Formulario PPGR1'!#REF!)</f>
        <v/>
      </c>
      <c r="E923" s="191" t="str">
        <f>IF('Formulario PPGR3'!$G923="","",'Formulario PPGR1'!#REF!)</f>
        <v/>
      </c>
      <c r="F923" s="191" t="str">
        <f>IF('Formulario PPGR3'!$G923="","",'Formulario PPGR1'!#REF!)</f>
        <v/>
      </c>
      <c r="G923" s="241"/>
      <c r="H923" s="528" t="e" cm="1" vm="1">
        <f t="array" ref="H923">IF([2]!Tabla1[[#This Row],[Código_Actividad]]="","",_xlfn.XLOOKUP([2]!Tabla1[[#This Row],[Código_Actividad]],CodigoActividad,[2]!Tabla2[Actividades Programables Presupuestables],"",0))</f>
        <v>#REF!</v>
      </c>
      <c r="I923" s="529" t="str">
        <f>IFERROR(VLOOKUP('[2]Formulario PPGR3'!$G923,'[2]Formulario PPGR2'!$H$9:$V$534,15,FALSE),"")</f>
        <v/>
      </c>
      <c r="J923" s="534"/>
      <c r="K923" s="533"/>
      <c r="L923" s="530" t="str">
        <f>IF([2]!Tabla1[[#This Row],[Descripción]]="","",_xlfn.XLOOKUP([2]!Tabla1[[#This Row],[Descripción]],[2]!Tabla10[Descripción],[2]!Tabla10[Unidad de Medida],"",0))</f>
        <v/>
      </c>
      <c r="M923" s="321"/>
      <c r="N923" s="546" t="str">
        <f>IF([2]!Tabla1[[#This Row],[Descripción]]="","",_xlfn.XLOOKUP([2]!Tabla1[[#This Row],[Descripción]],[2]!Tabla10[Descripción],[2]!Tabla10[Precio Unitario],0))</f>
        <v/>
      </c>
      <c r="O923" s="546" t="str">
        <f>IF([2]!Tabla1[[#This Row],[Cantidad de Insumos]]="","",[2]!Tabla1[[#This Row],[Precio Unitario]]*[2]!Tabla1[[#This Row],[Cantidad de Insumos]])</f>
        <v/>
      </c>
      <c r="P923" s="531" t="str">
        <f>IF([2]!Tabla1[[#This Row],[Descripción]]="","",_xlfn.XLOOKUP([2]!Tabla1[[#This Row],[Descripción]],[2]!Tabla10[Descripción],[2]!Tabla10[CODIGO PRESUPUESTARIO],0))</f>
        <v/>
      </c>
      <c r="Q923" s="532"/>
      <c r="R923" s="532" t="str">
        <f>IF([2]!Tabla1[[#This Row],[Insumos]]="","",_xlfn.XLOOKUP([2]!Tabla1[[#This Row],[Insumos]],[2]!Tabla10[Insumo],[2]!Tabla10[InsumoAbrev],"",0))</f>
        <v/>
      </c>
      <c r="S923" s="191"/>
    </row>
    <row r="924" spans="2:19">
      <c r="B924" s="191" t="str">
        <f>IF('Formulario PPGR3'!$G924="","",CONCATENATE('Formulario PPGR3'!$C924,".",'Formulario PPGR3'!$D924,".",'Formulario PPGR3'!$E924,".",'Formulario PPGR3'!$F924))</f>
        <v/>
      </c>
      <c r="C924" s="191" t="str">
        <f>IF('Formulario PPGR3'!$G924="","",'Formulario PPGR1'!#REF!)</f>
        <v/>
      </c>
      <c r="D924" s="191" t="str">
        <f>IF('Formulario PPGR3'!$G924="","",'Formulario PPGR1'!#REF!)</f>
        <v/>
      </c>
      <c r="E924" s="191" t="str">
        <f>IF('Formulario PPGR3'!$G924="","",'Formulario PPGR1'!#REF!)</f>
        <v/>
      </c>
      <c r="F924" s="191" t="str">
        <f>IF('Formulario PPGR3'!$G924="","",'Formulario PPGR1'!#REF!)</f>
        <v/>
      </c>
      <c r="G924" s="241"/>
      <c r="H924" s="528" t="e" cm="1" vm="1">
        <f t="array" ref="H924">IF([2]!Tabla1[[#This Row],[Código_Actividad]]="","",_xlfn.XLOOKUP([2]!Tabla1[[#This Row],[Código_Actividad]],CodigoActividad,[2]!Tabla2[Actividades Programables Presupuestables],"",0))</f>
        <v>#REF!</v>
      </c>
      <c r="I924" s="529" t="str">
        <f>IFERROR(VLOOKUP('[2]Formulario PPGR3'!$G924,'[2]Formulario PPGR2'!$H$9:$V$534,15,FALSE),"")</f>
        <v/>
      </c>
      <c r="J924" s="534"/>
      <c r="K924" s="533"/>
      <c r="L924" s="530" t="str">
        <f>IF([2]!Tabla1[[#This Row],[Descripción]]="","",_xlfn.XLOOKUP([2]!Tabla1[[#This Row],[Descripción]],[2]!Tabla10[Descripción],[2]!Tabla10[Unidad de Medida],"",0))</f>
        <v/>
      </c>
      <c r="M924" s="321"/>
      <c r="N924" s="546" t="str">
        <f>IF([2]!Tabla1[[#This Row],[Descripción]]="","",_xlfn.XLOOKUP([2]!Tabla1[[#This Row],[Descripción]],[2]!Tabla10[Descripción],[2]!Tabla10[Precio Unitario],0))</f>
        <v/>
      </c>
      <c r="O924" s="546" t="str">
        <f>IF([2]!Tabla1[[#This Row],[Cantidad de Insumos]]="","",[2]!Tabla1[[#This Row],[Precio Unitario]]*[2]!Tabla1[[#This Row],[Cantidad de Insumos]])</f>
        <v/>
      </c>
      <c r="P924" s="531" t="str">
        <f>IF([2]!Tabla1[[#This Row],[Descripción]]="","",_xlfn.XLOOKUP([2]!Tabla1[[#This Row],[Descripción]],[2]!Tabla10[Descripción],[2]!Tabla10[CODIGO PRESUPUESTARIO],0))</f>
        <v/>
      </c>
      <c r="Q924" s="532"/>
      <c r="R924" s="532" t="str">
        <f>IF([2]!Tabla1[[#This Row],[Insumos]]="","",_xlfn.XLOOKUP([2]!Tabla1[[#This Row],[Insumos]],[2]!Tabla10[Insumo],[2]!Tabla10[InsumoAbrev],"",0))</f>
        <v/>
      </c>
      <c r="S924" s="191"/>
    </row>
    <row r="925" spans="2:19">
      <c r="B925" s="191" t="str">
        <f>IF('Formulario PPGR3'!$G925="","",CONCATENATE('Formulario PPGR3'!$C925,".",'Formulario PPGR3'!$D925,".",'Formulario PPGR3'!$E925,".",'Formulario PPGR3'!$F925))</f>
        <v/>
      </c>
      <c r="C925" s="191" t="str">
        <f>IF('Formulario PPGR3'!$G925="","",'Formulario PPGR1'!#REF!)</f>
        <v/>
      </c>
      <c r="D925" s="191" t="str">
        <f>IF('Formulario PPGR3'!$G925="","",'Formulario PPGR1'!#REF!)</f>
        <v/>
      </c>
      <c r="E925" s="191" t="str">
        <f>IF('Formulario PPGR3'!$G925="","",'Formulario PPGR1'!#REF!)</f>
        <v/>
      </c>
      <c r="F925" s="191" t="str">
        <f>IF('Formulario PPGR3'!$G925="","",'Formulario PPGR1'!#REF!)</f>
        <v/>
      </c>
      <c r="G925" s="241"/>
      <c r="H925" s="528" t="e" cm="1" vm="1">
        <f t="array" ref="H925">IF([2]!Tabla1[[#This Row],[Código_Actividad]]="","",_xlfn.XLOOKUP([2]!Tabla1[[#This Row],[Código_Actividad]],CodigoActividad,[2]!Tabla2[Actividades Programables Presupuestables],"",0))</f>
        <v>#REF!</v>
      </c>
      <c r="I925" s="529" t="str">
        <f>IFERROR(VLOOKUP('[2]Formulario PPGR3'!$G925,'[2]Formulario PPGR2'!$H$9:$V$534,15,FALSE),"")</f>
        <v/>
      </c>
      <c r="J925" s="534"/>
      <c r="K925" s="533"/>
      <c r="L925" s="530" t="str">
        <f>IF([2]!Tabla1[[#This Row],[Descripción]]="","",_xlfn.XLOOKUP([2]!Tabla1[[#This Row],[Descripción]],[2]!Tabla10[Descripción],[2]!Tabla10[Unidad de Medida],"",0))</f>
        <v/>
      </c>
      <c r="M925" s="321"/>
      <c r="N925" s="546" t="str">
        <f>IF([2]!Tabla1[[#This Row],[Descripción]]="","",_xlfn.XLOOKUP([2]!Tabla1[[#This Row],[Descripción]],[2]!Tabla10[Descripción],[2]!Tabla10[Precio Unitario],0))</f>
        <v/>
      </c>
      <c r="O925" s="546" t="str">
        <f>IF([2]!Tabla1[[#This Row],[Cantidad de Insumos]]="","",[2]!Tabla1[[#This Row],[Precio Unitario]]*[2]!Tabla1[[#This Row],[Cantidad de Insumos]])</f>
        <v/>
      </c>
      <c r="P925" s="531" t="str">
        <f>IF([2]!Tabla1[[#This Row],[Descripción]]="","",_xlfn.XLOOKUP([2]!Tabla1[[#This Row],[Descripción]],[2]!Tabla10[Descripción],[2]!Tabla10[CODIGO PRESUPUESTARIO],0))</f>
        <v/>
      </c>
      <c r="Q925" s="532"/>
      <c r="R925" s="532" t="str">
        <f>IF([2]!Tabla1[[#This Row],[Insumos]]="","",_xlfn.XLOOKUP([2]!Tabla1[[#This Row],[Insumos]],[2]!Tabla10[Insumo],[2]!Tabla10[InsumoAbrev],"",0))</f>
        <v/>
      </c>
      <c r="S925" s="191"/>
    </row>
    <row r="926" spans="2:19">
      <c r="B926" s="191" t="str">
        <f>IF('Formulario PPGR3'!$G926="","",CONCATENATE('Formulario PPGR3'!$C926,".",'Formulario PPGR3'!$D926,".",'Formulario PPGR3'!$E926,".",'Formulario PPGR3'!$F926))</f>
        <v/>
      </c>
      <c r="C926" s="191" t="str">
        <f>IF('Formulario PPGR3'!$G926="","",'Formulario PPGR1'!#REF!)</f>
        <v/>
      </c>
      <c r="D926" s="191" t="str">
        <f>IF('Formulario PPGR3'!$G926="","",'Formulario PPGR1'!#REF!)</f>
        <v/>
      </c>
      <c r="E926" s="191" t="str">
        <f>IF('Formulario PPGR3'!$G926="","",'Formulario PPGR1'!#REF!)</f>
        <v/>
      </c>
      <c r="F926" s="191" t="str">
        <f>IF('Formulario PPGR3'!$G926="","",'Formulario PPGR1'!#REF!)</f>
        <v/>
      </c>
      <c r="G926" s="241"/>
      <c r="H926" s="528" t="e" cm="1" vm="1">
        <f t="array" ref="H926">IF([2]!Tabla1[[#This Row],[Código_Actividad]]="","",_xlfn.XLOOKUP([2]!Tabla1[[#This Row],[Código_Actividad]],CodigoActividad,[2]!Tabla2[Actividades Programables Presupuestables],"",0))</f>
        <v>#REF!</v>
      </c>
      <c r="I926" s="529" t="str">
        <f>IFERROR(VLOOKUP('[2]Formulario PPGR3'!$G926,'[2]Formulario PPGR2'!$H$9:$V$534,15,FALSE),"")</f>
        <v/>
      </c>
      <c r="J926" s="534"/>
      <c r="K926" s="533"/>
      <c r="L926" s="530" t="str">
        <f>IF([2]!Tabla1[[#This Row],[Descripción]]="","",_xlfn.XLOOKUP([2]!Tabla1[[#This Row],[Descripción]],[2]!Tabla10[Descripción],[2]!Tabla10[Unidad de Medida],"",0))</f>
        <v/>
      </c>
      <c r="M926" s="321"/>
      <c r="N926" s="546" t="str">
        <f>IF([2]!Tabla1[[#This Row],[Descripción]]="","",_xlfn.XLOOKUP([2]!Tabla1[[#This Row],[Descripción]],[2]!Tabla10[Descripción],[2]!Tabla10[Precio Unitario],0))</f>
        <v/>
      </c>
      <c r="O926" s="546" t="str">
        <f>IF([2]!Tabla1[[#This Row],[Cantidad de Insumos]]="","",[2]!Tabla1[[#This Row],[Precio Unitario]]*[2]!Tabla1[[#This Row],[Cantidad de Insumos]])</f>
        <v/>
      </c>
      <c r="P926" s="531" t="str">
        <f>IF([2]!Tabla1[[#This Row],[Descripción]]="","",_xlfn.XLOOKUP([2]!Tabla1[[#This Row],[Descripción]],[2]!Tabla10[Descripción],[2]!Tabla10[CODIGO PRESUPUESTARIO],0))</f>
        <v/>
      </c>
      <c r="Q926" s="532"/>
      <c r="R926" s="532" t="str">
        <f>IF([2]!Tabla1[[#This Row],[Insumos]]="","",_xlfn.XLOOKUP([2]!Tabla1[[#This Row],[Insumos]],[2]!Tabla10[Insumo],[2]!Tabla10[InsumoAbrev],"",0))</f>
        <v/>
      </c>
      <c r="S926" s="191"/>
    </row>
    <row r="927" spans="2:19">
      <c r="B927" s="191" t="str">
        <f>IF('Formulario PPGR3'!$G927="","",CONCATENATE('Formulario PPGR3'!$C927,".",'Formulario PPGR3'!$D927,".",'Formulario PPGR3'!$E927,".",'Formulario PPGR3'!$F927))</f>
        <v/>
      </c>
      <c r="C927" s="191" t="str">
        <f>IF('Formulario PPGR3'!$G927="","",'Formulario PPGR1'!#REF!)</f>
        <v/>
      </c>
      <c r="D927" s="191" t="str">
        <f>IF('Formulario PPGR3'!$G927="","",'Formulario PPGR1'!#REF!)</f>
        <v/>
      </c>
      <c r="E927" s="191" t="str">
        <f>IF('Formulario PPGR3'!$G927="","",'Formulario PPGR1'!#REF!)</f>
        <v/>
      </c>
      <c r="F927" s="191" t="str">
        <f>IF('Formulario PPGR3'!$G927="","",'Formulario PPGR1'!#REF!)</f>
        <v/>
      </c>
      <c r="G927" s="241"/>
      <c r="H927" s="528" t="e" cm="1" vm="1">
        <f t="array" ref="H927">IF([2]!Tabla1[[#This Row],[Código_Actividad]]="","",_xlfn.XLOOKUP([2]!Tabla1[[#This Row],[Código_Actividad]],CodigoActividad,[2]!Tabla2[Actividades Programables Presupuestables],"",0))</f>
        <v>#REF!</v>
      </c>
      <c r="I927" s="529" t="str">
        <f>IFERROR(VLOOKUP('[2]Formulario PPGR3'!$G927,'[2]Formulario PPGR2'!$H$9:$V$534,15,FALSE),"")</f>
        <v/>
      </c>
      <c r="J927" s="534"/>
      <c r="K927" s="533"/>
      <c r="L927" s="530" t="str">
        <f>IF([2]!Tabla1[[#This Row],[Descripción]]="","",_xlfn.XLOOKUP([2]!Tabla1[[#This Row],[Descripción]],[2]!Tabla10[Descripción],[2]!Tabla10[Unidad de Medida],"",0))</f>
        <v/>
      </c>
      <c r="M927" s="321"/>
      <c r="N927" s="546" t="str">
        <f>IF([2]!Tabla1[[#This Row],[Descripción]]="","",_xlfn.XLOOKUP([2]!Tabla1[[#This Row],[Descripción]],[2]!Tabla10[Descripción],[2]!Tabla10[Precio Unitario],0))</f>
        <v/>
      </c>
      <c r="O927" s="546" t="str">
        <f>IF([2]!Tabla1[[#This Row],[Cantidad de Insumos]]="","",[2]!Tabla1[[#This Row],[Precio Unitario]]*[2]!Tabla1[[#This Row],[Cantidad de Insumos]])</f>
        <v/>
      </c>
      <c r="P927" s="531" t="str">
        <f>IF([2]!Tabla1[[#This Row],[Descripción]]="","",_xlfn.XLOOKUP([2]!Tabla1[[#This Row],[Descripción]],[2]!Tabla10[Descripción],[2]!Tabla10[CODIGO PRESUPUESTARIO],0))</f>
        <v/>
      </c>
      <c r="Q927" s="532"/>
      <c r="R927" s="532" t="str">
        <f>IF([2]!Tabla1[[#This Row],[Insumos]]="","",_xlfn.XLOOKUP([2]!Tabla1[[#This Row],[Insumos]],[2]!Tabla10[Insumo],[2]!Tabla10[InsumoAbrev],"",0))</f>
        <v/>
      </c>
      <c r="S927" s="191"/>
    </row>
    <row r="928" spans="2:19">
      <c r="B928" s="191" t="str">
        <f>IF('Formulario PPGR3'!$G928="","",CONCATENATE('Formulario PPGR3'!$C928,".",'Formulario PPGR3'!$D928,".",'Formulario PPGR3'!$E928,".",'Formulario PPGR3'!$F928))</f>
        <v/>
      </c>
      <c r="C928" s="191" t="str">
        <f>IF('Formulario PPGR3'!$G928="","",'Formulario PPGR1'!#REF!)</f>
        <v/>
      </c>
      <c r="D928" s="191" t="str">
        <f>IF('Formulario PPGR3'!$G928="","",'Formulario PPGR1'!#REF!)</f>
        <v/>
      </c>
      <c r="E928" s="191" t="str">
        <f>IF('Formulario PPGR3'!$G928="","",'Formulario PPGR1'!#REF!)</f>
        <v/>
      </c>
      <c r="F928" s="191" t="str">
        <f>IF('Formulario PPGR3'!$G928="","",'Formulario PPGR1'!#REF!)</f>
        <v/>
      </c>
      <c r="G928" s="241"/>
      <c r="H928" s="528" t="e" cm="1" vm="1">
        <f t="array" ref="H928">IF([2]!Tabla1[[#This Row],[Código_Actividad]]="","",_xlfn.XLOOKUP([2]!Tabla1[[#This Row],[Código_Actividad]],CodigoActividad,[2]!Tabla2[Actividades Programables Presupuestables],"",0))</f>
        <v>#REF!</v>
      </c>
      <c r="I928" s="529" t="str">
        <f>IFERROR(VLOOKUP('[2]Formulario PPGR3'!$G928,'[2]Formulario PPGR2'!$H$9:$V$534,15,FALSE),"")</f>
        <v/>
      </c>
      <c r="J928" s="534"/>
      <c r="K928" s="533"/>
      <c r="L928" s="530" t="str">
        <f>IF([2]!Tabla1[[#This Row],[Descripción]]="","",_xlfn.XLOOKUP([2]!Tabla1[[#This Row],[Descripción]],[2]!Tabla10[Descripción],[2]!Tabla10[Unidad de Medida],"",0))</f>
        <v/>
      </c>
      <c r="M928" s="321"/>
      <c r="N928" s="546" t="str">
        <f>IF([2]!Tabla1[[#This Row],[Descripción]]="","",_xlfn.XLOOKUP([2]!Tabla1[[#This Row],[Descripción]],[2]!Tabla10[Descripción],[2]!Tabla10[Precio Unitario],0))</f>
        <v/>
      </c>
      <c r="O928" s="546" t="str">
        <f>IF([2]!Tabla1[[#This Row],[Cantidad de Insumos]]="","",[2]!Tabla1[[#This Row],[Precio Unitario]]*[2]!Tabla1[[#This Row],[Cantidad de Insumos]])</f>
        <v/>
      </c>
      <c r="P928" s="531" t="str">
        <f>IF([2]!Tabla1[[#This Row],[Descripción]]="","",_xlfn.XLOOKUP([2]!Tabla1[[#This Row],[Descripción]],[2]!Tabla10[Descripción],[2]!Tabla10[CODIGO PRESUPUESTARIO],0))</f>
        <v/>
      </c>
      <c r="Q928" s="532"/>
      <c r="R928" s="532" t="str">
        <f>IF([2]!Tabla1[[#This Row],[Insumos]]="","",_xlfn.XLOOKUP([2]!Tabla1[[#This Row],[Insumos]],[2]!Tabla10[Insumo],[2]!Tabla10[InsumoAbrev],"",0))</f>
        <v/>
      </c>
      <c r="S928" s="191"/>
    </row>
    <row r="929" spans="2:19">
      <c r="B929" s="191" t="str">
        <f>IF('Formulario PPGR3'!$G929="","",CONCATENATE('Formulario PPGR3'!$C929,".",'Formulario PPGR3'!$D929,".",'Formulario PPGR3'!$E929,".",'Formulario PPGR3'!$F929))</f>
        <v/>
      </c>
      <c r="C929" s="191" t="str">
        <f>IF('Formulario PPGR3'!$G929="","",'Formulario PPGR1'!#REF!)</f>
        <v/>
      </c>
      <c r="D929" s="191" t="str">
        <f>IF('Formulario PPGR3'!$G929="","",'Formulario PPGR1'!#REF!)</f>
        <v/>
      </c>
      <c r="E929" s="191" t="str">
        <f>IF('Formulario PPGR3'!$G929="","",'Formulario PPGR1'!#REF!)</f>
        <v/>
      </c>
      <c r="F929" s="191" t="str">
        <f>IF('Formulario PPGR3'!$G929="","",'Formulario PPGR1'!#REF!)</f>
        <v/>
      </c>
      <c r="G929" s="241"/>
      <c r="H929" s="528" t="e" cm="1" vm="1">
        <f t="array" ref="H929">IF([2]!Tabla1[[#This Row],[Código_Actividad]]="","",_xlfn.XLOOKUP([2]!Tabla1[[#This Row],[Código_Actividad]],CodigoActividad,[2]!Tabla2[Actividades Programables Presupuestables],"",0))</f>
        <v>#REF!</v>
      </c>
      <c r="I929" s="529" t="str">
        <f>IFERROR(VLOOKUP('[2]Formulario PPGR3'!$G929,'[2]Formulario PPGR2'!$H$9:$V$534,15,FALSE),"")</f>
        <v/>
      </c>
      <c r="J929" s="534"/>
      <c r="K929" s="533"/>
      <c r="L929" s="530" t="str">
        <f>IF([2]!Tabla1[[#This Row],[Descripción]]="","",_xlfn.XLOOKUP([2]!Tabla1[[#This Row],[Descripción]],[2]!Tabla10[Descripción],[2]!Tabla10[Unidad de Medida],"",0))</f>
        <v/>
      </c>
      <c r="M929" s="321"/>
      <c r="N929" s="546" t="str">
        <f>IF([2]!Tabla1[[#This Row],[Descripción]]="","",_xlfn.XLOOKUP([2]!Tabla1[[#This Row],[Descripción]],[2]!Tabla10[Descripción],[2]!Tabla10[Precio Unitario],0))</f>
        <v/>
      </c>
      <c r="O929" s="546" t="str">
        <f>IF([2]!Tabla1[[#This Row],[Cantidad de Insumos]]="","",[2]!Tabla1[[#This Row],[Precio Unitario]]*[2]!Tabla1[[#This Row],[Cantidad de Insumos]])</f>
        <v/>
      </c>
      <c r="P929" s="531" t="str">
        <f>IF([2]!Tabla1[[#This Row],[Descripción]]="","",_xlfn.XLOOKUP([2]!Tabla1[[#This Row],[Descripción]],[2]!Tabla10[Descripción],[2]!Tabla10[CODIGO PRESUPUESTARIO],0))</f>
        <v/>
      </c>
      <c r="Q929" s="532"/>
      <c r="R929" s="532" t="str">
        <f>IF([2]!Tabla1[[#This Row],[Insumos]]="","",_xlfn.XLOOKUP([2]!Tabla1[[#This Row],[Insumos]],[2]!Tabla10[Insumo],[2]!Tabla10[InsumoAbrev],"",0))</f>
        <v/>
      </c>
      <c r="S929" s="191"/>
    </row>
    <row r="930" spans="2:19">
      <c r="B930" s="191" t="str">
        <f>IF('Formulario PPGR3'!$G930="","",CONCATENATE('Formulario PPGR3'!$C930,".",'Formulario PPGR3'!$D930,".",'Formulario PPGR3'!$E930,".",'Formulario PPGR3'!$F930))</f>
        <v/>
      </c>
      <c r="C930" s="191" t="str">
        <f>IF('Formulario PPGR3'!$G930="","",'Formulario PPGR1'!#REF!)</f>
        <v/>
      </c>
      <c r="D930" s="191" t="str">
        <f>IF('Formulario PPGR3'!$G930="","",'Formulario PPGR1'!#REF!)</f>
        <v/>
      </c>
      <c r="E930" s="191" t="str">
        <f>IF('Formulario PPGR3'!$G930="","",'Formulario PPGR1'!#REF!)</f>
        <v/>
      </c>
      <c r="F930" s="191" t="str">
        <f>IF('Formulario PPGR3'!$G930="","",'Formulario PPGR1'!#REF!)</f>
        <v/>
      </c>
      <c r="G930" s="241"/>
      <c r="H930" s="528" t="e" cm="1" vm="1">
        <f t="array" ref="H930">IF([2]!Tabla1[[#This Row],[Código_Actividad]]="","",_xlfn.XLOOKUP([2]!Tabla1[[#This Row],[Código_Actividad]],CodigoActividad,[2]!Tabla2[Actividades Programables Presupuestables],"",0))</f>
        <v>#REF!</v>
      </c>
      <c r="I930" s="529" t="str">
        <f>IFERROR(VLOOKUP('[2]Formulario PPGR3'!$G930,'[2]Formulario PPGR2'!$H$9:$V$534,15,FALSE),"")</f>
        <v/>
      </c>
      <c r="J930" s="534"/>
      <c r="K930" s="533"/>
      <c r="L930" s="530" t="str">
        <f>IF([2]!Tabla1[[#This Row],[Descripción]]="","",_xlfn.XLOOKUP([2]!Tabla1[[#This Row],[Descripción]],[2]!Tabla10[Descripción],[2]!Tabla10[Unidad de Medida],"",0))</f>
        <v/>
      </c>
      <c r="M930" s="321"/>
      <c r="N930" s="546" t="str">
        <f>IF([2]!Tabla1[[#This Row],[Descripción]]="","",_xlfn.XLOOKUP([2]!Tabla1[[#This Row],[Descripción]],[2]!Tabla10[Descripción],[2]!Tabla10[Precio Unitario],0))</f>
        <v/>
      </c>
      <c r="O930" s="546" t="str">
        <f>IF([2]!Tabla1[[#This Row],[Cantidad de Insumos]]="","",[2]!Tabla1[[#This Row],[Precio Unitario]]*[2]!Tabla1[[#This Row],[Cantidad de Insumos]])</f>
        <v/>
      </c>
      <c r="P930" s="531" t="str">
        <f>IF([2]!Tabla1[[#This Row],[Descripción]]="","",_xlfn.XLOOKUP([2]!Tabla1[[#This Row],[Descripción]],[2]!Tabla10[Descripción],[2]!Tabla10[CODIGO PRESUPUESTARIO],0))</f>
        <v/>
      </c>
      <c r="Q930" s="532"/>
      <c r="R930" s="532" t="str">
        <f>IF([2]!Tabla1[[#This Row],[Insumos]]="","",_xlfn.XLOOKUP([2]!Tabla1[[#This Row],[Insumos]],[2]!Tabla10[Insumo],[2]!Tabla10[InsumoAbrev],"",0))</f>
        <v/>
      </c>
      <c r="S930" s="191"/>
    </row>
    <row r="931" spans="2:19">
      <c r="B931" s="191" t="str">
        <f>IF('Formulario PPGR3'!$G931="","",CONCATENATE('Formulario PPGR3'!$C931,".",'Formulario PPGR3'!$D931,".",'Formulario PPGR3'!$E931,".",'Formulario PPGR3'!$F931))</f>
        <v/>
      </c>
      <c r="C931" s="191" t="str">
        <f>IF('Formulario PPGR3'!$G931="","",'Formulario PPGR1'!#REF!)</f>
        <v/>
      </c>
      <c r="D931" s="191" t="str">
        <f>IF('Formulario PPGR3'!$G931="","",'Formulario PPGR1'!#REF!)</f>
        <v/>
      </c>
      <c r="E931" s="191" t="str">
        <f>IF('Formulario PPGR3'!$G931="","",'Formulario PPGR1'!#REF!)</f>
        <v/>
      </c>
      <c r="F931" s="191" t="str">
        <f>IF('Formulario PPGR3'!$G931="","",'Formulario PPGR1'!#REF!)</f>
        <v/>
      </c>
      <c r="G931" s="241"/>
      <c r="H931" s="528" t="e" cm="1" vm="1">
        <f t="array" ref="H931">IF([2]!Tabla1[[#This Row],[Código_Actividad]]="","",_xlfn.XLOOKUP([2]!Tabla1[[#This Row],[Código_Actividad]],CodigoActividad,[2]!Tabla2[Actividades Programables Presupuestables],"",0))</f>
        <v>#REF!</v>
      </c>
      <c r="I931" s="529" t="str">
        <f>IFERROR(VLOOKUP('[2]Formulario PPGR3'!$G931,'[2]Formulario PPGR2'!$H$9:$V$534,15,FALSE),"")</f>
        <v/>
      </c>
      <c r="J931" s="534"/>
      <c r="K931" s="533"/>
      <c r="L931" s="530" t="str">
        <f>IF([2]!Tabla1[[#This Row],[Descripción]]="","",_xlfn.XLOOKUP([2]!Tabla1[[#This Row],[Descripción]],[2]!Tabla10[Descripción],[2]!Tabla10[Unidad de Medida],"",0))</f>
        <v/>
      </c>
      <c r="M931" s="321"/>
      <c r="N931" s="546" t="str">
        <f>IF([2]!Tabla1[[#This Row],[Descripción]]="","",_xlfn.XLOOKUP([2]!Tabla1[[#This Row],[Descripción]],[2]!Tabla10[Descripción],[2]!Tabla10[Precio Unitario],0))</f>
        <v/>
      </c>
      <c r="O931" s="546" t="str">
        <f>IF([2]!Tabla1[[#This Row],[Cantidad de Insumos]]="","",[2]!Tabla1[[#This Row],[Precio Unitario]]*[2]!Tabla1[[#This Row],[Cantidad de Insumos]])</f>
        <v/>
      </c>
      <c r="P931" s="531" t="str">
        <f>IF([2]!Tabla1[[#This Row],[Descripción]]="","",_xlfn.XLOOKUP([2]!Tabla1[[#This Row],[Descripción]],[2]!Tabla10[Descripción],[2]!Tabla10[CODIGO PRESUPUESTARIO],0))</f>
        <v/>
      </c>
      <c r="Q931" s="532"/>
      <c r="R931" s="532" t="str">
        <f>IF([2]!Tabla1[[#This Row],[Insumos]]="","",_xlfn.XLOOKUP([2]!Tabla1[[#This Row],[Insumos]],[2]!Tabla10[Insumo],[2]!Tabla10[InsumoAbrev],"",0))</f>
        <v/>
      </c>
      <c r="S931" s="191"/>
    </row>
    <row r="932" spans="2:19">
      <c r="B932" s="191" t="str">
        <f>IF('Formulario PPGR3'!$G932="","",CONCATENATE('Formulario PPGR3'!$C932,".",'Formulario PPGR3'!$D932,".",'Formulario PPGR3'!$E932,".",'Formulario PPGR3'!$F932))</f>
        <v/>
      </c>
      <c r="C932" s="191" t="str">
        <f>IF('Formulario PPGR3'!$G932="","",'Formulario PPGR1'!#REF!)</f>
        <v/>
      </c>
      <c r="D932" s="191" t="str">
        <f>IF('Formulario PPGR3'!$G932="","",'Formulario PPGR1'!#REF!)</f>
        <v/>
      </c>
      <c r="E932" s="191" t="str">
        <f>IF('Formulario PPGR3'!$G932="","",'Formulario PPGR1'!#REF!)</f>
        <v/>
      </c>
      <c r="F932" s="191" t="str">
        <f>IF('Formulario PPGR3'!$G932="","",'Formulario PPGR1'!#REF!)</f>
        <v/>
      </c>
      <c r="G932" s="241"/>
      <c r="H932" s="528" t="e" cm="1" vm="1">
        <f t="array" ref="H932">IF([2]!Tabla1[[#This Row],[Código_Actividad]]="","",_xlfn.XLOOKUP([2]!Tabla1[[#This Row],[Código_Actividad]],CodigoActividad,[2]!Tabla2[Actividades Programables Presupuestables],"",0))</f>
        <v>#REF!</v>
      </c>
      <c r="I932" s="529" t="str">
        <f>IFERROR(VLOOKUP('[2]Formulario PPGR3'!$G932,'[2]Formulario PPGR2'!$H$9:$V$534,15,FALSE),"")</f>
        <v/>
      </c>
      <c r="J932" s="534"/>
      <c r="K932" s="533"/>
      <c r="L932" s="530" t="str">
        <f>IF([2]!Tabla1[[#This Row],[Descripción]]="","",_xlfn.XLOOKUP([2]!Tabla1[[#This Row],[Descripción]],[2]!Tabla10[Descripción],[2]!Tabla10[Unidad de Medida],"",0))</f>
        <v/>
      </c>
      <c r="M932" s="321"/>
      <c r="N932" s="546" t="str">
        <f>IF([2]!Tabla1[[#This Row],[Descripción]]="","",_xlfn.XLOOKUP([2]!Tabla1[[#This Row],[Descripción]],[2]!Tabla10[Descripción],[2]!Tabla10[Precio Unitario],0))</f>
        <v/>
      </c>
      <c r="O932" s="546" t="str">
        <f>IF([2]!Tabla1[[#This Row],[Cantidad de Insumos]]="","",[2]!Tabla1[[#This Row],[Precio Unitario]]*[2]!Tabla1[[#This Row],[Cantidad de Insumos]])</f>
        <v/>
      </c>
      <c r="P932" s="531" t="str">
        <f>IF([2]!Tabla1[[#This Row],[Descripción]]="","",_xlfn.XLOOKUP([2]!Tabla1[[#This Row],[Descripción]],[2]!Tabla10[Descripción],[2]!Tabla10[CODIGO PRESUPUESTARIO],0))</f>
        <v/>
      </c>
      <c r="Q932" s="532"/>
      <c r="R932" s="532" t="str">
        <f>IF([2]!Tabla1[[#This Row],[Insumos]]="","",_xlfn.XLOOKUP([2]!Tabla1[[#This Row],[Insumos]],[2]!Tabla10[Insumo],[2]!Tabla10[InsumoAbrev],"",0))</f>
        <v/>
      </c>
      <c r="S932" s="191"/>
    </row>
    <row r="933" spans="2:19">
      <c r="B933" s="191" t="str">
        <f>IF('Formulario PPGR3'!$G933="","",CONCATENATE('Formulario PPGR3'!$C933,".",'Formulario PPGR3'!$D933,".",'Formulario PPGR3'!$E933,".",'Formulario PPGR3'!$F933))</f>
        <v/>
      </c>
      <c r="C933" s="191" t="str">
        <f>IF('Formulario PPGR3'!$G933="","",'Formulario PPGR1'!#REF!)</f>
        <v/>
      </c>
      <c r="D933" s="191" t="str">
        <f>IF('Formulario PPGR3'!$G933="","",'Formulario PPGR1'!#REF!)</f>
        <v/>
      </c>
      <c r="E933" s="191" t="str">
        <f>IF('Formulario PPGR3'!$G933="","",'Formulario PPGR1'!#REF!)</f>
        <v/>
      </c>
      <c r="F933" s="191" t="str">
        <f>IF('Formulario PPGR3'!$G933="","",'Formulario PPGR1'!#REF!)</f>
        <v/>
      </c>
      <c r="G933" s="241"/>
      <c r="H933" s="528" t="e" cm="1" vm="1">
        <f t="array" ref="H933">IF([2]!Tabla1[[#This Row],[Código_Actividad]]="","",_xlfn.XLOOKUP([2]!Tabla1[[#This Row],[Código_Actividad]],CodigoActividad,[2]!Tabla2[Actividades Programables Presupuestables],"",0))</f>
        <v>#REF!</v>
      </c>
      <c r="I933" s="529" t="str">
        <f>IFERROR(VLOOKUP('[2]Formulario PPGR3'!$G933,'[2]Formulario PPGR2'!$H$9:$V$534,15,FALSE),"")</f>
        <v/>
      </c>
      <c r="J933" s="534"/>
      <c r="K933" s="533"/>
      <c r="L933" s="530" t="str">
        <f>IF([2]!Tabla1[[#This Row],[Descripción]]="","",_xlfn.XLOOKUP([2]!Tabla1[[#This Row],[Descripción]],[2]!Tabla10[Descripción],[2]!Tabla10[Unidad de Medida],"",0))</f>
        <v/>
      </c>
      <c r="M933" s="321"/>
      <c r="N933" s="546" t="str">
        <f>IF([2]!Tabla1[[#This Row],[Descripción]]="","",_xlfn.XLOOKUP([2]!Tabla1[[#This Row],[Descripción]],[2]!Tabla10[Descripción],[2]!Tabla10[Precio Unitario],0))</f>
        <v/>
      </c>
      <c r="O933" s="546" t="str">
        <f>IF([2]!Tabla1[[#This Row],[Cantidad de Insumos]]="","",[2]!Tabla1[[#This Row],[Precio Unitario]]*[2]!Tabla1[[#This Row],[Cantidad de Insumos]])</f>
        <v/>
      </c>
      <c r="P933" s="531" t="str">
        <f>IF([2]!Tabla1[[#This Row],[Descripción]]="","",_xlfn.XLOOKUP([2]!Tabla1[[#This Row],[Descripción]],[2]!Tabla10[Descripción],[2]!Tabla10[CODIGO PRESUPUESTARIO],0))</f>
        <v/>
      </c>
      <c r="Q933" s="532"/>
      <c r="R933" s="532" t="str">
        <f>IF([2]!Tabla1[[#This Row],[Insumos]]="","",_xlfn.XLOOKUP([2]!Tabla1[[#This Row],[Insumos]],[2]!Tabla10[Insumo],[2]!Tabla10[InsumoAbrev],"",0))</f>
        <v/>
      </c>
      <c r="S933" s="191"/>
    </row>
    <row r="934" spans="2:19">
      <c r="B934" s="191" t="str">
        <f>IF('Formulario PPGR3'!$G934="","",CONCATENATE('Formulario PPGR3'!$C934,".",'Formulario PPGR3'!$D934,".",'Formulario PPGR3'!$E934,".",'Formulario PPGR3'!$F934))</f>
        <v/>
      </c>
      <c r="C934" s="191" t="str">
        <f>IF('Formulario PPGR3'!$G934="","",'Formulario PPGR1'!#REF!)</f>
        <v/>
      </c>
      <c r="D934" s="191" t="str">
        <f>IF('Formulario PPGR3'!$G934="","",'Formulario PPGR1'!#REF!)</f>
        <v/>
      </c>
      <c r="E934" s="191" t="str">
        <f>IF('Formulario PPGR3'!$G934="","",'Formulario PPGR1'!#REF!)</f>
        <v/>
      </c>
      <c r="F934" s="191" t="str">
        <f>IF('Formulario PPGR3'!$G934="","",'Formulario PPGR1'!#REF!)</f>
        <v/>
      </c>
      <c r="G934" s="241"/>
      <c r="H934" s="528" t="e" cm="1" vm="1">
        <f t="array" ref="H934">IF([2]!Tabla1[[#This Row],[Código_Actividad]]="","",_xlfn.XLOOKUP([2]!Tabla1[[#This Row],[Código_Actividad]],CodigoActividad,[2]!Tabla2[Actividades Programables Presupuestables],"",0))</f>
        <v>#REF!</v>
      </c>
      <c r="I934" s="529" t="str">
        <f>IFERROR(VLOOKUP('[2]Formulario PPGR3'!$G934,'[2]Formulario PPGR2'!$H$9:$V$534,15,FALSE),"")</f>
        <v/>
      </c>
      <c r="J934" s="534"/>
      <c r="K934" s="533"/>
      <c r="L934" s="530" t="str">
        <f>IF([2]!Tabla1[[#This Row],[Descripción]]="","",_xlfn.XLOOKUP([2]!Tabla1[[#This Row],[Descripción]],[2]!Tabla10[Descripción],[2]!Tabla10[Unidad de Medida],"",0))</f>
        <v/>
      </c>
      <c r="M934" s="321"/>
      <c r="N934" s="546" t="str">
        <f>IF([2]!Tabla1[[#This Row],[Descripción]]="","",_xlfn.XLOOKUP([2]!Tabla1[[#This Row],[Descripción]],[2]!Tabla10[Descripción],[2]!Tabla10[Precio Unitario],0))</f>
        <v/>
      </c>
      <c r="O934" s="546" t="str">
        <f>IF([2]!Tabla1[[#This Row],[Cantidad de Insumos]]="","",[2]!Tabla1[[#This Row],[Precio Unitario]]*[2]!Tabla1[[#This Row],[Cantidad de Insumos]])</f>
        <v/>
      </c>
      <c r="P934" s="531" t="str">
        <f>IF([2]!Tabla1[[#This Row],[Descripción]]="","",_xlfn.XLOOKUP([2]!Tabla1[[#This Row],[Descripción]],[2]!Tabla10[Descripción],[2]!Tabla10[CODIGO PRESUPUESTARIO],0))</f>
        <v/>
      </c>
      <c r="Q934" s="532"/>
      <c r="R934" s="532" t="str">
        <f>IF([2]!Tabla1[[#This Row],[Insumos]]="","",_xlfn.XLOOKUP([2]!Tabla1[[#This Row],[Insumos]],[2]!Tabla10[Insumo],[2]!Tabla10[InsumoAbrev],"",0))</f>
        <v/>
      </c>
      <c r="S934" s="191"/>
    </row>
    <row r="935" spans="2:19">
      <c r="B935" s="191" t="str">
        <f>IF('Formulario PPGR3'!$G935="","",CONCATENATE('Formulario PPGR3'!$C935,".",'Formulario PPGR3'!$D935,".",'Formulario PPGR3'!$E935,".",'Formulario PPGR3'!$F935))</f>
        <v/>
      </c>
      <c r="C935" s="191" t="str">
        <f>IF('Formulario PPGR3'!$G935="","",'Formulario PPGR1'!#REF!)</f>
        <v/>
      </c>
      <c r="D935" s="191" t="str">
        <f>IF('Formulario PPGR3'!$G935="","",'Formulario PPGR1'!#REF!)</f>
        <v/>
      </c>
      <c r="E935" s="191" t="str">
        <f>IF('Formulario PPGR3'!$G935="","",'Formulario PPGR1'!#REF!)</f>
        <v/>
      </c>
      <c r="F935" s="191" t="str">
        <f>IF('Formulario PPGR3'!$G935="","",'Formulario PPGR1'!#REF!)</f>
        <v/>
      </c>
      <c r="G935" s="241"/>
      <c r="H935" s="528" t="e" cm="1" vm="1">
        <f t="array" ref="H935">IF([2]!Tabla1[[#This Row],[Código_Actividad]]="","",_xlfn.XLOOKUP([2]!Tabla1[[#This Row],[Código_Actividad]],CodigoActividad,[2]!Tabla2[Actividades Programables Presupuestables],"",0))</f>
        <v>#REF!</v>
      </c>
      <c r="I935" s="529" t="str">
        <f>IFERROR(VLOOKUP('[2]Formulario PPGR3'!$G935,'[2]Formulario PPGR2'!$H$9:$V$534,15,FALSE),"")</f>
        <v/>
      </c>
      <c r="J935" s="534"/>
      <c r="K935" s="533"/>
      <c r="L935" s="530" t="str">
        <f>IF([2]!Tabla1[[#This Row],[Descripción]]="","",_xlfn.XLOOKUP([2]!Tabla1[[#This Row],[Descripción]],[2]!Tabla10[Descripción],[2]!Tabla10[Unidad de Medida],"",0))</f>
        <v/>
      </c>
      <c r="M935" s="321"/>
      <c r="N935" s="546" t="str">
        <f>IF([2]!Tabla1[[#This Row],[Descripción]]="","",_xlfn.XLOOKUP([2]!Tabla1[[#This Row],[Descripción]],[2]!Tabla10[Descripción],[2]!Tabla10[Precio Unitario],0))</f>
        <v/>
      </c>
      <c r="O935" s="546" t="str">
        <f>IF([2]!Tabla1[[#This Row],[Cantidad de Insumos]]="","",[2]!Tabla1[[#This Row],[Precio Unitario]]*[2]!Tabla1[[#This Row],[Cantidad de Insumos]])</f>
        <v/>
      </c>
      <c r="P935" s="531" t="str">
        <f>IF([2]!Tabla1[[#This Row],[Descripción]]="","",_xlfn.XLOOKUP([2]!Tabla1[[#This Row],[Descripción]],[2]!Tabla10[Descripción],[2]!Tabla10[CODIGO PRESUPUESTARIO],0))</f>
        <v/>
      </c>
      <c r="Q935" s="532"/>
      <c r="R935" s="532" t="str">
        <f>IF([2]!Tabla1[[#This Row],[Insumos]]="","",_xlfn.XLOOKUP([2]!Tabla1[[#This Row],[Insumos]],[2]!Tabla10[Insumo],[2]!Tabla10[InsumoAbrev],"",0))</f>
        <v/>
      </c>
      <c r="S935" s="191"/>
    </row>
    <row r="936" spans="2:19">
      <c r="B936" s="191" t="str">
        <f>IF('Formulario PPGR3'!$G936="","",CONCATENATE('Formulario PPGR3'!$C936,".",'Formulario PPGR3'!$D936,".",'Formulario PPGR3'!$E936,".",'Formulario PPGR3'!$F936))</f>
        <v/>
      </c>
      <c r="C936" s="191" t="str">
        <f>IF('Formulario PPGR3'!$G936="","",'Formulario PPGR1'!#REF!)</f>
        <v/>
      </c>
      <c r="D936" s="191" t="str">
        <f>IF('Formulario PPGR3'!$G936="","",'Formulario PPGR1'!#REF!)</f>
        <v/>
      </c>
      <c r="E936" s="191" t="str">
        <f>IF('Formulario PPGR3'!$G936="","",'Formulario PPGR1'!#REF!)</f>
        <v/>
      </c>
      <c r="F936" s="191" t="str">
        <f>IF('Formulario PPGR3'!$G936="","",'Formulario PPGR1'!#REF!)</f>
        <v/>
      </c>
      <c r="G936" s="241"/>
      <c r="H936" s="528" t="e" cm="1" vm="1">
        <f t="array" ref="H936">IF([2]!Tabla1[[#This Row],[Código_Actividad]]="","",_xlfn.XLOOKUP([2]!Tabla1[[#This Row],[Código_Actividad]],CodigoActividad,[2]!Tabla2[Actividades Programables Presupuestables],"",0))</f>
        <v>#REF!</v>
      </c>
      <c r="I936" s="529" t="str">
        <f>IFERROR(VLOOKUP('[2]Formulario PPGR3'!$G936,'[2]Formulario PPGR2'!$H$9:$V$534,15,FALSE),"")</f>
        <v/>
      </c>
      <c r="J936" s="534"/>
      <c r="K936" s="533"/>
      <c r="L936" s="530" t="str">
        <f>IF([2]!Tabla1[[#This Row],[Descripción]]="","",_xlfn.XLOOKUP([2]!Tabla1[[#This Row],[Descripción]],[2]!Tabla10[Descripción],[2]!Tabla10[Unidad de Medida],"",0))</f>
        <v/>
      </c>
      <c r="M936" s="321"/>
      <c r="N936" s="546" t="str">
        <f>IF([2]!Tabla1[[#This Row],[Descripción]]="","",_xlfn.XLOOKUP([2]!Tabla1[[#This Row],[Descripción]],[2]!Tabla10[Descripción],[2]!Tabla10[Precio Unitario],0))</f>
        <v/>
      </c>
      <c r="O936" s="546" t="str">
        <f>IF([2]!Tabla1[[#This Row],[Cantidad de Insumos]]="","",[2]!Tabla1[[#This Row],[Precio Unitario]]*[2]!Tabla1[[#This Row],[Cantidad de Insumos]])</f>
        <v/>
      </c>
      <c r="P936" s="531" t="str">
        <f>IF([2]!Tabla1[[#This Row],[Descripción]]="","",_xlfn.XLOOKUP([2]!Tabla1[[#This Row],[Descripción]],[2]!Tabla10[Descripción],[2]!Tabla10[CODIGO PRESUPUESTARIO],0))</f>
        <v/>
      </c>
      <c r="Q936" s="532"/>
      <c r="R936" s="532" t="str">
        <f>IF([2]!Tabla1[[#This Row],[Insumos]]="","",_xlfn.XLOOKUP([2]!Tabla1[[#This Row],[Insumos]],[2]!Tabla10[Insumo],[2]!Tabla10[InsumoAbrev],"",0))</f>
        <v/>
      </c>
      <c r="S936" s="191"/>
    </row>
    <row r="937" spans="2:19">
      <c r="B937" s="191" t="str">
        <f>IF('Formulario PPGR3'!$G937="","",CONCATENATE('Formulario PPGR3'!$C937,".",'Formulario PPGR3'!$D937,".",'Formulario PPGR3'!$E937,".",'Formulario PPGR3'!$F937))</f>
        <v/>
      </c>
      <c r="C937" s="191" t="str">
        <f>IF('Formulario PPGR3'!$G937="","",'Formulario PPGR1'!#REF!)</f>
        <v/>
      </c>
      <c r="D937" s="191" t="str">
        <f>IF('Formulario PPGR3'!$G937="","",'Formulario PPGR1'!#REF!)</f>
        <v/>
      </c>
      <c r="E937" s="191" t="str">
        <f>IF('Formulario PPGR3'!$G937="","",'Formulario PPGR1'!#REF!)</f>
        <v/>
      </c>
      <c r="F937" s="191" t="str">
        <f>IF('Formulario PPGR3'!$G937="","",'Formulario PPGR1'!#REF!)</f>
        <v/>
      </c>
      <c r="G937" s="241"/>
      <c r="H937" s="528" t="e" cm="1" vm="1">
        <f t="array" ref="H937">IF([2]!Tabla1[[#This Row],[Código_Actividad]]="","",_xlfn.XLOOKUP([2]!Tabla1[[#This Row],[Código_Actividad]],CodigoActividad,[2]!Tabla2[Actividades Programables Presupuestables],"",0))</f>
        <v>#REF!</v>
      </c>
      <c r="I937" s="529" t="str">
        <f>IFERROR(VLOOKUP('[2]Formulario PPGR3'!$G937,'[2]Formulario PPGR2'!$H$9:$V$534,15,FALSE),"")</f>
        <v/>
      </c>
      <c r="J937" s="534"/>
      <c r="K937" s="533"/>
      <c r="L937" s="530" t="str">
        <f>IF([2]!Tabla1[[#This Row],[Descripción]]="","",_xlfn.XLOOKUP([2]!Tabla1[[#This Row],[Descripción]],[2]!Tabla10[Descripción],[2]!Tabla10[Unidad de Medida],"",0))</f>
        <v/>
      </c>
      <c r="M937" s="321"/>
      <c r="N937" s="546" t="str">
        <f>IF([2]!Tabla1[[#This Row],[Descripción]]="","",_xlfn.XLOOKUP([2]!Tabla1[[#This Row],[Descripción]],[2]!Tabla10[Descripción],[2]!Tabla10[Precio Unitario],0))</f>
        <v/>
      </c>
      <c r="O937" s="546" t="str">
        <f>IF([2]!Tabla1[[#This Row],[Cantidad de Insumos]]="","",[2]!Tabla1[[#This Row],[Precio Unitario]]*[2]!Tabla1[[#This Row],[Cantidad de Insumos]])</f>
        <v/>
      </c>
      <c r="P937" s="531" t="str">
        <f>IF([2]!Tabla1[[#This Row],[Descripción]]="","",_xlfn.XLOOKUP([2]!Tabla1[[#This Row],[Descripción]],[2]!Tabla10[Descripción],[2]!Tabla10[CODIGO PRESUPUESTARIO],0))</f>
        <v/>
      </c>
      <c r="Q937" s="532"/>
      <c r="R937" s="532" t="str">
        <f>IF([2]!Tabla1[[#This Row],[Insumos]]="","",_xlfn.XLOOKUP([2]!Tabla1[[#This Row],[Insumos]],[2]!Tabla10[Insumo],[2]!Tabla10[InsumoAbrev],"",0))</f>
        <v/>
      </c>
      <c r="S937" s="191"/>
    </row>
    <row r="938" spans="2:19">
      <c r="B938" s="191" t="str">
        <f>IF('Formulario PPGR3'!$G938="","",CONCATENATE('Formulario PPGR3'!$C938,".",'Formulario PPGR3'!$D938,".",'Formulario PPGR3'!$E938,".",'Formulario PPGR3'!$F938))</f>
        <v/>
      </c>
      <c r="C938" s="191" t="str">
        <f>IF('Formulario PPGR3'!$G938="","",'Formulario PPGR1'!#REF!)</f>
        <v/>
      </c>
      <c r="D938" s="191" t="str">
        <f>IF('Formulario PPGR3'!$G938="","",'Formulario PPGR1'!#REF!)</f>
        <v/>
      </c>
      <c r="E938" s="191" t="str">
        <f>IF('Formulario PPGR3'!$G938="","",'Formulario PPGR1'!#REF!)</f>
        <v/>
      </c>
      <c r="F938" s="191" t="str">
        <f>IF('Formulario PPGR3'!$G938="","",'Formulario PPGR1'!#REF!)</f>
        <v/>
      </c>
      <c r="G938" s="241"/>
      <c r="H938" s="528" t="e" cm="1" vm="1">
        <f t="array" ref="H938">IF([2]!Tabla1[[#This Row],[Código_Actividad]]="","",_xlfn.XLOOKUP([2]!Tabla1[[#This Row],[Código_Actividad]],CodigoActividad,[2]!Tabla2[Actividades Programables Presupuestables],"",0))</f>
        <v>#REF!</v>
      </c>
      <c r="I938" s="529" t="str">
        <f>IFERROR(VLOOKUP('[2]Formulario PPGR3'!$G938,'[2]Formulario PPGR2'!$H$9:$V$534,15,FALSE),"")</f>
        <v/>
      </c>
      <c r="J938" s="534"/>
      <c r="K938" s="533"/>
      <c r="L938" s="530" t="str">
        <f>IF([2]!Tabla1[[#This Row],[Descripción]]="","",_xlfn.XLOOKUP([2]!Tabla1[[#This Row],[Descripción]],[2]!Tabla10[Descripción],[2]!Tabla10[Unidad de Medida],"",0))</f>
        <v/>
      </c>
      <c r="M938" s="321"/>
      <c r="N938" s="546" t="str">
        <f>IF([2]!Tabla1[[#This Row],[Descripción]]="","",_xlfn.XLOOKUP([2]!Tabla1[[#This Row],[Descripción]],[2]!Tabla10[Descripción],[2]!Tabla10[Precio Unitario],0))</f>
        <v/>
      </c>
      <c r="O938" s="546" t="str">
        <f>IF([2]!Tabla1[[#This Row],[Cantidad de Insumos]]="","",[2]!Tabla1[[#This Row],[Precio Unitario]]*[2]!Tabla1[[#This Row],[Cantidad de Insumos]])</f>
        <v/>
      </c>
      <c r="P938" s="531" t="str">
        <f>IF([2]!Tabla1[[#This Row],[Descripción]]="","",_xlfn.XLOOKUP([2]!Tabla1[[#This Row],[Descripción]],[2]!Tabla10[Descripción],[2]!Tabla10[CODIGO PRESUPUESTARIO],0))</f>
        <v/>
      </c>
      <c r="Q938" s="532"/>
      <c r="R938" s="532" t="str">
        <f>IF([2]!Tabla1[[#This Row],[Insumos]]="","",_xlfn.XLOOKUP([2]!Tabla1[[#This Row],[Insumos]],[2]!Tabla10[Insumo],[2]!Tabla10[InsumoAbrev],"",0))</f>
        <v/>
      </c>
      <c r="S938" s="191"/>
    </row>
    <row r="939" spans="2:19">
      <c r="B939" s="191" t="str">
        <f>IF('Formulario PPGR3'!$G939="","",CONCATENATE('Formulario PPGR3'!$C939,".",'Formulario PPGR3'!$D939,".",'Formulario PPGR3'!$E939,".",'Formulario PPGR3'!$F939))</f>
        <v/>
      </c>
      <c r="C939" s="191" t="str">
        <f>IF('Formulario PPGR3'!$G939="","",'Formulario PPGR1'!#REF!)</f>
        <v/>
      </c>
      <c r="D939" s="191" t="str">
        <f>IF('Formulario PPGR3'!$G939="","",'Formulario PPGR1'!#REF!)</f>
        <v/>
      </c>
      <c r="E939" s="191" t="str">
        <f>IF('Formulario PPGR3'!$G939="","",'Formulario PPGR1'!#REF!)</f>
        <v/>
      </c>
      <c r="F939" s="191" t="str">
        <f>IF('Formulario PPGR3'!$G939="","",'Formulario PPGR1'!#REF!)</f>
        <v/>
      </c>
      <c r="G939" s="241"/>
      <c r="H939" s="528" t="e" cm="1" vm="1">
        <f t="array" ref="H939">IF([2]!Tabla1[[#This Row],[Código_Actividad]]="","",_xlfn.XLOOKUP([2]!Tabla1[[#This Row],[Código_Actividad]],CodigoActividad,[2]!Tabla2[Actividades Programables Presupuestables],"",0))</f>
        <v>#REF!</v>
      </c>
      <c r="I939" s="529" t="str">
        <f>IFERROR(VLOOKUP('[2]Formulario PPGR3'!$G939,'[2]Formulario PPGR2'!$H$9:$V$534,15,FALSE),"")</f>
        <v/>
      </c>
      <c r="J939" s="534"/>
      <c r="K939" s="533"/>
      <c r="L939" s="530" t="str">
        <f>IF([2]!Tabla1[[#This Row],[Descripción]]="","",_xlfn.XLOOKUP([2]!Tabla1[[#This Row],[Descripción]],[2]!Tabla10[Descripción],[2]!Tabla10[Unidad de Medida],"",0))</f>
        <v/>
      </c>
      <c r="M939" s="321"/>
      <c r="N939" s="546" t="str">
        <f>IF([2]!Tabla1[[#This Row],[Descripción]]="","",_xlfn.XLOOKUP([2]!Tabla1[[#This Row],[Descripción]],[2]!Tabla10[Descripción],[2]!Tabla10[Precio Unitario],0))</f>
        <v/>
      </c>
      <c r="O939" s="546" t="str">
        <f>IF([2]!Tabla1[[#This Row],[Cantidad de Insumos]]="","",[2]!Tabla1[[#This Row],[Precio Unitario]]*[2]!Tabla1[[#This Row],[Cantidad de Insumos]])</f>
        <v/>
      </c>
      <c r="P939" s="531" t="str">
        <f>IF([2]!Tabla1[[#This Row],[Descripción]]="","",_xlfn.XLOOKUP([2]!Tabla1[[#This Row],[Descripción]],[2]!Tabla10[Descripción],[2]!Tabla10[CODIGO PRESUPUESTARIO],0))</f>
        <v/>
      </c>
      <c r="Q939" s="532"/>
      <c r="R939" s="532" t="str">
        <f>IF([2]!Tabla1[[#This Row],[Insumos]]="","",_xlfn.XLOOKUP([2]!Tabla1[[#This Row],[Insumos]],[2]!Tabla10[Insumo],[2]!Tabla10[InsumoAbrev],"",0))</f>
        <v/>
      </c>
      <c r="S939" s="191"/>
    </row>
    <row r="940" spans="2:19">
      <c r="B940" s="191" t="str">
        <f>IF('Formulario PPGR3'!$G940="","",CONCATENATE('Formulario PPGR3'!$C940,".",'Formulario PPGR3'!$D940,".",'Formulario PPGR3'!$E940,".",'Formulario PPGR3'!$F940))</f>
        <v/>
      </c>
      <c r="C940" s="191" t="str">
        <f>IF('Formulario PPGR3'!$G940="","",'Formulario PPGR1'!#REF!)</f>
        <v/>
      </c>
      <c r="D940" s="191" t="str">
        <f>IF('Formulario PPGR3'!$G940="","",'Formulario PPGR1'!#REF!)</f>
        <v/>
      </c>
      <c r="E940" s="191" t="str">
        <f>IF('Formulario PPGR3'!$G940="","",'Formulario PPGR1'!#REF!)</f>
        <v/>
      </c>
      <c r="F940" s="191" t="str">
        <f>IF('Formulario PPGR3'!$G940="","",'Formulario PPGR1'!#REF!)</f>
        <v/>
      </c>
      <c r="G940" s="241"/>
      <c r="H940" s="528" t="e" cm="1" vm="1">
        <f t="array" ref="H940">IF([2]!Tabla1[[#This Row],[Código_Actividad]]="","",_xlfn.XLOOKUP([2]!Tabla1[[#This Row],[Código_Actividad]],CodigoActividad,[2]!Tabla2[Actividades Programables Presupuestables],"",0))</f>
        <v>#REF!</v>
      </c>
      <c r="I940" s="529" t="str">
        <f>IFERROR(VLOOKUP('[2]Formulario PPGR3'!$G940,'[2]Formulario PPGR2'!$H$9:$V$534,15,FALSE),"")</f>
        <v/>
      </c>
      <c r="J940" s="534"/>
      <c r="K940" s="533"/>
      <c r="L940" s="530" t="str">
        <f>IF([2]!Tabla1[[#This Row],[Descripción]]="","",_xlfn.XLOOKUP([2]!Tabla1[[#This Row],[Descripción]],[2]!Tabla10[Descripción],[2]!Tabla10[Unidad de Medida],"",0))</f>
        <v/>
      </c>
      <c r="M940" s="321"/>
      <c r="N940" s="546" t="str">
        <f>IF([2]!Tabla1[[#This Row],[Descripción]]="","",_xlfn.XLOOKUP([2]!Tabla1[[#This Row],[Descripción]],[2]!Tabla10[Descripción],[2]!Tabla10[Precio Unitario],0))</f>
        <v/>
      </c>
      <c r="O940" s="546" t="str">
        <f>IF([2]!Tabla1[[#This Row],[Cantidad de Insumos]]="","",[2]!Tabla1[[#This Row],[Precio Unitario]]*[2]!Tabla1[[#This Row],[Cantidad de Insumos]])</f>
        <v/>
      </c>
      <c r="P940" s="531" t="str">
        <f>IF([2]!Tabla1[[#This Row],[Descripción]]="","",_xlfn.XLOOKUP([2]!Tabla1[[#This Row],[Descripción]],[2]!Tabla10[Descripción],[2]!Tabla10[CODIGO PRESUPUESTARIO],0))</f>
        <v/>
      </c>
      <c r="Q940" s="532"/>
      <c r="R940" s="532" t="str">
        <f>IF([2]!Tabla1[[#This Row],[Insumos]]="","",_xlfn.XLOOKUP([2]!Tabla1[[#This Row],[Insumos]],[2]!Tabla10[Insumo],[2]!Tabla10[InsumoAbrev],"",0))</f>
        <v/>
      </c>
      <c r="S940" s="191"/>
    </row>
    <row r="941" spans="2:19">
      <c r="B941" s="191" t="str">
        <f>IF('Formulario PPGR3'!$G941="","",CONCATENATE('Formulario PPGR3'!$C941,".",'Formulario PPGR3'!$D941,".",'Formulario PPGR3'!$E941,".",'Formulario PPGR3'!$F941))</f>
        <v/>
      </c>
      <c r="C941" s="191" t="str">
        <f>IF('Formulario PPGR3'!$G941="","",'Formulario PPGR1'!#REF!)</f>
        <v/>
      </c>
      <c r="D941" s="191" t="str">
        <f>IF('Formulario PPGR3'!$G941="","",'Formulario PPGR1'!#REF!)</f>
        <v/>
      </c>
      <c r="E941" s="191" t="str">
        <f>IF('Formulario PPGR3'!$G941="","",'Formulario PPGR1'!#REF!)</f>
        <v/>
      </c>
      <c r="F941" s="191" t="str">
        <f>IF('Formulario PPGR3'!$G941="","",'Formulario PPGR1'!#REF!)</f>
        <v/>
      </c>
      <c r="G941" s="241"/>
      <c r="H941" s="528" t="e" cm="1" vm="1">
        <f t="array" ref="H941">IF([2]!Tabla1[[#This Row],[Código_Actividad]]="","",_xlfn.XLOOKUP([2]!Tabla1[[#This Row],[Código_Actividad]],CodigoActividad,[2]!Tabla2[Actividades Programables Presupuestables],"",0))</f>
        <v>#REF!</v>
      </c>
      <c r="I941" s="529" t="str">
        <f>IFERROR(VLOOKUP('[2]Formulario PPGR3'!$G941,'[2]Formulario PPGR2'!$H$9:$V$534,15,FALSE),"")</f>
        <v/>
      </c>
      <c r="J941" s="534"/>
      <c r="K941" s="533"/>
      <c r="L941" s="530" t="str">
        <f>IF([2]!Tabla1[[#This Row],[Descripción]]="","",_xlfn.XLOOKUP([2]!Tabla1[[#This Row],[Descripción]],[2]!Tabla10[Descripción],[2]!Tabla10[Unidad de Medida],"",0))</f>
        <v/>
      </c>
      <c r="M941" s="321"/>
      <c r="N941" s="546" t="str">
        <f>IF([2]!Tabla1[[#This Row],[Descripción]]="","",_xlfn.XLOOKUP([2]!Tabla1[[#This Row],[Descripción]],[2]!Tabla10[Descripción],[2]!Tabla10[Precio Unitario],0))</f>
        <v/>
      </c>
      <c r="O941" s="546" t="str">
        <f>IF([2]!Tabla1[[#This Row],[Cantidad de Insumos]]="","",[2]!Tabla1[[#This Row],[Precio Unitario]]*[2]!Tabla1[[#This Row],[Cantidad de Insumos]])</f>
        <v/>
      </c>
      <c r="P941" s="531" t="str">
        <f>IF([2]!Tabla1[[#This Row],[Descripción]]="","",_xlfn.XLOOKUP([2]!Tabla1[[#This Row],[Descripción]],[2]!Tabla10[Descripción],[2]!Tabla10[CODIGO PRESUPUESTARIO],0))</f>
        <v/>
      </c>
      <c r="Q941" s="532"/>
      <c r="R941" s="532" t="str">
        <f>IF([2]!Tabla1[[#This Row],[Insumos]]="","",_xlfn.XLOOKUP([2]!Tabla1[[#This Row],[Insumos]],[2]!Tabla10[Insumo],[2]!Tabla10[InsumoAbrev],"",0))</f>
        <v/>
      </c>
      <c r="S941" s="191"/>
    </row>
    <row r="942" spans="2:19">
      <c r="B942" s="191" t="str">
        <f>IF('Formulario PPGR3'!$G942="","",CONCATENATE('Formulario PPGR3'!$C942,".",'Formulario PPGR3'!$D942,".",'Formulario PPGR3'!$E942,".",'Formulario PPGR3'!$F942))</f>
        <v/>
      </c>
      <c r="C942" s="191" t="str">
        <f>IF('Formulario PPGR3'!$G942="","",'Formulario PPGR1'!#REF!)</f>
        <v/>
      </c>
      <c r="D942" s="191" t="str">
        <f>IF('Formulario PPGR3'!$G942="","",'Formulario PPGR1'!#REF!)</f>
        <v/>
      </c>
      <c r="E942" s="191" t="str">
        <f>IF('Formulario PPGR3'!$G942="","",'Formulario PPGR1'!#REF!)</f>
        <v/>
      </c>
      <c r="F942" s="191" t="str">
        <f>IF('Formulario PPGR3'!$G942="","",'Formulario PPGR1'!#REF!)</f>
        <v/>
      </c>
      <c r="G942" s="241"/>
      <c r="H942" s="528" t="e" cm="1" vm="1">
        <f t="array" ref="H942">IF([2]!Tabla1[[#This Row],[Código_Actividad]]="","",_xlfn.XLOOKUP([2]!Tabla1[[#This Row],[Código_Actividad]],CodigoActividad,[2]!Tabla2[Actividades Programables Presupuestables],"",0))</f>
        <v>#REF!</v>
      </c>
      <c r="I942" s="529" t="str">
        <f>IFERROR(VLOOKUP('[2]Formulario PPGR3'!$G942,'[2]Formulario PPGR2'!$H$9:$V$534,15,FALSE),"")</f>
        <v/>
      </c>
      <c r="J942" s="534"/>
      <c r="K942" s="533"/>
      <c r="L942" s="530" t="str">
        <f>IF([2]!Tabla1[[#This Row],[Descripción]]="","",_xlfn.XLOOKUP([2]!Tabla1[[#This Row],[Descripción]],[2]!Tabla10[Descripción],[2]!Tabla10[Unidad de Medida],"",0))</f>
        <v/>
      </c>
      <c r="M942" s="321"/>
      <c r="N942" s="546" t="str">
        <f>IF([2]!Tabla1[[#This Row],[Descripción]]="","",_xlfn.XLOOKUP([2]!Tabla1[[#This Row],[Descripción]],[2]!Tabla10[Descripción],[2]!Tabla10[Precio Unitario],0))</f>
        <v/>
      </c>
      <c r="O942" s="546" t="str">
        <f>IF([2]!Tabla1[[#This Row],[Cantidad de Insumos]]="","",[2]!Tabla1[[#This Row],[Precio Unitario]]*[2]!Tabla1[[#This Row],[Cantidad de Insumos]])</f>
        <v/>
      </c>
      <c r="P942" s="531" t="str">
        <f>IF([2]!Tabla1[[#This Row],[Descripción]]="","",_xlfn.XLOOKUP([2]!Tabla1[[#This Row],[Descripción]],[2]!Tabla10[Descripción],[2]!Tabla10[CODIGO PRESUPUESTARIO],0))</f>
        <v/>
      </c>
      <c r="Q942" s="532"/>
      <c r="R942" s="532" t="str">
        <f>IF([2]!Tabla1[[#This Row],[Insumos]]="","",_xlfn.XLOOKUP([2]!Tabla1[[#This Row],[Insumos]],[2]!Tabla10[Insumo],[2]!Tabla10[InsumoAbrev],"",0))</f>
        <v/>
      </c>
      <c r="S942" s="191"/>
    </row>
    <row r="943" spans="2:19">
      <c r="B943" s="191" t="str">
        <f>IF('Formulario PPGR3'!$G943="","",CONCATENATE('Formulario PPGR3'!$C943,".",'Formulario PPGR3'!$D943,".",'Formulario PPGR3'!$E943,".",'Formulario PPGR3'!$F943))</f>
        <v/>
      </c>
      <c r="C943" s="191" t="str">
        <f>IF('Formulario PPGR3'!$G943="","",'Formulario PPGR1'!#REF!)</f>
        <v/>
      </c>
      <c r="D943" s="191" t="str">
        <f>IF('Formulario PPGR3'!$G943="","",'Formulario PPGR1'!#REF!)</f>
        <v/>
      </c>
      <c r="E943" s="191" t="str">
        <f>IF('Formulario PPGR3'!$G943="","",'Formulario PPGR1'!#REF!)</f>
        <v/>
      </c>
      <c r="F943" s="191" t="str">
        <f>IF('Formulario PPGR3'!$G943="","",'Formulario PPGR1'!#REF!)</f>
        <v/>
      </c>
      <c r="G943" s="241"/>
      <c r="H943" s="528" t="e" cm="1" vm="1">
        <f t="array" ref="H943">IF([2]!Tabla1[[#This Row],[Código_Actividad]]="","",_xlfn.XLOOKUP([2]!Tabla1[[#This Row],[Código_Actividad]],CodigoActividad,[2]!Tabla2[Actividades Programables Presupuestables],"",0))</f>
        <v>#REF!</v>
      </c>
      <c r="I943" s="529" t="str">
        <f>IFERROR(VLOOKUP('[2]Formulario PPGR3'!$G943,'[2]Formulario PPGR2'!$H$9:$V$534,15,FALSE),"")</f>
        <v/>
      </c>
      <c r="J943" s="534"/>
      <c r="K943" s="533"/>
      <c r="L943" s="530" t="str">
        <f>IF([2]!Tabla1[[#This Row],[Descripción]]="","",_xlfn.XLOOKUP([2]!Tabla1[[#This Row],[Descripción]],[2]!Tabla10[Descripción],[2]!Tabla10[Unidad de Medida],"",0))</f>
        <v/>
      </c>
      <c r="M943" s="321"/>
      <c r="N943" s="546" t="str">
        <f>IF([2]!Tabla1[[#This Row],[Descripción]]="","",_xlfn.XLOOKUP([2]!Tabla1[[#This Row],[Descripción]],[2]!Tabla10[Descripción],[2]!Tabla10[Precio Unitario],0))</f>
        <v/>
      </c>
      <c r="O943" s="546" t="str">
        <f>IF([2]!Tabla1[[#This Row],[Cantidad de Insumos]]="","",[2]!Tabla1[[#This Row],[Precio Unitario]]*[2]!Tabla1[[#This Row],[Cantidad de Insumos]])</f>
        <v/>
      </c>
      <c r="P943" s="531" t="str">
        <f>IF([2]!Tabla1[[#This Row],[Descripción]]="","",_xlfn.XLOOKUP([2]!Tabla1[[#This Row],[Descripción]],[2]!Tabla10[Descripción],[2]!Tabla10[CODIGO PRESUPUESTARIO],0))</f>
        <v/>
      </c>
      <c r="Q943" s="532"/>
      <c r="R943" s="532" t="str">
        <f>IF([2]!Tabla1[[#This Row],[Insumos]]="","",_xlfn.XLOOKUP([2]!Tabla1[[#This Row],[Insumos]],[2]!Tabla10[Insumo],[2]!Tabla10[InsumoAbrev],"",0))</f>
        <v/>
      </c>
      <c r="S943" s="191"/>
    </row>
    <row r="944" spans="2:19">
      <c r="B944" s="191" t="str">
        <f>IF('Formulario PPGR3'!$G944="","",CONCATENATE('Formulario PPGR3'!$C944,".",'Formulario PPGR3'!$D944,".",'Formulario PPGR3'!$E944,".",'Formulario PPGR3'!$F944))</f>
        <v/>
      </c>
      <c r="C944" s="191" t="str">
        <f>IF('Formulario PPGR3'!$G944="","",'Formulario PPGR1'!#REF!)</f>
        <v/>
      </c>
      <c r="D944" s="191" t="str">
        <f>IF('Formulario PPGR3'!$G944="","",'Formulario PPGR1'!#REF!)</f>
        <v/>
      </c>
      <c r="E944" s="191" t="str">
        <f>IF('Formulario PPGR3'!$G944="","",'Formulario PPGR1'!#REF!)</f>
        <v/>
      </c>
      <c r="F944" s="191" t="str">
        <f>IF('Formulario PPGR3'!$G944="","",'Formulario PPGR1'!#REF!)</f>
        <v/>
      </c>
      <c r="G944" s="241"/>
      <c r="H944" s="528" t="e" cm="1" vm="1">
        <f t="array" ref="H944">IF([2]!Tabla1[[#This Row],[Código_Actividad]]="","",_xlfn.XLOOKUP([2]!Tabla1[[#This Row],[Código_Actividad]],CodigoActividad,[2]!Tabla2[Actividades Programables Presupuestables],"",0))</f>
        <v>#REF!</v>
      </c>
      <c r="I944" s="529" t="str">
        <f>IFERROR(VLOOKUP('[2]Formulario PPGR3'!$G944,'[2]Formulario PPGR2'!$H$9:$V$534,15,FALSE),"")</f>
        <v/>
      </c>
      <c r="J944" s="534"/>
      <c r="K944" s="533"/>
      <c r="L944" s="530" t="str">
        <f>IF([2]!Tabla1[[#This Row],[Descripción]]="","",_xlfn.XLOOKUP([2]!Tabla1[[#This Row],[Descripción]],[2]!Tabla10[Descripción],[2]!Tabla10[Unidad de Medida],"",0))</f>
        <v/>
      </c>
      <c r="M944" s="321"/>
      <c r="N944" s="546" t="str">
        <f>IF([2]!Tabla1[[#This Row],[Descripción]]="","",_xlfn.XLOOKUP([2]!Tabla1[[#This Row],[Descripción]],[2]!Tabla10[Descripción],[2]!Tabla10[Precio Unitario],0))</f>
        <v/>
      </c>
      <c r="O944" s="546" t="str">
        <f>IF([2]!Tabla1[[#This Row],[Cantidad de Insumos]]="","",[2]!Tabla1[[#This Row],[Precio Unitario]]*[2]!Tabla1[[#This Row],[Cantidad de Insumos]])</f>
        <v/>
      </c>
      <c r="P944" s="531" t="str">
        <f>IF([2]!Tabla1[[#This Row],[Descripción]]="","",_xlfn.XLOOKUP([2]!Tabla1[[#This Row],[Descripción]],[2]!Tabla10[Descripción],[2]!Tabla10[CODIGO PRESUPUESTARIO],0))</f>
        <v/>
      </c>
      <c r="Q944" s="532"/>
      <c r="R944" s="532" t="str">
        <f>IF([2]!Tabla1[[#This Row],[Insumos]]="","",_xlfn.XLOOKUP([2]!Tabla1[[#This Row],[Insumos]],[2]!Tabla10[Insumo],[2]!Tabla10[InsumoAbrev],"",0))</f>
        <v/>
      </c>
      <c r="S944" s="191"/>
    </row>
    <row r="945" spans="2:19">
      <c r="B945" s="191" t="str">
        <f>IF('Formulario PPGR3'!$G945="","",CONCATENATE('Formulario PPGR3'!$C945,".",'Formulario PPGR3'!$D945,".",'Formulario PPGR3'!$E945,".",'Formulario PPGR3'!$F945))</f>
        <v/>
      </c>
      <c r="C945" s="191" t="str">
        <f>IF('Formulario PPGR3'!$G945="","",'Formulario PPGR1'!#REF!)</f>
        <v/>
      </c>
      <c r="D945" s="191" t="str">
        <f>IF('Formulario PPGR3'!$G945="","",'Formulario PPGR1'!#REF!)</f>
        <v/>
      </c>
      <c r="E945" s="191" t="str">
        <f>IF('Formulario PPGR3'!$G945="","",'Formulario PPGR1'!#REF!)</f>
        <v/>
      </c>
      <c r="F945" s="191" t="str">
        <f>IF('Formulario PPGR3'!$G945="","",'Formulario PPGR1'!#REF!)</f>
        <v/>
      </c>
      <c r="G945" s="241"/>
      <c r="H945" s="528" t="e" cm="1" vm="1">
        <f t="array" ref="H945">IF([2]!Tabla1[[#This Row],[Código_Actividad]]="","",_xlfn.XLOOKUP([2]!Tabla1[[#This Row],[Código_Actividad]],CodigoActividad,[2]!Tabla2[Actividades Programables Presupuestables],"",0))</f>
        <v>#REF!</v>
      </c>
      <c r="I945" s="529" t="str">
        <f>IFERROR(VLOOKUP('[2]Formulario PPGR3'!$G945,'[2]Formulario PPGR2'!$H$9:$V$534,15,FALSE),"")</f>
        <v/>
      </c>
      <c r="J945" s="534"/>
      <c r="K945" s="533"/>
      <c r="L945" s="530" t="str">
        <f>IF([2]!Tabla1[[#This Row],[Descripción]]="","",_xlfn.XLOOKUP([2]!Tabla1[[#This Row],[Descripción]],[2]!Tabla10[Descripción],[2]!Tabla10[Unidad de Medida],"",0))</f>
        <v/>
      </c>
      <c r="M945" s="321"/>
      <c r="N945" s="546" t="str">
        <f>IF([2]!Tabla1[[#This Row],[Descripción]]="","",_xlfn.XLOOKUP([2]!Tabla1[[#This Row],[Descripción]],[2]!Tabla10[Descripción],[2]!Tabla10[Precio Unitario],0))</f>
        <v/>
      </c>
      <c r="O945" s="546" t="str">
        <f>IF([2]!Tabla1[[#This Row],[Cantidad de Insumos]]="","",[2]!Tabla1[[#This Row],[Precio Unitario]]*[2]!Tabla1[[#This Row],[Cantidad de Insumos]])</f>
        <v/>
      </c>
      <c r="P945" s="531" t="str">
        <f>IF([2]!Tabla1[[#This Row],[Descripción]]="","",_xlfn.XLOOKUP([2]!Tabla1[[#This Row],[Descripción]],[2]!Tabla10[Descripción],[2]!Tabla10[CODIGO PRESUPUESTARIO],0))</f>
        <v/>
      </c>
      <c r="Q945" s="532"/>
      <c r="R945" s="532" t="str">
        <f>IF([2]!Tabla1[[#This Row],[Insumos]]="","",_xlfn.XLOOKUP([2]!Tabla1[[#This Row],[Insumos]],[2]!Tabla10[Insumo],[2]!Tabla10[InsumoAbrev],"",0))</f>
        <v/>
      </c>
      <c r="S945" s="191"/>
    </row>
    <row r="946" spans="2:19">
      <c r="B946" s="191" t="str">
        <f>IF('Formulario PPGR3'!$G946="","",CONCATENATE('Formulario PPGR3'!$C946,".",'Formulario PPGR3'!$D946,".",'Formulario PPGR3'!$E946,".",'Formulario PPGR3'!$F946))</f>
        <v/>
      </c>
      <c r="C946" s="191" t="str">
        <f>IF('Formulario PPGR3'!$G946="","",'Formulario PPGR1'!#REF!)</f>
        <v/>
      </c>
      <c r="D946" s="191" t="str">
        <f>IF('Formulario PPGR3'!$G946="","",'Formulario PPGR1'!#REF!)</f>
        <v/>
      </c>
      <c r="E946" s="191" t="str">
        <f>IF('Formulario PPGR3'!$G946="","",'Formulario PPGR1'!#REF!)</f>
        <v/>
      </c>
      <c r="F946" s="191" t="str">
        <f>IF('Formulario PPGR3'!$G946="","",'Formulario PPGR1'!#REF!)</f>
        <v/>
      </c>
      <c r="G946" s="241"/>
      <c r="H946" s="528" t="e" cm="1" vm="1">
        <f t="array" ref="H946">IF([2]!Tabla1[[#This Row],[Código_Actividad]]="","",_xlfn.XLOOKUP([2]!Tabla1[[#This Row],[Código_Actividad]],CodigoActividad,[2]!Tabla2[Actividades Programables Presupuestables],"",0))</f>
        <v>#REF!</v>
      </c>
      <c r="I946" s="529" t="str">
        <f>IFERROR(VLOOKUP('[2]Formulario PPGR3'!$G946,'[2]Formulario PPGR2'!$H$9:$V$534,15,FALSE),"")</f>
        <v/>
      </c>
      <c r="J946" s="534"/>
      <c r="K946" s="533"/>
      <c r="L946" s="530" t="str">
        <f>IF([2]!Tabla1[[#This Row],[Descripción]]="","",_xlfn.XLOOKUP([2]!Tabla1[[#This Row],[Descripción]],[2]!Tabla10[Descripción],[2]!Tabla10[Unidad de Medida],"",0))</f>
        <v/>
      </c>
      <c r="M946" s="321"/>
      <c r="N946" s="546" t="str">
        <f>IF([2]!Tabla1[[#This Row],[Descripción]]="","",_xlfn.XLOOKUP([2]!Tabla1[[#This Row],[Descripción]],[2]!Tabla10[Descripción],[2]!Tabla10[Precio Unitario],0))</f>
        <v/>
      </c>
      <c r="O946" s="546" t="str">
        <f>IF([2]!Tabla1[[#This Row],[Cantidad de Insumos]]="","",[2]!Tabla1[[#This Row],[Precio Unitario]]*[2]!Tabla1[[#This Row],[Cantidad de Insumos]])</f>
        <v/>
      </c>
      <c r="P946" s="531" t="str">
        <f>IF([2]!Tabla1[[#This Row],[Descripción]]="","",_xlfn.XLOOKUP([2]!Tabla1[[#This Row],[Descripción]],[2]!Tabla10[Descripción],[2]!Tabla10[CODIGO PRESUPUESTARIO],0))</f>
        <v/>
      </c>
      <c r="Q946" s="532"/>
      <c r="R946" s="532" t="str">
        <f>IF([2]!Tabla1[[#This Row],[Insumos]]="","",_xlfn.XLOOKUP([2]!Tabla1[[#This Row],[Insumos]],[2]!Tabla10[Insumo],[2]!Tabla10[InsumoAbrev],"",0))</f>
        <v/>
      </c>
      <c r="S946" s="191"/>
    </row>
    <row r="947" spans="2:19">
      <c r="B947" s="191" t="str">
        <f>IF('Formulario PPGR3'!$G947="","",CONCATENATE('Formulario PPGR3'!$C947,".",'Formulario PPGR3'!$D947,".",'Formulario PPGR3'!$E947,".",'Formulario PPGR3'!$F947))</f>
        <v/>
      </c>
      <c r="C947" s="191" t="str">
        <f>IF('Formulario PPGR3'!$G947="","",'Formulario PPGR1'!#REF!)</f>
        <v/>
      </c>
      <c r="D947" s="191" t="str">
        <f>IF('Formulario PPGR3'!$G947="","",'Formulario PPGR1'!#REF!)</f>
        <v/>
      </c>
      <c r="E947" s="191" t="str">
        <f>IF('Formulario PPGR3'!$G947="","",'Formulario PPGR1'!#REF!)</f>
        <v/>
      </c>
      <c r="F947" s="191" t="str">
        <f>IF('Formulario PPGR3'!$G947="","",'Formulario PPGR1'!#REF!)</f>
        <v/>
      </c>
      <c r="G947" s="241"/>
      <c r="H947" s="528" t="e" cm="1" vm="1">
        <f t="array" ref="H947">IF([2]!Tabla1[[#This Row],[Código_Actividad]]="","",_xlfn.XLOOKUP([2]!Tabla1[[#This Row],[Código_Actividad]],CodigoActividad,[2]!Tabla2[Actividades Programables Presupuestables],"",0))</f>
        <v>#REF!</v>
      </c>
      <c r="I947" s="529" t="str">
        <f>IFERROR(VLOOKUP('[2]Formulario PPGR3'!$G947,'[2]Formulario PPGR2'!$H$9:$V$534,15,FALSE),"")</f>
        <v/>
      </c>
      <c r="J947" s="534"/>
      <c r="K947" s="533"/>
      <c r="L947" s="530" t="str">
        <f>IF([2]!Tabla1[[#This Row],[Descripción]]="","",_xlfn.XLOOKUP([2]!Tabla1[[#This Row],[Descripción]],[2]!Tabla10[Descripción],[2]!Tabla10[Unidad de Medida],"",0))</f>
        <v/>
      </c>
      <c r="M947" s="321"/>
      <c r="N947" s="546" t="str">
        <f>IF([2]!Tabla1[[#This Row],[Descripción]]="","",_xlfn.XLOOKUP([2]!Tabla1[[#This Row],[Descripción]],[2]!Tabla10[Descripción],[2]!Tabla10[Precio Unitario],0))</f>
        <v/>
      </c>
      <c r="O947" s="546" t="str">
        <f>IF([2]!Tabla1[[#This Row],[Cantidad de Insumos]]="","",[2]!Tabla1[[#This Row],[Precio Unitario]]*[2]!Tabla1[[#This Row],[Cantidad de Insumos]])</f>
        <v/>
      </c>
      <c r="P947" s="531" t="str">
        <f>IF([2]!Tabla1[[#This Row],[Descripción]]="","",_xlfn.XLOOKUP([2]!Tabla1[[#This Row],[Descripción]],[2]!Tabla10[Descripción],[2]!Tabla10[CODIGO PRESUPUESTARIO],0))</f>
        <v/>
      </c>
      <c r="Q947" s="532"/>
      <c r="R947" s="532" t="str">
        <f>IF([2]!Tabla1[[#This Row],[Insumos]]="","",_xlfn.XLOOKUP([2]!Tabla1[[#This Row],[Insumos]],[2]!Tabla10[Insumo],[2]!Tabla10[InsumoAbrev],"",0))</f>
        <v/>
      </c>
      <c r="S947" s="191"/>
    </row>
    <row r="948" spans="2:19">
      <c r="B948" s="191" t="str">
        <f>IF('Formulario PPGR3'!$G948="","",CONCATENATE('Formulario PPGR3'!$C948,".",'Formulario PPGR3'!$D948,".",'Formulario PPGR3'!$E948,".",'Formulario PPGR3'!$F948))</f>
        <v/>
      </c>
      <c r="C948" s="191" t="str">
        <f>IF('Formulario PPGR3'!$G948="","",'Formulario PPGR1'!#REF!)</f>
        <v/>
      </c>
      <c r="D948" s="191" t="str">
        <f>IF('Formulario PPGR3'!$G948="","",'Formulario PPGR1'!#REF!)</f>
        <v/>
      </c>
      <c r="E948" s="191" t="str">
        <f>IF('Formulario PPGR3'!$G948="","",'Formulario PPGR1'!#REF!)</f>
        <v/>
      </c>
      <c r="F948" s="191" t="str">
        <f>IF('Formulario PPGR3'!$G948="","",'Formulario PPGR1'!#REF!)</f>
        <v/>
      </c>
      <c r="G948" s="241"/>
      <c r="H948" s="528" t="e" cm="1" vm="1">
        <f t="array" ref="H948">IF([2]!Tabla1[[#This Row],[Código_Actividad]]="","",_xlfn.XLOOKUP([2]!Tabla1[[#This Row],[Código_Actividad]],CodigoActividad,[2]!Tabla2[Actividades Programables Presupuestables],"",0))</f>
        <v>#REF!</v>
      </c>
      <c r="I948" s="529" t="str">
        <f>IFERROR(VLOOKUP('[2]Formulario PPGR3'!$G948,'[2]Formulario PPGR2'!$H$9:$V$534,15,FALSE),"")</f>
        <v/>
      </c>
      <c r="J948" s="534"/>
      <c r="K948" s="533"/>
      <c r="L948" s="530" t="str">
        <f>IF([2]!Tabla1[[#This Row],[Descripción]]="","",_xlfn.XLOOKUP([2]!Tabla1[[#This Row],[Descripción]],[2]!Tabla10[Descripción],[2]!Tabla10[Unidad de Medida],"",0))</f>
        <v/>
      </c>
      <c r="M948" s="321"/>
      <c r="N948" s="546" t="str">
        <f>IF([2]!Tabla1[[#This Row],[Descripción]]="","",_xlfn.XLOOKUP([2]!Tabla1[[#This Row],[Descripción]],[2]!Tabla10[Descripción],[2]!Tabla10[Precio Unitario],0))</f>
        <v/>
      </c>
      <c r="O948" s="546" t="str">
        <f>IF([2]!Tabla1[[#This Row],[Cantidad de Insumos]]="","",[2]!Tabla1[[#This Row],[Precio Unitario]]*[2]!Tabla1[[#This Row],[Cantidad de Insumos]])</f>
        <v/>
      </c>
      <c r="P948" s="531" t="str">
        <f>IF([2]!Tabla1[[#This Row],[Descripción]]="","",_xlfn.XLOOKUP([2]!Tabla1[[#This Row],[Descripción]],[2]!Tabla10[Descripción],[2]!Tabla10[CODIGO PRESUPUESTARIO],0))</f>
        <v/>
      </c>
      <c r="Q948" s="532"/>
      <c r="R948" s="532" t="str">
        <f>IF([2]!Tabla1[[#This Row],[Insumos]]="","",_xlfn.XLOOKUP([2]!Tabla1[[#This Row],[Insumos]],[2]!Tabla10[Insumo],[2]!Tabla10[InsumoAbrev],"",0))</f>
        <v/>
      </c>
      <c r="S948" s="191"/>
    </row>
    <row r="949" spans="2:19">
      <c r="B949" s="191" t="str">
        <f>IF('Formulario PPGR3'!$G949="","",CONCATENATE('Formulario PPGR3'!$C949,".",'Formulario PPGR3'!$D949,".",'Formulario PPGR3'!$E949,".",'Formulario PPGR3'!$F949))</f>
        <v/>
      </c>
      <c r="C949" s="191" t="str">
        <f>IF('Formulario PPGR3'!$G949="","",'Formulario PPGR1'!#REF!)</f>
        <v/>
      </c>
      <c r="D949" s="191" t="str">
        <f>IF('Formulario PPGR3'!$G949="","",'Formulario PPGR1'!#REF!)</f>
        <v/>
      </c>
      <c r="E949" s="191" t="str">
        <f>IF('Formulario PPGR3'!$G949="","",'Formulario PPGR1'!#REF!)</f>
        <v/>
      </c>
      <c r="F949" s="191" t="str">
        <f>IF('Formulario PPGR3'!$G949="","",'Formulario PPGR1'!#REF!)</f>
        <v/>
      </c>
      <c r="G949" s="241"/>
      <c r="H949" s="528" t="e" cm="1" vm="1">
        <f t="array" ref="H949">IF([2]!Tabla1[[#This Row],[Código_Actividad]]="","",_xlfn.XLOOKUP([2]!Tabla1[[#This Row],[Código_Actividad]],CodigoActividad,[2]!Tabla2[Actividades Programables Presupuestables],"",0))</f>
        <v>#REF!</v>
      </c>
      <c r="I949" s="529" t="str">
        <f>IFERROR(VLOOKUP('[2]Formulario PPGR3'!$G949,'[2]Formulario PPGR2'!$H$9:$V$534,15,FALSE),"")</f>
        <v/>
      </c>
      <c r="J949" s="534"/>
      <c r="K949" s="533"/>
      <c r="L949" s="530" t="str">
        <f>IF([2]!Tabla1[[#This Row],[Descripción]]="","",_xlfn.XLOOKUP([2]!Tabla1[[#This Row],[Descripción]],[2]!Tabla10[Descripción],[2]!Tabla10[Unidad de Medida],"",0))</f>
        <v/>
      </c>
      <c r="M949" s="321"/>
      <c r="N949" s="546" t="str">
        <f>IF([2]!Tabla1[[#This Row],[Descripción]]="","",_xlfn.XLOOKUP([2]!Tabla1[[#This Row],[Descripción]],[2]!Tabla10[Descripción],[2]!Tabla10[Precio Unitario],0))</f>
        <v/>
      </c>
      <c r="O949" s="546" t="str">
        <f>IF([2]!Tabla1[[#This Row],[Cantidad de Insumos]]="","",[2]!Tabla1[[#This Row],[Precio Unitario]]*[2]!Tabla1[[#This Row],[Cantidad de Insumos]])</f>
        <v/>
      </c>
      <c r="P949" s="531" t="str">
        <f>IF([2]!Tabla1[[#This Row],[Descripción]]="","",_xlfn.XLOOKUP([2]!Tabla1[[#This Row],[Descripción]],[2]!Tabla10[Descripción],[2]!Tabla10[CODIGO PRESUPUESTARIO],0))</f>
        <v/>
      </c>
      <c r="Q949" s="532"/>
      <c r="R949" s="532" t="str">
        <f>IF([2]!Tabla1[[#This Row],[Insumos]]="","",_xlfn.XLOOKUP([2]!Tabla1[[#This Row],[Insumos]],[2]!Tabla10[Insumo],[2]!Tabla10[InsumoAbrev],"",0))</f>
        <v/>
      </c>
      <c r="S949" s="191"/>
    </row>
    <row r="950" spans="2:19">
      <c r="B950" s="191" t="str">
        <f>IF('Formulario PPGR3'!$G950="","",CONCATENATE('Formulario PPGR3'!$C950,".",'Formulario PPGR3'!$D950,".",'Formulario PPGR3'!$E950,".",'Formulario PPGR3'!$F950))</f>
        <v/>
      </c>
      <c r="C950" s="191" t="str">
        <f>IF('Formulario PPGR3'!$G950="","",'Formulario PPGR1'!#REF!)</f>
        <v/>
      </c>
      <c r="D950" s="191" t="str">
        <f>IF('Formulario PPGR3'!$G950="","",'Formulario PPGR1'!#REF!)</f>
        <v/>
      </c>
      <c r="E950" s="191" t="str">
        <f>IF('Formulario PPGR3'!$G950="","",'Formulario PPGR1'!#REF!)</f>
        <v/>
      </c>
      <c r="F950" s="191" t="str">
        <f>IF('Formulario PPGR3'!$G950="","",'Formulario PPGR1'!#REF!)</f>
        <v/>
      </c>
      <c r="G950" s="241"/>
      <c r="H950" s="528" t="e" cm="1" vm="1">
        <f t="array" ref="H950">IF([2]!Tabla1[[#This Row],[Código_Actividad]]="","",_xlfn.XLOOKUP([2]!Tabla1[[#This Row],[Código_Actividad]],CodigoActividad,[2]!Tabla2[Actividades Programables Presupuestables],"",0))</f>
        <v>#REF!</v>
      </c>
      <c r="I950" s="529" t="str">
        <f>IFERROR(VLOOKUP('[2]Formulario PPGR3'!$G950,'[2]Formulario PPGR2'!$H$9:$V$534,15,FALSE),"")</f>
        <v/>
      </c>
      <c r="J950" s="534"/>
      <c r="K950" s="533"/>
      <c r="L950" s="530" t="str">
        <f>IF([2]!Tabla1[[#This Row],[Descripción]]="","",_xlfn.XLOOKUP([2]!Tabla1[[#This Row],[Descripción]],[2]!Tabla10[Descripción],[2]!Tabla10[Unidad de Medida],"",0))</f>
        <v/>
      </c>
      <c r="M950" s="321"/>
      <c r="N950" s="546" t="str">
        <f>IF([2]!Tabla1[[#This Row],[Descripción]]="","",_xlfn.XLOOKUP([2]!Tabla1[[#This Row],[Descripción]],[2]!Tabla10[Descripción],[2]!Tabla10[Precio Unitario],0))</f>
        <v/>
      </c>
      <c r="O950" s="546" t="str">
        <f>IF([2]!Tabla1[[#This Row],[Cantidad de Insumos]]="","",[2]!Tabla1[[#This Row],[Precio Unitario]]*[2]!Tabla1[[#This Row],[Cantidad de Insumos]])</f>
        <v/>
      </c>
      <c r="P950" s="531" t="str">
        <f>IF([2]!Tabla1[[#This Row],[Descripción]]="","",_xlfn.XLOOKUP([2]!Tabla1[[#This Row],[Descripción]],[2]!Tabla10[Descripción],[2]!Tabla10[CODIGO PRESUPUESTARIO],0))</f>
        <v/>
      </c>
      <c r="Q950" s="532"/>
      <c r="R950" s="532" t="str">
        <f>IF([2]!Tabla1[[#This Row],[Insumos]]="","",_xlfn.XLOOKUP([2]!Tabla1[[#This Row],[Insumos]],[2]!Tabla10[Insumo],[2]!Tabla10[InsumoAbrev],"",0))</f>
        <v/>
      </c>
      <c r="S950" s="191"/>
    </row>
    <row r="951" spans="2:19">
      <c r="B951" s="191" t="str">
        <f>IF('Formulario PPGR3'!$G951="","",CONCATENATE('Formulario PPGR3'!$C951,".",'Formulario PPGR3'!$D951,".",'Formulario PPGR3'!$E951,".",'Formulario PPGR3'!$F951))</f>
        <v/>
      </c>
      <c r="C951" s="191" t="str">
        <f>IF('Formulario PPGR3'!$G951="","",'Formulario PPGR1'!#REF!)</f>
        <v/>
      </c>
      <c r="D951" s="191" t="str">
        <f>IF('Formulario PPGR3'!$G951="","",'Formulario PPGR1'!#REF!)</f>
        <v/>
      </c>
      <c r="E951" s="191" t="str">
        <f>IF('Formulario PPGR3'!$G951="","",'Formulario PPGR1'!#REF!)</f>
        <v/>
      </c>
      <c r="F951" s="191" t="str">
        <f>IF('Formulario PPGR3'!$G951="","",'Formulario PPGR1'!#REF!)</f>
        <v/>
      </c>
      <c r="G951" s="241"/>
      <c r="H951" s="528" t="e" cm="1" vm="1">
        <f t="array" ref="H951">IF([2]!Tabla1[[#This Row],[Código_Actividad]]="","",_xlfn.XLOOKUP([2]!Tabla1[[#This Row],[Código_Actividad]],CodigoActividad,[2]!Tabla2[Actividades Programables Presupuestables],"",0))</f>
        <v>#REF!</v>
      </c>
      <c r="I951" s="529" t="str">
        <f>IFERROR(VLOOKUP('[2]Formulario PPGR3'!$G951,'[2]Formulario PPGR2'!$H$9:$V$534,15,FALSE),"")</f>
        <v/>
      </c>
      <c r="J951" s="534"/>
      <c r="K951" s="533"/>
      <c r="L951" s="530" t="str">
        <f>IF([2]!Tabla1[[#This Row],[Descripción]]="","",_xlfn.XLOOKUP([2]!Tabla1[[#This Row],[Descripción]],[2]!Tabla10[Descripción],[2]!Tabla10[Unidad de Medida],"",0))</f>
        <v/>
      </c>
      <c r="M951" s="321"/>
      <c r="N951" s="546" t="str">
        <f>IF([2]!Tabla1[[#This Row],[Descripción]]="","",_xlfn.XLOOKUP([2]!Tabla1[[#This Row],[Descripción]],[2]!Tabla10[Descripción],[2]!Tabla10[Precio Unitario],0))</f>
        <v/>
      </c>
      <c r="O951" s="546" t="str">
        <f>IF([2]!Tabla1[[#This Row],[Cantidad de Insumos]]="","",[2]!Tabla1[[#This Row],[Precio Unitario]]*[2]!Tabla1[[#This Row],[Cantidad de Insumos]])</f>
        <v/>
      </c>
      <c r="P951" s="531" t="str">
        <f>IF([2]!Tabla1[[#This Row],[Descripción]]="","",_xlfn.XLOOKUP([2]!Tabla1[[#This Row],[Descripción]],[2]!Tabla10[Descripción],[2]!Tabla10[CODIGO PRESUPUESTARIO],0))</f>
        <v/>
      </c>
      <c r="Q951" s="532"/>
      <c r="R951" s="532" t="str">
        <f>IF([2]!Tabla1[[#This Row],[Insumos]]="","",_xlfn.XLOOKUP([2]!Tabla1[[#This Row],[Insumos]],[2]!Tabla10[Insumo],[2]!Tabla10[InsumoAbrev],"",0))</f>
        <v/>
      </c>
      <c r="S951" s="191"/>
    </row>
    <row r="952" spans="2:19">
      <c r="B952" s="191" t="str">
        <f>IF('Formulario PPGR3'!$G952="","",CONCATENATE('Formulario PPGR3'!$C952,".",'Formulario PPGR3'!$D952,".",'Formulario PPGR3'!$E952,".",'Formulario PPGR3'!$F952))</f>
        <v/>
      </c>
      <c r="C952" s="191" t="str">
        <f>IF('Formulario PPGR3'!$G952="","",'Formulario PPGR1'!#REF!)</f>
        <v/>
      </c>
      <c r="D952" s="191" t="str">
        <f>IF('Formulario PPGR3'!$G952="","",'Formulario PPGR1'!#REF!)</f>
        <v/>
      </c>
      <c r="E952" s="191" t="str">
        <f>IF('Formulario PPGR3'!$G952="","",'Formulario PPGR1'!#REF!)</f>
        <v/>
      </c>
      <c r="F952" s="191" t="str">
        <f>IF('Formulario PPGR3'!$G952="","",'Formulario PPGR1'!#REF!)</f>
        <v/>
      </c>
      <c r="G952" s="241"/>
      <c r="H952" s="528" t="e" cm="1" vm="1">
        <f t="array" ref="H952">IF([2]!Tabla1[[#This Row],[Código_Actividad]]="","",_xlfn.XLOOKUP([2]!Tabla1[[#This Row],[Código_Actividad]],CodigoActividad,[2]!Tabla2[Actividades Programables Presupuestables],"",0))</f>
        <v>#REF!</v>
      </c>
      <c r="I952" s="529" t="str">
        <f>IFERROR(VLOOKUP('[2]Formulario PPGR3'!$G952,'[2]Formulario PPGR2'!$H$9:$V$534,15,FALSE),"")</f>
        <v/>
      </c>
      <c r="J952" s="534"/>
      <c r="K952" s="533"/>
      <c r="L952" s="530" t="str">
        <f>IF([2]!Tabla1[[#This Row],[Descripción]]="","",_xlfn.XLOOKUP([2]!Tabla1[[#This Row],[Descripción]],[2]!Tabla10[Descripción],[2]!Tabla10[Unidad de Medida],"",0))</f>
        <v/>
      </c>
      <c r="M952" s="321"/>
      <c r="N952" s="546" t="str">
        <f>IF([2]!Tabla1[[#This Row],[Descripción]]="","",_xlfn.XLOOKUP([2]!Tabla1[[#This Row],[Descripción]],[2]!Tabla10[Descripción],[2]!Tabla10[Precio Unitario],0))</f>
        <v/>
      </c>
      <c r="O952" s="546" t="str">
        <f>IF([2]!Tabla1[[#This Row],[Cantidad de Insumos]]="","",[2]!Tabla1[[#This Row],[Precio Unitario]]*[2]!Tabla1[[#This Row],[Cantidad de Insumos]])</f>
        <v/>
      </c>
      <c r="P952" s="531" t="str">
        <f>IF([2]!Tabla1[[#This Row],[Descripción]]="","",_xlfn.XLOOKUP([2]!Tabla1[[#This Row],[Descripción]],[2]!Tabla10[Descripción],[2]!Tabla10[CODIGO PRESUPUESTARIO],0))</f>
        <v/>
      </c>
      <c r="Q952" s="532"/>
      <c r="R952" s="532" t="str">
        <f>IF([2]!Tabla1[[#This Row],[Insumos]]="","",_xlfn.XLOOKUP([2]!Tabla1[[#This Row],[Insumos]],[2]!Tabla10[Insumo],[2]!Tabla10[InsumoAbrev],"",0))</f>
        <v/>
      </c>
      <c r="S952" s="191"/>
    </row>
    <row r="953" spans="2:19">
      <c r="B953" s="191" t="str">
        <f>IF('Formulario PPGR3'!$G953="","",CONCATENATE('Formulario PPGR3'!$C953,".",'Formulario PPGR3'!$D953,".",'Formulario PPGR3'!$E953,".",'Formulario PPGR3'!$F953))</f>
        <v/>
      </c>
      <c r="C953" s="191" t="str">
        <f>IF('Formulario PPGR3'!$G953="","",'Formulario PPGR1'!#REF!)</f>
        <v/>
      </c>
      <c r="D953" s="191" t="str">
        <f>IF('Formulario PPGR3'!$G953="","",'Formulario PPGR1'!#REF!)</f>
        <v/>
      </c>
      <c r="E953" s="191" t="str">
        <f>IF('Formulario PPGR3'!$G953="","",'Formulario PPGR1'!#REF!)</f>
        <v/>
      </c>
      <c r="F953" s="191" t="str">
        <f>IF('Formulario PPGR3'!$G953="","",'Formulario PPGR1'!#REF!)</f>
        <v/>
      </c>
      <c r="G953" s="241"/>
      <c r="H953" s="528" t="e" cm="1" vm="1">
        <f t="array" ref="H953">IF([2]!Tabla1[[#This Row],[Código_Actividad]]="","",_xlfn.XLOOKUP([2]!Tabla1[[#This Row],[Código_Actividad]],CodigoActividad,[2]!Tabla2[Actividades Programables Presupuestables],"",0))</f>
        <v>#REF!</v>
      </c>
      <c r="I953" s="529" t="str">
        <f>IFERROR(VLOOKUP('[2]Formulario PPGR3'!$G953,'[2]Formulario PPGR2'!$H$9:$V$534,15,FALSE),"")</f>
        <v/>
      </c>
      <c r="J953" s="534"/>
      <c r="K953" s="533"/>
      <c r="L953" s="530" t="str">
        <f>IF([2]!Tabla1[[#This Row],[Descripción]]="","",_xlfn.XLOOKUP([2]!Tabla1[[#This Row],[Descripción]],[2]!Tabla10[Descripción],[2]!Tabla10[Unidad de Medida],"",0))</f>
        <v/>
      </c>
      <c r="M953" s="321"/>
      <c r="N953" s="546" t="str">
        <f>IF([2]!Tabla1[[#This Row],[Descripción]]="","",_xlfn.XLOOKUP([2]!Tabla1[[#This Row],[Descripción]],[2]!Tabla10[Descripción],[2]!Tabla10[Precio Unitario],0))</f>
        <v/>
      </c>
      <c r="O953" s="546" t="str">
        <f>IF([2]!Tabla1[[#This Row],[Cantidad de Insumos]]="","",[2]!Tabla1[[#This Row],[Precio Unitario]]*[2]!Tabla1[[#This Row],[Cantidad de Insumos]])</f>
        <v/>
      </c>
      <c r="P953" s="531" t="str">
        <f>IF([2]!Tabla1[[#This Row],[Descripción]]="","",_xlfn.XLOOKUP([2]!Tabla1[[#This Row],[Descripción]],[2]!Tabla10[Descripción],[2]!Tabla10[CODIGO PRESUPUESTARIO],0))</f>
        <v/>
      </c>
      <c r="Q953" s="532"/>
      <c r="R953" s="532" t="str">
        <f>IF([2]!Tabla1[[#This Row],[Insumos]]="","",_xlfn.XLOOKUP([2]!Tabla1[[#This Row],[Insumos]],[2]!Tabla10[Insumo],[2]!Tabla10[InsumoAbrev],"",0))</f>
        <v/>
      </c>
      <c r="S953" s="191"/>
    </row>
    <row r="954" spans="2:19">
      <c r="B954" s="191" t="str">
        <f>IF('Formulario PPGR3'!$G954="","",CONCATENATE('Formulario PPGR3'!$C954,".",'Formulario PPGR3'!$D954,".",'Formulario PPGR3'!$E954,".",'Formulario PPGR3'!$F954))</f>
        <v/>
      </c>
      <c r="C954" s="191" t="str">
        <f>IF('Formulario PPGR3'!$G954="","",'Formulario PPGR1'!#REF!)</f>
        <v/>
      </c>
      <c r="D954" s="191" t="str">
        <f>IF('Formulario PPGR3'!$G954="","",'Formulario PPGR1'!#REF!)</f>
        <v/>
      </c>
      <c r="E954" s="191" t="str">
        <f>IF('Formulario PPGR3'!$G954="","",'Formulario PPGR1'!#REF!)</f>
        <v/>
      </c>
      <c r="F954" s="191" t="str">
        <f>IF('Formulario PPGR3'!$G954="","",'Formulario PPGR1'!#REF!)</f>
        <v/>
      </c>
      <c r="G954" s="241"/>
      <c r="H954" s="528" t="e" cm="1" vm="1">
        <f t="array" ref="H954">IF([2]!Tabla1[[#This Row],[Código_Actividad]]="","",_xlfn.XLOOKUP([2]!Tabla1[[#This Row],[Código_Actividad]],CodigoActividad,[2]!Tabla2[Actividades Programables Presupuestables],"",0))</f>
        <v>#REF!</v>
      </c>
      <c r="I954" s="529" t="str">
        <f>IFERROR(VLOOKUP('[2]Formulario PPGR3'!$G954,'[2]Formulario PPGR2'!$H$9:$V$534,15,FALSE),"")</f>
        <v/>
      </c>
      <c r="J954" s="534"/>
      <c r="K954" s="533"/>
      <c r="L954" s="530" t="str">
        <f>IF([2]!Tabla1[[#This Row],[Descripción]]="","",_xlfn.XLOOKUP([2]!Tabla1[[#This Row],[Descripción]],[2]!Tabla10[Descripción],[2]!Tabla10[Unidad de Medida],"",0))</f>
        <v/>
      </c>
      <c r="M954" s="321"/>
      <c r="N954" s="546" t="str">
        <f>IF([2]!Tabla1[[#This Row],[Descripción]]="","",_xlfn.XLOOKUP([2]!Tabla1[[#This Row],[Descripción]],[2]!Tabla10[Descripción],[2]!Tabla10[Precio Unitario],0))</f>
        <v/>
      </c>
      <c r="O954" s="546" t="str">
        <f>IF([2]!Tabla1[[#This Row],[Cantidad de Insumos]]="","",[2]!Tabla1[[#This Row],[Precio Unitario]]*[2]!Tabla1[[#This Row],[Cantidad de Insumos]])</f>
        <v/>
      </c>
      <c r="P954" s="531" t="str">
        <f>IF([2]!Tabla1[[#This Row],[Descripción]]="","",_xlfn.XLOOKUP([2]!Tabla1[[#This Row],[Descripción]],[2]!Tabla10[Descripción],[2]!Tabla10[CODIGO PRESUPUESTARIO],0))</f>
        <v/>
      </c>
      <c r="Q954" s="532"/>
      <c r="R954" s="532" t="str">
        <f>IF([2]!Tabla1[[#This Row],[Insumos]]="","",_xlfn.XLOOKUP([2]!Tabla1[[#This Row],[Insumos]],[2]!Tabla10[Insumo],[2]!Tabla10[InsumoAbrev],"",0))</f>
        <v/>
      </c>
      <c r="S954" s="191"/>
    </row>
    <row r="955" spans="2:19">
      <c r="B955" s="191" t="str">
        <f>IF('Formulario PPGR3'!$G955="","",CONCATENATE('Formulario PPGR3'!$C955,".",'Formulario PPGR3'!$D955,".",'Formulario PPGR3'!$E955,".",'Formulario PPGR3'!$F955))</f>
        <v/>
      </c>
      <c r="C955" s="191" t="str">
        <f>IF('Formulario PPGR3'!$G955="","",'Formulario PPGR1'!#REF!)</f>
        <v/>
      </c>
      <c r="D955" s="191" t="str">
        <f>IF('Formulario PPGR3'!$G955="","",'Formulario PPGR1'!#REF!)</f>
        <v/>
      </c>
      <c r="E955" s="191" t="str">
        <f>IF('Formulario PPGR3'!$G955="","",'Formulario PPGR1'!#REF!)</f>
        <v/>
      </c>
      <c r="F955" s="191" t="str">
        <f>IF('Formulario PPGR3'!$G955="","",'Formulario PPGR1'!#REF!)</f>
        <v/>
      </c>
      <c r="G955" s="241"/>
      <c r="H955" s="528" t="e" cm="1" vm="1">
        <f t="array" ref="H955">IF([2]!Tabla1[[#This Row],[Código_Actividad]]="","",_xlfn.XLOOKUP([2]!Tabla1[[#This Row],[Código_Actividad]],CodigoActividad,[2]!Tabla2[Actividades Programables Presupuestables],"",0))</f>
        <v>#REF!</v>
      </c>
      <c r="I955" s="529" t="str">
        <f>IFERROR(VLOOKUP('[2]Formulario PPGR3'!$G955,'[2]Formulario PPGR2'!$H$9:$V$534,15,FALSE),"")</f>
        <v/>
      </c>
      <c r="J955" s="534"/>
      <c r="K955" s="533"/>
      <c r="L955" s="530" t="str">
        <f>IF([2]!Tabla1[[#This Row],[Descripción]]="","",_xlfn.XLOOKUP([2]!Tabla1[[#This Row],[Descripción]],[2]!Tabla10[Descripción],[2]!Tabla10[Unidad de Medida],"",0))</f>
        <v/>
      </c>
      <c r="M955" s="321"/>
      <c r="N955" s="546" t="str">
        <f>IF([2]!Tabla1[[#This Row],[Descripción]]="","",_xlfn.XLOOKUP([2]!Tabla1[[#This Row],[Descripción]],[2]!Tabla10[Descripción],[2]!Tabla10[Precio Unitario],0))</f>
        <v/>
      </c>
      <c r="O955" s="546" t="str">
        <f>IF([2]!Tabla1[[#This Row],[Cantidad de Insumos]]="","",[2]!Tabla1[[#This Row],[Precio Unitario]]*[2]!Tabla1[[#This Row],[Cantidad de Insumos]])</f>
        <v/>
      </c>
      <c r="P955" s="531" t="str">
        <f>IF([2]!Tabla1[[#This Row],[Descripción]]="","",_xlfn.XLOOKUP([2]!Tabla1[[#This Row],[Descripción]],[2]!Tabla10[Descripción],[2]!Tabla10[CODIGO PRESUPUESTARIO],0))</f>
        <v/>
      </c>
      <c r="Q955" s="532"/>
      <c r="R955" s="532" t="str">
        <f>IF([2]!Tabla1[[#This Row],[Insumos]]="","",_xlfn.XLOOKUP([2]!Tabla1[[#This Row],[Insumos]],[2]!Tabla10[Insumo],[2]!Tabla10[InsumoAbrev],"",0))</f>
        <v/>
      </c>
      <c r="S955" s="191"/>
    </row>
    <row r="956" spans="2:19">
      <c r="B956" s="191" t="str">
        <f>IF('Formulario PPGR3'!$G956="","",CONCATENATE('Formulario PPGR3'!$C956,".",'Formulario PPGR3'!$D956,".",'Formulario PPGR3'!$E956,".",'Formulario PPGR3'!$F956))</f>
        <v/>
      </c>
      <c r="C956" s="191" t="str">
        <f>IF('Formulario PPGR3'!$G956="","",'Formulario PPGR1'!#REF!)</f>
        <v/>
      </c>
      <c r="D956" s="191" t="str">
        <f>IF('Formulario PPGR3'!$G956="","",'Formulario PPGR1'!#REF!)</f>
        <v/>
      </c>
      <c r="E956" s="191" t="str">
        <f>IF('Formulario PPGR3'!$G956="","",'Formulario PPGR1'!#REF!)</f>
        <v/>
      </c>
      <c r="F956" s="191" t="str">
        <f>IF('Formulario PPGR3'!$G956="","",'Formulario PPGR1'!#REF!)</f>
        <v/>
      </c>
      <c r="G956" s="241"/>
      <c r="H956" s="528" t="e" cm="1" vm="1">
        <f t="array" ref="H956">IF([2]!Tabla1[[#This Row],[Código_Actividad]]="","",_xlfn.XLOOKUP([2]!Tabla1[[#This Row],[Código_Actividad]],CodigoActividad,[2]!Tabla2[Actividades Programables Presupuestables],"",0))</f>
        <v>#REF!</v>
      </c>
      <c r="I956" s="529" t="str">
        <f>IFERROR(VLOOKUP('[2]Formulario PPGR3'!$G956,'[2]Formulario PPGR2'!$H$9:$V$534,15,FALSE),"")</f>
        <v/>
      </c>
      <c r="J956" s="534"/>
      <c r="K956" s="533"/>
      <c r="L956" s="530" t="str">
        <f>IF([2]!Tabla1[[#This Row],[Descripción]]="","",_xlfn.XLOOKUP([2]!Tabla1[[#This Row],[Descripción]],[2]!Tabla10[Descripción],[2]!Tabla10[Unidad de Medida],"",0))</f>
        <v/>
      </c>
      <c r="M956" s="321"/>
      <c r="N956" s="546" t="str">
        <f>IF([2]!Tabla1[[#This Row],[Descripción]]="","",_xlfn.XLOOKUP([2]!Tabla1[[#This Row],[Descripción]],[2]!Tabla10[Descripción],[2]!Tabla10[Precio Unitario],0))</f>
        <v/>
      </c>
      <c r="O956" s="546" t="str">
        <f>IF([2]!Tabla1[[#This Row],[Cantidad de Insumos]]="","",[2]!Tabla1[[#This Row],[Precio Unitario]]*[2]!Tabla1[[#This Row],[Cantidad de Insumos]])</f>
        <v/>
      </c>
      <c r="P956" s="531" t="str">
        <f>IF([2]!Tabla1[[#This Row],[Descripción]]="","",_xlfn.XLOOKUP([2]!Tabla1[[#This Row],[Descripción]],[2]!Tabla10[Descripción],[2]!Tabla10[CODIGO PRESUPUESTARIO],0))</f>
        <v/>
      </c>
      <c r="Q956" s="532"/>
      <c r="R956" s="532" t="str">
        <f>IF([2]!Tabla1[[#This Row],[Insumos]]="","",_xlfn.XLOOKUP([2]!Tabla1[[#This Row],[Insumos]],[2]!Tabla10[Insumo],[2]!Tabla10[InsumoAbrev],"",0))</f>
        <v/>
      </c>
      <c r="S956" s="191"/>
    </row>
    <row r="957" spans="2:19">
      <c r="B957" s="191" t="str">
        <f>IF('Formulario PPGR3'!$G957="","",CONCATENATE('Formulario PPGR3'!$C957,".",'Formulario PPGR3'!$D957,".",'Formulario PPGR3'!$E957,".",'Formulario PPGR3'!$F957))</f>
        <v/>
      </c>
      <c r="C957" s="191" t="str">
        <f>IF('Formulario PPGR3'!$G957="","",'Formulario PPGR1'!#REF!)</f>
        <v/>
      </c>
      <c r="D957" s="191" t="str">
        <f>IF('Formulario PPGR3'!$G957="","",'Formulario PPGR1'!#REF!)</f>
        <v/>
      </c>
      <c r="E957" s="191" t="str">
        <f>IF('Formulario PPGR3'!$G957="","",'Formulario PPGR1'!#REF!)</f>
        <v/>
      </c>
      <c r="F957" s="191" t="str">
        <f>IF('Formulario PPGR3'!$G957="","",'Formulario PPGR1'!#REF!)</f>
        <v/>
      </c>
      <c r="G957" s="241"/>
      <c r="H957" s="528" t="e" cm="1" vm="1">
        <f t="array" ref="H957">IF([2]!Tabla1[[#This Row],[Código_Actividad]]="","",_xlfn.XLOOKUP([2]!Tabla1[[#This Row],[Código_Actividad]],CodigoActividad,[2]!Tabla2[Actividades Programables Presupuestables],"",0))</f>
        <v>#REF!</v>
      </c>
      <c r="I957" s="529" t="str">
        <f>IFERROR(VLOOKUP('[2]Formulario PPGR3'!$G957,'[2]Formulario PPGR2'!$H$9:$V$534,15,FALSE),"")</f>
        <v/>
      </c>
      <c r="J957" s="534"/>
      <c r="K957" s="533"/>
      <c r="L957" s="530" t="str">
        <f>IF([2]!Tabla1[[#This Row],[Descripción]]="","",_xlfn.XLOOKUP([2]!Tabla1[[#This Row],[Descripción]],[2]!Tabla10[Descripción],[2]!Tabla10[Unidad de Medida],"",0))</f>
        <v/>
      </c>
      <c r="M957" s="321"/>
      <c r="N957" s="546" t="str">
        <f>IF([2]!Tabla1[[#This Row],[Descripción]]="","",_xlfn.XLOOKUP([2]!Tabla1[[#This Row],[Descripción]],[2]!Tabla10[Descripción],[2]!Tabla10[Precio Unitario],0))</f>
        <v/>
      </c>
      <c r="O957" s="546" t="str">
        <f>IF([2]!Tabla1[[#This Row],[Cantidad de Insumos]]="","",[2]!Tabla1[[#This Row],[Precio Unitario]]*[2]!Tabla1[[#This Row],[Cantidad de Insumos]])</f>
        <v/>
      </c>
      <c r="P957" s="531" t="str">
        <f>IF([2]!Tabla1[[#This Row],[Descripción]]="","",_xlfn.XLOOKUP([2]!Tabla1[[#This Row],[Descripción]],[2]!Tabla10[Descripción],[2]!Tabla10[CODIGO PRESUPUESTARIO],0))</f>
        <v/>
      </c>
      <c r="Q957" s="532"/>
      <c r="R957" s="532" t="str">
        <f>IF([2]!Tabla1[[#This Row],[Insumos]]="","",_xlfn.XLOOKUP([2]!Tabla1[[#This Row],[Insumos]],[2]!Tabla10[Insumo],[2]!Tabla10[InsumoAbrev],"",0))</f>
        <v/>
      </c>
      <c r="S957" s="191"/>
    </row>
    <row r="958" spans="2:19">
      <c r="B958" s="191" t="str">
        <f>IF('Formulario PPGR3'!$G958="","",CONCATENATE('Formulario PPGR3'!$C958,".",'Formulario PPGR3'!$D958,".",'Formulario PPGR3'!$E958,".",'Formulario PPGR3'!$F958))</f>
        <v/>
      </c>
      <c r="C958" s="191" t="str">
        <f>IF('Formulario PPGR3'!$G958="","",'Formulario PPGR1'!#REF!)</f>
        <v/>
      </c>
      <c r="D958" s="191" t="str">
        <f>IF('Formulario PPGR3'!$G958="","",'Formulario PPGR1'!#REF!)</f>
        <v/>
      </c>
      <c r="E958" s="191" t="str">
        <f>IF('Formulario PPGR3'!$G958="","",'Formulario PPGR1'!#REF!)</f>
        <v/>
      </c>
      <c r="F958" s="191" t="str">
        <f>IF('Formulario PPGR3'!$G958="","",'Formulario PPGR1'!#REF!)</f>
        <v/>
      </c>
      <c r="G958" s="241"/>
      <c r="H958" s="528" t="e" cm="1" vm="1">
        <f t="array" ref="H958">IF([2]!Tabla1[[#This Row],[Código_Actividad]]="","",_xlfn.XLOOKUP([2]!Tabla1[[#This Row],[Código_Actividad]],CodigoActividad,[2]!Tabla2[Actividades Programables Presupuestables],"",0))</f>
        <v>#REF!</v>
      </c>
      <c r="I958" s="529" t="str">
        <f>IFERROR(VLOOKUP('[2]Formulario PPGR3'!$G958,'[2]Formulario PPGR2'!$H$9:$V$534,15,FALSE),"")</f>
        <v/>
      </c>
      <c r="J958" s="534"/>
      <c r="K958" s="533"/>
      <c r="L958" s="530" t="str">
        <f>IF([2]!Tabla1[[#This Row],[Descripción]]="","",_xlfn.XLOOKUP([2]!Tabla1[[#This Row],[Descripción]],[2]!Tabla10[Descripción],[2]!Tabla10[Unidad de Medida],"",0))</f>
        <v/>
      </c>
      <c r="M958" s="321"/>
      <c r="N958" s="546" t="str">
        <f>IF([2]!Tabla1[[#This Row],[Descripción]]="","",_xlfn.XLOOKUP([2]!Tabla1[[#This Row],[Descripción]],[2]!Tabla10[Descripción],[2]!Tabla10[Precio Unitario],0))</f>
        <v/>
      </c>
      <c r="O958" s="546" t="str">
        <f>IF([2]!Tabla1[[#This Row],[Cantidad de Insumos]]="","",[2]!Tabla1[[#This Row],[Precio Unitario]]*[2]!Tabla1[[#This Row],[Cantidad de Insumos]])</f>
        <v/>
      </c>
      <c r="P958" s="531" t="str">
        <f>IF([2]!Tabla1[[#This Row],[Descripción]]="","",_xlfn.XLOOKUP([2]!Tabla1[[#This Row],[Descripción]],[2]!Tabla10[Descripción],[2]!Tabla10[CODIGO PRESUPUESTARIO],0))</f>
        <v/>
      </c>
      <c r="Q958" s="532"/>
      <c r="R958" s="532" t="str">
        <f>IF([2]!Tabla1[[#This Row],[Insumos]]="","",_xlfn.XLOOKUP([2]!Tabla1[[#This Row],[Insumos]],[2]!Tabla10[Insumo],[2]!Tabla10[InsumoAbrev],"",0))</f>
        <v/>
      </c>
      <c r="S958" s="191"/>
    </row>
    <row r="959" spans="2:19">
      <c r="B959" s="191" t="str">
        <f>IF('Formulario PPGR3'!$G959="","",CONCATENATE('Formulario PPGR3'!$C959,".",'Formulario PPGR3'!$D959,".",'Formulario PPGR3'!$E959,".",'Formulario PPGR3'!$F959))</f>
        <v/>
      </c>
      <c r="C959" s="191" t="str">
        <f>IF('Formulario PPGR3'!$G959="","",'Formulario PPGR1'!#REF!)</f>
        <v/>
      </c>
      <c r="D959" s="191" t="str">
        <f>IF('Formulario PPGR3'!$G959="","",'Formulario PPGR1'!#REF!)</f>
        <v/>
      </c>
      <c r="E959" s="191" t="str">
        <f>IF('Formulario PPGR3'!$G959="","",'Formulario PPGR1'!#REF!)</f>
        <v/>
      </c>
      <c r="F959" s="191" t="str">
        <f>IF('Formulario PPGR3'!$G959="","",'Formulario PPGR1'!#REF!)</f>
        <v/>
      </c>
      <c r="G959" s="241"/>
      <c r="H959" s="528" t="e" cm="1" vm="1">
        <f t="array" ref="H959">IF([2]!Tabla1[[#This Row],[Código_Actividad]]="","",_xlfn.XLOOKUP([2]!Tabla1[[#This Row],[Código_Actividad]],CodigoActividad,[2]!Tabla2[Actividades Programables Presupuestables],"",0))</f>
        <v>#REF!</v>
      </c>
      <c r="I959" s="529" t="str">
        <f>IFERROR(VLOOKUP('[2]Formulario PPGR3'!$G959,'[2]Formulario PPGR2'!$H$9:$V$534,15,FALSE),"")</f>
        <v/>
      </c>
      <c r="J959" s="534"/>
      <c r="K959" s="533"/>
      <c r="L959" s="530" t="str">
        <f>IF([2]!Tabla1[[#This Row],[Descripción]]="","",_xlfn.XLOOKUP([2]!Tabla1[[#This Row],[Descripción]],[2]!Tabla10[Descripción],[2]!Tabla10[Unidad de Medida],"",0))</f>
        <v/>
      </c>
      <c r="M959" s="321"/>
      <c r="N959" s="546" t="str">
        <f>IF([2]!Tabla1[[#This Row],[Descripción]]="","",_xlfn.XLOOKUP([2]!Tabla1[[#This Row],[Descripción]],[2]!Tabla10[Descripción],[2]!Tabla10[Precio Unitario],0))</f>
        <v/>
      </c>
      <c r="O959" s="546" t="str">
        <f>IF([2]!Tabla1[[#This Row],[Cantidad de Insumos]]="","",[2]!Tabla1[[#This Row],[Precio Unitario]]*[2]!Tabla1[[#This Row],[Cantidad de Insumos]])</f>
        <v/>
      </c>
      <c r="P959" s="531" t="str">
        <f>IF([2]!Tabla1[[#This Row],[Descripción]]="","",_xlfn.XLOOKUP([2]!Tabla1[[#This Row],[Descripción]],[2]!Tabla10[Descripción],[2]!Tabla10[CODIGO PRESUPUESTARIO],0))</f>
        <v/>
      </c>
      <c r="Q959" s="532"/>
      <c r="R959" s="532" t="str">
        <f>IF([2]!Tabla1[[#This Row],[Insumos]]="","",_xlfn.XLOOKUP([2]!Tabla1[[#This Row],[Insumos]],[2]!Tabla10[Insumo],[2]!Tabla10[InsumoAbrev],"",0))</f>
        <v/>
      </c>
      <c r="S959" s="191"/>
    </row>
    <row r="960" spans="2:19">
      <c r="B960" s="191" t="str">
        <f>IF('Formulario PPGR3'!$G960="","",CONCATENATE('Formulario PPGR3'!$C960,".",'Formulario PPGR3'!$D960,".",'Formulario PPGR3'!$E960,".",'Formulario PPGR3'!$F960))</f>
        <v/>
      </c>
      <c r="C960" s="191" t="str">
        <f>IF('Formulario PPGR3'!$G960="","",'Formulario PPGR1'!#REF!)</f>
        <v/>
      </c>
      <c r="D960" s="191" t="str">
        <f>IF('Formulario PPGR3'!$G960="","",'Formulario PPGR1'!#REF!)</f>
        <v/>
      </c>
      <c r="E960" s="191" t="str">
        <f>IF('Formulario PPGR3'!$G960="","",'Formulario PPGR1'!#REF!)</f>
        <v/>
      </c>
      <c r="F960" s="191" t="str">
        <f>IF('Formulario PPGR3'!$G960="","",'Formulario PPGR1'!#REF!)</f>
        <v/>
      </c>
      <c r="G960" s="241"/>
      <c r="H960" s="528" t="e" cm="1" vm="1">
        <f t="array" ref="H960">IF([2]!Tabla1[[#This Row],[Código_Actividad]]="","",_xlfn.XLOOKUP([2]!Tabla1[[#This Row],[Código_Actividad]],CodigoActividad,[2]!Tabla2[Actividades Programables Presupuestables],"",0))</f>
        <v>#REF!</v>
      </c>
      <c r="I960" s="529" t="str">
        <f>IFERROR(VLOOKUP('[2]Formulario PPGR3'!$G960,'[2]Formulario PPGR2'!$H$9:$V$534,15,FALSE),"")</f>
        <v/>
      </c>
      <c r="J960" s="534"/>
      <c r="K960" s="533"/>
      <c r="L960" s="530" t="str">
        <f>IF([2]!Tabla1[[#This Row],[Descripción]]="","",_xlfn.XLOOKUP([2]!Tabla1[[#This Row],[Descripción]],[2]!Tabla10[Descripción],[2]!Tabla10[Unidad de Medida],"",0))</f>
        <v/>
      </c>
      <c r="M960" s="321"/>
      <c r="N960" s="546" t="str">
        <f>IF([2]!Tabla1[[#This Row],[Descripción]]="","",_xlfn.XLOOKUP([2]!Tabla1[[#This Row],[Descripción]],[2]!Tabla10[Descripción],[2]!Tabla10[Precio Unitario],0))</f>
        <v/>
      </c>
      <c r="O960" s="546" t="str">
        <f>IF([2]!Tabla1[[#This Row],[Cantidad de Insumos]]="","",[2]!Tabla1[[#This Row],[Precio Unitario]]*[2]!Tabla1[[#This Row],[Cantidad de Insumos]])</f>
        <v/>
      </c>
      <c r="P960" s="531" t="str">
        <f>IF([2]!Tabla1[[#This Row],[Descripción]]="","",_xlfn.XLOOKUP([2]!Tabla1[[#This Row],[Descripción]],[2]!Tabla10[Descripción],[2]!Tabla10[CODIGO PRESUPUESTARIO],0))</f>
        <v/>
      </c>
      <c r="Q960" s="532"/>
      <c r="R960" s="532" t="str">
        <f>IF([2]!Tabla1[[#This Row],[Insumos]]="","",_xlfn.XLOOKUP([2]!Tabla1[[#This Row],[Insumos]],[2]!Tabla10[Insumo],[2]!Tabla10[InsumoAbrev],"",0))</f>
        <v/>
      </c>
      <c r="S960" s="191"/>
    </row>
    <row r="961" spans="2:19">
      <c r="B961" s="191" t="str">
        <f>IF('Formulario PPGR3'!$G961="","",CONCATENATE('Formulario PPGR3'!$C961,".",'Formulario PPGR3'!$D961,".",'Formulario PPGR3'!$E961,".",'Formulario PPGR3'!$F961))</f>
        <v/>
      </c>
      <c r="C961" s="191" t="str">
        <f>IF('Formulario PPGR3'!$G961="","",'Formulario PPGR1'!#REF!)</f>
        <v/>
      </c>
      <c r="D961" s="191" t="str">
        <f>IF('Formulario PPGR3'!$G961="","",'Formulario PPGR1'!#REF!)</f>
        <v/>
      </c>
      <c r="E961" s="191" t="str">
        <f>IF('Formulario PPGR3'!$G961="","",'Formulario PPGR1'!#REF!)</f>
        <v/>
      </c>
      <c r="F961" s="191" t="str">
        <f>IF('Formulario PPGR3'!$G961="","",'Formulario PPGR1'!#REF!)</f>
        <v/>
      </c>
      <c r="G961" s="241"/>
      <c r="H961" s="528" t="e" cm="1" vm="1">
        <f t="array" ref="H961">IF([2]!Tabla1[[#This Row],[Código_Actividad]]="","",_xlfn.XLOOKUP([2]!Tabla1[[#This Row],[Código_Actividad]],CodigoActividad,[2]!Tabla2[Actividades Programables Presupuestables],"",0))</f>
        <v>#REF!</v>
      </c>
      <c r="I961" s="529" t="str">
        <f>IFERROR(VLOOKUP('[2]Formulario PPGR3'!$G961,'[2]Formulario PPGR2'!$H$9:$V$534,15,FALSE),"")</f>
        <v/>
      </c>
      <c r="J961" s="534"/>
      <c r="K961" s="533"/>
      <c r="L961" s="530" t="str">
        <f>IF([2]!Tabla1[[#This Row],[Descripción]]="","",_xlfn.XLOOKUP([2]!Tabla1[[#This Row],[Descripción]],[2]!Tabla10[Descripción],[2]!Tabla10[Unidad de Medida],"",0))</f>
        <v/>
      </c>
      <c r="M961" s="321"/>
      <c r="N961" s="546" t="str">
        <f>IF([2]!Tabla1[[#This Row],[Descripción]]="","",_xlfn.XLOOKUP([2]!Tabla1[[#This Row],[Descripción]],[2]!Tabla10[Descripción],[2]!Tabla10[Precio Unitario],0))</f>
        <v/>
      </c>
      <c r="O961" s="546" t="str">
        <f>IF([2]!Tabla1[[#This Row],[Cantidad de Insumos]]="","",[2]!Tabla1[[#This Row],[Precio Unitario]]*[2]!Tabla1[[#This Row],[Cantidad de Insumos]])</f>
        <v/>
      </c>
      <c r="P961" s="531" t="str">
        <f>IF([2]!Tabla1[[#This Row],[Descripción]]="","",_xlfn.XLOOKUP([2]!Tabla1[[#This Row],[Descripción]],[2]!Tabla10[Descripción],[2]!Tabla10[CODIGO PRESUPUESTARIO],0))</f>
        <v/>
      </c>
      <c r="Q961" s="532"/>
      <c r="R961" s="532" t="str">
        <f>IF([2]!Tabla1[[#This Row],[Insumos]]="","",_xlfn.XLOOKUP([2]!Tabla1[[#This Row],[Insumos]],[2]!Tabla10[Insumo],[2]!Tabla10[InsumoAbrev],"",0))</f>
        <v/>
      </c>
      <c r="S961" s="191"/>
    </row>
    <row r="962" spans="2:19">
      <c r="B962" s="191" t="str">
        <f>IF('Formulario PPGR3'!$G962="","",CONCATENATE('Formulario PPGR3'!$C962,".",'Formulario PPGR3'!$D962,".",'Formulario PPGR3'!$E962,".",'Formulario PPGR3'!$F962))</f>
        <v/>
      </c>
      <c r="C962" s="191" t="str">
        <f>IF('Formulario PPGR3'!$G962="","",'Formulario PPGR1'!#REF!)</f>
        <v/>
      </c>
      <c r="D962" s="191" t="str">
        <f>IF('Formulario PPGR3'!$G962="","",'Formulario PPGR1'!#REF!)</f>
        <v/>
      </c>
      <c r="E962" s="191" t="str">
        <f>IF('Formulario PPGR3'!$G962="","",'Formulario PPGR1'!#REF!)</f>
        <v/>
      </c>
      <c r="F962" s="191" t="str">
        <f>IF('Formulario PPGR3'!$G962="","",'Formulario PPGR1'!#REF!)</f>
        <v/>
      </c>
      <c r="G962" s="241"/>
      <c r="H962" s="528" t="e" cm="1" vm="1">
        <f t="array" ref="H962">IF([2]!Tabla1[[#This Row],[Código_Actividad]]="","",_xlfn.XLOOKUP([2]!Tabla1[[#This Row],[Código_Actividad]],CodigoActividad,[2]!Tabla2[Actividades Programables Presupuestables],"",0))</f>
        <v>#REF!</v>
      </c>
      <c r="I962" s="529" t="str">
        <f>IFERROR(VLOOKUP('[2]Formulario PPGR3'!$G962,'[2]Formulario PPGR2'!$H$9:$V$534,15,FALSE),"")</f>
        <v/>
      </c>
      <c r="J962" s="534"/>
      <c r="K962" s="533"/>
      <c r="L962" s="530" t="str">
        <f>IF([2]!Tabla1[[#This Row],[Descripción]]="","",_xlfn.XLOOKUP([2]!Tabla1[[#This Row],[Descripción]],[2]!Tabla10[Descripción],[2]!Tabla10[Unidad de Medida],"",0))</f>
        <v/>
      </c>
      <c r="M962" s="321"/>
      <c r="N962" s="546" t="str">
        <f>IF([2]!Tabla1[[#This Row],[Descripción]]="","",_xlfn.XLOOKUP([2]!Tabla1[[#This Row],[Descripción]],[2]!Tabla10[Descripción],[2]!Tabla10[Precio Unitario],0))</f>
        <v/>
      </c>
      <c r="O962" s="546" t="str">
        <f>IF([2]!Tabla1[[#This Row],[Cantidad de Insumos]]="","",[2]!Tabla1[[#This Row],[Precio Unitario]]*[2]!Tabla1[[#This Row],[Cantidad de Insumos]])</f>
        <v/>
      </c>
      <c r="P962" s="531" t="str">
        <f>IF([2]!Tabla1[[#This Row],[Descripción]]="","",_xlfn.XLOOKUP([2]!Tabla1[[#This Row],[Descripción]],[2]!Tabla10[Descripción],[2]!Tabla10[CODIGO PRESUPUESTARIO],0))</f>
        <v/>
      </c>
      <c r="Q962" s="532"/>
      <c r="R962" s="532" t="str">
        <f>IF([2]!Tabla1[[#This Row],[Insumos]]="","",_xlfn.XLOOKUP([2]!Tabla1[[#This Row],[Insumos]],[2]!Tabla10[Insumo],[2]!Tabla10[InsumoAbrev],"",0))</f>
        <v/>
      </c>
      <c r="S962" s="191"/>
    </row>
    <row r="963" spans="2:19">
      <c r="B963" s="191" t="str">
        <f>IF('Formulario PPGR3'!$G963="","",CONCATENATE('Formulario PPGR3'!$C963,".",'Formulario PPGR3'!$D963,".",'Formulario PPGR3'!$E963,".",'Formulario PPGR3'!$F963))</f>
        <v/>
      </c>
      <c r="C963" s="191" t="str">
        <f>IF('Formulario PPGR3'!$G963="","",'Formulario PPGR1'!#REF!)</f>
        <v/>
      </c>
      <c r="D963" s="191" t="str">
        <f>IF('Formulario PPGR3'!$G963="","",'Formulario PPGR1'!#REF!)</f>
        <v/>
      </c>
      <c r="E963" s="191" t="str">
        <f>IF('Formulario PPGR3'!$G963="","",'Formulario PPGR1'!#REF!)</f>
        <v/>
      </c>
      <c r="F963" s="191" t="str">
        <f>IF('Formulario PPGR3'!$G963="","",'Formulario PPGR1'!#REF!)</f>
        <v/>
      </c>
      <c r="G963" s="241"/>
      <c r="H963" s="528" t="e" cm="1" vm="1">
        <f t="array" ref="H963">IF([2]!Tabla1[[#This Row],[Código_Actividad]]="","",_xlfn.XLOOKUP([2]!Tabla1[[#This Row],[Código_Actividad]],CodigoActividad,[2]!Tabla2[Actividades Programables Presupuestables],"",0))</f>
        <v>#REF!</v>
      </c>
      <c r="I963" s="529" t="str">
        <f>IFERROR(VLOOKUP('[2]Formulario PPGR3'!$G963,'[2]Formulario PPGR2'!$H$9:$V$534,15,FALSE),"")</f>
        <v/>
      </c>
      <c r="J963" s="534"/>
      <c r="K963" s="533"/>
      <c r="L963" s="530" t="str">
        <f>IF([2]!Tabla1[[#This Row],[Descripción]]="","",_xlfn.XLOOKUP([2]!Tabla1[[#This Row],[Descripción]],[2]!Tabla10[Descripción],[2]!Tabla10[Unidad de Medida],"",0))</f>
        <v/>
      </c>
      <c r="M963" s="321"/>
      <c r="N963" s="546" t="str">
        <f>IF([2]!Tabla1[[#This Row],[Descripción]]="","",_xlfn.XLOOKUP([2]!Tabla1[[#This Row],[Descripción]],[2]!Tabla10[Descripción],[2]!Tabla10[Precio Unitario],0))</f>
        <v/>
      </c>
      <c r="O963" s="546" t="str">
        <f>IF([2]!Tabla1[[#This Row],[Cantidad de Insumos]]="","",[2]!Tabla1[[#This Row],[Precio Unitario]]*[2]!Tabla1[[#This Row],[Cantidad de Insumos]])</f>
        <v/>
      </c>
      <c r="P963" s="531" t="str">
        <f>IF([2]!Tabla1[[#This Row],[Descripción]]="","",_xlfn.XLOOKUP([2]!Tabla1[[#This Row],[Descripción]],[2]!Tabla10[Descripción],[2]!Tabla10[CODIGO PRESUPUESTARIO],0))</f>
        <v/>
      </c>
      <c r="Q963" s="532"/>
      <c r="R963" s="532" t="str">
        <f>IF([2]!Tabla1[[#This Row],[Insumos]]="","",_xlfn.XLOOKUP([2]!Tabla1[[#This Row],[Insumos]],[2]!Tabla10[Insumo],[2]!Tabla10[InsumoAbrev],"",0))</f>
        <v/>
      </c>
      <c r="S963" s="191"/>
    </row>
    <row r="964" spans="2:19">
      <c r="B964" s="191" t="str">
        <f>IF('Formulario PPGR3'!$G964="","",CONCATENATE('Formulario PPGR3'!$C964,".",'Formulario PPGR3'!$D964,".",'Formulario PPGR3'!$E964,".",'Formulario PPGR3'!$F964))</f>
        <v/>
      </c>
      <c r="C964" s="191" t="str">
        <f>IF('Formulario PPGR3'!$G964="","",'Formulario PPGR1'!#REF!)</f>
        <v/>
      </c>
      <c r="D964" s="191" t="str">
        <f>IF('Formulario PPGR3'!$G964="","",'Formulario PPGR1'!#REF!)</f>
        <v/>
      </c>
      <c r="E964" s="191" t="str">
        <f>IF('Formulario PPGR3'!$G964="","",'Formulario PPGR1'!#REF!)</f>
        <v/>
      </c>
      <c r="F964" s="191" t="str">
        <f>IF('Formulario PPGR3'!$G964="","",'Formulario PPGR1'!#REF!)</f>
        <v/>
      </c>
      <c r="G964" s="241"/>
      <c r="H964" s="528" t="e" cm="1" vm="1">
        <f t="array" ref="H964">IF([2]!Tabla1[[#This Row],[Código_Actividad]]="","",_xlfn.XLOOKUP([2]!Tabla1[[#This Row],[Código_Actividad]],CodigoActividad,[2]!Tabla2[Actividades Programables Presupuestables],"",0))</f>
        <v>#REF!</v>
      </c>
      <c r="I964" s="529" t="str">
        <f>IFERROR(VLOOKUP('[2]Formulario PPGR3'!$G964,'[2]Formulario PPGR2'!$H$9:$V$534,15,FALSE),"")</f>
        <v/>
      </c>
      <c r="J964" s="534"/>
      <c r="K964" s="533"/>
      <c r="L964" s="530" t="str">
        <f>IF([2]!Tabla1[[#This Row],[Descripción]]="","",_xlfn.XLOOKUP([2]!Tabla1[[#This Row],[Descripción]],[2]!Tabla10[Descripción],[2]!Tabla10[Unidad de Medida],"",0))</f>
        <v/>
      </c>
      <c r="M964" s="321"/>
      <c r="N964" s="546" t="str">
        <f>IF([2]!Tabla1[[#This Row],[Descripción]]="","",_xlfn.XLOOKUP([2]!Tabla1[[#This Row],[Descripción]],[2]!Tabla10[Descripción],[2]!Tabla10[Precio Unitario],0))</f>
        <v/>
      </c>
      <c r="O964" s="546" t="str">
        <f>IF([2]!Tabla1[[#This Row],[Cantidad de Insumos]]="","",[2]!Tabla1[[#This Row],[Precio Unitario]]*[2]!Tabla1[[#This Row],[Cantidad de Insumos]])</f>
        <v/>
      </c>
      <c r="P964" s="531" t="str">
        <f>IF([2]!Tabla1[[#This Row],[Descripción]]="","",_xlfn.XLOOKUP([2]!Tabla1[[#This Row],[Descripción]],[2]!Tabla10[Descripción],[2]!Tabla10[CODIGO PRESUPUESTARIO],0))</f>
        <v/>
      </c>
      <c r="Q964" s="532"/>
      <c r="R964" s="532" t="str">
        <f>IF([2]!Tabla1[[#This Row],[Insumos]]="","",_xlfn.XLOOKUP([2]!Tabla1[[#This Row],[Insumos]],[2]!Tabla10[Insumo],[2]!Tabla10[InsumoAbrev],"",0))</f>
        <v/>
      </c>
      <c r="S964" s="191"/>
    </row>
    <row r="965" spans="2:19">
      <c r="B965" s="191" t="str">
        <f>IF('Formulario PPGR3'!$G965="","",CONCATENATE('Formulario PPGR3'!$C965,".",'Formulario PPGR3'!$D965,".",'Formulario PPGR3'!$E965,".",'Formulario PPGR3'!$F965))</f>
        <v/>
      </c>
      <c r="C965" s="191" t="str">
        <f>IF('Formulario PPGR3'!$G965="","",'Formulario PPGR1'!#REF!)</f>
        <v/>
      </c>
      <c r="D965" s="191" t="str">
        <f>IF('Formulario PPGR3'!$G965="","",'Formulario PPGR1'!#REF!)</f>
        <v/>
      </c>
      <c r="E965" s="191" t="str">
        <f>IF('Formulario PPGR3'!$G965="","",'Formulario PPGR1'!#REF!)</f>
        <v/>
      </c>
      <c r="F965" s="191" t="str">
        <f>IF('Formulario PPGR3'!$G965="","",'Formulario PPGR1'!#REF!)</f>
        <v/>
      </c>
      <c r="G965" s="241"/>
      <c r="H965" s="528" t="e" cm="1" vm="1">
        <f t="array" ref="H965">IF([2]!Tabla1[[#This Row],[Código_Actividad]]="","",_xlfn.XLOOKUP([2]!Tabla1[[#This Row],[Código_Actividad]],CodigoActividad,[2]!Tabla2[Actividades Programables Presupuestables],"",0))</f>
        <v>#REF!</v>
      </c>
      <c r="I965" s="529" t="str">
        <f>IFERROR(VLOOKUP('[2]Formulario PPGR3'!$G965,'[2]Formulario PPGR2'!$H$9:$V$534,15,FALSE),"")</f>
        <v/>
      </c>
      <c r="J965" s="534"/>
      <c r="K965" s="533"/>
      <c r="L965" s="530" t="str">
        <f>IF([2]!Tabla1[[#This Row],[Descripción]]="","",_xlfn.XLOOKUP([2]!Tabla1[[#This Row],[Descripción]],[2]!Tabla10[Descripción],[2]!Tabla10[Unidad de Medida],"",0))</f>
        <v/>
      </c>
      <c r="M965" s="321"/>
      <c r="N965" s="546" t="str">
        <f>IF([2]!Tabla1[[#This Row],[Descripción]]="","",_xlfn.XLOOKUP([2]!Tabla1[[#This Row],[Descripción]],[2]!Tabla10[Descripción],[2]!Tabla10[Precio Unitario],0))</f>
        <v/>
      </c>
      <c r="O965" s="546" t="str">
        <f>IF([2]!Tabla1[[#This Row],[Cantidad de Insumos]]="","",[2]!Tabla1[[#This Row],[Precio Unitario]]*[2]!Tabla1[[#This Row],[Cantidad de Insumos]])</f>
        <v/>
      </c>
      <c r="P965" s="531" t="str">
        <f>IF([2]!Tabla1[[#This Row],[Descripción]]="","",_xlfn.XLOOKUP([2]!Tabla1[[#This Row],[Descripción]],[2]!Tabla10[Descripción],[2]!Tabla10[CODIGO PRESUPUESTARIO],0))</f>
        <v/>
      </c>
      <c r="Q965" s="532"/>
      <c r="R965" s="532" t="str">
        <f>IF([2]!Tabla1[[#This Row],[Insumos]]="","",_xlfn.XLOOKUP([2]!Tabla1[[#This Row],[Insumos]],[2]!Tabla10[Insumo],[2]!Tabla10[InsumoAbrev],"",0))</f>
        <v/>
      </c>
      <c r="S965" s="191"/>
    </row>
    <row r="966" spans="2:19">
      <c r="B966" s="191" t="str">
        <f>IF('Formulario PPGR3'!$G966="","",CONCATENATE('Formulario PPGR3'!$C966,".",'Formulario PPGR3'!$D966,".",'Formulario PPGR3'!$E966,".",'Formulario PPGR3'!$F966))</f>
        <v/>
      </c>
      <c r="C966" s="191" t="str">
        <f>IF('Formulario PPGR3'!$G966="","",'Formulario PPGR1'!#REF!)</f>
        <v/>
      </c>
      <c r="D966" s="191" t="str">
        <f>IF('Formulario PPGR3'!$G966="","",'Formulario PPGR1'!#REF!)</f>
        <v/>
      </c>
      <c r="E966" s="191" t="str">
        <f>IF('Formulario PPGR3'!$G966="","",'Formulario PPGR1'!#REF!)</f>
        <v/>
      </c>
      <c r="F966" s="191" t="str">
        <f>IF('Formulario PPGR3'!$G966="","",'Formulario PPGR1'!#REF!)</f>
        <v/>
      </c>
      <c r="G966" s="241"/>
      <c r="H966" s="528" t="e" cm="1" vm="1">
        <f t="array" ref="H966">IF([2]!Tabla1[[#This Row],[Código_Actividad]]="","",_xlfn.XLOOKUP([2]!Tabla1[[#This Row],[Código_Actividad]],CodigoActividad,[2]!Tabla2[Actividades Programables Presupuestables],"",0))</f>
        <v>#REF!</v>
      </c>
      <c r="I966" s="529" t="str">
        <f>IFERROR(VLOOKUP('[2]Formulario PPGR3'!$G966,'[2]Formulario PPGR2'!$H$9:$V$534,15,FALSE),"")</f>
        <v/>
      </c>
      <c r="J966" s="534"/>
      <c r="K966" s="533"/>
      <c r="L966" s="530" t="str">
        <f>IF([2]!Tabla1[[#This Row],[Descripción]]="","",_xlfn.XLOOKUP([2]!Tabla1[[#This Row],[Descripción]],[2]!Tabla10[Descripción],[2]!Tabla10[Unidad de Medida],"",0))</f>
        <v/>
      </c>
      <c r="M966" s="321"/>
      <c r="N966" s="546" t="str">
        <f>IF([2]!Tabla1[[#This Row],[Descripción]]="","",_xlfn.XLOOKUP([2]!Tabla1[[#This Row],[Descripción]],[2]!Tabla10[Descripción],[2]!Tabla10[Precio Unitario],0))</f>
        <v/>
      </c>
      <c r="O966" s="546" t="str">
        <f>IF([2]!Tabla1[[#This Row],[Cantidad de Insumos]]="","",[2]!Tabla1[[#This Row],[Precio Unitario]]*[2]!Tabla1[[#This Row],[Cantidad de Insumos]])</f>
        <v/>
      </c>
      <c r="P966" s="531" t="str">
        <f>IF([2]!Tabla1[[#This Row],[Descripción]]="","",_xlfn.XLOOKUP([2]!Tabla1[[#This Row],[Descripción]],[2]!Tabla10[Descripción],[2]!Tabla10[CODIGO PRESUPUESTARIO],0))</f>
        <v/>
      </c>
      <c r="Q966" s="532"/>
      <c r="R966" s="532" t="str">
        <f>IF([2]!Tabla1[[#This Row],[Insumos]]="","",_xlfn.XLOOKUP([2]!Tabla1[[#This Row],[Insumos]],[2]!Tabla10[Insumo],[2]!Tabla10[InsumoAbrev],"",0))</f>
        <v/>
      </c>
      <c r="S966" s="191"/>
    </row>
    <row r="967" spans="2:19">
      <c r="B967" s="191" t="str">
        <f>IF('Formulario PPGR3'!$G967="","",CONCATENATE('Formulario PPGR3'!$C967,".",'Formulario PPGR3'!$D967,".",'Formulario PPGR3'!$E967,".",'Formulario PPGR3'!$F967))</f>
        <v/>
      </c>
      <c r="C967" s="191" t="str">
        <f>IF('Formulario PPGR3'!$G967="","",'Formulario PPGR1'!#REF!)</f>
        <v/>
      </c>
      <c r="D967" s="191" t="str">
        <f>IF('Formulario PPGR3'!$G967="","",'Formulario PPGR1'!#REF!)</f>
        <v/>
      </c>
      <c r="E967" s="191" t="str">
        <f>IF('Formulario PPGR3'!$G967="","",'Formulario PPGR1'!#REF!)</f>
        <v/>
      </c>
      <c r="F967" s="191" t="str">
        <f>IF('Formulario PPGR3'!$G967="","",'Formulario PPGR1'!#REF!)</f>
        <v/>
      </c>
      <c r="G967" s="241"/>
      <c r="H967" s="528" t="e" cm="1" vm="1">
        <f t="array" ref="H967">IF([2]!Tabla1[[#This Row],[Código_Actividad]]="","",_xlfn.XLOOKUP([2]!Tabla1[[#This Row],[Código_Actividad]],CodigoActividad,[2]!Tabla2[Actividades Programables Presupuestables],"",0))</f>
        <v>#REF!</v>
      </c>
      <c r="I967" s="529" t="str">
        <f>IFERROR(VLOOKUP('[2]Formulario PPGR3'!$G967,'[2]Formulario PPGR2'!$H$9:$V$534,15,FALSE),"")</f>
        <v/>
      </c>
      <c r="J967" s="534"/>
      <c r="K967" s="533"/>
      <c r="L967" s="530" t="str">
        <f>IF([2]!Tabla1[[#This Row],[Descripción]]="","",_xlfn.XLOOKUP([2]!Tabla1[[#This Row],[Descripción]],[2]!Tabla10[Descripción],[2]!Tabla10[Unidad de Medida],"",0))</f>
        <v/>
      </c>
      <c r="M967" s="321"/>
      <c r="N967" s="546" t="str">
        <f>IF([2]!Tabla1[[#This Row],[Descripción]]="","",_xlfn.XLOOKUP([2]!Tabla1[[#This Row],[Descripción]],[2]!Tabla10[Descripción],[2]!Tabla10[Precio Unitario],0))</f>
        <v/>
      </c>
      <c r="O967" s="546" t="str">
        <f>IF([2]!Tabla1[[#This Row],[Cantidad de Insumos]]="","",[2]!Tabla1[[#This Row],[Precio Unitario]]*[2]!Tabla1[[#This Row],[Cantidad de Insumos]])</f>
        <v/>
      </c>
      <c r="P967" s="531" t="str">
        <f>IF([2]!Tabla1[[#This Row],[Descripción]]="","",_xlfn.XLOOKUP([2]!Tabla1[[#This Row],[Descripción]],[2]!Tabla10[Descripción],[2]!Tabla10[CODIGO PRESUPUESTARIO],0))</f>
        <v/>
      </c>
      <c r="Q967" s="532"/>
      <c r="R967" s="532" t="str">
        <f>IF([2]!Tabla1[[#This Row],[Insumos]]="","",_xlfn.XLOOKUP([2]!Tabla1[[#This Row],[Insumos]],[2]!Tabla10[Insumo],[2]!Tabla10[InsumoAbrev],"",0))</f>
        <v/>
      </c>
      <c r="S967" s="191"/>
    </row>
    <row r="968" spans="2:19">
      <c r="B968" s="191" t="str">
        <f>IF('Formulario PPGR3'!$G968="","",CONCATENATE('Formulario PPGR3'!$C968,".",'Formulario PPGR3'!$D968,".",'Formulario PPGR3'!$E968,".",'Formulario PPGR3'!$F968))</f>
        <v/>
      </c>
      <c r="C968" s="191" t="str">
        <f>IF('Formulario PPGR3'!$G968="","",'Formulario PPGR1'!#REF!)</f>
        <v/>
      </c>
      <c r="D968" s="191" t="str">
        <f>IF('Formulario PPGR3'!$G968="","",'Formulario PPGR1'!#REF!)</f>
        <v/>
      </c>
      <c r="E968" s="191" t="str">
        <f>IF('Formulario PPGR3'!$G968="","",'Formulario PPGR1'!#REF!)</f>
        <v/>
      </c>
      <c r="F968" s="191" t="str">
        <f>IF('Formulario PPGR3'!$G968="","",'Formulario PPGR1'!#REF!)</f>
        <v/>
      </c>
      <c r="G968" s="241"/>
      <c r="H968" s="528" t="e" cm="1" vm="1">
        <f t="array" ref="H968">IF([2]!Tabla1[[#This Row],[Código_Actividad]]="","",_xlfn.XLOOKUP([2]!Tabla1[[#This Row],[Código_Actividad]],CodigoActividad,[2]!Tabla2[Actividades Programables Presupuestables],"",0))</f>
        <v>#REF!</v>
      </c>
      <c r="I968" s="529" t="str">
        <f>IFERROR(VLOOKUP('[2]Formulario PPGR3'!$G968,'[2]Formulario PPGR2'!$H$9:$V$534,15,FALSE),"")</f>
        <v/>
      </c>
      <c r="J968" s="534"/>
      <c r="K968" s="533"/>
      <c r="L968" s="530" t="str">
        <f>IF([2]!Tabla1[[#This Row],[Descripción]]="","",_xlfn.XLOOKUP([2]!Tabla1[[#This Row],[Descripción]],[2]!Tabla10[Descripción],[2]!Tabla10[Unidad de Medida],"",0))</f>
        <v/>
      </c>
      <c r="M968" s="321"/>
      <c r="N968" s="546" t="str">
        <f>IF([2]!Tabla1[[#This Row],[Descripción]]="","",_xlfn.XLOOKUP([2]!Tabla1[[#This Row],[Descripción]],[2]!Tabla10[Descripción],[2]!Tabla10[Precio Unitario],0))</f>
        <v/>
      </c>
      <c r="O968" s="546" t="str">
        <f>IF([2]!Tabla1[[#This Row],[Cantidad de Insumos]]="","",[2]!Tabla1[[#This Row],[Precio Unitario]]*[2]!Tabla1[[#This Row],[Cantidad de Insumos]])</f>
        <v/>
      </c>
      <c r="P968" s="531" t="str">
        <f>IF([2]!Tabla1[[#This Row],[Descripción]]="","",_xlfn.XLOOKUP([2]!Tabla1[[#This Row],[Descripción]],[2]!Tabla10[Descripción],[2]!Tabla10[CODIGO PRESUPUESTARIO],0))</f>
        <v/>
      </c>
      <c r="Q968" s="532"/>
      <c r="R968" s="532" t="str">
        <f>IF([2]!Tabla1[[#This Row],[Insumos]]="","",_xlfn.XLOOKUP([2]!Tabla1[[#This Row],[Insumos]],[2]!Tabla10[Insumo],[2]!Tabla10[InsumoAbrev],"",0))</f>
        <v/>
      </c>
      <c r="S968" s="191"/>
    </row>
    <row r="969" spans="2:19">
      <c r="B969" s="191" t="str">
        <f>IF('Formulario PPGR3'!$G969="","",CONCATENATE('Formulario PPGR3'!$C969,".",'Formulario PPGR3'!$D969,".",'Formulario PPGR3'!$E969,".",'Formulario PPGR3'!$F969))</f>
        <v/>
      </c>
      <c r="C969" s="191" t="str">
        <f>IF('Formulario PPGR3'!$G969="","",'Formulario PPGR1'!#REF!)</f>
        <v/>
      </c>
      <c r="D969" s="191" t="str">
        <f>IF('Formulario PPGR3'!$G969="","",'Formulario PPGR1'!#REF!)</f>
        <v/>
      </c>
      <c r="E969" s="191" t="str">
        <f>IF('Formulario PPGR3'!$G969="","",'Formulario PPGR1'!#REF!)</f>
        <v/>
      </c>
      <c r="F969" s="191" t="str">
        <f>IF('Formulario PPGR3'!$G969="","",'Formulario PPGR1'!#REF!)</f>
        <v/>
      </c>
      <c r="G969" s="241"/>
      <c r="H969" s="528" t="e" cm="1" vm="1">
        <f t="array" ref="H969">IF([2]!Tabla1[[#This Row],[Código_Actividad]]="","",_xlfn.XLOOKUP([2]!Tabla1[[#This Row],[Código_Actividad]],CodigoActividad,[2]!Tabla2[Actividades Programables Presupuestables],"",0))</f>
        <v>#REF!</v>
      </c>
      <c r="I969" s="529" t="str">
        <f>IFERROR(VLOOKUP('[2]Formulario PPGR3'!$G969,'[2]Formulario PPGR2'!$H$9:$V$534,15,FALSE),"")</f>
        <v/>
      </c>
      <c r="J969" s="534"/>
      <c r="K969" s="533"/>
      <c r="L969" s="530" t="str">
        <f>IF([2]!Tabla1[[#This Row],[Descripción]]="","",_xlfn.XLOOKUP([2]!Tabla1[[#This Row],[Descripción]],[2]!Tabla10[Descripción],[2]!Tabla10[Unidad de Medida],"",0))</f>
        <v/>
      </c>
      <c r="M969" s="321"/>
      <c r="N969" s="546" t="str">
        <f>IF([2]!Tabla1[[#This Row],[Descripción]]="","",_xlfn.XLOOKUP([2]!Tabla1[[#This Row],[Descripción]],[2]!Tabla10[Descripción],[2]!Tabla10[Precio Unitario],0))</f>
        <v/>
      </c>
      <c r="O969" s="546" t="str">
        <f>IF([2]!Tabla1[[#This Row],[Cantidad de Insumos]]="","",[2]!Tabla1[[#This Row],[Precio Unitario]]*[2]!Tabla1[[#This Row],[Cantidad de Insumos]])</f>
        <v/>
      </c>
      <c r="P969" s="531" t="str">
        <f>IF([2]!Tabla1[[#This Row],[Descripción]]="","",_xlfn.XLOOKUP([2]!Tabla1[[#This Row],[Descripción]],[2]!Tabla10[Descripción],[2]!Tabla10[CODIGO PRESUPUESTARIO],0))</f>
        <v/>
      </c>
      <c r="Q969" s="532"/>
      <c r="R969" s="532" t="str">
        <f>IF([2]!Tabla1[[#This Row],[Insumos]]="","",_xlfn.XLOOKUP([2]!Tabla1[[#This Row],[Insumos]],[2]!Tabla10[Insumo],[2]!Tabla10[InsumoAbrev],"",0))</f>
        <v/>
      </c>
      <c r="S969" s="191"/>
    </row>
    <row r="970" spans="2:19">
      <c r="B970" s="191" t="str">
        <f>IF('Formulario PPGR3'!$G970="","",CONCATENATE('Formulario PPGR3'!$C970,".",'Formulario PPGR3'!$D970,".",'Formulario PPGR3'!$E970,".",'Formulario PPGR3'!$F970))</f>
        <v/>
      </c>
      <c r="C970" s="191" t="str">
        <f>IF('Formulario PPGR3'!$G970="","",'Formulario PPGR1'!#REF!)</f>
        <v/>
      </c>
      <c r="D970" s="191" t="str">
        <f>IF('Formulario PPGR3'!$G970="","",'Formulario PPGR1'!#REF!)</f>
        <v/>
      </c>
      <c r="E970" s="191" t="str">
        <f>IF('Formulario PPGR3'!$G970="","",'Formulario PPGR1'!#REF!)</f>
        <v/>
      </c>
      <c r="F970" s="191" t="str">
        <f>IF('Formulario PPGR3'!$G970="","",'Formulario PPGR1'!#REF!)</f>
        <v/>
      </c>
      <c r="G970" s="241"/>
      <c r="H970" s="528" t="e" cm="1" vm="1">
        <f t="array" ref="H970">IF([2]!Tabla1[[#This Row],[Código_Actividad]]="","",_xlfn.XLOOKUP([2]!Tabla1[[#This Row],[Código_Actividad]],CodigoActividad,[2]!Tabla2[Actividades Programables Presupuestables],"",0))</f>
        <v>#REF!</v>
      </c>
      <c r="I970" s="529" t="str">
        <f>IFERROR(VLOOKUP('[2]Formulario PPGR3'!$G970,'[2]Formulario PPGR2'!$H$9:$V$534,15,FALSE),"")</f>
        <v/>
      </c>
      <c r="J970" s="534"/>
      <c r="K970" s="533"/>
      <c r="L970" s="530" t="str">
        <f>IF([2]!Tabla1[[#This Row],[Descripción]]="","",_xlfn.XLOOKUP([2]!Tabla1[[#This Row],[Descripción]],[2]!Tabla10[Descripción],[2]!Tabla10[Unidad de Medida],"",0))</f>
        <v/>
      </c>
      <c r="M970" s="321"/>
      <c r="N970" s="546" t="str">
        <f>IF([2]!Tabla1[[#This Row],[Descripción]]="","",_xlfn.XLOOKUP([2]!Tabla1[[#This Row],[Descripción]],[2]!Tabla10[Descripción],[2]!Tabla10[Precio Unitario],0))</f>
        <v/>
      </c>
      <c r="O970" s="546" t="str">
        <f>IF([2]!Tabla1[[#This Row],[Cantidad de Insumos]]="","",[2]!Tabla1[[#This Row],[Precio Unitario]]*[2]!Tabla1[[#This Row],[Cantidad de Insumos]])</f>
        <v/>
      </c>
      <c r="P970" s="531" t="str">
        <f>IF([2]!Tabla1[[#This Row],[Descripción]]="","",_xlfn.XLOOKUP([2]!Tabla1[[#This Row],[Descripción]],[2]!Tabla10[Descripción],[2]!Tabla10[CODIGO PRESUPUESTARIO],0))</f>
        <v/>
      </c>
      <c r="Q970" s="532"/>
      <c r="R970" s="532" t="str">
        <f>IF([2]!Tabla1[[#This Row],[Insumos]]="","",_xlfn.XLOOKUP([2]!Tabla1[[#This Row],[Insumos]],[2]!Tabla10[Insumo],[2]!Tabla10[InsumoAbrev],"",0))</f>
        <v/>
      </c>
      <c r="S970" s="191"/>
    </row>
    <row r="971" spans="2:19">
      <c r="B971" s="191" t="str">
        <f>IF('Formulario PPGR3'!$G971="","",CONCATENATE('Formulario PPGR3'!$C971,".",'Formulario PPGR3'!$D971,".",'Formulario PPGR3'!$E971,".",'Formulario PPGR3'!$F971))</f>
        <v/>
      </c>
      <c r="C971" s="191" t="str">
        <f>IF('Formulario PPGR3'!$G971="","",'Formulario PPGR1'!#REF!)</f>
        <v/>
      </c>
      <c r="D971" s="191" t="str">
        <f>IF('Formulario PPGR3'!$G971="","",'Formulario PPGR1'!#REF!)</f>
        <v/>
      </c>
      <c r="E971" s="191" t="str">
        <f>IF('Formulario PPGR3'!$G971="","",'Formulario PPGR1'!#REF!)</f>
        <v/>
      </c>
      <c r="F971" s="191" t="str">
        <f>IF('Formulario PPGR3'!$G971="","",'Formulario PPGR1'!#REF!)</f>
        <v/>
      </c>
      <c r="G971" s="241"/>
      <c r="H971" s="528" t="e" cm="1" vm="1">
        <f t="array" ref="H971">IF([2]!Tabla1[[#This Row],[Código_Actividad]]="","",_xlfn.XLOOKUP([2]!Tabla1[[#This Row],[Código_Actividad]],CodigoActividad,[2]!Tabla2[Actividades Programables Presupuestables],"",0))</f>
        <v>#REF!</v>
      </c>
      <c r="I971" s="529" t="str">
        <f>IFERROR(VLOOKUP('[2]Formulario PPGR3'!$G971,'[2]Formulario PPGR2'!$H$9:$V$534,15,FALSE),"")</f>
        <v/>
      </c>
      <c r="J971" s="534"/>
      <c r="K971" s="533"/>
      <c r="L971" s="530" t="str">
        <f>IF([2]!Tabla1[[#This Row],[Descripción]]="","",_xlfn.XLOOKUP([2]!Tabla1[[#This Row],[Descripción]],[2]!Tabla10[Descripción],[2]!Tabla10[Unidad de Medida],"",0))</f>
        <v/>
      </c>
      <c r="M971" s="321"/>
      <c r="N971" s="546" t="str">
        <f>IF([2]!Tabla1[[#This Row],[Descripción]]="","",_xlfn.XLOOKUP([2]!Tabla1[[#This Row],[Descripción]],[2]!Tabla10[Descripción],[2]!Tabla10[Precio Unitario],0))</f>
        <v/>
      </c>
      <c r="O971" s="546" t="str">
        <f>IF([2]!Tabla1[[#This Row],[Cantidad de Insumos]]="","",[2]!Tabla1[[#This Row],[Precio Unitario]]*[2]!Tabla1[[#This Row],[Cantidad de Insumos]])</f>
        <v/>
      </c>
      <c r="P971" s="531" t="str">
        <f>IF([2]!Tabla1[[#This Row],[Descripción]]="","",_xlfn.XLOOKUP([2]!Tabla1[[#This Row],[Descripción]],[2]!Tabla10[Descripción],[2]!Tabla10[CODIGO PRESUPUESTARIO],0))</f>
        <v/>
      </c>
      <c r="Q971" s="532"/>
      <c r="R971" s="532" t="str">
        <f>IF([2]!Tabla1[[#This Row],[Insumos]]="","",_xlfn.XLOOKUP([2]!Tabla1[[#This Row],[Insumos]],[2]!Tabla10[Insumo],[2]!Tabla10[InsumoAbrev],"",0))</f>
        <v/>
      </c>
      <c r="S971" s="191"/>
    </row>
    <row r="972" spans="2:19">
      <c r="B972" s="191" t="str">
        <f>IF('Formulario PPGR3'!$G972="","",CONCATENATE('Formulario PPGR3'!$C972,".",'Formulario PPGR3'!$D972,".",'Formulario PPGR3'!$E972,".",'Formulario PPGR3'!$F972))</f>
        <v/>
      </c>
      <c r="C972" s="191" t="str">
        <f>IF('Formulario PPGR3'!$G972="","",'Formulario PPGR1'!#REF!)</f>
        <v/>
      </c>
      <c r="D972" s="191" t="str">
        <f>IF('Formulario PPGR3'!$G972="","",'Formulario PPGR1'!#REF!)</f>
        <v/>
      </c>
      <c r="E972" s="191" t="str">
        <f>IF('Formulario PPGR3'!$G972="","",'Formulario PPGR1'!#REF!)</f>
        <v/>
      </c>
      <c r="F972" s="191" t="str">
        <f>IF('Formulario PPGR3'!$G972="","",'Formulario PPGR1'!#REF!)</f>
        <v/>
      </c>
      <c r="G972" s="241"/>
      <c r="H972" s="528" t="e" cm="1" vm="1">
        <f t="array" ref="H972">IF([2]!Tabla1[[#This Row],[Código_Actividad]]="","",_xlfn.XLOOKUP([2]!Tabla1[[#This Row],[Código_Actividad]],CodigoActividad,[2]!Tabla2[Actividades Programables Presupuestables],"",0))</f>
        <v>#REF!</v>
      </c>
      <c r="I972" s="529" t="str">
        <f>IFERROR(VLOOKUP('[2]Formulario PPGR3'!$G972,'[2]Formulario PPGR2'!$H$9:$V$534,15,FALSE),"")</f>
        <v/>
      </c>
      <c r="J972" s="534"/>
      <c r="K972" s="533"/>
      <c r="L972" s="530" t="str">
        <f>IF([2]!Tabla1[[#This Row],[Descripción]]="","",_xlfn.XLOOKUP([2]!Tabla1[[#This Row],[Descripción]],[2]!Tabla10[Descripción],[2]!Tabla10[Unidad de Medida],"",0))</f>
        <v/>
      </c>
      <c r="M972" s="321"/>
      <c r="N972" s="546" t="str">
        <f>IF([2]!Tabla1[[#This Row],[Descripción]]="","",_xlfn.XLOOKUP([2]!Tabla1[[#This Row],[Descripción]],[2]!Tabla10[Descripción],[2]!Tabla10[Precio Unitario],0))</f>
        <v/>
      </c>
      <c r="O972" s="546" t="str">
        <f>IF([2]!Tabla1[[#This Row],[Cantidad de Insumos]]="","",[2]!Tabla1[[#This Row],[Precio Unitario]]*[2]!Tabla1[[#This Row],[Cantidad de Insumos]])</f>
        <v/>
      </c>
      <c r="P972" s="531" t="str">
        <f>IF([2]!Tabla1[[#This Row],[Descripción]]="","",_xlfn.XLOOKUP([2]!Tabla1[[#This Row],[Descripción]],[2]!Tabla10[Descripción],[2]!Tabla10[CODIGO PRESUPUESTARIO],0))</f>
        <v/>
      </c>
      <c r="Q972" s="532"/>
      <c r="R972" s="532" t="str">
        <f>IF([2]!Tabla1[[#This Row],[Insumos]]="","",_xlfn.XLOOKUP([2]!Tabla1[[#This Row],[Insumos]],[2]!Tabla10[Insumo],[2]!Tabla10[InsumoAbrev],"",0))</f>
        <v/>
      </c>
      <c r="S972" s="191"/>
    </row>
    <row r="973" spans="2:19">
      <c r="B973" s="191" t="str">
        <f>IF('Formulario PPGR3'!$G973="","",CONCATENATE('Formulario PPGR3'!$C973,".",'Formulario PPGR3'!$D973,".",'Formulario PPGR3'!$E973,".",'Formulario PPGR3'!$F973))</f>
        <v/>
      </c>
      <c r="C973" s="191" t="str">
        <f>IF('Formulario PPGR3'!$G973="","",'Formulario PPGR1'!#REF!)</f>
        <v/>
      </c>
      <c r="D973" s="191" t="str">
        <f>IF('Formulario PPGR3'!$G973="","",'Formulario PPGR1'!#REF!)</f>
        <v/>
      </c>
      <c r="E973" s="191" t="str">
        <f>IF('Formulario PPGR3'!$G973="","",'Formulario PPGR1'!#REF!)</f>
        <v/>
      </c>
      <c r="F973" s="191" t="str">
        <f>IF('Formulario PPGR3'!$G973="","",'Formulario PPGR1'!#REF!)</f>
        <v/>
      </c>
      <c r="G973" s="241"/>
      <c r="H973" s="528" t="e" cm="1" vm="1">
        <f t="array" ref="H973">IF([2]!Tabla1[[#This Row],[Código_Actividad]]="","",_xlfn.XLOOKUP([2]!Tabla1[[#This Row],[Código_Actividad]],CodigoActividad,[2]!Tabla2[Actividades Programables Presupuestables],"",0))</f>
        <v>#REF!</v>
      </c>
      <c r="I973" s="529" t="str">
        <f>IFERROR(VLOOKUP('[2]Formulario PPGR3'!$G973,'[2]Formulario PPGR2'!$H$9:$V$534,15,FALSE),"")</f>
        <v/>
      </c>
      <c r="J973" s="534"/>
      <c r="K973" s="533"/>
      <c r="L973" s="530" t="str">
        <f>IF([2]!Tabla1[[#This Row],[Descripción]]="","",_xlfn.XLOOKUP([2]!Tabla1[[#This Row],[Descripción]],[2]!Tabla10[Descripción],[2]!Tabla10[Unidad de Medida],"",0))</f>
        <v/>
      </c>
      <c r="M973" s="321"/>
      <c r="N973" s="546" t="str">
        <f>IF([2]!Tabla1[[#This Row],[Descripción]]="","",_xlfn.XLOOKUP([2]!Tabla1[[#This Row],[Descripción]],[2]!Tabla10[Descripción],[2]!Tabla10[Precio Unitario],0))</f>
        <v/>
      </c>
      <c r="O973" s="546" t="str">
        <f>IF([2]!Tabla1[[#This Row],[Cantidad de Insumos]]="","",[2]!Tabla1[[#This Row],[Precio Unitario]]*[2]!Tabla1[[#This Row],[Cantidad de Insumos]])</f>
        <v/>
      </c>
      <c r="P973" s="531" t="str">
        <f>IF([2]!Tabla1[[#This Row],[Descripción]]="","",_xlfn.XLOOKUP([2]!Tabla1[[#This Row],[Descripción]],[2]!Tabla10[Descripción],[2]!Tabla10[CODIGO PRESUPUESTARIO],0))</f>
        <v/>
      </c>
      <c r="Q973" s="532"/>
      <c r="R973" s="532" t="str">
        <f>IF([2]!Tabla1[[#This Row],[Insumos]]="","",_xlfn.XLOOKUP([2]!Tabla1[[#This Row],[Insumos]],[2]!Tabla10[Insumo],[2]!Tabla10[InsumoAbrev],"",0))</f>
        <v/>
      </c>
      <c r="S973" s="191"/>
    </row>
    <row r="974" spans="2:19">
      <c r="B974" s="191" t="str">
        <f>IF('Formulario PPGR3'!$G974="","",CONCATENATE('Formulario PPGR3'!$C974,".",'Formulario PPGR3'!$D974,".",'Formulario PPGR3'!$E974,".",'Formulario PPGR3'!$F974))</f>
        <v/>
      </c>
      <c r="C974" s="191" t="str">
        <f>IF('Formulario PPGR3'!$G974="","",'Formulario PPGR1'!#REF!)</f>
        <v/>
      </c>
      <c r="D974" s="191" t="str">
        <f>IF('Formulario PPGR3'!$G974="","",'Formulario PPGR1'!#REF!)</f>
        <v/>
      </c>
      <c r="E974" s="191" t="str">
        <f>IF('Formulario PPGR3'!$G974="","",'Formulario PPGR1'!#REF!)</f>
        <v/>
      </c>
      <c r="F974" s="191" t="str">
        <f>IF('Formulario PPGR3'!$G974="","",'Formulario PPGR1'!#REF!)</f>
        <v/>
      </c>
      <c r="G974" s="241"/>
      <c r="H974" s="528" t="e" cm="1" vm="1">
        <f t="array" ref="H974">IF([2]!Tabla1[[#This Row],[Código_Actividad]]="","",_xlfn.XLOOKUP([2]!Tabla1[[#This Row],[Código_Actividad]],CodigoActividad,[2]!Tabla2[Actividades Programables Presupuestables],"",0))</f>
        <v>#REF!</v>
      </c>
      <c r="I974" s="529" t="str">
        <f>IFERROR(VLOOKUP('[2]Formulario PPGR3'!$G974,'[2]Formulario PPGR2'!$H$9:$V$534,15,FALSE),"")</f>
        <v/>
      </c>
      <c r="J974" s="534"/>
      <c r="K974" s="533"/>
      <c r="L974" s="530" t="str">
        <f>IF([2]!Tabla1[[#This Row],[Descripción]]="","",_xlfn.XLOOKUP([2]!Tabla1[[#This Row],[Descripción]],[2]!Tabla10[Descripción],[2]!Tabla10[Unidad de Medida],"",0))</f>
        <v/>
      </c>
      <c r="M974" s="321"/>
      <c r="N974" s="546" t="str">
        <f>IF([2]!Tabla1[[#This Row],[Descripción]]="","",_xlfn.XLOOKUP([2]!Tabla1[[#This Row],[Descripción]],[2]!Tabla10[Descripción],[2]!Tabla10[Precio Unitario],0))</f>
        <v/>
      </c>
      <c r="O974" s="546" t="str">
        <f>IF([2]!Tabla1[[#This Row],[Cantidad de Insumos]]="","",[2]!Tabla1[[#This Row],[Precio Unitario]]*[2]!Tabla1[[#This Row],[Cantidad de Insumos]])</f>
        <v/>
      </c>
      <c r="P974" s="531" t="str">
        <f>IF([2]!Tabla1[[#This Row],[Descripción]]="","",_xlfn.XLOOKUP([2]!Tabla1[[#This Row],[Descripción]],[2]!Tabla10[Descripción],[2]!Tabla10[CODIGO PRESUPUESTARIO],0))</f>
        <v/>
      </c>
      <c r="Q974" s="532"/>
      <c r="R974" s="532" t="str">
        <f>IF([2]!Tabla1[[#This Row],[Insumos]]="","",_xlfn.XLOOKUP([2]!Tabla1[[#This Row],[Insumos]],[2]!Tabla10[Insumo],[2]!Tabla10[InsumoAbrev],"",0))</f>
        <v/>
      </c>
      <c r="S974" s="191"/>
    </row>
    <row r="975" spans="2:19">
      <c r="B975" s="191" t="str">
        <f>IF('Formulario PPGR3'!$G975="","",CONCATENATE('Formulario PPGR3'!$C975,".",'Formulario PPGR3'!$D975,".",'Formulario PPGR3'!$E975,".",'Formulario PPGR3'!$F975))</f>
        <v/>
      </c>
      <c r="C975" s="191" t="str">
        <f>IF('Formulario PPGR3'!$G975="","",'Formulario PPGR1'!#REF!)</f>
        <v/>
      </c>
      <c r="D975" s="191" t="str">
        <f>IF('Formulario PPGR3'!$G975="","",'Formulario PPGR1'!#REF!)</f>
        <v/>
      </c>
      <c r="E975" s="191" t="str">
        <f>IF('Formulario PPGR3'!$G975="","",'Formulario PPGR1'!#REF!)</f>
        <v/>
      </c>
      <c r="F975" s="191" t="str">
        <f>IF('Formulario PPGR3'!$G975="","",'Formulario PPGR1'!#REF!)</f>
        <v/>
      </c>
      <c r="G975" s="241"/>
      <c r="H975" s="528" t="e" cm="1" vm="1">
        <f t="array" ref="H975">IF([2]!Tabla1[[#This Row],[Código_Actividad]]="","",_xlfn.XLOOKUP([2]!Tabla1[[#This Row],[Código_Actividad]],CodigoActividad,[2]!Tabla2[Actividades Programables Presupuestables],"",0))</f>
        <v>#REF!</v>
      </c>
      <c r="I975" s="529" t="str">
        <f>IFERROR(VLOOKUP('[2]Formulario PPGR3'!$G975,'[2]Formulario PPGR2'!$H$9:$V$534,15,FALSE),"")</f>
        <v/>
      </c>
      <c r="J975" s="534"/>
      <c r="K975" s="533"/>
      <c r="L975" s="530" t="str">
        <f>IF([2]!Tabla1[[#This Row],[Descripción]]="","",_xlfn.XLOOKUP([2]!Tabla1[[#This Row],[Descripción]],[2]!Tabla10[Descripción],[2]!Tabla10[Unidad de Medida],"",0))</f>
        <v/>
      </c>
      <c r="M975" s="321"/>
      <c r="N975" s="546" t="str">
        <f>IF([2]!Tabla1[[#This Row],[Descripción]]="","",_xlfn.XLOOKUP([2]!Tabla1[[#This Row],[Descripción]],[2]!Tabla10[Descripción],[2]!Tabla10[Precio Unitario],0))</f>
        <v/>
      </c>
      <c r="O975" s="546" t="str">
        <f>IF([2]!Tabla1[[#This Row],[Cantidad de Insumos]]="","",[2]!Tabla1[[#This Row],[Precio Unitario]]*[2]!Tabla1[[#This Row],[Cantidad de Insumos]])</f>
        <v/>
      </c>
      <c r="P975" s="531" t="str">
        <f>IF([2]!Tabla1[[#This Row],[Descripción]]="","",_xlfn.XLOOKUP([2]!Tabla1[[#This Row],[Descripción]],[2]!Tabla10[Descripción],[2]!Tabla10[CODIGO PRESUPUESTARIO],0))</f>
        <v/>
      </c>
      <c r="Q975" s="532"/>
      <c r="R975" s="532" t="str">
        <f>IF([2]!Tabla1[[#This Row],[Insumos]]="","",_xlfn.XLOOKUP([2]!Tabla1[[#This Row],[Insumos]],[2]!Tabla10[Insumo],[2]!Tabla10[InsumoAbrev],"",0))</f>
        <v/>
      </c>
      <c r="S975" s="191"/>
    </row>
    <row r="976" spans="2:19">
      <c r="B976" s="191" t="str">
        <f>IF('Formulario PPGR3'!$G976="","",CONCATENATE('Formulario PPGR3'!$C976,".",'Formulario PPGR3'!$D976,".",'Formulario PPGR3'!$E976,".",'Formulario PPGR3'!$F976))</f>
        <v/>
      </c>
      <c r="C976" s="191" t="str">
        <f>IF('Formulario PPGR3'!$G976="","",'Formulario PPGR1'!#REF!)</f>
        <v/>
      </c>
      <c r="D976" s="191" t="str">
        <f>IF('Formulario PPGR3'!$G976="","",'Formulario PPGR1'!#REF!)</f>
        <v/>
      </c>
      <c r="E976" s="191" t="str">
        <f>IF('Formulario PPGR3'!$G976="","",'Formulario PPGR1'!#REF!)</f>
        <v/>
      </c>
      <c r="F976" s="191" t="str">
        <f>IF('Formulario PPGR3'!$G976="","",'Formulario PPGR1'!#REF!)</f>
        <v/>
      </c>
      <c r="G976" s="241"/>
      <c r="H976" s="528" t="e" cm="1" vm="1">
        <f t="array" ref="H976">IF([2]!Tabla1[[#This Row],[Código_Actividad]]="","",_xlfn.XLOOKUP([2]!Tabla1[[#This Row],[Código_Actividad]],CodigoActividad,[2]!Tabla2[Actividades Programables Presupuestables],"",0))</f>
        <v>#REF!</v>
      </c>
      <c r="I976" s="529" t="str">
        <f>IFERROR(VLOOKUP('[2]Formulario PPGR3'!$G976,'[2]Formulario PPGR2'!$H$9:$V$534,15,FALSE),"")</f>
        <v/>
      </c>
      <c r="J976" s="534"/>
      <c r="K976" s="533"/>
      <c r="L976" s="530" t="str">
        <f>IF([2]!Tabla1[[#This Row],[Descripción]]="","",_xlfn.XLOOKUP([2]!Tabla1[[#This Row],[Descripción]],[2]!Tabla10[Descripción],[2]!Tabla10[Unidad de Medida],"",0))</f>
        <v/>
      </c>
      <c r="M976" s="321"/>
      <c r="N976" s="546" t="str">
        <f>IF([2]!Tabla1[[#This Row],[Descripción]]="","",_xlfn.XLOOKUP([2]!Tabla1[[#This Row],[Descripción]],[2]!Tabla10[Descripción],[2]!Tabla10[Precio Unitario],0))</f>
        <v/>
      </c>
      <c r="O976" s="546" t="str">
        <f>IF([2]!Tabla1[[#This Row],[Cantidad de Insumos]]="","",[2]!Tabla1[[#This Row],[Precio Unitario]]*[2]!Tabla1[[#This Row],[Cantidad de Insumos]])</f>
        <v/>
      </c>
      <c r="P976" s="531" t="str">
        <f>IF([2]!Tabla1[[#This Row],[Descripción]]="","",_xlfn.XLOOKUP([2]!Tabla1[[#This Row],[Descripción]],[2]!Tabla10[Descripción],[2]!Tabla10[CODIGO PRESUPUESTARIO],0))</f>
        <v/>
      </c>
      <c r="Q976" s="532"/>
      <c r="R976" s="532" t="str">
        <f>IF([2]!Tabla1[[#This Row],[Insumos]]="","",_xlfn.XLOOKUP([2]!Tabla1[[#This Row],[Insumos]],[2]!Tabla10[Insumo],[2]!Tabla10[InsumoAbrev],"",0))</f>
        <v/>
      </c>
      <c r="S976" s="191"/>
    </row>
    <row r="977" spans="2:19">
      <c r="B977" s="191" t="str">
        <f>IF('Formulario PPGR3'!$G977="","",CONCATENATE('Formulario PPGR3'!$C977,".",'Formulario PPGR3'!$D977,".",'Formulario PPGR3'!$E977,".",'Formulario PPGR3'!$F977))</f>
        <v/>
      </c>
      <c r="C977" s="191" t="str">
        <f>IF('Formulario PPGR3'!$G977="","",'Formulario PPGR1'!#REF!)</f>
        <v/>
      </c>
      <c r="D977" s="191" t="str">
        <f>IF('Formulario PPGR3'!$G977="","",'Formulario PPGR1'!#REF!)</f>
        <v/>
      </c>
      <c r="E977" s="191" t="str">
        <f>IF('Formulario PPGR3'!$G977="","",'Formulario PPGR1'!#REF!)</f>
        <v/>
      </c>
      <c r="F977" s="191" t="str">
        <f>IF('Formulario PPGR3'!$G977="","",'Formulario PPGR1'!#REF!)</f>
        <v/>
      </c>
      <c r="G977" s="241"/>
      <c r="H977" s="528" t="e" cm="1" vm="1">
        <f t="array" ref="H977">IF([2]!Tabla1[[#This Row],[Código_Actividad]]="","",_xlfn.XLOOKUP([2]!Tabla1[[#This Row],[Código_Actividad]],CodigoActividad,[2]!Tabla2[Actividades Programables Presupuestables],"",0))</f>
        <v>#REF!</v>
      </c>
      <c r="I977" s="529" t="str">
        <f>IFERROR(VLOOKUP('[2]Formulario PPGR3'!$G977,'[2]Formulario PPGR2'!$H$9:$V$534,15,FALSE),"")</f>
        <v/>
      </c>
      <c r="J977" s="534"/>
      <c r="K977" s="533"/>
      <c r="L977" s="530" t="str">
        <f>IF([2]!Tabla1[[#This Row],[Descripción]]="","",_xlfn.XLOOKUP([2]!Tabla1[[#This Row],[Descripción]],[2]!Tabla10[Descripción],[2]!Tabla10[Unidad de Medida],"",0))</f>
        <v/>
      </c>
      <c r="M977" s="321"/>
      <c r="N977" s="546" t="str">
        <f>IF([2]!Tabla1[[#This Row],[Descripción]]="","",_xlfn.XLOOKUP([2]!Tabla1[[#This Row],[Descripción]],[2]!Tabla10[Descripción],[2]!Tabla10[Precio Unitario],0))</f>
        <v/>
      </c>
      <c r="O977" s="546" t="str">
        <f>IF([2]!Tabla1[[#This Row],[Cantidad de Insumos]]="","",[2]!Tabla1[[#This Row],[Precio Unitario]]*[2]!Tabla1[[#This Row],[Cantidad de Insumos]])</f>
        <v/>
      </c>
      <c r="P977" s="531" t="str">
        <f>IF([2]!Tabla1[[#This Row],[Descripción]]="","",_xlfn.XLOOKUP([2]!Tabla1[[#This Row],[Descripción]],[2]!Tabla10[Descripción],[2]!Tabla10[CODIGO PRESUPUESTARIO],0))</f>
        <v/>
      </c>
      <c r="Q977" s="532"/>
      <c r="R977" s="532" t="str">
        <f>IF([2]!Tabla1[[#This Row],[Insumos]]="","",_xlfn.XLOOKUP([2]!Tabla1[[#This Row],[Insumos]],[2]!Tabla10[Insumo],[2]!Tabla10[InsumoAbrev],"",0))</f>
        <v/>
      </c>
      <c r="S977" s="191"/>
    </row>
    <row r="978" spans="2:19">
      <c r="B978" s="191" t="str">
        <f>IF('Formulario PPGR3'!$G978="","",CONCATENATE('Formulario PPGR3'!$C978,".",'Formulario PPGR3'!$D978,".",'Formulario PPGR3'!$E978,".",'Formulario PPGR3'!$F978))</f>
        <v/>
      </c>
      <c r="C978" s="191" t="str">
        <f>IF('Formulario PPGR3'!$G978="","",'Formulario PPGR1'!#REF!)</f>
        <v/>
      </c>
      <c r="D978" s="191" t="str">
        <f>IF('Formulario PPGR3'!$G978="","",'Formulario PPGR1'!#REF!)</f>
        <v/>
      </c>
      <c r="E978" s="191" t="str">
        <f>IF('Formulario PPGR3'!$G978="","",'Formulario PPGR1'!#REF!)</f>
        <v/>
      </c>
      <c r="F978" s="191" t="str">
        <f>IF('Formulario PPGR3'!$G978="","",'Formulario PPGR1'!#REF!)</f>
        <v/>
      </c>
      <c r="G978" s="241"/>
      <c r="H978" s="528" t="e" cm="1" vm="1">
        <f t="array" ref="H978">IF([2]!Tabla1[[#This Row],[Código_Actividad]]="","",_xlfn.XLOOKUP([2]!Tabla1[[#This Row],[Código_Actividad]],CodigoActividad,[2]!Tabla2[Actividades Programables Presupuestables],"",0))</f>
        <v>#REF!</v>
      </c>
      <c r="I978" s="529" t="str">
        <f>IFERROR(VLOOKUP('[2]Formulario PPGR3'!$G978,'[2]Formulario PPGR2'!$H$9:$V$534,15,FALSE),"")</f>
        <v/>
      </c>
      <c r="J978" s="534"/>
      <c r="K978" s="533"/>
      <c r="L978" s="530" t="str">
        <f>IF([2]!Tabla1[[#This Row],[Descripción]]="","",_xlfn.XLOOKUP([2]!Tabla1[[#This Row],[Descripción]],[2]!Tabla10[Descripción],[2]!Tabla10[Unidad de Medida],"",0))</f>
        <v/>
      </c>
      <c r="M978" s="321"/>
      <c r="N978" s="546" t="str">
        <f>IF([2]!Tabla1[[#This Row],[Descripción]]="","",_xlfn.XLOOKUP([2]!Tabla1[[#This Row],[Descripción]],[2]!Tabla10[Descripción],[2]!Tabla10[Precio Unitario],0))</f>
        <v/>
      </c>
      <c r="O978" s="546" t="str">
        <f>IF([2]!Tabla1[[#This Row],[Cantidad de Insumos]]="","",[2]!Tabla1[[#This Row],[Precio Unitario]]*[2]!Tabla1[[#This Row],[Cantidad de Insumos]])</f>
        <v/>
      </c>
      <c r="P978" s="531" t="str">
        <f>IF([2]!Tabla1[[#This Row],[Descripción]]="","",_xlfn.XLOOKUP([2]!Tabla1[[#This Row],[Descripción]],[2]!Tabla10[Descripción],[2]!Tabla10[CODIGO PRESUPUESTARIO],0))</f>
        <v/>
      </c>
      <c r="Q978" s="532"/>
      <c r="R978" s="532" t="str">
        <f>IF([2]!Tabla1[[#This Row],[Insumos]]="","",_xlfn.XLOOKUP([2]!Tabla1[[#This Row],[Insumos]],[2]!Tabla10[Insumo],[2]!Tabla10[InsumoAbrev],"",0))</f>
        <v/>
      </c>
      <c r="S978" s="191"/>
    </row>
    <row r="979" spans="2:19">
      <c r="B979" s="191" t="str">
        <f>IF('Formulario PPGR3'!$G979="","",CONCATENATE('Formulario PPGR3'!$C979,".",'Formulario PPGR3'!$D979,".",'Formulario PPGR3'!$E979,".",'Formulario PPGR3'!$F979))</f>
        <v/>
      </c>
      <c r="C979" s="191" t="str">
        <f>IF('Formulario PPGR3'!$G979="","",'Formulario PPGR1'!#REF!)</f>
        <v/>
      </c>
      <c r="D979" s="191" t="str">
        <f>IF('Formulario PPGR3'!$G979="","",'Formulario PPGR1'!#REF!)</f>
        <v/>
      </c>
      <c r="E979" s="191" t="str">
        <f>IF('Formulario PPGR3'!$G979="","",'Formulario PPGR1'!#REF!)</f>
        <v/>
      </c>
      <c r="F979" s="191" t="str">
        <f>IF('Formulario PPGR3'!$G979="","",'Formulario PPGR1'!#REF!)</f>
        <v/>
      </c>
      <c r="G979" s="241"/>
      <c r="H979" s="528" t="e" cm="1" vm="1">
        <f t="array" ref="H979">IF([2]!Tabla1[[#This Row],[Código_Actividad]]="","",_xlfn.XLOOKUP([2]!Tabla1[[#This Row],[Código_Actividad]],CodigoActividad,[2]!Tabla2[Actividades Programables Presupuestables],"",0))</f>
        <v>#REF!</v>
      </c>
      <c r="I979" s="529" t="str">
        <f>IFERROR(VLOOKUP('[2]Formulario PPGR3'!$G979,'[2]Formulario PPGR2'!$H$9:$V$534,15,FALSE),"")</f>
        <v/>
      </c>
      <c r="J979" s="534"/>
      <c r="K979" s="533"/>
      <c r="L979" s="530" t="str">
        <f>IF([2]!Tabla1[[#This Row],[Descripción]]="","",_xlfn.XLOOKUP([2]!Tabla1[[#This Row],[Descripción]],[2]!Tabla10[Descripción],[2]!Tabla10[Unidad de Medida],"",0))</f>
        <v/>
      </c>
      <c r="M979" s="321"/>
      <c r="N979" s="546" t="str">
        <f>IF([2]!Tabla1[[#This Row],[Descripción]]="","",_xlfn.XLOOKUP([2]!Tabla1[[#This Row],[Descripción]],[2]!Tabla10[Descripción],[2]!Tabla10[Precio Unitario],0))</f>
        <v/>
      </c>
      <c r="O979" s="546" t="str">
        <f>IF([2]!Tabla1[[#This Row],[Cantidad de Insumos]]="","",[2]!Tabla1[[#This Row],[Precio Unitario]]*[2]!Tabla1[[#This Row],[Cantidad de Insumos]])</f>
        <v/>
      </c>
      <c r="P979" s="531" t="str">
        <f>IF([2]!Tabla1[[#This Row],[Descripción]]="","",_xlfn.XLOOKUP([2]!Tabla1[[#This Row],[Descripción]],[2]!Tabla10[Descripción],[2]!Tabla10[CODIGO PRESUPUESTARIO],0))</f>
        <v/>
      </c>
      <c r="Q979" s="532"/>
      <c r="R979" s="532" t="str">
        <f>IF([2]!Tabla1[[#This Row],[Insumos]]="","",_xlfn.XLOOKUP([2]!Tabla1[[#This Row],[Insumos]],[2]!Tabla10[Insumo],[2]!Tabla10[InsumoAbrev],"",0))</f>
        <v/>
      </c>
      <c r="S979" s="191"/>
    </row>
    <row r="980" spans="2:19">
      <c r="B980" s="191" t="str">
        <f>IF('Formulario PPGR3'!$G980="","",CONCATENATE('Formulario PPGR3'!$C980,".",'Formulario PPGR3'!$D980,".",'Formulario PPGR3'!$E980,".",'Formulario PPGR3'!$F980))</f>
        <v/>
      </c>
      <c r="C980" s="191" t="str">
        <f>IF('Formulario PPGR3'!$G980="","",'Formulario PPGR1'!#REF!)</f>
        <v/>
      </c>
      <c r="D980" s="191" t="str">
        <f>IF('Formulario PPGR3'!$G980="","",'Formulario PPGR1'!#REF!)</f>
        <v/>
      </c>
      <c r="E980" s="191" t="str">
        <f>IF('Formulario PPGR3'!$G980="","",'Formulario PPGR1'!#REF!)</f>
        <v/>
      </c>
      <c r="F980" s="191" t="str">
        <f>IF('Formulario PPGR3'!$G980="","",'Formulario PPGR1'!#REF!)</f>
        <v/>
      </c>
      <c r="G980" s="241"/>
      <c r="H980" s="528" t="e" cm="1" vm="1">
        <f t="array" ref="H980">IF([2]!Tabla1[[#This Row],[Código_Actividad]]="","",_xlfn.XLOOKUP([2]!Tabla1[[#This Row],[Código_Actividad]],CodigoActividad,[2]!Tabla2[Actividades Programables Presupuestables],"",0))</f>
        <v>#REF!</v>
      </c>
      <c r="I980" s="529" t="str">
        <f>IFERROR(VLOOKUP('[2]Formulario PPGR3'!$G980,'[2]Formulario PPGR2'!$H$9:$V$534,15,FALSE),"")</f>
        <v/>
      </c>
      <c r="J980" s="534"/>
      <c r="K980" s="533"/>
      <c r="L980" s="530" t="str">
        <f>IF([2]!Tabla1[[#This Row],[Descripción]]="","",_xlfn.XLOOKUP([2]!Tabla1[[#This Row],[Descripción]],[2]!Tabla10[Descripción],[2]!Tabla10[Unidad de Medida],"",0))</f>
        <v/>
      </c>
      <c r="M980" s="321"/>
      <c r="N980" s="546" t="str">
        <f>IF([2]!Tabla1[[#This Row],[Descripción]]="","",_xlfn.XLOOKUP([2]!Tabla1[[#This Row],[Descripción]],[2]!Tabla10[Descripción],[2]!Tabla10[Precio Unitario],0))</f>
        <v/>
      </c>
      <c r="O980" s="546" t="str">
        <f>IF([2]!Tabla1[[#This Row],[Cantidad de Insumos]]="","",[2]!Tabla1[[#This Row],[Precio Unitario]]*[2]!Tabla1[[#This Row],[Cantidad de Insumos]])</f>
        <v/>
      </c>
      <c r="P980" s="531" t="str">
        <f>IF([2]!Tabla1[[#This Row],[Descripción]]="","",_xlfn.XLOOKUP([2]!Tabla1[[#This Row],[Descripción]],[2]!Tabla10[Descripción],[2]!Tabla10[CODIGO PRESUPUESTARIO],0))</f>
        <v/>
      </c>
      <c r="Q980" s="532"/>
      <c r="R980" s="532" t="str">
        <f>IF([2]!Tabla1[[#This Row],[Insumos]]="","",_xlfn.XLOOKUP([2]!Tabla1[[#This Row],[Insumos]],[2]!Tabla10[Insumo],[2]!Tabla10[InsumoAbrev],"",0))</f>
        <v/>
      </c>
      <c r="S980" s="191"/>
    </row>
    <row r="981" spans="2:19">
      <c r="B981" s="191" t="str">
        <f>IF('Formulario PPGR3'!$G981="","",CONCATENATE('Formulario PPGR3'!$C981,".",'Formulario PPGR3'!$D981,".",'Formulario PPGR3'!$E981,".",'Formulario PPGR3'!$F981))</f>
        <v/>
      </c>
      <c r="C981" s="191" t="str">
        <f>IF('Formulario PPGR3'!$G981="","",'Formulario PPGR1'!#REF!)</f>
        <v/>
      </c>
      <c r="D981" s="191" t="str">
        <f>IF('Formulario PPGR3'!$G981="","",'Formulario PPGR1'!#REF!)</f>
        <v/>
      </c>
      <c r="E981" s="191" t="str">
        <f>IF('Formulario PPGR3'!$G981="","",'Formulario PPGR1'!#REF!)</f>
        <v/>
      </c>
      <c r="F981" s="191" t="str">
        <f>IF('Formulario PPGR3'!$G981="","",'Formulario PPGR1'!#REF!)</f>
        <v/>
      </c>
      <c r="G981" s="241"/>
      <c r="H981" s="528" t="e" cm="1" vm="1">
        <f t="array" ref="H981">IF([2]!Tabla1[[#This Row],[Código_Actividad]]="","",_xlfn.XLOOKUP([2]!Tabla1[[#This Row],[Código_Actividad]],CodigoActividad,[2]!Tabla2[Actividades Programables Presupuestables],"",0))</f>
        <v>#REF!</v>
      </c>
      <c r="I981" s="529" t="str">
        <f>IFERROR(VLOOKUP('[2]Formulario PPGR3'!$G981,'[2]Formulario PPGR2'!$H$9:$V$534,15,FALSE),"")</f>
        <v/>
      </c>
      <c r="J981" s="534"/>
      <c r="K981" s="533"/>
      <c r="L981" s="530" t="str">
        <f>IF([2]!Tabla1[[#This Row],[Descripción]]="","",_xlfn.XLOOKUP([2]!Tabla1[[#This Row],[Descripción]],[2]!Tabla10[Descripción],[2]!Tabla10[Unidad de Medida],"",0))</f>
        <v/>
      </c>
      <c r="M981" s="321"/>
      <c r="N981" s="546" t="str">
        <f>IF([2]!Tabla1[[#This Row],[Descripción]]="","",_xlfn.XLOOKUP([2]!Tabla1[[#This Row],[Descripción]],[2]!Tabla10[Descripción],[2]!Tabla10[Precio Unitario],0))</f>
        <v/>
      </c>
      <c r="O981" s="546" t="str">
        <f>IF([2]!Tabla1[[#This Row],[Cantidad de Insumos]]="","",[2]!Tabla1[[#This Row],[Precio Unitario]]*[2]!Tabla1[[#This Row],[Cantidad de Insumos]])</f>
        <v/>
      </c>
      <c r="P981" s="531" t="str">
        <f>IF([2]!Tabla1[[#This Row],[Descripción]]="","",_xlfn.XLOOKUP([2]!Tabla1[[#This Row],[Descripción]],[2]!Tabla10[Descripción],[2]!Tabla10[CODIGO PRESUPUESTARIO],0))</f>
        <v/>
      </c>
      <c r="Q981" s="532"/>
      <c r="R981" s="532" t="str">
        <f>IF([2]!Tabla1[[#This Row],[Insumos]]="","",_xlfn.XLOOKUP([2]!Tabla1[[#This Row],[Insumos]],[2]!Tabla10[Insumo],[2]!Tabla10[InsumoAbrev],"",0))</f>
        <v/>
      </c>
      <c r="S981" s="191"/>
    </row>
    <row r="982" spans="2:19">
      <c r="B982" s="191" t="str">
        <f>IF('Formulario PPGR3'!$G982="","",CONCATENATE('Formulario PPGR3'!$C982,".",'Formulario PPGR3'!$D982,".",'Formulario PPGR3'!$E982,".",'Formulario PPGR3'!$F982))</f>
        <v/>
      </c>
      <c r="C982" s="191" t="str">
        <f>IF('Formulario PPGR3'!$G982="","",'Formulario PPGR1'!#REF!)</f>
        <v/>
      </c>
      <c r="D982" s="191" t="str">
        <f>IF('Formulario PPGR3'!$G982="","",'Formulario PPGR1'!#REF!)</f>
        <v/>
      </c>
      <c r="E982" s="191" t="str">
        <f>IF('Formulario PPGR3'!$G982="","",'Formulario PPGR1'!#REF!)</f>
        <v/>
      </c>
      <c r="F982" s="191" t="str">
        <f>IF('Formulario PPGR3'!$G982="","",'Formulario PPGR1'!#REF!)</f>
        <v/>
      </c>
      <c r="G982" s="241"/>
      <c r="H982" s="528" t="e" cm="1" vm="1">
        <f t="array" ref="H982">IF([2]!Tabla1[[#This Row],[Código_Actividad]]="","",_xlfn.XLOOKUP([2]!Tabla1[[#This Row],[Código_Actividad]],CodigoActividad,[2]!Tabla2[Actividades Programables Presupuestables],"",0))</f>
        <v>#REF!</v>
      </c>
      <c r="I982" s="529" t="str">
        <f>IFERROR(VLOOKUP('[2]Formulario PPGR3'!$G982,'[2]Formulario PPGR2'!$H$9:$V$534,15,FALSE),"")</f>
        <v/>
      </c>
      <c r="J982" s="534"/>
      <c r="K982" s="533"/>
      <c r="L982" s="530" t="str">
        <f>IF([2]!Tabla1[[#This Row],[Descripción]]="","",_xlfn.XLOOKUP([2]!Tabla1[[#This Row],[Descripción]],[2]!Tabla10[Descripción],[2]!Tabla10[Unidad de Medida],"",0))</f>
        <v/>
      </c>
      <c r="M982" s="321"/>
      <c r="N982" s="546" t="str">
        <f>IF([2]!Tabla1[[#This Row],[Descripción]]="","",_xlfn.XLOOKUP([2]!Tabla1[[#This Row],[Descripción]],[2]!Tabla10[Descripción],[2]!Tabla10[Precio Unitario],0))</f>
        <v/>
      </c>
      <c r="O982" s="546" t="str">
        <f>IF([2]!Tabla1[[#This Row],[Cantidad de Insumos]]="","",[2]!Tabla1[[#This Row],[Precio Unitario]]*[2]!Tabla1[[#This Row],[Cantidad de Insumos]])</f>
        <v/>
      </c>
      <c r="P982" s="531" t="str">
        <f>IF([2]!Tabla1[[#This Row],[Descripción]]="","",_xlfn.XLOOKUP([2]!Tabla1[[#This Row],[Descripción]],[2]!Tabla10[Descripción],[2]!Tabla10[CODIGO PRESUPUESTARIO],0))</f>
        <v/>
      </c>
      <c r="Q982" s="532"/>
      <c r="R982" s="532" t="str">
        <f>IF([2]!Tabla1[[#This Row],[Insumos]]="","",_xlfn.XLOOKUP([2]!Tabla1[[#This Row],[Insumos]],[2]!Tabla10[Insumo],[2]!Tabla10[InsumoAbrev],"",0))</f>
        <v/>
      </c>
      <c r="S982" s="191"/>
    </row>
    <row r="983" spans="2:19">
      <c r="B983" s="191" t="str">
        <f>IF('Formulario PPGR3'!$G983="","",CONCATENATE('Formulario PPGR3'!$C983,".",'Formulario PPGR3'!$D983,".",'Formulario PPGR3'!$E983,".",'Formulario PPGR3'!$F983))</f>
        <v/>
      </c>
      <c r="C983" s="191" t="str">
        <f>IF('Formulario PPGR3'!$G983="","",'Formulario PPGR1'!#REF!)</f>
        <v/>
      </c>
      <c r="D983" s="191" t="str">
        <f>IF('Formulario PPGR3'!$G983="","",'Formulario PPGR1'!#REF!)</f>
        <v/>
      </c>
      <c r="E983" s="191" t="str">
        <f>IF('Formulario PPGR3'!$G983="","",'Formulario PPGR1'!#REF!)</f>
        <v/>
      </c>
      <c r="F983" s="191" t="str">
        <f>IF('Formulario PPGR3'!$G983="","",'Formulario PPGR1'!#REF!)</f>
        <v/>
      </c>
      <c r="G983" s="241"/>
      <c r="H983" s="528" t="e" cm="1" vm="1">
        <f t="array" ref="H983">IF([2]!Tabla1[[#This Row],[Código_Actividad]]="","",_xlfn.XLOOKUP([2]!Tabla1[[#This Row],[Código_Actividad]],CodigoActividad,[2]!Tabla2[Actividades Programables Presupuestables],"",0))</f>
        <v>#REF!</v>
      </c>
      <c r="I983" s="529" t="str">
        <f>IFERROR(VLOOKUP('[2]Formulario PPGR3'!$G983,'[2]Formulario PPGR2'!$H$9:$V$534,15,FALSE),"")</f>
        <v/>
      </c>
      <c r="J983" s="534"/>
      <c r="K983" s="533"/>
      <c r="L983" s="530" t="str">
        <f>IF([2]!Tabla1[[#This Row],[Descripción]]="","",_xlfn.XLOOKUP([2]!Tabla1[[#This Row],[Descripción]],[2]!Tabla10[Descripción],[2]!Tabla10[Unidad de Medida],"",0))</f>
        <v/>
      </c>
      <c r="M983" s="321"/>
      <c r="N983" s="546" t="str">
        <f>IF([2]!Tabla1[[#This Row],[Descripción]]="","",_xlfn.XLOOKUP([2]!Tabla1[[#This Row],[Descripción]],[2]!Tabla10[Descripción],[2]!Tabla10[Precio Unitario],0))</f>
        <v/>
      </c>
      <c r="O983" s="546" t="str">
        <f>IF([2]!Tabla1[[#This Row],[Cantidad de Insumos]]="","",[2]!Tabla1[[#This Row],[Precio Unitario]]*[2]!Tabla1[[#This Row],[Cantidad de Insumos]])</f>
        <v/>
      </c>
      <c r="P983" s="531" t="str">
        <f>IF([2]!Tabla1[[#This Row],[Descripción]]="","",_xlfn.XLOOKUP([2]!Tabla1[[#This Row],[Descripción]],[2]!Tabla10[Descripción],[2]!Tabla10[CODIGO PRESUPUESTARIO],0))</f>
        <v/>
      </c>
      <c r="Q983" s="532"/>
      <c r="R983" s="532" t="str">
        <f>IF([2]!Tabla1[[#This Row],[Insumos]]="","",_xlfn.XLOOKUP([2]!Tabla1[[#This Row],[Insumos]],[2]!Tabla10[Insumo],[2]!Tabla10[InsumoAbrev],"",0))</f>
        <v/>
      </c>
      <c r="S983" s="191"/>
    </row>
    <row r="984" spans="2:19">
      <c r="B984" s="191" t="str">
        <f>IF('Formulario PPGR3'!$G984="","",CONCATENATE('Formulario PPGR3'!$C984,".",'Formulario PPGR3'!$D984,".",'Formulario PPGR3'!$E984,".",'Formulario PPGR3'!$F984))</f>
        <v/>
      </c>
      <c r="C984" s="191" t="str">
        <f>IF('Formulario PPGR3'!$G984="","",'Formulario PPGR1'!#REF!)</f>
        <v/>
      </c>
      <c r="D984" s="191" t="str">
        <f>IF('Formulario PPGR3'!$G984="","",'Formulario PPGR1'!#REF!)</f>
        <v/>
      </c>
      <c r="E984" s="191" t="str">
        <f>IF('Formulario PPGR3'!$G984="","",'Formulario PPGR1'!#REF!)</f>
        <v/>
      </c>
      <c r="F984" s="191" t="str">
        <f>IF('Formulario PPGR3'!$G984="","",'Formulario PPGR1'!#REF!)</f>
        <v/>
      </c>
      <c r="G984" s="241"/>
      <c r="H984" s="528" t="e" cm="1" vm="1">
        <f t="array" ref="H984">IF([2]!Tabla1[[#This Row],[Código_Actividad]]="","",_xlfn.XLOOKUP([2]!Tabla1[[#This Row],[Código_Actividad]],CodigoActividad,[2]!Tabla2[Actividades Programables Presupuestables],"",0))</f>
        <v>#REF!</v>
      </c>
      <c r="I984" s="529" t="str">
        <f>IFERROR(VLOOKUP('[2]Formulario PPGR3'!$G984,'[2]Formulario PPGR2'!$H$9:$V$534,15,FALSE),"")</f>
        <v/>
      </c>
      <c r="J984" s="534"/>
      <c r="K984" s="533"/>
      <c r="L984" s="530" t="str">
        <f>IF([2]!Tabla1[[#This Row],[Descripción]]="","",_xlfn.XLOOKUP([2]!Tabla1[[#This Row],[Descripción]],[2]!Tabla10[Descripción],[2]!Tabla10[Unidad de Medida],"",0))</f>
        <v/>
      </c>
      <c r="M984" s="321"/>
      <c r="N984" s="546" t="str">
        <f>IF([2]!Tabla1[[#This Row],[Descripción]]="","",_xlfn.XLOOKUP([2]!Tabla1[[#This Row],[Descripción]],[2]!Tabla10[Descripción],[2]!Tabla10[Precio Unitario],0))</f>
        <v/>
      </c>
      <c r="O984" s="546" t="str">
        <f>IF([2]!Tabla1[[#This Row],[Cantidad de Insumos]]="","",[2]!Tabla1[[#This Row],[Precio Unitario]]*[2]!Tabla1[[#This Row],[Cantidad de Insumos]])</f>
        <v/>
      </c>
      <c r="P984" s="531" t="str">
        <f>IF([2]!Tabla1[[#This Row],[Descripción]]="","",_xlfn.XLOOKUP([2]!Tabla1[[#This Row],[Descripción]],[2]!Tabla10[Descripción],[2]!Tabla10[CODIGO PRESUPUESTARIO],0))</f>
        <v/>
      </c>
      <c r="Q984" s="532"/>
      <c r="R984" s="532" t="str">
        <f>IF([2]!Tabla1[[#This Row],[Insumos]]="","",_xlfn.XLOOKUP([2]!Tabla1[[#This Row],[Insumos]],[2]!Tabla10[Insumo],[2]!Tabla10[InsumoAbrev],"",0))</f>
        <v/>
      </c>
      <c r="S984" s="191"/>
    </row>
    <row r="985" spans="2:19">
      <c r="B985" s="191" t="str">
        <f>IF('Formulario PPGR3'!$G985="","",CONCATENATE('Formulario PPGR3'!$C985,".",'Formulario PPGR3'!$D985,".",'Formulario PPGR3'!$E985,".",'Formulario PPGR3'!$F985))</f>
        <v/>
      </c>
      <c r="C985" s="191" t="str">
        <f>IF('Formulario PPGR3'!$G985="","",'Formulario PPGR1'!#REF!)</f>
        <v/>
      </c>
      <c r="D985" s="191" t="str">
        <f>IF('Formulario PPGR3'!$G985="","",'Formulario PPGR1'!#REF!)</f>
        <v/>
      </c>
      <c r="E985" s="191" t="str">
        <f>IF('Formulario PPGR3'!$G985="","",'Formulario PPGR1'!#REF!)</f>
        <v/>
      </c>
      <c r="F985" s="191" t="str">
        <f>IF('Formulario PPGR3'!$G985="","",'Formulario PPGR1'!#REF!)</f>
        <v/>
      </c>
      <c r="G985" s="241"/>
      <c r="H985" s="528" t="e" cm="1" vm="1">
        <f t="array" ref="H985">IF([2]!Tabla1[[#This Row],[Código_Actividad]]="","",_xlfn.XLOOKUP([2]!Tabla1[[#This Row],[Código_Actividad]],CodigoActividad,[2]!Tabla2[Actividades Programables Presupuestables],"",0))</f>
        <v>#REF!</v>
      </c>
      <c r="I985" s="529" t="str">
        <f>IFERROR(VLOOKUP('[2]Formulario PPGR3'!$G985,'[2]Formulario PPGR2'!$H$9:$V$534,15,FALSE),"")</f>
        <v/>
      </c>
      <c r="J985" s="534"/>
      <c r="K985" s="533"/>
      <c r="L985" s="530" t="str">
        <f>IF([2]!Tabla1[[#This Row],[Descripción]]="","",_xlfn.XLOOKUP([2]!Tabla1[[#This Row],[Descripción]],[2]!Tabla10[Descripción],[2]!Tabla10[Unidad de Medida],"",0))</f>
        <v/>
      </c>
      <c r="M985" s="321"/>
      <c r="N985" s="546" t="str">
        <f>IF([2]!Tabla1[[#This Row],[Descripción]]="","",_xlfn.XLOOKUP([2]!Tabla1[[#This Row],[Descripción]],[2]!Tabla10[Descripción],[2]!Tabla10[Precio Unitario],0))</f>
        <v/>
      </c>
      <c r="O985" s="546" t="str">
        <f>IF([2]!Tabla1[[#This Row],[Cantidad de Insumos]]="","",[2]!Tabla1[[#This Row],[Precio Unitario]]*[2]!Tabla1[[#This Row],[Cantidad de Insumos]])</f>
        <v/>
      </c>
      <c r="P985" s="531" t="str">
        <f>IF([2]!Tabla1[[#This Row],[Descripción]]="","",_xlfn.XLOOKUP([2]!Tabla1[[#This Row],[Descripción]],[2]!Tabla10[Descripción],[2]!Tabla10[CODIGO PRESUPUESTARIO],0))</f>
        <v/>
      </c>
      <c r="Q985" s="532"/>
      <c r="R985" s="532" t="str">
        <f>IF([2]!Tabla1[[#This Row],[Insumos]]="","",_xlfn.XLOOKUP([2]!Tabla1[[#This Row],[Insumos]],[2]!Tabla10[Insumo],[2]!Tabla10[InsumoAbrev],"",0))</f>
        <v/>
      </c>
      <c r="S985" s="191"/>
    </row>
    <row r="986" spans="2:19">
      <c r="B986" s="191" t="str">
        <f>IF('Formulario PPGR3'!$G986="","",CONCATENATE('Formulario PPGR3'!$C986,".",'Formulario PPGR3'!$D986,".",'Formulario PPGR3'!$E986,".",'Formulario PPGR3'!$F986))</f>
        <v/>
      </c>
      <c r="C986" s="191" t="str">
        <f>IF('Formulario PPGR3'!$G986="","",'Formulario PPGR1'!#REF!)</f>
        <v/>
      </c>
      <c r="D986" s="191" t="str">
        <f>IF('Formulario PPGR3'!$G986="","",'Formulario PPGR1'!#REF!)</f>
        <v/>
      </c>
      <c r="E986" s="191" t="str">
        <f>IF('Formulario PPGR3'!$G986="","",'Formulario PPGR1'!#REF!)</f>
        <v/>
      </c>
      <c r="F986" s="191" t="str">
        <f>IF('Formulario PPGR3'!$G986="","",'Formulario PPGR1'!#REF!)</f>
        <v/>
      </c>
      <c r="G986" s="241"/>
      <c r="H986" s="528" t="e" cm="1" vm="1">
        <f t="array" ref="H986">IF([2]!Tabla1[[#This Row],[Código_Actividad]]="","",_xlfn.XLOOKUP([2]!Tabla1[[#This Row],[Código_Actividad]],CodigoActividad,[2]!Tabla2[Actividades Programables Presupuestables],"",0))</f>
        <v>#REF!</v>
      </c>
      <c r="I986" s="529" t="str">
        <f>IFERROR(VLOOKUP('[2]Formulario PPGR3'!$G986,'[2]Formulario PPGR2'!$H$9:$V$534,15,FALSE),"")</f>
        <v/>
      </c>
      <c r="J986" s="534"/>
      <c r="K986" s="533"/>
      <c r="L986" s="530" t="str">
        <f>IF([2]!Tabla1[[#This Row],[Descripción]]="","",_xlfn.XLOOKUP([2]!Tabla1[[#This Row],[Descripción]],[2]!Tabla10[Descripción],[2]!Tabla10[Unidad de Medida],"",0))</f>
        <v/>
      </c>
      <c r="M986" s="321"/>
      <c r="N986" s="546" t="str">
        <f>IF([2]!Tabla1[[#This Row],[Descripción]]="","",_xlfn.XLOOKUP([2]!Tabla1[[#This Row],[Descripción]],[2]!Tabla10[Descripción],[2]!Tabla10[Precio Unitario],0))</f>
        <v/>
      </c>
      <c r="O986" s="546" t="str">
        <f>IF([2]!Tabla1[[#This Row],[Cantidad de Insumos]]="","",[2]!Tabla1[[#This Row],[Precio Unitario]]*[2]!Tabla1[[#This Row],[Cantidad de Insumos]])</f>
        <v/>
      </c>
      <c r="P986" s="531" t="str">
        <f>IF([2]!Tabla1[[#This Row],[Descripción]]="","",_xlfn.XLOOKUP([2]!Tabla1[[#This Row],[Descripción]],[2]!Tabla10[Descripción],[2]!Tabla10[CODIGO PRESUPUESTARIO],0))</f>
        <v/>
      </c>
      <c r="Q986" s="532"/>
      <c r="R986" s="532" t="str">
        <f>IF([2]!Tabla1[[#This Row],[Insumos]]="","",_xlfn.XLOOKUP([2]!Tabla1[[#This Row],[Insumos]],[2]!Tabla10[Insumo],[2]!Tabla10[InsumoAbrev],"",0))</f>
        <v/>
      </c>
      <c r="S986" s="191"/>
    </row>
    <row r="987" spans="2:19">
      <c r="B987" s="191" t="str">
        <f>IF('Formulario PPGR3'!$G987="","",CONCATENATE('Formulario PPGR3'!$C987,".",'Formulario PPGR3'!$D987,".",'Formulario PPGR3'!$E987,".",'Formulario PPGR3'!$F987))</f>
        <v/>
      </c>
      <c r="C987" s="191" t="str">
        <f>IF('Formulario PPGR3'!$G987="","",'Formulario PPGR1'!#REF!)</f>
        <v/>
      </c>
      <c r="D987" s="191" t="str">
        <f>IF('Formulario PPGR3'!$G987="","",'Formulario PPGR1'!#REF!)</f>
        <v/>
      </c>
      <c r="E987" s="191" t="str">
        <f>IF('Formulario PPGR3'!$G987="","",'Formulario PPGR1'!#REF!)</f>
        <v/>
      </c>
      <c r="F987" s="191" t="str">
        <f>IF('Formulario PPGR3'!$G987="","",'Formulario PPGR1'!#REF!)</f>
        <v/>
      </c>
      <c r="G987" s="241"/>
      <c r="H987" s="528" t="e" cm="1" vm="1">
        <f t="array" ref="H987">IF([2]!Tabla1[[#This Row],[Código_Actividad]]="","",_xlfn.XLOOKUP([2]!Tabla1[[#This Row],[Código_Actividad]],CodigoActividad,[2]!Tabla2[Actividades Programables Presupuestables],"",0))</f>
        <v>#REF!</v>
      </c>
      <c r="I987" s="529" t="str">
        <f>IFERROR(VLOOKUP('[2]Formulario PPGR3'!$G987,'[2]Formulario PPGR2'!$H$9:$V$534,15,FALSE),"")</f>
        <v/>
      </c>
      <c r="J987" s="534"/>
      <c r="K987" s="533"/>
      <c r="L987" s="530" t="str">
        <f>IF([2]!Tabla1[[#This Row],[Descripción]]="","",_xlfn.XLOOKUP([2]!Tabla1[[#This Row],[Descripción]],[2]!Tabla10[Descripción],[2]!Tabla10[Unidad de Medida],"",0))</f>
        <v/>
      </c>
      <c r="M987" s="321"/>
      <c r="N987" s="546" t="str">
        <f>IF([2]!Tabla1[[#This Row],[Descripción]]="","",_xlfn.XLOOKUP([2]!Tabla1[[#This Row],[Descripción]],[2]!Tabla10[Descripción],[2]!Tabla10[Precio Unitario],0))</f>
        <v/>
      </c>
      <c r="O987" s="546" t="str">
        <f>IF([2]!Tabla1[[#This Row],[Cantidad de Insumos]]="","",[2]!Tabla1[[#This Row],[Precio Unitario]]*[2]!Tabla1[[#This Row],[Cantidad de Insumos]])</f>
        <v/>
      </c>
      <c r="P987" s="531" t="str">
        <f>IF([2]!Tabla1[[#This Row],[Descripción]]="","",_xlfn.XLOOKUP([2]!Tabla1[[#This Row],[Descripción]],[2]!Tabla10[Descripción],[2]!Tabla10[CODIGO PRESUPUESTARIO],0))</f>
        <v/>
      </c>
      <c r="Q987" s="532"/>
      <c r="R987" s="532" t="str">
        <f>IF([2]!Tabla1[[#This Row],[Insumos]]="","",_xlfn.XLOOKUP([2]!Tabla1[[#This Row],[Insumos]],[2]!Tabla10[Insumo],[2]!Tabla10[InsumoAbrev],"",0))</f>
        <v/>
      </c>
      <c r="S987" s="191"/>
    </row>
    <row r="988" spans="2:19">
      <c r="B988" s="191" t="str">
        <f>IF('Formulario PPGR3'!$G988="","",CONCATENATE('Formulario PPGR3'!$C988,".",'Formulario PPGR3'!$D988,".",'Formulario PPGR3'!$E988,".",'Formulario PPGR3'!$F988))</f>
        <v/>
      </c>
      <c r="C988" s="191" t="str">
        <f>IF('Formulario PPGR3'!$G988="","",'Formulario PPGR1'!#REF!)</f>
        <v/>
      </c>
      <c r="D988" s="191" t="str">
        <f>IF('Formulario PPGR3'!$G988="","",'Formulario PPGR1'!#REF!)</f>
        <v/>
      </c>
      <c r="E988" s="191" t="str">
        <f>IF('Formulario PPGR3'!$G988="","",'Formulario PPGR1'!#REF!)</f>
        <v/>
      </c>
      <c r="F988" s="191" t="str">
        <f>IF('Formulario PPGR3'!$G988="","",'Formulario PPGR1'!#REF!)</f>
        <v/>
      </c>
      <c r="G988" s="241"/>
      <c r="H988" s="528" t="e" cm="1" vm="1">
        <f t="array" ref="H988">IF([2]!Tabla1[[#This Row],[Código_Actividad]]="","",_xlfn.XLOOKUP([2]!Tabla1[[#This Row],[Código_Actividad]],CodigoActividad,[2]!Tabla2[Actividades Programables Presupuestables],"",0))</f>
        <v>#REF!</v>
      </c>
      <c r="I988" s="529" t="str">
        <f>IFERROR(VLOOKUP('[2]Formulario PPGR3'!$G988,'[2]Formulario PPGR2'!$H$9:$V$534,15,FALSE),"")</f>
        <v/>
      </c>
      <c r="J988" s="534"/>
      <c r="K988" s="533"/>
      <c r="L988" s="530" t="str">
        <f>IF([2]!Tabla1[[#This Row],[Descripción]]="","",_xlfn.XLOOKUP([2]!Tabla1[[#This Row],[Descripción]],[2]!Tabla10[Descripción],[2]!Tabla10[Unidad de Medida],"",0))</f>
        <v/>
      </c>
      <c r="M988" s="321"/>
      <c r="N988" s="546" t="str">
        <f>IF([2]!Tabla1[[#This Row],[Descripción]]="","",_xlfn.XLOOKUP([2]!Tabla1[[#This Row],[Descripción]],[2]!Tabla10[Descripción],[2]!Tabla10[Precio Unitario],0))</f>
        <v/>
      </c>
      <c r="O988" s="546" t="str">
        <f>IF([2]!Tabla1[[#This Row],[Cantidad de Insumos]]="","",[2]!Tabla1[[#This Row],[Precio Unitario]]*[2]!Tabla1[[#This Row],[Cantidad de Insumos]])</f>
        <v/>
      </c>
      <c r="P988" s="531" t="str">
        <f>IF([2]!Tabla1[[#This Row],[Descripción]]="","",_xlfn.XLOOKUP([2]!Tabla1[[#This Row],[Descripción]],[2]!Tabla10[Descripción],[2]!Tabla10[CODIGO PRESUPUESTARIO],0))</f>
        <v/>
      </c>
      <c r="Q988" s="532"/>
      <c r="R988" s="532" t="str">
        <f>IF([2]!Tabla1[[#This Row],[Insumos]]="","",_xlfn.XLOOKUP([2]!Tabla1[[#This Row],[Insumos]],[2]!Tabla10[Insumo],[2]!Tabla10[InsumoAbrev],"",0))</f>
        <v/>
      </c>
      <c r="S988" s="191"/>
    </row>
    <row r="989" spans="2:19">
      <c r="B989" s="191" t="str">
        <f>IF('Formulario PPGR3'!$G989="","",CONCATENATE('Formulario PPGR3'!$C989,".",'Formulario PPGR3'!$D989,".",'Formulario PPGR3'!$E989,".",'Formulario PPGR3'!$F989))</f>
        <v/>
      </c>
      <c r="C989" s="191" t="str">
        <f>IF('Formulario PPGR3'!$G989="","",'Formulario PPGR1'!#REF!)</f>
        <v/>
      </c>
      <c r="D989" s="191" t="str">
        <f>IF('Formulario PPGR3'!$G989="","",'Formulario PPGR1'!#REF!)</f>
        <v/>
      </c>
      <c r="E989" s="191" t="str">
        <f>IF('Formulario PPGR3'!$G989="","",'Formulario PPGR1'!#REF!)</f>
        <v/>
      </c>
      <c r="F989" s="191" t="str">
        <f>IF('Formulario PPGR3'!$G989="","",'Formulario PPGR1'!#REF!)</f>
        <v/>
      </c>
      <c r="G989" s="241"/>
      <c r="H989" s="528" t="e" cm="1" vm="1">
        <f t="array" ref="H989">IF([2]!Tabla1[[#This Row],[Código_Actividad]]="","",_xlfn.XLOOKUP([2]!Tabla1[[#This Row],[Código_Actividad]],CodigoActividad,[2]!Tabla2[Actividades Programables Presupuestables],"",0))</f>
        <v>#REF!</v>
      </c>
      <c r="I989" s="529" t="str">
        <f>IFERROR(VLOOKUP('[2]Formulario PPGR3'!$G989,'[2]Formulario PPGR2'!$H$9:$V$534,15,FALSE),"")</f>
        <v/>
      </c>
      <c r="J989" s="534"/>
      <c r="K989" s="533"/>
      <c r="L989" s="530" t="str">
        <f>IF([2]!Tabla1[[#This Row],[Descripción]]="","",_xlfn.XLOOKUP([2]!Tabla1[[#This Row],[Descripción]],[2]!Tabla10[Descripción],[2]!Tabla10[Unidad de Medida],"",0))</f>
        <v/>
      </c>
      <c r="M989" s="321"/>
      <c r="N989" s="546" t="str">
        <f>IF([2]!Tabla1[[#This Row],[Descripción]]="","",_xlfn.XLOOKUP([2]!Tabla1[[#This Row],[Descripción]],[2]!Tabla10[Descripción],[2]!Tabla10[Precio Unitario],0))</f>
        <v/>
      </c>
      <c r="O989" s="546" t="str">
        <f>IF([2]!Tabla1[[#This Row],[Cantidad de Insumos]]="","",[2]!Tabla1[[#This Row],[Precio Unitario]]*[2]!Tabla1[[#This Row],[Cantidad de Insumos]])</f>
        <v/>
      </c>
      <c r="P989" s="531" t="str">
        <f>IF([2]!Tabla1[[#This Row],[Descripción]]="","",_xlfn.XLOOKUP([2]!Tabla1[[#This Row],[Descripción]],[2]!Tabla10[Descripción],[2]!Tabla10[CODIGO PRESUPUESTARIO],0))</f>
        <v/>
      </c>
      <c r="Q989" s="532"/>
      <c r="R989" s="532" t="str">
        <f>IF([2]!Tabla1[[#This Row],[Insumos]]="","",_xlfn.XLOOKUP([2]!Tabla1[[#This Row],[Insumos]],[2]!Tabla10[Insumo],[2]!Tabla10[InsumoAbrev],"",0))</f>
        <v/>
      </c>
      <c r="S989" s="191"/>
    </row>
    <row r="990" spans="2:19">
      <c r="B990" s="191" t="str">
        <f>IF('Formulario PPGR3'!$G990="","",CONCATENATE('Formulario PPGR3'!$C990,".",'Formulario PPGR3'!$D990,".",'Formulario PPGR3'!$E990,".",'Formulario PPGR3'!$F990))</f>
        <v/>
      </c>
      <c r="C990" s="191" t="str">
        <f>IF('Formulario PPGR3'!$G990="","",'Formulario PPGR1'!#REF!)</f>
        <v/>
      </c>
      <c r="D990" s="191" t="str">
        <f>IF('Formulario PPGR3'!$G990="","",'Formulario PPGR1'!#REF!)</f>
        <v/>
      </c>
      <c r="E990" s="191" t="str">
        <f>IF('Formulario PPGR3'!$G990="","",'Formulario PPGR1'!#REF!)</f>
        <v/>
      </c>
      <c r="F990" s="191" t="str">
        <f>IF('Formulario PPGR3'!$G990="","",'Formulario PPGR1'!#REF!)</f>
        <v/>
      </c>
      <c r="G990" s="241"/>
      <c r="H990" s="528" t="e" cm="1" vm="1">
        <f t="array" ref="H990">IF([2]!Tabla1[[#This Row],[Código_Actividad]]="","",_xlfn.XLOOKUP([2]!Tabla1[[#This Row],[Código_Actividad]],CodigoActividad,[2]!Tabla2[Actividades Programables Presupuestables],"",0))</f>
        <v>#REF!</v>
      </c>
      <c r="I990" s="529" t="str">
        <f>IFERROR(VLOOKUP('[2]Formulario PPGR3'!$G990,'[2]Formulario PPGR2'!$H$9:$V$534,15,FALSE),"")</f>
        <v/>
      </c>
      <c r="J990" s="534"/>
      <c r="K990" s="533"/>
      <c r="L990" s="530" t="str">
        <f>IF([2]!Tabla1[[#This Row],[Descripción]]="","",_xlfn.XLOOKUP([2]!Tabla1[[#This Row],[Descripción]],[2]!Tabla10[Descripción],[2]!Tabla10[Unidad de Medida],"",0))</f>
        <v/>
      </c>
      <c r="M990" s="321"/>
      <c r="N990" s="546" t="str">
        <f>IF([2]!Tabla1[[#This Row],[Descripción]]="","",_xlfn.XLOOKUP([2]!Tabla1[[#This Row],[Descripción]],[2]!Tabla10[Descripción],[2]!Tabla10[Precio Unitario],0))</f>
        <v/>
      </c>
      <c r="O990" s="546" t="str">
        <f>IF([2]!Tabla1[[#This Row],[Cantidad de Insumos]]="","",[2]!Tabla1[[#This Row],[Precio Unitario]]*[2]!Tabla1[[#This Row],[Cantidad de Insumos]])</f>
        <v/>
      </c>
      <c r="P990" s="531" t="str">
        <f>IF([2]!Tabla1[[#This Row],[Descripción]]="","",_xlfn.XLOOKUP([2]!Tabla1[[#This Row],[Descripción]],[2]!Tabla10[Descripción],[2]!Tabla10[CODIGO PRESUPUESTARIO],0))</f>
        <v/>
      </c>
      <c r="Q990" s="532"/>
      <c r="R990" s="532" t="str">
        <f>IF([2]!Tabla1[[#This Row],[Insumos]]="","",_xlfn.XLOOKUP([2]!Tabla1[[#This Row],[Insumos]],[2]!Tabla10[Insumo],[2]!Tabla10[InsumoAbrev],"",0))</f>
        <v/>
      </c>
      <c r="S990" s="191"/>
    </row>
    <row r="991" spans="2:19">
      <c r="B991" s="191" t="str">
        <f>IF('Formulario PPGR3'!$G991="","",CONCATENATE('Formulario PPGR3'!$C991,".",'Formulario PPGR3'!$D991,".",'Formulario PPGR3'!$E991,".",'Formulario PPGR3'!$F991))</f>
        <v/>
      </c>
      <c r="C991" s="191" t="str">
        <f>IF('Formulario PPGR3'!$G991="","",'Formulario PPGR1'!#REF!)</f>
        <v/>
      </c>
      <c r="D991" s="191" t="str">
        <f>IF('Formulario PPGR3'!$G991="","",'Formulario PPGR1'!#REF!)</f>
        <v/>
      </c>
      <c r="E991" s="191" t="str">
        <f>IF('Formulario PPGR3'!$G991="","",'Formulario PPGR1'!#REF!)</f>
        <v/>
      </c>
      <c r="F991" s="191" t="str">
        <f>IF('Formulario PPGR3'!$G991="","",'Formulario PPGR1'!#REF!)</f>
        <v/>
      </c>
      <c r="G991" s="241"/>
      <c r="H991" s="528" t="e" cm="1" vm="1">
        <f t="array" ref="H991">IF([2]!Tabla1[[#This Row],[Código_Actividad]]="","",_xlfn.XLOOKUP([2]!Tabla1[[#This Row],[Código_Actividad]],CodigoActividad,[2]!Tabla2[Actividades Programables Presupuestables],"",0))</f>
        <v>#REF!</v>
      </c>
      <c r="I991" s="529" t="str">
        <f>IFERROR(VLOOKUP('[2]Formulario PPGR3'!$G991,'[2]Formulario PPGR2'!$H$9:$V$534,15,FALSE),"")</f>
        <v/>
      </c>
      <c r="J991" s="534"/>
      <c r="K991" s="533"/>
      <c r="L991" s="530" t="str">
        <f>IF([2]!Tabla1[[#This Row],[Descripción]]="","",_xlfn.XLOOKUP([2]!Tabla1[[#This Row],[Descripción]],[2]!Tabla10[Descripción],[2]!Tabla10[Unidad de Medida],"",0))</f>
        <v/>
      </c>
      <c r="M991" s="321"/>
      <c r="N991" s="546" t="str">
        <f>IF([2]!Tabla1[[#This Row],[Descripción]]="","",_xlfn.XLOOKUP([2]!Tabla1[[#This Row],[Descripción]],[2]!Tabla10[Descripción],[2]!Tabla10[Precio Unitario],0))</f>
        <v/>
      </c>
      <c r="O991" s="546" t="str">
        <f>IF([2]!Tabla1[[#This Row],[Cantidad de Insumos]]="","",[2]!Tabla1[[#This Row],[Precio Unitario]]*[2]!Tabla1[[#This Row],[Cantidad de Insumos]])</f>
        <v/>
      </c>
      <c r="P991" s="531" t="str">
        <f>IF([2]!Tabla1[[#This Row],[Descripción]]="","",_xlfn.XLOOKUP([2]!Tabla1[[#This Row],[Descripción]],[2]!Tabla10[Descripción],[2]!Tabla10[CODIGO PRESUPUESTARIO],0))</f>
        <v/>
      </c>
      <c r="Q991" s="532"/>
      <c r="R991" s="532" t="str">
        <f>IF([2]!Tabla1[[#This Row],[Insumos]]="","",_xlfn.XLOOKUP([2]!Tabla1[[#This Row],[Insumos]],[2]!Tabla10[Insumo],[2]!Tabla10[InsumoAbrev],"",0))</f>
        <v/>
      </c>
      <c r="S991" s="191"/>
    </row>
    <row r="992" spans="2:19">
      <c r="B992" s="191" t="str">
        <f>IF('Formulario PPGR3'!$G992="","",CONCATENATE('Formulario PPGR3'!$C992,".",'Formulario PPGR3'!$D992,".",'Formulario PPGR3'!$E992,".",'Formulario PPGR3'!$F992))</f>
        <v/>
      </c>
      <c r="C992" s="191" t="str">
        <f>IF('Formulario PPGR3'!$G992="","",'Formulario PPGR1'!#REF!)</f>
        <v/>
      </c>
      <c r="D992" s="191" t="str">
        <f>IF('Formulario PPGR3'!$G992="","",'Formulario PPGR1'!#REF!)</f>
        <v/>
      </c>
      <c r="E992" s="191" t="str">
        <f>IF('Formulario PPGR3'!$G992="","",'Formulario PPGR1'!#REF!)</f>
        <v/>
      </c>
      <c r="F992" s="191" t="str">
        <f>IF('Formulario PPGR3'!$G992="","",'Formulario PPGR1'!#REF!)</f>
        <v/>
      </c>
      <c r="G992" s="241"/>
      <c r="H992" s="528" t="e" cm="1" vm="1">
        <f t="array" ref="H992">IF([2]!Tabla1[[#This Row],[Código_Actividad]]="","",_xlfn.XLOOKUP([2]!Tabla1[[#This Row],[Código_Actividad]],CodigoActividad,[2]!Tabla2[Actividades Programables Presupuestables],"",0))</f>
        <v>#REF!</v>
      </c>
      <c r="I992" s="529" t="str">
        <f>IFERROR(VLOOKUP('[2]Formulario PPGR3'!$G992,'[2]Formulario PPGR2'!$H$9:$V$534,15,FALSE),"")</f>
        <v/>
      </c>
      <c r="J992" s="534"/>
      <c r="K992" s="533"/>
      <c r="L992" s="530" t="str">
        <f>IF([2]!Tabla1[[#This Row],[Descripción]]="","",_xlfn.XLOOKUP([2]!Tabla1[[#This Row],[Descripción]],[2]!Tabla10[Descripción],[2]!Tabla10[Unidad de Medida],"",0))</f>
        <v/>
      </c>
      <c r="M992" s="321"/>
      <c r="N992" s="546" t="str">
        <f>IF([2]!Tabla1[[#This Row],[Descripción]]="","",_xlfn.XLOOKUP([2]!Tabla1[[#This Row],[Descripción]],[2]!Tabla10[Descripción],[2]!Tabla10[Precio Unitario],0))</f>
        <v/>
      </c>
      <c r="O992" s="546" t="str">
        <f>IF([2]!Tabla1[[#This Row],[Cantidad de Insumos]]="","",[2]!Tabla1[[#This Row],[Precio Unitario]]*[2]!Tabla1[[#This Row],[Cantidad de Insumos]])</f>
        <v/>
      </c>
      <c r="P992" s="531" t="str">
        <f>IF([2]!Tabla1[[#This Row],[Descripción]]="","",_xlfn.XLOOKUP([2]!Tabla1[[#This Row],[Descripción]],[2]!Tabla10[Descripción],[2]!Tabla10[CODIGO PRESUPUESTARIO],0))</f>
        <v/>
      </c>
      <c r="Q992" s="532"/>
      <c r="R992" s="532" t="str">
        <f>IF([2]!Tabla1[[#This Row],[Insumos]]="","",_xlfn.XLOOKUP([2]!Tabla1[[#This Row],[Insumos]],[2]!Tabla10[Insumo],[2]!Tabla10[InsumoAbrev],"",0))</f>
        <v/>
      </c>
      <c r="S992" s="191"/>
    </row>
    <row r="993" spans="2:19">
      <c r="B993" s="191" t="str">
        <f>IF('Formulario PPGR3'!$G993="","",CONCATENATE('Formulario PPGR3'!$C993,".",'Formulario PPGR3'!$D993,".",'Formulario PPGR3'!$E993,".",'Formulario PPGR3'!$F993))</f>
        <v/>
      </c>
      <c r="C993" s="191" t="str">
        <f>IF('Formulario PPGR3'!$G993="","",'Formulario PPGR1'!#REF!)</f>
        <v/>
      </c>
      <c r="D993" s="191" t="str">
        <f>IF('Formulario PPGR3'!$G993="","",'Formulario PPGR1'!#REF!)</f>
        <v/>
      </c>
      <c r="E993" s="191" t="str">
        <f>IF('Formulario PPGR3'!$G993="","",'Formulario PPGR1'!#REF!)</f>
        <v/>
      </c>
      <c r="F993" s="191" t="str">
        <f>IF('Formulario PPGR3'!$G993="","",'Formulario PPGR1'!#REF!)</f>
        <v/>
      </c>
      <c r="G993" s="241"/>
      <c r="H993" s="528" t="e" cm="1" vm="1">
        <f t="array" ref="H993">IF([2]!Tabla1[[#This Row],[Código_Actividad]]="","",_xlfn.XLOOKUP([2]!Tabla1[[#This Row],[Código_Actividad]],CodigoActividad,[2]!Tabla2[Actividades Programables Presupuestables],"",0))</f>
        <v>#REF!</v>
      </c>
      <c r="I993" s="529" t="str">
        <f>IFERROR(VLOOKUP('[2]Formulario PPGR3'!$G993,'[2]Formulario PPGR2'!$H$9:$V$534,15,FALSE),"")</f>
        <v/>
      </c>
      <c r="J993" s="534"/>
      <c r="K993" s="533"/>
      <c r="L993" s="530" t="str">
        <f>IF([2]!Tabla1[[#This Row],[Descripción]]="","",_xlfn.XLOOKUP([2]!Tabla1[[#This Row],[Descripción]],[2]!Tabla10[Descripción],[2]!Tabla10[Unidad de Medida],"",0))</f>
        <v/>
      </c>
      <c r="M993" s="321"/>
      <c r="N993" s="546" t="str">
        <f>IF([2]!Tabla1[[#This Row],[Descripción]]="","",_xlfn.XLOOKUP([2]!Tabla1[[#This Row],[Descripción]],[2]!Tabla10[Descripción],[2]!Tabla10[Precio Unitario],0))</f>
        <v/>
      </c>
      <c r="O993" s="546" t="str">
        <f>IF([2]!Tabla1[[#This Row],[Cantidad de Insumos]]="","",[2]!Tabla1[[#This Row],[Precio Unitario]]*[2]!Tabla1[[#This Row],[Cantidad de Insumos]])</f>
        <v/>
      </c>
      <c r="P993" s="531" t="str">
        <f>IF([2]!Tabla1[[#This Row],[Descripción]]="","",_xlfn.XLOOKUP([2]!Tabla1[[#This Row],[Descripción]],[2]!Tabla10[Descripción],[2]!Tabla10[CODIGO PRESUPUESTARIO],0))</f>
        <v/>
      </c>
      <c r="Q993" s="532"/>
      <c r="R993" s="532" t="str">
        <f>IF([2]!Tabla1[[#This Row],[Insumos]]="","",_xlfn.XLOOKUP([2]!Tabla1[[#This Row],[Insumos]],[2]!Tabla10[Insumo],[2]!Tabla10[InsumoAbrev],"",0))</f>
        <v/>
      </c>
      <c r="S993" s="191"/>
    </row>
    <row r="994" spans="2:19">
      <c r="B994" s="191" t="str">
        <f>IF('Formulario PPGR3'!$G994="","",CONCATENATE('Formulario PPGR3'!$C994,".",'Formulario PPGR3'!$D994,".",'Formulario PPGR3'!$E994,".",'Formulario PPGR3'!$F994))</f>
        <v/>
      </c>
      <c r="C994" s="191" t="str">
        <f>IF('Formulario PPGR3'!$G994="","",'Formulario PPGR1'!#REF!)</f>
        <v/>
      </c>
      <c r="D994" s="191" t="str">
        <f>IF('Formulario PPGR3'!$G994="","",'Formulario PPGR1'!#REF!)</f>
        <v/>
      </c>
      <c r="E994" s="191" t="str">
        <f>IF('Formulario PPGR3'!$G994="","",'Formulario PPGR1'!#REF!)</f>
        <v/>
      </c>
      <c r="F994" s="191" t="str">
        <f>IF('Formulario PPGR3'!$G994="","",'Formulario PPGR1'!#REF!)</f>
        <v/>
      </c>
      <c r="G994" s="241"/>
      <c r="H994" s="528" t="e" cm="1" vm="1">
        <f t="array" ref="H994">IF([2]!Tabla1[[#This Row],[Código_Actividad]]="","",_xlfn.XLOOKUP([2]!Tabla1[[#This Row],[Código_Actividad]],CodigoActividad,[2]!Tabla2[Actividades Programables Presupuestables],"",0))</f>
        <v>#REF!</v>
      </c>
      <c r="I994" s="529" t="str">
        <f>IFERROR(VLOOKUP('[2]Formulario PPGR3'!$G994,'[2]Formulario PPGR2'!$H$9:$V$534,15,FALSE),"")</f>
        <v/>
      </c>
      <c r="J994" s="534"/>
      <c r="K994" s="533"/>
      <c r="L994" s="530" t="str">
        <f>IF([2]!Tabla1[[#This Row],[Descripción]]="","",_xlfn.XLOOKUP([2]!Tabla1[[#This Row],[Descripción]],[2]!Tabla10[Descripción],[2]!Tabla10[Unidad de Medida],"",0))</f>
        <v/>
      </c>
      <c r="M994" s="321"/>
      <c r="N994" s="546" t="str">
        <f>IF([2]!Tabla1[[#This Row],[Descripción]]="","",_xlfn.XLOOKUP([2]!Tabla1[[#This Row],[Descripción]],[2]!Tabla10[Descripción],[2]!Tabla10[Precio Unitario],0))</f>
        <v/>
      </c>
      <c r="O994" s="546" t="str">
        <f>IF([2]!Tabla1[[#This Row],[Cantidad de Insumos]]="","",[2]!Tabla1[[#This Row],[Precio Unitario]]*[2]!Tabla1[[#This Row],[Cantidad de Insumos]])</f>
        <v/>
      </c>
      <c r="P994" s="531" t="str">
        <f>IF([2]!Tabla1[[#This Row],[Descripción]]="","",_xlfn.XLOOKUP([2]!Tabla1[[#This Row],[Descripción]],[2]!Tabla10[Descripción],[2]!Tabla10[CODIGO PRESUPUESTARIO],0))</f>
        <v/>
      </c>
      <c r="Q994" s="532"/>
      <c r="R994" s="532" t="str">
        <f>IF([2]!Tabla1[[#This Row],[Insumos]]="","",_xlfn.XLOOKUP([2]!Tabla1[[#This Row],[Insumos]],[2]!Tabla10[Insumo],[2]!Tabla10[InsumoAbrev],"",0))</f>
        <v/>
      </c>
      <c r="S994" s="191"/>
    </row>
    <row r="995" spans="2:19">
      <c r="B995" s="191" t="str">
        <f>IF('Formulario PPGR3'!$G995="","",CONCATENATE('Formulario PPGR3'!$C995,".",'Formulario PPGR3'!$D995,".",'Formulario PPGR3'!$E995,".",'Formulario PPGR3'!$F995))</f>
        <v/>
      </c>
      <c r="C995" s="191" t="str">
        <f>IF('Formulario PPGR3'!$G995="","",'Formulario PPGR1'!#REF!)</f>
        <v/>
      </c>
      <c r="D995" s="191" t="str">
        <f>IF('Formulario PPGR3'!$G995="","",'Formulario PPGR1'!#REF!)</f>
        <v/>
      </c>
      <c r="E995" s="191" t="str">
        <f>IF('Formulario PPGR3'!$G995="","",'Formulario PPGR1'!#REF!)</f>
        <v/>
      </c>
      <c r="F995" s="191" t="str">
        <f>IF('Formulario PPGR3'!$G995="","",'Formulario PPGR1'!#REF!)</f>
        <v/>
      </c>
      <c r="G995" s="241"/>
      <c r="H995" s="528" t="e" cm="1" vm="1">
        <f t="array" ref="H995">IF([2]!Tabla1[[#This Row],[Código_Actividad]]="","",_xlfn.XLOOKUP([2]!Tabla1[[#This Row],[Código_Actividad]],CodigoActividad,[2]!Tabla2[Actividades Programables Presupuestables],"",0))</f>
        <v>#REF!</v>
      </c>
      <c r="I995" s="529" t="str">
        <f>IFERROR(VLOOKUP('[2]Formulario PPGR3'!$G995,'[2]Formulario PPGR2'!$H$9:$V$534,15,FALSE),"")</f>
        <v/>
      </c>
      <c r="J995" s="534"/>
      <c r="K995" s="533"/>
      <c r="L995" s="530" t="str">
        <f>IF([2]!Tabla1[[#This Row],[Descripción]]="","",_xlfn.XLOOKUP([2]!Tabla1[[#This Row],[Descripción]],[2]!Tabla10[Descripción],[2]!Tabla10[Unidad de Medida],"",0))</f>
        <v/>
      </c>
      <c r="M995" s="321"/>
      <c r="N995" s="546" t="str">
        <f>IF([2]!Tabla1[[#This Row],[Descripción]]="","",_xlfn.XLOOKUP([2]!Tabla1[[#This Row],[Descripción]],[2]!Tabla10[Descripción],[2]!Tabla10[Precio Unitario],0))</f>
        <v/>
      </c>
      <c r="O995" s="546" t="str">
        <f>IF([2]!Tabla1[[#This Row],[Cantidad de Insumos]]="","",[2]!Tabla1[[#This Row],[Precio Unitario]]*[2]!Tabla1[[#This Row],[Cantidad de Insumos]])</f>
        <v/>
      </c>
      <c r="P995" s="531" t="str">
        <f>IF([2]!Tabla1[[#This Row],[Descripción]]="","",_xlfn.XLOOKUP([2]!Tabla1[[#This Row],[Descripción]],[2]!Tabla10[Descripción],[2]!Tabla10[CODIGO PRESUPUESTARIO],0))</f>
        <v/>
      </c>
      <c r="Q995" s="532"/>
      <c r="R995" s="532" t="str">
        <f>IF([2]!Tabla1[[#This Row],[Insumos]]="","",_xlfn.XLOOKUP([2]!Tabla1[[#This Row],[Insumos]],[2]!Tabla10[Insumo],[2]!Tabla10[InsumoAbrev],"",0))</f>
        <v/>
      </c>
      <c r="S995" s="191"/>
    </row>
    <row r="996" spans="2:19">
      <c r="B996" s="191" t="str">
        <f>IF('Formulario PPGR3'!$G996="","",CONCATENATE('Formulario PPGR3'!$C996,".",'Formulario PPGR3'!$D996,".",'Formulario PPGR3'!$E996,".",'Formulario PPGR3'!$F996))</f>
        <v/>
      </c>
      <c r="C996" s="191" t="str">
        <f>IF('Formulario PPGR3'!$G996="","",'Formulario PPGR1'!#REF!)</f>
        <v/>
      </c>
      <c r="D996" s="191" t="str">
        <f>IF('Formulario PPGR3'!$G996="","",'Formulario PPGR1'!#REF!)</f>
        <v/>
      </c>
      <c r="E996" s="191" t="str">
        <f>IF('Formulario PPGR3'!$G996="","",'Formulario PPGR1'!#REF!)</f>
        <v/>
      </c>
      <c r="F996" s="191" t="str">
        <f>IF('Formulario PPGR3'!$G996="","",'Formulario PPGR1'!#REF!)</f>
        <v/>
      </c>
      <c r="G996" s="241"/>
      <c r="H996" s="528" t="e" cm="1" vm="1">
        <f t="array" ref="H996">IF([2]!Tabla1[[#This Row],[Código_Actividad]]="","",_xlfn.XLOOKUP([2]!Tabla1[[#This Row],[Código_Actividad]],CodigoActividad,[2]!Tabla2[Actividades Programables Presupuestables],"",0))</f>
        <v>#REF!</v>
      </c>
      <c r="I996" s="529" t="str">
        <f>IFERROR(VLOOKUP('[2]Formulario PPGR3'!$G996,'[2]Formulario PPGR2'!$H$9:$V$534,15,FALSE),"")</f>
        <v/>
      </c>
      <c r="J996" s="534"/>
      <c r="K996" s="533"/>
      <c r="L996" s="530" t="str">
        <f>IF([2]!Tabla1[[#This Row],[Descripción]]="","",_xlfn.XLOOKUP([2]!Tabla1[[#This Row],[Descripción]],[2]!Tabla10[Descripción],[2]!Tabla10[Unidad de Medida],"",0))</f>
        <v/>
      </c>
      <c r="M996" s="321"/>
      <c r="N996" s="546" t="str">
        <f>IF([2]!Tabla1[[#This Row],[Descripción]]="","",_xlfn.XLOOKUP([2]!Tabla1[[#This Row],[Descripción]],[2]!Tabla10[Descripción],[2]!Tabla10[Precio Unitario],0))</f>
        <v/>
      </c>
      <c r="O996" s="546" t="str">
        <f>IF([2]!Tabla1[[#This Row],[Cantidad de Insumos]]="","",[2]!Tabla1[[#This Row],[Precio Unitario]]*[2]!Tabla1[[#This Row],[Cantidad de Insumos]])</f>
        <v/>
      </c>
      <c r="P996" s="531" t="str">
        <f>IF([2]!Tabla1[[#This Row],[Descripción]]="","",_xlfn.XLOOKUP([2]!Tabla1[[#This Row],[Descripción]],[2]!Tabla10[Descripción],[2]!Tabla10[CODIGO PRESUPUESTARIO],0))</f>
        <v/>
      </c>
      <c r="Q996" s="532"/>
      <c r="R996" s="532" t="str">
        <f>IF([2]!Tabla1[[#This Row],[Insumos]]="","",_xlfn.XLOOKUP([2]!Tabla1[[#This Row],[Insumos]],[2]!Tabla10[Insumo],[2]!Tabla10[InsumoAbrev],"",0))</f>
        <v/>
      </c>
      <c r="S996" s="191"/>
    </row>
    <row r="997" spans="2:19">
      <c r="B997" s="191" t="str">
        <f>IF('Formulario PPGR3'!$G997="","",CONCATENATE('Formulario PPGR3'!$C997,".",'Formulario PPGR3'!$D997,".",'Formulario PPGR3'!$E997,".",'Formulario PPGR3'!$F997))</f>
        <v/>
      </c>
      <c r="C997" s="191" t="str">
        <f>IF('Formulario PPGR3'!$G997="","",'Formulario PPGR1'!#REF!)</f>
        <v/>
      </c>
      <c r="D997" s="191" t="str">
        <f>IF('Formulario PPGR3'!$G997="","",'Formulario PPGR1'!#REF!)</f>
        <v/>
      </c>
      <c r="E997" s="191" t="str">
        <f>IF('Formulario PPGR3'!$G997="","",'Formulario PPGR1'!#REF!)</f>
        <v/>
      </c>
      <c r="F997" s="191" t="str">
        <f>IF('Formulario PPGR3'!$G997="","",'Formulario PPGR1'!#REF!)</f>
        <v/>
      </c>
      <c r="G997" s="241"/>
      <c r="H997" s="528" t="e" cm="1" vm="1">
        <f t="array" ref="H997">IF([2]!Tabla1[[#This Row],[Código_Actividad]]="","",_xlfn.XLOOKUP([2]!Tabla1[[#This Row],[Código_Actividad]],CodigoActividad,[2]!Tabla2[Actividades Programables Presupuestables],"",0))</f>
        <v>#REF!</v>
      </c>
      <c r="I997" s="529" t="str">
        <f>IFERROR(VLOOKUP('[2]Formulario PPGR3'!$G997,'[2]Formulario PPGR2'!$H$9:$V$534,15,FALSE),"")</f>
        <v/>
      </c>
      <c r="J997" s="534"/>
      <c r="K997" s="533"/>
      <c r="L997" s="530" t="str">
        <f>IF([2]!Tabla1[[#This Row],[Descripción]]="","",_xlfn.XLOOKUP([2]!Tabla1[[#This Row],[Descripción]],[2]!Tabla10[Descripción],[2]!Tabla10[Unidad de Medida],"",0))</f>
        <v/>
      </c>
      <c r="M997" s="321"/>
      <c r="N997" s="546" t="str">
        <f>IF([2]!Tabla1[[#This Row],[Descripción]]="","",_xlfn.XLOOKUP([2]!Tabla1[[#This Row],[Descripción]],[2]!Tabla10[Descripción],[2]!Tabla10[Precio Unitario],0))</f>
        <v/>
      </c>
      <c r="O997" s="546" t="str">
        <f>IF([2]!Tabla1[[#This Row],[Cantidad de Insumos]]="","",[2]!Tabla1[[#This Row],[Precio Unitario]]*[2]!Tabla1[[#This Row],[Cantidad de Insumos]])</f>
        <v/>
      </c>
      <c r="P997" s="531" t="str">
        <f>IF([2]!Tabla1[[#This Row],[Descripción]]="","",_xlfn.XLOOKUP([2]!Tabla1[[#This Row],[Descripción]],[2]!Tabla10[Descripción],[2]!Tabla10[CODIGO PRESUPUESTARIO],0))</f>
        <v/>
      </c>
      <c r="Q997" s="532"/>
      <c r="R997" s="532" t="str">
        <f>IF([2]!Tabla1[[#This Row],[Insumos]]="","",_xlfn.XLOOKUP([2]!Tabla1[[#This Row],[Insumos]],[2]!Tabla10[Insumo],[2]!Tabla10[InsumoAbrev],"",0))</f>
        <v/>
      </c>
      <c r="S997" s="191"/>
    </row>
    <row r="998" spans="2:19">
      <c r="B998" s="191" t="str">
        <f>IF('Formulario PPGR3'!$G998="","",CONCATENATE('Formulario PPGR3'!$C998,".",'Formulario PPGR3'!$D998,".",'Formulario PPGR3'!$E998,".",'Formulario PPGR3'!$F998))</f>
        <v/>
      </c>
      <c r="C998" s="191" t="str">
        <f>IF('Formulario PPGR3'!$G998="","",'Formulario PPGR1'!#REF!)</f>
        <v/>
      </c>
      <c r="D998" s="191" t="str">
        <f>IF('Formulario PPGR3'!$G998="","",'Formulario PPGR1'!#REF!)</f>
        <v/>
      </c>
      <c r="E998" s="191" t="str">
        <f>IF('Formulario PPGR3'!$G998="","",'Formulario PPGR1'!#REF!)</f>
        <v/>
      </c>
      <c r="F998" s="191" t="str">
        <f>IF('Formulario PPGR3'!$G998="","",'Formulario PPGR1'!#REF!)</f>
        <v/>
      </c>
      <c r="G998" s="241"/>
      <c r="H998" s="528" t="e" cm="1" vm="1">
        <f t="array" ref="H998">IF([2]!Tabla1[[#This Row],[Código_Actividad]]="","",_xlfn.XLOOKUP([2]!Tabla1[[#This Row],[Código_Actividad]],CodigoActividad,[2]!Tabla2[Actividades Programables Presupuestables],"",0))</f>
        <v>#REF!</v>
      </c>
      <c r="I998" s="529" t="str">
        <f>IFERROR(VLOOKUP('[2]Formulario PPGR3'!$G998,'[2]Formulario PPGR2'!$H$9:$V$534,15,FALSE),"")</f>
        <v/>
      </c>
      <c r="J998" s="534"/>
      <c r="K998" s="533"/>
      <c r="L998" s="530" t="str">
        <f>IF([2]!Tabla1[[#This Row],[Descripción]]="","",_xlfn.XLOOKUP([2]!Tabla1[[#This Row],[Descripción]],[2]!Tabla10[Descripción],[2]!Tabla10[Unidad de Medida],"",0))</f>
        <v/>
      </c>
      <c r="M998" s="321"/>
      <c r="N998" s="546" t="str">
        <f>IF([2]!Tabla1[[#This Row],[Descripción]]="","",_xlfn.XLOOKUP([2]!Tabla1[[#This Row],[Descripción]],[2]!Tabla10[Descripción],[2]!Tabla10[Precio Unitario],0))</f>
        <v/>
      </c>
      <c r="O998" s="546" t="str">
        <f>IF([2]!Tabla1[[#This Row],[Cantidad de Insumos]]="","",[2]!Tabla1[[#This Row],[Precio Unitario]]*[2]!Tabla1[[#This Row],[Cantidad de Insumos]])</f>
        <v/>
      </c>
      <c r="P998" s="531" t="str">
        <f>IF([2]!Tabla1[[#This Row],[Descripción]]="","",_xlfn.XLOOKUP([2]!Tabla1[[#This Row],[Descripción]],[2]!Tabla10[Descripción],[2]!Tabla10[CODIGO PRESUPUESTARIO],0))</f>
        <v/>
      </c>
      <c r="Q998" s="532"/>
      <c r="R998" s="532" t="str">
        <f>IF([2]!Tabla1[[#This Row],[Insumos]]="","",_xlfn.XLOOKUP([2]!Tabla1[[#This Row],[Insumos]],[2]!Tabla10[Insumo],[2]!Tabla10[InsumoAbrev],"",0))</f>
        <v/>
      </c>
      <c r="S998" s="191"/>
    </row>
    <row r="999" spans="2:19">
      <c r="B999" s="191" t="str">
        <f>IF('Formulario PPGR3'!$G999="","",CONCATENATE('Formulario PPGR3'!$C999,".",'Formulario PPGR3'!$D999,".",'Formulario PPGR3'!$E999,".",'Formulario PPGR3'!$F999))</f>
        <v/>
      </c>
      <c r="C999" s="191" t="str">
        <f>IF('Formulario PPGR3'!$G999="","",'Formulario PPGR1'!#REF!)</f>
        <v/>
      </c>
      <c r="D999" s="191" t="str">
        <f>IF('Formulario PPGR3'!$G999="","",'Formulario PPGR1'!#REF!)</f>
        <v/>
      </c>
      <c r="E999" s="191" t="str">
        <f>IF('Formulario PPGR3'!$G999="","",'Formulario PPGR1'!#REF!)</f>
        <v/>
      </c>
      <c r="F999" s="191" t="str">
        <f>IF('Formulario PPGR3'!$G999="","",'Formulario PPGR1'!#REF!)</f>
        <v/>
      </c>
      <c r="G999" s="241"/>
      <c r="H999" s="528" t="e" cm="1" vm="1">
        <f t="array" ref="H999">IF([2]!Tabla1[[#This Row],[Código_Actividad]]="","",_xlfn.XLOOKUP([2]!Tabla1[[#This Row],[Código_Actividad]],CodigoActividad,[2]!Tabla2[Actividades Programables Presupuestables],"",0))</f>
        <v>#REF!</v>
      </c>
      <c r="I999" s="529" t="str">
        <f>IFERROR(VLOOKUP('[2]Formulario PPGR3'!$G999,'[2]Formulario PPGR2'!$H$9:$V$534,15,FALSE),"")</f>
        <v/>
      </c>
      <c r="J999" s="534"/>
      <c r="K999" s="533"/>
      <c r="L999" s="530" t="str">
        <f>IF([2]!Tabla1[[#This Row],[Descripción]]="","",_xlfn.XLOOKUP([2]!Tabla1[[#This Row],[Descripción]],[2]!Tabla10[Descripción],[2]!Tabla10[Unidad de Medida],"",0))</f>
        <v/>
      </c>
      <c r="M999" s="321"/>
      <c r="N999" s="546" t="str">
        <f>IF([2]!Tabla1[[#This Row],[Descripción]]="","",_xlfn.XLOOKUP([2]!Tabla1[[#This Row],[Descripción]],[2]!Tabla10[Descripción],[2]!Tabla10[Precio Unitario],0))</f>
        <v/>
      </c>
      <c r="O999" s="546" t="str">
        <f>IF([2]!Tabla1[[#This Row],[Cantidad de Insumos]]="","",[2]!Tabla1[[#This Row],[Precio Unitario]]*[2]!Tabla1[[#This Row],[Cantidad de Insumos]])</f>
        <v/>
      </c>
      <c r="P999" s="531" t="str">
        <f>IF([2]!Tabla1[[#This Row],[Descripción]]="","",_xlfn.XLOOKUP([2]!Tabla1[[#This Row],[Descripción]],[2]!Tabla10[Descripción],[2]!Tabla10[CODIGO PRESUPUESTARIO],0))</f>
        <v/>
      </c>
      <c r="Q999" s="532"/>
      <c r="R999" s="532" t="str">
        <f>IF([2]!Tabla1[[#This Row],[Insumos]]="","",_xlfn.XLOOKUP([2]!Tabla1[[#This Row],[Insumos]],[2]!Tabla10[Insumo],[2]!Tabla10[InsumoAbrev],"",0))</f>
        <v/>
      </c>
      <c r="S999" s="191"/>
    </row>
    <row r="1000" spans="2:19">
      <c r="B1000" s="191" t="str">
        <f>IF('Formulario PPGR3'!$G1000="","",CONCATENATE('Formulario PPGR3'!$C1000,".",'Formulario PPGR3'!$D1000,".",'Formulario PPGR3'!$E1000,".",'Formulario PPGR3'!$F1000))</f>
        <v/>
      </c>
      <c r="C1000" s="191" t="str">
        <f>IF('Formulario PPGR3'!$G1000="","",'Formulario PPGR1'!#REF!)</f>
        <v/>
      </c>
      <c r="D1000" s="191" t="str">
        <f>IF('Formulario PPGR3'!$G1000="","",'Formulario PPGR1'!#REF!)</f>
        <v/>
      </c>
      <c r="E1000" s="191" t="str">
        <f>IF('Formulario PPGR3'!$G1000="","",'Formulario PPGR1'!#REF!)</f>
        <v/>
      </c>
      <c r="F1000" s="191" t="str">
        <f>IF('Formulario PPGR3'!$G1000="","",'Formulario PPGR1'!#REF!)</f>
        <v/>
      </c>
      <c r="G1000" s="241"/>
      <c r="H1000" s="528" t="e" cm="1" vm="1">
        <f t="array" ref="H1000">IF([2]!Tabla1[[#This Row],[Código_Actividad]]="","",_xlfn.XLOOKUP([2]!Tabla1[[#This Row],[Código_Actividad]],CodigoActividad,[2]!Tabla2[Actividades Programables Presupuestables],"",0))</f>
        <v>#REF!</v>
      </c>
      <c r="I1000" s="529" t="str">
        <f>IFERROR(VLOOKUP('[2]Formulario PPGR3'!$G1000,'[2]Formulario PPGR2'!$H$9:$V$534,15,FALSE),"")</f>
        <v/>
      </c>
      <c r="J1000" s="534"/>
      <c r="K1000" s="533"/>
      <c r="L1000" s="530" t="str">
        <f>IF([2]!Tabla1[[#This Row],[Descripción]]="","",_xlfn.XLOOKUP([2]!Tabla1[[#This Row],[Descripción]],[2]!Tabla10[Descripción],[2]!Tabla10[Unidad de Medida],"",0))</f>
        <v/>
      </c>
      <c r="M1000" s="321"/>
      <c r="N1000" s="546" t="str">
        <f>IF([2]!Tabla1[[#This Row],[Descripción]]="","",_xlfn.XLOOKUP([2]!Tabla1[[#This Row],[Descripción]],[2]!Tabla10[Descripción],[2]!Tabla10[Precio Unitario],0))</f>
        <v/>
      </c>
      <c r="O1000" s="546" t="str">
        <f>IF([2]!Tabla1[[#This Row],[Cantidad de Insumos]]="","",[2]!Tabla1[[#This Row],[Precio Unitario]]*[2]!Tabla1[[#This Row],[Cantidad de Insumos]])</f>
        <v/>
      </c>
      <c r="P1000" s="531" t="str">
        <f>IF([2]!Tabla1[[#This Row],[Descripción]]="","",_xlfn.XLOOKUP([2]!Tabla1[[#This Row],[Descripción]],[2]!Tabla10[Descripción],[2]!Tabla10[CODIGO PRESUPUESTARIO],0))</f>
        <v/>
      </c>
      <c r="Q1000" s="532"/>
      <c r="R1000" s="532" t="str">
        <f>IF([2]!Tabla1[[#This Row],[Insumos]]="","",_xlfn.XLOOKUP([2]!Tabla1[[#This Row],[Insumos]],[2]!Tabla10[Insumo],[2]!Tabla10[InsumoAbrev],"",0))</f>
        <v/>
      </c>
      <c r="S1000" s="191"/>
    </row>
    <row r="1001" spans="2:19">
      <c r="B1001" s="191" t="str">
        <f>IF('Formulario PPGR3'!$G1001="","",CONCATENATE('Formulario PPGR3'!$C1001,".",'Formulario PPGR3'!$D1001,".",'Formulario PPGR3'!$E1001,".",'Formulario PPGR3'!$F1001))</f>
        <v/>
      </c>
      <c r="C1001" s="191" t="str">
        <f>IF('Formulario PPGR3'!$G1001="","",'Formulario PPGR1'!#REF!)</f>
        <v/>
      </c>
      <c r="D1001" s="191" t="str">
        <f>IF('Formulario PPGR3'!$G1001="","",'Formulario PPGR1'!#REF!)</f>
        <v/>
      </c>
      <c r="E1001" s="191" t="str">
        <f>IF('Formulario PPGR3'!$G1001="","",'Formulario PPGR1'!#REF!)</f>
        <v/>
      </c>
      <c r="F1001" s="191" t="str">
        <f>IF('Formulario PPGR3'!$G1001="","",'Formulario PPGR1'!#REF!)</f>
        <v/>
      </c>
      <c r="G1001" s="241"/>
      <c r="H1001" s="528" t="e" cm="1" vm="1">
        <f t="array" ref="H1001">IF([2]!Tabla1[[#This Row],[Código_Actividad]]="","",_xlfn.XLOOKUP([2]!Tabla1[[#This Row],[Código_Actividad]],CodigoActividad,[2]!Tabla2[Actividades Programables Presupuestables],"",0))</f>
        <v>#REF!</v>
      </c>
      <c r="I1001" s="529" t="str">
        <f>IFERROR(VLOOKUP('[2]Formulario PPGR3'!$G1001,'[2]Formulario PPGR2'!$H$9:$V$534,15,FALSE),"")</f>
        <v/>
      </c>
      <c r="J1001" s="534"/>
      <c r="K1001" s="533"/>
      <c r="L1001" s="530" t="str">
        <f>IF([2]!Tabla1[[#This Row],[Descripción]]="","",_xlfn.XLOOKUP([2]!Tabla1[[#This Row],[Descripción]],[2]!Tabla10[Descripción],[2]!Tabla10[Unidad de Medida],"",0))</f>
        <v/>
      </c>
      <c r="M1001" s="321"/>
      <c r="N1001" s="546" t="str">
        <f>IF([2]!Tabla1[[#This Row],[Descripción]]="","",_xlfn.XLOOKUP([2]!Tabla1[[#This Row],[Descripción]],[2]!Tabla10[Descripción],[2]!Tabla10[Precio Unitario],0))</f>
        <v/>
      </c>
      <c r="O1001" s="546" t="str">
        <f>IF([2]!Tabla1[[#This Row],[Cantidad de Insumos]]="","",[2]!Tabla1[[#This Row],[Precio Unitario]]*[2]!Tabla1[[#This Row],[Cantidad de Insumos]])</f>
        <v/>
      </c>
      <c r="P1001" s="531" t="str">
        <f>IF([2]!Tabla1[[#This Row],[Descripción]]="","",_xlfn.XLOOKUP([2]!Tabla1[[#This Row],[Descripción]],[2]!Tabla10[Descripción],[2]!Tabla10[CODIGO PRESUPUESTARIO],0))</f>
        <v/>
      </c>
      <c r="Q1001" s="532"/>
      <c r="R1001" s="532" t="str">
        <f>IF([2]!Tabla1[[#This Row],[Insumos]]="","",_xlfn.XLOOKUP([2]!Tabla1[[#This Row],[Insumos]],[2]!Tabla10[Insumo],[2]!Tabla10[InsumoAbrev],"",0))</f>
        <v/>
      </c>
      <c r="S1001" s="191"/>
    </row>
    <row r="1002" spans="2:19">
      <c r="B1002" s="191" t="str">
        <f>IF('Formulario PPGR3'!$G1002="","",CONCATENATE('Formulario PPGR3'!$C1002,".",'Formulario PPGR3'!$D1002,".",'Formulario PPGR3'!$E1002,".",'Formulario PPGR3'!$F1002))</f>
        <v/>
      </c>
      <c r="C1002" s="191" t="str">
        <f>IF('Formulario PPGR3'!$G1002="","",'Formulario PPGR1'!#REF!)</f>
        <v/>
      </c>
      <c r="D1002" s="191" t="str">
        <f>IF('Formulario PPGR3'!$G1002="","",'Formulario PPGR1'!#REF!)</f>
        <v/>
      </c>
      <c r="E1002" s="191" t="str">
        <f>IF('Formulario PPGR3'!$G1002="","",'Formulario PPGR1'!#REF!)</f>
        <v/>
      </c>
      <c r="F1002" s="191" t="str">
        <f>IF('Formulario PPGR3'!$G1002="","",'Formulario PPGR1'!#REF!)</f>
        <v/>
      </c>
      <c r="G1002" s="241"/>
      <c r="H1002" s="528" t="e" cm="1" vm="1">
        <f t="array" ref="H1002">IF([2]!Tabla1[[#This Row],[Código_Actividad]]="","",_xlfn.XLOOKUP([2]!Tabla1[[#This Row],[Código_Actividad]],CodigoActividad,[2]!Tabla2[Actividades Programables Presupuestables],"",0))</f>
        <v>#REF!</v>
      </c>
      <c r="I1002" s="529" t="str">
        <f>IFERROR(VLOOKUP('[2]Formulario PPGR3'!$G1002,'[2]Formulario PPGR2'!$H$9:$V$534,15,FALSE),"")</f>
        <v/>
      </c>
      <c r="J1002" s="534"/>
      <c r="K1002" s="533"/>
      <c r="L1002" s="530" t="str">
        <f>IF([2]!Tabla1[[#This Row],[Descripción]]="","",_xlfn.XLOOKUP([2]!Tabla1[[#This Row],[Descripción]],[2]!Tabla10[Descripción],[2]!Tabla10[Unidad de Medida],"",0))</f>
        <v/>
      </c>
      <c r="M1002" s="321"/>
      <c r="N1002" s="546" t="str">
        <f>IF([2]!Tabla1[[#This Row],[Descripción]]="","",_xlfn.XLOOKUP([2]!Tabla1[[#This Row],[Descripción]],[2]!Tabla10[Descripción],[2]!Tabla10[Precio Unitario],0))</f>
        <v/>
      </c>
      <c r="O1002" s="546" t="str">
        <f>IF([2]!Tabla1[[#This Row],[Cantidad de Insumos]]="","",[2]!Tabla1[[#This Row],[Precio Unitario]]*[2]!Tabla1[[#This Row],[Cantidad de Insumos]])</f>
        <v/>
      </c>
      <c r="P1002" s="531" t="str">
        <f>IF([2]!Tabla1[[#This Row],[Descripción]]="","",_xlfn.XLOOKUP([2]!Tabla1[[#This Row],[Descripción]],[2]!Tabla10[Descripción],[2]!Tabla10[CODIGO PRESUPUESTARIO],0))</f>
        <v/>
      </c>
      <c r="Q1002" s="532"/>
      <c r="R1002" s="532" t="str">
        <f>IF([2]!Tabla1[[#This Row],[Insumos]]="","",_xlfn.XLOOKUP([2]!Tabla1[[#This Row],[Insumos]],[2]!Tabla10[Insumo],[2]!Tabla10[InsumoAbrev],"",0))</f>
        <v/>
      </c>
      <c r="S1002" s="191"/>
    </row>
    <row r="1003" spans="2:19">
      <c r="B1003" s="191" t="str">
        <f>IF('Formulario PPGR3'!$G1003="","",CONCATENATE('Formulario PPGR3'!$C1003,".",'Formulario PPGR3'!$D1003,".",'Formulario PPGR3'!$E1003,".",'Formulario PPGR3'!$F1003))</f>
        <v/>
      </c>
      <c r="C1003" s="191" t="str">
        <f>IF('Formulario PPGR3'!$G1003="","",'Formulario PPGR1'!#REF!)</f>
        <v/>
      </c>
      <c r="D1003" s="191" t="str">
        <f>IF('Formulario PPGR3'!$G1003="","",'Formulario PPGR1'!#REF!)</f>
        <v/>
      </c>
      <c r="E1003" s="191" t="str">
        <f>IF('Formulario PPGR3'!$G1003="","",'Formulario PPGR1'!#REF!)</f>
        <v/>
      </c>
      <c r="F1003" s="191" t="str">
        <f>IF('Formulario PPGR3'!$G1003="","",'Formulario PPGR1'!#REF!)</f>
        <v/>
      </c>
      <c r="G1003" s="241"/>
      <c r="H1003" s="528" t="e" cm="1" vm="1">
        <f t="array" ref="H1003">IF([2]!Tabla1[[#This Row],[Código_Actividad]]="","",_xlfn.XLOOKUP([2]!Tabla1[[#This Row],[Código_Actividad]],CodigoActividad,[2]!Tabla2[Actividades Programables Presupuestables],"",0))</f>
        <v>#REF!</v>
      </c>
      <c r="I1003" s="529" t="str">
        <f>IFERROR(VLOOKUP('[2]Formulario PPGR3'!$G1003,'[2]Formulario PPGR2'!$H$9:$V$534,15,FALSE),"")</f>
        <v/>
      </c>
      <c r="J1003" s="534"/>
      <c r="K1003" s="533"/>
      <c r="L1003" s="530" t="str">
        <f>IF([2]!Tabla1[[#This Row],[Descripción]]="","",_xlfn.XLOOKUP([2]!Tabla1[[#This Row],[Descripción]],[2]!Tabla10[Descripción],[2]!Tabla10[Unidad de Medida],"",0))</f>
        <v/>
      </c>
      <c r="M1003" s="321"/>
      <c r="N1003" s="546" t="str">
        <f>IF([2]!Tabla1[[#This Row],[Descripción]]="","",_xlfn.XLOOKUP([2]!Tabla1[[#This Row],[Descripción]],[2]!Tabla10[Descripción],[2]!Tabla10[Precio Unitario],0))</f>
        <v/>
      </c>
      <c r="O1003" s="546" t="str">
        <f>IF([2]!Tabla1[[#This Row],[Cantidad de Insumos]]="","",[2]!Tabla1[[#This Row],[Precio Unitario]]*[2]!Tabla1[[#This Row],[Cantidad de Insumos]])</f>
        <v/>
      </c>
      <c r="P1003" s="531" t="str">
        <f>IF([2]!Tabla1[[#This Row],[Descripción]]="","",_xlfn.XLOOKUP([2]!Tabla1[[#This Row],[Descripción]],[2]!Tabla10[Descripción],[2]!Tabla10[CODIGO PRESUPUESTARIO],0))</f>
        <v/>
      </c>
      <c r="Q1003" s="532"/>
      <c r="R1003" s="532" t="str">
        <f>IF([2]!Tabla1[[#This Row],[Insumos]]="","",_xlfn.XLOOKUP([2]!Tabla1[[#This Row],[Insumos]],[2]!Tabla10[Insumo],[2]!Tabla10[InsumoAbrev],"",0))</f>
        <v/>
      </c>
      <c r="S1003" s="191"/>
    </row>
    <row r="1004" spans="2:19">
      <c r="B1004" s="191" t="str">
        <f>IF('Formulario PPGR3'!$G1004="","",CONCATENATE('Formulario PPGR3'!$C1004,".",'Formulario PPGR3'!$D1004,".",'Formulario PPGR3'!$E1004,".",'Formulario PPGR3'!$F1004))</f>
        <v/>
      </c>
      <c r="C1004" s="191" t="str">
        <f>IF('Formulario PPGR3'!$G1004="","",'Formulario PPGR1'!#REF!)</f>
        <v/>
      </c>
      <c r="D1004" s="191" t="str">
        <f>IF('Formulario PPGR3'!$G1004="","",'Formulario PPGR1'!#REF!)</f>
        <v/>
      </c>
      <c r="E1004" s="191" t="str">
        <f>IF('Formulario PPGR3'!$G1004="","",'Formulario PPGR1'!#REF!)</f>
        <v/>
      </c>
      <c r="F1004" s="191" t="str">
        <f>IF('Formulario PPGR3'!$G1004="","",'Formulario PPGR1'!#REF!)</f>
        <v/>
      </c>
      <c r="G1004" s="241"/>
      <c r="H1004" s="528" t="e" cm="1" vm="1">
        <f t="array" ref="H1004">IF([2]!Tabla1[[#This Row],[Código_Actividad]]="","",_xlfn.XLOOKUP([2]!Tabla1[[#This Row],[Código_Actividad]],CodigoActividad,[2]!Tabla2[Actividades Programables Presupuestables],"",0))</f>
        <v>#REF!</v>
      </c>
      <c r="I1004" s="529" t="str">
        <f>IFERROR(VLOOKUP('[2]Formulario PPGR3'!$G1004,'[2]Formulario PPGR2'!$H$9:$V$534,15,FALSE),"")</f>
        <v/>
      </c>
      <c r="J1004" s="534"/>
      <c r="K1004" s="533"/>
      <c r="L1004" s="530" t="str">
        <f>IF([2]!Tabla1[[#This Row],[Descripción]]="","",_xlfn.XLOOKUP([2]!Tabla1[[#This Row],[Descripción]],[2]!Tabla10[Descripción],[2]!Tabla10[Unidad de Medida],"",0))</f>
        <v/>
      </c>
      <c r="M1004" s="321"/>
      <c r="N1004" s="546" t="str">
        <f>IF([2]!Tabla1[[#This Row],[Descripción]]="","",_xlfn.XLOOKUP([2]!Tabla1[[#This Row],[Descripción]],[2]!Tabla10[Descripción],[2]!Tabla10[Precio Unitario],0))</f>
        <v/>
      </c>
      <c r="O1004" s="546" t="str">
        <f>IF([2]!Tabla1[[#This Row],[Cantidad de Insumos]]="","",[2]!Tabla1[[#This Row],[Precio Unitario]]*[2]!Tabla1[[#This Row],[Cantidad de Insumos]])</f>
        <v/>
      </c>
      <c r="P1004" s="531" t="str">
        <f>IF([2]!Tabla1[[#This Row],[Descripción]]="","",_xlfn.XLOOKUP([2]!Tabla1[[#This Row],[Descripción]],[2]!Tabla10[Descripción],[2]!Tabla10[CODIGO PRESUPUESTARIO],0))</f>
        <v/>
      </c>
      <c r="Q1004" s="532"/>
      <c r="R1004" s="532" t="str">
        <f>IF([2]!Tabla1[[#This Row],[Insumos]]="","",_xlfn.XLOOKUP([2]!Tabla1[[#This Row],[Insumos]],[2]!Tabla10[Insumo],[2]!Tabla10[InsumoAbrev],"",0))</f>
        <v/>
      </c>
      <c r="S1004" s="191"/>
    </row>
    <row r="1005" spans="2:19">
      <c r="B1005" s="191" t="str">
        <f>IF('Formulario PPGR3'!$G1005="","",CONCATENATE('Formulario PPGR3'!$C1005,".",'Formulario PPGR3'!$D1005,".",'Formulario PPGR3'!$E1005,".",'Formulario PPGR3'!$F1005))</f>
        <v/>
      </c>
      <c r="C1005" s="191" t="str">
        <f>IF('Formulario PPGR3'!$G1005="","",'Formulario PPGR1'!#REF!)</f>
        <v/>
      </c>
      <c r="D1005" s="191" t="str">
        <f>IF('Formulario PPGR3'!$G1005="","",'Formulario PPGR1'!#REF!)</f>
        <v/>
      </c>
      <c r="E1005" s="191" t="str">
        <f>IF('Formulario PPGR3'!$G1005="","",'Formulario PPGR1'!#REF!)</f>
        <v/>
      </c>
      <c r="F1005" s="191" t="str">
        <f>IF('Formulario PPGR3'!$G1005="","",'Formulario PPGR1'!#REF!)</f>
        <v/>
      </c>
      <c r="G1005" s="241"/>
      <c r="H1005" s="528" t="e" cm="1" vm="1">
        <f t="array" ref="H1005">IF([2]!Tabla1[[#This Row],[Código_Actividad]]="","",_xlfn.XLOOKUP([2]!Tabla1[[#This Row],[Código_Actividad]],CodigoActividad,[2]!Tabla2[Actividades Programables Presupuestables],"",0))</f>
        <v>#REF!</v>
      </c>
      <c r="I1005" s="529" t="str">
        <f>IFERROR(VLOOKUP('[2]Formulario PPGR3'!$G1005,'[2]Formulario PPGR2'!$H$9:$V$534,15,FALSE),"")</f>
        <v/>
      </c>
      <c r="J1005" s="534"/>
      <c r="K1005" s="533"/>
      <c r="L1005" s="530" t="str">
        <f>IF([2]!Tabla1[[#This Row],[Descripción]]="","",_xlfn.XLOOKUP([2]!Tabla1[[#This Row],[Descripción]],[2]!Tabla10[Descripción],[2]!Tabla10[Unidad de Medida],"",0))</f>
        <v/>
      </c>
      <c r="M1005" s="321"/>
      <c r="N1005" s="546" t="str">
        <f>IF([2]!Tabla1[[#This Row],[Descripción]]="","",_xlfn.XLOOKUP([2]!Tabla1[[#This Row],[Descripción]],[2]!Tabla10[Descripción],[2]!Tabla10[Precio Unitario],0))</f>
        <v/>
      </c>
      <c r="O1005" s="546" t="str">
        <f>IF([2]!Tabla1[[#This Row],[Cantidad de Insumos]]="","",[2]!Tabla1[[#This Row],[Precio Unitario]]*[2]!Tabla1[[#This Row],[Cantidad de Insumos]])</f>
        <v/>
      </c>
      <c r="P1005" s="531" t="str">
        <f>IF([2]!Tabla1[[#This Row],[Descripción]]="","",_xlfn.XLOOKUP([2]!Tabla1[[#This Row],[Descripción]],[2]!Tabla10[Descripción],[2]!Tabla10[CODIGO PRESUPUESTARIO],0))</f>
        <v/>
      </c>
      <c r="Q1005" s="532"/>
      <c r="R1005" s="532" t="str">
        <f>IF([2]!Tabla1[[#This Row],[Insumos]]="","",_xlfn.XLOOKUP([2]!Tabla1[[#This Row],[Insumos]],[2]!Tabla10[Insumo],[2]!Tabla10[InsumoAbrev],"",0))</f>
        <v/>
      </c>
      <c r="S1005" s="191"/>
    </row>
    <row r="1006" spans="2:19">
      <c r="B1006" s="191" t="str">
        <f>IF('Formulario PPGR3'!$G1006="","",CONCATENATE('Formulario PPGR3'!$C1006,".",'Formulario PPGR3'!$D1006,".",'Formulario PPGR3'!$E1006,".",'Formulario PPGR3'!$F1006))</f>
        <v/>
      </c>
      <c r="C1006" s="191" t="str">
        <f>IF('Formulario PPGR3'!$G1006="","",'Formulario PPGR1'!#REF!)</f>
        <v/>
      </c>
      <c r="D1006" s="191" t="str">
        <f>IF('Formulario PPGR3'!$G1006="","",'Formulario PPGR1'!#REF!)</f>
        <v/>
      </c>
      <c r="E1006" s="191" t="str">
        <f>IF('Formulario PPGR3'!$G1006="","",'Formulario PPGR1'!#REF!)</f>
        <v/>
      </c>
      <c r="F1006" s="191" t="str">
        <f>IF('Formulario PPGR3'!$G1006="","",'Formulario PPGR1'!#REF!)</f>
        <v/>
      </c>
      <c r="G1006" s="241"/>
      <c r="H1006" s="528" t="e" cm="1" vm="1">
        <f t="array" ref="H1006">IF([2]!Tabla1[[#This Row],[Código_Actividad]]="","",_xlfn.XLOOKUP([2]!Tabla1[[#This Row],[Código_Actividad]],CodigoActividad,[2]!Tabla2[Actividades Programables Presupuestables],"",0))</f>
        <v>#REF!</v>
      </c>
      <c r="I1006" s="529" t="str">
        <f>IFERROR(VLOOKUP('[2]Formulario PPGR3'!$G1006,'[2]Formulario PPGR2'!$H$9:$V$534,15,FALSE),"")</f>
        <v/>
      </c>
      <c r="J1006" s="534"/>
      <c r="K1006" s="533"/>
      <c r="L1006" s="530" t="str">
        <f>IF([2]!Tabla1[[#This Row],[Descripción]]="","",_xlfn.XLOOKUP([2]!Tabla1[[#This Row],[Descripción]],[2]!Tabla10[Descripción],[2]!Tabla10[Unidad de Medida],"",0))</f>
        <v/>
      </c>
      <c r="M1006" s="321"/>
      <c r="N1006" s="546" t="str">
        <f>IF([2]!Tabla1[[#This Row],[Descripción]]="","",_xlfn.XLOOKUP([2]!Tabla1[[#This Row],[Descripción]],[2]!Tabla10[Descripción],[2]!Tabla10[Precio Unitario],0))</f>
        <v/>
      </c>
      <c r="O1006" s="546" t="str">
        <f>IF([2]!Tabla1[[#This Row],[Cantidad de Insumos]]="","",[2]!Tabla1[[#This Row],[Precio Unitario]]*[2]!Tabla1[[#This Row],[Cantidad de Insumos]])</f>
        <v/>
      </c>
      <c r="P1006" s="531" t="str">
        <f>IF([2]!Tabla1[[#This Row],[Descripción]]="","",_xlfn.XLOOKUP([2]!Tabla1[[#This Row],[Descripción]],[2]!Tabla10[Descripción],[2]!Tabla10[CODIGO PRESUPUESTARIO],0))</f>
        <v/>
      </c>
      <c r="Q1006" s="532"/>
      <c r="R1006" s="532" t="str">
        <f>IF([2]!Tabla1[[#This Row],[Insumos]]="","",_xlfn.XLOOKUP([2]!Tabla1[[#This Row],[Insumos]],[2]!Tabla10[Insumo],[2]!Tabla10[InsumoAbrev],"",0))</f>
        <v/>
      </c>
      <c r="S1006" s="191"/>
    </row>
    <row r="1007" spans="2:19">
      <c r="B1007" s="191" t="str">
        <f>IF('Formulario PPGR3'!$G1007="","",CONCATENATE('Formulario PPGR3'!$C1007,".",'Formulario PPGR3'!$D1007,".",'Formulario PPGR3'!$E1007,".",'Formulario PPGR3'!$F1007))</f>
        <v/>
      </c>
      <c r="C1007" s="191" t="str">
        <f>IF('Formulario PPGR3'!$G1007="","",'Formulario PPGR1'!#REF!)</f>
        <v/>
      </c>
      <c r="D1007" s="191" t="str">
        <f>IF('Formulario PPGR3'!$G1007="","",'Formulario PPGR1'!#REF!)</f>
        <v/>
      </c>
      <c r="E1007" s="191" t="str">
        <f>IF('Formulario PPGR3'!$G1007="","",'Formulario PPGR1'!#REF!)</f>
        <v/>
      </c>
      <c r="F1007" s="191" t="str">
        <f>IF('Formulario PPGR3'!$G1007="","",'Formulario PPGR1'!#REF!)</f>
        <v/>
      </c>
      <c r="G1007" s="241"/>
      <c r="H1007" s="528" t="e" cm="1" vm="1">
        <f t="array" ref="H1007">IF([2]!Tabla1[[#This Row],[Código_Actividad]]="","",_xlfn.XLOOKUP([2]!Tabla1[[#This Row],[Código_Actividad]],CodigoActividad,[2]!Tabla2[Actividades Programables Presupuestables],"",0))</f>
        <v>#REF!</v>
      </c>
      <c r="I1007" s="529" t="str">
        <f>IFERROR(VLOOKUP('[2]Formulario PPGR3'!$G1007,'[2]Formulario PPGR2'!$H$9:$V$534,15,FALSE),"")</f>
        <v/>
      </c>
      <c r="J1007" s="534"/>
      <c r="K1007" s="533"/>
      <c r="L1007" s="530" t="str">
        <f>IF([2]!Tabla1[[#This Row],[Descripción]]="","",_xlfn.XLOOKUP([2]!Tabla1[[#This Row],[Descripción]],[2]!Tabla10[Descripción],[2]!Tabla10[Unidad de Medida],"",0))</f>
        <v/>
      </c>
      <c r="M1007" s="321"/>
      <c r="N1007" s="546" t="str">
        <f>IF([2]!Tabla1[[#This Row],[Descripción]]="","",_xlfn.XLOOKUP([2]!Tabla1[[#This Row],[Descripción]],[2]!Tabla10[Descripción],[2]!Tabla10[Precio Unitario],0))</f>
        <v/>
      </c>
      <c r="O1007" s="546" t="str">
        <f>IF([2]!Tabla1[[#This Row],[Cantidad de Insumos]]="","",[2]!Tabla1[[#This Row],[Precio Unitario]]*[2]!Tabla1[[#This Row],[Cantidad de Insumos]])</f>
        <v/>
      </c>
      <c r="P1007" s="531" t="str">
        <f>IF([2]!Tabla1[[#This Row],[Descripción]]="","",_xlfn.XLOOKUP([2]!Tabla1[[#This Row],[Descripción]],[2]!Tabla10[Descripción],[2]!Tabla10[CODIGO PRESUPUESTARIO],0))</f>
        <v/>
      </c>
      <c r="Q1007" s="532"/>
      <c r="R1007" s="532" t="str">
        <f>IF([2]!Tabla1[[#This Row],[Insumos]]="","",_xlfn.XLOOKUP([2]!Tabla1[[#This Row],[Insumos]],[2]!Tabla10[Insumo],[2]!Tabla10[InsumoAbrev],"",0))</f>
        <v/>
      </c>
      <c r="S1007" s="191"/>
    </row>
    <row r="1008" spans="2:19">
      <c r="B1008" s="191" t="str">
        <f>IF('Formulario PPGR3'!$G1008="","",CONCATENATE('Formulario PPGR3'!$C1008,".",'Formulario PPGR3'!$D1008,".",'Formulario PPGR3'!$E1008,".",'Formulario PPGR3'!$F1008))</f>
        <v/>
      </c>
      <c r="C1008" s="191" t="str">
        <f>IF('Formulario PPGR3'!$G1008="","",'Formulario PPGR1'!#REF!)</f>
        <v/>
      </c>
      <c r="D1008" s="191" t="str">
        <f>IF('Formulario PPGR3'!$G1008="","",'Formulario PPGR1'!#REF!)</f>
        <v/>
      </c>
      <c r="E1008" s="191" t="str">
        <f>IF('Formulario PPGR3'!$G1008="","",'Formulario PPGR1'!#REF!)</f>
        <v/>
      </c>
      <c r="F1008" s="191" t="str">
        <f>IF('Formulario PPGR3'!$G1008="","",'Formulario PPGR1'!#REF!)</f>
        <v/>
      </c>
      <c r="G1008" s="241"/>
      <c r="H1008" s="528" t="e" cm="1" vm="1">
        <f t="array" ref="H1008">IF([2]!Tabla1[[#This Row],[Código_Actividad]]="","",_xlfn.XLOOKUP([2]!Tabla1[[#This Row],[Código_Actividad]],CodigoActividad,[2]!Tabla2[Actividades Programables Presupuestables],"",0))</f>
        <v>#REF!</v>
      </c>
      <c r="I1008" s="529" t="str">
        <f>IFERROR(VLOOKUP('[2]Formulario PPGR3'!$G1008,'[2]Formulario PPGR2'!$H$9:$V$534,15,FALSE),"")</f>
        <v/>
      </c>
      <c r="J1008" s="534"/>
      <c r="K1008" s="533"/>
      <c r="L1008" s="530" t="str">
        <f>IF([2]!Tabla1[[#This Row],[Descripción]]="","",_xlfn.XLOOKUP([2]!Tabla1[[#This Row],[Descripción]],[2]!Tabla10[Descripción],[2]!Tabla10[Unidad de Medida],"",0))</f>
        <v/>
      </c>
      <c r="M1008" s="321"/>
      <c r="N1008" s="546" t="str">
        <f>IF([2]!Tabla1[[#This Row],[Descripción]]="","",_xlfn.XLOOKUP([2]!Tabla1[[#This Row],[Descripción]],[2]!Tabla10[Descripción],[2]!Tabla10[Precio Unitario],0))</f>
        <v/>
      </c>
      <c r="O1008" s="546" t="str">
        <f>IF([2]!Tabla1[[#This Row],[Cantidad de Insumos]]="","",[2]!Tabla1[[#This Row],[Precio Unitario]]*[2]!Tabla1[[#This Row],[Cantidad de Insumos]])</f>
        <v/>
      </c>
      <c r="P1008" s="531" t="str">
        <f>IF([2]!Tabla1[[#This Row],[Descripción]]="","",_xlfn.XLOOKUP([2]!Tabla1[[#This Row],[Descripción]],[2]!Tabla10[Descripción],[2]!Tabla10[CODIGO PRESUPUESTARIO],0))</f>
        <v/>
      </c>
      <c r="Q1008" s="532"/>
      <c r="R1008" s="532" t="str">
        <f>IF([2]!Tabla1[[#This Row],[Insumos]]="","",_xlfn.XLOOKUP([2]!Tabla1[[#This Row],[Insumos]],[2]!Tabla10[Insumo],[2]!Tabla10[InsumoAbrev],"",0))</f>
        <v/>
      </c>
      <c r="S1008" s="191"/>
    </row>
    <row r="1009" spans="2:19">
      <c r="B1009" s="191" t="str">
        <f>IF('Formulario PPGR3'!$G1009="","",CONCATENATE('Formulario PPGR3'!$C1009,".",'Formulario PPGR3'!$D1009,".",'Formulario PPGR3'!$E1009,".",'Formulario PPGR3'!$F1009))</f>
        <v/>
      </c>
      <c r="C1009" s="191" t="str">
        <f>IF('Formulario PPGR3'!$G1009="","",'Formulario PPGR1'!#REF!)</f>
        <v/>
      </c>
      <c r="D1009" s="191" t="str">
        <f>IF('Formulario PPGR3'!$G1009="","",'Formulario PPGR1'!#REF!)</f>
        <v/>
      </c>
      <c r="E1009" s="191" t="str">
        <f>IF('Formulario PPGR3'!$G1009="","",'Formulario PPGR1'!#REF!)</f>
        <v/>
      </c>
      <c r="F1009" s="191" t="str">
        <f>IF('Formulario PPGR3'!$G1009="","",'Formulario PPGR1'!#REF!)</f>
        <v/>
      </c>
      <c r="G1009" s="241"/>
      <c r="H1009" s="528" t="e" cm="1" vm="1">
        <f t="array" ref="H1009">IF([2]!Tabla1[[#This Row],[Código_Actividad]]="","",_xlfn.XLOOKUP([2]!Tabla1[[#This Row],[Código_Actividad]],CodigoActividad,[2]!Tabla2[Actividades Programables Presupuestables],"",0))</f>
        <v>#REF!</v>
      </c>
      <c r="I1009" s="529" t="str">
        <f>IFERROR(VLOOKUP('[2]Formulario PPGR3'!$G1009,'[2]Formulario PPGR2'!$H$9:$V$534,15,FALSE),"")</f>
        <v/>
      </c>
      <c r="J1009" s="534"/>
      <c r="K1009" s="533"/>
      <c r="L1009" s="530" t="str">
        <f>IF([2]!Tabla1[[#This Row],[Descripción]]="","",_xlfn.XLOOKUP([2]!Tabla1[[#This Row],[Descripción]],[2]!Tabla10[Descripción],[2]!Tabla10[Unidad de Medida],"",0))</f>
        <v/>
      </c>
      <c r="M1009" s="321"/>
      <c r="N1009" s="546" t="str">
        <f>IF([2]!Tabla1[[#This Row],[Descripción]]="","",_xlfn.XLOOKUP([2]!Tabla1[[#This Row],[Descripción]],[2]!Tabla10[Descripción],[2]!Tabla10[Precio Unitario],0))</f>
        <v/>
      </c>
      <c r="O1009" s="546" t="str">
        <f>IF([2]!Tabla1[[#This Row],[Cantidad de Insumos]]="","",[2]!Tabla1[[#This Row],[Precio Unitario]]*[2]!Tabla1[[#This Row],[Cantidad de Insumos]])</f>
        <v/>
      </c>
      <c r="P1009" s="531" t="str">
        <f>IF([2]!Tabla1[[#This Row],[Descripción]]="","",_xlfn.XLOOKUP([2]!Tabla1[[#This Row],[Descripción]],[2]!Tabla10[Descripción],[2]!Tabla10[CODIGO PRESUPUESTARIO],0))</f>
        <v/>
      </c>
      <c r="Q1009" s="532"/>
      <c r="R1009" s="532" t="str">
        <f>IF([2]!Tabla1[[#This Row],[Insumos]]="","",_xlfn.XLOOKUP([2]!Tabla1[[#This Row],[Insumos]],[2]!Tabla10[Insumo],[2]!Tabla10[InsumoAbrev],"",0))</f>
        <v/>
      </c>
      <c r="S1009" s="191"/>
    </row>
    <row r="1010" spans="2:19">
      <c r="B1010" s="191" t="str">
        <f>IF('Formulario PPGR3'!$G1010="","",CONCATENATE('Formulario PPGR3'!$C1010,".",'Formulario PPGR3'!$D1010,".",'Formulario PPGR3'!$E1010,".",'Formulario PPGR3'!$F1010))</f>
        <v/>
      </c>
      <c r="C1010" s="191" t="str">
        <f>IF('Formulario PPGR3'!$G1010="","",'Formulario PPGR1'!#REF!)</f>
        <v/>
      </c>
      <c r="D1010" s="191" t="str">
        <f>IF('Formulario PPGR3'!$G1010="","",'Formulario PPGR1'!#REF!)</f>
        <v/>
      </c>
      <c r="E1010" s="191" t="str">
        <f>IF('Formulario PPGR3'!$G1010="","",'Formulario PPGR1'!#REF!)</f>
        <v/>
      </c>
      <c r="F1010" s="191" t="str">
        <f>IF('Formulario PPGR3'!$G1010="","",'Formulario PPGR1'!#REF!)</f>
        <v/>
      </c>
      <c r="G1010" s="241"/>
      <c r="H1010" s="528" t="e" cm="1" vm="1">
        <f t="array" ref="H1010">IF([2]!Tabla1[[#This Row],[Código_Actividad]]="","",_xlfn.XLOOKUP([2]!Tabla1[[#This Row],[Código_Actividad]],CodigoActividad,[2]!Tabla2[Actividades Programables Presupuestables],"",0))</f>
        <v>#REF!</v>
      </c>
      <c r="I1010" s="529" t="str">
        <f>IFERROR(VLOOKUP('[2]Formulario PPGR3'!$G1010,'[2]Formulario PPGR2'!$H$9:$V$534,15,FALSE),"")</f>
        <v/>
      </c>
      <c r="J1010" s="534"/>
      <c r="K1010" s="533"/>
      <c r="L1010" s="530" t="str">
        <f>IF([2]!Tabla1[[#This Row],[Descripción]]="","",_xlfn.XLOOKUP([2]!Tabla1[[#This Row],[Descripción]],[2]!Tabla10[Descripción],[2]!Tabla10[Unidad de Medida],"",0))</f>
        <v/>
      </c>
      <c r="M1010" s="321"/>
      <c r="N1010" s="546" t="str">
        <f>IF([2]!Tabla1[[#This Row],[Descripción]]="","",_xlfn.XLOOKUP([2]!Tabla1[[#This Row],[Descripción]],[2]!Tabla10[Descripción],[2]!Tabla10[Precio Unitario],0))</f>
        <v/>
      </c>
      <c r="O1010" s="546" t="str">
        <f>IF([2]!Tabla1[[#This Row],[Cantidad de Insumos]]="","",[2]!Tabla1[[#This Row],[Precio Unitario]]*[2]!Tabla1[[#This Row],[Cantidad de Insumos]])</f>
        <v/>
      </c>
      <c r="P1010" s="531" t="str">
        <f>IF([2]!Tabla1[[#This Row],[Descripción]]="","",_xlfn.XLOOKUP([2]!Tabla1[[#This Row],[Descripción]],[2]!Tabla10[Descripción],[2]!Tabla10[CODIGO PRESUPUESTARIO],0))</f>
        <v/>
      </c>
      <c r="Q1010" s="532"/>
      <c r="R1010" s="532" t="str">
        <f>IF([2]!Tabla1[[#This Row],[Insumos]]="","",_xlfn.XLOOKUP([2]!Tabla1[[#This Row],[Insumos]],[2]!Tabla10[Insumo],[2]!Tabla10[InsumoAbrev],"",0))</f>
        <v/>
      </c>
      <c r="S1010" s="191"/>
    </row>
    <row r="1011" spans="2:19">
      <c r="B1011" s="191" t="str">
        <f>IF('Formulario PPGR3'!$G1011="","",CONCATENATE('Formulario PPGR3'!$C1011,".",'Formulario PPGR3'!$D1011,".",'Formulario PPGR3'!$E1011,".",'Formulario PPGR3'!$F1011))</f>
        <v/>
      </c>
      <c r="C1011" s="191" t="str">
        <f>IF('Formulario PPGR3'!$G1011="","",'Formulario PPGR1'!#REF!)</f>
        <v/>
      </c>
      <c r="D1011" s="191" t="str">
        <f>IF('Formulario PPGR3'!$G1011="","",'Formulario PPGR1'!#REF!)</f>
        <v/>
      </c>
      <c r="E1011" s="191" t="str">
        <f>IF('Formulario PPGR3'!$G1011="","",'Formulario PPGR1'!#REF!)</f>
        <v/>
      </c>
      <c r="F1011" s="191" t="str">
        <f>IF('Formulario PPGR3'!$G1011="","",'Formulario PPGR1'!#REF!)</f>
        <v/>
      </c>
      <c r="G1011" s="241"/>
      <c r="H1011" s="528" t="e" cm="1" vm="1">
        <f t="array" ref="H1011">IF([2]!Tabla1[[#This Row],[Código_Actividad]]="","",_xlfn.XLOOKUP([2]!Tabla1[[#This Row],[Código_Actividad]],CodigoActividad,[2]!Tabla2[Actividades Programables Presupuestables],"",0))</f>
        <v>#REF!</v>
      </c>
      <c r="I1011" s="529" t="str">
        <f>IFERROR(VLOOKUP('[2]Formulario PPGR3'!$G1011,'[2]Formulario PPGR2'!$H$9:$V$534,15,FALSE),"")</f>
        <v/>
      </c>
      <c r="J1011" s="534"/>
      <c r="K1011" s="533"/>
      <c r="L1011" s="530" t="str">
        <f>IF([2]!Tabla1[[#This Row],[Descripción]]="","",_xlfn.XLOOKUP([2]!Tabla1[[#This Row],[Descripción]],[2]!Tabla10[Descripción],[2]!Tabla10[Unidad de Medida],"",0))</f>
        <v/>
      </c>
      <c r="M1011" s="321"/>
      <c r="N1011" s="546" t="str">
        <f>IF([2]!Tabla1[[#This Row],[Descripción]]="","",_xlfn.XLOOKUP([2]!Tabla1[[#This Row],[Descripción]],[2]!Tabla10[Descripción],[2]!Tabla10[Precio Unitario],0))</f>
        <v/>
      </c>
      <c r="O1011" s="546" t="str">
        <f>IF([2]!Tabla1[[#This Row],[Cantidad de Insumos]]="","",[2]!Tabla1[[#This Row],[Precio Unitario]]*[2]!Tabla1[[#This Row],[Cantidad de Insumos]])</f>
        <v/>
      </c>
      <c r="P1011" s="531" t="str">
        <f>IF([2]!Tabla1[[#This Row],[Descripción]]="","",_xlfn.XLOOKUP([2]!Tabla1[[#This Row],[Descripción]],[2]!Tabla10[Descripción],[2]!Tabla10[CODIGO PRESUPUESTARIO],0))</f>
        <v/>
      </c>
      <c r="Q1011" s="532"/>
      <c r="R1011" s="532" t="str">
        <f>IF([2]!Tabla1[[#This Row],[Insumos]]="","",_xlfn.XLOOKUP([2]!Tabla1[[#This Row],[Insumos]],[2]!Tabla10[Insumo],[2]!Tabla10[InsumoAbrev],"",0))</f>
        <v/>
      </c>
      <c r="S1011" s="191"/>
    </row>
    <row r="1012" spans="2:19">
      <c r="B1012" s="191" t="str">
        <f>IF('Formulario PPGR3'!$G1012="","",CONCATENATE('Formulario PPGR3'!$C1012,".",'Formulario PPGR3'!$D1012,".",'Formulario PPGR3'!$E1012,".",'Formulario PPGR3'!$F1012))</f>
        <v/>
      </c>
      <c r="C1012" s="191" t="str">
        <f>IF('Formulario PPGR3'!$G1012="","",'Formulario PPGR1'!#REF!)</f>
        <v/>
      </c>
      <c r="D1012" s="191" t="str">
        <f>IF('Formulario PPGR3'!$G1012="","",'Formulario PPGR1'!#REF!)</f>
        <v/>
      </c>
      <c r="E1012" s="191" t="str">
        <f>IF('Formulario PPGR3'!$G1012="","",'Formulario PPGR1'!#REF!)</f>
        <v/>
      </c>
      <c r="F1012" s="191" t="str">
        <f>IF('Formulario PPGR3'!$G1012="","",'Formulario PPGR1'!#REF!)</f>
        <v/>
      </c>
      <c r="G1012" s="241"/>
      <c r="H1012" s="528" t="e" cm="1" vm="1">
        <f t="array" ref="H1012">IF([2]!Tabla1[[#This Row],[Código_Actividad]]="","",_xlfn.XLOOKUP([2]!Tabla1[[#This Row],[Código_Actividad]],CodigoActividad,[2]!Tabla2[Actividades Programables Presupuestables],"",0))</f>
        <v>#REF!</v>
      </c>
      <c r="I1012" s="529" t="str">
        <f>IFERROR(VLOOKUP('[2]Formulario PPGR3'!$G1012,'[2]Formulario PPGR2'!$H$9:$V$534,15,FALSE),"")</f>
        <v/>
      </c>
      <c r="J1012" s="534"/>
      <c r="K1012" s="533"/>
      <c r="L1012" s="530" t="str">
        <f>IF([2]!Tabla1[[#This Row],[Descripción]]="","",_xlfn.XLOOKUP([2]!Tabla1[[#This Row],[Descripción]],[2]!Tabla10[Descripción],[2]!Tabla10[Unidad de Medida],"",0))</f>
        <v/>
      </c>
      <c r="M1012" s="321"/>
      <c r="N1012" s="546" t="str">
        <f>IF([2]!Tabla1[[#This Row],[Descripción]]="","",_xlfn.XLOOKUP([2]!Tabla1[[#This Row],[Descripción]],[2]!Tabla10[Descripción],[2]!Tabla10[Precio Unitario],0))</f>
        <v/>
      </c>
      <c r="O1012" s="546" t="str">
        <f>IF([2]!Tabla1[[#This Row],[Cantidad de Insumos]]="","",[2]!Tabla1[[#This Row],[Precio Unitario]]*[2]!Tabla1[[#This Row],[Cantidad de Insumos]])</f>
        <v/>
      </c>
      <c r="P1012" s="531" t="str">
        <f>IF([2]!Tabla1[[#This Row],[Descripción]]="","",_xlfn.XLOOKUP([2]!Tabla1[[#This Row],[Descripción]],[2]!Tabla10[Descripción],[2]!Tabla10[CODIGO PRESUPUESTARIO],0))</f>
        <v/>
      </c>
      <c r="Q1012" s="532"/>
      <c r="R1012" s="532" t="str">
        <f>IF([2]!Tabla1[[#This Row],[Insumos]]="","",_xlfn.XLOOKUP([2]!Tabla1[[#This Row],[Insumos]],[2]!Tabla10[Insumo],[2]!Tabla10[InsumoAbrev],"",0))</f>
        <v/>
      </c>
      <c r="S1012" s="191"/>
    </row>
    <row r="1013" spans="2:19">
      <c r="B1013" s="191" t="str">
        <f>IF('Formulario PPGR3'!$G1013="","",CONCATENATE('Formulario PPGR3'!$C1013,".",'Formulario PPGR3'!$D1013,".",'Formulario PPGR3'!$E1013,".",'Formulario PPGR3'!$F1013))</f>
        <v/>
      </c>
      <c r="C1013" s="191" t="str">
        <f>IF('Formulario PPGR3'!$G1013="","",'Formulario PPGR1'!#REF!)</f>
        <v/>
      </c>
      <c r="D1013" s="191" t="str">
        <f>IF('Formulario PPGR3'!$G1013="","",'Formulario PPGR1'!#REF!)</f>
        <v/>
      </c>
      <c r="E1013" s="191" t="str">
        <f>IF('Formulario PPGR3'!$G1013="","",'Formulario PPGR1'!#REF!)</f>
        <v/>
      </c>
      <c r="F1013" s="191" t="str">
        <f>IF('Formulario PPGR3'!$G1013="","",'Formulario PPGR1'!#REF!)</f>
        <v/>
      </c>
      <c r="G1013" s="241"/>
      <c r="H1013" s="528" t="e" cm="1" vm="1">
        <f t="array" ref="H1013">IF([2]!Tabla1[[#This Row],[Código_Actividad]]="","",_xlfn.XLOOKUP([2]!Tabla1[[#This Row],[Código_Actividad]],CodigoActividad,[2]!Tabla2[Actividades Programables Presupuestables],"",0))</f>
        <v>#REF!</v>
      </c>
      <c r="I1013" s="529" t="str">
        <f>IFERROR(VLOOKUP('[2]Formulario PPGR3'!$G1013,'[2]Formulario PPGR2'!$H$9:$V$534,15,FALSE),"")</f>
        <v/>
      </c>
      <c r="J1013" s="534"/>
      <c r="K1013" s="533"/>
      <c r="L1013" s="530" t="str">
        <f>IF([2]!Tabla1[[#This Row],[Descripción]]="","",_xlfn.XLOOKUP([2]!Tabla1[[#This Row],[Descripción]],[2]!Tabla10[Descripción],[2]!Tabla10[Unidad de Medida],"",0))</f>
        <v/>
      </c>
      <c r="M1013" s="321"/>
      <c r="N1013" s="546" t="str">
        <f>IF([2]!Tabla1[[#This Row],[Descripción]]="","",_xlfn.XLOOKUP([2]!Tabla1[[#This Row],[Descripción]],[2]!Tabla10[Descripción],[2]!Tabla10[Precio Unitario],0))</f>
        <v/>
      </c>
      <c r="O1013" s="546" t="str">
        <f>IF([2]!Tabla1[[#This Row],[Cantidad de Insumos]]="","",[2]!Tabla1[[#This Row],[Precio Unitario]]*[2]!Tabla1[[#This Row],[Cantidad de Insumos]])</f>
        <v/>
      </c>
      <c r="P1013" s="531" t="str">
        <f>IF([2]!Tabla1[[#This Row],[Descripción]]="","",_xlfn.XLOOKUP([2]!Tabla1[[#This Row],[Descripción]],[2]!Tabla10[Descripción],[2]!Tabla10[CODIGO PRESUPUESTARIO],0))</f>
        <v/>
      </c>
      <c r="Q1013" s="532"/>
      <c r="R1013" s="532" t="str">
        <f>IF([2]!Tabla1[[#This Row],[Insumos]]="","",_xlfn.XLOOKUP([2]!Tabla1[[#This Row],[Insumos]],[2]!Tabla10[Insumo],[2]!Tabla10[InsumoAbrev],"",0))</f>
        <v/>
      </c>
      <c r="S1013" s="191"/>
    </row>
    <row r="1014" spans="2:19">
      <c r="B1014" s="191" t="str">
        <f>IF('Formulario PPGR3'!$G1014="","",CONCATENATE('Formulario PPGR3'!$C1014,".",'Formulario PPGR3'!$D1014,".",'Formulario PPGR3'!$E1014,".",'Formulario PPGR3'!$F1014))</f>
        <v/>
      </c>
      <c r="C1014" s="191" t="str">
        <f>IF('Formulario PPGR3'!$G1014="","",'Formulario PPGR1'!#REF!)</f>
        <v/>
      </c>
      <c r="D1014" s="191" t="str">
        <f>IF('Formulario PPGR3'!$G1014="","",'Formulario PPGR1'!#REF!)</f>
        <v/>
      </c>
      <c r="E1014" s="191" t="str">
        <f>IF('Formulario PPGR3'!$G1014="","",'Formulario PPGR1'!#REF!)</f>
        <v/>
      </c>
      <c r="F1014" s="191" t="str">
        <f>IF('Formulario PPGR3'!$G1014="","",'Formulario PPGR1'!#REF!)</f>
        <v/>
      </c>
      <c r="G1014" s="241"/>
      <c r="H1014" s="528" t="e" cm="1" vm="1">
        <f t="array" ref="H1014">IF([2]!Tabla1[[#This Row],[Código_Actividad]]="","",_xlfn.XLOOKUP([2]!Tabla1[[#This Row],[Código_Actividad]],CodigoActividad,[2]!Tabla2[Actividades Programables Presupuestables],"",0))</f>
        <v>#REF!</v>
      </c>
      <c r="I1014" s="529" t="str">
        <f>IFERROR(VLOOKUP('[2]Formulario PPGR3'!$G1014,'[2]Formulario PPGR2'!$H$9:$V$534,15,FALSE),"")</f>
        <v/>
      </c>
      <c r="J1014" s="534"/>
      <c r="K1014" s="533"/>
      <c r="L1014" s="530" t="str">
        <f>IF([2]!Tabla1[[#This Row],[Descripción]]="","",_xlfn.XLOOKUP([2]!Tabla1[[#This Row],[Descripción]],[2]!Tabla10[Descripción],[2]!Tabla10[Unidad de Medida],"",0))</f>
        <v/>
      </c>
      <c r="M1014" s="321"/>
      <c r="N1014" s="546" t="str">
        <f>IF([2]!Tabla1[[#This Row],[Descripción]]="","",_xlfn.XLOOKUP([2]!Tabla1[[#This Row],[Descripción]],[2]!Tabla10[Descripción],[2]!Tabla10[Precio Unitario],0))</f>
        <v/>
      </c>
      <c r="O1014" s="546" t="str">
        <f>IF([2]!Tabla1[[#This Row],[Cantidad de Insumos]]="","",[2]!Tabla1[[#This Row],[Precio Unitario]]*[2]!Tabla1[[#This Row],[Cantidad de Insumos]])</f>
        <v/>
      </c>
      <c r="P1014" s="531" t="str">
        <f>IF([2]!Tabla1[[#This Row],[Descripción]]="","",_xlfn.XLOOKUP([2]!Tabla1[[#This Row],[Descripción]],[2]!Tabla10[Descripción],[2]!Tabla10[CODIGO PRESUPUESTARIO],0))</f>
        <v/>
      </c>
      <c r="Q1014" s="532"/>
      <c r="R1014" s="532" t="str">
        <f>IF([2]!Tabla1[[#This Row],[Insumos]]="","",_xlfn.XLOOKUP([2]!Tabla1[[#This Row],[Insumos]],[2]!Tabla10[Insumo],[2]!Tabla10[InsumoAbrev],"",0))</f>
        <v/>
      </c>
      <c r="S1014" s="191"/>
    </row>
    <row r="1015" spans="2:19">
      <c r="B1015" s="191" t="str">
        <f>IF('Formulario PPGR3'!$G1015="","",CONCATENATE('Formulario PPGR3'!$C1015,".",'Formulario PPGR3'!$D1015,".",'Formulario PPGR3'!$E1015,".",'Formulario PPGR3'!$F1015))</f>
        <v/>
      </c>
      <c r="C1015" s="191" t="str">
        <f>IF('Formulario PPGR3'!$G1015="","",'Formulario PPGR1'!#REF!)</f>
        <v/>
      </c>
      <c r="D1015" s="191" t="str">
        <f>IF('Formulario PPGR3'!$G1015="","",'Formulario PPGR1'!#REF!)</f>
        <v/>
      </c>
      <c r="E1015" s="191" t="str">
        <f>IF('Formulario PPGR3'!$G1015="","",'Formulario PPGR1'!#REF!)</f>
        <v/>
      </c>
      <c r="F1015" s="191" t="str">
        <f>IF('Formulario PPGR3'!$G1015="","",'Formulario PPGR1'!#REF!)</f>
        <v/>
      </c>
      <c r="G1015" s="241"/>
      <c r="H1015" s="528" t="e" cm="1" vm="1">
        <f t="array" ref="H1015">IF([2]!Tabla1[[#This Row],[Código_Actividad]]="","",_xlfn.XLOOKUP([2]!Tabla1[[#This Row],[Código_Actividad]],CodigoActividad,[2]!Tabla2[Actividades Programables Presupuestables],"",0))</f>
        <v>#REF!</v>
      </c>
      <c r="I1015" s="529" t="str">
        <f>IFERROR(VLOOKUP('[2]Formulario PPGR3'!$G1015,'[2]Formulario PPGR2'!$H$9:$V$534,15,FALSE),"")</f>
        <v/>
      </c>
      <c r="J1015" s="534"/>
      <c r="K1015" s="533"/>
      <c r="L1015" s="530" t="str">
        <f>IF([2]!Tabla1[[#This Row],[Descripción]]="","",_xlfn.XLOOKUP([2]!Tabla1[[#This Row],[Descripción]],[2]!Tabla10[Descripción],[2]!Tabla10[Unidad de Medida],"",0))</f>
        <v/>
      </c>
      <c r="M1015" s="321"/>
      <c r="N1015" s="546" t="str">
        <f>IF([2]!Tabla1[[#This Row],[Descripción]]="","",_xlfn.XLOOKUP([2]!Tabla1[[#This Row],[Descripción]],[2]!Tabla10[Descripción],[2]!Tabla10[Precio Unitario],0))</f>
        <v/>
      </c>
      <c r="O1015" s="546" t="str">
        <f>IF([2]!Tabla1[[#This Row],[Cantidad de Insumos]]="","",[2]!Tabla1[[#This Row],[Precio Unitario]]*[2]!Tabla1[[#This Row],[Cantidad de Insumos]])</f>
        <v/>
      </c>
      <c r="P1015" s="531" t="str">
        <f>IF([2]!Tabla1[[#This Row],[Descripción]]="","",_xlfn.XLOOKUP([2]!Tabla1[[#This Row],[Descripción]],[2]!Tabla10[Descripción],[2]!Tabla10[CODIGO PRESUPUESTARIO],0))</f>
        <v/>
      </c>
      <c r="Q1015" s="532"/>
      <c r="R1015" s="532" t="str">
        <f>IF([2]!Tabla1[[#This Row],[Insumos]]="","",_xlfn.XLOOKUP([2]!Tabla1[[#This Row],[Insumos]],[2]!Tabla10[Insumo],[2]!Tabla10[InsumoAbrev],"",0))</f>
        <v/>
      </c>
      <c r="S1015" s="191"/>
    </row>
    <row r="1016" spans="2:19">
      <c r="B1016" s="191" t="str">
        <f>IF('Formulario PPGR3'!$G1016="","",CONCATENATE('Formulario PPGR3'!$C1016,".",'Formulario PPGR3'!$D1016,".",'Formulario PPGR3'!$E1016,".",'Formulario PPGR3'!$F1016))</f>
        <v/>
      </c>
      <c r="C1016" s="191" t="str">
        <f>IF('Formulario PPGR3'!$G1016="","",'Formulario PPGR1'!#REF!)</f>
        <v/>
      </c>
      <c r="D1016" s="191" t="str">
        <f>IF('Formulario PPGR3'!$G1016="","",'Formulario PPGR1'!#REF!)</f>
        <v/>
      </c>
      <c r="E1016" s="191" t="str">
        <f>IF('Formulario PPGR3'!$G1016="","",'Formulario PPGR1'!#REF!)</f>
        <v/>
      </c>
      <c r="F1016" s="191" t="str">
        <f>IF('Formulario PPGR3'!$G1016="","",'Formulario PPGR1'!#REF!)</f>
        <v/>
      </c>
      <c r="G1016" s="241"/>
      <c r="H1016" s="528" t="e" cm="1" vm="1">
        <f t="array" ref="H1016">IF([2]!Tabla1[[#This Row],[Código_Actividad]]="","",_xlfn.XLOOKUP([2]!Tabla1[[#This Row],[Código_Actividad]],CodigoActividad,[2]!Tabla2[Actividades Programables Presupuestables],"",0))</f>
        <v>#REF!</v>
      </c>
      <c r="I1016" s="529" t="str">
        <f>IFERROR(VLOOKUP('[2]Formulario PPGR3'!$G1016,'[2]Formulario PPGR2'!$H$9:$V$534,15,FALSE),"")</f>
        <v/>
      </c>
      <c r="J1016" s="534"/>
      <c r="K1016" s="533"/>
      <c r="L1016" s="530" t="str">
        <f>IF([2]!Tabla1[[#This Row],[Descripción]]="","",_xlfn.XLOOKUP([2]!Tabla1[[#This Row],[Descripción]],[2]!Tabla10[Descripción],[2]!Tabla10[Unidad de Medida],"",0))</f>
        <v/>
      </c>
      <c r="M1016" s="321"/>
      <c r="N1016" s="546" t="str">
        <f>IF([2]!Tabla1[[#This Row],[Descripción]]="","",_xlfn.XLOOKUP([2]!Tabla1[[#This Row],[Descripción]],[2]!Tabla10[Descripción],[2]!Tabla10[Precio Unitario],0))</f>
        <v/>
      </c>
      <c r="O1016" s="546" t="str">
        <f>IF([2]!Tabla1[[#This Row],[Cantidad de Insumos]]="","",[2]!Tabla1[[#This Row],[Precio Unitario]]*[2]!Tabla1[[#This Row],[Cantidad de Insumos]])</f>
        <v/>
      </c>
      <c r="P1016" s="531" t="str">
        <f>IF([2]!Tabla1[[#This Row],[Descripción]]="","",_xlfn.XLOOKUP([2]!Tabla1[[#This Row],[Descripción]],[2]!Tabla10[Descripción],[2]!Tabla10[CODIGO PRESUPUESTARIO],0))</f>
        <v/>
      </c>
      <c r="Q1016" s="532"/>
      <c r="R1016" s="532" t="str">
        <f>IF([2]!Tabla1[[#This Row],[Insumos]]="","",_xlfn.XLOOKUP([2]!Tabla1[[#This Row],[Insumos]],[2]!Tabla10[Insumo],[2]!Tabla10[InsumoAbrev],"",0))</f>
        <v/>
      </c>
      <c r="S1016" s="191"/>
    </row>
    <row r="1017" spans="2:19">
      <c r="B1017" s="191" t="str">
        <f>IF('Formulario PPGR3'!$G1017="","",CONCATENATE('Formulario PPGR3'!$C1017,".",'Formulario PPGR3'!$D1017,".",'Formulario PPGR3'!$E1017,".",'Formulario PPGR3'!$F1017))</f>
        <v/>
      </c>
      <c r="C1017" s="191" t="str">
        <f>IF('Formulario PPGR3'!$G1017="","",'Formulario PPGR1'!#REF!)</f>
        <v/>
      </c>
      <c r="D1017" s="191" t="str">
        <f>IF('Formulario PPGR3'!$G1017="","",'Formulario PPGR1'!#REF!)</f>
        <v/>
      </c>
      <c r="E1017" s="191" t="str">
        <f>IF('Formulario PPGR3'!$G1017="","",'Formulario PPGR1'!#REF!)</f>
        <v/>
      </c>
      <c r="F1017" s="191" t="str">
        <f>IF('Formulario PPGR3'!$G1017="","",'Formulario PPGR1'!#REF!)</f>
        <v/>
      </c>
      <c r="G1017" s="241"/>
      <c r="H1017" s="528" t="e" cm="1" vm="1">
        <f t="array" ref="H1017">IF([2]!Tabla1[[#This Row],[Código_Actividad]]="","",_xlfn.XLOOKUP([2]!Tabla1[[#This Row],[Código_Actividad]],CodigoActividad,[2]!Tabla2[Actividades Programables Presupuestables],"",0))</f>
        <v>#REF!</v>
      </c>
      <c r="I1017" s="529" t="str">
        <f>IFERROR(VLOOKUP('[2]Formulario PPGR3'!$G1017,'[2]Formulario PPGR2'!$H$9:$V$534,15,FALSE),"")</f>
        <v/>
      </c>
      <c r="J1017" s="534"/>
      <c r="K1017" s="533"/>
      <c r="L1017" s="530" t="str">
        <f>IF([2]!Tabla1[[#This Row],[Descripción]]="","",_xlfn.XLOOKUP([2]!Tabla1[[#This Row],[Descripción]],[2]!Tabla10[Descripción],[2]!Tabla10[Unidad de Medida],"",0))</f>
        <v/>
      </c>
      <c r="M1017" s="321"/>
      <c r="N1017" s="546" t="str">
        <f>IF([2]!Tabla1[[#This Row],[Descripción]]="","",_xlfn.XLOOKUP([2]!Tabla1[[#This Row],[Descripción]],[2]!Tabla10[Descripción],[2]!Tabla10[Precio Unitario],0))</f>
        <v/>
      </c>
      <c r="O1017" s="546" t="str">
        <f>IF([2]!Tabla1[[#This Row],[Cantidad de Insumos]]="","",[2]!Tabla1[[#This Row],[Precio Unitario]]*[2]!Tabla1[[#This Row],[Cantidad de Insumos]])</f>
        <v/>
      </c>
      <c r="P1017" s="531" t="str">
        <f>IF([2]!Tabla1[[#This Row],[Descripción]]="","",_xlfn.XLOOKUP([2]!Tabla1[[#This Row],[Descripción]],[2]!Tabla10[Descripción],[2]!Tabla10[CODIGO PRESUPUESTARIO],0))</f>
        <v/>
      </c>
      <c r="Q1017" s="532"/>
      <c r="R1017" s="532" t="str">
        <f>IF([2]!Tabla1[[#This Row],[Insumos]]="","",_xlfn.XLOOKUP([2]!Tabla1[[#This Row],[Insumos]],[2]!Tabla10[Insumo],[2]!Tabla10[InsumoAbrev],"",0))</f>
        <v/>
      </c>
      <c r="S1017" s="191"/>
    </row>
    <row r="1018" spans="2:19">
      <c r="B1018" s="191" t="str">
        <f>IF('Formulario PPGR3'!$G1018="","",CONCATENATE('Formulario PPGR3'!$C1018,".",'Formulario PPGR3'!$D1018,".",'Formulario PPGR3'!$E1018,".",'Formulario PPGR3'!$F1018))</f>
        <v/>
      </c>
      <c r="C1018" s="191" t="str">
        <f>IF('Formulario PPGR3'!$G1018="","",'Formulario PPGR1'!#REF!)</f>
        <v/>
      </c>
      <c r="D1018" s="191" t="str">
        <f>IF('Formulario PPGR3'!$G1018="","",'Formulario PPGR1'!#REF!)</f>
        <v/>
      </c>
      <c r="E1018" s="191" t="str">
        <f>IF('Formulario PPGR3'!$G1018="","",'Formulario PPGR1'!#REF!)</f>
        <v/>
      </c>
      <c r="F1018" s="191" t="str">
        <f>IF('Formulario PPGR3'!$G1018="","",'Formulario PPGR1'!#REF!)</f>
        <v/>
      </c>
      <c r="G1018" s="241"/>
      <c r="H1018" s="528" t="e" cm="1" vm="1">
        <f t="array" ref="H1018">IF([2]!Tabla1[[#This Row],[Código_Actividad]]="","",_xlfn.XLOOKUP([2]!Tabla1[[#This Row],[Código_Actividad]],CodigoActividad,[2]!Tabla2[Actividades Programables Presupuestables],"",0))</f>
        <v>#REF!</v>
      </c>
      <c r="I1018" s="529" t="str">
        <f>IFERROR(VLOOKUP('[2]Formulario PPGR3'!$G1018,'[2]Formulario PPGR2'!$H$9:$V$534,15,FALSE),"")</f>
        <v/>
      </c>
      <c r="J1018" s="534"/>
      <c r="K1018" s="533"/>
      <c r="L1018" s="530" t="str">
        <f>IF([2]!Tabla1[[#This Row],[Descripción]]="","",_xlfn.XLOOKUP([2]!Tabla1[[#This Row],[Descripción]],[2]!Tabla10[Descripción],[2]!Tabla10[Unidad de Medida],"",0))</f>
        <v/>
      </c>
      <c r="M1018" s="321"/>
      <c r="N1018" s="546" t="str">
        <f>IF([2]!Tabla1[[#This Row],[Descripción]]="","",_xlfn.XLOOKUP([2]!Tabla1[[#This Row],[Descripción]],[2]!Tabla10[Descripción],[2]!Tabla10[Precio Unitario],0))</f>
        <v/>
      </c>
      <c r="O1018" s="546" t="str">
        <f>IF([2]!Tabla1[[#This Row],[Cantidad de Insumos]]="","",[2]!Tabla1[[#This Row],[Precio Unitario]]*[2]!Tabla1[[#This Row],[Cantidad de Insumos]])</f>
        <v/>
      </c>
      <c r="P1018" s="531" t="str">
        <f>IF([2]!Tabla1[[#This Row],[Descripción]]="","",_xlfn.XLOOKUP([2]!Tabla1[[#This Row],[Descripción]],[2]!Tabla10[Descripción],[2]!Tabla10[CODIGO PRESUPUESTARIO],0))</f>
        <v/>
      </c>
      <c r="Q1018" s="532"/>
      <c r="R1018" s="532" t="str">
        <f>IF([2]!Tabla1[[#This Row],[Insumos]]="","",_xlfn.XLOOKUP([2]!Tabla1[[#This Row],[Insumos]],[2]!Tabla10[Insumo],[2]!Tabla10[InsumoAbrev],"",0))</f>
        <v/>
      </c>
      <c r="S1018" s="191"/>
    </row>
    <row r="1019" spans="2:19">
      <c r="B1019" s="191" t="str">
        <f>IF('Formulario PPGR3'!$G1019="","",CONCATENATE('Formulario PPGR3'!$C1019,".",'Formulario PPGR3'!$D1019,".",'Formulario PPGR3'!$E1019,".",'Formulario PPGR3'!$F1019))</f>
        <v/>
      </c>
      <c r="C1019" s="191" t="str">
        <f>IF('Formulario PPGR3'!$G1019="","",'Formulario PPGR1'!#REF!)</f>
        <v/>
      </c>
      <c r="D1019" s="191" t="str">
        <f>IF('Formulario PPGR3'!$G1019="","",'Formulario PPGR1'!#REF!)</f>
        <v/>
      </c>
      <c r="E1019" s="191" t="str">
        <f>IF('Formulario PPGR3'!$G1019="","",'Formulario PPGR1'!#REF!)</f>
        <v/>
      </c>
      <c r="F1019" s="191" t="str">
        <f>IF('Formulario PPGR3'!$G1019="","",'Formulario PPGR1'!#REF!)</f>
        <v/>
      </c>
      <c r="G1019" s="241"/>
      <c r="H1019" s="528" t="e" cm="1" vm="1">
        <f t="array" ref="H1019">IF([2]!Tabla1[[#This Row],[Código_Actividad]]="","",_xlfn.XLOOKUP([2]!Tabla1[[#This Row],[Código_Actividad]],CodigoActividad,[2]!Tabla2[Actividades Programables Presupuestables],"",0))</f>
        <v>#REF!</v>
      </c>
      <c r="I1019" s="529" t="str">
        <f>IFERROR(VLOOKUP('[2]Formulario PPGR3'!$G1019,'[2]Formulario PPGR2'!$H$9:$V$534,15,FALSE),"")</f>
        <v/>
      </c>
      <c r="J1019" s="534"/>
      <c r="K1019" s="533"/>
      <c r="L1019" s="530" t="str">
        <f>IF([2]!Tabla1[[#This Row],[Descripción]]="","",_xlfn.XLOOKUP([2]!Tabla1[[#This Row],[Descripción]],[2]!Tabla10[Descripción],[2]!Tabla10[Unidad de Medida],"",0))</f>
        <v/>
      </c>
      <c r="M1019" s="321"/>
      <c r="N1019" s="546" t="str">
        <f>IF([2]!Tabla1[[#This Row],[Descripción]]="","",_xlfn.XLOOKUP([2]!Tabla1[[#This Row],[Descripción]],[2]!Tabla10[Descripción],[2]!Tabla10[Precio Unitario],0))</f>
        <v/>
      </c>
      <c r="O1019" s="546" t="str">
        <f>IF([2]!Tabla1[[#This Row],[Cantidad de Insumos]]="","",[2]!Tabla1[[#This Row],[Precio Unitario]]*[2]!Tabla1[[#This Row],[Cantidad de Insumos]])</f>
        <v/>
      </c>
      <c r="P1019" s="531" t="str">
        <f>IF([2]!Tabla1[[#This Row],[Descripción]]="","",_xlfn.XLOOKUP([2]!Tabla1[[#This Row],[Descripción]],[2]!Tabla10[Descripción],[2]!Tabla10[CODIGO PRESUPUESTARIO],0))</f>
        <v/>
      </c>
      <c r="Q1019" s="532"/>
      <c r="R1019" s="532" t="str">
        <f>IF([2]!Tabla1[[#This Row],[Insumos]]="","",_xlfn.XLOOKUP([2]!Tabla1[[#This Row],[Insumos]],[2]!Tabla10[Insumo],[2]!Tabla10[InsumoAbrev],"",0))</f>
        <v/>
      </c>
      <c r="S1019" s="191"/>
    </row>
    <row r="1020" spans="2:19">
      <c r="B1020" s="191" t="str">
        <f>IF('Formulario PPGR3'!$G1020="","",CONCATENATE('Formulario PPGR3'!$C1020,".",'Formulario PPGR3'!$D1020,".",'Formulario PPGR3'!$E1020,".",'Formulario PPGR3'!$F1020))</f>
        <v/>
      </c>
      <c r="C1020" s="191" t="str">
        <f>IF('Formulario PPGR3'!$G1020="","",'Formulario PPGR1'!#REF!)</f>
        <v/>
      </c>
      <c r="D1020" s="191" t="str">
        <f>IF('Formulario PPGR3'!$G1020="","",'Formulario PPGR1'!#REF!)</f>
        <v/>
      </c>
      <c r="E1020" s="191" t="str">
        <f>IF('Formulario PPGR3'!$G1020="","",'Formulario PPGR1'!#REF!)</f>
        <v/>
      </c>
      <c r="F1020" s="191" t="str">
        <f>IF('Formulario PPGR3'!$G1020="","",'Formulario PPGR1'!#REF!)</f>
        <v/>
      </c>
      <c r="G1020" s="241"/>
      <c r="H1020" s="528" t="e" cm="1" vm="1">
        <f t="array" ref="H1020">IF([2]!Tabla1[[#This Row],[Código_Actividad]]="","",_xlfn.XLOOKUP([2]!Tabla1[[#This Row],[Código_Actividad]],CodigoActividad,[2]!Tabla2[Actividades Programables Presupuestables],"",0))</f>
        <v>#REF!</v>
      </c>
      <c r="I1020" s="529" t="str">
        <f>IFERROR(VLOOKUP('[2]Formulario PPGR3'!$G1020,'[2]Formulario PPGR2'!$H$9:$V$534,15,FALSE),"")</f>
        <v/>
      </c>
      <c r="J1020" s="534"/>
      <c r="K1020" s="533"/>
      <c r="L1020" s="530" t="str">
        <f>IF([2]!Tabla1[[#This Row],[Descripción]]="","",_xlfn.XLOOKUP([2]!Tabla1[[#This Row],[Descripción]],[2]!Tabla10[Descripción],[2]!Tabla10[Unidad de Medida],"",0))</f>
        <v/>
      </c>
      <c r="M1020" s="321"/>
      <c r="N1020" s="546" t="str">
        <f>IF([2]!Tabla1[[#This Row],[Descripción]]="","",_xlfn.XLOOKUP([2]!Tabla1[[#This Row],[Descripción]],[2]!Tabla10[Descripción],[2]!Tabla10[Precio Unitario],0))</f>
        <v/>
      </c>
      <c r="O1020" s="546" t="str">
        <f>IF([2]!Tabla1[[#This Row],[Cantidad de Insumos]]="","",[2]!Tabla1[[#This Row],[Precio Unitario]]*[2]!Tabla1[[#This Row],[Cantidad de Insumos]])</f>
        <v/>
      </c>
      <c r="P1020" s="531" t="str">
        <f>IF([2]!Tabla1[[#This Row],[Descripción]]="","",_xlfn.XLOOKUP([2]!Tabla1[[#This Row],[Descripción]],[2]!Tabla10[Descripción],[2]!Tabla10[CODIGO PRESUPUESTARIO],0))</f>
        <v/>
      </c>
      <c r="Q1020" s="532"/>
      <c r="R1020" s="532" t="str">
        <f>IF([2]!Tabla1[[#This Row],[Insumos]]="","",_xlfn.XLOOKUP([2]!Tabla1[[#This Row],[Insumos]],[2]!Tabla10[Insumo],[2]!Tabla10[InsumoAbrev],"",0))</f>
        <v/>
      </c>
      <c r="S1020" s="191"/>
    </row>
    <row r="1021" spans="2:19">
      <c r="B1021" s="191" t="str">
        <f>IF('Formulario PPGR3'!$G1021="","",CONCATENATE('Formulario PPGR3'!$C1021,".",'Formulario PPGR3'!$D1021,".",'Formulario PPGR3'!$E1021,".",'Formulario PPGR3'!$F1021))</f>
        <v/>
      </c>
      <c r="C1021" s="191" t="str">
        <f>IF('Formulario PPGR3'!$G1021="","",'Formulario PPGR1'!#REF!)</f>
        <v/>
      </c>
      <c r="D1021" s="191" t="str">
        <f>IF('Formulario PPGR3'!$G1021="","",'Formulario PPGR1'!#REF!)</f>
        <v/>
      </c>
      <c r="E1021" s="191" t="str">
        <f>IF('Formulario PPGR3'!$G1021="","",'Formulario PPGR1'!#REF!)</f>
        <v/>
      </c>
      <c r="F1021" s="191" t="str">
        <f>IF('Formulario PPGR3'!$G1021="","",'Formulario PPGR1'!#REF!)</f>
        <v/>
      </c>
      <c r="G1021" s="241"/>
      <c r="H1021" s="528" t="e" cm="1" vm="1">
        <f t="array" ref="H1021">IF([2]!Tabla1[[#This Row],[Código_Actividad]]="","",_xlfn.XLOOKUP([2]!Tabla1[[#This Row],[Código_Actividad]],CodigoActividad,[2]!Tabla2[Actividades Programables Presupuestables],"",0))</f>
        <v>#REF!</v>
      </c>
      <c r="I1021" s="529" t="str">
        <f>IFERROR(VLOOKUP('[2]Formulario PPGR3'!$G1021,'[2]Formulario PPGR2'!$H$9:$V$534,15,FALSE),"")</f>
        <v/>
      </c>
      <c r="J1021" s="534"/>
      <c r="K1021" s="533"/>
      <c r="L1021" s="530" t="str">
        <f>IF([2]!Tabla1[[#This Row],[Descripción]]="","",_xlfn.XLOOKUP([2]!Tabla1[[#This Row],[Descripción]],[2]!Tabla10[Descripción],[2]!Tabla10[Unidad de Medida],"",0))</f>
        <v/>
      </c>
      <c r="M1021" s="321"/>
      <c r="N1021" s="546" t="str">
        <f>IF([2]!Tabla1[[#This Row],[Descripción]]="","",_xlfn.XLOOKUP([2]!Tabla1[[#This Row],[Descripción]],[2]!Tabla10[Descripción],[2]!Tabla10[Precio Unitario],0))</f>
        <v/>
      </c>
      <c r="O1021" s="546" t="str">
        <f>IF([2]!Tabla1[[#This Row],[Cantidad de Insumos]]="","",[2]!Tabla1[[#This Row],[Precio Unitario]]*[2]!Tabla1[[#This Row],[Cantidad de Insumos]])</f>
        <v/>
      </c>
      <c r="P1021" s="531" t="str">
        <f>IF([2]!Tabla1[[#This Row],[Descripción]]="","",_xlfn.XLOOKUP([2]!Tabla1[[#This Row],[Descripción]],[2]!Tabla10[Descripción],[2]!Tabla10[CODIGO PRESUPUESTARIO],0))</f>
        <v/>
      </c>
      <c r="Q1021" s="532"/>
      <c r="R1021" s="532" t="str">
        <f>IF([2]!Tabla1[[#This Row],[Insumos]]="","",_xlfn.XLOOKUP([2]!Tabla1[[#This Row],[Insumos]],[2]!Tabla10[Insumo],[2]!Tabla10[InsumoAbrev],"",0))</f>
        <v/>
      </c>
      <c r="S1021" s="191"/>
    </row>
    <row r="1022" spans="2:19">
      <c r="B1022" s="191" t="str">
        <f>IF('Formulario PPGR3'!$G1022="","",CONCATENATE('Formulario PPGR3'!$C1022,".",'Formulario PPGR3'!$D1022,".",'Formulario PPGR3'!$E1022,".",'Formulario PPGR3'!$F1022))</f>
        <v/>
      </c>
      <c r="C1022" s="191" t="str">
        <f>IF('Formulario PPGR3'!$G1022="","",'Formulario PPGR1'!#REF!)</f>
        <v/>
      </c>
      <c r="D1022" s="191" t="str">
        <f>IF('Formulario PPGR3'!$G1022="","",'Formulario PPGR1'!#REF!)</f>
        <v/>
      </c>
      <c r="E1022" s="191" t="str">
        <f>IF('Formulario PPGR3'!$G1022="","",'Formulario PPGR1'!#REF!)</f>
        <v/>
      </c>
      <c r="F1022" s="191" t="str">
        <f>IF('Formulario PPGR3'!$G1022="","",'Formulario PPGR1'!#REF!)</f>
        <v/>
      </c>
      <c r="G1022" s="241"/>
      <c r="H1022" s="528" t="e" cm="1" vm="1">
        <f t="array" ref="H1022">IF([2]!Tabla1[[#This Row],[Código_Actividad]]="","",_xlfn.XLOOKUP([2]!Tabla1[[#This Row],[Código_Actividad]],CodigoActividad,[2]!Tabla2[Actividades Programables Presupuestables],"",0))</f>
        <v>#REF!</v>
      </c>
      <c r="I1022" s="529" t="str">
        <f>IFERROR(VLOOKUP('[2]Formulario PPGR3'!$G1022,'[2]Formulario PPGR2'!$H$9:$V$534,15,FALSE),"")</f>
        <v/>
      </c>
      <c r="J1022" s="534"/>
      <c r="K1022" s="533"/>
      <c r="L1022" s="530" t="str">
        <f>IF([2]!Tabla1[[#This Row],[Descripción]]="","",_xlfn.XLOOKUP([2]!Tabla1[[#This Row],[Descripción]],[2]!Tabla10[Descripción],[2]!Tabla10[Unidad de Medida],"",0))</f>
        <v/>
      </c>
      <c r="M1022" s="321"/>
      <c r="N1022" s="546" t="str">
        <f>IF([2]!Tabla1[[#This Row],[Descripción]]="","",_xlfn.XLOOKUP([2]!Tabla1[[#This Row],[Descripción]],[2]!Tabla10[Descripción],[2]!Tabla10[Precio Unitario],0))</f>
        <v/>
      </c>
      <c r="O1022" s="546" t="str">
        <f>IF([2]!Tabla1[[#This Row],[Cantidad de Insumos]]="","",[2]!Tabla1[[#This Row],[Precio Unitario]]*[2]!Tabla1[[#This Row],[Cantidad de Insumos]])</f>
        <v/>
      </c>
      <c r="P1022" s="531" t="str">
        <f>IF([2]!Tabla1[[#This Row],[Descripción]]="","",_xlfn.XLOOKUP([2]!Tabla1[[#This Row],[Descripción]],[2]!Tabla10[Descripción],[2]!Tabla10[CODIGO PRESUPUESTARIO],0))</f>
        <v/>
      </c>
      <c r="Q1022" s="532"/>
      <c r="R1022" s="532" t="str">
        <f>IF([2]!Tabla1[[#This Row],[Insumos]]="","",_xlfn.XLOOKUP([2]!Tabla1[[#This Row],[Insumos]],[2]!Tabla10[Insumo],[2]!Tabla10[InsumoAbrev],"",0))</f>
        <v/>
      </c>
      <c r="S1022" s="191"/>
    </row>
    <row r="1023" spans="2:19">
      <c r="B1023" s="191" t="str">
        <f>IF('Formulario PPGR3'!$G1023="","",CONCATENATE('Formulario PPGR3'!$C1023,".",'Formulario PPGR3'!$D1023,".",'Formulario PPGR3'!$E1023,".",'Formulario PPGR3'!$F1023))</f>
        <v/>
      </c>
      <c r="C1023" s="191" t="str">
        <f>IF('Formulario PPGR3'!$G1023="","",'Formulario PPGR1'!#REF!)</f>
        <v/>
      </c>
      <c r="D1023" s="191" t="str">
        <f>IF('Formulario PPGR3'!$G1023="","",'Formulario PPGR1'!#REF!)</f>
        <v/>
      </c>
      <c r="E1023" s="191" t="str">
        <f>IF('Formulario PPGR3'!$G1023="","",'Formulario PPGR1'!#REF!)</f>
        <v/>
      </c>
      <c r="F1023" s="191" t="str">
        <f>IF('Formulario PPGR3'!$G1023="","",'Formulario PPGR1'!#REF!)</f>
        <v/>
      </c>
      <c r="G1023" s="241"/>
      <c r="H1023" s="528" t="e" cm="1" vm="1">
        <f t="array" ref="H1023">IF([2]!Tabla1[[#This Row],[Código_Actividad]]="","",_xlfn.XLOOKUP([2]!Tabla1[[#This Row],[Código_Actividad]],CodigoActividad,[2]!Tabla2[Actividades Programables Presupuestables],"",0))</f>
        <v>#REF!</v>
      </c>
      <c r="I1023" s="529" t="str">
        <f>IFERROR(VLOOKUP('[2]Formulario PPGR3'!$G1023,'[2]Formulario PPGR2'!$H$9:$V$534,15,FALSE),"")</f>
        <v/>
      </c>
      <c r="J1023" s="534"/>
      <c r="K1023" s="533"/>
      <c r="L1023" s="530" t="str">
        <f>IF([2]!Tabla1[[#This Row],[Descripción]]="","",_xlfn.XLOOKUP([2]!Tabla1[[#This Row],[Descripción]],[2]!Tabla10[Descripción],[2]!Tabla10[Unidad de Medida],"",0))</f>
        <v/>
      </c>
      <c r="M1023" s="321"/>
      <c r="N1023" s="546" t="str">
        <f>IF([2]!Tabla1[[#This Row],[Descripción]]="","",_xlfn.XLOOKUP([2]!Tabla1[[#This Row],[Descripción]],[2]!Tabla10[Descripción],[2]!Tabla10[Precio Unitario],0))</f>
        <v/>
      </c>
      <c r="O1023" s="546" t="str">
        <f>IF([2]!Tabla1[[#This Row],[Cantidad de Insumos]]="","",[2]!Tabla1[[#This Row],[Precio Unitario]]*[2]!Tabla1[[#This Row],[Cantidad de Insumos]])</f>
        <v/>
      </c>
      <c r="P1023" s="531" t="str">
        <f>IF([2]!Tabla1[[#This Row],[Descripción]]="","",_xlfn.XLOOKUP([2]!Tabla1[[#This Row],[Descripción]],[2]!Tabla10[Descripción],[2]!Tabla10[CODIGO PRESUPUESTARIO],0))</f>
        <v/>
      </c>
      <c r="Q1023" s="532"/>
      <c r="R1023" s="532" t="str">
        <f>IF([2]!Tabla1[[#This Row],[Insumos]]="","",_xlfn.XLOOKUP([2]!Tabla1[[#This Row],[Insumos]],[2]!Tabla10[Insumo],[2]!Tabla10[InsumoAbrev],"",0))</f>
        <v/>
      </c>
      <c r="S1023" s="191"/>
    </row>
    <row r="1024" spans="2:19">
      <c r="B1024" s="191" t="str">
        <f>IF('Formulario PPGR3'!$G1024="","",CONCATENATE('Formulario PPGR3'!$C1024,".",'Formulario PPGR3'!$D1024,".",'Formulario PPGR3'!$E1024,".",'Formulario PPGR3'!$F1024))</f>
        <v/>
      </c>
      <c r="C1024" s="191" t="str">
        <f>IF('Formulario PPGR3'!$G1024="","",'Formulario PPGR1'!#REF!)</f>
        <v/>
      </c>
      <c r="D1024" s="191" t="str">
        <f>IF('Formulario PPGR3'!$G1024="","",'Formulario PPGR1'!#REF!)</f>
        <v/>
      </c>
      <c r="E1024" s="191" t="str">
        <f>IF('Formulario PPGR3'!$G1024="","",'Formulario PPGR1'!#REF!)</f>
        <v/>
      </c>
      <c r="F1024" s="191" t="str">
        <f>IF('Formulario PPGR3'!$G1024="","",'Formulario PPGR1'!#REF!)</f>
        <v/>
      </c>
      <c r="G1024" s="241"/>
      <c r="H1024" s="528" t="e" cm="1" vm="1">
        <f t="array" ref="H1024">IF([2]!Tabla1[[#This Row],[Código_Actividad]]="","",_xlfn.XLOOKUP([2]!Tabla1[[#This Row],[Código_Actividad]],CodigoActividad,[2]!Tabla2[Actividades Programables Presupuestables],"",0))</f>
        <v>#REF!</v>
      </c>
      <c r="I1024" s="529" t="str">
        <f>IFERROR(VLOOKUP('[2]Formulario PPGR3'!$G1024,'[2]Formulario PPGR2'!$H$9:$V$534,15,FALSE),"")</f>
        <v/>
      </c>
      <c r="J1024" s="534"/>
      <c r="K1024" s="533"/>
      <c r="L1024" s="530" t="str">
        <f>IF([2]!Tabla1[[#This Row],[Descripción]]="","",_xlfn.XLOOKUP([2]!Tabla1[[#This Row],[Descripción]],[2]!Tabla10[Descripción],[2]!Tabla10[Unidad de Medida],"",0))</f>
        <v/>
      </c>
      <c r="M1024" s="321"/>
      <c r="N1024" s="546" t="str">
        <f>IF([2]!Tabla1[[#This Row],[Descripción]]="","",_xlfn.XLOOKUP([2]!Tabla1[[#This Row],[Descripción]],[2]!Tabla10[Descripción],[2]!Tabla10[Precio Unitario],0))</f>
        <v/>
      </c>
      <c r="O1024" s="546" t="str">
        <f>IF([2]!Tabla1[[#This Row],[Cantidad de Insumos]]="","",[2]!Tabla1[[#This Row],[Precio Unitario]]*[2]!Tabla1[[#This Row],[Cantidad de Insumos]])</f>
        <v/>
      </c>
      <c r="P1024" s="531" t="str">
        <f>IF([2]!Tabla1[[#This Row],[Descripción]]="","",_xlfn.XLOOKUP([2]!Tabla1[[#This Row],[Descripción]],[2]!Tabla10[Descripción],[2]!Tabla10[CODIGO PRESUPUESTARIO],0))</f>
        <v/>
      </c>
      <c r="Q1024" s="532"/>
      <c r="R1024" s="532" t="str">
        <f>IF([2]!Tabla1[[#This Row],[Insumos]]="","",_xlfn.XLOOKUP([2]!Tabla1[[#This Row],[Insumos]],[2]!Tabla10[Insumo],[2]!Tabla10[InsumoAbrev],"",0))</f>
        <v/>
      </c>
      <c r="S1024" s="191"/>
    </row>
    <row r="1025" spans="2:19">
      <c r="B1025" s="191" t="str">
        <f>IF('Formulario PPGR3'!$G1025="","",CONCATENATE('Formulario PPGR3'!$C1025,".",'Formulario PPGR3'!$D1025,".",'Formulario PPGR3'!$E1025,".",'Formulario PPGR3'!$F1025))</f>
        <v/>
      </c>
      <c r="C1025" s="191" t="str">
        <f>IF('Formulario PPGR3'!$G1025="","",'Formulario PPGR1'!#REF!)</f>
        <v/>
      </c>
      <c r="D1025" s="191" t="str">
        <f>IF('Formulario PPGR3'!$G1025="","",'Formulario PPGR1'!#REF!)</f>
        <v/>
      </c>
      <c r="E1025" s="191" t="str">
        <f>IF('Formulario PPGR3'!$G1025="","",'Formulario PPGR1'!#REF!)</f>
        <v/>
      </c>
      <c r="F1025" s="191" t="str">
        <f>IF('Formulario PPGR3'!$G1025="","",'Formulario PPGR1'!#REF!)</f>
        <v/>
      </c>
      <c r="G1025" s="241"/>
      <c r="H1025" s="528" t="e" cm="1" vm="1">
        <f t="array" ref="H1025">IF([2]!Tabla1[[#This Row],[Código_Actividad]]="","",_xlfn.XLOOKUP([2]!Tabla1[[#This Row],[Código_Actividad]],CodigoActividad,[2]!Tabla2[Actividades Programables Presupuestables],"",0))</f>
        <v>#REF!</v>
      </c>
      <c r="I1025" s="529" t="str">
        <f>IFERROR(VLOOKUP('[2]Formulario PPGR3'!$G1025,'[2]Formulario PPGR2'!$H$9:$V$534,15,FALSE),"")</f>
        <v/>
      </c>
      <c r="J1025" s="534"/>
      <c r="K1025" s="533"/>
      <c r="L1025" s="530" t="str">
        <f>IF([2]!Tabla1[[#This Row],[Descripción]]="","",_xlfn.XLOOKUP([2]!Tabla1[[#This Row],[Descripción]],[2]!Tabla10[Descripción],[2]!Tabla10[Unidad de Medida],"",0))</f>
        <v/>
      </c>
      <c r="M1025" s="321"/>
      <c r="N1025" s="546" t="str">
        <f>IF([2]!Tabla1[[#This Row],[Descripción]]="","",_xlfn.XLOOKUP([2]!Tabla1[[#This Row],[Descripción]],[2]!Tabla10[Descripción],[2]!Tabla10[Precio Unitario],0))</f>
        <v/>
      </c>
      <c r="O1025" s="546" t="str">
        <f>IF([2]!Tabla1[[#This Row],[Cantidad de Insumos]]="","",[2]!Tabla1[[#This Row],[Precio Unitario]]*[2]!Tabla1[[#This Row],[Cantidad de Insumos]])</f>
        <v/>
      </c>
      <c r="P1025" s="531" t="str">
        <f>IF([2]!Tabla1[[#This Row],[Descripción]]="","",_xlfn.XLOOKUP([2]!Tabla1[[#This Row],[Descripción]],[2]!Tabla10[Descripción],[2]!Tabla10[CODIGO PRESUPUESTARIO],0))</f>
        <v/>
      </c>
      <c r="Q1025" s="532"/>
      <c r="R1025" s="532" t="str">
        <f>IF([2]!Tabla1[[#This Row],[Insumos]]="","",_xlfn.XLOOKUP([2]!Tabla1[[#This Row],[Insumos]],[2]!Tabla10[Insumo],[2]!Tabla10[InsumoAbrev],"",0))</f>
        <v/>
      </c>
      <c r="S1025" s="191"/>
    </row>
    <row r="1026" spans="2:19">
      <c r="B1026" s="191" t="str">
        <f>IF('Formulario PPGR3'!$G1026="","",CONCATENATE('Formulario PPGR3'!$C1026,".",'Formulario PPGR3'!$D1026,".",'Formulario PPGR3'!$E1026,".",'Formulario PPGR3'!$F1026))</f>
        <v/>
      </c>
      <c r="C1026" s="191" t="str">
        <f>IF('Formulario PPGR3'!$G1026="","",'Formulario PPGR1'!#REF!)</f>
        <v/>
      </c>
      <c r="D1026" s="191" t="str">
        <f>IF('Formulario PPGR3'!$G1026="","",'Formulario PPGR1'!#REF!)</f>
        <v/>
      </c>
      <c r="E1026" s="191" t="str">
        <f>IF('Formulario PPGR3'!$G1026="","",'Formulario PPGR1'!#REF!)</f>
        <v/>
      </c>
      <c r="F1026" s="191" t="str">
        <f>IF('Formulario PPGR3'!$G1026="","",'Formulario PPGR1'!#REF!)</f>
        <v/>
      </c>
      <c r="G1026" s="241"/>
      <c r="H1026" s="528" t="e" cm="1" vm="1">
        <f t="array" ref="H1026">IF([2]!Tabla1[[#This Row],[Código_Actividad]]="","",_xlfn.XLOOKUP([2]!Tabla1[[#This Row],[Código_Actividad]],CodigoActividad,[2]!Tabla2[Actividades Programables Presupuestables],"",0))</f>
        <v>#REF!</v>
      </c>
      <c r="I1026" s="529" t="str">
        <f>IFERROR(VLOOKUP('[2]Formulario PPGR3'!$G1026,'[2]Formulario PPGR2'!$H$9:$V$534,15,FALSE),"")</f>
        <v/>
      </c>
      <c r="J1026" s="534"/>
      <c r="K1026" s="533"/>
      <c r="L1026" s="530" t="str">
        <f>IF([2]!Tabla1[[#This Row],[Descripción]]="","",_xlfn.XLOOKUP([2]!Tabla1[[#This Row],[Descripción]],[2]!Tabla10[Descripción],[2]!Tabla10[Unidad de Medida],"",0))</f>
        <v/>
      </c>
      <c r="M1026" s="321"/>
      <c r="N1026" s="546" t="str">
        <f>IF([2]!Tabla1[[#This Row],[Descripción]]="","",_xlfn.XLOOKUP([2]!Tabla1[[#This Row],[Descripción]],[2]!Tabla10[Descripción],[2]!Tabla10[Precio Unitario],0))</f>
        <v/>
      </c>
      <c r="O1026" s="546" t="str">
        <f>IF([2]!Tabla1[[#This Row],[Cantidad de Insumos]]="","",[2]!Tabla1[[#This Row],[Precio Unitario]]*[2]!Tabla1[[#This Row],[Cantidad de Insumos]])</f>
        <v/>
      </c>
      <c r="P1026" s="531" t="str">
        <f>IF([2]!Tabla1[[#This Row],[Descripción]]="","",_xlfn.XLOOKUP([2]!Tabla1[[#This Row],[Descripción]],[2]!Tabla10[Descripción],[2]!Tabla10[CODIGO PRESUPUESTARIO],0))</f>
        <v/>
      </c>
      <c r="Q1026" s="532"/>
      <c r="R1026" s="532" t="str">
        <f>IF([2]!Tabla1[[#This Row],[Insumos]]="","",_xlfn.XLOOKUP([2]!Tabla1[[#This Row],[Insumos]],[2]!Tabla10[Insumo],[2]!Tabla10[InsumoAbrev],"",0))</f>
        <v/>
      </c>
      <c r="S1026" s="191"/>
    </row>
    <row r="1027" spans="2:19">
      <c r="B1027" s="191" t="str">
        <f>IF('Formulario PPGR3'!$G1027="","",CONCATENATE('Formulario PPGR3'!$C1027,".",'Formulario PPGR3'!$D1027,".",'Formulario PPGR3'!$E1027,".",'Formulario PPGR3'!$F1027))</f>
        <v/>
      </c>
      <c r="C1027" s="191" t="str">
        <f>IF('Formulario PPGR3'!$G1027="","",'Formulario PPGR1'!#REF!)</f>
        <v/>
      </c>
      <c r="D1027" s="191" t="str">
        <f>IF('Formulario PPGR3'!$G1027="","",'Formulario PPGR1'!#REF!)</f>
        <v/>
      </c>
      <c r="E1027" s="191" t="str">
        <f>IF('Formulario PPGR3'!$G1027="","",'Formulario PPGR1'!#REF!)</f>
        <v/>
      </c>
      <c r="F1027" s="191" t="str">
        <f>IF('Formulario PPGR3'!$G1027="","",'Formulario PPGR1'!#REF!)</f>
        <v/>
      </c>
      <c r="G1027" s="241"/>
      <c r="H1027" s="528" t="e" cm="1" vm="1">
        <f t="array" ref="H1027">IF([2]!Tabla1[[#This Row],[Código_Actividad]]="","",_xlfn.XLOOKUP([2]!Tabla1[[#This Row],[Código_Actividad]],CodigoActividad,[2]!Tabla2[Actividades Programables Presupuestables],"",0))</f>
        <v>#REF!</v>
      </c>
      <c r="I1027" s="529" t="str">
        <f>IFERROR(VLOOKUP('[2]Formulario PPGR3'!$G1027,'[2]Formulario PPGR2'!$H$9:$V$534,15,FALSE),"")</f>
        <v/>
      </c>
      <c r="J1027" s="534"/>
      <c r="K1027" s="533"/>
      <c r="L1027" s="530" t="str">
        <f>IF([2]!Tabla1[[#This Row],[Descripción]]="","",_xlfn.XLOOKUP([2]!Tabla1[[#This Row],[Descripción]],[2]!Tabla10[Descripción],[2]!Tabla10[Unidad de Medida],"",0))</f>
        <v/>
      </c>
      <c r="M1027" s="321"/>
      <c r="N1027" s="546" t="str">
        <f>IF([2]!Tabla1[[#This Row],[Descripción]]="","",_xlfn.XLOOKUP([2]!Tabla1[[#This Row],[Descripción]],[2]!Tabla10[Descripción],[2]!Tabla10[Precio Unitario],0))</f>
        <v/>
      </c>
      <c r="O1027" s="546" t="str">
        <f>IF([2]!Tabla1[[#This Row],[Cantidad de Insumos]]="","",[2]!Tabla1[[#This Row],[Precio Unitario]]*[2]!Tabla1[[#This Row],[Cantidad de Insumos]])</f>
        <v/>
      </c>
      <c r="P1027" s="531" t="str">
        <f>IF([2]!Tabla1[[#This Row],[Descripción]]="","",_xlfn.XLOOKUP([2]!Tabla1[[#This Row],[Descripción]],[2]!Tabla10[Descripción],[2]!Tabla10[CODIGO PRESUPUESTARIO],0))</f>
        <v/>
      </c>
      <c r="Q1027" s="532"/>
      <c r="R1027" s="532" t="str">
        <f>IF([2]!Tabla1[[#This Row],[Insumos]]="","",_xlfn.XLOOKUP([2]!Tabla1[[#This Row],[Insumos]],[2]!Tabla10[Insumo],[2]!Tabla10[InsumoAbrev],"",0))</f>
        <v/>
      </c>
      <c r="S1027" s="191"/>
    </row>
    <row r="1028" spans="2:19">
      <c r="B1028" s="191" t="str">
        <f>IF('Formulario PPGR3'!$G1028="","",CONCATENATE('Formulario PPGR3'!$C1028,".",'Formulario PPGR3'!$D1028,".",'Formulario PPGR3'!$E1028,".",'Formulario PPGR3'!$F1028))</f>
        <v/>
      </c>
      <c r="C1028" s="191" t="str">
        <f>IF('Formulario PPGR3'!$G1028="","",'Formulario PPGR1'!#REF!)</f>
        <v/>
      </c>
      <c r="D1028" s="191" t="str">
        <f>IF('Formulario PPGR3'!$G1028="","",'Formulario PPGR1'!#REF!)</f>
        <v/>
      </c>
      <c r="E1028" s="191" t="str">
        <f>IF('Formulario PPGR3'!$G1028="","",'Formulario PPGR1'!#REF!)</f>
        <v/>
      </c>
      <c r="F1028" s="191" t="str">
        <f>IF('Formulario PPGR3'!$G1028="","",'Formulario PPGR1'!#REF!)</f>
        <v/>
      </c>
      <c r="G1028" s="241"/>
      <c r="H1028" s="528" t="e" cm="1" vm="1">
        <f t="array" ref="H1028">IF([2]!Tabla1[[#This Row],[Código_Actividad]]="","",_xlfn.XLOOKUP([2]!Tabla1[[#This Row],[Código_Actividad]],CodigoActividad,[2]!Tabla2[Actividades Programables Presupuestables],"",0))</f>
        <v>#REF!</v>
      </c>
      <c r="I1028" s="529" t="str">
        <f>IFERROR(VLOOKUP('[2]Formulario PPGR3'!$G1028,'[2]Formulario PPGR2'!$H$9:$V$534,15,FALSE),"")</f>
        <v/>
      </c>
      <c r="J1028" s="534"/>
      <c r="K1028" s="533"/>
      <c r="L1028" s="530" t="str">
        <f>IF([2]!Tabla1[[#This Row],[Descripción]]="","",_xlfn.XLOOKUP([2]!Tabla1[[#This Row],[Descripción]],[2]!Tabla10[Descripción],[2]!Tabla10[Unidad de Medida],"",0))</f>
        <v/>
      </c>
      <c r="M1028" s="321"/>
      <c r="N1028" s="546" t="str">
        <f>IF([2]!Tabla1[[#This Row],[Descripción]]="","",_xlfn.XLOOKUP([2]!Tabla1[[#This Row],[Descripción]],[2]!Tabla10[Descripción],[2]!Tabla10[Precio Unitario],0))</f>
        <v/>
      </c>
      <c r="O1028" s="546" t="str">
        <f>IF([2]!Tabla1[[#This Row],[Cantidad de Insumos]]="","",[2]!Tabla1[[#This Row],[Precio Unitario]]*[2]!Tabla1[[#This Row],[Cantidad de Insumos]])</f>
        <v/>
      </c>
      <c r="P1028" s="531" t="str">
        <f>IF([2]!Tabla1[[#This Row],[Descripción]]="","",_xlfn.XLOOKUP([2]!Tabla1[[#This Row],[Descripción]],[2]!Tabla10[Descripción],[2]!Tabla10[CODIGO PRESUPUESTARIO],0))</f>
        <v/>
      </c>
      <c r="Q1028" s="532"/>
      <c r="R1028" s="532" t="str">
        <f>IF([2]!Tabla1[[#This Row],[Insumos]]="","",_xlfn.XLOOKUP([2]!Tabla1[[#This Row],[Insumos]],[2]!Tabla10[Insumo],[2]!Tabla10[InsumoAbrev],"",0))</f>
        <v/>
      </c>
      <c r="S1028" s="191"/>
    </row>
    <row r="1029" spans="2:19">
      <c r="B1029" s="191" t="str">
        <f>IF('Formulario PPGR3'!$G1029="","",CONCATENATE('Formulario PPGR3'!$C1029,".",'Formulario PPGR3'!$D1029,".",'Formulario PPGR3'!$E1029,".",'Formulario PPGR3'!$F1029))</f>
        <v/>
      </c>
      <c r="C1029" s="191" t="str">
        <f>IF('Formulario PPGR3'!$G1029="","",'Formulario PPGR1'!#REF!)</f>
        <v/>
      </c>
      <c r="D1029" s="191" t="str">
        <f>IF('Formulario PPGR3'!$G1029="","",'Formulario PPGR1'!#REF!)</f>
        <v/>
      </c>
      <c r="E1029" s="191" t="str">
        <f>IF('Formulario PPGR3'!$G1029="","",'Formulario PPGR1'!#REF!)</f>
        <v/>
      </c>
      <c r="F1029" s="191" t="str">
        <f>IF('Formulario PPGR3'!$G1029="","",'Formulario PPGR1'!#REF!)</f>
        <v/>
      </c>
      <c r="G1029" s="241"/>
      <c r="H1029" s="528" t="e" cm="1" vm="1">
        <f t="array" ref="H1029">IF([2]!Tabla1[[#This Row],[Código_Actividad]]="","",_xlfn.XLOOKUP([2]!Tabla1[[#This Row],[Código_Actividad]],CodigoActividad,[2]!Tabla2[Actividades Programables Presupuestables],"",0))</f>
        <v>#REF!</v>
      </c>
      <c r="I1029" s="529" t="str">
        <f>IFERROR(VLOOKUP('[2]Formulario PPGR3'!$G1029,'[2]Formulario PPGR2'!$H$9:$V$534,15,FALSE),"")</f>
        <v/>
      </c>
      <c r="J1029" s="534"/>
      <c r="K1029" s="533"/>
      <c r="L1029" s="530" t="str">
        <f>IF([2]!Tabla1[[#This Row],[Descripción]]="","",_xlfn.XLOOKUP([2]!Tabla1[[#This Row],[Descripción]],[2]!Tabla10[Descripción],[2]!Tabla10[Unidad de Medida],"",0))</f>
        <v/>
      </c>
      <c r="M1029" s="321"/>
      <c r="N1029" s="546" t="str">
        <f>IF([2]!Tabla1[[#This Row],[Descripción]]="","",_xlfn.XLOOKUP([2]!Tabla1[[#This Row],[Descripción]],[2]!Tabla10[Descripción],[2]!Tabla10[Precio Unitario],0))</f>
        <v/>
      </c>
      <c r="O1029" s="546" t="str">
        <f>IF([2]!Tabla1[[#This Row],[Cantidad de Insumos]]="","",[2]!Tabla1[[#This Row],[Precio Unitario]]*[2]!Tabla1[[#This Row],[Cantidad de Insumos]])</f>
        <v/>
      </c>
      <c r="P1029" s="531" t="str">
        <f>IF([2]!Tabla1[[#This Row],[Descripción]]="","",_xlfn.XLOOKUP([2]!Tabla1[[#This Row],[Descripción]],[2]!Tabla10[Descripción],[2]!Tabla10[CODIGO PRESUPUESTARIO],0))</f>
        <v/>
      </c>
      <c r="Q1029" s="532"/>
      <c r="R1029" s="532" t="str">
        <f>IF([2]!Tabla1[[#This Row],[Insumos]]="","",_xlfn.XLOOKUP([2]!Tabla1[[#This Row],[Insumos]],[2]!Tabla10[Insumo],[2]!Tabla10[InsumoAbrev],"",0))</f>
        <v/>
      </c>
      <c r="S1029" s="191"/>
    </row>
    <row r="1030" spans="2:19">
      <c r="B1030" s="191" t="str">
        <f>IF('Formulario PPGR3'!$G1030="","",CONCATENATE('Formulario PPGR3'!$C1030,".",'Formulario PPGR3'!$D1030,".",'Formulario PPGR3'!$E1030,".",'Formulario PPGR3'!$F1030))</f>
        <v/>
      </c>
      <c r="C1030" s="191" t="str">
        <f>IF('Formulario PPGR3'!$G1030="","",'Formulario PPGR1'!#REF!)</f>
        <v/>
      </c>
      <c r="D1030" s="191" t="str">
        <f>IF('Formulario PPGR3'!$G1030="","",'Formulario PPGR1'!#REF!)</f>
        <v/>
      </c>
      <c r="E1030" s="191" t="str">
        <f>IF('Formulario PPGR3'!$G1030="","",'Formulario PPGR1'!#REF!)</f>
        <v/>
      </c>
      <c r="F1030" s="191" t="str">
        <f>IF('Formulario PPGR3'!$G1030="","",'Formulario PPGR1'!#REF!)</f>
        <v/>
      </c>
      <c r="G1030" s="241"/>
      <c r="H1030" s="528" t="e" cm="1" vm="1">
        <f t="array" ref="H1030">IF([2]!Tabla1[[#This Row],[Código_Actividad]]="","",_xlfn.XLOOKUP([2]!Tabla1[[#This Row],[Código_Actividad]],CodigoActividad,[2]!Tabla2[Actividades Programables Presupuestables],"",0))</f>
        <v>#REF!</v>
      </c>
      <c r="I1030" s="529" t="str">
        <f>IFERROR(VLOOKUP('[2]Formulario PPGR3'!$G1030,'[2]Formulario PPGR2'!$H$9:$V$534,15,FALSE),"")</f>
        <v/>
      </c>
      <c r="J1030" s="534"/>
      <c r="K1030" s="533"/>
      <c r="L1030" s="530" t="str">
        <f>IF([2]!Tabla1[[#This Row],[Descripción]]="","",_xlfn.XLOOKUP([2]!Tabla1[[#This Row],[Descripción]],[2]!Tabla10[Descripción],[2]!Tabla10[Unidad de Medida],"",0))</f>
        <v/>
      </c>
      <c r="M1030" s="321"/>
      <c r="N1030" s="546" t="str">
        <f>IF([2]!Tabla1[[#This Row],[Descripción]]="","",_xlfn.XLOOKUP([2]!Tabla1[[#This Row],[Descripción]],[2]!Tabla10[Descripción],[2]!Tabla10[Precio Unitario],0))</f>
        <v/>
      </c>
      <c r="O1030" s="546" t="str">
        <f>IF([2]!Tabla1[[#This Row],[Cantidad de Insumos]]="","",[2]!Tabla1[[#This Row],[Precio Unitario]]*[2]!Tabla1[[#This Row],[Cantidad de Insumos]])</f>
        <v/>
      </c>
      <c r="P1030" s="531" t="str">
        <f>IF([2]!Tabla1[[#This Row],[Descripción]]="","",_xlfn.XLOOKUP([2]!Tabla1[[#This Row],[Descripción]],[2]!Tabla10[Descripción],[2]!Tabla10[CODIGO PRESUPUESTARIO],0))</f>
        <v/>
      </c>
      <c r="Q1030" s="532"/>
      <c r="R1030" s="532" t="str">
        <f>IF([2]!Tabla1[[#This Row],[Insumos]]="","",_xlfn.XLOOKUP([2]!Tabla1[[#This Row],[Insumos]],[2]!Tabla10[Insumo],[2]!Tabla10[InsumoAbrev],"",0))</f>
        <v/>
      </c>
      <c r="S1030" s="191"/>
    </row>
    <row r="1031" spans="2:19">
      <c r="B1031" s="191" t="str">
        <f>IF('Formulario PPGR3'!$G1031="","",CONCATENATE('Formulario PPGR3'!$C1031,".",'Formulario PPGR3'!$D1031,".",'Formulario PPGR3'!$E1031,".",'Formulario PPGR3'!$F1031))</f>
        <v/>
      </c>
      <c r="C1031" s="191" t="str">
        <f>IF('Formulario PPGR3'!$G1031="","",'Formulario PPGR1'!#REF!)</f>
        <v/>
      </c>
      <c r="D1031" s="191" t="str">
        <f>IF('Formulario PPGR3'!$G1031="","",'Formulario PPGR1'!#REF!)</f>
        <v/>
      </c>
      <c r="E1031" s="191" t="str">
        <f>IF('Formulario PPGR3'!$G1031="","",'Formulario PPGR1'!#REF!)</f>
        <v/>
      </c>
      <c r="F1031" s="191" t="str">
        <f>IF('Formulario PPGR3'!$G1031="","",'Formulario PPGR1'!#REF!)</f>
        <v/>
      </c>
      <c r="G1031" s="241"/>
      <c r="H1031" s="528" t="e" cm="1" vm="1">
        <f t="array" ref="H1031">IF([2]!Tabla1[[#This Row],[Código_Actividad]]="","",_xlfn.XLOOKUP([2]!Tabla1[[#This Row],[Código_Actividad]],CodigoActividad,[2]!Tabla2[Actividades Programables Presupuestables],"",0))</f>
        <v>#REF!</v>
      </c>
      <c r="I1031" s="529" t="str">
        <f>IFERROR(VLOOKUP('[2]Formulario PPGR3'!$G1031,'[2]Formulario PPGR2'!$H$9:$V$534,15,FALSE),"")</f>
        <v/>
      </c>
      <c r="J1031" s="534"/>
      <c r="K1031" s="533"/>
      <c r="L1031" s="530" t="str">
        <f>IF([2]!Tabla1[[#This Row],[Descripción]]="","",_xlfn.XLOOKUP([2]!Tabla1[[#This Row],[Descripción]],[2]!Tabla10[Descripción],[2]!Tabla10[Unidad de Medida],"",0))</f>
        <v/>
      </c>
      <c r="M1031" s="321"/>
      <c r="N1031" s="546" t="str">
        <f>IF([2]!Tabla1[[#This Row],[Descripción]]="","",_xlfn.XLOOKUP([2]!Tabla1[[#This Row],[Descripción]],[2]!Tabla10[Descripción],[2]!Tabla10[Precio Unitario],0))</f>
        <v/>
      </c>
      <c r="O1031" s="546" t="str">
        <f>IF([2]!Tabla1[[#This Row],[Cantidad de Insumos]]="","",[2]!Tabla1[[#This Row],[Precio Unitario]]*[2]!Tabla1[[#This Row],[Cantidad de Insumos]])</f>
        <v/>
      </c>
      <c r="P1031" s="531" t="str">
        <f>IF([2]!Tabla1[[#This Row],[Descripción]]="","",_xlfn.XLOOKUP([2]!Tabla1[[#This Row],[Descripción]],[2]!Tabla10[Descripción],[2]!Tabla10[CODIGO PRESUPUESTARIO],0))</f>
        <v/>
      </c>
      <c r="Q1031" s="532"/>
      <c r="R1031" s="532" t="str">
        <f>IF([2]!Tabla1[[#This Row],[Insumos]]="","",_xlfn.XLOOKUP([2]!Tabla1[[#This Row],[Insumos]],[2]!Tabla10[Insumo],[2]!Tabla10[InsumoAbrev],"",0))</f>
        <v/>
      </c>
      <c r="S1031" s="191"/>
    </row>
    <row r="1032" spans="2:19">
      <c r="B1032" s="191" t="str">
        <f>IF('Formulario PPGR3'!$G1032="","",CONCATENATE('Formulario PPGR3'!$C1032,".",'Formulario PPGR3'!$D1032,".",'Formulario PPGR3'!$E1032,".",'Formulario PPGR3'!$F1032))</f>
        <v/>
      </c>
      <c r="C1032" s="191" t="str">
        <f>IF('Formulario PPGR3'!$G1032="","",'Formulario PPGR1'!#REF!)</f>
        <v/>
      </c>
      <c r="D1032" s="191" t="str">
        <f>IF('Formulario PPGR3'!$G1032="","",'Formulario PPGR1'!#REF!)</f>
        <v/>
      </c>
      <c r="E1032" s="191" t="str">
        <f>IF('Formulario PPGR3'!$G1032="","",'Formulario PPGR1'!#REF!)</f>
        <v/>
      </c>
      <c r="F1032" s="191" t="str">
        <f>IF('Formulario PPGR3'!$G1032="","",'Formulario PPGR1'!#REF!)</f>
        <v/>
      </c>
      <c r="G1032" s="241"/>
      <c r="H1032" s="528" t="e" cm="1" vm="1">
        <f t="array" ref="H1032">IF([2]!Tabla1[[#This Row],[Código_Actividad]]="","",_xlfn.XLOOKUP([2]!Tabla1[[#This Row],[Código_Actividad]],CodigoActividad,[2]!Tabla2[Actividades Programables Presupuestables],"",0))</f>
        <v>#REF!</v>
      </c>
      <c r="I1032" s="529" t="str">
        <f>IFERROR(VLOOKUP('[2]Formulario PPGR3'!$G1032,'[2]Formulario PPGR2'!$H$9:$V$534,15,FALSE),"")</f>
        <v/>
      </c>
      <c r="J1032" s="534"/>
      <c r="K1032" s="533"/>
      <c r="L1032" s="530" t="str">
        <f>IF([2]!Tabla1[[#This Row],[Descripción]]="","",_xlfn.XLOOKUP([2]!Tabla1[[#This Row],[Descripción]],[2]!Tabla10[Descripción],[2]!Tabla10[Unidad de Medida],"",0))</f>
        <v/>
      </c>
      <c r="M1032" s="321"/>
      <c r="N1032" s="546" t="str">
        <f>IF([2]!Tabla1[[#This Row],[Descripción]]="","",_xlfn.XLOOKUP([2]!Tabla1[[#This Row],[Descripción]],[2]!Tabla10[Descripción],[2]!Tabla10[Precio Unitario],0))</f>
        <v/>
      </c>
      <c r="O1032" s="546" t="str">
        <f>IF([2]!Tabla1[[#This Row],[Cantidad de Insumos]]="","",[2]!Tabla1[[#This Row],[Precio Unitario]]*[2]!Tabla1[[#This Row],[Cantidad de Insumos]])</f>
        <v/>
      </c>
      <c r="P1032" s="531" t="str">
        <f>IF([2]!Tabla1[[#This Row],[Descripción]]="","",_xlfn.XLOOKUP([2]!Tabla1[[#This Row],[Descripción]],[2]!Tabla10[Descripción],[2]!Tabla10[CODIGO PRESUPUESTARIO],0))</f>
        <v/>
      </c>
      <c r="Q1032" s="532"/>
      <c r="R1032" s="532" t="str">
        <f>IF([2]!Tabla1[[#This Row],[Insumos]]="","",_xlfn.XLOOKUP([2]!Tabla1[[#This Row],[Insumos]],[2]!Tabla10[Insumo],[2]!Tabla10[InsumoAbrev],"",0))</f>
        <v/>
      </c>
      <c r="S1032" s="191"/>
    </row>
    <row r="1033" spans="2:19">
      <c r="B1033" s="191" t="str">
        <f>IF('Formulario PPGR3'!$G1033="","",CONCATENATE('Formulario PPGR3'!$C1033,".",'Formulario PPGR3'!$D1033,".",'Formulario PPGR3'!$E1033,".",'Formulario PPGR3'!$F1033))</f>
        <v/>
      </c>
      <c r="C1033" s="191" t="str">
        <f>IF('Formulario PPGR3'!$G1033="","",'Formulario PPGR1'!#REF!)</f>
        <v/>
      </c>
      <c r="D1033" s="191" t="str">
        <f>IF('Formulario PPGR3'!$G1033="","",'Formulario PPGR1'!#REF!)</f>
        <v/>
      </c>
      <c r="E1033" s="191" t="str">
        <f>IF('Formulario PPGR3'!$G1033="","",'Formulario PPGR1'!#REF!)</f>
        <v/>
      </c>
      <c r="F1033" s="191" t="str">
        <f>IF('Formulario PPGR3'!$G1033="","",'Formulario PPGR1'!#REF!)</f>
        <v/>
      </c>
      <c r="G1033" s="241"/>
      <c r="H1033" s="528" t="e" cm="1" vm="1">
        <f t="array" ref="H1033">IF([2]!Tabla1[[#This Row],[Código_Actividad]]="","",_xlfn.XLOOKUP([2]!Tabla1[[#This Row],[Código_Actividad]],CodigoActividad,[2]!Tabla2[Actividades Programables Presupuestables],"",0))</f>
        <v>#REF!</v>
      </c>
      <c r="I1033" s="529" t="str">
        <f>IFERROR(VLOOKUP('[2]Formulario PPGR3'!$G1033,'[2]Formulario PPGR2'!$H$9:$V$534,15,FALSE),"")</f>
        <v/>
      </c>
      <c r="J1033" s="534"/>
      <c r="K1033" s="533"/>
      <c r="L1033" s="530" t="str">
        <f>IF([2]!Tabla1[[#This Row],[Descripción]]="","",_xlfn.XLOOKUP([2]!Tabla1[[#This Row],[Descripción]],[2]!Tabla10[Descripción],[2]!Tabla10[Unidad de Medida],"",0))</f>
        <v/>
      </c>
      <c r="M1033" s="321"/>
      <c r="N1033" s="546" t="str">
        <f>IF([2]!Tabla1[[#This Row],[Descripción]]="","",_xlfn.XLOOKUP([2]!Tabla1[[#This Row],[Descripción]],[2]!Tabla10[Descripción],[2]!Tabla10[Precio Unitario],0))</f>
        <v/>
      </c>
      <c r="O1033" s="546" t="str">
        <f>IF([2]!Tabla1[[#This Row],[Cantidad de Insumos]]="","",[2]!Tabla1[[#This Row],[Precio Unitario]]*[2]!Tabla1[[#This Row],[Cantidad de Insumos]])</f>
        <v/>
      </c>
      <c r="P1033" s="531" t="str">
        <f>IF([2]!Tabla1[[#This Row],[Descripción]]="","",_xlfn.XLOOKUP([2]!Tabla1[[#This Row],[Descripción]],[2]!Tabla10[Descripción],[2]!Tabla10[CODIGO PRESUPUESTARIO],0))</f>
        <v/>
      </c>
      <c r="Q1033" s="532"/>
      <c r="R1033" s="532" t="str">
        <f>IF([2]!Tabla1[[#This Row],[Insumos]]="","",_xlfn.XLOOKUP([2]!Tabla1[[#This Row],[Insumos]],[2]!Tabla10[Insumo],[2]!Tabla10[InsumoAbrev],"",0))</f>
        <v/>
      </c>
      <c r="S1033" s="191"/>
    </row>
    <row r="1034" spans="2:19">
      <c r="B1034" s="191" t="str">
        <f>IF('Formulario PPGR3'!$G1034="","",CONCATENATE('Formulario PPGR3'!$C1034,".",'Formulario PPGR3'!$D1034,".",'Formulario PPGR3'!$E1034,".",'Formulario PPGR3'!$F1034))</f>
        <v/>
      </c>
      <c r="C1034" s="191" t="str">
        <f>IF('Formulario PPGR3'!$G1034="","",'Formulario PPGR1'!#REF!)</f>
        <v/>
      </c>
      <c r="D1034" s="191" t="str">
        <f>IF('Formulario PPGR3'!$G1034="","",'Formulario PPGR1'!#REF!)</f>
        <v/>
      </c>
      <c r="E1034" s="191" t="str">
        <f>IF('Formulario PPGR3'!$G1034="","",'Formulario PPGR1'!#REF!)</f>
        <v/>
      </c>
      <c r="F1034" s="191" t="str">
        <f>IF('Formulario PPGR3'!$G1034="","",'Formulario PPGR1'!#REF!)</f>
        <v/>
      </c>
      <c r="G1034" s="241"/>
      <c r="H1034" s="528" t="e" cm="1" vm="1">
        <f t="array" ref="H1034">IF([2]!Tabla1[[#This Row],[Código_Actividad]]="","",_xlfn.XLOOKUP([2]!Tabla1[[#This Row],[Código_Actividad]],CodigoActividad,[2]!Tabla2[Actividades Programables Presupuestables],"",0))</f>
        <v>#REF!</v>
      </c>
      <c r="I1034" s="529" t="str">
        <f>IFERROR(VLOOKUP('[2]Formulario PPGR3'!$G1034,'[2]Formulario PPGR2'!$H$9:$V$534,15,FALSE),"")</f>
        <v/>
      </c>
      <c r="J1034" s="534"/>
      <c r="K1034" s="533"/>
      <c r="L1034" s="530" t="str">
        <f>IF([2]!Tabla1[[#This Row],[Descripción]]="","",_xlfn.XLOOKUP([2]!Tabla1[[#This Row],[Descripción]],[2]!Tabla10[Descripción],[2]!Tabla10[Unidad de Medida],"",0))</f>
        <v/>
      </c>
      <c r="M1034" s="321"/>
      <c r="N1034" s="546" t="str">
        <f>IF([2]!Tabla1[[#This Row],[Descripción]]="","",_xlfn.XLOOKUP([2]!Tabla1[[#This Row],[Descripción]],[2]!Tabla10[Descripción],[2]!Tabla10[Precio Unitario],0))</f>
        <v/>
      </c>
      <c r="O1034" s="546" t="str">
        <f>IF([2]!Tabla1[[#This Row],[Cantidad de Insumos]]="","",[2]!Tabla1[[#This Row],[Precio Unitario]]*[2]!Tabla1[[#This Row],[Cantidad de Insumos]])</f>
        <v/>
      </c>
      <c r="P1034" s="531" t="str">
        <f>IF([2]!Tabla1[[#This Row],[Descripción]]="","",_xlfn.XLOOKUP([2]!Tabla1[[#This Row],[Descripción]],[2]!Tabla10[Descripción],[2]!Tabla10[CODIGO PRESUPUESTARIO],0))</f>
        <v/>
      </c>
      <c r="Q1034" s="532"/>
      <c r="R1034" s="532" t="str">
        <f>IF([2]!Tabla1[[#This Row],[Insumos]]="","",_xlfn.XLOOKUP([2]!Tabla1[[#This Row],[Insumos]],[2]!Tabla10[Insumo],[2]!Tabla10[InsumoAbrev],"",0))</f>
        <v/>
      </c>
      <c r="S1034" s="191"/>
    </row>
    <row r="1035" spans="2:19">
      <c r="B1035" s="191" t="str">
        <f>IF('Formulario PPGR3'!$G1035="","",CONCATENATE('Formulario PPGR3'!$C1035,".",'Formulario PPGR3'!$D1035,".",'Formulario PPGR3'!$E1035,".",'Formulario PPGR3'!$F1035))</f>
        <v/>
      </c>
      <c r="C1035" s="191" t="str">
        <f>IF('Formulario PPGR3'!$G1035="","",'Formulario PPGR1'!#REF!)</f>
        <v/>
      </c>
      <c r="D1035" s="191" t="str">
        <f>IF('Formulario PPGR3'!$G1035="","",'Formulario PPGR1'!#REF!)</f>
        <v/>
      </c>
      <c r="E1035" s="191" t="str">
        <f>IF('Formulario PPGR3'!$G1035="","",'Formulario PPGR1'!#REF!)</f>
        <v/>
      </c>
      <c r="F1035" s="191" t="str">
        <f>IF('Formulario PPGR3'!$G1035="","",'Formulario PPGR1'!#REF!)</f>
        <v/>
      </c>
      <c r="G1035" s="241"/>
      <c r="H1035" s="528" t="e" cm="1" vm="1">
        <f t="array" ref="H1035">IF([2]!Tabla1[[#This Row],[Código_Actividad]]="","",_xlfn.XLOOKUP([2]!Tabla1[[#This Row],[Código_Actividad]],CodigoActividad,[2]!Tabla2[Actividades Programables Presupuestables],"",0))</f>
        <v>#REF!</v>
      </c>
      <c r="I1035" s="529" t="str">
        <f>IFERROR(VLOOKUP('[2]Formulario PPGR3'!$G1035,'[2]Formulario PPGR2'!$H$9:$V$534,15,FALSE),"")</f>
        <v/>
      </c>
      <c r="J1035" s="534"/>
      <c r="K1035" s="533"/>
      <c r="L1035" s="530" t="str">
        <f>IF([2]!Tabla1[[#This Row],[Descripción]]="","",_xlfn.XLOOKUP([2]!Tabla1[[#This Row],[Descripción]],[2]!Tabla10[Descripción],[2]!Tabla10[Unidad de Medida],"",0))</f>
        <v/>
      </c>
      <c r="M1035" s="321"/>
      <c r="N1035" s="546" t="str">
        <f>IF([2]!Tabla1[[#This Row],[Descripción]]="","",_xlfn.XLOOKUP([2]!Tabla1[[#This Row],[Descripción]],[2]!Tabla10[Descripción],[2]!Tabla10[Precio Unitario],0))</f>
        <v/>
      </c>
      <c r="O1035" s="546" t="str">
        <f>IF([2]!Tabla1[[#This Row],[Cantidad de Insumos]]="","",[2]!Tabla1[[#This Row],[Precio Unitario]]*[2]!Tabla1[[#This Row],[Cantidad de Insumos]])</f>
        <v/>
      </c>
      <c r="P1035" s="531" t="str">
        <f>IF([2]!Tabla1[[#This Row],[Descripción]]="","",_xlfn.XLOOKUP([2]!Tabla1[[#This Row],[Descripción]],[2]!Tabla10[Descripción],[2]!Tabla10[CODIGO PRESUPUESTARIO],0))</f>
        <v/>
      </c>
      <c r="Q1035" s="532"/>
      <c r="R1035" s="532" t="str">
        <f>IF([2]!Tabla1[[#This Row],[Insumos]]="","",_xlfn.XLOOKUP([2]!Tabla1[[#This Row],[Insumos]],[2]!Tabla10[Insumo],[2]!Tabla10[InsumoAbrev],"",0))</f>
        <v/>
      </c>
      <c r="S1035" s="191"/>
    </row>
    <row r="1036" spans="2:19">
      <c r="B1036" s="191" t="str">
        <f>IF('Formulario PPGR3'!$G1036="","",CONCATENATE('Formulario PPGR3'!$C1036,".",'Formulario PPGR3'!$D1036,".",'Formulario PPGR3'!$E1036,".",'Formulario PPGR3'!$F1036))</f>
        <v/>
      </c>
      <c r="C1036" s="191" t="str">
        <f>IF('Formulario PPGR3'!$G1036="","",'Formulario PPGR1'!#REF!)</f>
        <v/>
      </c>
      <c r="D1036" s="191" t="str">
        <f>IF('Formulario PPGR3'!$G1036="","",'Formulario PPGR1'!#REF!)</f>
        <v/>
      </c>
      <c r="E1036" s="191" t="str">
        <f>IF('Formulario PPGR3'!$G1036="","",'Formulario PPGR1'!#REF!)</f>
        <v/>
      </c>
      <c r="F1036" s="191" t="str">
        <f>IF('Formulario PPGR3'!$G1036="","",'Formulario PPGR1'!#REF!)</f>
        <v/>
      </c>
      <c r="G1036" s="241"/>
      <c r="H1036" s="528" t="e" cm="1" vm="1">
        <f t="array" ref="H1036">IF([2]!Tabla1[[#This Row],[Código_Actividad]]="","",_xlfn.XLOOKUP([2]!Tabla1[[#This Row],[Código_Actividad]],CodigoActividad,[2]!Tabla2[Actividades Programables Presupuestables],"",0))</f>
        <v>#REF!</v>
      </c>
      <c r="I1036" s="529" t="str">
        <f>IFERROR(VLOOKUP('[2]Formulario PPGR3'!$G1036,'[2]Formulario PPGR2'!$H$9:$V$534,15,FALSE),"")</f>
        <v/>
      </c>
      <c r="J1036" s="534"/>
      <c r="K1036" s="533"/>
      <c r="L1036" s="530" t="str">
        <f>IF([2]!Tabla1[[#This Row],[Descripción]]="","",_xlfn.XLOOKUP([2]!Tabla1[[#This Row],[Descripción]],[2]!Tabla10[Descripción],[2]!Tabla10[Unidad de Medida],"",0))</f>
        <v/>
      </c>
      <c r="M1036" s="321"/>
      <c r="N1036" s="546" t="str">
        <f>IF([2]!Tabla1[[#This Row],[Descripción]]="","",_xlfn.XLOOKUP([2]!Tabla1[[#This Row],[Descripción]],[2]!Tabla10[Descripción],[2]!Tabla10[Precio Unitario],0))</f>
        <v/>
      </c>
      <c r="O1036" s="546" t="str">
        <f>IF([2]!Tabla1[[#This Row],[Cantidad de Insumos]]="","",[2]!Tabla1[[#This Row],[Precio Unitario]]*[2]!Tabla1[[#This Row],[Cantidad de Insumos]])</f>
        <v/>
      </c>
      <c r="P1036" s="531" t="str">
        <f>IF([2]!Tabla1[[#This Row],[Descripción]]="","",_xlfn.XLOOKUP([2]!Tabla1[[#This Row],[Descripción]],[2]!Tabla10[Descripción],[2]!Tabla10[CODIGO PRESUPUESTARIO],0))</f>
        <v/>
      </c>
      <c r="Q1036" s="532"/>
      <c r="R1036" s="532" t="str">
        <f>IF([2]!Tabla1[[#This Row],[Insumos]]="","",_xlfn.XLOOKUP([2]!Tabla1[[#This Row],[Insumos]],[2]!Tabla10[Insumo],[2]!Tabla10[InsumoAbrev],"",0))</f>
        <v/>
      </c>
      <c r="S1036" s="191"/>
    </row>
    <row r="1037" spans="2:19">
      <c r="B1037" s="191" t="str">
        <f>IF('Formulario PPGR3'!$G1037="","",CONCATENATE('Formulario PPGR3'!$C1037,".",'Formulario PPGR3'!$D1037,".",'Formulario PPGR3'!$E1037,".",'Formulario PPGR3'!$F1037))</f>
        <v/>
      </c>
      <c r="C1037" s="191" t="str">
        <f>IF('Formulario PPGR3'!$G1037="","",'Formulario PPGR1'!#REF!)</f>
        <v/>
      </c>
      <c r="D1037" s="191" t="str">
        <f>IF('Formulario PPGR3'!$G1037="","",'Formulario PPGR1'!#REF!)</f>
        <v/>
      </c>
      <c r="E1037" s="191" t="str">
        <f>IF('Formulario PPGR3'!$G1037="","",'Formulario PPGR1'!#REF!)</f>
        <v/>
      </c>
      <c r="F1037" s="191" t="str">
        <f>IF('Formulario PPGR3'!$G1037="","",'Formulario PPGR1'!#REF!)</f>
        <v/>
      </c>
      <c r="G1037" s="241"/>
      <c r="H1037" s="528" t="e" cm="1" vm="1">
        <f t="array" ref="H1037">IF([2]!Tabla1[[#This Row],[Código_Actividad]]="","",_xlfn.XLOOKUP([2]!Tabla1[[#This Row],[Código_Actividad]],CodigoActividad,[2]!Tabla2[Actividades Programables Presupuestables],"",0))</f>
        <v>#REF!</v>
      </c>
      <c r="I1037" s="529" t="str">
        <f>IFERROR(VLOOKUP('[2]Formulario PPGR3'!$G1037,'[2]Formulario PPGR2'!$H$9:$V$534,15,FALSE),"")</f>
        <v/>
      </c>
      <c r="J1037" s="534"/>
      <c r="K1037" s="533"/>
      <c r="L1037" s="530" t="str">
        <f>IF([2]!Tabla1[[#This Row],[Descripción]]="","",_xlfn.XLOOKUP([2]!Tabla1[[#This Row],[Descripción]],[2]!Tabla10[Descripción],[2]!Tabla10[Unidad de Medida],"",0))</f>
        <v/>
      </c>
      <c r="M1037" s="321"/>
      <c r="N1037" s="546" t="str">
        <f>IF([2]!Tabla1[[#This Row],[Descripción]]="","",_xlfn.XLOOKUP([2]!Tabla1[[#This Row],[Descripción]],[2]!Tabla10[Descripción],[2]!Tabla10[Precio Unitario],0))</f>
        <v/>
      </c>
      <c r="O1037" s="546" t="str">
        <f>IF([2]!Tabla1[[#This Row],[Cantidad de Insumos]]="","",[2]!Tabla1[[#This Row],[Precio Unitario]]*[2]!Tabla1[[#This Row],[Cantidad de Insumos]])</f>
        <v/>
      </c>
      <c r="P1037" s="531" t="str">
        <f>IF([2]!Tabla1[[#This Row],[Descripción]]="","",_xlfn.XLOOKUP([2]!Tabla1[[#This Row],[Descripción]],[2]!Tabla10[Descripción],[2]!Tabla10[CODIGO PRESUPUESTARIO],0))</f>
        <v/>
      </c>
      <c r="Q1037" s="532"/>
      <c r="R1037" s="532" t="str">
        <f>IF([2]!Tabla1[[#This Row],[Insumos]]="","",_xlfn.XLOOKUP([2]!Tabla1[[#This Row],[Insumos]],[2]!Tabla10[Insumo],[2]!Tabla10[InsumoAbrev],"",0))</f>
        <v/>
      </c>
      <c r="S1037" s="191"/>
    </row>
    <row r="1038" spans="2:19">
      <c r="B1038" s="191" t="str">
        <f>IF('Formulario PPGR3'!$G1038="","",CONCATENATE('Formulario PPGR3'!$C1038,".",'Formulario PPGR3'!$D1038,".",'Formulario PPGR3'!$E1038,".",'Formulario PPGR3'!$F1038))</f>
        <v/>
      </c>
      <c r="C1038" s="191" t="str">
        <f>IF('Formulario PPGR3'!$G1038="","",'Formulario PPGR1'!#REF!)</f>
        <v/>
      </c>
      <c r="D1038" s="191" t="str">
        <f>IF('Formulario PPGR3'!$G1038="","",'Formulario PPGR1'!#REF!)</f>
        <v/>
      </c>
      <c r="E1038" s="191" t="str">
        <f>IF('Formulario PPGR3'!$G1038="","",'Formulario PPGR1'!#REF!)</f>
        <v/>
      </c>
      <c r="F1038" s="191" t="str">
        <f>IF('Formulario PPGR3'!$G1038="","",'Formulario PPGR1'!#REF!)</f>
        <v/>
      </c>
      <c r="G1038" s="241"/>
      <c r="H1038" s="528" t="e" cm="1" vm="1">
        <f t="array" ref="H1038">IF([2]!Tabla1[[#This Row],[Código_Actividad]]="","",_xlfn.XLOOKUP([2]!Tabla1[[#This Row],[Código_Actividad]],CodigoActividad,[2]!Tabla2[Actividades Programables Presupuestables],"",0))</f>
        <v>#REF!</v>
      </c>
      <c r="I1038" s="529" t="str">
        <f>IFERROR(VLOOKUP('[2]Formulario PPGR3'!$G1038,'[2]Formulario PPGR2'!$H$9:$V$534,15,FALSE),"")</f>
        <v/>
      </c>
      <c r="J1038" s="534"/>
      <c r="K1038" s="533"/>
      <c r="L1038" s="530" t="str">
        <f>IF([2]!Tabla1[[#This Row],[Descripción]]="","",_xlfn.XLOOKUP([2]!Tabla1[[#This Row],[Descripción]],[2]!Tabla10[Descripción],[2]!Tabla10[Unidad de Medida],"",0))</f>
        <v/>
      </c>
      <c r="M1038" s="321"/>
      <c r="N1038" s="546" t="str">
        <f>IF([2]!Tabla1[[#This Row],[Descripción]]="","",_xlfn.XLOOKUP([2]!Tabla1[[#This Row],[Descripción]],[2]!Tabla10[Descripción],[2]!Tabla10[Precio Unitario],0))</f>
        <v/>
      </c>
      <c r="O1038" s="546" t="str">
        <f>IF([2]!Tabla1[[#This Row],[Cantidad de Insumos]]="","",[2]!Tabla1[[#This Row],[Precio Unitario]]*[2]!Tabla1[[#This Row],[Cantidad de Insumos]])</f>
        <v/>
      </c>
      <c r="P1038" s="531" t="str">
        <f>IF([2]!Tabla1[[#This Row],[Descripción]]="","",_xlfn.XLOOKUP([2]!Tabla1[[#This Row],[Descripción]],[2]!Tabla10[Descripción],[2]!Tabla10[CODIGO PRESUPUESTARIO],0))</f>
        <v/>
      </c>
      <c r="Q1038" s="532"/>
      <c r="R1038" s="532" t="str">
        <f>IF([2]!Tabla1[[#This Row],[Insumos]]="","",_xlfn.XLOOKUP([2]!Tabla1[[#This Row],[Insumos]],[2]!Tabla10[Insumo],[2]!Tabla10[InsumoAbrev],"",0))</f>
        <v/>
      </c>
      <c r="S1038" s="191"/>
    </row>
    <row r="1039" spans="2:19">
      <c r="B1039" s="191" t="str">
        <f>IF('Formulario PPGR3'!$G1039="","",CONCATENATE('Formulario PPGR3'!$C1039,".",'Formulario PPGR3'!$D1039,".",'Formulario PPGR3'!$E1039,".",'Formulario PPGR3'!$F1039))</f>
        <v/>
      </c>
      <c r="C1039" s="191" t="str">
        <f>IF('Formulario PPGR3'!$G1039="","",'Formulario PPGR1'!#REF!)</f>
        <v/>
      </c>
      <c r="D1039" s="191" t="str">
        <f>IF('Formulario PPGR3'!$G1039="","",'Formulario PPGR1'!#REF!)</f>
        <v/>
      </c>
      <c r="E1039" s="191" t="str">
        <f>IF('Formulario PPGR3'!$G1039="","",'Formulario PPGR1'!#REF!)</f>
        <v/>
      </c>
      <c r="F1039" s="191" t="str">
        <f>IF('Formulario PPGR3'!$G1039="","",'Formulario PPGR1'!#REF!)</f>
        <v/>
      </c>
      <c r="G1039" s="241"/>
      <c r="H1039" s="528" t="e" cm="1" vm="1">
        <f t="array" ref="H1039">IF([2]!Tabla1[[#This Row],[Código_Actividad]]="","",_xlfn.XLOOKUP([2]!Tabla1[[#This Row],[Código_Actividad]],CodigoActividad,[2]!Tabla2[Actividades Programables Presupuestables],"",0))</f>
        <v>#REF!</v>
      </c>
      <c r="I1039" s="529" t="str">
        <f>IFERROR(VLOOKUP('[2]Formulario PPGR3'!$G1039,'[2]Formulario PPGR2'!$H$9:$V$534,15,FALSE),"")</f>
        <v/>
      </c>
      <c r="J1039" s="534"/>
      <c r="K1039" s="533"/>
      <c r="L1039" s="530" t="str">
        <f>IF([2]!Tabla1[[#This Row],[Descripción]]="","",_xlfn.XLOOKUP([2]!Tabla1[[#This Row],[Descripción]],[2]!Tabla10[Descripción],[2]!Tabla10[Unidad de Medida],"",0))</f>
        <v/>
      </c>
      <c r="M1039" s="321"/>
      <c r="N1039" s="546" t="str">
        <f>IF([2]!Tabla1[[#This Row],[Descripción]]="","",_xlfn.XLOOKUP([2]!Tabla1[[#This Row],[Descripción]],[2]!Tabla10[Descripción],[2]!Tabla10[Precio Unitario],0))</f>
        <v/>
      </c>
      <c r="O1039" s="546" t="str">
        <f>IF([2]!Tabla1[[#This Row],[Cantidad de Insumos]]="","",[2]!Tabla1[[#This Row],[Precio Unitario]]*[2]!Tabla1[[#This Row],[Cantidad de Insumos]])</f>
        <v/>
      </c>
      <c r="P1039" s="531" t="str">
        <f>IF([2]!Tabla1[[#This Row],[Descripción]]="","",_xlfn.XLOOKUP([2]!Tabla1[[#This Row],[Descripción]],[2]!Tabla10[Descripción],[2]!Tabla10[CODIGO PRESUPUESTARIO],0))</f>
        <v/>
      </c>
      <c r="Q1039" s="532"/>
      <c r="R1039" s="532" t="str">
        <f>IF([2]!Tabla1[[#This Row],[Insumos]]="","",_xlfn.XLOOKUP([2]!Tabla1[[#This Row],[Insumos]],[2]!Tabla10[Insumo],[2]!Tabla10[InsumoAbrev],"",0))</f>
        <v/>
      </c>
      <c r="S1039" s="191"/>
    </row>
    <row r="1040" spans="2:19">
      <c r="B1040" s="191" t="str">
        <f>IF('Formulario PPGR3'!$G1040="","",CONCATENATE('Formulario PPGR3'!$C1040,".",'Formulario PPGR3'!$D1040,".",'Formulario PPGR3'!$E1040,".",'Formulario PPGR3'!$F1040))</f>
        <v/>
      </c>
      <c r="C1040" s="191" t="str">
        <f>IF('Formulario PPGR3'!$G1040="","",'Formulario PPGR1'!#REF!)</f>
        <v/>
      </c>
      <c r="D1040" s="191" t="str">
        <f>IF('Formulario PPGR3'!$G1040="","",'Formulario PPGR1'!#REF!)</f>
        <v/>
      </c>
      <c r="E1040" s="191" t="str">
        <f>IF('Formulario PPGR3'!$G1040="","",'Formulario PPGR1'!#REF!)</f>
        <v/>
      </c>
      <c r="F1040" s="191" t="str">
        <f>IF('Formulario PPGR3'!$G1040="","",'Formulario PPGR1'!#REF!)</f>
        <v/>
      </c>
      <c r="G1040" s="241"/>
      <c r="H1040" s="528" t="e" cm="1" vm="1">
        <f t="array" ref="H1040">IF([2]!Tabla1[[#This Row],[Código_Actividad]]="","",_xlfn.XLOOKUP([2]!Tabla1[[#This Row],[Código_Actividad]],CodigoActividad,[2]!Tabla2[Actividades Programables Presupuestables],"",0))</f>
        <v>#REF!</v>
      </c>
      <c r="I1040" s="529" t="str">
        <f>IFERROR(VLOOKUP('[2]Formulario PPGR3'!$G1040,'[2]Formulario PPGR2'!$H$9:$V$534,15,FALSE),"")</f>
        <v/>
      </c>
      <c r="J1040" s="534"/>
      <c r="K1040" s="533"/>
      <c r="L1040" s="530" t="str">
        <f>IF([2]!Tabla1[[#This Row],[Descripción]]="","",_xlfn.XLOOKUP([2]!Tabla1[[#This Row],[Descripción]],[2]!Tabla10[Descripción],[2]!Tabla10[Unidad de Medida],"",0))</f>
        <v/>
      </c>
      <c r="M1040" s="321"/>
      <c r="N1040" s="546" t="str">
        <f>IF([2]!Tabla1[[#This Row],[Descripción]]="","",_xlfn.XLOOKUP([2]!Tabla1[[#This Row],[Descripción]],[2]!Tabla10[Descripción],[2]!Tabla10[Precio Unitario],0))</f>
        <v/>
      </c>
      <c r="O1040" s="546" t="str">
        <f>IF([2]!Tabla1[[#This Row],[Cantidad de Insumos]]="","",[2]!Tabla1[[#This Row],[Precio Unitario]]*[2]!Tabla1[[#This Row],[Cantidad de Insumos]])</f>
        <v/>
      </c>
      <c r="P1040" s="531" t="str">
        <f>IF([2]!Tabla1[[#This Row],[Descripción]]="","",_xlfn.XLOOKUP([2]!Tabla1[[#This Row],[Descripción]],[2]!Tabla10[Descripción],[2]!Tabla10[CODIGO PRESUPUESTARIO],0))</f>
        <v/>
      </c>
      <c r="Q1040" s="532"/>
      <c r="R1040" s="532" t="str">
        <f>IF([2]!Tabla1[[#This Row],[Insumos]]="","",_xlfn.XLOOKUP([2]!Tabla1[[#This Row],[Insumos]],[2]!Tabla10[Insumo],[2]!Tabla10[InsumoAbrev],"",0))</f>
        <v/>
      </c>
      <c r="S1040" s="191"/>
    </row>
    <row r="1041" spans="2:19">
      <c r="B1041" s="191" t="str">
        <f>IF('Formulario PPGR3'!$G1041="","",CONCATENATE('Formulario PPGR3'!$C1041,".",'Formulario PPGR3'!$D1041,".",'Formulario PPGR3'!$E1041,".",'Formulario PPGR3'!$F1041))</f>
        <v/>
      </c>
      <c r="C1041" s="191" t="str">
        <f>IF('Formulario PPGR3'!$G1041="","",'Formulario PPGR1'!#REF!)</f>
        <v/>
      </c>
      <c r="D1041" s="191" t="str">
        <f>IF('Formulario PPGR3'!$G1041="","",'Formulario PPGR1'!#REF!)</f>
        <v/>
      </c>
      <c r="E1041" s="191" t="str">
        <f>IF('Formulario PPGR3'!$G1041="","",'Formulario PPGR1'!#REF!)</f>
        <v/>
      </c>
      <c r="F1041" s="191" t="str">
        <f>IF('Formulario PPGR3'!$G1041="","",'Formulario PPGR1'!#REF!)</f>
        <v/>
      </c>
      <c r="G1041" s="241"/>
      <c r="H1041" s="528" t="e" cm="1" vm="1">
        <f t="array" ref="H1041">IF([2]!Tabla1[[#This Row],[Código_Actividad]]="","",_xlfn.XLOOKUP([2]!Tabla1[[#This Row],[Código_Actividad]],CodigoActividad,[2]!Tabla2[Actividades Programables Presupuestables],"",0))</f>
        <v>#REF!</v>
      </c>
      <c r="I1041" s="529" t="str">
        <f>IFERROR(VLOOKUP('[2]Formulario PPGR3'!$G1041,'[2]Formulario PPGR2'!$H$9:$V$534,15,FALSE),"")</f>
        <v/>
      </c>
      <c r="J1041" s="534"/>
      <c r="K1041" s="533"/>
      <c r="L1041" s="530" t="str">
        <f>IF([2]!Tabla1[[#This Row],[Descripción]]="","",_xlfn.XLOOKUP([2]!Tabla1[[#This Row],[Descripción]],[2]!Tabla10[Descripción],[2]!Tabla10[Unidad de Medida],"",0))</f>
        <v/>
      </c>
      <c r="M1041" s="321"/>
      <c r="N1041" s="546" t="str">
        <f>IF([2]!Tabla1[[#This Row],[Descripción]]="","",_xlfn.XLOOKUP([2]!Tabla1[[#This Row],[Descripción]],[2]!Tabla10[Descripción],[2]!Tabla10[Precio Unitario],0))</f>
        <v/>
      </c>
      <c r="O1041" s="546" t="str">
        <f>IF([2]!Tabla1[[#This Row],[Cantidad de Insumos]]="","",[2]!Tabla1[[#This Row],[Precio Unitario]]*[2]!Tabla1[[#This Row],[Cantidad de Insumos]])</f>
        <v/>
      </c>
      <c r="P1041" s="531" t="str">
        <f>IF([2]!Tabla1[[#This Row],[Descripción]]="","",_xlfn.XLOOKUP([2]!Tabla1[[#This Row],[Descripción]],[2]!Tabla10[Descripción],[2]!Tabla10[CODIGO PRESUPUESTARIO],0))</f>
        <v/>
      </c>
      <c r="Q1041" s="532"/>
      <c r="R1041" s="532" t="str">
        <f>IF([2]!Tabla1[[#This Row],[Insumos]]="","",_xlfn.XLOOKUP([2]!Tabla1[[#This Row],[Insumos]],[2]!Tabla10[Insumo],[2]!Tabla10[InsumoAbrev],"",0))</f>
        <v/>
      </c>
      <c r="S1041" s="191"/>
    </row>
    <row r="1042" spans="2:19">
      <c r="B1042" s="191" t="str">
        <f>IF('Formulario PPGR3'!$G1042="","",CONCATENATE('Formulario PPGR3'!$C1042,".",'Formulario PPGR3'!$D1042,".",'Formulario PPGR3'!$E1042,".",'Formulario PPGR3'!$F1042))</f>
        <v/>
      </c>
      <c r="C1042" s="191" t="str">
        <f>IF('Formulario PPGR3'!$G1042="","",'Formulario PPGR1'!#REF!)</f>
        <v/>
      </c>
      <c r="D1042" s="191" t="str">
        <f>IF('Formulario PPGR3'!$G1042="","",'Formulario PPGR1'!#REF!)</f>
        <v/>
      </c>
      <c r="E1042" s="191" t="str">
        <f>IF('Formulario PPGR3'!$G1042="","",'Formulario PPGR1'!#REF!)</f>
        <v/>
      </c>
      <c r="F1042" s="191" t="str">
        <f>IF('Formulario PPGR3'!$G1042="","",'Formulario PPGR1'!#REF!)</f>
        <v/>
      </c>
      <c r="G1042" s="190"/>
      <c r="H1042" s="528" t="e" cm="1" vm="1">
        <f t="array" ref="H1042">IF([2]!Tabla1[[#This Row],[Código_Actividad]]="","",_xlfn.XLOOKUP([2]!Tabla1[[#This Row],[Código_Actividad]],CodigoActividad,[2]!Tabla2[Actividades Programables Presupuestables],"",0))</f>
        <v>#REF!</v>
      </c>
      <c r="I1042" s="529" t="str">
        <f>IFERROR(VLOOKUP('[2]Formulario PPGR3'!$G1042,'[2]Formulario PPGR2'!$H$9:$V$534,15,FALSE),"")</f>
        <v/>
      </c>
      <c r="J1042" s="534"/>
      <c r="K1042" s="533"/>
      <c r="L1042" s="530" t="str">
        <f>IF([2]!Tabla1[[#This Row],[Descripción]]="","",_xlfn.XLOOKUP([2]!Tabla1[[#This Row],[Descripción]],[2]!Tabla10[Descripción],[2]!Tabla10[Unidad de Medida],"",0))</f>
        <v/>
      </c>
      <c r="M1042" s="321"/>
      <c r="N1042" s="546" t="str">
        <f>IF([2]!Tabla1[[#This Row],[Descripción]]="","",_xlfn.XLOOKUP([2]!Tabla1[[#This Row],[Descripción]],[2]!Tabla10[Descripción],[2]!Tabla10[Precio Unitario],0))</f>
        <v/>
      </c>
      <c r="O1042" s="546" t="str">
        <f>IF([2]!Tabla1[[#This Row],[Cantidad de Insumos]]="","",[2]!Tabla1[[#This Row],[Precio Unitario]]*[2]!Tabla1[[#This Row],[Cantidad de Insumos]])</f>
        <v/>
      </c>
      <c r="P1042" s="531" t="str">
        <f>IF([2]!Tabla1[[#This Row],[Descripción]]="","",_xlfn.XLOOKUP([2]!Tabla1[[#This Row],[Descripción]],[2]!Tabla10[Descripción],[2]!Tabla10[CODIGO PRESUPUESTARIO],0))</f>
        <v/>
      </c>
      <c r="Q1042" s="532"/>
      <c r="R1042" s="532" t="str">
        <f>IF([2]!Tabla1[[#This Row],[Insumos]]="","",_xlfn.XLOOKUP([2]!Tabla1[[#This Row],[Insumos]],[2]!Tabla10[Insumo],[2]!Tabla10[InsumoAbrev],"",0))</f>
        <v/>
      </c>
      <c r="S1042" s="191"/>
    </row>
    <row r="1043" spans="2:19">
      <c r="B1043" s="191" t="str">
        <f>IF('Formulario PPGR3'!$G1043="","",CONCATENATE('Formulario PPGR3'!$C1043,".",'Formulario PPGR3'!$D1043,".",'Formulario PPGR3'!$E1043,".",'Formulario PPGR3'!$F1043))</f>
        <v/>
      </c>
      <c r="C1043" s="191" t="str">
        <f>IF('Formulario PPGR3'!$G1043="","",'Formulario PPGR1'!#REF!)</f>
        <v/>
      </c>
      <c r="D1043" s="191" t="str">
        <f>IF('Formulario PPGR3'!$G1043="","",'Formulario PPGR1'!#REF!)</f>
        <v/>
      </c>
      <c r="E1043" s="191" t="str">
        <f>IF('Formulario PPGR3'!$G1043="","",'Formulario PPGR1'!#REF!)</f>
        <v/>
      </c>
      <c r="F1043" s="191" t="str">
        <f>IF('Formulario PPGR3'!$G1043="","",'Formulario PPGR1'!#REF!)</f>
        <v/>
      </c>
      <c r="G1043" s="190"/>
      <c r="H1043" s="528" t="e" cm="1" vm="1">
        <f t="array" ref="H1043">IF([2]!Tabla1[[#This Row],[Código_Actividad]]="","",_xlfn.XLOOKUP([2]!Tabla1[[#This Row],[Código_Actividad]],CodigoActividad,[2]!Tabla2[Actividades Programables Presupuestables],"",0))</f>
        <v>#REF!</v>
      </c>
      <c r="I1043" s="529" t="str">
        <f>IFERROR(VLOOKUP('[2]Formulario PPGR3'!$G1043,'[2]Formulario PPGR2'!$H$9:$V$534,15,FALSE),"")</f>
        <v/>
      </c>
      <c r="J1043" s="534"/>
      <c r="K1043" s="533"/>
      <c r="L1043" s="530" t="str">
        <f>IF([2]!Tabla1[[#This Row],[Descripción]]="","",_xlfn.XLOOKUP([2]!Tabla1[[#This Row],[Descripción]],[2]!Tabla10[Descripción],[2]!Tabla10[Unidad de Medida],"",0))</f>
        <v/>
      </c>
      <c r="M1043" s="321"/>
      <c r="N1043" s="546" t="str">
        <f>IF([2]!Tabla1[[#This Row],[Descripción]]="","",_xlfn.XLOOKUP([2]!Tabla1[[#This Row],[Descripción]],[2]!Tabla10[Descripción],[2]!Tabla10[Precio Unitario],0))</f>
        <v/>
      </c>
      <c r="O1043" s="546" t="str">
        <f>IF([2]!Tabla1[[#This Row],[Cantidad de Insumos]]="","",[2]!Tabla1[[#This Row],[Precio Unitario]]*[2]!Tabla1[[#This Row],[Cantidad de Insumos]])</f>
        <v/>
      </c>
      <c r="P1043" s="531" t="str">
        <f>IF([2]!Tabla1[[#This Row],[Descripción]]="","",_xlfn.XLOOKUP([2]!Tabla1[[#This Row],[Descripción]],[2]!Tabla10[Descripción],[2]!Tabla10[CODIGO PRESUPUESTARIO],0))</f>
        <v/>
      </c>
      <c r="Q1043" s="532"/>
      <c r="R1043" s="532" t="str">
        <f>IF([2]!Tabla1[[#This Row],[Insumos]]="","",_xlfn.XLOOKUP([2]!Tabla1[[#This Row],[Insumos]],[2]!Tabla10[Insumo],[2]!Tabla10[InsumoAbrev],"",0))</f>
        <v/>
      </c>
      <c r="S1043" s="191"/>
    </row>
    <row r="1044" spans="2:19">
      <c r="B1044" s="191" t="str">
        <f>IF('Formulario PPGR3'!$G1044="","",CONCATENATE('Formulario PPGR3'!$C1044,".",'Formulario PPGR3'!$D1044,".",'Formulario PPGR3'!$E1044,".",'Formulario PPGR3'!$F1044))</f>
        <v/>
      </c>
      <c r="C1044" s="191" t="str">
        <f>IF('Formulario PPGR3'!$G1044="","",'Formulario PPGR1'!#REF!)</f>
        <v/>
      </c>
      <c r="D1044" s="191" t="str">
        <f>IF('Formulario PPGR3'!$G1044="","",'Formulario PPGR1'!#REF!)</f>
        <v/>
      </c>
      <c r="E1044" s="191" t="str">
        <f>IF('Formulario PPGR3'!$G1044="","",'Formulario PPGR1'!#REF!)</f>
        <v/>
      </c>
      <c r="F1044" s="191" t="str">
        <f>IF('Formulario PPGR3'!$G1044="","",'Formulario PPGR1'!#REF!)</f>
        <v/>
      </c>
      <c r="G1044" s="190"/>
      <c r="H1044" s="528" t="e" cm="1" vm="1">
        <f t="array" ref="H1044">IF([2]!Tabla1[[#This Row],[Código_Actividad]]="","",_xlfn.XLOOKUP([2]!Tabla1[[#This Row],[Código_Actividad]],CodigoActividad,[2]!Tabla2[Actividades Programables Presupuestables],"",0))</f>
        <v>#REF!</v>
      </c>
      <c r="I1044" s="529" t="str">
        <f>IFERROR(VLOOKUP('[2]Formulario PPGR3'!$G1044,'[2]Formulario PPGR2'!$H$9:$V$534,15,FALSE),"")</f>
        <v/>
      </c>
      <c r="J1044" s="534"/>
      <c r="K1044" s="533"/>
      <c r="L1044" s="530" t="str">
        <f>IF([2]!Tabla1[[#This Row],[Descripción]]="","",_xlfn.XLOOKUP([2]!Tabla1[[#This Row],[Descripción]],[2]!Tabla10[Descripción],[2]!Tabla10[Unidad de Medida],"",0))</f>
        <v/>
      </c>
      <c r="M1044" s="321"/>
      <c r="N1044" s="546" t="str">
        <f>IF([2]!Tabla1[[#This Row],[Descripción]]="","",_xlfn.XLOOKUP([2]!Tabla1[[#This Row],[Descripción]],[2]!Tabla10[Descripción],[2]!Tabla10[Precio Unitario],0))</f>
        <v/>
      </c>
      <c r="O1044" s="546" t="str">
        <f>IF([2]!Tabla1[[#This Row],[Cantidad de Insumos]]="","",[2]!Tabla1[[#This Row],[Precio Unitario]]*[2]!Tabla1[[#This Row],[Cantidad de Insumos]])</f>
        <v/>
      </c>
      <c r="P1044" s="531" t="str">
        <f>IF([2]!Tabla1[[#This Row],[Descripción]]="","",_xlfn.XLOOKUP([2]!Tabla1[[#This Row],[Descripción]],[2]!Tabla10[Descripción],[2]!Tabla10[CODIGO PRESUPUESTARIO],0))</f>
        <v/>
      </c>
      <c r="Q1044" s="532"/>
      <c r="R1044" s="532" t="str">
        <f>IF([2]!Tabla1[[#This Row],[Insumos]]="","",_xlfn.XLOOKUP([2]!Tabla1[[#This Row],[Insumos]],[2]!Tabla10[Insumo],[2]!Tabla10[InsumoAbrev],"",0))</f>
        <v/>
      </c>
      <c r="S1044" s="191"/>
    </row>
    <row r="1045" spans="2:19">
      <c r="B1045" s="191" t="str">
        <f>IF('Formulario PPGR3'!$G1045="","",CONCATENATE('Formulario PPGR3'!$C1045,".",'Formulario PPGR3'!$D1045,".",'Formulario PPGR3'!$E1045,".",'Formulario PPGR3'!$F1045))</f>
        <v/>
      </c>
      <c r="C1045" s="191" t="str">
        <f>IF('Formulario PPGR3'!$G1045="","",'Formulario PPGR1'!#REF!)</f>
        <v/>
      </c>
      <c r="D1045" s="191" t="str">
        <f>IF('Formulario PPGR3'!$G1045="","",'Formulario PPGR1'!#REF!)</f>
        <v/>
      </c>
      <c r="E1045" s="191" t="str">
        <f>IF('Formulario PPGR3'!$G1045="","",'Formulario PPGR1'!#REF!)</f>
        <v/>
      </c>
      <c r="F1045" s="191" t="str">
        <f>IF('Formulario PPGR3'!$G1045="","",'Formulario PPGR1'!#REF!)</f>
        <v/>
      </c>
      <c r="G1045" s="190"/>
      <c r="H1045" s="528" t="e" cm="1" vm="1">
        <f t="array" ref="H1045">IF([2]!Tabla1[[#This Row],[Código_Actividad]]="","",_xlfn.XLOOKUP([2]!Tabla1[[#This Row],[Código_Actividad]],CodigoActividad,[2]!Tabla2[Actividades Programables Presupuestables],"",0))</f>
        <v>#REF!</v>
      </c>
      <c r="I1045" s="529" t="str">
        <f>IFERROR(VLOOKUP('[2]Formulario PPGR3'!$G1045,'[2]Formulario PPGR2'!$H$9:$V$534,15,FALSE),"")</f>
        <v/>
      </c>
      <c r="J1045" s="534"/>
      <c r="K1045" s="533"/>
      <c r="L1045" s="530" t="str">
        <f>IF([2]!Tabla1[[#This Row],[Descripción]]="","",_xlfn.XLOOKUP([2]!Tabla1[[#This Row],[Descripción]],[2]!Tabla10[Descripción],[2]!Tabla10[Unidad de Medida],"",0))</f>
        <v/>
      </c>
      <c r="M1045" s="321"/>
      <c r="N1045" s="546" t="str">
        <f>IF([2]!Tabla1[[#This Row],[Descripción]]="","",_xlfn.XLOOKUP([2]!Tabla1[[#This Row],[Descripción]],[2]!Tabla10[Descripción],[2]!Tabla10[Precio Unitario],0))</f>
        <v/>
      </c>
      <c r="O1045" s="546" t="str">
        <f>IF([2]!Tabla1[[#This Row],[Cantidad de Insumos]]="","",[2]!Tabla1[[#This Row],[Precio Unitario]]*[2]!Tabla1[[#This Row],[Cantidad de Insumos]])</f>
        <v/>
      </c>
      <c r="P1045" s="531" t="str">
        <f>IF([2]!Tabla1[[#This Row],[Descripción]]="","",_xlfn.XLOOKUP([2]!Tabla1[[#This Row],[Descripción]],[2]!Tabla10[Descripción],[2]!Tabla10[CODIGO PRESUPUESTARIO],0))</f>
        <v/>
      </c>
      <c r="Q1045" s="532"/>
      <c r="R1045" s="532" t="str">
        <f>IF([2]!Tabla1[[#This Row],[Insumos]]="","",_xlfn.XLOOKUP([2]!Tabla1[[#This Row],[Insumos]],[2]!Tabla10[Insumo],[2]!Tabla10[InsumoAbrev],"",0))</f>
        <v/>
      </c>
      <c r="S1045" s="191"/>
    </row>
    <row r="1046" spans="2:19">
      <c r="B1046" s="191" t="str">
        <f>IF('Formulario PPGR3'!$G1046="","",CONCATENATE('Formulario PPGR3'!$C1046,".",'Formulario PPGR3'!$D1046,".",'Formulario PPGR3'!$E1046,".",'Formulario PPGR3'!$F1046))</f>
        <v/>
      </c>
      <c r="C1046" s="191" t="str">
        <f>IF('Formulario PPGR3'!$G1046="","",'Formulario PPGR1'!#REF!)</f>
        <v/>
      </c>
      <c r="D1046" s="191" t="str">
        <f>IF('Formulario PPGR3'!$G1046="","",'Formulario PPGR1'!#REF!)</f>
        <v/>
      </c>
      <c r="E1046" s="191" t="str">
        <f>IF('Formulario PPGR3'!$G1046="","",'Formulario PPGR1'!#REF!)</f>
        <v/>
      </c>
      <c r="F1046" s="191" t="str">
        <f>IF('Formulario PPGR3'!$G1046="","",'Formulario PPGR1'!#REF!)</f>
        <v/>
      </c>
      <c r="G1046" s="190"/>
      <c r="H1046" s="528" t="e" cm="1" vm="1">
        <f t="array" ref="H1046">IF([2]!Tabla1[[#This Row],[Código_Actividad]]="","",_xlfn.XLOOKUP([2]!Tabla1[[#This Row],[Código_Actividad]],CodigoActividad,[2]!Tabla2[Actividades Programables Presupuestables],"",0))</f>
        <v>#REF!</v>
      </c>
      <c r="I1046" s="529" t="str">
        <f>IFERROR(VLOOKUP('[2]Formulario PPGR3'!$G1046,'[2]Formulario PPGR2'!$H$9:$V$534,15,FALSE),"")</f>
        <v/>
      </c>
      <c r="J1046" s="534"/>
      <c r="K1046" s="533"/>
      <c r="L1046" s="530" t="str">
        <f>IF([2]!Tabla1[[#This Row],[Descripción]]="","",_xlfn.XLOOKUP([2]!Tabla1[[#This Row],[Descripción]],[2]!Tabla10[Descripción],[2]!Tabla10[Unidad de Medida],"",0))</f>
        <v/>
      </c>
      <c r="M1046" s="321"/>
      <c r="N1046" s="546" t="str">
        <f>IF([2]!Tabla1[[#This Row],[Descripción]]="","",_xlfn.XLOOKUP([2]!Tabla1[[#This Row],[Descripción]],[2]!Tabla10[Descripción],[2]!Tabla10[Precio Unitario],0))</f>
        <v/>
      </c>
      <c r="O1046" s="546" t="str">
        <f>IF([2]!Tabla1[[#This Row],[Cantidad de Insumos]]="","",[2]!Tabla1[[#This Row],[Precio Unitario]]*[2]!Tabla1[[#This Row],[Cantidad de Insumos]])</f>
        <v/>
      </c>
      <c r="P1046" s="531" t="str">
        <f>IF([2]!Tabla1[[#This Row],[Descripción]]="","",_xlfn.XLOOKUP([2]!Tabla1[[#This Row],[Descripción]],[2]!Tabla10[Descripción],[2]!Tabla10[CODIGO PRESUPUESTARIO],0))</f>
        <v/>
      </c>
      <c r="Q1046" s="532"/>
      <c r="R1046" s="532" t="str">
        <f>IF([2]!Tabla1[[#This Row],[Insumos]]="","",_xlfn.XLOOKUP([2]!Tabla1[[#This Row],[Insumos]],[2]!Tabla10[Insumo],[2]!Tabla10[InsumoAbrev],"",0))</f>
        <v/>
      </c>
      <c r="S1046" s="191"/>
    </row>
    <row r="1047" spans="2:19">
      <c r="B1047" s="191" t="str">
        <f>IF('Formulario PPGR3'!$G1047="","",CONCATENATE('Formulario PPGR3'!$C1047,".",'Formulario PPGR3'!$D1047,".",'Formulario PPGR3'!$E1047,".",'Formulario PPGR3'!$F1047))</f>
        <v/>
      </c>
      <c r="C1047" s="191" t="str">
        <f>IF('Formulario PPGR3'!$G1047="","",'Formulario PPGR1'!#REF!)</f>
        <v/>
      </c>
      <c r="D1047" s="191" t="str">
        <f>IF('Formulario PPGR3'!$G1047="","",'Formulario PPGR1'!#REF!)</f>
        <v/>
      </c>
      <c r="E1047" s="191" t="str">
        <f>IF('Formulario PPGR3'!$G1047="","",'Formulario PPGR1'!#REF!)</f>
        <v/>
      </c>
      <c r="F1047" s="191" t="str">
        <f>IF('Formulario PPGR3'!$G1047="","",'Formulario PPGR1'!#REF!)</f>
        <v/>
      </c>
      <c r="G1047" s="190"/>
      <c r="H1047" s="528" t="e" cm="1" vm="1">
        <f t="array" ref="H1047">IF([2]!Tabla1[[#This Row],[Código_Actividad]]="","",_xlfn.XLOOKUP([2]!Tabla1[[#This Row],[Código_Actividad]],CodigoActividad,[2]!Tabla2[Actividades Programables Presupuestables],"",0))</f>
        <v>#REF!</v>
      </c>
      <c r="I1047" s="529" t="str">
        <f>IFERROR(VLOOKUP('[2]Formulario PPGR3'!$G1047,'[2]Formulario PPGR2'!$H$9:$V$534,15,FALSE),"")</f>
        <v/>
      </c>
      <c r="J1047" s="534"/>
      <c r="K1047" s="533"/>
      <c r="L1047" s="530" t="str">
        <f>IF([2]!Tabla1[[#This Row],[Descripción]]="","",_xlfn.XLOOKUP([2]!Tabla1[[#This Row],[Descripción]],[2]!Tabla10[Descripción],[2]!Tabla10[Unidad de Medida],"",0))</f>
        <v/>
      </c>
      <c r="M1047" s="321"/>
      <c r="N1047" s="546" t="str">
        <f>IF([2]!Tabla1[[#This Row],[Descripción]]="","",_xlfn.XLOOKUP([2]!Tabla1[[#This Row],[Descripción]],[2]!Tabla10[Descripción],[2]!Tabla10[Precio Unitario],0))</f>
        <v/>
      </c>
      <c r="O1047" s="546" t="str">
        <f>IF([2]!Tabla1[[#This Row],[Cantidad de Insumos]]="","",[2]!Tabla1[[#This Row],[Precio Unitario]]*[2]!Tabla1[[#This Row],[Cantidad de Insumos]])</f>
        <v/>
      </c>
      <c r="P1047" s="531" t="str">
        <f>IF([2]!Tabla1[[#This Row],[Descripción]]="","",_xlfn.XLOOKUP([2]!Tabla1[[#This Row],[Descripción]],[2]!Tabla10[Descripción],[2]!Tabla10[CODIGO PRESUPUESTARIO],0))</f>
        <v/>
      </c>
      <c r="Q1047" s="532"/>
      <c r="R1047" s="532" t="str">
        <f>IF([2]!Tabla1[[#This Row],[Insumos]]="","",_xlfn.XLOOKUP([2]!Tabla1[[#This Row],[Insumos]],[2]!Tabla10[Insumo],[2]!Tabla10[InsumoAbrev],"",0))</f>
        <v/>
      </c>
      <c r="S1047" s="191"/>
    </row>
    <row r="1048" spans="2:19">
      <c r="B1048" s="191" t="str">
        <f>IF('Formulario PPGR3'!$G1048="","",CONCATENATE('Formulario PPGR3'!$C1048,".",'Formulario PPGR3'!$D1048,".",'Formulario PPGR3'!$E1048,".",'Formulario PPGR3'!$F1048))</f>
        <v/>
      </c>
      <c r="C1048" s="191" t="str">
        <f>IF('Formulario PPGR3'!$G1048="","",'Formulario PPGR1'!#REF!)</f>
        <v/>
      </c>
      <c r="D1048" s="191" t="str">
        <f>IF('Formulario PPGR3'!$G1048="","",'Formulario PPGR1'!#REF!)</f>
        <v/>
      </c>
      <c r="E1048" s="191" t="str">
        <f>IF('Formulario PPGR3'!$G1048="","",'Formulario PPGR1'!#REF!)</f>
        <v/>
      </c>
      <c r="F1048" s="191" t="str">
        <f>IF('Formulario PPGR3'!$G1048="","",'Formulario PPGR1'!#REF!)</f>
        <v/>
      </c>
      <c r="G1048" s="190"/>
      <c r="H1048" s="528" t="e" cm="1" vm="1">
        <f t="array" ref="H1048">IF([2]!Tabla1[[#This Row],[Código_Actividad]]="","",_xlfn.XLOOKUP([2]!Tabla1[[#This Row],[Código_Actividad]],CodigoActividad,[2]!Tabla2[Actividades Programables Presupuestables],"",0))</f>
        <v>#REF!</v>
      </c>
      <c r="I1048" s="529" t="str">
        <f>IFERROR(VLOOKUP('[2]Formulario PPGR3'!$G1048,'[2]Formulario PPGR2'!$H$9:$V$534,15,FALSE),"")</f>
        <v/>
      </c>
      <c r="J1048" s="534"/>
      <c r="K1048" s="533"/>
      <c r="L1048" s="530" t="str">
        <f>IF([2]!Tabla1[[#This Row],[Descripción]]="","",_xlfn.XLOOKUP([2]!Tabla1[[#This Row],[Descripción]],[2]!Tabla10[Descripción],[2]!Tabla10[Unidad de Medida],"",0))</f>
        <v/>
      </c>
      <c r="M1048" s="321"/>
      <c r="N1048" s="546" t="str">
        <f>IF([2]!Tabla1[[#This Row],[Descripción]]="","",_xlfn.XLOOKUP([2]!Tabla1[[#This Row],[Descripción]],[2]!Tabla10[Descripción],[2]!Tabla10[Precio Unitario],0))</f>
        <v/>
      </c>
      <c r="O1048" s="546" t="str">
        <f>IF([2]!Tabla1[[#This Row],[Cantidad de Insumos]]="","",[2]!Tabla1[[#This Row],[Precio Unitario]]*[2]!Tabla1[[#This Row],[Cantidad de Insumos]])</f>
        <v/>
      </c>
      <c r="P1048" s="531" t="str">
        <f>IF([2]!Tabla1[[#This Row],[Descripción]]="","",_xlfn.XLOOKUP([2]!Tabla1[[#This Row],[Descripción]],[2]!Tabla10[Descripción],[2]!Tabla10[CODIGO PRESUPUESTARIO],0))</f>
        <v/>
      </c>
      <c r="Q1048" s="532"/>
      <c r="R1048" s="532" t="str">
        <f>IF([2]!Tabla1[[#This Row],[Insumos]]="","",_xlfn.XLOOKUP([2]!Tabla1[[#This Row],[Insumos]],[2]!Tabla10[Insumo],[2]!Tabla10[InsumoAbrev],"",0))</f>
        <v/>
      </c>
      <c r="S1048" s="191"/>
    </row>
    <row r="1049" spans="2:19">
      <c r="B1049" s="191" t="str">
        <f>IF('Formulario PPGR3'!$G1049="","",CONCATENATE('Formulario PPGR3'!$C1049,".",'Formulario PPGR3'!$D1049,".",'Formulario PPGR3'!$E1049,".",'Formulario PPGR3'!$F1049))</f>
        <v/>
      </c>
      <c r="C1049" s="191" t="str">
        <f>IF('Formulario PPGR3'!$G1049="","",'Formulario PPGR1'!#REF!)</f>
        <v/>
      </c>
      <c r="D1049" s="191" t="str">
        <f>IF('Formulario PPGR3'!$G1049="","",'Formulario PPGR1'!#REF!)</f>
        <v/>
      </c>
      <c r="E1049" s="191" t="str">
        <f>IF('Formulario PPGR3'!$G1049="","",'Formulario PPGR1'!#REF!)</f>
        <v/>
      </c>
      <c r="F1049" s="191" t="str">
        <f>IF('Formulario PPGR3'!$G1049="","",'Formulario PPGR1'!#REF!)</f>
        <v/>
      </c>
      <c r="G1049" s="190"/>
      <c r="H1049" s="528" t="e" cm="1" vm="1">
        <f t="array" ref="H1049">IF([2]!Tabla1[[#This Row],[Código_Actividad]]="","",_xlfn.XLOOKUP([2]!Tabla1[[#This Row],[Código_Actividad]],CodigoActividad,[2]!Tabla2[Actividades Programables Presupuestables],"",0))</f>
        <v>#REF!</v>
      </c>
      <c r="I1049" s="529" t="str">
        <f>IFERROR(VLOOKUP('[2]Formulario PPGR3'!$G1049,'[2]Formulario PPGR2'!$H$9:$V$534,15,FALSE),"")</f>
        <v/>
      </c>
      <c r="J1049" s="534"/>
      <c r="K1049" s="533"/>
      <c r="L1049" s="530" t="str">
        <f>IF([2]!Tabla1[[#This Row],[Descripción]]="","",_xlfn.XLOOKUP([2]!Tabla1[[#This Row],[Descripción]],[2]!Tabla10[Descripción],[2]!Tabla10[Unidad de Medida],"",0))</f>
        <v/>
      </c>
      <c r="M1049" s="321"/>
      <c r="N1049" s="546" t="str">
        <f>IF([2]!Tabla1[[#This Row],[Descripción]]="","",_xlfn.XLOOKUP([2]!Tabla1[[#This Row],[Descripción]],[2]!Tabla10[Descripción],[2]!Tabla10[Precio Unitario],0))</f>
        <v/>
      </c>
      <c r="O1049" s="546" t="str">
        <f>IF([2]!Tabla1[[#This Row],[Cantidad de Insumos]]="","",[2]!Tabla1[[#This Row],[Precio Unitario]]*[2]!Tabla1[[#This Row],[Cantidad de Insumos]])</f>
        <v/>
      </c>
      <c r="P1049" s="531" t="str">
        <f>IF([2]!Tabla1[[#This Row],[Descripción]]="","",_xlfn.XLOOKUP([2]!Tabla1[[#This Row],[Descripción]],[2]!Tabla10[Descripción],[2]!Tabla10[CODIGO PRESUPUESTARIO],0))</f>
        <v/>
      </c>
      <c r="Q1049" s="532"/>
      <c r="R1049" s="532" t="str">
        <f>IF([2]!Tabla1[[#This Row],[Insumos]]="","",_xlfn.XLOOKUP([2]!Tabla1[[#This Row],[Insumos]],[2]!Tabla10[Insumo],[2]!Tabla10[InsumoAbrev],"",0))</f>
        <v/>
      </c>
      <c r="S1049" s="191"/>
    </row>
    <row r="1050" spans="2:19">
      <c r="B1050" s="191" t="str">
        <f>IF('Formulario PPGR3'!$G1050="","",CONCATENATE('Formulario PPGR3'!$C1050,".",'Formulario PPGR3'!$D1050,".",'Formulario PPGR3'!$E1050,".",'Formulario PPGR3'!$F1050))</f>
        <v/>
      </c>
      <c r="C1050" s="191" t="str">
        <f>IF('Formulario PPGR3'!$G1050="","",'Formulario PPGR1'!#REF!)</f>
        <v/>
      </c>
      <c r="D1050" s="191" t="str">
        <f>IF('Formulario PPGR3'!$G1050="","",'Formulario PPGR1'!#REF!)</f>
        <v/>
      </c>
      <c r="E1050" s="191" t="str">
        <f>IF('Formulario PPGR3'!$G1050="","",'Formulario PPGR1'!#REF!)</f>
        <v/>
      </c>
      <c r="F1050" s="191" t="str">
        <f>IF('Formulario PPGR3'!$G1050="","",'Formulario PPGR1'!#REF!)</f>
        <v/>
      </c>
      <c r="G1050" s="190"/>
      <c r="H1050" s="528" t="e" cm="1" vm="1">
        <f t="array" ref="H1050">IF([2]!Tabla1[[#This Row],[Código_Actividad]]="","",_xlfn.XLOOKUP([2]!Tabla1[[#This Row],[Código_Actividad]],CodigoActividad,[2]!Tabla2[Actividades Programables Presupuestables],"",0))</f>
        <v>#REF!</v>
      </c>
      <c r="I1050" s="529" t="str">
        <f>IFERROR(VLOOKUP('[2]Formulario PPGR3'!$G1050,'[2]Formulario PPGR2'!$H$9:$V$534,15,FALSE),"")</f>
        <v/>
      </c>
      <c r="J1050" s="534"/>
      <c r="K1050" s="533"/>
      <c r="L1050" s="530" t="str">
        <f>IF([2]!Tabla1[[#This Row],[Descripción]]="","",_xlfn.XLOOKUP([2]!Tabla1[[#This Row],[Descripción]],[2]!Tabla10[Descripción],[2]!Tabla10[Unidad de Medida],"",0))</f>
        <v/>
      </c>
      <c r="M1050" s="321"/>
      <c r="N1050" s="546" t="str">
        <f>IF([2]!Tabla1[[#This Row],[Descripción]]="","",_xlfn.XLOOKUP([2]!Tabla1[[#This Row],[Descripción]],[2]!Tabla10[Descripción],[2]!Tabla10[Precio Unitario],0))</f>
        <v/>
      </c>
      <c r="O1050" s="546" t="str">
        <f>IF([2]!Tabla1[[#This Row],[Cantidad de Insumos]]="","",[2]!Tabla1[[#This Row],[Precio Unitario]]*[2]!Tabla1[[#This Row],[Cantidad de Insumos]])</f>
        <v/>
      </c>
      <c r="P1050" s="531" t="str">
        <f>IF([2]!Tabla1[[#This Row],[Descripción]]="","",_xlfn.XLOOKUP([2]!Tabla1[[#This Row],[Descripción]],[2]!Tabla10[Descripción],[2]!Tabla10[CODIGO PRESUPUESTARIO],0))</f>
        <v/>
      </c>
      <c r="Q1050" s="532"/>
      <c r="R1050" s="532" t="str">
        <f>IF([2]!Tabla1[[#This Row],[Insumos]]="","",_xlfn.XLOOKUP([2]!Tabla1[[#This Row],[Insumos]],[2]!Tabla10[Insumo],[2]!Tabla10[InsumoAbrev],"",0))</f>
        <v/>
      </c>
      <c r="S1050" s="191"/>
    </row>
    <row r="1051" spans="2:19">
      <c r="B1051" s="191" t="str">
        <f>IF('Formulario PPGR3'!$G1051="","",CONCATENATE('Formulario PPGR3'!$C1051,".",'Formulario PPGR3'!$D1051,".",'Formulario PPGR3'!$E1051,".",'Formulario PPGR3'!$F1051))</f>
        <v/>
      </c>
      <c r="C1051" s="191" t="str">
        <f>IF('Formulario PPGR3'!$G1051="","",'Formulario PPGR1'!#REF!)</f>
        <v/>
      </c>
      <c r="D1051" s="191" t="str">
        <f>IF('Formulario PPGR3'!$G1051="","",'Formulario PPGR1'!#REF!)</f>
        <v/>
      </c>
      <c r="E1051" s="191" t="str">
        <f>IF('Formulario PPGR3'!$G1051="","",'Formulario PPGR1'!#REF!)</f>
        <v/>
      </c>
      <c r="F1051" s="191" t="str">
        <f>IF('Formulario PPGR3'!$G1051="","",'Formulario PPGR1'!#REF!)</f>
        <v/>
      </c>
      <c r="G1051" s="190"/>
      <c r="H1051" s="528" t="e" cm="1" vm="1">
        <f t="array" ref="H1051">IF([2]!Tabla1[[#This Row],[Código_Actividad]]="","",_xlfn.XLOOKUP([2]!Tabla1[[#This Row],[Código_Actividad]],CodigoActividad,[2]!Tabla2[Actividades Programables Presupuestables],"",0))</f>
        <v>#REF!</v>
      </c>
      <c r="I1051" s="529" t="str">
        <f>IFERROR(VLOOKUP('[2]Formulario PPGR3'!$G1051,'[2]Formulario PPGR2'!$H$9:$V$534,15,FALSE),"")</f>
        <v/>
      </c>
      <c r="J1051" s="534"/>
      <c r="K1051" s="533"/>
      <c r="L1051" s="530" t="str">
        <f>IF([2]!Tabla1[[#This Row],[Descripción]]="","",_xlfn.XLOOKUP([2]!Tabla1[[#This Row],[Descripción]],[2]!Tabla10[Descripción],[2]!Tabla10[Unidad de Medida],"",0))</f>
        <v/>
      </c>
      <c r="M1051" s="321"/>
      <c r="N1051" s="546" t="str">
        <f>IF([2]!Tabla1[[#This Row],[Descripción]]="","",_xlfn.XLOOKUP([2]!Tabla1[[#This Row],[Descripción]],[2]!Tabla10[Descripción],[2]!Tabla10[Precio Unitario],0))</f>
        <v/>
      </c>
      <c r="O1051" s="546" t="str">
        <f>IF([2]!Tabla1[[#This Row],[Cantidad de Insumos]]="","",[2]!Tabla1[[#This Row],[Precio Unitario]]*[2]!Tabla1[[#This Row],[Cantidad de Insumos]])</f>
        <v/>
      </c>
      <c r="P1051" s="531" t="str">
        <f>IF([2]!Tabla1[[#This Row],[Descripción]]="","",_xlfn.XLOOKUP([2]!Tabla1[[#This Row],[Descripción]],[2]!Tabla10[Descripción],[2]!Tabla10[CODIGO PRESUPUESTARIO],0))</f>
        <v/>
      </c>
      <c r="Q1051" s="532"/>
      <c r="R1051" s="532" t="str">
        <f>IF([2]!Tabla1[[#This Row],[Insumos]]="","",_xlfn.XLOOKUP([2]!Tabla1[[#This Row],[Insumos]],[2]!Tabla10[Insumo],[2]!Tabla10[InsumoAbrev],"",0))</f>
        <v/>
      </c>
      <c r="S1051" s="191"/>
    </row>
    <row r="1052" spans="2:19">
      <c r="B1052" s="191" t="str">
        <f>IF('Formulario PPGR3'!$G1052="","",CONCATENATE('Formulario PPGR3'!$C1052,".",'Formulario PPGR3'!$D1052,".",'Formulario PPGR3'!$E1052,".",'Formulario PPGR3'!$F1052))</f>
        <v/>
      </c>
      <c r="C1052" s="191" t="str">
        <f>IF('Formulario PPGR3'!$G1052="","",'Formulario PPGR1'!#REF!)</f>
        <v/>
      </c>
      <c r="D1052" s="191" t="str">
        <f>IF('Formulario PPGR3'!$G1052="","",'Formulario PPGR1'!#REF!)</f>
        <v/>
      </c>
      <c r="E1052" s="191" t="str">
        <f>IF('Formulario PPGR3'!$G1052="","",'Formulario PPGR1'!#REF!)</f>
        <v/>
      </c>
      <c r="F1052" s="191" t="str">
        <f>IF('Formulario PPGR3'!$G1052="","",'Formulario PPGR1'!#REF!)</f>
        <v/>
      </c>
      <c r="G1052" s="190"/>
      <c r="H1052" s="528" t="e" cm="1" vm="1">
        <f t="array" ref="H1052">IF([2]!Tabla1[[#This Row],[Código_Actividad]]="","",_xlfn.XLOOKUP([2]!Tabla1[[#This Row],[Código_Actividad]],CodigoActividad,[2]!Tabla2[Actividades Programables Presupuestables],"",0))</f>
        <v>#REF!</v>
      </c>
      <c r="I1052" s="529" t="str">
        <f>IFERROR(VLOOKUP('[2]Formulario PPGR3'!$G1052,'[2]Formulario PPGR2'!$H$9:$V$534,15,FALSE),"")</f>
        <v/>
      </c>
      <c r="J1052" s="534"/>
      <c r="K1052" s="533"/>
      <c r="L1052" s="530" t="str">
        <f>IF([2]!Tabla1[[#This Row],[Descripción]]="","",_xlfn.XLOOKUP([2]!Tabla1[[#This Row],[Descripción]],[2]!Tabla10[Descripción],[2]!Tabla10[Unidad de Medida],"",0))</f>
        <v/>
      </c>
      <c r="M1052" s="321"/>
      <c r="N1052" s="546" t="str">
        <f>IF([2]!Tabla1[[#This Row],[Descripción]]="","",_xlfn.XLOOKUP([2]!Tabla1[[#This Row],[Descripción]],[2]!Tabla10[Descripción],[2]!Tabla10[Precio Unitario],0))</f>
        <v/>
      </c>
      <c r="O1052" s="546" t="str">
        <f>IF([2]!Tabla1[[#This Row],[Cantidad de Insumos]]="","",[2]!Tabla1[[#This Row],[Precio Unitario]]*[2]!Tabla1[[#This Row],[Cantidad de Insumos]])</f>
        <v/>
      </c>
      <c r="P1052" s="531" t="str">
        <f>IF([2]!Tabla1[[#This Row],[Descripción]]="","",_xlfn.XLOOKUP([2]!Tabla1[[#This Row],[Descripción]],[2]!Tabla10[Descripción],[2]!Tabla10[CODIGO PRESUPUESTARIO],0))</f>
        <v/>
      </c>
      <c r="Q1052" s="532"/>
      <c r="R1052" s="532" t="str">
        <f>IF([2]!Tabla1[[#This Row],[Insumos]]="","",_xlfn.XLOOKUP([2]!Tabla1[[#This Row],[Insumos]],[2]!Tabla10[Insumo],[2]!Tabla10[InsumoAbrev],"",0))</f>
        <v/>
      </c>
      <c r="S1052" s="191"/>
    </row>
    <row r="1053" spans="2:19">
      <c r="B1053" s="191" t="str">
        <f>IF('Formulario PPGR3'!$G1053="","",CONCATENATE('Formulario PPGR3'!$C1053,".",'Formulario PPGR3'!$D1053,".",'Formulario PPGR3'!$E1053,".",'Formulario PPGR3'!$F1053))</f>
        <v/>
      </c>
      <c r="C1053" s="191" t="str">
        <f>IF('Formulario PPGR3'!$G1053="","",'Formulario PPGR1'!#REF!)</f>
        <v/>
      </c>
      <c r="D1053" s="191" t="str">
        <f>IF('Formulario PPGR3'!$G1053="","",'Formulario PPGR1'!#REF!)</f>
        <v/>
      </c>
      <c r="E1053" s="191" t="str">
        <f>IF('Formulario PPGR3'!$G1053="","",'Formulario PPGR1'!#REF!)</f>
        <v/>
      </c>
      <c r="F1053" s="191" t="str">
        <f>IF('Formulario PPGR3'!$G1053="","",'Formulario PPGR1'!#REF!)</f>
        <v/>
      </c>
      <c r="G1053" s="190"/>
      <c r="H1053" s="528" t="e" cm="1" vm="1">
        <f t="array" ref="H1053">IF([2]!Tabla1[[#This Row],[Código_Actividad]]="","",_xlfn.XLOOKUP([2]!Tabla1[[#This Row],[Código_Actividad]],CodigoActividad,[2]!Tabla2[Actividades Programables Presupuestables],"",0))</f>
        <v>#REF!</v>
      </c>
      <c r="I1053" s="529" t="str">
        <f>IFERROR(VLOOKUP('[2]Formulario PPGR3'!$G1053,'[2]Formulario PPGR2'!$H$9:$V$534,15,FALSE),"")</f>
        <v/>
      </c>
      <c r="J1053" s="534"/>
      <c r="K1053" s="533"/>
      <c r="L1053" s="530" t="str">
        <f>IF([2]!Tabla1[[#This Row],[Descripción]]="","",_xlfn.XLOOKUP([2]!Tabla1[[#This Row],[Descripción]],[2]!Tabla10[Descripción],[2]!Tabla10[Unidad de Medida],"",0))</f>
        <v/>
      </c>
      <c r="M1053" s="321"/>
      <c r="N1053" s="546" t="str">
        <f>IF([2]!Tabla1[[#This Row],[Descripción]]="","",_xlfn.XLOOKUP([2]!Tabla1[[#This Row],[Descripción]],[2]!Tabla10[Descripción],[2]!Tabla10[Precio Unitario],0))</f>
        <v/>
      </c>
      <c r="O1053" s="546" t="str">
        <f>IF([2]!Tabla1[[#This Row],[Cantidad de Insumos]]="","",[2]!Tabla1[[#This Row],[Precio Unitario]]*[2]!Tabla1[[#This Row],[Cantidad de Insumos]])</f>
        <v/>
      </c>
      <c r="P1053" s="531" t="str">
        <f>IF([2]!Tabla1[[#This Row],[Descripción]]="","",_xlfn.XLOOKUP([2]!Tabla1[[#This Row],[Descripción]],[2]!Tabla10[Descripción],[2]!Tabla10[CODIGO PRESUPUESTARIO],0))</f>
        <v/>
      </c>
      <c r="Q1053" s="532"/>
      <c r="R1053" s="532" t="str">
        <f>IF([2]!Tabla1[[#This Row],[Insumos]]="","",_xlfn.XLOOKUP([2]!Tabla1[[#This Row],[Insumos]],[2]!Tabla10[Insumo],[2]!Tabla10[InsumoAbrev],"",0))</f>
        <v/>
      </c>
      <c r="S1053" s="191"/>
    </row>
    <row r="1054" spans="2:19">
      <c r="B1054" s="191" t="str">
        <f>IF('Formulario PPGR3'!$G1054="","",CONCATENATE('Formulario PPGR3'!$C1054,".",'Formulario PPGR3'!$D1054,".",'Formulario PPGR3'!$E1054,".",'Formulario PPGR3'!$F1054))</f>
        <v/>
      </c>
      <c r="C1054" s="191" t="str">
        <f>IF('Formulario PPGR3'!$G1054="","",'Formulario PPGR1'!#REF!)</f>
        <v/>
      </c>
      <c r="D1054" s="191" t="str">
        <f>IF('Formulario PPGR3'!$G1054="","",'Formulario PPGR1'!#REF!)</f>
        <v/>
      </c>
      <c r="E1054" s="191" t="str">
        <f>IF('Formulario PPGR3'!$G1054="","",'Formulario PPGR1'!#REF!)</f>
        <v/>
      </c>
      <c r="F1054" s="191" t="str">
        <f>IF('Formulario PPGR3'!$G1054="","",'Formulario PPGR1'!#REF!)</f>
        <v/>
      </c>
      <c r="G1054" s="190"/>
      <c r="H1054" s="528" t="e" cm="1" vm="1">
        <f t="array" ref="H1054">IF([2]!Tabla1[[#This Row],[Código_Actividad]]="","",_xlfn.XLOOKUP([2]!Tabla1[[#This Row],[Código_Actividad]],CodigoActividad,[2]!Tabla2[Actividades Programables Presupuestables],"",0))</f>
        <v>#REF!</v>
      </c>
      <c r="I1054" s="529" t="str">
        <f>IFERROR(VLOOKUP('[2]Formulario PPGR3'!$G1054,'[2]Formulario PPGR2'!$H$9:$V$534,15,FALSE),"")</f>
        <v/>
      </c>
      <c r="J1054" s="534"/>
      <c r="K1054" s="533"/>
      <c r="L1054" s="530" t="str">
        <f>IF([2]!Tabla1[[#This Row],[Descripción]]="","",_xlfn.XLOOKUP([2]!Tabla1[[#This Row],[Descripción]],[2]!Tabla10[Descripción],[2]!Tabla10[Unidad de Medida],"",0))</f>
        <v/>
      </c>
      <c r="M1054" s="321"/>
      <c r="N1054" s="546" t="str">
        <f>IF([2]!Tabla1[[#This Row],[Descripción]]="","",_xlfn.XLOOKUP([2]!Tabla1[[#This Row],[Descripción]],[2]!Tabla10[Descripción],[2]!Tabla10[Precio Unitario],0))</f>
        <v/>
      </c>
      <c r="O1054" s="546" t="str">
        <f>IF([2]!Tabla1[[#This Row],[Cantidad de Insumos]]="","",[2]!Tabla1[[#This Row],[Precio Unitario]]*[2]!Tabla1[[#This Row],[Cantidad de Insumos]])</f>
        <v/>
      </c>
      <c r="P1054" s="531" t="str">
        <f>IF([2]!Tabla1[[#This Row],[Descripción]]="","",_xlfn.XLOOKUP([2]!Tabla1[[#This Row],[Descripción]],[2]!Tabla10[Descripción],[2]!Tabla10[CODIGO PRESUPUESTARIO],0))</f>
        <v/>
      </c>
      <c r="Q1054" s="532"/>
      <c r="R1054" s="532" t="str">
        <f>IF([2]!Tabla1[[#This Row],[Insumos]]="","",_xlfn.XLOOKUP([2]!Tabla1[[#This Row],[Insumos]],[2]!Tabla10[Insumo],[2]!Tabla10[InsumoAbrev],"",0))</f>
        <v/>
      </c>
      <c r="S1054" s="191"/>
    </row>
    <row r="1055" spans="2:19">
      <c r="B1055" s="191" t="str">
        <f>IF('Formulario PPGR3'!$G1055="","",CONCATENATE('Formulario PPGR3'!$C1055,".",'Formulario PPGR3'!$D1055,".",'Formulario PPGR3'!$E1055,".",'Formulario PPGR3'!$F1055))</f>
        <v/>
      </c>
      <c r="C1055" s="191" t="str">
        <f>IF('Formulario PPGR3'!$G1055="","",'Formulario PPGR1'!#REF!)</f>
        <v/>
      </c>
      <c r="D1055" s="191" t="str">
        <f>IF('Formulario PPGR3'!$G1055="","",'Formulario PPGR1'!#REF!)</f>
        <v/>
      </c>
      <c r="E1055" s="191" t="str">
        <f>IF('Formulario PPGR3'!$G1055="","",'Formulario PPGR1'!#REF!)</f>
        <v/>
      </c>
      <c r="F1055" s="191" t="str">
        <f>IF('Formulario PPGR3'!$G1055="","",'Formulario PPGR1'!#REF!)</f>
        <v/>
      </c>
      <c r="G1055" s="190"/>
      <c r="H1055" s="528" t="e" cm="1" vm="1">
        <f t="array" ref="H1055">IF([2]!Tabla1[[#This Row],[Código_Actividad]]="","",_xlfn.XLOOKUP([2]!Tabla1[[#This Row],[Código_Actividad]],CodigoActividad,[2]!Tabla2[Actividades Programables Presupuestables],"",0))</f>
        <v>#REF!</v>
      </c>
      <c r="I1055" s="529" t="str">
        <f>IFERROR(VLOOKUP('[2]Formulario PPGR3'!$G1055,'[2]Formulario PPGR2'!$H$9:$V$534,15,FALSE),"")</f>
        <v/>
      </c>
      <c r="J1055" s="534"/>
      <c r="K1055" s="533"/>
      <c r="L1055" s="530" t="str">
        <f>IF([2]!Tabla1[[#This Row],[Descripción]]="","",_xlfn.XLOOKUP([2]!Tabla1[[#This Row],[Descripción]],[2]!Tabla10[Descripción],[2]!Tabla10[Unidad de Medida],"",0))</f>
        <v/>
      </c>
      <c r="M1055" s="321"/>
      <c r="N1055" s="546" t="str">
        <f>IF([2]!Tabla1[[#This Row],[Descripción]]="","",_xlfn.XLOOKUP([2]!Tabla1[[#This Row],[Descripción]],[2]!Tabla10[Descripción],[2]!Tabla10[Precio Unitario],0))</f>
        <v/>
      </c>
      <c r="O1055" s="546" t="str">
        <f>IF([2]!Tabla1[[#This Row],[Cantidad de Insumos]]="","",[2]!Tabla1[[#This Row],[Precio Unitario]]*[2]!Tabla1[[#This Row],[Cantidad de Insumos]])</f>
        <v/>
      </c>
      <c r="P1055" s="531" t="str">
        <f>IF([2]!Tabla1[[#This Row],[Descripción]]="","",_xlfn.XLOOKUP([2]!Tabla1[[#This Row],[Descripción]],[2]!Tabla10[Descripción],[2]!Tabla10[CODIGO PRESUPUESTARIO],0))</f>
        <v/>
      </c>
      <c r="Q1055" s="532"/>
      <c r="R1055" s="532" t="str">
        <f>IF([2]!Tabla1[[#This Row],[Insumos]]="","",_xlfn.XLOOKUP([2]!Tabla1[[#This Row],[Insumos]],[2]!Tabla10[Insumo],[2]!Tabla10[InsumoAbrev],"",0))</f>
        <v/>
      </c>
      <c r="S1055" s="191"/>
    </row>
    <row r="1056" spans="2:19">
      <c r="B1056" s="191" t="str">
        <f>IF('Formulario PPGR3'!$G1056="","",CONCATENATE('Formulario PPGR3'!$C1056,".",'Formulario PPGR3'!$D1056,".",'Formulario PPGR3'!$E1056,".",'Formulario PPGR3'!$F1056))</f>
        <v/>
      </c>
      <c r="C1056" s="191" t="str">
        <f>IF('Formulario PPGR3'!$G1056="","",'Formulario PPGR1'!#REF!)</f>
        <v/>
      </c>
      <c r="D1056" s="191" t="str">
        <f>IF('Formulario PPGR3'!$G1056="","",'Formulario PPGR1'!#REF!)</f>
        <v/>
      </c>
      <c r="E1056" s="191" t="str">
        <f>IF('Formulario PPGR3'!$G1056="","",'Formulario PPGR1'!#REF!)</f>
        <v/>
      </c>
      <c r="F1056" s="191" t="str">
        <f>IF('Formulario PPGR3'!$G1056="","",'Formulario PPGR1'!#REF!)</f>
        <v/>
      </c>
      <c r="G1056" s="190"/>
      <c r="H1056" s="528" t="e" cm="1" vm="1">
        <f t="array" ref="H1056">IF([2]!Tabla1[[#This Row],[Código_Actividad]]="","",_xlfn.XLOOKUP([2]!Tabla1[[#This Row],[Código_Actividad]],CodigoActividad,[2]!Tabla2[Actividades Programables Presupuestables],"",0))</f>
        <v>#REF!</v>
      </c>
      <c r="I1056" s="529" t="str">
        <f>IFERROR(VLOOKUP('[2]Formulario PPGR3'!$G1056,'[2]Formulario PPGR2'!$H$9:$V$534,15,FALSE),"")</f>
        <v/>
      </c>
      <c r="J1056" s="534"/>
      <c r="K1056" s="533"/>
      <c r="L1056" s="530" t="str">
        <f>IF([2]!Tabla1[[#This Row],[Descripción]]="","",_xlfn.XLOOKUP([2]!Tabla1[[#This Row],[Descripción]],[2]!Tabla10[Descripción],[2]!Tabla10[Unidad de Medida],"",0))</f>
        <v/>
      </c>
      <c r="M1056" s="321"/>
      <c r="N1056" s="546" t="str">
        <f>IF([2]!Tabla1[[#This Row],[Descripción]]="","",_xlfn.XLOOKUP([2]!Tabla1[[#This Row],[Descripción]],[2]!Tabla10[Descripción],[2]!Tabla10[Precio Unitario],0))</f>
        <v/>
      </c>
      <c r="O1056" s="546" t="str">
        <f>IF([2]!Tabla1[[#This Row],[Cantidad de Insumos]]="","",[2]!Tabla1[[#This Row],[Precio Unitario]]*[2]!Tabla1[[#This Row],[Cantidad de Insumos]])</f>
        <v/>
      </c>
      <c r="P1056" s="531" t="str">
        <f>IF([2]!Tabla1[[#This Row],[Descripción]]="","",_xlfn.XLOOKUP([2]!Tabla1[[#This Row],[Descripción]],[2]!Tabla10[Descripción],[2]!Tabla10[CODIGO PRESUPUESTARIO],0))</f>
        <v/>
      </c>
      <c r="Q1056" s="532"/>
      <c r="R1056" s="532" t="str">
        <f>IF([2]!Tabla1[[#This Row],[Insumos]]="","",_xlfn.XLOOKUP([2]!Tabla1[[#This Row],[Insumos]],[2]!Tabla10[Insumo],[2]!Tabla10[InsumoAbrev],"",0))</f>
        <v/>
      </c>
      <c r="S1056" s="191"/>
    </row>
    <row r="1057" spans="2:19">
      <c r="B1057" s="191" t="str">
        <f>IF('Formulario PPGR3'!$G1057="","",CONCATENATE('Formulario PPGR3'!$C1057,".",'Formulario PPGR3'!$D1057,".",'Formulario PPGR3'!$E1057,".",'Formulario PPGR3'!$F1057))</f>
        <v/>
      </c>
      <c r="C1057" s="191" t="str">
        <f>IF('Formulario PPGR3'!$G1057="","",'Formulario PPGR1'!#REF!)</f>
        <v/>
      </c>
      <c r="D1057" s="191" t="str">
        <f>IF('Formulario PPGR3'!$G1057="","",'Formulario PPGR1'!#REF!)</f>
        <v/>
      </c>
      <c r="E1057" s="191" t="str">
        <f>IF('Formulario PPGR3'!$G1057="","",'Formulario PPGR1'!#REF!)</f>
        <v/>
      </c>
      <c r="F1057" s="191" t="str">
        <f>IF('Formulario PPGR3'!$G1057="","",'Formulario PPGR1'!#REF!)</f>
        <v/>
      </c>
      <c r="G1057" s="190"/>
      <c r="H1057" s="528" t="e" cm="1" vm="1">
        <f t="array" ref="H1057">IF([2]!Tabla1[[#This Row],[Código_Actividad]]="","",_xlfn.XLOOKUP([2]!Tabla1[[#This Row],[Código_Actividad]],CodigoActividad,[2]!Tabla2[Actividades Programables Presupuestables],"",0))</f>
        <v>#REF!</v>
      </c>
      <c r="I1057" s="529" t="str">
        <f>IFERROR(VLOOKUP('[2]Formulario PPGR3'!$G1057,'[2]Formulario PPGR2'!$H$9:$V$534,15,FALSE),"")</f>
        <v/>
      </c>
      <c r="J1057" s="534"/>
      <c r="K1057" s="533"/>
      <c r="L1057" s="530" t="str">
        <f>IF([2]!Tabla1[[#This Row],[Descripción]]="","",_xlfn.XLOOKUP([2]!Tabla1[[#This Row],[Descripción]],[2]!Tabla10[Descripción],[2]!Tabla10[Unidad de Medida],"",0))</f>
        <v/>
      </c>
      <c r="M1057" s="321"/>
      <c r="N1057" s="546" t="str">
        <f>IF([2]!Tabla1[[#This Row],[Descripción]]="","",_xlfn.XLOOKUP([2]!Tabla1[[#This Row],[Descripción]],[2]!Tabla10[Descripción],[2]!Tabla10[Precio Unitario],0))</f>
        <v/>
      </c>
      <c r="O1057" s="546" t="str">
        <f>IF([2]!Tabla1[[#This Row],[Cantidad de Insumos]]="","",[2]!Tabla1[[#This Row],[Precio Unitario]]*[2]!Tabla1[[#This Row],[Cantidad de Insumos]])</f>
        <v/>
      </c>
      <c r="P1057" s="531" t="str">
        <f>IF([2]!Tabla1[[#This Row],[Descripción]]="","",_xlfn.XLOOKUP([2]!Tabla1[[#This Row],[Descripción]],[2]!Tabla10[Descripción],[2]!Tabla10[CODIGO PRESUPUESTARIO],0))</f>
        <v/>
      </c>
      <c r="Q1057" s="532"/>
      <c r="R1057" s="532" t="str">
        <f>IF([2]!Tabla1[[#This Row],[Insumos]]="","",_xlfn.XLOOKUP([2]!Tabla1[[#This Row],[Insumos]],[2]!Tabla10[Insumo],[2]!Tabla10[InsumoAbrev],"",0))</f>
        <v/>
      </c>
      <c r="S1057" s="191"/>
    </row>
    <row r="1058" spans="2:19">
      <c r="B1058" s="191" t="str">
        <f>IF('Formulario PPGR3'!$G1058="","",CONCATENATE('Formulario PPGR3'!$C1058,".",'Formulario PPGR3'!$D1058,".",'Formulario PPGR3'!$E1058,".",'Formulario PPGR3'!$F1058))</f>
        <v/>
      </c>
      <c r="C1058" s="191" t="str">
        <f>IF('Formulario PPGR3'!$G1058="","",'Formulario PPGR1'!#REF!)</f>
        <v/>
      </c>
      <c r="D1058" s="191" t="str">
        <f>IF('Formulario PPGR3'!$G1058="","",'Formulario PPGR1'!#REF!)</f>
        <v/>
      </c>
      <c r="E1058" s="191" t="str">
        <f>IF('Formulario PPGR3'!$G1058="","",'Formulario PPGR1'!#REF!)</f>
        <v/>
      </c>
      <c r="F1058" s="191" t="str">
        <f>IF('Formulario PPGR3'!$G1058="","",'Formulario PPGR1'!#REF!)</f>
        <v/>
      </c>
      <c r="G1058" s="190"/>
      <c r="H1058" s="528" t="e" cm="1" vm="1">
        <f t="array" ref="H1058">IF([2]!Tabla1[[#This Row],[Código_Actividad]]="","",_xlfn.XLOOKUP([2]!Tabla1[[#This Row],[Código_Actividad]],CodigoActividad,[2]!Tabla2[Actividades Programables Presupuestables],"",0))</f>
        <v>#REF!</v>
      </c>
      <c r="I1058" s="529" t="str">
        <f>IFERROR(VLOOKUP('[2]Formulario PPGR3'!$G1058,'[2]Formulario PPGR2'!$H$9:$V$534,15,FALSE),"")</f>
        <v/>
      </c>
      <c r="J1058" s="534"/>
      <c r="K1058" s="533"/>
      <c r="L1058" s="530" t="str">
        <f>IF([2]!Tabla1[[#This Row],[Descripción]]="","",_xlfn.XLOOKUP([2]!Tabla1[[#This Row],[Descripción]],[2]!Tabla10[Descripción],[2]!Tabla10[Unidad de Medida],"",0))</f>
        <v/>
      </c>
      <c r="M1058" s="321"/>
      <c r="N1058" s="546" t="str">
        <f>IF([2]!Tabla1[[#This Row],[Descripción]]="","",_xlfn.XLOOKUP([2]!Tabla1[[#This Row],[Descripción]],[2]!Tabla10[Descripción],[2]!Tabla10[Precio Unitario],0))</f>
        <v/>
      </c>
      <c r="O1058" s="546" t="str">
        <f>IF([2]!Tabla1[[#This Row],[Cantidad de Insumos]]="","",[2]!Tabla1[[#This Row],[Precio Unitario]]*[2]!Tabla1[[#This Row],[Cantidad de Insumos]])</f>
        <v/>
      </c>
      <c r="P1058" s="531" t="str">
        <f>IF([2]!Tabla1[[#This Row],[Descripción]]="","",_xlfn.XLOOKUP([2]!Tabla1[[#This Row],[Descripción]],[2]!Tabla10[Descripción],[2]!Tabla10[CODIGO PRESUPUESTARIO],0))</f>
        <v/>
      </c>
      <c r="Q1058" s="532"/>
      <c r="R1058" s="532" t="str">
        <f>IF([2]!Tabla1[[#This Row],[Insumos]]="","",_xlfn.XLOOKUP([2]!Tabla1[[#This Row],[Insumos]],[2]!Tabla10[Insumo],[2]!Tabla10[InsumoAbrev],"",0))</f>
        <v/>
      </c>
      <c r="S1058" s="191"/>
    </row>
    <row r="1059" spans="2:19">
      <c r="B1059" s="191" t="str">
        <f>IF('Formulario PPGR3'!$G1059="","",CONCATENATE('Formulario PPGR3'!$C1059,".",'Formulario PPGR3'!$D1059,".",'Formulario PPGR3'!$E1059,".",'Formulario PPGR3'!$F1059))</f>
        <v/>
      </c>
      <c r="C1059" s="191" t="str">
        <f>IF('Formulario PPGR3'!$G1059="","",'Formulario PPGR1'!#REF!)</f>
        <v/>
      </c>
      <c r="D1059" s="191" t="str">
        <f>IF('Formulario PPGR3'!$G1059="","",'Formulario PPGR1'!#REF!)</f>
        <v/>
      </c>
      <c r="E1059" s="191" t="str">
        <f>IF('Formulario PPGR3'!$G1059="","",'Formulario PPGR1'!#REF!)</f>
        <v/>
      </c>
      <c r="F1059" s="191" t="str">
        <f>IF('Formulario PPGR3'!$G1059="","",'Formulario PPGR1'!#REF!)</f>
        <v/>
      </c>
      <c r="G1059" s="190"/>
      <c r="H1059" s="528" t="e" cm="1" vm="1">
        <f t="array" ref="H1059">IF([2]!Tabla1[[#This Row],[Código_Actividad]]="","",_xlfn.XLOOKUP([2]!Tabla1[[#This Row],[Código_Actividad]],CodigoActividad,[2]!Tabla2[Actividades Programables Presupuestables],"",0))</f>
        <v>#REF!</v>
      </c>
      <c r="I1059" s="529" t="str">
        <f>IFERROR(VLOOKUP('[2]Formulario PPGR3'!$G1059,'[2]Formulario PPGR2'!$H$9:$V$534,15,FALSE),"")</f>
        <v/>
      </c>
      <c r="J1059" s="534"/>
      <c r="K1059" s="533"/>
      <c r="L1059" s="530" t="str">
        <f>IF([2]!Tabla1[[#This Row],[Descripción]]="","",_xlfn.XLOOKUP([2]!Tabla1[[#This Row],[Descripción]],[2]!Tabla10[Descripción],[2]!Tabla10[Unidad de Medida],"",0))</f>
        <v/>
      </c>
      <c r="M1059" s="321"/>
      <c r="N1059" s="546" t="str">
        <f>IF([2]!Tabla1[[#This Row],[Descripción]]="","",_xlfn.XLOOKUP([2]!Tabla1[[#This Row],[Descripción]],[2]!Tabla10[Descripción],[2]!Tabla10[Precio Unitario],0))</f>
        <v/>
      </c>
      <c r="O1059" s="546" t="str">
        <f>IF([2]!Tabla1[[#This Row],[Cantidad de Insumos]]="","",[2]!Tabla1[[#This Row],[Precio Unitario]]*[2]!Tabla1[[#This Row],[Cantidad de Insumos]])</f>
        <v/>
      </c>
      <c r="P1059" s="531" t="str">
        <f>IF([2]!Tabla1[[#This Row],[Descripción]]="","",_xlfn.XLOOKUP([2]!Tabla1[[#This Row],[Descripción]],[2]!Tabla10[Descripción],[2]!Tabla10[CODIGO PRESUPUESTARIO],0))</f>
        <v/>
      </c>
      <c r="Q1059" s="532"/>
      <c r="R1059" s="532" t="str">
        <f>IF([2]!Tabla1[[#This Row],[Insumos]]="","",_xlfn.XLOOKUP([2]!Tabla1[[#This Row],[Insumos]],[2]!Tabla10[Insumo],[2]!Tabla10[InsumoAbrev],"",0))</f>
        <v/>
      </c>
      <c r="S1059" s="191"/>
    </row>
    <row r="1060" spans="2:19">
      <c r="B1060" s="191" t="str">
        <f>IF('Formulario PPGR3'!$G1060="","",CONCATENATE('Formulario PPGR3'!$C1060,".",'Formulario PPGR3'!$D1060,".",'Formulario PPGR3'!$E1060,".",'Formulario PPGR3'!$F1060))</f>
        <v/>
      </c>
      <c r="C1060" s="191" t="str">
        <f>IF('Formulario PPGR3'!$G1060="","",'Formulario PPGR1'!#REF!)</f>
        <v/>
      </c>
      <c r="D1060" s="191" t="str">
        <f>IF('Formulario PPGR3'!$G1060="","",'Formulario PPGR1'!#REF!)</f>
        <v/>
      </c>
      <c r="E1060" s="191" t="str">
        <f>IF('Formulario PPGR3'!$G1060="","",'Formulario PPGR1'!#REF!)</f>
        <v/>
      </c>
      <c r="F1060" s="191" t="str">
        <f>IF('Formulario PPGR3'!$G1060="","",'Formulario PPGR1'!#REF!)</f>
        <v/>
      </c>
      <c r="G1060" s="190"/>
      <c r="H1060" s="528" t="e" cm="1" vm="1">
        <f t="array" ref="H1060">IF([2]!Tabla1[[#This Row],[Código_Actividad]]="","",_xlfn.XLOOKUP([2]!Tabla1[[#This Row],[Código_Actividad]],CodigoActividad,[2]!Tabla2[Actividades Programables Presupuestables],"",0))</f>
        <v>#REF!</v>
      </c>
      <c r="I1060" s="529" t="str">
        <f>IFERROR(VLOOKUP('[2]Formulario PPGR3'!$G1060,'[2]Formulario PPGR2'!$H$9:$V$534,15,FALSE),"")</f>
        <v/>
      </c>
      <c r="J1060" s="534"/>
      <c r="K1060" s="533"/>
      <c r="L1060" s="530" t="str">
        <f>IF([2]!Tabla1[[#This Row],[Descripción]]="","",_xlfn.XLOOKUP([2]!Tabla1[[#This Row],[Descripción]],[2]!Tabla10[Descripción],[2]!Tabla10[Unidad de Medida],"",0))</f>
        <v/>
      </c>
      <c r="M1060" s="321"/>
      <c r="N1060" s="546" t="str">
        <f>IF([2]!Tabla1[[#This Row],[Descripción]]="","",_xlfn.XLOOKUP([2]!Tabla1[[#This Row],[Descripción]],[2]!Tabla10[Descripción],[2]!Tabla10[Precio Unitario],0))</f>
        <v/>
      </c>
      <c r="O1060" s="546" t="str">
        <f>IF([2]!Tabla1[[#This Row],[Cantidad de Insumos]]="","",[2]!Tabla1[[#This Row],[Precio Unitario]]*[2]!Tabla1[[#This Row],[Cantidad de Insumos]])</f>
        <v/>
      </c>
      <c r="P1060" s="531" t="str">
        <f>IF([2]!Tabla1[[#This Row],[Descripción]]="","",_xlfn.XLOOKUP([2]!Tabla1[[#This Row],[Descripción]],[2]!Tabla10[Descripción],[2]!Tabla10[CODIGO PRESUPUESTARIO],0))</f>
        <v/>
      </c>
      <c r="Q1060" s="532"/>
      <c r="R1060" s="532" t="str">
        <f>IF([2]!Tabla1[[#This Row],[Insumos]]="","",_xlfn.XLOOKUP([2]!Tabla1[[#This Row],[Insumos]],[2]!Tabla10[Insumo],[2]!Tabla10[InsumoAbrev],"",0))</f>
        <v/>
      </c>
      <c r="S1060" s="191"/>
    </row>
    <row r="1061" spans="2:19">
      <c r="B1061" s="191" t="str">
        <f>IF('Formulario PPGR3'!$G1061="","",CONCATENATE('Formulario PPGR3'!$C1061,".",'Formulario PPGR3'!$D1061,".",'Formulario PPGR3'!$E1061,".",'Formulario PPGR3'!$F1061))</f>
        <v/>
      </c>
      <c r="C1061" s="191" t="str">
        <f>IF('Formulario PPGR3'!$G1061="","",'Formulario PPGR1'!#REF!)</f>
        <v/>
      </c>
      <c r="D1061" s="191" t="str">
        <f>IF('Formulario PPGR3'!$G1061="","",'Formulario PPGR1'!#REF!)</f>
        <v/>
      </c>
      <c r="E1061" s="191" t="str">
        <f>IF('Formulario PPGR3'!$G1061="","",'Formulario PPGR1'!#REF!)</f>
        <v/>
      </c>
      <c r="F1061" s="191" t="str">
        <f>IF('Formulario PPGR3'!$G1061="","",'Formulario PPGR1'!#REF!)</f>
        <v/>
      </c>
      <c r="G1061" s="190"/>
      <c r="H1061" s="528" t="e" cm="1" vm="1">
        <f t="array" ref="H1061">IF([2]!Tabla1[[#This Row],[Código_Actividad]]="","",_xlfn.XLOOKUP([2]!Tabla1[[#This Row],[Código_Actividad]],CodigoActividad,[2]!Tabla2[Actividades Programables Presupuestables],"",0))</f>
        <v>#REF!</v>
      </c>
      <c r="I1061" s="529" t="str">
        <f>IFERROR(VLOOKUP('[2]Formulario PPGR3'!$G1061,'[2]Formulario PPGR2'!$H$9:$V$534,15,FALSE),"")</f>
        <v/>
      </c>
      <c r="J1061" s="534"/>
      <c r="K1061" s="533"/>
      <c r="L1061" s="530" t="str">
        <f>IF([2]!Tabla1[[#This Row],[Descripción]]="","",_xlfn.XLOOKUP([2]!Tabla1[[#This Row],[Descripción]],[2]!Tabla10[Descripción],[2]!Tabla10[Unidad de Medida],"",0))</f>
        <v/>
      </c>
      <c r="M1061" s="321"/>
      <c r="N1061" s="546" t="str">
        <f>IF([2]!Tabla1[[#This Row],[Descripción]]="","",_xlfn.XLOOKUP([2]!Tabla1[[#This Row],[Descripción]],[2]!Tabla10[Descripción],[2]!Tabla10[Precio Unitario],0))</f>
        <v/>
      </c>
      <c r="O1061" s="546" t="str">
        <f>IF([2]!Tabla1[[#This Row],[Cantidad de Insumos]]="","",[2]!Tabla1[[#This Row],[Precio Unitario]]*[2]!Tabla1[[#This Row],[Cantidad de Insumos]])</f>
        <v/>
      </c>
      <c r="P1061" s="531" t="str">
        <f>IF([2]!Tabla1[[#This Row],[Descripción]]="","",_xlfn.XLOOKUP([2]!Tabla1[[#This Row],[Descripción]],[2]!Tabla10[Descripción],[2]!Tabla10[CODIGO PRESUPUESTARIO],0))</f>
        <v/>
      </c>
      <c r="Q1061" s="532"/>
      <c r="R1061" s="532" t="str">
        <f>IF([2]!Tabla1[[#This Row],[Insumos]]="","",_xlfn.XLOOKUP([2]!Tabla1[[#This Row],[Insumos]],[2]!Tabla10[Insumo],[2]!Tabla10[InsumoAbrev],"",0))</f>
        <v/>
      </c>
      <c r="S1061" s="191"/>
    </row>
    <row r="1062" spans="2:19">
      <c r="B1062" s="191" t="str">
        <f>IF('Formulario PPGR3'!$G1062="","",CONCATENATE('Formulario PPGR3'!$C1062,".",'Formulario PPGR3'!$D1062,".",'Formulario PPGR3'!$E1062,".",'Formulario PPGR3'!$F1062))</f>
        <v/>
      </c>
      <c r="C1062" s="191" t="str">
        <f>IF('Formulario PPGR3'!$G1062="","",'Formulario PPGR1'!#REF!)</f>
        <v/>
      </c>
      <c r="D1062" s="191" t="str">
        <f>IF('Formulario PPGR3'!$G1062="","",'Formulario PPGR1'!#REF!)</f>
        <v/>
      </c>
      <c r="E1062" s="191" t="str">
        <f>IF('Formulario PPGR3'!$G1062="","",'Formulario PPGR1'!#REF!)</f>
        <v/>
      </c>
      <c r="F1062" s="191" t="str">
        <f>IF('Formulario PPGR3'!$G1062="","",'Formulario PPGR1'!#REF!)</f>
        <v/>
      </c>
      <c r="G1062" s="190"/>
      <c r="H1062" s="528" t="e" cm="1" vm="1">
        <f t="array" ref="H1062">IF([2]!Tabla1[[#This Row],[Código_Actividad]]="","",_xlfn.XLOOKUP([2]!Tabla1[[#This Row],[Código_Actividad]],CodigoActividad,[2]!Tabla2[Actividades Programables Presupuestables],"",0))</f>
        <v>#REF!</v>
      </c>
      <c r="I1062" s="529" t="str">
        <f>IFERROR(VLOOKUP('[2]Formulario PPGR3'!$G1062,'[2]Formulario PPGR2'!$H$9:$V$534,15,FALSE),"")</f>
        <v/>
      </c>
      <c r="J1062" s="534"/>
      <c r="K1062" s="533"/>
      <c r="L1062" s="530" t="str">
        <f>IF([2]!Tabla1[[#This Row],[Descripción]]="","",_xlfn.XLOOKUP([2]!Tabla1[[#This Row],[Descripción]],[2]!Tabla10[Descripción],[2]!Tabla10[Unidad de Medida],"",0))</f>
        <v/>
      </c>
      <c r="M1062" s="321"/>
      <c r="N1062" s="546" t="str">
        <f>IF([2]!Tabla1[[#This Row],[Descripción]]="","",_xlfn.XLOOKUP([2]!Tabla1[[#This Row],[Descripción]],[2]!Tabla10[Descripción],[2]!Tabla10[Precio Unitario],0))</f>
        <v/>
      </c>
      <c r="O1062" s="546" t="str">
        <f>IF([2]!Tabla1[[#This Row],[Cantidad de Insumos]]="","",[2]!Tabla1[[#This Row],[Precio Unitario]]*[2]!Tabla1[[#This Row],[Cantidad de Insumos]])</f>
        <v/>
      </c>
      <c r="P1062" s="531" t="str">
        <f>IF([2]!Tabla1[[#This Row],[Descripción]]="","",_xlfn.XLOOKUP([2]!Tabla1[[#This Row],[Descripción]],[2]!Tabla10[Descripción],[2]!Tabla10[CODIGO PRESUPUESTARIO],0))</f>
        <v/>
      </c>
      <c r="Q1062" s="532"/>
      <c r="R1062" s="532" t="str">
        <f>IF([2]!Tabla1[[#This Row],[Insumos]]="","",_xlfn.XLOOKUP([2]!Tabla1[[#This Row],[Insumos]],[2]!Tabla10[Insumo],[2]!Tabla10[InsumoAbrev],"",0))</f>
        <v/>
      </c>
      <c r="S1062" s="191"/>
    </row>
    <row r="1063" spans="2:19">
      <c r="B1063" s="191" t="str">
        <f>IF('Formulario PPGR3'!$G1063="","",CONCATENATE('Formulario PPGR3'!$C1063,".",'Formulario PPGR3'!$D1063,".",'Formulario PPGR3'!$E1063,".",'Formulario PPGR3'!$F1063))</f>
        <v/>
      </c>
      <c r="C1063" s="191" t="str">
        <f>IF('Formulario PPGR3'!$G1063="","",'Formulario PPGR1'!#REF!)</f>
        <v/>
      </c>
      <c r="D1063" s="191" t="str">
        <f>IF('Formulario PPGR3'!$G1063="","",'Formulario PPGR1'!#REF!)</f>
        <v/>
      </c>
      <c r="E1063" s="191" t="str">
        <f>IF('Formulario PPGR3'!$G1063="","",'Formulario PPGR1'!#REF!)</f>
        <v/>
      </c>
      <c r="F1063" s="191" t="str">
        <f>IF('Formulario PPGR3'!$G1063="","",'Formulario PPGR1'!#REF!)</f>
        <v/>
      </c>
      <c r="G1063" s="190"/>
      <c r="H1063" s="528" t="e" cm="1" vm="1">
        <f t="array" ref="H1063">IF([2]!Tabla1[[#This Row],[Código_Actividad]]="","",_xlfn.XLOOKUP([2]!Tabla1[[#This Row],[Código_Actividad]],CodigoActividad,[2]!Tabla2[Actividades Programables Presupuestables],"",0))</f>
        <v>#REF!</v>
      </c>
      <c r="I1063" s="529" t="str">
        <f>IFERROR(VLOOKUP('[2]Formulario PPGR3'!$G1063,'[2]Formulario PPGR2'!$H$9:$V$534,15,FALSE),"")</f>
        <v/>
      </c>
      <c r="J1063" s="534"/>
      <c r="K1063" s="533"/>
      <c r="L1063" s="530" t="str">
        <f>IF([2]!Tabla1[[#This Row],[Descripción]]="","",_xlfn.XLOOKUP([2]!Tabla1[[#This Row],[Descripción]],[2]!Tabla10[Descripción],[2]!Tabla10[Unidad de Medida],"",0))</f>
        <v/>
      </c>
      <c r="M1063" s="321"/>
      <c r="N1063" s="546" t="str">
        <f>IF([2]!Tabla1[[#This Row],[Descripción]]="","",_xlfn.XLOOKUP([2]!Tabla1[[#This Row],[Descripción]],[2]!Tabla10[Descripción],[2]!Tabla10[Precio Unitario],0))</f>
        <v/>
      </c>
      <c r="O1063" s="546" t="str">
        <f>IF([2]!Tabla1[[#This Row],[Cantidad de Insumos]]="","",[2]!Tabla1[[#This Row],[Precio Unitario]]*[2]!Tabla1[[#This Row],[Cantidad de Insumos]])</f>
        <v/>
      </c>
      <c r="P1063" s="531" t="str">
        <f>IF([2]!Tabla1[[#This Row],[Descripción]]="","",_xlfn.XLOOKUP([2]!Tabla1[[#This Row],[Descripción]],[2]!Tabla10[Descripción],[2]!Tabla10[CODIGO PRESUPUESTARIO],0))</f>
        <v/>
      </c>
      <c r="Q1063" s="532"/>
      <c r="R1063" s="532" t="str">
        <f>IF([2]!Tabla1[[#This Row],[Insumos]]="","",_xlfn.XLOOKUP([2]!Tabla1[[#This Row],[Insumos]],[2]!Tabla10[Insumo],[2]!Tabla10[InsumoAbrev],"",0))</f>
        <v/>
      </c>
      <c r="S1063" s="191"/>
    </row>
    <row r="1064" spans="2:19">
      <c r="B1064" s="191" t="str">
        <f>IF('Formulario PPGR3'!$G1064="","",CONCATENATE('Formulario PPGR3'!$C1064,".",'Formulario PPGR3'!$D1064,".",'Formulario PPGR3'!$E1064,".",'Formulario PPGR3'!$F1064))</f>
        <v/>
      </c>
      <c r="C1064" s="191" t="str">
        <f>IF('Formulario PPGR3'!$G1064="","",'Formulario PPGR1'!#REF!)</f>
        <v/>
      </c>
      <c r="D1064" s="191" t="str">
        <f>IF('Formulario PPGR3'!$G1064="","",'Formulario PPGR1'!#REF!)</f>
        <v/>
      </c>
      <c r="E1064" s="191" t="str">
        <f>IF('Formulario PPGR3'!$G1064="","",'Formulario PPGR1'!#REF!)</f>
        <v/>
      </c>
      <c r="F1064" s="191" t="str">
        <f>IF('Formulario PPGR3'!$G1064="","",'Formulario PPGR1'!#REF!)</f>
        <v/>
      </c>
      <c r="G1064" s="190"/>
      <c r="H1064" s="528" t="e" cm="1" vm="1">
        <f t="array" ref="H1064">IF([2]!Tabla1[[#This Row],[Código_Actividad]]="","",_xlfn.XLOOKUP([2]!Tabla1[[#This Row],[Código_Actividad]],CodigoActividad,[2]!Tabla2[Actividades Programables Presupuestables],"",0))</f>
        <v>#REF!</v>
      </c>
      <c r="I1064" s="529" t="str">
        <f>IFERROR(VLOOKUP('[2]Formulario PPGR3'!$G1064,'[2]Formulario PPGR2'!$H$9:$V$534,15,FALSE),"")</f>
        <v/>
      </c>
      <c r="J1064" s="534"/>
      <c r="K1064" s="533"/>
      <c r="L1064" s="530" t="str">
        <f>IF([2]!Tabla1[[#This Row],[Descripción]]="","",_xlfn.XLOOKUP([2]!Tabla1[[#This Row],[Descripción]],[2]!Tabla10[Descripción],[2]!Tabla10[Unidad de Medida],"",0))</f>
        <v/>
      </c>
      <c r="M1064" s="321"/>
      <c r="N1064" s="546" t="str">
        <f>IF([2]!Tabla1[[#This Row],[Descripción]]="","",_xlfn.XLOOKUP([2]!Tabla1[[#This Row],[Descripción]],[2]!Tabla10[Descripción],[2]!Tabla10[Precio Unitario],0))</f>
        <v/>
      </c>
      <c r="O1064" s="546" t="str">
        <f>IF([2]!Tabla1[[#This Row],[Cantidad de Insumos]]="","",[2]!Tabla1[[#This Row],[Precio Unitario]]*[2]!Tabla1[[#This Row],[Cantidad de Insumos]])</f>
        <v/>
      </c>
      <c r="P1064" s="531" t="str">
        <f>IF([2]!Tabla1[[#This Row],[Descripción]]="","",_xlfn.XLOOKUP([2]!Tabla1[[#This Row],[Descripción]],[2]!Tabla10[Descripción],[2]!Tabla10[CODIGO PRESUPUESTARIO],0))</f>
        <v/>
      </c>
      <c r="Q1064" s="532"/>
      <c r="R1064" s="532" t="str">
        <f>IF([2]!Tabla1[[#This Row],[Insumos]]="","",_xlfn.XLOOKUP([2]!Tabla1[[#This Row],[Insumos]],[2]!Tabla10[Insumo],[2]!Tabla10[InsumoAbrev],"",0))</f>
        <v/>
      </c>
      <c r="S1064" s="191"/>
    </row>
    <row r="1065" spans="2:19">
      <c r="B1065" s="191" t="str">
        <f>IF('Formulario PPGR3'!$G1065="","",CONCATENATE('Formulario PPGR3'!$C1065,".",'Formulario PPGR3'!$D1065,".",'Formulario PPGR3'!$E1065,".",'Formulario PPGR3'!$F1065))</f>
        <v/>
      </c>
      <c r="C1065" s="191" t="str">
        <f>IF('Formulario PPGR3'!$G1065="","",'Formulario PPGR1'!#REF!)</f>
        <v/>
      </c>
      <c r="D1065" s="191" t="str">
        <f>IF('Formulario PPGR3'!$G1065="","",'Formulario PPGR1'!#REF!)</f>
        <v/>
      </c>
      <c r="E1065" s="191" t="str">
        <f>IF('Formulario PPGR3'!$G1065="","",'Formulario PPGR1'!#REF!)</f>
        <v/>
      </c>
      <c r="F1065" s="191" t="str">
        <f>IF('Formulario PPGR3'!$G1065="","",'Formulario PPGR1'!#REF!)</f>
        <v/>
      </c>
      <c r="G1065" s="190"/>
      <c r="H1065" s="528" t="e" cm="1" vm="1">
        <f t="array" ref="H1065">IF([2]!Tabla1[[#This Row],[Código_Actividad]]="","",_xlfn.XLOOKUP([2]!Tabla1[[#This Row],[Código_Actividad]],CodigoActividad,[2]!Tabla2[Actividades Programables Presupuestables],"",0))</f>
        <v>#REF!</v>
      </c>
      <c r="I1065" s="529" t="str">
        <f>IFERROR(VLOOKUP('[2]Formulario PPGR3'!$G1065,'[2]Formulario PPGR2'!$H$9:$V$534,15,FALSE),"")</f>
        <v/>
      </c>
      <c r="J1065" s="534"/>
      <c r="K1065" s="533"/>
      <c r="L1065" s="530" t="str">
        <f>IF([2]!Tabla1[[#This Row],[Descripción]]="","",_xlfn.XLOOKUP([2]!Tabla1[[#This Row],[Descripción]],[2]!Tabla10[Descripción],[2]!Tabla10[Unidad de Medida],"",0))</f>
        <v/>
      </c>
      <c r="M1065" s="321"/>
      <c r="N1065" s="546" t="str">
        <f>IF([2]!Tabla1[[#This Row],[Descripción]]="","",_xlfn.XLOOKUP([2]!Tabla1[[#This Row],[Descripción]],[2]!Tabla10[Descripción],[2]!Tabla10[Precio Unitario],0))</f>
        <v/>
      </c>
      <c r="O1065" s="546" t="str">
        <f>IF([2]!Tabla1[[#This Row],[Cantidad de Insumos]]="","",[2]!Tabla1[[#This Row],[Precio Unitario]]*[2]!Tabla1[[#This Row],[Cantidad de Insumos]])</f>
        <v/>
      </c>
      <c r="P1065" s="531" t="str">
        <f>IF([2]!Tabla1[[#This Row],[Descripción]]="","",_xlfn.XLOOKUP([2]!Tabla1[[#This Row],[Descripción]],[2]!Tabla10[Descripción],[2]!Tabla10[CODIGO PRESUPUESTARIO],0))</f>
        <v/>
      </c>
      <c r="Q1065" s="532"/>
      <c r="R1065" s="532" t="str">
        <f>IF([2]!Tabla1[[#This Row],[Insumos]]="","",_xlfn.XLOOKUP([2]!Tabla1[[#This Row],[Insumos]],[2]!Tabla10[Insumo],[2]!Tabla10[InsumoAbrev],"",0))</f>
        <v/>
      </c>
      <c r="S1065" s="191"/>
    </row>
    <row r="1066" spans="2:19">
      <c r="B1066" s="191" t="str">
        <f>IF('Formulario PPGR3'!$G1066="","",CONCATENATE('Formulario PPGR3'!$C1066,".",'Formulario PPGR3'!$D1066,".",'Formulario PPGR3'!$E1066,".",'Formulario PPGR3'!$F1066))</f>
        <v/>
      </c>
      <c r="C1066" s="191" t="str">
        <f>IF('Formulario PPGR3'!$G1066="","",'Formulario PPGR1'!#REF!)</f>
        <v/>
      </c>
      <c r="D1066" s="191" t="str">
        <f>IF('Formulario PPGR3'!$G1066="","",'Formulario PPGR1'!#REF!)</f>
        <v/>
      </c>
      <c r="E1066" s="191" t="str">
        <f>IF('Formulario PPGR3'!$G1066="","",'Formulario PPGR1'!#REF!)</f>
        <v/>
      </c>
      <c r="F1066" s="191" t="str">
        <f>IF('Formulario PPGR3'!$G1066="","",'Formulario PPGR1'!#REF!)</f>
        <v/>
      </c>
      <c r="G1066" s="190"/>
      <c r="H1066" s="528" t="e" cm="1" vm="1">
        <f t="array" ref="H1066">IF([2]!Tabla1[[#This Row],[Código_Actividad]]="","",_xlfn.XLOOKUP([2]!Tabla1[[#This Row],[Código_Actividad]],CodigoActividad,[2]!Tabla2[Actividades Programables Presupuestables],"",0))</f>
        <v>#REF!</v>
      </c>
      <c r="I1066" s="529" t="str">
        <f>IFERROR(VLOOKUP('[2]Formulario PPGR3'!$G1066,'[2]Formulario PPGR2'!$H$9:$V$534,15,FALSE),"")</f>
        <v/>
      </c>
      <c r="J1066" s="534"/>
      <c r="K1066" s="533"/>
      <c r="L1066" s="530" t="str">
        <f>IF([2]!Tabla1[[#This Row],[Descripción]]="","",_xlfn.XLOOKUP([2]!Tabla1[[#This Row],[Descripción]],[2]!Tabla10[Descripción],[2]!Tabla10[Unidad de Medida],"",0))</f>
        <v/>
      </c>
      <c r="M1066" s="321"/>
      <c r="N1066" s="546" t="str">
        <f>IF([2]!Tabla1[[#This Row],[Descripción]]="","",_xlfn.XLOOKUP([2]!Tabla1[[#This Row],[Descripción]],[2]!Tabla10[Descripción],[2]!Tabla10[Precio Unitario],0))</f>
        <v/>
      </c>
      <c r="O1066" s="546" t="str">
        <f>IF([2]!Tabla1[[#This Row],[Cantidad de Insumos]]="","",[2]!Tabla1[[#This Row],[Precio Unitario]]*[2]!Tabla1[[#This Row],[Cantidad de Insumos]])</f>
        <v/>
      </c>
      <c r="P1066" s="531" t="str">
        <f>IF([2]!Tabla1[[#This Row],[Descripción]]="","",_xlfn.XLOOKUP([2]!Tabla1[[#This Row],[Descripción]],[2]!Tabla10[Descripción],[2]!Tabla10[CODIGO PRESUPUESTARIO],0))</f>
        <v/>
      </c>
      <c r="Q1066" s="532"/>
      <c r="R1066" s="532" t="str">
        <f>IF([2]!Tabla1[[#This Row],[Insumos]]="","",_xlfn.XLOOKUP([2]!Tabla1[[#This Row],[Insumos]],[2]!Tabla10[Insumo],[2]!Tabla10[InsumoAbrev],"",0))</f>
        <v/>
      </c>
      <c r="S1066" s="191"/>
    </row>
    <row r="1067" spans="2:19">
      <c r="B1067" s="191" t="str">
        <f>IF('Formulario PPGR3'!$G1067="","",CONCATENATE('Formulario PPGR3'!$C1067,".",'Formulario PPGR3'!$D1067,".",'Formulario PPGR3'!$E1067,".",'Formulario PPGR3'!$F1067))</f>
        <v/>
      </c>
      <c r="C1067" s="191" t="str">
        <f>IF('Formulario PPGR3'!$G1067="","",'Formulario PPGR1'!#REF!)</f>
        <v/>
      </c>
      <c r="D1067" s="191" t="str">
        <f>IF('Formulario PPGR3'!$G1067="","",'Formulario PPGR1'!#REF!)</f>
        <v/>
      </c>
      <c r="E1067" s="191" t="str">
        <f>IF('Formulario PPGR3'!$G1067="","",'Formulario PPGR1'!#REF!)</f>
        <v/>
      </c>
      <c r="F1067" s="191" t="str">
        <f>IF('Formulario PPGR3'!$G1067="","",'Formulario PPGR1'!#REF!)</f>
        <v/>
      </c>
      <c r="G1067" s="190"/>
      <c r="H1067" s="528" t="e" cm="1" vm="1">
        <f t="array" ref="H1067">IF([2]!Tabla1[[#This Row],[Código_Actividad]]="","",_xlfn.XLOOKUP([2]!Tabla1[[#This Row],[Código_Actividad]],CodigoActividad,[2]!Tabla2[Actividades Programables Presupuestables],"",0))</f>
        <v>#REF!</v>
      </c>
      <c r="I1067" s="529" t="str">
        <f>IFERROR(VLOOKUP('[2]Formulario PPGR3'!$G1067,'[2]Formulario PPGR2'!$H$9:$V$534,15,FALSE),"")</f>
        <v/>
      </c>
      <c r="J1067" s="534"/>
      <c r="K1067" s="533"/>
      <c r="L1067" s="530" t="str">
        <f>IF([2]!Tabla1[[#This Row],[Descripción]]="","",_xlfn.XLOOKUP([2]!Tabla1[[#This Row],[Descripción]],[2]!Tabla10[Descripción],[2]!Tabla10[Unidad de Medida],"",0))</f>
        <v/>
      </c>
      <c r="M1067" s="321"/>
      <c r="N1067" s="546" t="str">
        <f>IF([2]!Tabla1[[#This Row],[Descripción]]="","",_xlfn.XLOOKUP([2]!Tabla1[[#This Row],[Descripción]],[2]!Tabla10[Descripción],[2]!Tabla10[Precio Unitario],0))</f>
        <v/>
      </c>
      <c r="O1067" s="546" t="str">
        <f>IF([2]!Tabla1[[#This Row],[Cantidad de Insumos]]="","",[2]!Tabla1[[#This Row],[Precio Unitario]]*[2]!Tabla1[[#This Row],[Cantidad de Insumos]])</f>
        <v/>
      </c>
      <c r="P1067" s="531" t="str">
        <f>IF([2]!Tabla1[[#This Row],[Descripción]]="","",_xlfn.XLOOKUP([2]!Tabla1[[#This Row],[Descripción]],[2]!Tabla10[Descripción],[2]!Tabla10[CODIGO PRESUPUESTARIO],0))</f>
        <v/>
      </c>
      <c r="Q1067" s="532"/>
      <c r="R1067" s="532" t="str">
        <f>IF([2]!Tabla1[[#This Row],[Insumos]]="","",_xlfn.XLOOKUP([2]!Tabla1[[#This Row],[Insumos]],[2]!Tabla10[Insumo],[2]!Tabla10[InsumoAbrev],"",0))</f>
        <v/>
      </c>
      <c r="S1067" s="191"/>
    </row>
    <row r="1068" spans="2:19">
      <c r="B1068" s="191" t="str">
        <f>IF('Formulario PPGR3'!$G1068="","",CONCATENATE('Formulario PPGR3'!$C1068,".",'Formulario PPGR3'!$D1068,".",'Formulario PPGR3'!$E1068,".",'Formulario PPGR3'!$F1068))</f>
        <v/>
      </c>
      <c r="C1068" s="191" t="str">
        <f>IF('Formulario PPGR3'!$G1068="","",'Formulario PPGR1'!#REF!)</f>
        <v/>
      </c>
      <c r="D1068" s="191" t="str">
        <f>IF('Formulario PPGR3'!$G1068="","",'Formulario PPGR1'!#REF!)</f>
        <v/>
      </c>
      <c r="E1068" s="191" t="str">
        <f>IF('Formulario PPGR3'!$G1068="","",'Formulario PPGR1'!#REF!)</f>
        <v/>
      </c>
      <c r="F1068" s="191" t="str">
        <f>IF('Formulario PPGR3'!$G1068="","",'Formulario PPGR1'!#REF!)</f>
        <v/>
      </c>
      <c r="G1068" s="190"/>
      <c r="H1068" s="528" t="e" cm="1" vm="1">
        <f t="array" ref="H1068">IF([2]!Tabla1[[#This Row],[Código_Actividad]]="","",_xlfn.XLOOKUP([2]!Tabla1[[#This Row],[Código_Actividad]],CodigoActividad,[2]!Tabla2[Actividades Programables Presupuestables],"",0))</f>
        <v>#REF!</v>
      </c>
      <c r="I1068" s="529" t="str">
        <f>IFERROR(VLOOKUP('[2]Formulario PPGR3'!$G1068,'[2]Formulario PPGR2'!$H$9:$V$534,15,FALSE),"")</f>
        <v/>
      </c>
      <c r="J1068" s="534"/>
      <c r="K1068" s="533"/>
      <c r="L1068" s="530" t="str">
        <f>IF([2]!Tabla1[[#This Row],[Descripción]]="","",_xlfn.XLOOKUP([2]!Tabla1[[#This Row],[Descripción]],[2]!Tabla10[Descripción],[2]!Tabla10[Unidad de Medida],"",0))</f>
        <v/>
      </c>
      <c r="M1068" s="321"/>
      <c r="N1068" s="546" t="str">
        <f>IF([2]!Tabla1[[#This Row],[Descripción]]="","",_xlfn.XLOOKUP([2]!Tabla1[[#This Row],[Descripción]],[2]!Tabla10[Descripción],[2]!Tabla10[Precio Unitario],0))</f>
        <v/>
      </c>
      <c r="O1068" s="546" t="str">
        <f>IF([2]!Tabla1[[#This Row],[Cantidad de Insumos]]="","",[2]!Tabla1[[#This Row],[Precio Unitario]]*[2]!Tabla1[[#This Row],[Cantidad de Insumos]])</f>
        <v/>
      </c>
      <c r="P1068" s="531" t="str">
        <f>IF([2]!Tabla1[[#This Row],[Descripción]]="","",_xlfn.XLOOKUP([2]!Tabla1[[#This Row],[Descripción]],[2]!Tabla10[Descripción],[2]!Tabla10[CODIGO PRESUPUESTARIO],0))</f>
        <v/>
      </c>
      <c r="Q1068" s="532"/>
      <c r="R1068" s="532" t="str">
        <f>IF([2]!Tabla1[[#This Row],[Insumos]]="","",_xlfn.XLOOKUP([2]!Tabla1[[#This Row],[Insumos]],[2]!Tabla10[Insumo],[2]!Tabla10[InsumoAbrev],"",0))</f>
        <v/>
      </c>
      <c r="S1068" s="191"/>
    </row>
    <row r="1069" spans="2:19">
      <c r="B1069" s="191" t="str">
        <f>IF('Formulario PPGR3'!$G1069="","",CONCATENATE('Formulario PPGR3'!$C1069,".",'Formulario PPGR3'!$D1069,".",'Formulario PPGR3'!$E1069,".",'Formulario PPGR3'!$F1069))</f>
        <v/>
      </c>
      <c r="C1069" s="191" t="str">
        <f>IF('Formulario PPGR3'!$G1069="","",'Formulario PPGR1'!#REF!)</f>
        <v/>
      </c>
      <c r="D1069" s="191" t="str">
        <f>IF('Formulario PPGR3'!$G1069="","",'Formulario PPGR1'!#REF!)</f>
        <v/>
      </c>
      <c r="E1069" s="191" t="str">
        <f>IF('Formulario PPGR3'!$G1069="","",'Formulario PPGR1'!#REF!)</f>
        <v/>
      </c>
      <c r="F1069" s="191" t="str">
        <f>IF('Formulario PPGR3'!$G1069="","",'Formulario PPGR1'!#REF!)</f>
        <v/>
      </c>
      <c r="G1069" s="190"/>
      <c r="H1069" s="528" t="e" cm="1" vm="1">
        <f t="array" ref="H1069">IF([2]!Tabla1[[#This Row],[Código_Actividad]]="","",_xlfn.XLOOKUP([2]!Tabla1[[#This Row],[Código_Actividad]],CodigoActividad,[2]!Tabla2[Actividades Programables Presupuestables],"",0))</f>
        <v>#REF!</v>
      </c>
      <c r="I1069" s="529" t="str">
        <f>IFERROR(VLOOKUP('[2]Formulario PPGR3'!$G1069,'[2]Formulario PPGR2'!$H$9:$V$534,15,FALSE),"")</f>
        <v/>
      </c>
      <c r="J1069" s="534"/>
      <c r="K1069" s="533"/>
      <c r="L1069" s="530" t="str">
        <f>IF([2]!Tabla1[[#This Row],[Descripción]]="","",_xlfn.XLOOKUP([2]!Tabla1[[#This Row],[Descripción]],[2]!Tabla10[Descripción],[2]!Tabla10[Unidad de Medida],"",0))</f>
        <v/>
      </c>
      <c r="M1069" s="321"/>
      <c r="N1069" s="546" t="str">
        <f>IF([2]!Tabla1[[#This Row],[Descripción]]="","",_xlfn.XLOOKUP([2]!Tabla1[[#This Row],[Descripción]],[2]!Tabla10[Descripción],[2]!Tabla10[Precio Unitario],0))</f>
        <v/>
      </c>
      <c r="O1069" s="546" t="str">
        <f>IF([2]!Tabla1[[#This Row],[Cantidad de Insumos]]="","",[2]!Tabla1[[#This Row],[Precio Unitario]]*[2]!Tabla1[[#This Row],[Cantidad de Insumos]])</f>
        <v/>
      </c>
      <c r="P1069" s="531" t="str">
        <f>IF([2]!Tabla1[[#This Row],[Descripción]]="","",_xlfn.XLOOKUP([2]!Tabla1[[#This Row],[Descripción]],[2]!Tabla10[Descripción],[2]!Tabla10[CODIGO PRESUPUESTARIO],0))</f>
        <v/>
      </c>
      <c r="Q1069" s="532"/>
      <c r="R1069" s="532" t="str">
        <f>IF([2]!Tabla1[[#This Row],[Insumos]]="","",_xlfn.XLOOKUP([2]!Tabla1[[#This Row],[Insumos]],[2]!Tabla10[Insumo],[2]!Tabla10[InsumoAbrev],"",0))</f>
        <v/>
      </c>
      <c r="S1069" s="191"/>
    </row>
    <row r="1070" spans="2:19">
      <c r="B1070" s="191" t="str">
        <f>IF('Formulario PPGR3'!$G1070="","",CONCATENATE('Formulario PPGR3'!$C1070,".",'Formulario PPGR3'!$D1070,".",'Formulario PPGR3'!$E1070,".",'Formulario PPGR3'!$F1070))</f>
        <v/>
      </c>
      <c r="C1070" s="191" t="str">
        <f>IF('Formulario PPGR3'!$G1070="","",'Formulario PPGR1'!#REF!)</f>
        <v/>
      </c>
      <c r="D1070" s="191" t="str">
        <f>IF('Formulario PPGR3'!$G1070="","",'Formulario PPGR1'!#REF!)</f>
        <v/>
      </c>
      <c r="E1070" s="191" t="str">
        <f>IF('Formulario PPGR3'!$G1070="","",'Formulario PPGR1'!#REF!)</f>
        <v/>
      </c>
      <c r="F1070" s="191" t="str">
        <f>IF('Formulario PPGR3'!$G1070="","",'Formulario PPGR1'!#REF!)</f>
        <v/>
      </c>
      <c r="G1070" s="190"/>
      <c r="H1070" s="528" t="e" cm="1" vm="1">
        <f t="array" ref="H1070">IF([2]!Tabla1[[#This Row],[Código_Actividad]]="","",_xlfn.XLOOKUP([2]!Tabla1[[#This Row],[Código_Actividad]],CodigoActividad,[2]!Tabla2[Actividades Programables Presupuestables],"",0))</f>
        <v>#REF!</v>
      </c>
      <c r="I1070" s="529" t="str">
        <f>IFERROR(VLOOKUP('[2]Formulario PPGR3'!$G1070,'[2]Formulario PPGR2'!$H$9:$V$534,15,FALSE),"")</f>
        <v/>
      </c>
      <c r="J1070" s="534"/>
      <c r="K1070" s="533"/>
      <c r="L1070" s="530" t="str">
        <f>IF([2]!Tabla1[[#This Row],[Descripción]]="","",_xlfn.XLOOKUP([2]!Tabla1[[#This Row],[Descripción]],[2]!Tabla10[Descripción],[2]!Tabla10[Unidad de Medida],"",0))</f>
        <v/>
      </c>
      <c r="M1070" s="321"/>
      <c r="N1070" s="546" t="str">
        <f>IF([2]!Tabla1[[#This Row],[Descripción]]="","",_xlfn.XLOOKUP([2]!Tabla1[[#This Row],[Descripción]],[2]!Tabla10[Descripción],[2]!Tabla10[Precio Unitario],0))</f>
        <v/>
      </c>
      <c r="O1070" s="546" t="str">
        <f>IF([2]!Tabla1[[#This Row],[Cantidad de Insumos]]="","",[2]!Tabla1[[#This Row],[Precio Unitario]]*[2]!Tabla1[[#This Row],[Cantidad de Insumos]])</f>
        <v/>
      </c>
      <c r="P1070" s="531" t="str">
        <f>IF([2]!Tabla1[[#This Row],[Descripción]]="","",_xlfn.XLOOKUP([2]!Tabla1[[#This Row],[Descripción]],[2]!Tabla10[Descripción],[2]!Tabla10[CODIGO PRESUPUESTARIO],0))</f>
        <v/>
      </c>
      <c r="Q1070" s="532"/>
      <c r="R1070" s="532" t="str">
        <f>IF([2]!Tabla1[[#This Row],[Insumos]]="","",_xlfn.XLOOKUP([2]!Tabla1[[#This Row],[Insumos]],[2]!Tabla10[Insumo],[2]!Tabla10[InsumoAbrev],"",0))</f>
        <v/>
      </c>
      <c r="S1070" s="191"/>
    </row>
    <row r="1071" spans="2:19">
      <c r="B1071" s="191" t="str">
        <f>IF('Formulario PPGR3'!$G1071="","",CONCATENATE('Formulario PPGR3'!$C1071,".",'Formulario PPGR3'!$D1071,".",'Formulario PPGR3'!$E1071,".",'Formulario PPGR3'!$F1071))</f>
        <v/>
      </c>
      <c r="C1071" s="191" t="str">
        <f>IF('Formulario PPGR3'!$G1071="","",'Formulario PPGR1'!#REF!)</f>
        <v/>
      </c>
      <c r="D1071" s="191" t="str">
        <f>IF('Formulario PPGR3'!$G1071="","",'Formulario PPGR1'!#REF!)</f>
        <v/>
      </c>
      <c r="E1071" s="191" t="str">
        <f>IF('Formulario PPGR3'!$G1071="","",'Formulario PPGR1'!#REF!)</f>
        <v/>
      </c>
      <c r="F1071" s="191" t="str">
        <f>IF('Formulario PPGR3'!$G1071="","",'Formulario PPGR1'!#REF!)</f>
        <v/>
      </c>
      <c r="G1071" s="190"/>
      <c r="H1071" s="528" t="e" cm="1" vm="1">
        <f t="array" ref="H1071">IF([2]!Tabla1[[#This Row],[Código_Actividad]]="","",_xlfn.XLOOKUP([2]!Tabla1[[#This Row],[Código_Actividad]],CodigoActividad,[2]!Tabla2[Actividades Programables Presupuestables],"",0))</f>
        <v>#REF!</v>
      </c>
      <c r="I1071" s="529" t="str">
        <f>IFERROR(VLOOKUP('[2]Formulario PPGR3'!$G1071,'[2]Formulario PPGR2'!$H$9:$V$534,15,FALSE),"")</f>
        <v/>
      </c>
      <c r="J1071" s="534"/>
      <c r="K1071" s="533"/>
      <c r="L1071" s="530" t="str">
        <f>IF([2]!Tabla1[[#This Row],[Descripción]]="","",_xlfn.XLOOKUP([2]!Tabla1[[#This Row],[Descripción]],[2]!Tabla10[Descripción],[2]!Tabla10[Unidad de Medida],"",0))</f>
        <v/>
      </c>
      <c r="M1071" s="321"/>
      <c r="N1071" s="546" t="str">
        <f>IF([2]!Tabla1[[#This Row],[Descripción]]="","",_xlfn.XLOOKUP([2]!Tabla1[[#This Row],[Descripción]],[2]!Tabla10[Descripción],[2]!Tabla10[Precio Unitario],0))</f>
        <v/>
      </c>
      <c r="O1071" s="546" t="str">
        <f>IF([2]!Tabla1[[#This Row],[Cantidad de Insumos]]="","",[2]!Tabla1[[#This Row],[Precio Unitario]]*[2]!Tabla1[[#This Row],[Cantidad de Insumos]])</f>
        <v/>
      </c>
      <c r="P1071" s="531" t="str">
        <f>IF([2]!Tabla1[[#This Row],[Descripción]]="","",_xlfn.XLOOKUP([2]!Tabla1[[#This Row],[Descripción]],[2]!Tabla10[Descripción],[2]!Tabla10[CODIGO PRESUPUESTARIO],0))</f>
        <v/>
      </c>
      <c r="Q1071" s="532"/>
      <c r="R1071" s="532" t="str">
        <f>IF([2]!Tabla1[[#This Row],[Insumos]]="","",_xlfn.XLOOKUP([2]!Tabla1[[#This Row],[Insumos]],[2]!Tabla10[Insumo],[2]!Tabla10[InsumoAbrev],"",0))</f>
        <v/>
      </c>
      <c r="S1071" s="191"/>
    </row>
    <row r="1072" spans="2:19">
      <c r="B1072" s="191" t="str">
        <f>IF('Formulario PPGR3'!$G1072="","",CONCATENATE('Formulario PPGR3'!$C1072,".",'Formulario PPGR3'!$D1072,".",'Formulario PPGR3'!$E1072,".",'Formulario PPGR3'!$F1072))</f>
        <v/>
      </c>
      <c r="C1072" s="191" t="str">
        <f>IF('Formulario PPGR3'!$G1072="","",'Formulario PPGR1'!#REF!)</f>
        <v/>
      </c>
      <c r="D1072" s="191" t="str">
        <f>IF('Formulario PPGR3'!$G1072="","",'Formulario PPGR1'!#REF!)</f>
        <v/>
      </c>
      <c r="E1072" s="191" t="str">
        <f>IF('Formulario PPGR3'!$G1072="","",'Formulario PPGR1'!#REF!)</f>
        <v/>
      </c>
      <c r="F1072" s="191" t="str">
        <f>IF('Formulario PPGR3'!$G1072="","",'Formulario PPGR1'!#REF!)</f>
        <v/>
      </c>
      <c r="G1072" s="190"/>
      <c r="H1072" s="528" t="e" cm="1" vm="1">
        <f t="array" ref="H1072">IF([2]!Tabla1[[#This Row],[Código_Actividad]]="","",_xlfn.XLOOKUP([2]!Tabla1[[#This Row],[Código_Actividad]],CodigoActividad,[2]!Tabla2[Actividades Programables Presupuestables],"",0))</f>
        <v>#REF!</v>
      </c>
      <c r="I1072" s="529" t="str">
        <f>IFERROR(VLOOKUP('[2]Formulario PPGR3'!$G1072,'[2]Formulario PPGR2'!$H$9:$V$534,15,FALSE),"")</f>
        <v/>
      </c>
      <c r="J1072" s="534"/>
      <c r="K1072" s="533"/>
      <c r="L1072" s="530" t="str">
        <f>IF([2]!Tabla1[[#This Row],[Descripción]]="","",_xlfn.XLOOKUP([2]!Tabla1[[#This Row],[Descripción]],[2]!Tabla10[Descripción],[2]!Tabla10[Unidad de Medida],"",0))</f>
        <v/>
      </c>
      <c r="M1072" s="321"/>
      <c r="N1072" s="546" t="str">
        <f>IF([2]!Tabla1[[#This Row],[Descripción]]="","",_xlfn.XLOOKUP([2]!Tabla1[[#This Row],[Descripción]],[2]!Tabla10[Descripción],[2]!Tabla10[Precio Unitario],0))</f>
        <v/>
      </c>
      <c r="O1072" s="546" t="str">
        <f>IF([2]!Tabla1[[#This Row],[Cantidad de Insumos]]="","",[2]!Tabla1[[#This Row],[Precio Unitario]]*[2]!Tabla1[[#This Row],[Cantidad de Insumos]])</f>
        <v/>
      </c>
      <c r="P1072" s="531" t="str">
        <f>IF([2]!Tabla1[[#This Row],[Descripción]]="","",_xlfn.XLOOKUP([2]!Tabla1[[#This Row],[Descripción]],[2]!Tabla10[Descripción],[2]!Tabla10[CODIGO PRESUPUESTARIO],0))</f>
        <v/>
      </c>
      <c r="Q1072" s="532"/>
      <c r="R1072" s="532" t="str">
        <f>IF([2]!Tabla1[[#This Row],[Insumos]]="","",_xlfn.XLOOKUP([2]!Tabla1[[#This Row],[Insumos]],[2]!Tabla10[Insumo],[2]!Tabla10[InsumoAbrev],"",0))</f>
        <v/>
      </c>
      <c r="S1072" s="191"/>
    </row>
    <row r="1073" spans="2:19">
      <c r="B1073" s="191" t="str">
        <f>IF('Formulario PPGR3'!$G1073="","",CONCATENATE('Formulario PPGR3'!$C1073,".",'Formulario PPGR3'!$D1073,".",'Formulario PPGR3'!$E1073,".",'Formulario PPGR3'!$F1073))</f>
        <v/>
      </c>
      <c r="C1073" s="191" t="str">
        <f>IF('Formulario PPGR3'!$G1073="","",'Formulario PPGR1'!#REF!)</f>
        <v/>
      </c>
      <c r="D1073" s="191" t="str">
        <f>IF('Formulario PPGR3'!$G1073="","",'Formulario PPGR1'!#REF!)</f>
        <v/>
      </c>
      <c r="E1073" s="191" t="str">
        <f>IF('Formulario PPGR3'!$G1073="","",'Formulario PPGR1'!#REF!)</f>
        <v/>
      </c>
      <c r="F1073" s="191" t="str">
        <f>IF('Formulario PPGR3'!$G1073="","",'Formulario PPGR1'!#REF!)</f>
        <v/>
      </c>
      <c r="G1073" s="190"/>
      <c r="H1073" s="528" t="e" cm="1" vm="1">
        <f t="array" ref="H1073">IF([2]!Tabla1[[#This Row],[Código_Actividad]]="","",_xlfn.XLOOKUP([2]!Tabla1[[#This Row],[Código_Actividad]],CodigoActividad,[2]!Tabla2[Actividades Programables Presupuestables],"",0))</f>
        <v>#REF!</v>
      </c>
      <c r="I1073" s="529" t="str">
        <f>IFERROR(VLOOKUP('[2]Formulario PPGR3'!$G1073,'[2]Formulario PPGR2'!$H$9:$V$534,15,FALSE),"")</f>
        <v/>
      </c>
      <c r="J1073" s="534"/>
      <c r="K1073" s="533"/>
      <c r="L1073" s="530" t="str">
        <f>IF([2]!Tabla1[[#This Row],[Descripción]]="","",_xlfn.XLOOKUP([2]!Tabla1[[#This Row],[Descripción]],[2]!Tabla10[Descripción],[2]!Tabla10[Unidad de Medida],"",0))</f>
        <v/>
      </c>
      <c r="M1073" s="321"/>
      <c r="N1073" s="546" t="str">
        <f>IF([2]!Tabla1[[#This Row],[Descripción]]="","",_xlfn.XLOOKUP([2]!Tabla1[[#This Row],[Descripción]],[2]!Tabla10[Descripción],[2]!Tabla10[Precio Unitario],0))</f>
        <v/>
      </c>
      <c r="O1073" s="546" t="str">
        <f>IF([2]!Tabla1[[#This Row],[Cantidad de Insumos]]="","",[2]!Tabla1[[#This Row],[Precio Unitario]]*[2]!Tabla1[[#This Row],[Cantidad de Insumos]])</f>
        <v/>
      </c>
      <c r="P1073" s="531" t="str">
        <f>IF([2]!Tabla1[[#This Row],[Descripción]]="","",_xlfn.XLOOKUP([2]!Tabla1[[#This Row],[Descripción]],[2]!Tabla10[Descripción],[2]!Tabla10[CODIGO PRESUPUESTARIO],0))</f>
        <v/>
      </c>
      <c r="Q1073" s="532"/>
      <c r="R1073" s="532" t="str">
        <f>IF([2]!Tabla1[[#This Row],[Insumos]]="","",_xlfn.XLOOKUP([2]!Tabla1[[#This Row],[Insumos]],[2]!Tabla10[Insumo],[2]!Tabla10[InsumoAbrev],"",0))</f>
        <v/>
      </c>
      <c r="S1073" s="191"/>
    </row>
    <row r="1074" spans="2:19">
      <c r="B1074" s="191" t="str">
        <f>IF('Formulario PPGR3'!$G1074="","",CONCATENATE('Formulario PPGR3'!$C1074,".",'Formulario PPGR3'!$D1074,".",'Formulario PPGR3'!$E1074,".",'Formulario PPGR3'!$F1074))</f>
        <v/>
      </c>
      <c r="C1074" s="191" t="str">
        <f>IF('Formulario PPGR3'!$G1074="","",'Formulario PPGR1'!#REF!)</f>
        <v/>
      </c>
      <c r="D1074" s="191" t="str">
        <f>IF('Formulario PPGR3'!$G1074="","",'Formulario PPGR1'!#REF!)</f>
        <v/>
      </c>
      <c r="E1074" s="191" t="str">
        <f>IF('Formulario PPGR3'!$G1074="","",'Formulario PPGR1'!#REF!)</f>
        <v/>
      </c>
      <c r="F1074" s="191" t="str">
        <f>IF('Formulario PPGR3'!$G1074="","",'Formulario PPGR1'!#REF!)</f>
        <v/>
      </c>
      <c r="G1074" s="190"/>
      <c r="H1074" s="528" t="e" cm="1" vm="1">
        <f t="array" ref="H1074">IF([2]!Tabla1[[#This Row],[Código_Actividad]]="","",_xlfn.XLOOKUP([2]!Tabla1[[#This Row],[Código_Actividad]],CodigoActividad,[2]!Tabla2[Actividades Programables Presupuestables],"",0))</f>
        <v>#REF!</v>
      </c>
      <c r="I1074" s="529" t="str">
        <f>IFERROR(VLOOKUP('[2]Formulario PPGR3'!$G1074,'[2]Formulario PPGR2'!$H$9:$V$534,15,FALSE),"")</f>
        <v/>
      </c>
      <c r="J1074" s="534"/>
      <c r="K1074" s="533"/>
      <c r="L1074" s="530" t="str">
        <f>IF([2]!Tabla1[[#This Row],[Descripción]]="","",_xlfn.XLOOKUP([2]!Tabla1[[#This Row],[Descripción]],[2]!Tabla10[Descripción],[2]!Tabla10[Unidad de Medida],"",0))</f>
        <v/>
      </c>
      <c r="M1074" s="321"/>
      <c r="N1074" s="546" t="str">
        <f>IF([2]!Tabla1[[#This Row],[Descripción]]="","",_xlfn.XLOOKUP([2]!Tabla1[[#This Row],[Descripción]],[2]!Tabla10[Descripción],[2]!Tabla10[Precio Unitario],0))</f>
        <v/>
      </c>
      <c r="O1074" s="546" t="str">
        <f>IF([2]!Tabla1[[#This Row],[Cantidad de Insumos]]="","",[2]!Tabla1[[#This Row],[Precio Unitario]]*[2]!Tabla1[[#This Row],[Cantidad de Insumos]])</f>
        <v/>
      </c>
      <c r="P1074" s="531" t="str">
        <f>IF([2]!Tabla1[[#This Row],[Descripción]]="","",_xlfn.XLOOKUP([2]!Tabla1[[#This Row],[Descripción]],[2]!Tabla10[Descripción],[2]!Tabla10[CODIGO PRESUPUESTARIO],0))</f>
        <v/>
      </c>
      <c r="Q1074" s="532"/>
      <c r="R1074" s="532" t="str">
        <f>IF([2]!Tabla1[[#This Row],[Insumos]]="","",_xlfn.XLOOKUP([2]!Tabla1[[#This Row],[Insumos]],[2]!Tabla10[Insumo],[2]!Tabla10[InsumoAbrev],"",0))</f>
        <v/>
      </c>
      <c r="S1074" s="191"/>
    </row>
    <row r="1075" spans="2:19">
      <c r="B1075" s="191" t="str">
        <f>IF('Formulario PPGR3'!$G1075="","",CONCATENATE('Formulario PPGR3'!$C1075,".",'Formulario PPGR3'!$D1075,".",'Formulario PPGR3'!$E1075,".",'Formulario PPGR3'!$F1075))</f>
        <v/>
      </c>
      <c r="C1075" s="191" t="str">
        <f>IF('Formulario PPGR3'!$G1075="","",'Formulario PPGR1'!#REF!)</f>
        <v/>
      </c>
      <c r="D1075" s="191" t="str">
        <f>IF('Formulario PPGR3'!$G1075="","",'Formulario PPGR1'!#REF!)</f>
        <v/>
      </c>
      <c r="E1075" s="191" t="str">
        <f>IF('Formulario PPGR3'!$G1075="","",'Formulario PPGR1'!#REF!)</f>
        <v/>
      </c>
      <c r="F1075" s="191" t="str">
        <f>IF('Formulario PPGR3'!$G1075="","",'Formulario PPGR1'!#REF!)</f>
        <v/>
      </c>
      <c r="G1075" s="190"/>
      <c r="H1075" s="528" t="e" cm="1" vm="1">
        <f t="array" ref="H1075">IF([2]!Tabla1[[#This Row],[Código_Actividad]]="","",_xlfn.XLOOKUP([2]!Tabla1[[#This Row],[Código_Actividad]],CodigoActividad,[2]!Tabla2[Actividades Programables Presupuestables],"",0))</f>
        <v>#REF!</v>
      </c>
      <c r="I1075" s="529" t="str">
        <f>IFERROR(VLOOKUP('[2]Formulario PPGR3'!$G1075,'[2]Formulario PPGR2'!$H$9:$V$534,15,FALSE),"")</f>
        <v/>
      </c>
      <c r="J1075" s="534"/>
      <c r="K1075" s="533"/>
      <c r="L1075" s="530" t="str">
        <f>IF([2]!Tabla1[[#This Row],[Descripción]]="","",_xlfn.XLOOKUP([2]!Tabla1[[#This Row],[Descripción]],[2]!Tabla10[Descripción],[2]!Tabla10[Unidad de Medida],"",0))</f>
        <v/>
      </c>
      <c r="M1075" s="321"/>
      <c r="N1075" s="546" t="str">
        <f>IF([2]!Tabla1[[#This Row],[Descripción]]="","",_xlfn.XLOOKUP([2]!Tabla1[[#This Row],[Descripción]],[2]!Tabla10[Descripción],[2]!Tabla10[Precio Unitario],0))</f>
        <v/>
      </c>
      <c r="O1075" s="546" t="str">
        <f>IF([2]!Tabla1[[#This Row],[Cantidad de Insumos]]="","",[2]!Tabla1[[#This Row],[Precio Unitario]]*[2]!Tabla1[[#This Row],[Cantidad de Insumos]])</f>
        <v/>
      </c>
      <c r="P1075" s="531" t="str">
        <f>IF([2]!Tabla1[[#This Row],[Descripción]]="","",_xlfn.XLOOKUP([2]!Tabla1[[#This Row],[Descripción]],[2]!Tabla10[Descripción],[2]!Tabla10[CODIGO PRESUPUESTARIO],0))</f>
        <v/>
      </c>
      <c r="Q1075" s="532"/>
      <c r="R1075" s="532" t="str">
        <f>IF([2]!Tabla1[[#This Row],[Insumos]]="","",_xlfn.XLOOKUP([2]!Tabla1[[#This Row],[Insumos]],[2]!Tabla10[Insumo],[2]!Tabla10[InsumoAbrev],"",0))</f>
        <v/>
      </c>
      <c r="S1075" s="191"/>
    </row>
    <row r="1076" spans="2:19">
      <c r="B1076" s="191" t="str">
        <f>IF('Formulario PPGR3'!$G1076="","",CONCATENATE('Formulario PPGR3'!$C1076,".",'Formulario PPGR3'!$D1076,".",'Formulario PPGR3'!$E1076,".",'Formulario PPGR3'!$F1076))</f>
        <v/>
      </c>
      <c r="C1076" s="191" t="str">
        <f>IF('Formulario PPGR3'!$G1076="","",'Formulario PPGR1'!#REF!)</f>
        <v/>
      </c>
      <c r="D1076" s="191" t="str">
        <f>IF('Formulario PPGR3'!$G1076="","",'Formulario PPGR1'!#REF!)</f>
        <v/>
      </c>
      <c r="E1076" s="191" t="str">
        <f>IF('Formulario PPGR3'!$G1076="","",'Formulario PPGR1'!#REF!)</f>
        <v/>
      </c>
      <c r="F1076" s="191" t="str">
        <f>IF('Formulario PPGR3'!$G1076="","",'Formulario PPGR1'!#REF!)</f>
        <v/>
      </c>
      <c r="G1076" s="190"/>
      <c r="H1076" s="528" t="e" cm="1" vm="1">
        <f t="array" ref="H1076">IF([2]!Tabla1[[#This Row],[Código_Actividad]]="","",_xlfn.XLOOKUP([2]!Tabla1[[#This Row],[Código_Actividad]],CodigoActividad,[2]!Tabla2[Actividades Programables Presupuestables],"",0))</f>
        <v>#REF!</v>
      </c>
      <c r="I1076" s="529" t="str">
        <f>IFERROR(VLOOKUP('[2]Formulario PPGR3'!$G1076,'[2]Formulario PPGR2'!$H$9:$V$534,15,FALSE),"")</f>
        <v/>
      </c>
      <c r="J1076" s="534"/>
      <c r="K1076" s="533"/>
      <c r="L1076" s="530" t="str">
        <f>IF([2]!Tabla1[[#This Row],[Descripción]]="","",_xlfn.XLOOKUP([2]!Tabla1[[#This Row],[Descripción]],[2]!Tabla10[Descripción],[2]!Tabla10[Unidad de Medida],"",0))</f>
        <v/>
      </c>
      <c r="M1076" s="321"/>
      <c r="N1076" s="546" t="str">
        <f>IF([2]!Tabla1[[#This Row],[Descripción]]="","",_xlfn.XLOOKUP([2]!Tabla1[[#This Row],[Descripción]],[2]!Tabla10[Descripción],[2]!Tabla10[Precio Unitario],0))</f>
        <v/>
      </c>
      <c r="O1076" s="546" t="str">
        <f>IF([2]!Tabla1[[#This Row],[Cantidad de Insumos]]="","",[2]!Tabla1[[#This Row],[Precio Unitario]]*[2]!Tabla1[[#This Row],[Cantidad de Insumos]])</f>
        <v/>
      </c>
      <c r="P1076" s="531" t="str">
        <f>IF([2]!Tabla1[[#This Row],[Descripción]]="","",_xlfn.XLOOKUP([2]!Tabla1[[#This Row],[Descripción]],[2]!Tabla10[Descripción],[2]!Tabla10[CODIGO PRESUPUESTARIO],0))</f>
        <v/>
      </c>
      <c r="Q1076" s="532"/>
      <c r="R1076" s="532" t="str">
        <f>IF([2]!Tabla1[[#This Row],[Insumos]]="","",_xlfn.XLOOKUP([2]!Tabla1[[#This Row],[Insumos]],[2]!Tabla10[Insumo],[2]!Tabla10[InsumoAbrev],"",0))</f>
        <v/>
      </c>
      <c r="S1076" s="191"/>
    </row>
    <row r="1077" spans="2:19">
      <c r="B1077" s="191" t="str">
        <f>IF('Formulario PPGR3'!$G1077="","",CONCATENATE('Formulario PPGR3'!$C1077,".",'Formulario PPGR3'!$D1077,".",'Formulario PPGR3'!$E1077,".",'Formulario PPGR3'!$F1077))</f>
        <v/>
      </c>
      <c r="C1077" s="191" t="str">
        <f>IF('Formulario PPGR3'!$G1077="","",'Formulario PPGR1'!#REF!)</f>
        <v/>
      </c>
      <c r="D1077" s="191" t="str">
        <f>IF('Formulario PPGR3'!$G1077="","",'Formulario PPGR1'!#REF!)</f>
        <v/>
      </c>
      <c r="E1077" s="191" t="str">
        <f>IF('Formulario PPGR3'!$G1077="","",'Formulario PPGR1'!#REF!)</f>
        <v/>
      </c>
      <c r="F1077" s="191" t="str">
        <f>IF('Formulario PPGR3'!$G1077="","",'Formulario PPGR1'!#REF!)</f>
        <v/>
      </c>
      <c r="G1077" s="190"/>
      <c r="H1077" s="528" t="e" cm="1" vm="1">
        <f t="array" ref="H1077">IF([2]!Tabla1[[#This Row],[Código_Actividad]]="","",_xlfn.XLOOKUP([2]!Tabla1[[#This Row],[Código_Actividad]],CodigoActividad,[2]!Tabla2[Actividades Programables Presupuestables],"",0))</f>
        <v>#REF!</v>
      </c>
      <c r="I1077" s="529" t="str">
        <f>IFERROR(VLOOKUP('[2]Formulario PPGR3'!$G1077,'[2]Formulario PPGR2'!$H$9:$V$534,15,FALSE),"")</f>
        <v/>
      </c>
      <c r="J1077" s="534"/>
      <c r="K1077" s="533"/>
      <c r="L1077" s="530" t="str">
        <f>IF([2]!Tabla1[[#This Row],[Descripción]]="","",_xlfn.XLOOKUP([2]!Tabla1[[#This Row],[Descripción]],[2]!Tabla10[Descripción],[2]!Tabla10[Unidad de Medida],"",0))</f>
        <v/>
      </c>
      <c r="M1077" s="321"/>
      <c r="N1077" s="546" t="str">
        <f>IF([2]!Tabla1[[#This Row],[Descripción]]="","",_xlfn.XLOOKUP([2]!Tabla1[[#This Row],[Descripción]],[2]!Tabla10[Descripción],[2]!Tabla10[Precio Unitario],0))</f>
        <v/>
      </c>
      <c r="O1077" s="546" t="str">
        <f>IF([2]!Tabla1[[#This Row],[Cantidad de Insumos]]="","",[2]!Tabla1[[#This Row],[Precio Unitario]]*[2]!Tabla1[[#This Row],[Cantidad de Insumos]])</f>
        <v/>
      </c>
      <c r="P1077" s="531" t="str">
        <f>IF([2]!Tabla1[[#This Row],[Descripción]]="","",_xlfn.XLOOKUP([2]!Tabla1[[#This Row],[Descripción]],[2]!Tabla10[Descripción],[2]!Tabla10[CODIGO PRESUPUESTARIO],0))</f>
        <v/>
      </c>
      <c r="Q1077" s="532"/>
      <c r="R1077" s="532" t="str">
        <f>IF([2]!Tabla1[[#This Row],[Insumos]]="","",_xlfn.XLOOKUP([2]!Tabla1[[#This Row],[Insumos]],[2]!Tabla10[Insumo],[2]!Tabla10[InsumoAbrev],"",0))</f>
        <v/>
      </c>
      <c r="S1077" s="191"/>
    </row>
    <row r="1078" spans="2:19">
      <c r="B1078" s="191" t="str">
        <f>IF('Formulario PPGR3'!$G1078="","",CONCATENATE('Formulario PPGR3'!$C1078,".",'Formulario PPGR3'!$D1078,".",'Formulario PPGR3'!$E1078,".",'Formulario PPGR3'!$F1078))</f>
        <v/>
      </c>
      <c r="C1078" s="191" t="str">
        <f>IF('Formulario PPGR3'!$G1078="","",'Formulario PPGR1'!#REF!)</f>
        <v/>
      </c>
      <c r="D1078" s="191" t="str">
        <f>IF('Formulario PPGR3'!$G1078="","",'Formulario PPGR1'!#REF!)</f>
        <v/>
      </c>
      <c r="E1078" s="191" t="str">
        <f>IF('Formulario PPGR3'!$G1078="","",'Formulario PPGR1'!#REF!)</f>
        <v/>
      </c>
      <c r="F1078" s="191" t="str">
        <f>IF('Formulario PPGR3'!$G1078="","",'Formulario PPGR1'!#REF!)</f>
        <v/>
      </c>
      <c r="G1078" s="190"/>
      <c r="H1078" s="528" t="e" cm="1" vm="1">
        <f t="array" ref="H1078">IF([2]!Tabla1[[#This Row],[Código_Actividad]]="","",_xlfn.XLOOKUP([2]!Tabla1[[#This Row],[Código_Actividad]],CodigoActividad,[2]!Tabla2[Actividades Programables Presupuestables],"",0))</f>
        <v>#REF!</v>
      </c>
      <c r="I1078" s="529" t="str">
        <f>IFERROR(VLOOKUP('[2]Formulario PPGR3'!$G1078,'[2]Formulario PPGR2'!$H$9:$V$534,15,FALSE),"")</f>
        <v/>
      </c>
      <c r="J1078" s="534"/>
      <c r="K1078" s="533"/>
      <c r="L1078" s="530" t="str">
        <f>IF([2]!Tabla1[[#This Row],[Descripción]]="","",_xlfn.XLOOKUP([2]!Tabla1[[#This Row],[Descripción]],[2]!Tabla10[Descripción],[2]!Tabla10[Unidad de Medida],"",0))</f>
        <v/>
      </c>
      <c r="M1078" s="321"/>
      <c r="N1078" s="546" t="str">
        <f>IF([2]!Tabla1[[#This Row],[Descripción]]="","",_xlfn.XLOOKUP([2]!Tabla1[[#This Row],[Descripción]],[2]!Tabla10[Descripción],[2]!Tabla10[Precio Unitario],0))</f>
        <v/>
      </c>
      <c r="O1078" s="546" t="str">
        <f>IF([2]!Tabla1[[#This Row],[Cantidad de Insumos]]="","",[2]!Tabla1[[#This Row],[Precio Unitario]]*[2]!Tabla1[[#This Row],[Cantidad de Insumos]])</f>
        <v/>
      </c>
      <c r="P1078" s="531" t="str">
        <f>IF([2]!Tabla1[[#This Row],[Descripción]]="","",_xlfn.XLOOKUP([2]!Tabla1[[#This Row],[Descripción]],[2]!Tabla10[Descripción],[2]!Tabla10[CODIGO PRESUPUESTARIO],0))</f>
        <v/>
      </c>
      <c r="Q1078" s="532"/>
      <c r="R1078" s="532" t="str">
        <f>IF([2]!Tabla1[[#This Row],[Insumos]]="","",_xlfn.XLOOKUP([2]!Tabla1[[#This Row],[Insumos]],[2]!Tabla10[Insumo],[2]!Tabla10[InsumoAbrev],"",0))</f>
        <v/>
      </c>
      <c r="S1078" s="191"/>
    </row>
    <row r="1079" spans="2:19">
      <c r="B1079" s="191" t="str">
        <f>IF('Formulario PPGR3'!$G1079="","",CONCATENATE('Formulario PPGR3'!$C1079,".",'Formulario PPGR3'!$D1079,".",'Formulario PPGR3'!$E1079,".",'Formulario PPGR3'!$F1079))</f>
        <v/>
      </c>
      <c r="C1079" s="191" t="str">
        <f>IF('Formulario PPGR3'!$G1079="","",'Formulario PPGR1'!#REF!)</f>
        <v/>
      </c>
      <c r="D1079" s="191" t="str">
        <f>IF('Formulario PPGR3'!$G1079="","",'Formulario PPGR1'!#REF!)</f>
        <v/>
      </c>
      <c r="E1079" s="191" t="str">
        <f>IF('Formulario PPGR3'!$G1079="","",'Formulario PPGR1'!#REF!)</f>
        <v/>
      </c>
      <c r="F1079" s="191" t="str">
        <f>IF('Formulario PPGR3'!$G1079="","",'Formulario PPGR1'!#REF!)</f>
        <v/>
      </c>
      <c r="G1079" s="190"/>
      <c r="H1079" s="528" t="e" cm="1" vm="1">
        <f t="array" ref="H1079">IF([2]!Tabla1[[#This Row],[Código_Actividad]]="","",_xlfn.XLOOKUP([2]!Tabla1[[#This Row],[Código_Actividad]],CodigoActividad,[2]!Tabla2[Actividades Programables Presupuestables],"",0))</f>
        <v>#REF!</v>
      </c>
      <c r="I1079" s="529" t="str">
        <f>IFERROR(VLOOKUP('[2]Formulario PPGR3'!$G1079,'[2]Formulario PPGR2'!$H$9:$V$534,15,FALSE),"")</f>
        <v/>
      </c>
      <c r="J1079" s="534"/>
      <c r="K1079" s="533"/>
      <c r="L1079" s="530" t="str">
        <f>IF([2]!Tabla1[[#This Row],[Descripción]]="","",_xlfn.XLOOKUP([2]!Tabla1[[#This Row],[Descripción]],[2]!Tabla10[Descripción],[2]!Tabla10[Unidad de Medida],"",0))</f>
        <v/>
      </c>
      <c r="M1079" s="321"/>
      <c r="N1079" s="546" t="str">
        <f>IF([2]!Tabla1[[#This Row],[Descripción]]="","",_xlfn.XLOOKUP([2]!Tabla1[[#This Row],[Descripción]],[2]!Tabla10[Descripción],[2]!Tabla10[Precio Unitario],0))</f>
        <v/>
      </c>
      <c r="O1079" s="546" t="str">
        <f>IF([2]!Tabla1[[#This Row],[Cantidad de Insumos]]="","",[2]!Tabla1[[#This Row],[Precio Unitario]]*[2]!Tabla1[[#This Row],[Cantidad de Insumos]])</f>
        <v/>
      </c>
      <c r="P1079" s="531" t="str">
        <f>IF([2]!Tabla1[[#This Row],[Descripción]]="","",_xlfn.XLOOKUP([2]!Tabla1[[#This Row],[Descripción]],[2]!Tabla10[Descripción],[2]!Tabla10[CODIGO PRESUPUESTARIO],0))</f>
        <v/>
      </c>
      <c r="Q1079" s="532"/>
      <c r="R1079" s="532" t="str">
        <f>IF([2]!Tabla1[[#This Row],[Insumos]]="","",_xlfn.XLOOKUP([2]!Tabla1[[#This Row],[Insumos]],[2]!Tabla10[Insumo],[2]!Tabla10[InsumoAbrev],"",0))</f>
        <v/>
      </c>
      <c r="S1079" s="191"/>
    </row>
    <row r="1080" spans="2:19">
      <c r="B1080" s="191" t="str">
        <f>IF('Formulario PPGR3'!$G1080="","",CONCATENATE('Formulario PPGR3'!$C1080,".",'Formulario PPGR3'!$D1080,".",'Formulario PPGR3'!$E1080,".",'Formulario PPGR3'!$F1080))</f>
        <v/>
      </c>
      <c r="C1080" s="191" t="str">
        <f>IF('Formulario PPGR3'!$G1080="","",'Formulario PPGR1'!#REF!)</f>
        <v/>
      </c>
      <c r="D1080" s="191" t="str">
        <f>IF('Formulario PPGR3'!$G1080="","",'Formulario PPGR1'!#REF!)</f>
        <v/>
      </c>
      <c r="E1080" s="191" t="str">
        <f>IF('Formulario PPGR3'!$G1080="","",'Formulario PPGR1'!#REF!)</f>
        <v/>
      </c>
      <c r="F1080" s="191" t="str">
        <f>IF('Formulario PPGR3'!$G1080="","",'Formulario PPGR1'!#REF!)</f>
        <v/>
      </c>
      <c r="G1080" s="190"/>
      <c r="H1080" s="528" t="e" cm="1" vm="1">
        <f t="array" ref="H1080">IF([2]!Tabla1[[#This Row],[Código_Actividad]]="","",_xlfn.XLOOKUP([2]!Tabla1[[#This Row],[Código_Actividad]],CodigoActividad,[2]!Tabla2[Actividades Programables Presupuestables],"",0))</f>
        <v>#REF!</v>
      </c>
      <c r="I1080" s="529" t="str">
        <f>IFERROR(VLOOKUP('[2]Formulario PPGR3'!$G1080,'[2]Formulario PPGR2'!$H$9:$V$534,15,FALSE),"")</f>
        <v/>
      </c>
      <c r="J1080" s="534"/>
      <c r="K1080" s="533"/>
      <c r="L1080" s="530" t="str">
        <f>IF([2]!Tabla1[[#This Row],[Descripción]]="","",_xlfn.XLOOKUP([2]!Tabla1[[#This Row],[Descripción]],[2]!Tabla10[Descripción],[2]!Tabla10[Unidad de Medida],"",0))</f>
        <v/>
      </c>
      <c r="M1080" s="321"/>
      <c r="N1080" s="546" t="str">
        <f>IF([2]!Tabla1[[#This Row],[Descripción]]="","",_xlfn.XLOOKUP([2]!Tabla1[[#This Row],[Descripción]],[2]!Tabla10[Descripción],[2]!Tabla10[Precio Unitario],0))</f>
        <v/>
      </c>
      <c r="O1080" s="546" t="str">
        <f>IF([2]!Tabla1[[#This Row],[Cantidad de Insumos]]="","",[2]!Tabla1[[#This Row],[Precio Unitario]]*[2]!Tabla1[[#This Row],[Cantidad de Insumos]])</f>
        <v/>
      </c>
      <c r="P1080" s="531" t="str">
        <f>IF([2]!Tabla1[[#This Row],[Descripción]]="","",_xlfn.XLOOKUP([2]!Tabla1[[#This Row],[Descripción]],[2]!Tabla10[Descripción],[2]!Tabla10[CODIGO PRESUPUESTARIO],0))</f>
        <v/>
      </c>
      <c r="Q1080" s="532"/>
      <c r="R1080" s="532" t="str">
        <f>IF([2]!Tabla1[[#This Row],[Insumos]]="","",_xlfn.XLOOKUP([2]!Tabla1[[#This Row],[Insumos]],[2]!Tabla10[Insumo],[2]!Tabla10[InsumoAbrev],"",0))</f>
        <v/>
      </c>
      <c r="S1080" s="191"/>
    </row>
    <row r="1081" spans="2:19">
      <c r="B1081" s="191" t="str">
        <f>IF('Formulario PPGR3'!$G1081="","",CONCATENATE('Formulario PPGR3'!$C1081,".",'Formulario PPGR3'!$D1081,".",'Formulario PPGR3'!$E1081,".",'Formulario PPGR3'!$F1081))</f>
        <v/>
      </c>
      <c r="C1081" s="191" t="str">
        <f>IF('Formulario PPGR3'!$G1081="","",'Formulario PPGR1'!#REF!)</f>
        <v/>
      </c>
      <c r="D1081" s="191" t="str">
        <f>IF('Formulario PPGR3'!$G1081="","",'Formulario PPGR1'!#REF!)</f>
        <v/>
      </c>
      <c r="E1081" s="191" t="str">
        <f>IF('Formulario PPGR3'!$G1081="","",'Formulario PPGR1'!#REF!)</f>
        <v/>
      </c>
      <c r="F1081" s="191" t="str">
        <f>IF('Formulario PPGR3'!$G1081="","",'Formulario PPGR1'!#REF!)</f>
        <v/>
      </c>
      <c r="G1081" s="190"/>
      <c r="H1081" s="528" t="e" cm="1" vm="1">
        <f t="array" ref="H1081">IF([2]!Tabla1[[#This Row],[Código_Actividad]]="","",_xlfn.XLOOKUP([2]!Tabla1[[#This Row],[Código_Actividad]],CodigoActividad,[2]!Tabla2[Actividades Programables Presupuestables],"",0))</f>
        <v>#REF!</v>
      </c>
      <c r="I1081" s="529" t="str">
        <f>IFERROR(VLOOKUP('[2]Formulario PPGR3'!$G1081,'[2]Formulario PPGR2'!$H$9:$V$534,15,FALSE),"")</f>
        <v/>
      </c>
      <c r="J1081" s="534"/>
      <c r="K1081" s="533"/>
      <c r="L1081" s="530" t="str">
        <f>IF([2]!Tabla1[[#This Row],[Descripción]]="","",_xlfn.XLOOKUP([2]!Tabla1[[#This Row],[Descripción]],[2]!Tabla10[Descripción],[2]!Tabla10[Unidad de Medida],"",0))</f>
        <v/>
      </c>
      <c r="M1081" s="321"/>
      <c r="N1081" s="546" t="str">
        <f>IF([2]!Tabla1[[#This Row],[Descripción]]="","",_xlfn.XLOOKUP([2]!Tabla1[[#This Row],[Descripción]],[2]!Tabla10[Descripción],[2]!Tabla10[Precio Unitario],0))</f>
        <v/>
      </c>
      <c r="O1081" s="546" t="str">
        <f>IF([2]!Tabla1[[#This Row],[Cantidad de Insumos]]="","",[2]!Tabla1[[#This Row],[Precio Unitario]]*[2]!Tabla1[[#This Row],[Cantidad de Insumos]])</f>
        <v/>
      </c>
      <c r="P1081" s="531" t="str">
        <f>IF([2]!Tabla1[[#This Row],[Descripción]]="","",_xlfn.XLOOKUP([2]!Tabla1[[#This Row],[Descripción]],[2]!Tabla10[Descripción],[2]!Tabla10[CODIGO PRESUPUESTARIO],0))</f>
        <v/>
      </c>
      <c r="Q1081" s="532"/>
      <c r="R1081" s="532" t="str">
        <f>IF([2]!Tabla1[[#This Row],[Insumos]]="","",_xlfn.XLOOKUP([2]!Tabla1[[#This Row],[Insumos]],[2]!Tabla10[Insumo],[2]!Tabla10[InsumoAbrev],"",0))</f>
        <v/>
      </c>
      <c r="S1081" s="191"/>
    </row>
    <row r="1082" spans="2:19">
      <c r="B1082" s="191" t="str">
        <f>IF('Formulario PPGR3'!$G1082="","",CONCATENATE('Formulario PPGR3'!$C1082,".",'Formulario PPGR3'!$D1082,".",'Formulario PPGR3'!$E1082,".",'Formulario PPGR3'!$F1082))</f>
        <v/>
      </c>
      <c r="C1082" s="191" t="str">
        <f>IF('Formulario PPGR3'!$G1082="","",'Formulario PPGR1'!#REF!)</f>
        <v/>
      </c>
      <c r="D1082" s="191" t="str">
        <f>IF('Formulario PPGR3'!$G1082="","",'Formulario PPGR1'!#REF!)</f>
        <v/>
      </c>
      <c r="E1082" s="191" t="str">
        <f>IF('Formulario PPGR3'!$G1082="","",'Formulario PPGR1'!#REF!)</f>
        <v/>
      </c>
      <c r="F1082" s="191" t="str">
        <f>IF('Formulario PPGR3'!$G1082="","",'Formulario PPGR1'!#REF!)</f>
        <v/>
      </c>
      <c r="G1082" s="190"/>
      <c r="H1082" s="528" t="e" cm="1" vm="1">
        <f t="array" ref="H1082">IF([2]!Tabla1[[#This Row],[Código_Actividad]]="","",_xlfn.XLOOKUP([2]!Tabla1[[#This Row],[Código_Actividad]],CodigoActividad,[2]!Tabla2[Actividades Programables Presupuestables],"",0))</f>
        <v>#REF!</v>
      </c>
      <c r="I1082" s="529" t="str">
        <f>IFERROR(VLOOKUP('[2]Formulario PPGR3'!$G1082,'[2]Formulario PPGR2'!$H$9:$V$534,15,FALSE),"")</f>
        <v/>
      </c>
      <c r="J1082" s="534"/>
      <c r="K1082" s="533"/>
      <c r="L1082" s="530" t="str">
        <f>IF([2]!Tabla1[[#This Row],[Descripción]]="","",_xlfn.XLOOKUP([2]!Tabla1[[#This Row],[Descripción]],[2]!Tabla10[Descripción],[2]!Tabla10[Unidad de Medida],"",0))</f>
        <v/>
      </c>
      <c r="M1082" s="321"/>
      <c r="N1082" s="546" t="str">
        <f>IF([2]!Tabla1[[#This Row],[Descripción]]="","",_xlfn.XLOOKUP([2]!Tabla1[[#This Row],[Descripción]],[2]!Tabla10[Descripción],[2]!Tabla10[Precio Unitario],0))</f>
        <v/>
      </c>
      <c r="O1082" s="546" t="str">
        <f>IF([2]!Tabla1[[#This Row],[Cantidad de Insumos]]="","",[2]!Tabla1[[#This Row],[Precio Unitario]]*[2]!Tabla1[[#This Row],[Cantidad de Insumos]])</f>
        <v/>
      </c>
      <c r="P1082" s="531" t="str">
        <f>IF([2]!Tabla1[[#This Row],[Descripción]]="","",_xlfn.XLOOKUP([2]!Tabla1[[#This Row],[Descripción]],[2]!Tabla10[Descripción],[2]!Tabla10[CODIGO PRESUPUESTARIO],0))</f>
        <v/>
      </c>
      <c r="Q1082" s="532"/>
      <c r="R1082" s="532" t="str">
        <f>IF([2]!Tabla1[[#This Row],[Insumos]]="","",_xlfn.XLOOKUP([2]!Tabla1[[#This Row],[Insumos]],[2]!Tabla10[Insumo],[2]!Tabla10[InsumoAbrev],"",0))</f>
        <v/>
      </c>
      <c r="S1082" s="191"/>
    </row>
    <row r="1083" spans="2:19">
      <c r="B1083" s="191" t="str">
        <f>IF('Formulario PPGR3'!$G1083="","",CONCATENATE('Formulario PPGR3'!$C1083,".",'Formulario PPGR3'!$D1083,".",'Formulario PPGR3'!$E1083,".",'Formulario PPGR3'!$F1083))</f>
        <v/>
      </c>
      <c r="C1083" s="191" t="str">
        <f>IF('Formulario PPGR3'!$G1083="","",'Formulario PPGR1'!#REF!)</f>
        <v/>
      </c>
      <c r="D1083" s="191" t="str">
        <f>IF('Formulario PPGR3'!$G1083="","",'Formulario PPGR1'!#REF!)</f>
        <v/>
      </c>
      <c r="E1083" s="191" t="str">
        <f>IF('Formulario PPGR3'!$G1083="","",'Formulario PPGR1'!#REF!)</f>
        <v/>
      </c>
      <c r="F1083" s="191" t="str">
        <f>IF('Formulario PPGR3'!$G1083="","",'Formulario PPGR1'!#REF!)</f>
        <v/>
      </c>
      <c r="G1083" s="190"/>
      <c r="H1083" s="528" t="e" cm="1" vm="1">
        <f t="array" ref="H1083">IF([2]!Tabla1[[#This Row],[Código_Actividad]]="","",_xlfn.XLOOKUP([2]!Tabla1[[#This Row],[Código_Actividad]],CodigoActividad,[2]!Tabla2[Actividades Programables Presupuestables],"",0))</f>
        <v>#REF!</v>
      </c>
      <c r="I1083" s="529" t="str">
        <f>IFERROR(VLOOKUP('[2]Formulario PPGR3'!$G1083,'[2]Formulario PPGR2'!$H$9:$V$534,15,FALSE),"")</f>
        <v/>
      </c>
      <c r="J1083" s="534"/>
      <c r="K1083" s="533"/>
      <c r="L1083" s="530" t="str">
        <f>IF([2]!Tabla1[[#This Row],[Descripción]]="","",_xlfn.XLOOKUP([2]!Tabla1[[#This Row],[Descripción]],[2]!Tabla10[Descripción],[2]!Tabla10[Unidad de Medida],"",0))</f>
        <v/>
      </c>
      <c r="M1083" s="321"/>
      <c r="N1083" s="546" t="str">
        <f>IF([2]!Tabla1[[#This Row],[Descripción]]="","",_xlfn.XLOOKUP([2]!Tabla1[[#This Row],[Descripción]],[2]!Tabla10[Descripción],[2]!Tabla10[Precio Unitario],0))</f>
        <v/>
      </c>
      <c r="O1083" s="546" t="str">
        <f>IF([2]!Tabla1[[#This Row],[Cantidad de Insumos]]="","",[2]!Tabla1[[#This Row],[Precio Unitario]]*[2]!Tabla1[[#This Row],[Cantidad de Insumos]])</f>
        <v/>
      </c>
      <c r="P1083" s="531" t="str">
        <f>IF([2]!Tabla1[[#This Row],[Descripción]]="","",_xlfn.XLOOKUP([2]!Tabla1[[#This Row],[Descripción]],[2]!Tabla10[Descripción],[2]!Tabla10[CODIGO PRESUPUESTARIO],0))</f>
        <v/>
      </c>
      <c r="Q1083" s="532"/>
      <c r="R1083" s="532" t="str">
        <f>IF([2]!Tabla1[[#This Row],[Insumos]]="","",_xlfn.XLOOKUP([2]!Tabla1[[#This Row],[Insumos]],[2]!Tabla10[Insumo],[2]!Tabla10[InsumoAbrev],"",0))</f>
        <v/>
      </c>
      <c r="S1083" s="191"/>
    </row>
    <row r="1084" spans="2:19">
      <c r="B1084" s="191" t="str">
        <f>IF('Formulario PPGR3'!$G1084="","",CONCATENATE('Formulario PPGR3'!$C1084,".",'Formulario PPGR3'!$D1084,".",'Formulario PPGR3'!$E1084,".",'Formulario PPGR3'!$F1084))</f>
        <v/>
      </c>
      <c r="C1084" s="191" t="str">
        <f>IF('Formulario PPGR3'!$G1084="","",'Formulario PPGR1'!#REF!)</f>
        <v/>
      </c>
      <c r="D1084" s="191" t="str">
        <f>IF('Formulario PPGR3'!$G1084="","",'Formulario PPGR1'!#REF!)</f>
        <v/>
      </c>
      <c r="E1084" s="191" t="str">
        <f>IF('Formulario PPGR3'!$G1084="","",'Formulario PPGR1'!#REF!)</f>
        <v/>
      </c>
      <c r="F1084" s="191" t="str">
        <f>IF('Formulario PPGR3'!$G1084="","",'Formulario PPGR1'!#REF!)</f>
        <v/>
      </c>
      <c r="G1084" s="190"/>
      <c r="H1084" s="528" t="e" cm="1" vm="1">
        <f t="array" ref="H1084">IF([2]!Tabla1[[#This Row],[Código_Actividad]]="","",_xlfn.XLOOKUP([2]!Tabla1[[#This Row],[Código_Actividad]],CodigoActividad,[2]!Tabla2[Actividades Programables Presupuestables],"",0))</f>
        <v>#REF!</v>
      </c>
      <c r="I1084" s="529" t="str">
        <f>IFERROR(VLOOKUP('[2]Formulario PPGR3'!$G1084,'[2]Formulario PPGR2'!$H$9:$V$534,15,FALSE),"")</f>
        <v/>
      </c>
      <c r="J1084" s="534"/>
      <c r="K1084" s="533"/>
      <c r="L1084" s="530" t="str">
        <f>IF([2]!Tabla1[[#This Row],[Descripción]]="","",_xlfn.XLOOKUP([2]!Tabla1[[#This Row],[Descripción]],[2]!Tabla10[Descripción],[2]!Tabla10[Unidad de Medida],"",0))</f>
        <v/>
      </c>
      <c r="M1084" s="321"/>
      <c r="N1084" s="546" t="str">
        <f>IF([2]!Tabla1[[#This Row],[Descripción]]="","",_xlfn.XLOOKUP([2]!Tabla1[[#This Row],[Descripción]],[2]!Tabla10[Descripción],[2]!Tabla10[Precio Unitario],0))</f>
        <v/>
      </c>
      <c r="O1084" s="546" t="str">
        <f>IF([2]!Tabla1[[#This Row],[Cantidad de Insumos]]="","",[2]!Tabla1[[#This Row],[Precio Unitario]]*[2]!Tabla1[[#This Row],[Cantidad de Insumos]])</f>
        <v/>
      </c>
      <c r="P1084" s="531" t="str">
        <f>IF([2]!Tabla1[[#This Row],[Descripción]]="","",_xlfn.XLOOKUP([2]!Tabla1[[#This Row],[Descripción]],[2]!Tabla10[Descripción],[2]!Tabla10[CODIGO PRESUPUESTARIO],0))</f>
        <v/>
      </c>
      <c r="Q1084" s="532"/>
      <c r="R1084" s="532" t="str">
        <f>IF([2]!Tabla1[[#This Row],[Insumos]]="","",_xlfn.XLOOKUP([2]!Tabla1[[#This Row],[Insumos]],[2]!Tabla10[Insumo],[2]!Tabla10[InsumoAbrev],"",0))</f>
        <v/>
      </c>
      <c r="S1084" s="191"/>
    </row>
    <row r="1085" spans="2:19">
      <c r="B1085" s="191" t="str">
        <f>IF('Formulario PPGR3'!$G1085="","",CONCATENATE('Formulario PPGR3'!$C1085,".",'Formulario PPGR3'!$D1085,".",'Formulario PPGR3'!$E1085,".",'Formulario PPGR3'!$F1085))</f>
        <v/>
      </c>
      <c r="C1085" s="191" t="str">
        <f>IF('Formulario PPGR3'!$G1085="","",'Formulario PPGR1'!#REF!)</f>
        <v/>
      </c>
      <c r="D1085" s="191" t="str">
        <f>IF('Formulario PPGR3'!$G1085="","",'Formulario PPGR1'!#REF!)</f>
        <v/>
      </c>
      <c r="E1085" s="191" t="str">
        <f>IF('Formulario PPGR3'!$G1085="","",'Formulario PPGR1'!#REF!)</f>
        <v/>
      </c>
      <c r="F1085" s="191" t="str">
        <f>IF('Formulario PPGR3'!$G1085="","",'Formulario PPGR1'!#REF!)</f>
        <v/>
      </c>
      <c r="G1085" s="190"/>
      <c r="H1085" s="528" t="e" cm="1" vm="1">
        <f t="array" ref="H1085">IF([2]!Tabla1[[#This Row],[Código_Actividad]]="","",_xlfn.XLOOKUP([2]!Tabla1[[#This Row],[Código_Actividad]],CodigoActividad,[2]!Tabla2[Actividades Programables Presupuestables],"",0))</f>
        <v>#REF!</v>
      </c>
      <c r="I1085" s="529" t="str">
        <f>IFERROR(VLOOKUP('[2]Formulario PPGR3'!$G1085,'[2]Formulario PPGR2'!$H$9:$V$534,15,FALSE),"")</f>
        <v/>
      </c>
      <c r="J1085" s="534"/>
      <c r="K1085" s="533"/>
      <c r="L1085" s="530" t="str">
        <f>IF([2]!Tabla1[[#This Row],[Descripción]]="","",_xlfn.XLOOKUP([2]!Tabla1[[#This Row],[Descripción]],[2]!Tabla10[Descripción],[2]!Tabla10[Unidad de Medida],"",0))</f>
        <v/>
      </c>
      <c r="M1085" s="321"/>
      <c r="N1085" s="546" t="str">
        <f>IF([2]!Tabla1[[#This Row],[Descripción]]="","",_xlfn.XLOOKUP([2]!Tabla1[[#This Row],[Descripción]],[2]!Tabla10[Descripción],[2]!Tabla10[Precio Unitario],0))</f>
        <v/>
      </c>
      <c r="O1085" s="546" t="str">
        <f>IF([2]!Tabla1[[#This Row],[Cantidad de Insumos]]="","",[2]!Tabla1[[#This Row],[Precio Unitario]]*[2]!Tabla1[[#This Row],[Cantidad de Insumos]])</f>
        <v/>
      </c>
      <c r="P1085" s="531" t="str">
        <f>IF([2]!Tabla1[[#This Row],[Descripción]]="","",_xlfn.XLOOKUP([2]!Tabla1[[#This Row],[Descripción]],[2]!Tabla10[Descripción],[2]!Tabla10[CODIGO PRESUPUESTARIO],0))</f>
        <v/>
      </c>
      <c r="Q1085" s="532"/>
      <c r="R1085" s="532" t="str">
        <f>IF([2]!Tabla1[[#This Row],[Insumos]]="","",_xlfn.XLOOKUP([2]!Tabla1[[#This Row],[Insumos]],[2]!Tabla10[Insumo],[2]!Tabla10[InsumoAbrev],"",0))</f>
        <v/>
      </c>
      <c r="S1085" s="191"/>
    </row>
    <row r="1086" spans="2:19">
      <c r="B1086" s="191" t="str">
        <f>IF('Formulario PPGR3'!$G1086="","",CONCATENATE('Formulario PPGR3'!$C1086,".",'Formulario PPGR3'!$D1086,".",'Formulario PPGR3'!$E1086,".",'Formulario PPGR3'!$F1086))</f>
        <v/>
      </c>
      <c r="C1086" s="191" t="str">
        <f>IF('Formulario PPGR3'!$G1086="","",'Formulario PPGR1'!#REF!)</f>
        <v/>
      </c>
      <c r="D1086" s="191" t="str">
        <f>IF('Formulario PPGR3'!$G1086="","",'Formulario PPGR1'!#REF!)</f>
        <v/>
      </c>
      <c r="E1086" s="191" t="str">
        <f>IF('Formulario PPGR3'!$G1086="","",'Formulario PPGR1'!#REF!)</f>
        <v/>
      </c>
      <c r="F1086" s="191" t="str">
        <f>IF('Formulario PPGR3'!$G1086="","",'Formulario PPGR1'!#REF!)</f>
        <v/>
      </c>
      <c r="G1086" s="190"/>
      <c r="H1086" s="528" t="e" cm="1" vm="1">
        <f t="array" ref="H1086">IF([2]!Tabla1[[#This Row],[Código_Actividad]]="","",_xlfn.XLOOKUP([2]!Tabla1[[#This Row],[Código_Actividad]],CodigoActividad,[2]!Tabla2[Actividades Programables Presupuestables],"",0))</f>
        <v>#REF!</v>
      </c>
      <c r="I1086" s="529" t="str">
        <f>IFERROR(VLOOKUP('[2]Formulario PPGR3'!$G1086,'[2]Formulario PPGR2'!$H$9:$V$534,15,FALSE),"")</f>
        <v/>
      </c>
      <c r="J1086" s="534"/>
      <c r="K1086" s="533"/>
      <c r="L1086" s="530" t="str">
        <f>IF([2]!Tabla1[[#This Row],[Descripción]]="","",_xlfn.XLOOKUP([2]!Tabla1[[#This Row],[Descripción]],[2]!Tabla10[Descripción],[2]!Tabla10[Unidad de Medida],"",0))</f>
        <v/>
      </c>
      <c r="M1086" s="321"/>
      <c r="N1086" s="546" t="str">
        <f>IF([2]!Tabla1[[#This Row],[Descripción]]="","",_xlfn.XLOOKUP([2]!Tabla1[[#This Row],[Descripción]],[2]!Tabla10[Descripción],[2]!Tabla10[Precio Unitario],0))</f>
        <v/>
      </c>
      <c r="O1086" s="546" t="str">
        <f>IF([2]!Tabla1[[#This Row],[Cantidad de Insumos]]="","",[2]!Tabla1[[#This Row],[Precio Unitario]]*[2]!Tabla1[[#This Row],[Cantidad de Insumos]])</f>
        <v/>
      </c>
      <c r="P1086" s="531" t="str">
        <f>IF([2]!Tabla1[[#This Row],[Descripción]]="","",_xlfn.XLOOKUP([2]!Tabla1[[#This Row],[Descripción]],[2]!Tabla10[Descripción],[2]!Tabla10[CODIGO PRESUPUESTARIO],0))</f>
        <v/>
      </c>
      <c r="Q1086" s="532"/>
      <c r="R1086" s="532" t="str">
        <f>IF([2]!Tabla1[[#This Row],[Insumos]]="","",_xlfn.XLOOKUP([2]!Tabla1[[#This Row],[Insumos]],[2]!Tabla10[Insumo],[2]!Tabla10[InsumoAbrev],"",0))</f>
        <v/>
      </c>
      <c r="S1086" s="191"/>
    </row>
    <row r="1087" spans="2:19">
      <c r="B1087" s="191" t="str">
        <f>IF('Formulario PPGR3'!$G1087="","",CONCATENATE('Formulario PPGR3'!$C1087,".",'Formulario PPGR3'!$D1087,".",'Formulario PPGR3'!$E1087,".",'Formulario PPGR3'!$F1087))</f>
        <v/>
      </c>
      <c r="C1087" s="191" t="str">
        <f>IF('Formulario PPGR3'!$G1087="","",'Formulario PPGR1'!#REF!)</f>
        <v/>
      </c>
      <c r="D1087" s="191" t="str">
        <f>IF('Formulario PPGR3'!$G1087="","",'Formulario PPGR1'!#REF!)</f>
        <v/>
      </c>
      <c r="E1087" s="191" t="str">
        <f>IF('Formulario PPGR3'!$G1087="","",'Formulario PPGR1'!#REF!)</f>
        <v/>
      </c>
      <c r="F1087" s="191" t="str">
        <f>IF('Formulario PPGR3'!$G1087="","",'Formulario PPGR1'!#REF!)</f>
        <v/>
      </c>
      <c r="G1087" s="190"/>
      <c r="H1087" s="528" t="e" cm="1" vm="1">
        <f t="array" ref="H1087">IF([2]!Tabla1[[#This Row],[Código_Actividad]]="","",_xlfn.XLOOKUP([2]!Tabla1[[#This Row],[Código_Actividad]],CodigoActividad,[2]!Tabla2[Actividades Programables Presupuestables],"",0))</f>
        <v>#REF!</v>
      </c>
      <c r="I1087" s="529" t="str">
        <f>IFERROR(VLOOKUP('[2]Formulario PPGR3'!$G1087,'[2]Formulario PPGR2'!$H$9:$V$534,15,FALSE),"")</f>
        <v/>
      </c>
      <c r="J1087" s="534"/>
      <c r="K1087" s="533"/>
      <c r="L1087" s="530" t="str">
        <f>IF([2]!Tabla1[[#This Row],[Descripción]]="","",_xlfn.XLOOKUP([2]!Tabla1[[#This Row],[Descripción]],[2]!Tabla10[Descripción],[2]!Tabla10[Unidad de Medida],"",0))</f>
        <v/>
      </c>
      <c r="M1087" s="321"/>
      <c r="N1087" s="546" t="str">
        <f>IF([2]!Tabla1[[#This Row],[Descripción]]="","",_xlfn.XLOOKUP([2]!Tabla1[[#This Row],[Descripción]],[2]!Tabla10[Descripción],[2]!Tabla10[Precio Unitario],0))</f>
        <v/>
      </c>
      <c r="O1087" s="546" t="str">
        <f>IF([2]!Tabla1[[#This Row],[Cantidad de Insumos]]="","",[2]!Tabla1[[#This Row],[Precio Unitario]]*[2]!Tabla1[[#This Row],[Cantidad de Insumos]])</f>
        <v/>
      </c>
      <c r="P1087" s="531" t="str">
        <f>IF([2]!Tabla1[[#This Row],[Descripción]]="","",_xlfn.XLOOKUP([2]!Tabla1[[#This Row],[Descripción]],[2]!Tabla10[Descripción],[2]!Tabla10[CODIGO PRESUPUESTARIO],0))</f>
        <v/>
      </c>
      <c r="Q1087" s="532"/>
      <c r="R1087" s="532" t="str">
        <f>IF([2]!Tabla1[[#This Row],[Insumos]]="","",_xlfn.XLOOKUP([2]!Tabla1[[#This Row],[Insumos]],[2]!Tabla10[Insumo],[2]!Tabla10[InsumoAbrev],"",0))</f>
        <v/>
      </c>
      <c r="S1087" s="191"/>
    </row>
    <row r="1088" spans="2:19">
      <c r="B1088" s="191" t="str">
        <f>IF('Formulario PPGR3'!$G1088="","",CONCATENATE('Formulario PPGR3'!$C1088,".",'Formulario PPGR3'!$D1088,".",'Formulario PPGR3'!$E1088,".",'Formulario PPGR3'!$F1088))</f>
        <v/>
      </c>
      <c r="C1088" s="191" t="str">
        <f>IF('Formulario PPGR3'!$G1088="","",'Formulario PPGR1'!#REF!)</f>
        <v/>
      </c>
      <c r="D1088" s="191" t="str">
        <f>IF('Formulario PPGR3'!$G1088="","",'Formulario PPGR1'!#REF!)</f>
        <v/>
      </c>
      <c r="E1088" s="191" t="str">
        <f>IF('Formulario PPGR3'!$G1088="","",'Formulario PPGR1'!#REF!)</f>
        <v/>
      </c>
      <c r="F1088" s="191" t="str">
        <f>IF('Formulario PPGR3'!$G1088="","",'Formulario PPGR1'!#REF!)</f>
        <v/>
      </c>
      <c r="G1088" s="190"/>
      <c r="H1088" s="528" t="e" cm="1" vm="1">
        <f t="array" ref="H1088">IF([2]!Tabla1[[#This Row],[Código_Actividad]]="","",_xlfn.XLOOKUP([2]!Tabla1[[#This Row],[Código_Actividad]],CodigoActividad,[2]!Tabla2[Actividades Programables Presupuestables],"",0))</f>
        <v>#REF!</v>
      </c>
      <c r="I1088" s="529" t="str">
        <f>IFERROR(VLOOKUP('[2]Formulario PPGR3'!$G1088,'[2]Formulario PPGR2'!$H$9:$V$534,15,FALSE),"")</f>
        <v/>
      </c>
      <c r="J1088" s="534"/>
      <c r="K1088" s="533"/>
      <c r="L1088" s="530" t="str">
        <f>IF([2]!Tabla1[[#This Row],[Descripción]]="","",_xlfn.XLOOKUP([2]!Tabla1[[#This Row],[Descripción]],[2]!Tabla10[Descripción],[2]!Tabla10[Unidad de Medida],"",0))</f>
        <v/>
      </c>
      <c r="M1088" s="321"/>
      <c r="N1088" s="546" t="str">
        <f>IF([2]!Tabla1[[#This Row],[Descripción]]="","",_xlfn.XLOOKUP([2]!Tabla1[[#This Row],[Descripción]],[2]!Tabla10[Descripción],[2]!Tabla10[Precio Unitario],0))</f>
        <v/>
      </c>
      <c r="O1088" s="546" t="str">
        <f>IF([2]!Tabla1[[#This Row],[Cantidad de Insumos]]="","",[2]!Tabla1[[#This Row],[Precio Unitario]]*[2]!Tabla1[[#This Row],[Cantidad de Insumos]])</f>
        <v/>
      </c>
      <c r="P1088" s="531" t="str">
        <f>IF([2]!Tabla1[[#This Row],[Descripción]]="","",_xlfn.XLOOKUP([2]!Tabla1[[#This Row],[Descripción]],[2]!Tabla10[Descripción],[2]!Tabla10[CODIGO PRESUPUESTARIO],0))</f>
        <v/>
      </c>
      <c r="Q1088" s="532"/>
      <c r="R1088" s="532" t="str">
        <f>IF([2]!Tabla1[[#This Row],[Insumos]]="","",_xlfn.XLOOKUP([2]!Tabla1[[#This Row],[Insumos]],[2]!Tabla10[Insumo],[2]!Tabla10[InsumoAbrev],"",0))</f>
        <v/>
      </c>
      <c r="S1088" s="191"/>
    </row>
    <row r="1089" spans="2:19">
      <c r="B1089" s="191" t="str">
        <f>IF('Formulario PPGR3'!$G1089="","",CONCATENATE('Formulario PPGR3'!$C1089,".",'Formulario PPGR3'!$D1089,".",'Formulario PPGR3'!$E1089,".",'Formulario PPGR3'!$F1089))</f>
        <v/>
      </c>
      <c r="C1089" s="191" t="str">
        <f>IF('Formulario PPGR3'!$G1089="","",'Formulario PPGR1'!#REF!)</f>
        <v/>
      </c>
      <c r="D1089" s="191" t="str">
        <f>IF('Formulario PPGR3'!$G1089="","",'Formulario PPGR1'!#REF!)</f>
        <v/>
      </c>
      <c r="E1089" s="191" t="str">
        <f>IF('Formulario PPGR3'!$G1089="","",'Formulario PPGR1'!#REF!)</f>
        <v/>
      </c>
      <c r="F1089" s="191" t="str">
        <f>IF('Formulario PPGR3'!$G1089="","",'Formulario PPGR1'!#REF!)</f>
        <v/>
      </c>
      <c r="G1089" s="190"/>
      <c r="H1089" s="528" t="e" cm="1" vm="1">
        <f t="array" ref="H1089">IF([2]!Tabla1[[#This Row],[Código_Actividad]]="","",_xlfn.XLOOKUP([2]!Tabla1[[#This Row],[Código_Actividad]],CodigoActividad,[2]!Tabla2[Actividades Programables Presupuestables],"",0))</f>
        <v>#REF!</v>
      </c>
      <c r="I1089" s="529" t="str">
        <f>IFERROR(VLOOKUP('[2]Formulario PPGR3'!$G1089,'[2]Formulario PPGR2'!$H$9:$V$534,15,FALSE),"")</f>
        <v/>
      </c>
      <c r="J1089" s="534"/>
      <c r="K1089" s="533"/>
      <c r="L1089" s="530" t="str">
        <f>IF([2]!Tabla1[[#This Row],[Descripción]]="","",_xlfn.XLOOKUP([2]!Tabla1[[#This Row],[Descripción]],[2]!Tabla10[Descripción],[2]!Tabla10[Unidad de Medida],"",0))</f>
        <v/>
      </c>
      <c r="M1089" s="321"/>
      <c r="N1089" s="546" t="str">
        <f>IF([2]!Tabla1[[#This Row],[Descripción]]="","",_xlfn.XLOOKUP([2]!Tabla1[[#This Row],[Descripción]],[2]!Tabla10[Descripción],[2]!Tabla10[Precio Unitario],0))</f>
        <v/>
      </c>
      <c r="O1089" s="546" t="str">
        <f>IF([2]!Tabla1[[#This Row],[Cantidad de Insumos]]="","",[2]!Tabla1[[#This Row],[Precio Unitario]]*[2]!Tabla1[[#This Row],[Cantidad de Insumos]])</f>
        <v/>
      </c>
      <c r="P1089" s="531" t="str">
        <f>IF([2]!Tabla1[[#This Row],[Descripción]]="","",_xlfn.XLOOKUP([2]!Tabla1[[#This Row],[Descripción]],[2]!Tabla10[Descripción],[2]!Tabla10[CODIGO PRESUPUESTARIO],0))</f>
        <v/>
      </c>
      <c r="Q1089" s="532"/>
      <c r="R1089" s="532" t="str">
        <f>IF([2]!Tabla1[[#This Row],[Insumos]]="","",_xlfn.XLOOKUP([2]!Tabla1[[#This Row],[Insumos]],[2]!Tabla10[Insumo],[2]!Tabla10[InsumoAbrev],"",0))</f>
        <v/>
      </c>
      <c r="S1089" s="191"/>
    </row>
    <row r="1090" spans="2:19">
      <c r="B1090" s="191" t="str">
        <f>IF('Formulario PPGR3'!$G1090="","",CONCATENATE('Formulario PPGR3'!$C1090,".",'Formulario PPGR3'!$D1090,".",'Formulario PPGR3'!$E1090,".",'Formulario PPGR3'!$F1090))</f>
        <v/>
      </c>
      <c r="C1090" s="191" t="str">
        <f>IF('Formulario PPGR3'!$G1090="","",'Formulario PPGR1'!#REF!)</f>
        <v/>
      </c>
      <c r="D1090" s="191" t="str">
        <f>IF('Formulario PPGR3'!$G1090="","",'Formulario PPGR1'!#REF!)</f>
        <v/>
      </c>
      <c r="E1090" s="191" t="str">
        <f>IF('Formulario PPGR3'!$G1090="","",'Formulario PPGR1'!#REF!)</f>
        <v/>
      </c>
      <c r="F1090" s="191" t="str">
        <f>IF('Formulario PPGR3'!$G1090="","",'Formulario PPGR1'!#REF!)</f>
        <v/>
      </c>
      <c r="G1090" s="190"/>
      <c r="H1090" s="528" t="e" cm="1" vm="1">
        <f t="array" ref="H1090">IF([2]!Tabla1[[#This Row],[Código_Actividad]]="","",_xlfn.XLOOKUP([2]!Tabla1[[#This Row],[Código_Actividad]],CodigoActividad,[2]!Tabla2[Actividades Programables Presupuestables],"",0))</f>
        <v>#REF!</v>
      </c>
      <c r="I1090" s="529" t="str">
        <f>IFERROR(VLOOKUP('[2]Formulario PPGR3'!$G1090,'[2]Formulario PPGR2'!$H$9:$V$534,15,FALSE),"")</f>
        <v/>
      </c>
      <c r="J1090" s="534"/>
      <c r="K1090" s="533"/>
      <c r="L1090" s="530" t="str">
        <f>IF([2]!Tabla1[[#This Row],[Descripción]]="","",_xlfn.XLOOKUP([2]!Tabla1[[#This Row],[Descripción]],[2]!Tabla10[Descripción],[2]!Tabla10[Unidad de Medida],"",0))</f>
        <v/>
      </c>
      <c r="M1090" s="321"/>
      <c r="N1090" s="546" t="str">
        <f>IF([2]!Tabla1[[#This Row],[Descripción]]="","",_xlfn.XLOOKUP([2]!Tabla1[[#This Row],[Descripción]],[2]!Tabla10[Descripción],[2]!Tabla10[Precio Unitario],0))</f>
        <v/>
      </c>
      <c r="O1090" s="546" t="str">
        <f>IF([2]!Tabla1[[#This Row],[Cantidad de Insumos]]="","",[2]!Tabla1[[#This Row],[Precio Unitario]]*[2]!Tabla1[[#This Row],[Cantidad de Insumos]])</f>
        <v/>
      </c>
      <c r="P1090" s="531" t="str">
        <f>IF([2]!Tabla1[[#This Row],[Descripción]]="","",_xlfn.XLOOKUP([2]!Tabla1[[#This Row],[Descripción]],[2]!Tabla10[Descripción],[2]!Tabla10[CODIGO PRESUPUESTARIO],0))</f>
        <v/>
      </c>
      <c r="Q1090" s="532"/>
      <c r="R1090" s="532" t="str">
        <f>IF([2]!Tabla1[[#This Row],[Insumos]]="","",_xlfn.XLOOKUP([2]!Tabla1[[#This Row],[Insumos]],[2]!Tabla10[Insumo],[2]!Tabla10[InsumoAbrev],"",0))</f>
        <v/>
      </c>
      <c r="S1090" s="191"/>
    </row>
    <row r="1091" spans="2:19">
      <c r="B1091" s="191" t="str">
        <f>IF('Formulario PPGR3'!$G1091="","",CONCATENATE('Formulario PPGR3'!$C1091,".",'Formulario PPGR3'!$D1091,".",'Formulario PPGR3'!$E1091,".",'Formulario PPGR3'!$F1091))</f>
        <v/>
      </c>
      <c r="C1091" s="191" t="str">
        <f>IF('Formulario PPGR3'!$G1091="","",'Formulario PPGR1'!#REF!)</f>
        <v/>
      </c>
      <c r="D1091" s="191" t="str">
        <f>IF('Formulario PPGR3'!$G1091="","",'Formulario PPGR1'!#REF!)</f>
        <v/>
      </c>
      <c r="E1091" s="191" t="str">
        <f>IF('Formulario PPGR3'!$G1091="","",'Formulario PPGR1'!#REF!)</f>
        <v/>
      </c>
      <c r="F1091" s="191" t="str">
        <f>IF('Formulario PPGR3'!$G1091="","",'Formulario PPGR1'!#REF!)</f>
        <v/>
      </c>
      <c r="G1091" s="190"/>
      <c r="H1091" s="528" t="e" cm="1" vm="1">
        <f t="array" ref="H1091">IF([2]!Tabla1[[#This Row],[Código_Actividad]]="","",_xlfn.XLOOKUP([2]!Tabla1[[#This Row],[Código_Actividad]],CodigoActividad,[2]!Tabla2[Actividades Programables Presupuestables],"",0))</f>
        <v>#REF!</v>
      </c>
      <c r="I1091" s="529" t="str">
        <f>IFERROR(VLOOKUP('[2]Formulario PPGR3'!$G1091,'[2]Formulario PPGR2'!$H$9:$V$534,15,FALSE),"")</f>
        <v/>
      </c>
      <c r="J1091" s="534"/>
      <c r="K1091" s="533"/>
      <c r="L1091" s="530" t="str">
        <f>IF([2]!Tabla1[[#This Row],[Descripción]]="","",_xlfn.XLOOKUP([2]!Tabla1[[#This Row],[Descripción]],[2]!Tabla10[Descripción],[2]!Tabla10[Unidad de Medida],"",0))</f>
        <v/>
      </c>
      <c r="M1091" s="321"/>
      <c r="N1091" s="546" t="str">
        <f>IF([2]!Tabla1[[#This Row],[Descripción]]="","",_xlfn.XLOOKUP([2]!Tabla1[[#This Row],[Descripción]],[2]!Tabla10[Descripción],[2]!Tabla10[Precio Unitario],0))</f>
        <v/>
      </c>
      <c r="O1091" s="546" t="str">
        <f>IF([2]!Tabla1[[#This Row],[Cantidad de Insumos]]="","",[2]!Tabla1[[#This Row],[Precio Unitario]]*[2]!Tabla1[[#This Row],[Cantidad de Insumos]])</f>
        <v/>
      </c>
      <c r="P1091" s="531" t="str">
        <f>IF([2]!Tabla1[[#This Row],[Descripción]]="","",_xlfn.XLOOKUP([2]!Tabla1[[#This Row],[Descripción]],[2]!Tabla10[Descripción],[2]!Tabla10[CODIGO PRESUPUESTARIO],0))</f>
        <v/>
      </c>
      <c r="Q1091" s="532"/>
      <c r="R1091" s="532" t="str">
        <f>IF([2]!Tabla1[[#This Row],[Insumos]]="","",_xlfn.XLOOKUP([2]!Tabla1[[#This Row],[Insumos]],[2]!Tabla10[Insumo],[2]!Tabla10[InsumoAbrev],"",0))</f>
        <v/>
      </c>
      <c r="S1091" s="191"/>
    </row>
    <row r="1092" spans="2:19">
      <c r="B1092" s="191" t="str">
        <f>IF('Formulario PPGR3'!$G1092="","",CONCATENATE('Formulario PPGR3'!$C1092,".",'Formulario PPGR3'!$D1092,".",'Formulario PPGR3'!$E1092,".",'Formulario PPGR3'!$F1092))</f>
        <v/>
      </c>
      <c r="C1092" s="191" t="str">
        <f>IF('Formulario PPGR3'!$G1092="","",'Formulario PPGR1'!#REF!)</f>
        <v/>
      </c>
      <c r="D1092" s="191" t="str">
        <f>IF('Formulario PPGR3'!$G1092="","",'Formulario PPGR1'!#REF!)</f>
        <v/>
      </c>
      <c r="E1092" s="191" t="str">
        <f>IF('Formulario PPGR3'!$G1092="","",'Formulario PPGR1'!#REF!)</f>
        <v/>
      </c>
      <c r="F1092" s="191" t="str">
        <f>IF('Formulario PPGR3'!$G1092="","",'Formulario PPGR1'!#REF!)</f>
        <v/>
      </c>
      <c r="G1092" s="190"/>
      <c r="H1092" s="528" t="e" cm="1" vm="1">
        <f t="array" ref="H1092">IF([2]!Tabla1[[#This Row],[Código_Actividad]]="","",_xlfn.XLOOKUP([2]!Tabla1[[#This Row],[Código_Actividad]],CodigoActividad,[2]!Tabla2[Actividades Programables Presupuestables],"",0))</f>
        <v>#REF!</v>
      </c>
      <c r="I1092" s="529" t="str">
        <f>IFERROR(VLOOKUP('[2]Formulario PPGR3'!$G1092,'[2]Formulario PPGR2'!$H$9:$V$534,15,FALSE),"")</f>
        <v/>
      </c>
      <c r="J1092" s="534"/>
      <c r="K1092" s="533"/>
      <c r="L1092" s="530" t="str">
        <f>IF([2]!Tabla1[[#This Row],[Descripción]]="","",_xlfn.XLOOKUP([2]!Tabla1[[#This Row],[Descripción]],[2]!Tabla10[Descripción],[2]!Tabla10[Unidad de Medida],"",0))</f>
        <v/>
      </c>
      <c r="M1092" s="321"/>
      <c r="N1092" s="546" t="str">
        <f>IF([2]!Tabla1[[#This Row],[Descripción]]="","",_xlfn.XLOOKUP([2]!Tabla1[[#This Row],[Descripción]],[2]!Tabla10[Descripción],[2]!Tabla10[Precio Unitario],0))</f>
        <v/>
      </c>
      <c r="O1092" s="546" t="str">
        <f>IF([2]!Tabla1[[#This Row],[Cantidad de Insumos]]="","",[2]!Tabla1[[#This Row],[Precio Unitario]]*[2]!Tabla1[[#This Row],[Cantidad de Insumos]])</f>
        <v/>
      </c>
      <c r="P1092" s="531" t="str">
        <f>IF([2]!Tabla1[[#This Row],[Descripción]]="","",_xlfn.XLOOKUP([2]!Tabla1[[#This Row],[Descripción]],[2]!Tabla10[Descripción],[2]!Tabla10[CODIGO PRESUPUESTARIO],0))</f>
        <v/>
      </c>
      <c r="Q1092" s="532"/>
      <c r="R1092" s="532" t="str">
        <f>IF([2]!Tabla1[[#This Row],[Insumos]]="","",_xlfn.XLOOKUP([2]!Tabla1[[#This Row],[Insumos]],[2]!Tabla10[Insumo],[2]!Tabla10[InsumoAbrev],"",0))</f>
        <v/>
      </c>
      <c r="S1092" s="191"/>
    </row>
    <row r="1093" spans="2:19">
      <c r="B1093" s="191" t="str">
        <f>IF('Formulario PPGR3'!$G1093="","",CONCATENATE('Formulario PPGR3'!$C1093,".",'Formulario PPGR3'!$D1093,".",'Formulario PPGR3'!$E1093,".",'Formulario PPGR3'!$F1093))</f>
        <v/>
      </c>
      <c r="C1093" s="191" t="str">
        <f>IF('Formulario PPGR3'!$G1093="","",'Formulario PPGR1'!#REF!)</f>
        <v/>
      </c>
      <c r="D1093" s="191" t="str">
        <f>IF('Formulario PPGR3'!$G1093="","",'Formulario PPGR1'!#REF!)</f>
        <v/>
      </c>
      <c r="E1093" s="191" t="str">
        <f>IF('Formulario PPGR3'!$G1093="","",'Formulario PPGR1'!#REF!)</f>
        <v/>
      </c>
      <c r="F1093" s="191" t="str">
        <f>IF('Formulario PPGR3'!$G1093="","",'Formulario PPGR1'!#REF!)</f>
        <v/>
      </c>
      <c r="G1093" s="190"/>
      <c r="H1093" s="528" t="e" cm="1" vm="1">
        <f t="array" ref="H1093">IF([2]!Tabla1[[#This Row],[Código_Actividad]]="","",_xlfn.XLOOKUP([2]!Tabla1[[#This Row],[Código_Actividad]],CodigoActividad,[2]!Tabla2[Actividades Programables Presupuestables],"",0))</f>
        <v>#REF!</v>
      </c>
      <c r="I1093" s="529" t="str">
        <f>IFERROR(VLOOKUP('[2]Formulario PPGR3'!$G1093,'[2]Formulario PPGR2'!$H$9:$V$534,15,FALSE),"")</f>
        <v/>
      </c>
      <c r="J1093" s="534"/>
      <c r="K1093" s="533"/>
      <c r="L1093" s="530" t="str">
        <f>IF([2]!Tabla1[[#This Row],[Descripción]]="","",_xlfn.XLOOKUP([2]!Tabla1[[#This Row],[Descripción]],[2]!Tabla10[Descripción],[2]!Tabla10[Unidad de Medida],"",0))</f>
        <v/>
      </c>
      <c r="M1093" s="321"/>
      <c r="N1093" s="546" t="str">
        <f>IF([2]!Tabla1[[#This Row],[Descripción]]="","",_xlfn.XLOOKUP([2]!Tabla1[[#This Row],[Descripción]],[2]!Tabla10[Descripción],[2]!Tabla10[Precio Unitario],0))</f>
        <v/>
      </c>
      <c r="O1093" s="546" t="str">
        <f>IF([2]!Tabla1[[#This Row],[Cantidad de Insumos]]="","",[2]!Tabla1[[#This Row],[Precio Unitario]]*[2]!Tabla1[[#This Row],[Cantidad de Insumos]])</f>
        <v/>
      </c>
      <c r="P1093" s="531" t="str">
        <f>IF([2]!Tabla1[[#This Row],[Descripción]]="","",_xlfn.XLOOKUP([2]!Tabla1[[#This Row],[Descripción]],[2]!Tabla10[Descripción],[2]!Tabla10[CODIGO PRESUPUESTARIO],0))</f>
        <v/>
      </c>
      <c r="Q1093" s="532"/>
      <c r="R1093" s="532" t="str">
        <f>IF([2]!Tabla1[[#This Row],[Insumos]]="","",_xlfn.XLOOKUP([2]!Tabla1[[#This Row],[Insumos]],[2]!Tabla10[Insumo],[2]!Tabla10[InsumoAbrev],"",0))</f>
        <v/>
      </c>
      <c r="S1093" s="191"/>
    </row>
    <row r="1094" spans="2:19">
      <c r="B1094" s="191" t="str">
        <f>IF('Formulario PPGR3'!$G1094="","",CONCATENATE('Formulario PPGR3'!$C1094,".",'Formulario PPGR3'!$D1094,".",'Formulario PPGR3'!$E1094,".",'Formulario PPGR3'!$F1094))</f>
        <v/>
      </c>
      <c r="C1094" s="191" t="str">
        <f>IF('Formulario PPGR3'!$G1094="","",'Formulario PPGR1'!#REF!)</f>
        <v/>
      </c>
      <c r="D1094" s="191" t="str">
        <f>IF('Formulario PPGR3'!$G1094="","",'Formulario PPGR1'!#REF!)</f>
        <v/>
      </c>
      <c r="E1094" s="191" t="str">
        <f>IF('Formulario PPGR3'!$G1094="","",'Formulario PPGR1'!#REF!)</f>
        <v/>
      </c>
      <c r="F1094" s="191" t="str">
        <f>IF('Formulario PPGR3'!$G1094="","",'Formulario PPGR1'!#REF!)</f>
        <v/>
      </c>
      <c r="G1094" s="190"/>
      <c r="H1094" s="528" t="e" cm="1" vm="1">
        <f t="array" ref="H1094">IF([2]!Tabla1[[#This Row],[Código_Actividad]]="","",_xlfn.XLOOKUP([2]!Tabla1[[#This Row],[Código_Actividad]],CodigoActividad,[2]!Tabla2[Actividades Programables Presupuestables],"",0))</f>
        <v>#REF!</v>
      </c>
      <c r="I1094" s="529" t="str">
        <f>IFERROR(VLOOKUP('[2]Formulario PPGR3'!$G1094,'[2]Formulario PPGR2'!$H$9:$V$534,15,FALSE),"")</f>
        <v/>
      </c>
      <c r="J1094" s="534"/>
      <c r="K1094" s="533"/>
      <c r="L1094" s="530" t="str">
        <f>IF([2]!Tabla1[[#This Row],[Descripción]]="","",_xlfn.XLOOKUP([2]!Tabla1[[#This Row],[Descripción]],[2]!Tabla10[Descripción],[2]!Tabla10[Unidad de Medida],"",0))</f>
        <v/>
      </c>
      <c r="M1094" s="321"/>
      <c r="N1094" s="546" t="str">
        <f>IF([2]!Tabla1[[#This Row],[Descripción]]="","",_xlfn.XLOOKUP([2]!Tabla1[[#This Row],[Descripción]],[2]!Tabla10[Descripción],[2]!Tabla10[Precio Unitario],0))</f>
        <v/>
      </c>
      <c r="O1094" s="546" t="str">
        <f>IF([2]!Tabla1[[#This Row],[Cantidad de Insumos]]="","",[2]!Tabla1[[#This Row],[Precio Unitario]]*[2]!Tabla1[[#This Row],[Cantidad de Insumos]])</f>
        <v/>
      </c>
      <c r="P1094" s="531" t="str">
        <f>IF([2]!Tabla1[[#This Row],[Descripción]]="","",_xlfn.XLOOKUP([2]!Tabla1[[#This Row],[Descripción]],[2]!Tabla10[Descripción],[2]!Tabla10[CODIGO PRESUPUESTARIO],0))</f>
        <v/>
      </c>
      <c r="Q1094" s="532"/>
      <c r="R1094" s="532" t="str">
        <f>IF([2]!Tabla1[[#This Row],[Insumos]]="","",_xlfn.XLOOKUP([2]!Tabla1[[#This Row],[Insumos]],[2]!Tabla10[Insumo],[2]!Tabla10[InsumoAbrev],"",0))</f>
        <v/>
      </c>
      <c r="S1094" s="191"/>
    </row>
    <row r="1095" spans="2:19">
      <c r="B1095" s="191" t="str">
        <f>IF('Formulario PPGR3'!$G1095="","",CONCATENATE('Formulario PPGR3'!$C1095,".",'Formulario PPGR3'!$D1095,".",'Formulario PPGR3'!$E1095,".",'Formulario PPGR3'!$F1095))</f>
        <v/>
      </c>
      <c r="C1095" s="191" t="str">
        <f>IF('Formulario PPGR3'!$G1095="","",'Formulario PPGR1'!#REF!)</f>
        <v/>
      </c>
      <c r="D1095" s="191" t="str">
        <f>IF('Formulario PPGR3'!$G1095="","",'Formulario PPGR1'!#REF!)</f>
        <v/>
      </c>
      <c r="E1095" s="191" t="str">
        <f>IF('Formulario PPGR3'!$G1095="","",'Formulario PPGR1'!#REF!)</f>
        <v/>
      </c>
      <c r="F1095" s="191" t="str">
        <f>IF('Formulario PPGR3'!$G1095="","",'Formulario PPGR1'!#REF!)</f>
        <v/>
      </c>
      <c r="G1095" s="190"/>
      <c r="H1095" s="528" t="e" cm="1" vm="1">
        <f t="array" ref="H1095">IF([2]!Tabla1[[#This Row],[Código_Actividad]]="","",_xlfn.XLOOKUP([2]!Tabla1[[#This Row],[Código_Actividad]],CodigoActividad,[2]!Tabla2[Actividades Programables Presupuestables],"",0))</f>
        <v>#REF!</v>
      </c>
      <c r="I1095" s="529" t="str">
        <f>IFERROR(VLOOKUP('[2]Formulario PPGR3'!$G1095,'[2]Formulario PPGR2'!$H$9:$V$534,15,FALSE),"")</f>
        <v/>
      </c>
      <c r="J1095" s="534"/>
      <c r="K1095" s="533"/>
      <c r="L1095" s="530" t="str">
        <f>IF([2]!Tabla1[[#This Row],[Descripción]]="","",_xlfn.XLOOKUP([2]!Tabla1[[#This Row],[Descripción]],[2]!Tabla10[Descripción],[2]!Tabla10[Unidad de Medida],"",0))</f>
        <v/>
      </c>
      <c r="M1095" s="321"/>
      <c r="N1095" s="546" t="str">
        <f>IF([2]!Tabla1[[#This Row],[Descripción]]="","",_xlfn.XLOOKUP([2]!Tabla1[[#This Row],[Descripción]],[2]!Tabla10[Descripción],[2]!Tabla10[Precio Unitario],0))</f>
        <v/>
      </c>
      <c r="O1095" s="546" t="str">
        <f>IF([2]!Tabla1[[#This Row],[Cantidad de Insumos]]="","",[2]!Tabla1[[#This Row],[Precio Unitario]]*[2]!Tabla1[[#This Row],[Cantidad de Insumos]])</f>
        <v/>
      </c>
      <c r="P1095" s="531" t="str">
        <f>IF([2]!Tabla1[[#This Row],[Descripción]]="","",_xlfn.XLOOKUP([2]!Tabla1[[#This Row],[Descripción]],[2]!Tabla10[Descripción],[2]!Tabla10[CODIGO PRESUPUESTARIO],0))</f>
        <v/>
      </c>
      <c r="Q1095" s="532"/>
      <c r="R1095" s="532" t="str">
        <f>IF([2]!Tabla1[[#This Row],[Insumos]]="","",_xlfn.XLOOKUP([2]!Tabla1[[#This Row],[Insumos]],[2]!Tabla10[Insumo],[2]!Tabla10[InsumoAbrev],"",0))</f>
        <v/>
      </c>
      <c r="S1095" s="191"/>
    </row>
    <row r="1096" spans="2:19">
      <c r="B1096" s="191" t="str">
        <f>IF('Formulario PPGR3'!$G1096="","",CONCATENATE('Formulario PPGR3'!$C1096,".",'Formulario PPGR3'!$D1096,".",'Formulario PPGR3'!$E1096,".",'Formulario PPGR3'!$F1096))</f>
        <v/>
      </c>
      <c r="C1096" s="191" t="str">
        <f>IF('Formulario PPGR3'!$G1096="","",'Formulario PPGR1'!#REF!)</f>
        <v/>
      </c>
      <c r="D1096" s="191" t="str">
        <f>IF('Formulario PPGR3'!$G1096="","",'Formulario PPGR1'!#REF!)</f>
        <v/>
      </c>
      <c r="E1096" s="191" t="str">
        <f>IF('Formulario PPGR3'!$G1096="","",'Formulario PPGR1'!#REF!)</f>
        <v/>
      </c>
      <c r="F1096" s="191" t="str">
        <f>IF('Formulario PPGR3'!$G1096="","",'Formulario PPGR1'!#REF!)</f>
        <v/>
      </c>
      <c r="G1096" s="190"/>
      <c r="H1096" s="528" t="e" cm="1" vm="1">
        <f t="array" ref="H1096">IF([2]!Tabla1[[#This Row],[Código_Actividad]]="","",_xlfn.XLOOKUP([2]!Tabla1[[#This Row],[Código_Actividad]],CodigoActividad,[2]!Tabla2[Actividades Programables Presupuestables],"",0))</f>
        <v>#REF!</v>
      </c>
      <c r="I1096" s="529" t="str">
        <f>IFERROR(VLOOKUP('[2]Formulario PPGR3'!$G1096,'[2]Formulario PPGR2'!$H$9:$V$534,15,FALSE),"")</f>
        <v/>
      </c>
      <c r="J1096" s="534"/>
      <c r="K1096" s="533"/>
      <c r="L1096" s="530" t="str">
        <f>IF([2]!Tabla1[[#This Row],[Descripción]]="","",_xlfn.XLOOKUP([2]!Tabla1[[#This Row],[Descripción]],[2]!Tabla10[Descripción],[2]!Tabla10[Unidad de Medida],"",0))</f>
        <v/>
      </c>
      <c r="M1096" s="321"/>
      <c r="N1096" s="546" t="str">
        <f>IF([2]!Tabla1[[#This Row],[Descripción]]="","",_xlfn.XLOOKUP([2]!Tabla1[[#This Row],[Descripción]],[2]!Tabla10[Descripción],[2]!Tabla10[Precio Unitario],0))</f>
        <v/>
      </c>
      <c r="O1096" s="546" t="str">
        <f>IF([2]!Tabla1[[#This Row],[Cantidad de Insumos]]="","",[2]!Tabla1[[#This Row],[Precio Unitario]]*[2]!Tabla1[[#This Row],[Cantidad de Insumos]])</f>
        <v/>
      </c>
      <c r="P1096" s="531" t="str">
        <f>IF([2]!Tabla1[[#This Row],[Descripción]]="","",_xlfn.XLOOKUP([2]!Tabla1[[#This Row],[Descripción]],[2]!Tabla10[Descripción],[2]!Tabla10[CODIGO PRESUPUESTARIO],0))</f>
        <v/>
      </c>
      <c r="Q1096" s="532"/>
      <c r="R1096" s="532" t="str">
        <f>IF([2]!Tabla1[[#This Row],[Insumos]]="","",_xlfn.XLOOKUP([2]!Tabla1[[#This Row],[Insumos]],[2]!Tabla10[Insumo],[2]!Tabla10[InsumoAbrev],"",0))</f>
        <v/>
      </c>
      <c r="S1096" s="191"/>
    </row>
    <row r="1097" spans="2:19">
      <c r="B1097" s="191" t="str">
        <f>IF('Formulario PPGR3'!$G1097="","",CONCATENATE('Formulario PPGR3'!$C1097,".",'Formulario PPGR3'!$D1097,".",'Formulario PPGR3'!$E1097,".",'Formulario PPGR3'!$F1097))</f>
        <v/>
      </c>
      <c r="C1097" s="191" t="str">
        <f>IF('Formulario PPGR3'!$G1097="","",'Formulario PPGR1'!#REF!)</f>
        <v/>
      </c>
      <c r="D1097" s="191" t="str">
        <f>IF('Formulario PPGR3'!$G1097="","",'Formulario PPGR1'!#REF!)</f>
        <v/>
      </c>
      <c r="E1097" s="191" t="str">
        <f>IF('Formulario PPGR3'!$G1097="","",'Formulario PPGR1'!#REF!)</f>
        <v/>
      </c>
      <c r="F1097" s="191" t="str">
        <f>IF('Formulario PPGR3'!$G1097="","",'Formulario PPGR1'!#REF!)</f>
        <v/>
      </c>
      <c r="G1097" s="190"/>
      <c r="H1097" s="528" t="e" cm="1" vm="1">
        <f t="array" ref="H1097">IF([2]!Tabla1[[#This Row],[Código_Actividad]]="","",_xlfn.XLOOKUP([2]!Tabla1[[#This Row],[Código_Actividad]],CodigoActividad,[2]!Tabla2[Actividades Programables Presupuestables],"",0))</f>
        <v>#REF!</v>
      </c>
      <c r="I1097" s="529" t="str">
        <f>IFERROR(VLOOKUP('[2]Formulario PPGR3'!$G1097,'[2]Formulario PPGR2'!$H$9:$V$534,15,FALSE),"")</f>
        <v/>
      </c>
      <c r="J1097" s="534"/>
      <c r="K1097" s="533"/>
      <c r="L1097" s="530" t="str">
        <f>IF([2]!Tabla1[[#This Row],[Descripción]]="","",_xlfn.XLOOKUP([2]!Tabla1[[#This Row],[Descripción]],[2]!Tabla10[Descripción],[2]!Tabla10[Unidad de Medida],"",0))</f>
        <v/>
      </c>
      <c r="M1097" s="321"/>
      <c r="N1097" s="546" t="str">
        <f>IF([2]!Tabla1[[#This Row],[Descripción]]="","",_xlfn.XLOOKUP([2]!Tabla1[[#This Row],[Descripción]],[2]!Tabla10[Descripción],[2]!Tabla10[Precio Unitario],0))</f>
        <v/>
      </c>
      <c r="O1097" s="546" t="str">
        <f>IF([2]!Tabla1[[#This Row],[Cantidad de Insumos]]="","",[2]!Tabla1[[#This Row],[Precio Unitario]]*[2]!Tabla1[[#This Row],[Cantidad de Insumos]])</f>
        <v/>
      </c>
      <c r="P1097" s="531" t="str">
        <f>IF([2]!Tabla1[[#This Row],[Descripción]]="","",_xlfn.XLOOKUP([2]!Tabla1[[#This Row],[Descripción]],[2]!Tabla10[Descripción],[2]!Tabla10[CODIGO PRESUPUESTARIO],0))</f>
        <v/>
      </c>
      <c r="Q1097" s="532"/>
      <c r="R1097" s="532" t="str">
        <f>IF([2]!Tabla1[[#This Row],[Insumos]]="","",_xlfn.XLOOKUP([2]!Tabla1[[#This Row],[Insumos]],[2]!Tabla10[Insumo],[2]!Tabla10[InsumoAbrev],"",0))</f>
        <v/>
      </c>
      <c r="S1097" s="191"/>
    </row>
    <row r="1098" spans="2:19">
      <c r="B1098" s="191" t="str">
        <f>IF('Formulario PPGR3'!$G1098="","",CONCATENATE('Formulario PPGR3'!$C1098,".",'Formulario PPGR3'!$D1098,".",'Formulario PPGR3'!$E1098,".",'Formulario PPGR3'!$F1098))</f>
        <v/>
      </c>
      <c r="C1098" s="191" t="str">
        <f>IF('Formulario PPGR3'!$G1098="","",'Formulario PPGR1'!#REF!)</f>
        <v/>
      </c>
      <c r="D1098" s="191" t="str">
        <f>IF('Formulario PPGR3'!$G1098="","",'Formulario PPGR1'!#REF!)</f>
        <v/>
      </c>
      <c r="E1098" s="191" t="str">
        <f>IF('Formulario PPGR3'!$G1098="","",'Formulario PPGR1'!#REF!)</f>
        <v/>
      </c>
      <c r="F1098" s="191" t="str">
        <f>IF('Formulario PPGR3'!$G1098="","",'Formulario PPGR1'!#REF!)</f>
        <v/>
      </c>
      <c r="G1098" s="190"/>
      <c r="H1098" s="528" t="e" cm="1" vm="1">
        <f t="array" ref="H1098">IF([2]!Tabla1[[#This Row],[Código_Actividad]]="","",_xlfn.XLOOKUP([2]!Tabla1[[#This Row],[Código_Actividad]],CodigoActividad,[2]!Tabla2[Actividades Programables Presupuestables],"",0))</f>
        <v>#REF!</v>
      </c>
      <c r="I1098" s="529" t="str">
        <f>IFERROR(VLOOKUP('[2]Formulario PPGR3'!$G1098,'[2]Formulario PPGR2'!$H$9:$V$534,15,FALSE),"")</f>
        <v/>
      </c>
      <c r="J1098" s="534"/>
      <c r="K1098" s="533"/>
      <c r="L1098" s="530" t="str">
        <f>IF([2]!Tabla1[[#This Row],[Descripción]]="","",_xlfn.XLOOKUP([2]!Tabla1[[#This Row],[Descripción]],[2]!Tabla10[Descripción],[2]!Tabla10[Unidad de Medida],"",0))</f>
        <v/>
      </c>
      <c r="M1098" s="321"/>
      <c r="N1098" s="546" t="str">
        <f>IF([2]!Tabla1[[#This Row],[Descripción]]="","",_xlfn.XLOOKUP([2]!Tabla1[[#This Row],[Descripción]],[2]!Tabla10[Descripción],[2]!Tabla10[Precio Unitario],0))</f>
        <v/>
      </c>
      <c r="O1098" s="546" t="str">
        <f>IF([2]!Tabla1[[#This Row],[Cantidad de Insumos]]="","",[2]!Tabla1[[#This Row],[Precio Unitario]]*[2]!Tabla1[[#This Row],[Cantidad de Insumos]])</f>
        <v/>
      </c>
      <c r="P1098" s="531" t="str">
        <f>IF([2]!Tabla1[[#This Row],[Descripción]]="","",_xlfn.XLOOKUP([2]!Tabla1[[#This Row],[Descripción]],[2]!Tabla10[Descripción],[2]!Tabla10[CODIGO PRESUPUESTARIO],0))</f>
        <v/>
      </c>
      <c r="Q1098" s="532"/>
      <c r="R1098" s="532" t="str">
        <f>IF([2]!Tabla1[[#This Row],[Insumos]]="","",_xlfn.XLOOKUP([2]!Tabla1[[#This Row],[Insumos]],[2]!Tabla10[Insumo],[2]!Tabla10[InsumoAbrev],"",0))</f>
        <v/>
      </c>
      <c r="S1098" s="191"/>
    </row>
    <row r="1099" spans="2:19">
      <c r="B1099" s="191" t="str">
        <f>IF('Formulario PPGR3'!$G1099="","",CONCATENATE('Formulario PPGR3'!$C1099,".",'Formulario PPGR3'!$D1099,".",'Formulario PPGR3'!$E1099,".",'Formulario PPGR3'!$F1099))</f>
        <v/>
      </c>
      <c r="C1099" s="191" t="str">
        <f>IF('Formulario PPGR3'!$G1099="","",'Formulario PPGR1'!#REF!)</f>
        <v/>
      </c>
      <c r="D1099" s="191" t="str">
        <f>IF('Formulario PPGR3'!$G1099="","",'Formulario PPGR1'!#REF!)</f>
        <v/>
      </c>
      <c r="E1099" s="191" t="str">
        <f>IF('Formulario PPGR3'!$G1099="","",'Formulario PPGR1'!#REF!)</f>
        <v/>
      </c>
      <c r="F1099" s="191" t="str">
        <f>IF('Formulario PPGR3'!$G1099="","",'Formulario PPGR1'!#REF!)</f>
        <v/>
      </c>
      <c r="G1099" s="190"/>
      <c r="H1099" s="528" t="e" cm="1" vm="1">
        <f t="array" ref="H1099">IF([2]!Tabla1[[#This Row],[Código_Actividad]]="","",_xlfn.XLOOKUP([2]!Tabla1[[#This Row],[Código_Actividad]],CodigoActividad,[2]!Tabla2[Actividades Programables Presupuestables],"",0))</f>
        <v>#REF!</v>
      </c>
      <c r="I1099" s="529" t="str">
        <f>IFERROR(VLOOKUP('[2]Formulario PPGR3'!$G1099,'[2]Formulario PPGR2'!$H$9:$V$534,15,FALSE),"")</f>
        <v/>
      </c>
      <c r="J1099" s="534"/>
      <c r="K1099" s="533"/>
      <c r="L1099" s="530" t="str">
        <f>IF([2]!Tabla1[[#This Row],[Descripción]]="","",_xlfn.XLOOKUP([2]!Tabla1[[#This Row],[Descripción]],[2]!Tabla10[Descripción],[2]!Tabla10[Unidad de Medida],"",0))</f>
        <v/>
      </c>
      <c r="M1099" s="321"/>
      <c r="N1099" s="546" t="str">
        <f>IF([2]!Tabla1[[#This Row],[Descripción]]="","",_xlfn.XLOOKUP([2]!Tabla1[[#This Row],[Descripción]],[2]!Tabla10[Descripción],[2]!Tabla10[Precio Unitario],0))</f>
        <v/>
      </c>
      <c r="O1099" s="546" t="str">
        <f>IF([2]!Tabla1[[#This Row],[Cantidad de Insumos]]="","",[2]!Tabla1[[#This Row],[Precio Unitario]]*[2]!Tabla1[[#This Row],[Cantidad de Insumos]])</f>
        <v/>
      </c>
      <c r="P1099" s="531" t="str">
        <f>IF([2]!Tabla1[[#This Row],[Descripción]]="","",_xlfn.XLOOKUP([2]!Tabla1[[#This Row],[Descripción]],[2]!Tabla10[Descripción],[2]!Tabla10[CODIGO PRESUPUESTARIO],0))</f>
        <v/>
      </c>
      <c r="Q1099" s="532"/>
      <c r="R1099" s="532" t="str">
        <f>IF([2]!Tabla1[[#This Row],[Insumos]]="","",_xlfn.XLOOKUP([2]!Tabla1[[#This Row],[Insumos]],[2]!Tabla10[Insumo],[2]!Tabla10[InsumoAbrev],"",0))</f>
        <v/>
      </c>
      <c r="S1099" s="191"/>
    </row>
    <row r="1100" spans="2:19">
      <c r="B1100" s="191" t="str">
        <f>IF('Formulario PPGR3'!$G1100="","",CONCATENATE('Formulario PPGR3'!$C1100,".",'Formulario PPGR3'!$D1100,".",'Formulario PPGR3'!$E1100,".",'Formulario PPGR3'!$F1100))</f>
        <v/>
      </c>
      <c r="C1100" s="191" t="str">
        <f>IF('Formulario PPGR3'!$G1100="","",'Formulario PPGR1'!#REF!)</f>
        <v/>
      </c>
      <c r="D1100" s="191" t="str">
        <f>IF('Formulario PPGR3'!$G1100="","",'Formulario PPGR1'!#REF!)</f>
        <v/>
      </c>
      <c r="E1100" s="191" t="str">
        <f>IF('Formulario PPGR3'!$G1100="","",'Formulario PPGR1'!#REF!)</f>
        <v/>
      </c>
      <c r="F1100" s="191" t="str">
        <f>IF('Formulario PPGR3'!$G1100="","",'Formulario PPGR1'!#REF!)</f>
        <v/>
      </c>
      <c r="G1100" s="190"/>
      <c r="H1100" s="528" t="e" cm="1" vm="1">
        <f t="array" ref="H1100">IF([2]!Tabla1[[#This Row],[Código_Actividad]]="","",_xlfn.XLOOKUP([2]!Tabla1[[#This Row],[Código_Actividad]],CodigoActividad,[2]!Tabla2[Actividades Programables Presupuestables],"",0))</f>
        <v>#REF!</v>
      </c>
      <c r="I1100" s="529" t="str">
        <f>IFERROR(VLOOKUP('[2]Formulario PPGR3'!$G1100,'[2]Formulario PPGR2'!$H$9:$V$534,15,FALSE),"")</f>
        <v/>
      </c>
      <c r="J1100" s="534"/>
      <c r="K1100" s="533"/>
      <c r="L1100" s="530" t="str">
        <f>IF([2]!Tabla1[[#This Row],[Descripción]]="","",_xlfn.XLOOKUP([2]!Tabla1[[#This Row],[Descripción]],[2]!Tabla10[Descripción],[2]!Tabla10[Unidad de Medida],"",0))</f>
        <v/>
      </c>
      <c r="M1100" s="321"/>
      <c r="N1100" s="546" t="str">
        <f>IF([2]!Tabla1[[#This Row],[Descripción]]="","",_xlfn.XLOOKUP([2]!Tabla1[[#This Row],[Descripción]],[2]!Tabla10[Descripción],[2]!Tabla10[Precio Unitario],0))</f>
        <v/>
      </c>
      <c r="O1100" s="546" t="str">
        <f>IF([2]!Tabla1[[#This Row],[Cantidad de Insumos]]="","",[2]!Tabla1[[#This Row],[Precio Unitario]]*[2]!Tabla1[[#This Row],[Cantidad de Insumos]])</f>
        <v/>
      </c>
      <c r="P1100" s="531" t="str">
        <f>IF([2]!Tabla1[[#This Row],[Descripción]]="","",_xlfn.XLOOKUP([2]!Tabla1[[#This Row],[Descripción]],[2]!Tabla10[Descripción],[2]!Tabla10[CODIGO PRESUPUESTARIO],0))</f>
        <v/>
      </c>
      <c r="Q1100" s="532"/>
      <c r="R1100" s="532" t="str">
        <f>IF([2]!Tabla1[[#This Row],[Insumos]]="","",_xlfn.XLOOKUP([2]!Tabla1[[#This Row],[Insumos]],[2]!Tabla10[Insumo],[2]!Tabla10[InsumoAbrev],"",0))</f>
        <v/>
      </c>
      <c r="S1100" s="191"/>
    </row>
    <row r="1101" spans="2:19">
      <c r="B1101" s="191" t="str">
        <f>IF('Formulario PPGR3'!$G1101="","",CONCATENATE('Formulario PPGR3'!$C1101,".",'Formulario PPGR3'!$D1101,".",'Formulario PPGR3'!$E1101,".",'Formulario PPGR3'!$F1101))</f>
        <v/>
      </c>
      <c r="C1101" s="191" t="str">
        <f>IF('Formulario PPGR3'!$G1101="","",'Formulario PPGR1'!#REF!)</f>
        <v/>
      </c>
      <c r="D1101" s="191" t="str">
        <f>IF('Formulario PPGR3'!$G1101="","",'Formulario PPGR1'!#REF!)</f>
        <v/>
      </c>
      <c r="E1101" s="191" t="str">
        <f>IF('Formulario PPGR3'!$G1101="","",'Formulario PPGR1'!#REF!)</f>
        <v/>
      </c>
      <c r="F1101" s="191" t="str">
        <f>IF('Formulario PPGR3'!$G1101="","",'Formulario PPGR1'!#REF!)</f>
        <v/>
      </c>
      <c r="G1101" s="190"/>
      <c r="H1101" s="528" t="e" cm="1" vm="1">
        <f t="array" ref="H1101">IF([2]!Tabla1[[#This Row],[Código_Actividad]]="","",_xlfn.XLOOKUP([2]!Tabla1[[#This Row],[Código_Actividad]],CodigoActividad,[2]!Tabla2[Actividades Programables Presupuestables],"",0))</f>
        <v>#REF!</v>
      </c>
      <c r="I1101" s="529" t="str">
        <f>IFERROR(VLOOKUP('[2]Formulario PPGR3'!$G1101,'[2]Formulario PPGR2'!$H$9:$V$534,15,FALSE),"")</f>
        <v/>
      </c>
      <c r="J1101" s="534"/>
      <c r="K1101" s="533"/>
      <c r="L1101" s="530" t="str">
        <f>IF([2]!Tabla1[[#This Row],[Descripción]]="","",_xlfn.XLOOKUP([2]!Tabla1[[#This Row],[Descripción]],[2]!Tabla10[Descripción],[2]!Tabla10[Unidad de Medida],"",0))</f>
        <v/>
      </c>
      <c r="M1101" s="321"/>
      <c r="N1101" s="546" t="str">
        <f>IF([2]!Tabla1[[#This Row],[Descripción]]="","",_xlfn.XLOOKUP([2]!Tabla1[[#This Row],[Descripción]],[2]!Tabla10[Descripción],[2]!Tabla10[Precio Unitario],0))</f>
        <v/>
      </c>
      <c r="O1101" s="546" t="str">
        <f>IF([2]!Tabla1[[#This Row],[Cantidad de Insumos]]="","",[2]!Tabla1[[#This Row],[Precio Unitario]]*[2]!Tabla1[[#This Row],[Cantidad de Insumos]])</f>
        <v/>
      </c>
      <c r="P1101" s="531" t="str">
        <f>IF([2]!Tabla1[[#This Row],[Descripción]]="","",_xlfn.XLOOKUP([2]!Tabla1[[#This Row],[Descripción]],[2]!Tabla10[Descripción],[2]!Tabla10[CODIGO PRESUPUESTARIO],0))</f>
        <v/>
      </c>
      <c r="Q1101" s="532"/>
      <c r="R1101" s="532" t="str">
        <f>IF([2]!Tabla1[[#This Row],[Insumos]]="","",_xlfn.XLOOKUP([2]!Tabla1[[#This Row],[Insumos]],[2]!Tabla10[Insumo],[2]!Tabla10[InsumoAbrev],"",0))</f>
        <v/>
      </c>
      <c r="S1101" s="191"/>
    </row>
    <row r="1102" spans="2:19">
      <c r="B1102" s="191" t="str">
        <f>IF('Formulario PPGR3'!$G1102="","",CONCATENATE('Formulario PPGR3'!$C1102,".",'Formulario PPGR3'!$D1102,".",'Formulario PPGR3'!$E1102,".",'Formulario PPGR3'!$F1102))</f>
        <v/>
      </c>
      <c r="C1102" s="191" t="str">
        <f>IF('Formulario PPGR3'!$G1102="","",'Formulario PPGR1'!#REF!)</f>
        <v/>
      </c>
      <c r="D1102" s="191" t="str">
        <f>IF('Formulario PPGR3'!$G1102="","",'Formulario PPGR1'!#REF!)</f>
        <v/>
      </c>
      <c r="E1102" s="191" t="str">
        <f>IF('Formulario PPGR3'!$G1102="","",'Formulario PPGR1'!#REF!)</f>
        <v/>
      </c>
      <c r="F1102" s="191" t="str">
        <f>IF('Formulario PPGR3'!$G1102="","",'Formulario PPGR1'!#REF!)</f>
        <v/>
      </c>
      <c r="G1102" s="190"/>
      <c r="H1102" s="528" t="e" cm="1" vm="1">
        <f t="array" ref="H1102">IF([2]!Tabla1[[#This Row],[Código_Actividad]]="","",_xlfn.XLOOKUP([2]!Tabla1[[#This Row],[Código_Actividad]],CodigoActividad,[2]!Tabla2[Actividades Programables Presupuestables],"",0))</f>
        <v>#REF!</v>
      </c>
      <c r="I1102" s="529" t="str">
        <f>IFERROR(VLOOKUP('[2]Formulario PPGR3'!$G1102,'[2]Formulario PPGR2'!$H$9:$V$534,15,FALSE),"")</f>
        <v/>
      </c>
      <c r="J1102" s="534"/>
      <c r="K1102" s="533"/>
      <c r="L1102" s="530" t="str">
        <f>IF([2]!Tabla1[[#This Row],[Descripción]]="","",_xlfn.XLOOKUP([2]!Tabla1[[#This Row],[Descripción]],[2]!Tabla10[Descripción],[2]!Tabla10[Unidad de Medida],"",0))</f>
        <v/>
      </c>
      <c r="M1102" s="321"/>
      <c r="N1102" s="546" t="str">
        <f>IF([2]!Tabla1[[#This Row],[Descripción]]="","",_xlfn.XLOOKUP([2]!Tabla1[[#This Row],[Descripción]],[2]!Tabla10[Descripción],[2]!Tabla10[Precio Unitario],0))</f>
        <v/>
      </c>
      <c r="O1102" s="546" t="str">
        <f>IF([2]!Tabla1[[#This Row],[Cantidad de Insumos]]="","",[2]!Tabla1[[#This Row],[Precio Unitario]]*[2]!Tabla1[[#This Row],[Cantidad de Insumos]])</f>
        <v/>
      </c>
      <c r="P1102" s="531" t="str">
        <f>IF([2]!Tabla1[[#This Row],[Descripción]]="","",_xlfn.XLOOKUP([2]!Tabla1[[#This Row],[Descripción]],[2]!Tabla10[Descripción],[2]!Tabla10[CODIGO PRESUPUESTARIO],0))</f>
        <v/>
      </c>
      <c r="Q1102" s="532"/>
      <c r="R1102" s="532" t="str">
        <f>IF([2]!Tabla1[[#This Row],[Insumos]]="","",_xlfn.XLOOKUP([2]!Tabla1[[#This Row],[Insumos]],[2]!Tabla10[Insumo],[2]!Tabla10[InsumoAbrev],"",0))</f>
        <v/>
      </c>
      <c r="S1102" s="191"/>
    </row>
    <row r="1103" spans="2:19">
      <c r="B1103" s="191" t="str">
        <f>IF('Formulario PPGR3'!$G1103="","",CONCATENATE('Formulario PPGR3'!$C1103,".",'Formulario PPGR3'!$D1103,".",'Formulario PPGR3'!$E1103,".",'Formulario PPGR3'!$F1103))</f>
        <v/>
      </c>
      <c r="C1103" s="191" t="str">
        <f>IF('Formulario PPGR3'!$G1103="","",'Formulario PPGR1'!#REF!)</f>
        <v/>
      </c>
      <c r="D1103" s="191" t="str">
        <f>IF('Formulario PPGR3'!$G1103="","",'Formulario PPGR1'!#REF!)</f>
        <v/>
      </c>
      <c r="E1103" s="191" t="str">
        <f>IF('Formulario PPGR3'!$G1103="","",'Formulario PPGR1'!#REF!)</f>
        <v/>
      </c>
      <c r="F1103" s="191" t="str">
        <f>IF('Formulario PPGR3'!$G1103="","",'Formulario PPGR1'!#REF!)</f>
        <v/>
      </c>
      <c r="G1103" s="190"/>
      <c r="H1103" s="528" t="e" cm="1" vm="1">
        <f t="array" ref="H1103">IF([2]!Tabla1[[#This Row],[Código_Actividad]]="","",_xlfn.XLOOKUP([2]!Tabla1[[#This Row],[Código_Actividad]],CodigoActividad,[2]!Tabla2[Actividades Programables Presupuestables],"",0))</f>
        <v>#REF!</v>
      </c>
      <c r="I1103" s="529" t="str">
        <f>IFERROR(VLOOKUP('[2]Formulario PPGR3'!$G1103,'[2]Formulario PPGR2'!$H$9:$V$534,15,FALSE),"")</f>
        <v/>
      </c>
      <c r="J1103" s="534"/>
      <c r="K1103" s="533"/>
      <c r="L1103" s="530" t="str">
        <f>IF([2]!Tabla1[[#This Row],[Descripción]]="","",_xlfn.XLOOKUP([2]!Tabla1[[#This Row],[Descripción]],[2]!Tabla10[Descripción],[2]!Tabla10[Unidad de Medida],"",0))</f>
        <v/>
      </c>
      <c r="M1103" s="321"/>
      <c r="N1103" s="546" t="str">
        <f>IF([2]!Tabla1[[#This Row],[Descripción]]="","",_xlfn.XLOOKUP([2]!Tabla1[[#This Row],[Descripción]],[2]!Tabla10[Descripción],[2]!Tabla10[Precio Unitario],0))</f>
        <v/>
      </c>
      <c r="O1103" s="546" t="str">
        <f>IF([2]!Tabla1[[#This Row],[Cantidad de Insumos]]="","",[2]!Tabla1[[#This Row],[Precio Unitario]]*[2]!Tabla1[[#This Row],[Cantidad de Insumos]])</f>
        <v/>
      </c>
      <c r="P1103" s="531" t="str">
        <f>IF([2]!Tabla1[[#This Row],[Descripción]]="","",_xlfn.XLOOKUP([2]!Tabla1[[#This Row],[Descripción]],[2]!Tabla10[Descripción],[2]!Tabla10[CODIGO PRESUPUESTARIO],0))</f>
        <v/>
      </c>
      <c r="Q1103" s="532"/>
      <c r="R1103" s="532" t="str">
        <f>IF([2]!Tabla1[[#This Row],[Insumos]]="","",_xlfn.XLOOKUP([2]!Tabla1[[#This Row],[Insumos]],[2]!Tabla10[Insumo],[2]!Tabla10[InsumoAbrev],"",0))</f>
        <v/>
      </c>
      <c r="S1103" s="191"/>
    </row>
    <row r="1104" spans="2:19">
      <c r="B1104" s="191" t="str">
        <f>IF('Formulario PPGR3'!$G1104="","",CONCATENATE('Formulario PPGR3'!$C1104,".",'Formulario PPGR3'!$D1104,".",'Formulario PPGR3'!$E1104,".",'Formulario PPGR3'!$F1104))</f>
        <v/>
      </c>
      <c r="C1104" s="191" t="str">
        <f>IF('Formulario PPGR3'!$G1104="","",'Formulario PPGR1'!#REF!)</f>
        <v/>
      </c>
      <c r="D1104" s="191" t="str">
        <f>IF('Formulario PPGR3'!$G1104="","",'Formulario PPGR1'!#REF!)</f>
        <v/>
      </c>
      <c r="E1104" s="191" t="str">
        <f>IF('Formulario PPGR3'!$G1104="","",'Formulario PPGR1'!#REF!)</f>
        <v/>
      </c>
      <c r="F1104" s="191" t="str">
        <f>IF('Formulario PPGR3'!$G1104="","",'Formulario PPGR1'!#REF!)</f>
        <v/>
      </c>
      <c r="G1104" s="190"/>
      <c r="H1104" s="528" t="e" cm="1" vm="1">
        <f t="array" ref="H1104">IF([2]!Tabla1[[#This Row],[Código_Actividad]]="","",_xlfn.XLOOKUP([2]!Tabla1[[#This Row],[Código_Actividad]],CodigoActividad,[2]!Tabla2[Actividades Programables Presupuestables],"",0))</f>
        <v>#REF!</v>
      </c>
      <c r="I1104" s="529" t="str">
        <f>IFERROR(VLOOKUP('[2]Formulario PPGR3'!$G1104,'[2]Formulario PPGR2'!$H$9:$V$534,15,FALSE),"")</f>
        <v/>
      </c>
      <c r="J1104" s="534"/>
      <c r="K1104" s="533"/>
      <c r="L1104" s="530" t="str">
        <f>IF([2]!Tabla1[[#This Row],[Descripción]]="","",_xlfn.XLOOKUP([2]!Tabla1[[#This Row],[Descripción]],[2]!Tabla10[Descripción],[2]!Tabla10[Unidad de Medida],"",0))</f>
        <v/>
      </c>
      <c r="M1104" s="321"/>
      <c r="N1104" s="546" t="str">
        <f>IF([2]!Tabla1[[#This Row],[Descripción]]="","",_xlfn.XLOOKUP([2]!Tabla1[[#This Row],[Descripción]],[2]!Tabla10[Descripción],[2]!Tabla10[Precio Unitario],0))</f>
        <v/>
      </c>
      <c r="O1104" s="546" t="str">
        <f>IF([2]!Tabla1[[#This Row],[Cantidad de Insumos]]="","",[2]!Tabla1[[#This Row],[Precio Unitario]]*[2]!Tabla1[[#This Row],[Cantidad de Insumos]])</f>
        <v/>
      </c>
      <c r="P1104" s="531" t="str">
        <f>IF([2]!Tabla1[[#This Row],[Descripción]]="","",_xlfn.XLOOKUP([2]!Tabla1[[#This Row],[Descripción]],[2]!Tabla10[Descripción],[2]!Tabla10[CODIGO PRESUPUESTARIO],0))</f>
        <v/>
      </c>
      <c r="Q1104" s="532"/>
      <c r="R1104" s="532" t="str">
        <f>IF([2]!Tabla1[[#This Row],[Insumos]]="","",_xlfn.XLOOKUP([2]!Tabla1[[#This Row],[Insumos]],[2]!Tabla10[Insumo],[2]!Tabla10[InsumoAbrev],"",0))</f>
        <v/>
      </c>
      <c r="S1104" s="191"/>
    </row>
    <row r="1105" spans="2:19">
      <c r="B1105" s="191" t="str">
        <f>IF('Formulario PPGR3'!$G1105="","",CONCATENATE('Formulario PPGR3'!$C1105,".",'Formulario PPGR3'!$D1105,".",'Formulario PPGR3'!$E1105,".",'Formulario PPGR3'!$F1105))</f>
        <v/>
      </c>
      <c r="C1105" s="191" t="str">
        <f>IF('Formulario PPGR3'!$G1105="","",'Formulario PPGR1'!#REF!)</f>
        <v/>
      </c>
      <c r="D1105" s="191" t="str">
        <f>IF('Formulario PPGR3'!$G1105="","",'Formulario PPGR1'!#REF!)</f>
        <v/>
      </c>
      <c r="E1105" s="191" t="str">
        <f>IF('Formulario PPGR3'!$G1105="","",'Formulario PPGR1'!#REF!)</f>
        <v/>
      </c>
      <c r="F1105" s="191" t="str">
        <f>IF('Formulario PPGR3'!$G1105="","",'Formulario PPGR1'!#REF!)</f>
        <v/>
      </c>
      <c r="G1105" s="190"/>
      <c r="H1105" s="528" t="e" cm="1" vm="1">
        <f t="array" ref="H1105">IF([2]!Tabla1[[#This Row],[Código_Actividad]]="","",_xlfn.XLOOKUP([2]!Tabla1[[#This Row],[Código_Actividad]],CodigoActividad,[2]!Tabla2[Actividades Programables Presupuestables],"",0))</f>
        <v>#REF!</v>
      </c>
      <c r="I1105" s="529" t="str">
        <f>IFERROR(VLOOKUP('[2]Formulario PPGR3'!$G1105,'[2]Formulario PPGR2'!$H$9:$V$534,15,FALSE),"")</f>
        <v/>
      </c>
      <c r="J1105" s="534"/>
      <c r="K1105" s="533"/>
      <c r="L1105" s="530" t="str">
        <f>IF([2]!Tabla1[[#This Row],[Descripción]]="","",_xlfn.XLOOKUP([2]!Tabla1[[#This Row],[Descripción]],[2]!Tabla10[Descripción],[2]!Tabla10[Unidad de Medida],"",0))</f>
        <v/>
      </c>
      <c r="M1105" s="321"/>
      <c r="N1105" s="546" t="str">
        <f>IF([2]!Tabla1[[#This Row],[Descripción]]="","",_xlfn.XLOOKUP([2]!Tabla1[[#This Row],[Descripción]],[2]!Tabla10[Descripción],[2]!Tabla10[Precio Unitario],0))</f>
        <v/>
      </c>
      <c r="O1105" s="546" t="str">
        <f>IF([2]!Tabla1[[#This Row],[Cantidad de Insumos]]="","",[2]!Tabla1[[#This Row],[Precio Unitario]]*[2]!Tabla1[[#This Row],[Cantidad de Insumos]])</f>
        <v/>
      </c>
      <c r="P1105" s="531" t="str">
        <f>IF([2]!Tabla1[[#This Row],[Descripción]]="","",_xlfn.XLOOKUP([2]!Tabla1[[#This Row],[Descripción]],[2]!Tabla10[Descripción],[2]!Tabla10[CODIGO PRESUPUESTARIO],0))</f>
        <v/>
      </c>
      <c r="Q1105" s="532"/>
      <c r="R1105" s="532" t="str">
        <f>IF([2]!Tabla1[[#This Row],[Insumos]]="","",_xlfn.XLOOKUP([2]!Tabla1[[#This Row],[Insumos]],[2]!Tabla10[Insumo],[2]!Tabla10[InsumoAbrev],"",0))</f>
        <v/>
      </c>
      <c r="S1105" s="191"/>
    </row>
    <row r="1106" spans="2:19">
      <c r="B1106" s="191" t="str">
        <f>IF('Formulario PPGR3'!$G1106="","",CONCATENATE('Formulario PPGR3'!$C1106,".",'Formulario PPGR3'!$D1106,".",'Formulario PPGR3'!$E1106,".",'Formulario PPGR3'!$F1106))</f>
        <v/>
      </c>
      <c r="C1106" s="191" t="str">
        <f>IF('Formulario PPGR3'!$G1106="","",'Formulario PPGR1'!#REF!)</f>
        <v/>
      </c>
      <c r="D1106" s="191" t="str">
        <f>IF('Formulario PPGR3'!$G1106="","",'Formulario PPGR1'!#REF!)</f>
        <v/>
      </c>
      <c r="E1106" s="191" t="str">
        <f>IF('Formulario PPGR3'!$G1106="","",'Formulario PPGR1'!#REF!)</f>
        <v/>
      </c>
      <c r="F1106" s="191" t="str">
        <f>IF('Formulario PPGR3'!$G1106="","",'Formulario PPGR1'!#REF!)</f>
        <v/>
      </c>
      <c r="G1106" s="190"/>
      <c r="H1106" s="528" t="e" cm="1" vm="1">
        <f t="array" ref="H1106">IF([2]!Tabla1[[#This Row],[Código_Actividad]]="","",_xlfn.XLOOKUP([2]!Tabla1[[#This Row],[Código_Actividad]],CodigoActividad,[2]!Tabla2[Actividades Programables Presupuestables],"",0))</f>
        <v>#REF!</v>
      </c>
      <c r="I1106" s="529" t="str">
        <f>IFERROR(VLOOKUP('[2]Formulario PPGR3'!$G1106,'[2]Formulario PPGR2'!$H$9:$V$534,15,FALSE),"")</f>
        <v/>
      </c>
      <c r="J1106" s="534"/>
      <c r="K1106" s="533"/>
      <c r="L1106" s="530" t="str">
        <f>IF([2]!Tabla1[[#This Row],[Descripción]]="","",_xlfn.XLOOKUP([2]!Tabla1[[#This Row],[Descripción]],[2]!Tabla10[Descripción],[2]!Tabla10[Unidad de Medida],"",0))</f>
        <v/>
      </c>
      <c r="M1106" s="321"/>
      <c r="N1106" s="546" t="str">
        <f>IF([2]!Tabla1[[#This Row],[Descripción]]="","",_xlfn.XLOOKUP([2]!Tabla1[[#This Row],[Descripción]],[2]!Tabla10[Descripción],[2]!Tabla10[Precio Unitario],0))</f>
        <v/>
      </c>
      <c r="O1106" s="546" t="str">
        <f>IF([2]!Tabla1[[#This Row],[Cantidad de Insumos]]="","",[2]!Tabla1[[#This Row],[Precio Unitario]]*[2]!Tabla1[[#This Row],[Cantidad de Insumos]])</f>
        <v/>
      </c>
      <c r="P1106" s="531" t="str">
        <f>IF([2]!Tabla1[[#This Row],[Descripción]]="","",_xlfn.XLOOKUP([2]!Tabla1[[#This Row],[Descripción]],[2]!Tabla10[Descripción],[2]!Tabla10[CODIGO PRESUPUESTARIO],0))</f>
        <v/>
      </c>
      <c r="Q1106" s="532"/>
      <c r="R1106" s="532" t="str">
        <f>IF([2]!Tabla1[[#This Row],[Insumos]]="","",_xlfn.XLOOKUP([2]!Tabla1[[#This Row],[Insumos]],[2]!Tabla10[Insumo],[2]!Tabla10[InsumoAbrev],"",0))</f>
        <v/>
      </c>
      <c r="S1106" s="191"/>
    </row>
    <row r="1107" spans="2:19">
      <c r="B1107" s="191" t="str">
        <f>IF('Formulario PPGR3'!$G1107="","",CONCATENATE('Formulario PPGR3'!$C1107,".",'Formulario PPGR3'!$D1107,".",'Formulario PPGR3'!$E1107,".",'Formulario PPGR3'!$F1107))</f>
        <v/>
      </c>
      <c r="C1107" s="191" t="str">
        <f>IF('Formulario PPGR3'!$G1107="","",'Formulario PPGR1'!#REF!)</f>
        <v/>
      </c>
      <c r="D1107" s="191" t="str">
        <f>IF('Formulario PPGR3'!$G1107="","",'Formulario PPGR1'!#REF!)</f>
        <v/>
      </c>
      <c r="E1107" s="191" t="str">
        <f>IF('Formulario PPGR3'!$G1107="","",'Formulario PPGR1'!#REF!)</f>
        <v/>
      </c>
      <c r="F1107" s="191" t="str">
        <f>IF('Formulario PPGR3'!$G1107="","",'Formulario PPGR1'!#REF!)</f>
        <v/>
      </c>
      <c r="G1107" s="190"/>
      <c r="H1107" s="528" t="e" cm="1" vm="1">
        <f t="array" ref="H1107">IF([2]!Tabla1[[#This Row],[Código_Actividad]]="","",_xlfn.XLOOKUP([2]!Tabla1[[#This Row],[Código_Actividad]],CodigoActividad,[2]!Tabla2[Actividades Programables Presupuestables],"",0))</f>
        <v>#REF!</v>
      </c>
      <c r="I1107" s="529" t="str">
        <f>IFERROR(VLOOKUP('[2]Formulario PPGR3'!$G1107,'[2]Formulario PPGR2'!$H$9:$V$534,15,FALSE),"")</f>
        <v/>
      </c>
      <c r="J1107" s="534"/>
      <c r="K1107" s="533"/>
      <c r="L1107" s="530" t="str">
        <f>IF([2]!Tabla1[[#This Row],[Descripción]]="","",_xlfn.XLOOKUP([2]!Tabla1[[#This Row],[Descripción]],[2]!Tabla10[Descripción],[2]!Tabla10[Unidad de Medida],"",0))</f>
        <v/>
      </c>
      <c r="M1107" s="321"/>
      <c r="N1107" s="546" t="str">
        <f>IF([2]!Tabla1[[#This Row],[Descripción]]="","",_xlfn.XLOOKUP([2]!Tabla1[[#This Row],[Descripción]],[2]!Tabla10[Descripción],[2]!Tabla10[Precio Unitario],0))</f>
        <v/>
      </c>
      <c r="O1107" s="546" t="str">
        <f>IF([2]!Tabla1[[#This Row],[Cantidad de Insumos]]="","",[2]!Tabla1[[#This Row],[Precio Unitario]]*[2]!Tabla1[[#This Row],[Cantidad de Insumos]])</f>
        <v/>
      </c>
      <c r="P1107" s="531" t="str">
        <f>IF([2]!Tabla1[[#This Row],[Descripción]]="","",_xlfn.XLOOKUP([2]!Tabla1[[#This Row],[Descripción]],[2]!Tabla10[Descripción],[2]!Tabla10[CODIGO PRESUPUESTARIO],0))</f>
        <v/>
      </c>
      <c r="Q1107" s="532"/>
      <c r="R1107" s="532" t="str">
        <f>IF([2]!Tabla1[[#This Row],[Insumos]]="","",_xlfn.XLOOKUP([2]!Tabla1[[#This Row],[Insumos]],[2]!Tabla10[Insumo],[2]!Tabla10[InsumoAbrev],"",0))</f>
        <v/>
      </c>
      <c r="S1107" s="191"/>
    </row>
    <row r="1108" spans="2:19">
      <c r="B1108" s="191" t="str">
        <f>IF('Formulario PPGR3'!$G1108="","",CONCATENATE('Formulario PPGR3'!$C1108,".",'Formulario PPGR3'!$D1108,".",'Formulario PPGR3'!$E1108,".",'Formulario PPGR3'!$F1108))</f>
        <v/>
      </c>
      <c r="C1108" s="191" t="str">
        <f>IF('Formulario PPGR3'!$G1108="","",'Formulario PPGR1'!#REF!)</f>
        <v/>
      </c>
      <c r="D1108" s="191" t="str">
        <f>IF('Formulario PPGR3'!$G1108="","",'Formulario PPGR1'!#REF!)</f>
        <v/>
      </c>
      <c r="E1108" s="191" t="str">
        <f>IF('Formulario PPGR3'!$G1108="","",'Formulario PPGR1'!#REF!)</f>
        <v/>
      </c>
      <c r="F1108" s="191" t="str">
        <f>IF('Formulario PPGR3'!$G1108="","",'Formulario PPGR1'!#REF!)</f>
        <v/>
      </c>
      <c r="G1108" s="190"/>
      <c r="H1108" s="528" t="e" cm="1" vm="1">
        <f t="array" ref="H1108">IF([2]!Tabla1[[#This Row],[Código_Actividad]]="","",_xlfn.XLOOKUP([2]!Tabla1[[#This Row],[Código_Actividad]],CodigoActividad,[2]!Tabla2[Actividades Programables Presupuestables],"",0))</f>
        <v>#REF!</v>
      </c>
      <c r="I1108" s="529" t="str">
        <f>IFERROR(VLOOKUP('[2]Formulario PPGR3'!$G1108,'[2]Formulario PPGR2'!$H$9:$V$534,15,FALSE),"")</f>
        <v/>
      </c>
      <c r="J1108" s="534"/>
      <c r="K1108" s="533"/>
      <c r="L1108" s="530" t="str">
        <f>IF([2]!Tabla1[[#This Row],[Descripción]]="","",_xlfn.XLOOKUP([2]!Tabla1[[#This Row],[Descripción]],[2]!Tabla10[Descripción],[2]!Tabla10[Unidad de Medida],"",0))</f>
        <v/>
      </c>
      <c r="M1108" s="321"/>
      <c r="N1108" s="546" t="str">
        <f>IF([2]!Tabla1[[#This Row],[Descripción]]="","",_xlfn.XLOOKUP([2]!Tabla1[[#This Row],[Descripción]],[2]!Tabla10[Descripción],[2]!Tabla10[Precio Unitario],0))</f>
        <v/>
      </c>
      <c r="O1108" s="546" t="str">
        <f>IF([2]!Tabla1[[#This Row],[Cantidad de Insumos]]="","",[2]!Tabla1[[#This Row],[Precio Unitario]]*[2]!Tabla1[[#This Row],[Cantidad de Insumos]])</f>
        <v/>
      </c>
      <c r="P1108" s="531" t="str">
        <f>IF([2]!Tabla1[[#This Row],[Descripción]]="","",_xlfn.XLOOKUP([2]!Tabla1[[#This Row],[Descripción]],[2]!Tabla10[Descripción],[2]!Tabla10[CODIGO PRESUPUESTARIO],0))</f>
        <v/>
      </c>
      <c r="Q1108" s="532"/>
      <c r="R1108" s="532" t="str">
        <f>IF([2]!Tabla1[[#This Row],[Insumos]]="","",_xlfn.XLOOKUP([2]!Tabla1[[#This Row],[Insumos]],[2]!Tabla10[Insumo],[2]!Tabla10[InsumoAbrev],"",0))</f>
        <v/>
      </c>
      <c r="S1108" s="191"/>
    </row>
    <row r="1109" spans="2:19">
      <c r="B1109" s="191" t="str">
        <f>IF('Formulario PPGR3'!$G1109="","",CONCATENATE('Formulario PPGR3'!$C1109,".",'Formulario PPGR3'!$D1109,".",'Formulario PPGR3'!$E1109,".",'Formulario PPGR3'!$F1109))</f>
        <v/>
      </c>
      <c r="C1109" s="191" t="str">
        <f>IF('Formulario PPGR3'!$G1109="","",'Formulario PPGR1'!#REF!)</f>
        <v/>
      </c>
      <c r="D1109" s="191" t="str">
        <f>IF('Formulario PPGR3'!$G1109="","",'Formulario PPGR1'!#REF!)</f>
        <v/>
      </c>
      <c r="E1109" s="191" t="str">
        <f>IF('Formulario PPGR3'!$G1109="","",'Formulario PPGR1'!#REF!)</f>
        <v/>
      </c>
      <c r="F1109" s="191" t="str">
        <f>IF('Formulario PPGR3'!$G1109="","",'Formulario PPGR1'!#REF!)</f>
        <v/>
      </c>
      <c r="G1109" s="190"/>
      <c r="H1109" s="528" t="e" cm="1" vm="1">
        <f t="array" ref="H1109">IF([2]!Tabla1[[#This Row],[Código_Actividad]]="","",_xlfn.XLOOKUP([2]!Tabla1[[#This Row],[Código_Actividad]],CodigoActividad,[2]!Tabla2[Actividades Programables Presupuestables],"",0))</f>
        <v>#REF!</v>
      </c>
      <c r="I1109" s="529" t="str">
        <f>IFERROR(VLOOKUP('[2]Formulario PPGR3'!$G1109,'[2]Formulario PPGR2'!$H$9:$V$534,15,FALSE),"")</f>
        <v/>
      </c>
      <c r="J1109" s="534"/>
      <c r="K1109" s="533"/>
      <c r="L1109" s="530" t="str">
        <f>IF([2]!Tabla1[[#This Row],[Descripción]]="","",_xlfn.XLOOKUP([2]!Tabla1[[#This Row],[Descripción]],[2]!Tabla10[Descripción],[2]!Tabla10[Unidad de Medida],"",0))</f>
        <v/>
      </c>
      <c r="M1109" s="321"/>
      <c r="N1109" s="546" t="str">
        <f>IF([2]!Tabla1[[#This Row],[Descripción]]="","",_xlfn.XLOOKUP([2]!Tabla1[[#This Row],[Descripción]],[2]!Tabla10[Descripción],[2]!Tabla10[Precio Unitario],0))</f>
        <v/>
      </c>
      <c r="O1109" s="546" t="str">
        <f>IF([2]!Tabla1[[#This Row],[Cantidad de Insumos]]="","",[2]!Tabla1[[#This Row],[Precio Unitario]]*[2]!Tabla1[[#This Row],[Cantidad de Insumos]])</f>
        <v/>
      </c>
      <c r="P1109" s="531" t="str">
        <f>IF([2]!Tabla1[[#This Row],[Descripción]]="","",_xlfn.XLOOKUP([2]!Tabla1[[#This Row],[Descripción]],[2]!Tabla10[Descripción],[2]!Tabla10[CODIGO PRESUPUESTARIO],0))</f>
        <v/>
      </c>
      <c r="Q1109" s="532"/>
      <c r="R1109" s="532" t="str">
        <f>IF([2]!Tabla1[[#This Row],[Insumos]]="","",_xlfn.XLOOKUP([2]!Tabla1[[#This Row],[Insumos]],[2]!Tabla10[Insumo],[2]!Tabla10[InsumoAbrev],"",0))</f>
        <v/>
      </c>
      <c r="S1109" s="191"/>
    </row>
    <row r="1110" spans="2:19">
      <c r="B1110" s="191" t="str">
        <f>IF('Formulario PPGR3'!$G1110="","",CONCATENATE('Formulario PPGR3'!$C1110,".",'Formulario PPGR3'!$D1110,".",'Formulario PPGR3'!$E1110,".",'Formulario PPGR3'!$F1110))</f>
        <v/>
      </c>
      <c r="C1110" s="191" t="str">
        <f>IF('Formulario PPGR3'!$G1110="","",'Formulario PPGR1'!#REF!)</f>
        <v/>
      </c>
      <c r="D1110" s="191" t="str">
        <f>IF('Formulario PPGR3'!$G1110="","",'Formulario PPGR1'!#REF!)</f>
        <v/>
      </c>
      <c r="E1110" s="191" t="str">
        <f>IF('Formulario PPGR3'!$G1110="","",'Formulario PPGR1'!#REF!)</f>
        <v/>
      </c>
      <c r="F1110" s="191" t="str">
        <f>IF('Formulario PPGR3'!$G1110="","",'Formulario PPGR1'!#REF!)</f>
        <v/>
      </c>
      <c r="G1110" s="190"/>
      <c r="H1110" s="528" t="e" cm="1" vm="1">
        <f t="array" ref="H1110">IF([2]!Tabla1[[#This Row],[Código_Actividad]]="","",_xlfn.XLOOKUP([2]!Tabla1[[#This Row],[Código_Actividad]],CodigoActividad,[2]!Tabla2[Actividades Programables Presupuestables],"",0))</f>
        <v>#REF!</v>
      </c>
      <c r="I1110" s="529" t="str">
        <f>IFERROR(VLOOKUP('[2]Formulario PPGR3'!$G1110,'[2]Formulario PPGR2'!$H$9:$V$534,15,FALSE),"")</f>
        <v/>
      </c>
      <c r="J1110" s="534"/>
      <c r="K1110" s="533"/>
      <c r="L1110" s="530" t="str">
        <f>IF([2]!Tabla1[[#This Row],[Descripción]]="","",_xlfn.XLOOKUP([2]!Tabla1[[#This Row],[Descripción]],[2]!Tabla10[Descripción],[2]!Tabla10[Unidad de Medida],"",0))</f>
        <v/>
      </c>
      <c r="M1110" s="321"/>
      <c r="N1110" s="546" t="str">
        <f>IF([2]!Tabla1[[#This Row],[Descripción]]="","",_xlfn.XLOOKUP([2]!Tabla1[[#This Row],[Descripción]],[2]!Tabla10[Descripción],[2]!Tabla10[Precio Unitario],0))</f>
        <v/>
      </c>
      <c r="O1110" s="546" t="str">
        <f>IF([2]!Tabla1[[#This Row],[Cantidad de Insumos]]="","",[2]!Tabla1[[#This Row],[Precio Unitario]]*[2]!Tabla1[[#This Row],[Cantidad de Insumos]])</f>
        <v/>
      </c>
      <c r="P1110" s="531" t="str">
        <f>IF([2]!Tabla1[[#This Row],[Descripción]]="","",_xlfn.XLOOKUP([2]!Tabla1[[#This Row],[Descripción]],[2]!Tabla10[Descripción],[2]!Tabla10[CODIGO PRESUPUESTARIO],0))</f>
        <v/>
      </c>
      <c r="Q1110" s="532"/>
      <c r="R1110" s="532" t="str">
        <f>IF([2]!Tabla1[[#This Row],[Insumos]]="","",_xlfn.XLOOKUP([2]!Tabla1[[#This Row],[Insumos]],[2]!Tabla10[Insumo],[2]!Tabla10[InsumoAbrev],"",0))</f>
        <v/>
      </c>
      <c r="S1110" s="191"/>
    </row>
    <row r="1111" spans="2:19">
      <c r="B1111" s="191" t="str">
        <f>IF('Formulario PPGR3'!$G1111="","",CONCATENATE('Formulario PPGR3'!$C1111,".",'Formulario PPGR3'!$D1111,".",'Formulario PPGR3'!$E1111,".",'Formulario PPGR3'!$F1111))</f>
        <v/>
      </c>
      <c r="C1111" s="191" t="str">
        <f>IF('Formulario PPGR3'!$G1111="","",'Formulario PPGR1'!#REF!)</f>
        <v/>
      </c>
      <c r="D1111" s="191" t="str">
        <f>IF('Formulario PPGR3'!$G1111="","",'Formulario PPGR1'!#REF!)</f>
        <v/>
      </c>
      <c r="E1111" s="191" t="str">
        <f>IF('Formulario PPGR3'!$G1111="","",'Formulario PPGR1'!#REF!)</f>
        <v/>
      </c>
      <c r="F1111" s="191" t="str">
        <f>IF('Formulario PPGR3'!$G1111="","",'Formulario PPGR1'!#REF!)</f>
        <v/>
      </c>
      <c r="G1111" s="190"/>
      <c r="H1111" s="528" t="e" cm="1" vm="1">
        <f t="array" ref="H1111">IF([2]!Tabla1[[#This Row],[Código_Actividad]]="","",_xlfn.XLOOKUP([2]!Tabla1[[#This Row],[Código_Actividad]],CodigoActividad,[2]!Tabla2[Actividades Programables Presupuestables],"",0))</f>
        <v>#REF!</v>
      </c>
      <c r="I1111" s="529" t="str">
        <f>IFERROR(VLOOKUP('[2]Formulario PPGR3'!$G1111,'[2]Formulario PPGR2'!$H$9:$V$534,15,FALSE),"")</f>
        <v/>
      </c>
      <c r="J1111" s="534"/>
      <c r="K1111" s="533"/>
      <c r="L1111" s="530" t="str">
        <f>IF([2]!Tabla1[[#This Row],[Descripción]]="","",_xlfn.XLOOKUP([2]!Tabla1[[#This Row],[Descripción]],[2]!Tabla10[Descripción],[2]!Tabla10[Unidad de Medida],"",0))</f>
        <v/>
      </c>
      <c r="M1111" s="321"/>
      <c r="N1111" s="546" t="str">
        <f>IF([2]!Tabla1[[#This Row],[Descripción]]="","",_xlfn.XLOOKUP([2]!Tabla1[[#This Row],[Descripción]],[2]!Tabla10[Descripción],[2]!Tabla10[Precio Unitario],0))</f>
        <v/>
      </c>
      <c r="O1111" s="546" t="str">
        <f>IF([2]!Tabla1[[#This Row],[Cantidad de Insumos]]="","",[2]!Tabla1[[#This Row],[Precio Unitario]]*[2]!Tabla1[[#This Row],[Cantidad de Insumos]])</f>
        <v/>
      </c>
      <c r="P1111" s="531" t="str">
        <f>IF([2]!Tabla1[[#This Row],[Descripción]]="","",_xlfn.XLOOKUP([2]!Tabla1[[#This Row],[Descripción]],[2]!Tabla10[Descripción],[2]!Tabla10[CODIGO PRESUPUESTARIO],0))</f>
        <v/>
      </c>
      <c r="Q1111" s="532"/>
      <c r="R1111" s="532" t="str">
        <f>IF([2]!Tabla1[[#This Row],[Insumos]]="","",_xlfn.XLOOKUP([2]!Tabla1[[#This Row],[Insumos]],[2]!Tabla10[Insumo],[2]!Tabla10[InsumoAbrev],"",0))</f>
        <v/>
      </c>
      <c r="S1111" s="191"/>
    </row>
    <row r="1112" spans="2:19">
      <c r="B1112" s="191" t="str">
        <f>IF('Formulario PPGR3'!$G1112="","",CONCATENATE('Formulario PPGR3'!$C1112,".",'Formulario PPGR3'!$D1112,".",'Formulario PPGR3'!$E1112,".",'Formulario PPGR3'!$F1112))</f>
        <v/>
      </c>
      <c r="C1112" s="191" t="str">
        <f>IF('Formulario PPGR3'!$G1112="","",'Formulario PPGR1'!#REF!)</f>
        <v/>
      </c>
      <c r="D1112" s="191" t="str">
        <f>IF('Formulario PPGR3'!$G1112="","",'Formulario PPGR1'!#REF!)</f>
        <v/>
      </c>
      <c r="E1112" s="191" t="str">
        <f>IF('Formulario PPGR3'!$G1112="","",'Formulario PPGR1'!#REF!)</f>
        <v/>
      </c>
      <c r="F1112" s="191" t="str">
        <f>IF('Formulario PPGR3'!$G1112="","",'Formulario PPGR1'!#REF!)</f>
        <v/>
      </c>
      <c r="G1112" s="190"/>
      <c r="H1112" s="528" t="e" cm="1" vm="1">
        <f t="array" ref="H1112">IF([2]!Tabla1[[#This Row],[Código_Actividad]]="","",_xlfn.XLOOKUP([2]!Tabla1[[#This Row],[Código_Actividad]],CodigoActividad,[2]!Tabla2[Actividades Programables Presupuestables],"",0))</f>
        <v>#REF!</v>
      </c>
      <c r="I1112" s="529" t="str">
        <f>IFERROR(VLOOKUP('[2]Formulario PPGR3'!$G1112,'[2]Formulario PPGR2'!$H$9:$V$534,15,FALSE),"")</f>
        <v/>
      </c>
      <c r="J1112" s="534"/>
      <c r="K1112" s="533"/>
      <c r="L1112" s="530" t="str">
        <f>IF([2]!Tabla1[[#This Row],[Descripción]]="","",_xlfn.XLOOKUP([2]!Tabla1[[#This Row],[Descripción]],[2]!Tabla10[Descripción],[2]!Tabla10[Unidad de Medida],"",0))</f>
        <v/>
      </c>
      <c r="M1112" s="321"/>
      <c r="N1112" s="546" t="str">
        <f>IF([2]!Tabla1[[#This Row],[Descripción]]="","",_xlfn.XLOOKUP([2]!Tabla1[[#This Row],[Descripción]],[2]!Tabla10[Descripción],[2]!Tabla10[Precio Unitario],0))</f>
        <v/>
      </c>
      <c r="O1112" s="546" t="str">
        <f>IF([2]!Tabla1[[#This Row],[Cantidad de Insumos]]="","",[2]!Tabla1[[#This Row],[Precio Unitario]]*[2]!Tabla1[[#This Row],[Cantidad de Insumos]])</f>
        <v/>
      </c>
      <c r="P1112" s="531" t="str">
        <f>IF([2]!Tabla1[[#This Row],[Descripción]]="","",_xlfn.XLOOKUP([2]!Tabla1[[#This Row],[Descripción]],[2]!Tabla10[Descripción],[2]!Tabla10[CODIGO PRESUPUESTARIO],0))</f>
        <v/>
      </c>
      <c r="Q1112" s="532"/>
      <c r="R1112" s="532" t="str">
        <f>IF([2]!Tabla1[[#This Row],[Insumos]]="","",_xlfn.XLOOKUP([2]!Tabla1[[#This Row],[Insumos]],[2]!Tabla10[Insumo],[2]!Tabla10[InsumoAbrev],"",0))</f>
        <v/>
      </c>
      <c r="S1112" s="191"/>
    </row>
    <row r="1113" spans="2:19">
      <c r="B1113" s="191" t="str">
        <f>IF('Formulario PPGR3'!$G1113="","",CONCATENATE('Formulario PPGR3'!$C1113,".",'Formulario PPGR3'!$D1113,".",'Formulario PPGR3'!$E1113,".",'Formulario PPGR3'!$F1113))</f>
        <v/>
      </c>
      <c r="C1113" s="191" t="str">
        <f>IF('Formulario PPGR3'!$G1113="","",'Formulario PPGR1'!#REF!)</f>
        <v/>
      </c>
      <c r="D1113" s="191" t="str">
        <f>IF('Formulario PPGR3'!$G1113="","",'Formulario PPGR1'!#REF!)</f>
        <v/>
      </c>
      <c r="E1113" s="191" t="str">
        <f>IF('Formulario PPGR3'!$G1113="","",'Formulario PPGR1'!#REF!)</f>
        <v/>
      </c>
      <c r="F1113" s="191" t="str">
        <f>IF('Formulario PPGR3'!$G1113="","",'Formulario PPGR1'!#REF!)</f>
        <v/>
      </c>
      <c r="G1113" s="190"/>
      <c r="H1113" s="528" t="e" cm="1" vm="1">
        <f t="array" ref="H1113">IF([2]!Tabla1[[#This Row],[Código_Actividad]]="","",_xlfn.XLOOKUP([2]!Tabla1[[#This Row],[Código_Actividad]],CodigoActividad,[2]!Tabla2[Actividades Programables Presupuestables],"",0))</f>
        <v>#REF!</v>
      </c>
      <c r="I1113" s="529" t="str">
        <f>IFERROR(VLOOKUP('[2]Formulario PPGR3'!$G1113,'[2]Formulario PPGR2'!$H$9:$V$534,15,FALSE),"")</f>
        <v/>
      </c>
      <c r="J1113" s="534"/>
      <c r="K1113" s="533"/>
      <c r="L1113" s="530" t="str">
        <f>IF([2]!Tabla1[[#This Row],[Descripción]]="","",_xlfn.XLOOKUP([2]!Tabla1[[#This Row],[Descripción]],[2]!Tabla10[Descripción],[2]!Tabla10[Unidad de Medida],"",0))</f>
        <v/>
      </c>
      <c r="M1113" s="321"/>
      <c r="N1113" s="546" t="str">
        <f>IF([2]!Tabla1[[#This Row],[Descripción]]="","",_xlfn.XLOOKUP([2]!Tabla1[[#This Row],[Descripción]],[2]!Tabla10[Descripción],[2]!Tabla10[Precio Unitario],0))</f>
        <v/>
      </c>
      <c r="O1113" s="546" t="str">
        <f>IF([2]!Tabla1[[#This Row],[Cantidad de Insumos]]="","",[2]!Tabla1[[#This Row],[Precio Unitario]]*[2]!Tabla1[[#This Row],[Cantidad de Insumos]])</f>
        <v/>
      </c>
      <c r="P1113" s="531" t="str">
        <f>IF([2]!Tabla1[[#This Row],[Descripción]]="","",_xlfn.XLOOKUP([2]!Tabla1[[#This Row],[Descripción]],[2]!Tabla10[Descripción],[2]!Tabla10[CODIGO PRESUPUESTARIO],0))</f>
        <v/>
      </c>
      <c r="Q1113" s="532"/>
      <c r="R1113" s="532" t="str">
        <f>IF([2]!Tabla1[[#This Row],[Insumos]]="","",_xlfn.XLOOKUP([2]!Tabla1[[#This Row],[Insumos]],[2]!Tabla10[Insumo],[2]!Tabla10[InsumoAbrev],"",0))</f>
        <v/>
      </c>
      <c r="S1113" s="191"/>
    </row>
    <row r="1114" spans="2:19">
      <c r="B1114" s="191" t="str">
        <f>IF('Formulario PPGR3'!$G1114="","",CONCATENATE('Formulario PPGR3'!$C1114,".",'Formulario PPGR3'!$D1114,".",'Formulario PPGR3'!$E1114,".",'Formulario PPGR3'!$F1114))</f>
        <v/>
      </c>
      <c r="C1114" s="191" t="str">
        <f>IF('Formulario PPGR3'!$G1114="","",'Formulario PPGR1'!#REF!)</f>
        <v/>
      </c>
      <c r="D1114" s="191" t="str">
        <f>IF('Formulario PPGR3'!$G1114="","",'Formulario PPGR1'!#REF!)</f>
        <v/>
      </c>
      <c r="E1114" s="191" t="str">
        <f>IF('Formulario PPGR3'!$G1114="","",'Formulario PPGR1'!#REF!)</f>
        <v/>
      </c>
      <c r="F1114" s="191" t="str">
        <f>IF('Formulario PPGR3'!$G1114="","",'Formulario PPGR1'!#REF!)</f>
        <v/>
      </c>
      <c r="G1114" s="190"/>
      <c r="H1114" s="528" t="e" cm="1" vm="1">
        <f t="array" ref="H1114">IF([2]!Tabla1[[#This Row],[Código_Actividad]]="","",_xlfn.XLOOKUP([2]!Tabla1[[#This Row],[Código_Actividad]],CodigoActividad,[2]!Tabla2[Actividades Programables Presupuestables],"",0))</f>
        <v>#REF!</v>
      </c>
      <c r="I1114" s="529" t="str">
        <f>IFERROR(VLOOKUP('[2]Formulario PPGR3'!$G1114,'[2]Formulario PPGR2'!$H$9:$V$534,15,FALSE),"")</f>
        <v/>
      </c>
      <c r="J1114" s="534"/>
      <c r="K1114" s="533"/>
      <c r="L1114" s="530" t="str">
        <f>IF([2]!Tabla1[[#This Row],[Descripción]]="","",_xlfn.XLOOKUP([2]!Tabla1[[#This Row],[Descripción]],[2]!Tabla10[Descripción],[2]!Tabla10[Unidad de Medida],"",0))</f>
        <v/>
      </c>
      <c r="M1114" s="321"/>
      <c r="N1114" s="546" t="str">
        <f>IF([2]!Tabla1[[#This Row],[Descripción]]="","",_xlfn.XLOOKUP([2]!Tabla1[[#This Row],[Descripción]],[2]!Tabla10[Descripción],[2]!Tabla10[Precio Unitario],0))</f>
        <v/>
      </c>
      <c r="O1114" s="546" t="str">
        <f>IF([2]!Tabla1[[#This Row],[Cantidad de Insumos]]="","",[2]!Tabla1[[#This Row],[Precio Unitario]]*[2]!Tabla1[[#This Row],[Cantidad de Insumos]])</f>
        <v/>
      </c>
      <c r="P1114" s="531" t="str">
        <f>IF([2]!Tabla1[[#This Row],[Descripción]]="","",_xlfn.XLOOKUP([2]!Tabla1[[#This Row],[Descripción]],[2]!Tabla10[Descripción],[2]!Tabla10[CODIGO PRESUPUESTARIO],0))</f>
        <v/>
      </c>
      <c r="Q1114" s="532"/>
      <c r="R1114" s="532" t="str">
        <f>IF([2]!Tabla1[[#This Row],[Insumos]]="","",_xlfn.XLOOKUP([2]!Tabla1[[#This Row],[Insumos]],[2]!Tabla10[Insumo],[2]!Tabla10[InsumoAbrev],"",0))</f>
        <v/>
      </c>
      <c r="S1114" s="191"/>
    </row>
    <row r="1115" spans="2:19">
      <c r="B1115" s="191" t="str">
        <f>IF('Formulario PPGR3'!$G1115="","",CONCATENATE('Formulario PPGR3'!$C1115,".",'Formulario PPGR3'!$D1115,".",'Formulario PPGR3'!$E1115,".",'Formulario PPGR3'!$F1115))</f>
        <v/>
      </c>
      <c r="C1115" s="191" t="str">
        <f>IF('Formulario PPGR3'!$G1115="","",'Formulario PPGR1'!#REF!)</f>
        <v/>
      </c>
      <c r="D1115" s="191" t="str">
        <f>IF('Formulario PPGR3'!$G1115="","",'Formulario PPGR1'!#REF!)</f>
        <v/>
      </c>
      <c r="E1115" s="191" t="str">
        <f>IF('Formulario PPGR3'!$G1115="","",'Formulario PPGR1'!#REF!)</f>
        <v/>
      </c>
      <c r="F1115" s="191" t="str">
        <f>IF('Formulario PPGR3'!$G1115="","",'Formulario PPGR1'!#REF!)</f>
        <v/>
      </c>
      <c r="G1115" s="190"/>
      <c r="H1115" s="528" t="e" cm="1" vm="1">
        <f t="array" ref="H1115">IF([2]!Tabla1[[#This Row],[Código_Actividad]]="","",_xlfn.XLOOKUP([2]!Tabla1[[#This Row],[Código_Actividad]],CodigoActividad,[2]!Tabla2[Actividades Programables Presupuestables],"",0))</f>
        <v>#REF!</v>
      </c>
      <c r="I1115" s="529" t="str">
        <f>IFERROR(VLOOKUP('[2]Formulario PPGR3'!$G1115,'[2]Formulario PPGR2'!$H$9:$V$534,15,FALSE),"")</f>
        <v/>
      </c>
      <c r="J1115" s="534"/>
      <c r="K1115" s="533"/>
      <c r="L1115" s="530" t="str">
        <f>IF([2]!Tabla1[[#This Row],[Descripción]]="","",_xlfn.XLOOKUP([2]!Tabla1[[#This Row],[Descripción]],[2]!Tabla10[Descripción],[2]!Tabla10[Unidad de Medida],"",0))</f>
        <v/>
      </c>
      <c r="M1115" s="321"/>
      <c r="N1115" s="546" t="str">
        <f>IF([2]!Tabla1[[#This Row],[Descripción]]="","",_xlfn.XLOOKUP([2]!Tabla1[[#This Row],[Descripción]],[2]!Tabla10[Descripción],[2]!Tabla10[Precio Unitario],0))</f>
        <v/>
      </c>
      <c r="O1115" s="546" t="str">
        <f>IF([2]!Tabla1[[#This Row],[Cantidad de Insumos]]="","",[2]!Tabla1[[#This Row],[Precio Unitario]]*[2]!Tabla1[[#This Row],[Cantidad de Insumos]])</f>
        <v/>
      </c>
      <c r="P1115" s="531" t="str">
        <f>IF([2]!Tabla1[[#This Row],[Descripción]]="","",_xlfn.XLOOKUP([2]!Tabla1[[#This Row],[Descripción]],[2]!Tabla10[Descripción],[2]!Tabla10[CODIGO PRESUPUESTARIO],0))</f>
        <v/>
      </c>
      <c r="Q1115" s="532"/>
      <c r="R1115" s="532" t="str">
        <f>IF([2]!Tabla1[[#This Row],[Insumos]]="","",_xlfn.XLOOKUP([2]!Tabla1[[#This Row],[Insumos]],[2]!Tabla10[Insumo],[2]!Tabla10[InsumoAbrev],"",0))</f>
        <v/>
      </c>
      <c r="S1115" s="191"/>
    </row>
    <row r="1116" spans="2:19">
      <c r="B1116" s="191" t="str">
        <f>IF('Formulario PPGR3'!$G1116="","",CONCATENATE('Formulario PPGR3'!$C1116,".",'Formulario PPGR3'!$D1116,".",'Formulario PPGR3'!$E1116,".",'Formulario PPGR3'!$F1116))</f>
        <v/>
      </c>
      <c r="C1116" s="191" t="str">
        <f>IF('Formulario PPGR3'!$G1116="","",'Formulario PPGR1'!#REF!)</f>
        <v/>
      </c>
      <c r="D1116" s="191" t="str">
        <f>IF('Formulario PPGR3'!$G1116="","",'Formulario PPGR1'!#REF!)</f>
        <v/>
      </c>
      <c r="E1116" s="191" t="str">
        <f>IF('Formulario PPGR3'!$G1116="","",'Formulario PPGR1'!#REF!)</f>
        <v/>
      </c>
      <c r="F1116" s="191" t="str">
        <f>IF('Formulario PPGR3'!$G1116="","",'Formulario PPGR1'!#REF!)</f>
        <v/>
      </c>
      <c r="G1116" s="190"/>
      <c r="H1116" s="528" t="e" cm="1" vm="1">
        <f t="array" ref="H1116">IF([2]!Tabla1[[#This Row],[Código_Actividad]]="","",_xlfn.XLOOKUP([2]!Tabla1[[#This Row],[Código_Actividad]],CodigoActividad,[2]!Tabla2[Actividades Programables Presupuestables],"",0))</f>
        <v>#REF!</v>
      </c>
      <c r="I1116" s="529" t="str">
        <f>IFERROR(VLOOKUP('[2]Formulario PPGR3'!$G1116,'[2]Formulario PPGR2'!$H$9:$V$534,15,FALSE),"")</f>
        <v/>
      </c>
      <c r="J1116" s="534"/>
      <c r="K1116" s="533"/>
      <c r="L1116" s="530" t="str">
        <f>IF([2]!Tabla1[[#This Row],[Descripción]]="","",_xlfn.XLOOKUP([2]!Tabla1[[#This Row],[Descripción]],[2]!Tabla10[Descripción],[2]!Tabla10[Unidad de Medida],"",0))</f>
        <v/>
      </c>
      <c r="M1116" s="321"/>
      <c r="N1116" s="546" t="str">
        <f>IF([2]!Tabla1[[#This Row],[Descripción]]="","",_xlfn.XLOOKUP([2]!Tabla1[[#This Row],[Descripción]],[2]!Tabla10[Descripción],[2]!Tabla10[Precio Unitario],0))</f>
        <v/>
      </c>
      <c r="O1116" s="546" t="str">
        <f>IF([2]!Tabla1[[#This Row],[Cantidad de Insumos]]="","",[2]!Tabla1[[#This Row],[Precio Unitario]]*[2]!Tabla1[[#This Row],[Cantidad de Insumos]])</f>
        <v/>
      </c>
      <c r="P1116" s="531" t="str">
        <f>IF([2]!Tabla1[[#This Row],[Descripción]]="","",_xlfn.XLOOKUP([2]!Tabla1[[#This Row],[Descripción]],[2]!Tabla10[Descripción],[2]!Tabla10[CODIGO PRESUPUESTARIO],0))</f>
        <v/>
      </c>
      <c r="Q1116" s="532"/>
      <c r="R1116" s="532" t="str">
        <f>IF([2]!Tabla1[[#This Row],[Insumos]]="","",_xlfn.XLOOKUP([2]!Tabla1[[#This Row],[Insumos]],[2]!Tabla10[Insumo],[2]!Tabla10[InsumoAbrev],"",0))</f>
        <v/>
      </c>
      <c r="S1116" s="191"/>
    </row>
    <row r="1117" spans="2:19">
      <c r="B1117" s="191" t="str">
        <f>IF('Formulario PPGR3'!$G1117="","",CONCATENATE('Formulario PPGR3'!$C1117,".",'Formulario PPGR3'!$D1117,".",'Formulario PPGR3'!$E1117,".",'Formulario PPGR3'!$F1117))</f>
        <v/>
      </c>
      <c r="C1117" s="191" t="str">
        <f>IF('Formulario PPGR3'!$G1117="","",'Formulario PPGR1'!#REF!)</f>
        <v/>
      </c>
      <c r="D1117" s="191" t="str">
        <f>IF('Formulario PPGR3'!$G1117="","",'Formulario PPGR1'!#REF!)</f>
        <v/>
      </c>
      <c r="E1117" s="191" t="str">
        <f>IF('Formulario PPGR3'!$G1117="","",'Formulario PPGR1'!#REF!)</f>
        <v/>
      </c>
      <c r="F1117" s="191" t="str">
        <f>IF('Formulario PPGR3'!$G1117="","",'Formulario PPGR1'!#REF!)</f>
        <v/>
      </c>
      <c r="G1117" s="190"/>
      <c r="H1117" s="528" t="e" cm="1" vm="1">
        <f t="array" ref="H1117">IF([2]!Tabla1[[#This Row],[Código_Actividad]]="","",_xlfn.XLOOKUP([2]!Tabla1[[#This Row],[Código_Actividad]],CodigoActividad,[2]!Tabla2[Actividades Programables Presupuestables],"",0))</f>
        <v>#REF!</v>
      </c>
      <c r="I1117" s="529" t="str">
        <f>IFERROR(VLOOKUP('[2]Formulario PPGR3'!$G1117,'[2]Formulario PPGR2'!$H$9:$V$534,15,FALSE),"")</f>
        <v/>
      </c>
      <c r="J1117" s="534"/>
      <c r="K1117" s="533"/>
      <c r="L1117" s="530" t="str">
        <f>IF([2]!Tabla1[[#This Row],[Descripción]]="","",_xlfn.XLOOKUP([2]!Tabla1[[#This Row],[Descripción]],[2]!Tabla10[Descripción],[2]!Tabla10[Unidad de Medida],"",0))</f>
        <v/>
      </c>
      <c r="M1117" s="321"/>
      <c r="N1117" s="546" t="str">
        <f>IF([2]!Tabla1[[#This Row],[Descripción]]="","",_xlfn.XLOOKUP([2]!Tabla1[[#This Row],[Descripción]],[2]!Tabla10[Descripción],[2]!Tabla10[Precio Unitario],0))</f>
        <v/>
      </c>
      <c r="O1117" s="546" t="str">
        <f>IF([2]!Tabla1[[#This Row],[Cantidad de Insumos]]="","",[2]!Tabla1[[#This Row],[Precio Unitario]]*[2]!Tabla1[[#This Row],[Cantidad de Insumos]])</f>
        <v/>
      </c>
      <c r="P1117" s="531" t="str">
        <f>IF([2]!Tabla1[[#This Row],[Descripción]]="","",_xlfn.XLOOKUP([2]!Tabla1[[#This Row],[Descripción]],[2]!Tabla10[Descripción],[2]!Tabla10[CODIGO PRESUPUESTARIO],0))</f>
        <v/>
      </c>
      <c r="Q1117" s="532"/>
      <c r="R1117" s="532" t="str">
        <f>IF([2]!Tabla1[[#This Row],[Insumos]]="","",_xlfn.XLOOKUP([2]!Tabla1[[#This Row],[Insumos]],[2]!Tabla10[Insumo],[2]!Tabla10[InsumoAbrev],"",0))</f>
        <v/>
      </c>
      <c r="S1117" s="191"/>
    </row>
    <row r="1118" spans="2:19">
      <c r="B1118" s="191" t="str">
        <f>IF('Formulario PPGR3'!$G1118="","",CONCATENATE('Formulario PPGR3'!$C1118,".",'Formulario PPGR3'!$D1118,".",'Formulario PPGR3'!$E1118,".",'Formulario PPGR3'!$F1118))</f>
        <v/>
      </c>
      <c r="C1118" s="191" t="str">
        <f>IF('Formulario PPGR3'!$G1118="","",'Formulario PPGR1'!#REF!)</f>
        <v/>
      </c>
      <c r="D1118" s="191" t="str">
        <f>IF('Formulario PPGR3'!$G1118="","",'Formulario PPGR1'!#REF!)</f>
        <v/>
      </c>
      <c r="E1118" s="191" t="str">
        <f>IF('Formulario PPGR3'!$G1118="","",'Formulario PPGR1'!#REF!)</f>
        <v/>
      </c>
      <c r="F1118" s="191" t="str">
        <f>IF('Formulario PPGR3'!$G1118="","",'Formulario PPGR1'!#REF!)</f>
        <v/>
      </c>
      <c r="G1118" s="190"/>
      <c r="H1118" s="528" t="e" cm="1" vm="1">
        <f t="array" ref="H1118">IF([2]!Tabla1[[#This Row],[Código_Actividad]]="","",_xlfn.XLOOKUP([2]!Tabla1[[#This Row],[Código_Actividad]],CodigoActividad,[2]!Tabla2[Actividades Programables Presupuestables],"",0))</f>
        <v>#REF!</v>
      </c>
      <c r="I1118" s="529" t="str">
        <f>IFERROR(VLOOKUP('[2]Formulario PPGR3'!$G1118,'[2]Formulario PPGR2'!$H$9:$V$534,15,FALSE),"")</f>
        <v/>
      </c>
      <c r="J1118" s="534"/>
      <c r="K1118" s="533"/>
      <c r="L1118" s="530" t="str">
        <f>IF([2]!Tabla1[[#This Row],[Descripción]]="","",_xlfn.XLOOKUP([2]!Tabla1[[#This Row],[Descripción]],[2]!Tabla10[Descripción],[2]!Tabla10[Unidad de Medida],"",0))</f>
        <v/>
      </c>
      <c r="M1118" s="321"/>
      <c r="N1118" s="546" t="str">
        <f>IF([2]!Tabla1[[#This Row],[Descripción]]="","",_xlfn.XLOOKUP([2]!Tabla1[[#This Row],[Descripción]],[2]!Tabla10[Descripción],[2]!Tabla10[Precio Unitario],0))</f>
        <v/>
      </c>
      <c r="O1118" s="546" t="str">
        <f>IF([2]!Tabla1[[#This Row],[Cantidad de Insumos]]="","",[2]!Tabla1[[#This Row],[Precio Unitario]]*[2]!Tabla1[[#This Row],[Cantidad de Insumos]])</f>
        <v/>
      </c>
      <c r="P1118" s="531" t="str">
        <f>IF([2]!Tabla1[[#This Row],[Descripción]]="","",_xlfn.XLOOKUP([2]!Tabla1[[#This Row],[Descripción]],[2]!Tabla10[Descripción],[2]!Tabla10[CODIGO PRESUPUESTARIO],0))</f>
        <v/>
      </c>
      <c r="Q1118" s="532"/>
      <c r="R1118" s="532" t="str">
        <f>IF([2]!Tabla1[[#This Row],[Insumos]]="","",_xlfn.XLOOKUP([2]!Tabla1[[#This Row],[Insumos]],[2]!Tabla10[Insumo],[2]!Tabla10[InsumoAbrev],"",0))</f>
        <v/>
      </c>
      <c r="S1118" s="191"/>
    </row>
    <row r="1119" spans="2:19">
      <c r="B1119" s="191" t="str">
        <f>IF('Formulario PPGR3'!$G1119="","",CONCATENATE('Formulario PPGR3'!$C1119,".",'Formulario PPGR3'!$D1119,".",'Formulario PPGR3'!$E1119,".",'Formulario PPGR3'!$F1119))</f>
        <v/>
      </c>
      <c r="C1119" s="191" t="str">
        <f>IF('Formulario PPGR3'!$G1119="","",'Formulario PPGR1'!#REF!)</f>
        <v/>
      </c>
      <c r="D1119" s="191" t="str">
        <f>IF('Formulario PPGR3'!$G1119="","",'Formulario PPGR1'!#REF!)</f>
        <v/>
      </c>
      <c r="E1119" s="191" t="str">
        <f>IF('Formulario PPGR3'!$G1119="","",'Formulario PPGR1'!#REF!)</f>
        <v/>
      </c>
      <c r="F1119" s="191" t="str">
        <f>IF('Formulario PPGR3'!$G1119="","",'Formulario PPGR1'!#REF!)</f>
        <v/>
      </c>
      <c r="G1119" s="190"/>
      <c r="H1119" s="528" t="e" cm="1" vm="1">
        <f t="array" ref="H1119">IF([2]!Tabla1[[#This Row],[Código_Actividad]]="","",_xlfn.XLOOKUP([2]!Tabla1[[#This Row],[Código_Actividad]],CodigoActividad,[2]!Tabla2[Actividades Programables Presupuestables],"",0))</f>
        <v>#REF!</v>
      </c>
      <c r="I1119" s="529" t="str">
        <f>IFERROR(VLOOKUP('[2]Formulario PPGR3'!$G1119,'[2]Formulario PPGR2'!$H$9:$V$534,15,FALSE),"")</f>
        <v/>
      </c>
      <c r="J1119" s="534"/>
      <c r="K1119" s="533"/>
      <c r="L1119" s="530" t="str">
        <f>IF([2]!Tabla1[[#This Row],[Descripción]]="","",_xlfn.XLOOKUP([2]!Tabla1[[#This Row],[Descripción]],[2]!Tabla10[Descripción],[2]!Tabla10[Unidad de Medida],"",0))</f>
        <v/>
      </c>
      <c r="M1119" s="321"/>
      <c r="N1119" s="546" t="str">
        <f>IF([2]!Tabla1[[#This Row],[Descripción]]="","",_xlfn.XLOOKUP([2]!Tabla1[[#This Row],[Descripción]],[2]!Tabla10[Descripción],[2]!Tabla10[Precio Unitario],0))</f>
        <v/>
      </c>
      <c r="O1119" s="546" t="str">
        <f>IF([2]!Tabla1[[#This Row],[Cantidad de Insumos]]="","",[2]!Tabla1[[#This Row],[Precio Unitario]]*[2]!Tabla1[[#This Row],[Cantidad de Insumos]])</f>
        <v/>
      </c>
      <c r="P1119" s="531" t="str">
        <f>IF([2]!Tabla1[[#This Row],[Descripción]]="","",_xlfn.XLOOKUP([2]!Tabla1[[#This Row],[Descripción]],[2]!Tabla10[Descripción],[2]!Tabla10[CODIGO PRESUPUESTARIO],0))</f>
        <v/>
      </c>
      <c r="Q1119" s="532"/>
      <c r="R1119" s="532" t="str">
        <f>IF([2]!Tabla1[[#This Row],[Insumos]]="","",_xlfn.XLOOKUP([2]!Tabla1[[#This Row],[Insumos]],[2]!Tabla10[Insumo],[2]!Tabla10[InsumoAbrev],"",0))</f>
        <v/>
      </c>
      <c r="S1119" s="191"/>
    </row>
    <row r="1120" spans="2:19">
      <c r="B1120" s="191" t="str">
        <f>IF('Formulario PPGR3'!$G1120="","",CONCATENATE('Formulario PPGR3'!$C1120,".",'Formulario PPGR3'!$D1120,".",'Formulario PPGR3'!$E1120,".",'Formulario PPGR3'!$F1120))</f>
        <v/>
      </c>
      <c r="C1120" s="191" t="str">
        <f>IF('Formulario PPGR3'!$G1120="","",'Formulario PPGR1'!#REF!)</f>
        <v/>
      </c>
      <c r="D1120" s="191" t="str">
        <f>IF('Formulario PPGR3'!$G1120="","",'Formulario PPGR1'!#REF!)</f>
        <v/>
      </c>
      <c r="E1120" s="191" t="str">
        <f>IF('Formulario PPGR3'!$G1120="","",'Formulario PPGR1'!#REF!)</f>
        <v/>
      </c>
      <c r="F1120" s="191" t="str">
        <f>IF('Formulario PPGR3'!$G1120="","",'Formulario PPGR1'!#REF!)</f>
        <v/>
      </c>
      <c r="G1120" s="190"/>
      <c r="H1120" s="528" t="e" cm="1" vm="1">
        <f t="array" ref="H1120">IF([2]!Tabla1[[#This Row],[Código_Actividad]]="","",_xlfn.XLOOKUP([2]!Tabla1[[#This Row],[Código_Actividad]],CodigoActividad,[2]!Tabla2[Actividades Programables Presupuestables],"",0))</f>
        <v>#REF!</v>
      </c>
      <c r="I1120" s="529" t="str">
        <f>IFERROR(VLOOKUP('[2]Formulario PPGR3'!$G1120,'[2]Formulario PPGR2'!$H$9:$V$534,15,FALSE),"")</f>
        <v/>
      </c>
      <c r="J1120" s="534"/>
      <c r="K1120" s="533"/>
      <c r="L1120" s="530" t="str">
        <f>IF([2]!Tabla1[[#This Row],[Descripción]]="","",_xlfn.XLOOKUP([2]!Tabla1[[#This Row],[Descripción]],[2]!Tabla10[Descripción],[2]!Tabla10[Unidad de Medida],"",0))</f>
        <v/>
      </c>
      <c r="M1120" s="321"/>
      <c r="N1120" s="546" t="str">
        <f>IF([2]!Tabla1[[#This Row],[Descripción]]="","",_xlfn.XLOOKUP([2]!Tabla1[[#This Row],[Descripción]],[2]!Tabla10[Descripción],[2]!Tabla10[Precio Unitario],0))</f>
        <v/>
      </c>
      <c r="O1120" s="546" t="str">
        <f>IF([2]!Tabla1[[#This Row],[Cantidad de Insumos]]="","",[2]!Tabla1[[#This Row],[Precio Unitario]]*[2]!Tabla1[[#This Row],[Cantidad de Insumos]])</f>
        <v/>
      </c>
      <c r="P1120" s="531" t="str">
        <f>IF([2]!Tabla1[[#This Row],[Descripción]]="","",_xlfn.XLOOKUP([2]!Tabla1[[#This Row],[Descripción]],[2]!Tabla10[Descripción],[2]!Tabla10[CODIGO PRESUPUESTARIO],0))</f>
        <v/>
      </c>
      <c r="Q1120" s="532"/>
      <c r="R1120" s="532" t="str">
        <f>IF([2]!Tabla1[[#This Row],[Insumos]]="","",_xlfn.XLOOKUP([2]!Tabla1[[#This Row],[Insumos]],[2]!Tabla10[Insumo],[2]!Tabla10[InsumoAbrev],"",0))</f>
        <v/>
      </c>
      <c r="S1120" s="191"/>
    </row>
    <row r="1121" spans="2:19">
      <c r="B1121" s="191" t="str">
        <f>IF('Formulario PPGR3'!$G1121="","",CONCATENATE('Formulario PPGR3'!$C1121,".",'Formulario PPGR3'!$D1121,".",'Formulario PPGR3'!$E1121,".",'Formulario PPGR3'!$F1121))</f>
        <v/>
      </c>
      <c r="C1121" s="191" t="str">
        <f>IF('Formulario PPGR3'!$G1121="","",'Formulario PPGR1'!#REF!)</f>
        <v/>
      </c>
      <c r="D1121" s="191" t="str">
        <f>IF('Formulario PPGR3'!$G1121="","",'Formulario PPGR1'!#REF!)</f>
        <v/>
      </c>
      <c r="E1121" s="191" t="str">
        <f>IF('Formulario PPGR3'!$G1121="","",'Formulario PPGR1'!#REF!)</f>
        <v/>
      </c>
      <c r="F1121" s="191" t="str">
        <f>IF('Formulario PPGR3'!$G1121="","",'Formulario PPGR1'!#REF!)</f>
        <v/>
      </c>
      <c r="G1121" s="190"/>
      <c r="H1121" s="528" t="e" cm="1" vm="1">
        <f t="array" ref="H1121">IF([2]!Tabla1[[#This Row],[Código_Actividad]]="","",_xlfn.XLOOKUP([2]!Tabla1[[#This Row],[Código_Actividad]],CodigoActividad,[2]!Tabla2[Actividades Programables Presupuestables],"",0))</f>
        <v>#REF!</v>
      </c>
      <c r="I1121" s="529" t="str">
        <f>IFERROR(VLOOKUP('[2]Formulario PPGR3'!$G1121,'[2]Formulario PPGR2'!$H$9:$V$534,15,FALSE),"")</f>
        <v/>
      </c>
      <c r="J1121" s="534"/>
      <c r="K1121" s="533"/>
      <c r="L1121" s="530" t="str">
        <f>IF([2]!Tabla1[[#This Row],[Descripción]]="","",_xlfn.XLOOKUP([2]!Tabla1[[#This Row],[Descripción]],[2]!Tabla10[Descripción],[2]!Tabla10[Unidad de Medida],"",0))</f>
        <v/>
      </c>
      <c r="M1121" s="321"/>
      <c r="N1121" s="546" t="str">
        <f>IF([2]!Tabla1[[#This Row],[Descripción]]="","",_xlfn.XLOOKUP([2]!Tabla1[[#This Row],[Descripción]],[2]!Tabla10[Descripción],[2]!Tabla10[Precio Unitario],0))</f>
        <v/>
      </c>
      <c r="O1121" s="546" t="str">
        <f>IF([2]!Tabla1[[#This Row],[Cantidad de Insumos]]="","",[2]!Tabla1[[#This Row],[Precio Unitario]]*[2]!Tabla1[[#This Row],[Cantidad de Insumos]])</f>
        <v/>
      </c>
      <c r="P1121" s="531" t="str">
        <f>IF([2]!Tabla1[[#This Row],[Descripción]]="","",_xlfn.XLOOKUP([2]!Tabla1[[#This Row],[Descripción]],[2]!Tabla10[Descripción],[2]!Tabla10[CODIGO PRESUPUESTARIO],0))</f>
        <v/>
      </c>
      <c r="Q1121" s="532"/>
      <c r="R1121" s="532" t="str">
        <f>IF([2]!Tabla1[[#This Row],[Insumos]]="","",_xlfn.XLOOKUP([2]!Tabla1[[#This Row],[Insumos]],[2]!Tabla10[Insumo],[2]!Tabla10[InsumoAbrev],"",0))</f>
        <v/>
      </c>
      <c r="S1121" s="191"/>
    </row>
    <row r="1122" spans="2:19">
      <c r="B1122" s="191" t="str">
        <f>IF('Formulario PPGR3'!$G1122="","",CONCATENATE('Formulario PPGR3'!$C1122,".",'Formulario PPGR3'!$D1122,".",'Formulario PPGR3'!$E1122,".",'Formulario PPGR3'!$F1122))</f>
        <v/>
      </c>
      <c r="C1122" s="191" t="str">
        <f>IF('Formulario PPGR3'!$G1122="","",'Formulario PPGR1'!#REF!)</f>
        <v/>
      </c>
      <c r="D1122" s="191" t="str">
        <f>IF('Formulario PPGR3'!$G1122="","",'Formulario PPGR1'!#REF!)</f>
        <v/>
      </c>
      <c r="E1122" s="191" t="str">
        <f>IF('Formulario PPGR3'!$G1122="","",'Formulario PPGR1'!#REF!)</f>
        <v/>
      </c>
      <c r="F1122" s="191" t="str">
        <f>IF('Formulario PPGR3'!$G1122="","",'Formulario PPGR1'!#REF!)</f>
        <v/>
      </c>
      <c r="G1122" s="190"/>
      <c r="H1122" s="528" t="e" cm="1" vm="1">
        <f t="array" ref="H1122">IF([2]!Tabla1[[#This Row],[Código_Actividad]]="","",_xlfn.XLOOKUP([2]!Tabla1[[#This Row],[Código_Actividad]],CodigoActividad,[2]!Tabla2[Actividades Programables Presupuestables],"",0))</f>
        <v>#REF!</v>
      </c>
      <c r="I1122" s="529" t="str">
        <f>IFERROR(VLOOKUP('[2]Formulario PPGR3'!$G1122,'[2]Formulario PPGR2'!$H$9:$V$534,15,FALSE),"")</f>
        <v/>
      </c>
      <c r="J1122" s="534"/>
      <c r="K1122" s="533"/>
      <c r="L1122" s="530" t="str">
        <f>IF([2]!Tabla1[[#This Row],[Descripción]]="","",_xlfn.XLOOKUP([2]!Tabla1[[#This Row],[Descripción]],[2]!Tabla10[Descripción],[2]!Tabla10[Unidad de Medida],"",0))</f>
        <v/>
      </c>
      <c r="M1122" s="321"/>
      <c r="N1122" s="546" t="str">
        <f>IF([2]!Tabla1[[#This Row],[Descripción]]="","",_xlfn.XLOOKUP([2]!Tabla1[[#This Row],[Descripción]],[2]!Tabla10[Descripción],[2]!Tabla10[Precio Unitario],0))</f>
        <v/>
      </c>
      <c r="O1122" s="546" t="str">
        <f>IF([2]!Tabla1[[#This Row],[Cantidad de Insumos]]="","",[2]!Tabla1[[#This Row],[Precio Unitario]]*[2]!Tabla1[[#This Row],[Cantidad de Insumos]])</f>
        <v/>
      </c>
      <c r="P1122" s="531" t="str">
        <f>IF([2]!Tabla1[[#This Row],[Descripción]]="","",_xlfn.XLOOKUP([2]!Tabla1[[#This Row],[Descripción]],[2]!Tabla10[Descripción],[2]!Tabla10[CODIGO PRESUPUESTARIO],0))</f>
        <v/>
      </c>
      <c r="Q1122" s="532"/>
      <c r="R1122" s="532" t="str">
        <f>IF([2]!Tabla1[[#This Row],[Insumos]]="","",_xlfn.XLOOKUP([2]!Tabla1[[#This Row],[Insumos]],[2]!Tabla10[Insumo],[2]!Tabla10[InsumoAbrev],"",0))</f>
        <v/>
      </c>
      <c r="S1122" s="191"/>
    </row>
    <row r="1123" spans="2:19">
      <c r="B1123" s="191" t="str">
        <f>IF('Formulario PPGR3'!$G1123="","",CONCATENATE('Formulario PPGR3'!$C1123,".",'Formulario PPGR3'!$D1123,".",'Formulario PPGR3'!$E1123,".",'Formulario PPGR3'!$F1123))</f>
        <v/>
      </c>
      <c r="C1123" s="191" t="str">
        <f>IF('Formulario PPGR3'!$G1123="","",'Formulario PPGR1'!#REF!)</f>
        <v/>
      </c>
      <c r="D1123" s="191" t="str">
        <f>IF('Formulario PPGR3'!$G1123="","",'Formulario PPGR1'!#REF!)</f>
        <v/>
      </c>
      <c r="E1123" s="191" t="str">
        <f>IF('Formulario PPGR3'!$G1123="","",'Formulario PPGR1'!#REF!)</f>
        <v/>
      </c>
      <c r="F1123" s="191" t="str">
        <f>IF('Formulario PPGR3'!$G1123="","",'Formulario PPGR1'!#REF!)</f>
        <v/>
      </c>
      <c r="G1123" s="190"/>
      <c r="H1123" s="528" t="e" cm="1" vm="1">
        <f t="array" ref="H1123">IF([2]!Tabla1[[#This Row],[Código_Actividad]]="","",_xlfn.XLOOKUP([2]!Tabla1[[#This Row],[Código_Actividad]],CodigoActividad,[2]!Tabla2[Actividades Programables Presupuestables],"",0))</f>
        <v>#REF!</v>
      </c>
      <c r="I1123" s="529" t="str">
        <f>IFERROR(VLOOKUP('[2]Formulario PPGR3'!$G1123,'[2]Formulario PPGR2'!$H$9:$V$534,15,FALSE),"")</f>
        <v/>
      </c>
      <c r="J1123" s="534"/>
      <c r="K1123" s="533"/>
      <c r="L1123" s="530" t="str">
        <f>IF([2]!Tabla1[[#This Row],[Descripción]]="","",_xlfn.XLOOKUP([2]!Tabla1[[#This Row],[Descripción]],[2]!Tabla10[Descripción],[2]!Tabla10[Unidad de Medida],"",0))</f>
        <v/>
      </c>
      <c r="M1123" s="321"/>
      <c r="N1123" s="546" t="str">
        <f>IF([2]!Tabla1[[#This Row],[Descripción]]="","",_xlfn.XLOOKUP([2]!Tabla1[[#This Row],[Descripción]],[2]!Tabla10[Descripción],[2]!Tabla10[Precio Unitario],0))</f>
        <v/>
      </c>
      <c r="O1123" s="546" t="str">
        <f>IF([2]!Tabla1[[#This Row],[Cantidad de Insumos]]="","",[2]!Tabla1[[#This Row],[Precio Unitario]]*[2]!Tabla1[[#This Row],[Cantidad de Insumos]])</f>
        <v/>
      </c>
      <c r="P1123" s="531" t="str">
        <f>IF([2]!Tabla1[[#This Row],[Descripción]]="","",_xlfn.XLOOKUP([2]!Tabla1[[#This Row],[Descripción]],[2]!Tabla10[Descripción],[2]!Tabla10[CODIGO PRESUPUESTARIO],0))</f>
        <v/>
      </c>
      <c r="Q1123" s="532"/>
      <c r="R1123" s="532" t="str">
        <f>IF([2]!Tabla1[[#This Row],[Insumos]]="","",_xlfn.XLOOKUP([2]!Tabla1[[#This Row],[Insumos]],[2]!Tabla10[Insumo],[2]!Tabla10[InsumoAbrev],"",0))</f>
        <v/>
      </c>
      <c r="S1123" s="191"/>
    </row>
    <row r="1124" spans="2:19">
      <c r="B1124" s="191" t="str">
        <f>IF('Formulario PPGR3'!$G1124="","",CONCATENATE('Formulario PPGR3'!$C1124,".",'Formulario PPGR3'!$D1124,".",'Formulario PPGR3'!$E1124,".",'Formulario PPGR3'!$F1124))</f>
        <v/>
      </c>
      <c r="C1124" s="191" t="str">
        <f>IF('Formulario PPGR3'!$G1124="","",'Formulario PPGR1'!#REF!)</f>
        <v/>
      </c>
      <c r="D1124" s="191" t="str">
        <f>IF('Formulario PPGR3'!$G1124="","",'Formulario PPGR1'!#REF!)</f>
        <v/>
      </c>
      <c r="E1124" s="191" t="str">
        <f>IF('Formulario PPGR3'!$G1124="","",'Formulario PPGR1'!#REF!)</f>
        <v/>
      </c>
      <c r="F1124" s="191" t="str">
        <f>IF('Formulario PPGR3'!$G1124="","",'Formulario PPGR1'!#REF!)</f>
        <v/>
      </c>
      <c r="G1124" s="190"/>
      <c r="H1124" s="528" t="e" cm="1" vm="1">
        <f t="array" ref="H1124">IF([2]!Tabla1[[#This Row],[Código_Actividad]]="","",_xlfn.XLOOKUP([2]!Tabla1[[#This Row],[Código_Actividad]],CodigoActividad,[2]!Tabla2[Actividades Programables Presupuestables],"",0))</f>
        <v>#REF!</v>
      </c>
      <c r="I1124" s="529" t="str">
        <f>IFERROR(VLOOKUP('[2]Formulario PPGR3'!$G1124,'[2]Formulario PPGR2'!$H$9:$V$534,15,FALSE),"")</f>
        <v/>
      </c>
      <c r="J1124" s="534"/>
      <c r="K1124" s="533"/>
      <c r="L1124" s="530" t="str">
        <f>IF([2]!Tabla1[[#This Row],[Descripción]]="","",_xlfn.XLOOKUP([2]!Tabla1[[#This Row],[Descripción]],[2]!Tabla10[Descripción],[2]!Tabla10[Unidad de Medida],"",0))</f>
        <v/>
      </c>
      <c r="M1124" s="321"/>
      <c r="N1124" s="546" t="str">
        <f>IF([2]!Tabla1[[#This Row],[Descripción]]="","",_xlfn.XLOOKUP([2]!Tabla1[[#This Row],[Descripción]],[2]!Tabla10[Descripción],[2]!Tabla10[Precio Unitario],0))</f>
        <v/>
      </c>
      <c r="O1124" s="546" t="str">
        <f>IF([2]!Tabla1[[#This Row],[Cantidad de Insumos]]="","",[2]!Tabla1[[#This Row],[Precio Unitario]]*[2]!Tabla1[[#This Row],[Cantidad de Insumos]])</f>
        <v/>
      </c>
      <c r="P1124" s="531" t="str">
        <f>IF([2]!Tabla1[[#This Row],[Descripción]]="","",_xlfn.XLOOKUP([2]!Tabla1[[#This Row],[Descripción]],[2]!Tabla10[Descripción],[2]!Tabla10[CODIGO PRESUPUESTARIO],0))</f>
        <v/>
      </c>
      <c r="Q1124" s="532"/>
      <c r="R1124" s="532" t="str">
        <f>IF([2]!Tabla1[[#This Row],[Insumos]]="","",_xlfn.XLOOKUP([2]!Tabla1[[#This Row],[Insumos]],[2]!Tabla10[Insumo],[2]!Tabla10[InsumoAbrev],"",0))</f>
        <v/>
      </c>
      <c r="S1124" s="191"/>
    </row>
    <row r="1125" spans="2:19">
      <c r="B1125" s="191" t="str">
        <f>IF('Formulario PPGR3'!$G1125="","",CONCATENATE('Formulario PPGR3'!$C1125,".",'Formulario PPGR3'!$D1125,".",'Formulario PPGR3'!$E1125,".",'Formulario PPGR3'!$F1125))</f>
        <v/>
      </c>
      <c r="C1125" s="191" t="str">
        <f>IF('Formulario PPGR3'!$G1125="","",'Formulario PPGR1'!#REF!)</f>
        <v/>
      </c>
      <c r="D1125" s="191" t="str">
        <f>IF('Formulario PPGR3'!$G1125="","",'Formulario PPGR1'!#REF!)</f>
        <v/>
      </c>
      <c r="E1125" s="191" t="str">
        <f>IF('Formulario PPGR3'!$G1125="","",'Formulario PPGR1'!#REF!)</f>
        <v/>
      </c>
      <c r="F1125" s="191" t="str">
        <f>IF('Formulario PPGR3'!$G1125="","",'Formulario PPGR1'!#REF!)</f>
        <v/>
      </c>
      <c r="G1125" s="190"/>
      <c r="H1125" s="528" t="e" cm="1" vm="1">
        <f t="array" ref="H1125">IF([2]!Tabla1[[#This Row],[Código_Actividad]]="","",_xlfn.XLOOKUP([2]!Tabla1[[#This Row],[Código_Actividad]],CodigoActividad,[2]!Tabla2[Actividades Programables Presupuestables],"",0))</f>
        <v>#REF!</v>
      </c>
      <c r="I1125" s="529" t="str">
        <f>IFERROR(VLOOKUP('[2]Formulario PPGR3'!$G1125,'[2]Formulario PPGR2'!$H$9:$V$534,15,FALSE),"")</f>
        <v/>
      </c>
      <c r="J1125" s="534"/>
      <c r="K1125" s="533"/>
      <c r="L1125" s="530" t="str">
        <f>IF([2]!Tabla1[[#This Row],[Descripción]]="","",_xlfn.XLOOKUP([2]!Tabla1[[#This Row],[Descripción]],[2]!Tabla10[Descripción],[2]!Tabla10[Unidad de Medida],"",0))</f>
        <v/>
      </c>
      <c r="M1125" s="321"/>
      <c r="N1125" s="546" t="str">
        <f>IF([2]!Tabla1[[#This Row],[Descripción]]="","",_xlfn.XLOOKUP([2]!Tabla1[[#This Row],[Descripción]],[2]!Tabla10[Descripción],[2]!Tabla10[Precio Unitario],0))</f>
        <v/>
      </c>
      <c r="O1125" s="546" t="str">
        <f>IF([2]!Tabla1[[#This Row],[Cantidad de Insumos]]="","",[2]!Tabla1[[#This Row],[Precio Unitario]]*[2]!Tabla1[[#This Row],[Cantidad de Insumos]])</f>
        <v/>
      </c>
      <c r="P1125" s="531" t="str">
        <f>IF([2]!Tabla1[[#This Row],[Descripción]]="","",_xlfn.XLOOKUP([2]!Tabla1[[#This Row],[Descripción]],[2]!Tabla10[Descripción],[2]!Tabla10[CODIGO PRESUPUESTARIO],0))</f>
        <v/>
      </c>
      <c r="Q1125" s="532"/>
      <c r="R1125" s="532" t="str">
        <f>IF([2]!Tabla1[[#This Row],[Insumos]]="","",_xlfn.XLOOKUP([2]!Tabla1[[#This Row],[Insumos]],[2]!Tabla10[Insumo],[2]!Tabla10[InsumoAbrev],"",0))</f>
        <v/>
      </c>
      <c r="S1125" s="191"/>
    </row>
    <row r="1126" spans="2:19">
      <c r="B1126" s="191" t="str">
        <f>IF('Formulario PPGR3'!$G1126="","",CONCATENATE('Formulario PPGR3'!$C1126,".",'Formulario PPGR3'!$D1126,".",'Formulario PPGR3'!$E1126,".",'Formulario PPGR3'!$F1126))</f>
        <v/>
      </c>
      <c r="C1126" s="191" t="str">
        <f>IF('Formulario PPGR3'!$G1126="","",'Formulario PPGR1'!#REF!)</f>
        <v/>
      </c>
      <c r="D1126" s="191" t="str">
        <f>IF('Formulario PPGR3'!$G1126="","",'Formulario PPGR1'!#REF!)</f>
        <v/>
      </c>
      <c r="E1126" s="191" t="str">
        <f>IF('Formulario PPGR3'!$G1126="","",'Formulario PPGR1'!#REF!)</f>
        <v/>
      </c>
      <c r="F1126" s="191" t="str">
        <f>IF('Formulario PPGR3'!$G1126="","",'Formulario PPGR1'!#REF!)</f>
        <v/>
      </c>
      <c r="G1126" s="190"/>
      <c r="H1126" s="528" t="e" cm="1" vm="1">
        <f t="array" ref="H1126">IF([2]!Tabla1[[#This Row],[Código_Actividad]]="","",_xlfn.XLOOKUP([2]!Tabla1[[#This Row],[Código_Actividad]],CodigoActividad,[2]!Tabla2[Actividades Programables Presupuestables],"",0))</f>
        <v>#REF!</v>
      </c>
      <c r="I1126" s="529" t="str">
        <f>IFERROR(VLOOKUP('[2]Formulario PPGR3'!$G1126,'[2]Formulario PPGR2'!$H$9:$V$534,15,FALSE),"")</f>
        <v/>
      </c>
      <c r="J1126" s="534"/>
      <c r="K1126" s="533"/>
      <c r="L1126" s="530" t="str">
        <f>IF([2]!Tabla1[[#This Row],[Descripción]]="","",_xlfn.XLOOKUP([2]!Tabla1[[#This Row],[Descripción]],[2]!Tabla10[Descripción],[2]!Tabla10[Unidad de Medida],"",0))</f>
        <v/>
      </c>
      <c r="M1126" s="321"/>
      <c r="N1126" s="546" t="str">
        <f>IF([2]!Tabla1[[#This Row],[Descripción]]="","",_xlfn.XLOOKUP([2]!Tabla1[[#This Row],[Descripción]],[2]!Tabla10[Descripción],[2]!Tabla10[Precio Unitario],0))</f>
        <v/>
      </c>
      <c r="O1126" s="546" t="str">
        <f>IF([2]!Tabla1[[#This Row],[Cantidad de Insumos]]="","",[2]!Tabla1[[#This Row],[Precio Unitario]]*[2]!Tabla1[[#This Row],[Cantidad de Insumos]])</f>
        <v/>
      </c>
      <c r="P1126" s="531" t="str">
        <f>IF([2]!Tabla1[[#This Row],[Descripción]]="","",_xlfn.XLOOKUP([2]!Tabla1[[#This Row],[Descripción]],[2]!Tabla10[Descripción],[2]!Tabla10[CODIGO PRESUPUESTARIO],0))</f>
        <v/>
      </c>
      <c r="Q1126" s="532"/>
      <c r="R1126" s="532" t="str">
        <f>IF([2]!Tabla1[[#This Row],[Insumos]]="","",_xlfn.XLOOKUP([2]!Tabla1[[#This Row],[Insumos]],[2]!Tabla10[Insumo],[2]!Tabla10[InsumoAbrev],"",0))</f>
        <v/>
      </c>
      <c r="S1126" s="191"/>
    </row>
    <row r="1127" spans="2:19">
      <c r="B1127" s="191" t="str">
        <f>IF('Formulario PPGR3'!$G1127="","",CONCATENATE('Formulario PPGR3'!$C1127,".",'Formulario PPGR3'!$D1127,".",'Formulario PPGR3'!$E1127,".",'Formulario PPGR3'!$F1127))</f>
        <v/>
      </c>
      <c r="C1127" s="191" t="str">
        <f>IF('Formulario PPGR3'!$G1127="","",'Formulario PPGR1'!#REF!)</f>
        <v/>
      </c>
      <c r="D1127" s="191" t="str">
        <f>IF('Formulario PPGR3'!$G1127="","",'Formulario PPGR1'!#REF!)</f>
        <v/>
      </c>
      <c r="E1127" s="191" t="str">
        <f>IF('Formulario PPGR3'!$G1127="","",'Formulario PPGR1'!#REF!)</f>
        <v/>
      </c>
      <c r="F1127" s="191" t="str">
        <f>IF('Formulario PPGR3'!$G1127="","",'Formulario PPGR1'!#REF!)</f>
        <v/>
      </c>
      <c r="G1127" s="190"/>
      <c r="H1127" s="528" t="e" cm="1" vm="1">
        <f t="array" ref="H1127">IF([2]!Tabla1[[#This Row],[Código_Actividad]]="","",_xlfn.XLOOKUP([2]!Tabla1[[#This Row],[Código_Actividad]],CodigoActividad,[2]!Tabla2[Actividades Programables Presupuestables],"",0))</f>
        <v>#REF!</v>
      </c>
      <c r="I1127" s="529" t="str">
        <f>IFERROR(VLOOKUP('[2]Formulario PPGR3'!$G1127,'[2]Formulario PPGR2'!$H$9:$V$534,15,FALSE),"")</f>
        <v/>
      </c>
      <c r="J1127" s="534"/>
      <c r="K1127" s="533"/>
      <c r="L1127" s="530" t="str">
        <f>IF([2]!Tabla1[[#This Row],[Descripción]]="","",_xlfn.XLOOKUP([2]!Tabla1[[#This Row],[Descripción]],[2]!Tabla10[Descripción],[2]!Tabla10[Unidad de Medida],"",0))</f>
        <v/>
      </c>
      <c r="M1127" s="321"/>
      <c r="N1127" s="546" t="str">
        <f>IF([2]!Tabla1[[#This Row],[Descripción]]="","",_xlfn.XLOOKUP([2]!Tabla1[[#This Row],[Descripción]],[2]!Tabla10[Descripción],[2]!Tabla10[Precio Unitario],0))</f>
        <v/>
      </c>
      <c r="O1127" s="546" t="str">
        <f>IF([2]!Tabla1[[#This Row],[Cantidad de Insumos]]="","",[2]!Tabla1[[#This Row],[Precio Unitario]]*[2]!Tabla1[[#This Row],[Cantidad de Insumos]])</f>
        <v/>
      </c>
      <c r="P1127" s="531" t="str">
        <f>IF([2]!Tabla1[[#This Row],[Descripción]]="","",_xlfn.XLOOKUP([2]!Tabla1[[#This Row],[Descripción]],[2]!Tabla10[Descripción],[2]!Tabla10[CODIGO PRESUPUESTARIO],0))</f>
        <v/>
      </c>
      <c r="Q1127" s="532"/>
      <c r="R1127" s="532" t="str">
        <f>IF([2]!Tabla1[[#This Row],[Insumos]]="","",_xlfn.XLOOKUP([2]!Tabla1[[#This Row],[Insumos]],[2]!Tabla10[Insumo],[2]!Tabla10[InsumoAbrev],"",0))</f>
        <v/>
      </c>
      <c r="S1127" s="191"/>
    </row>
    <row r="1128" spans="2:19">
      <c r="B1128" s="191" t="str">
        <f>IF('Formulario PPGR3'!$G1128="","",CONCATENATE('Formulario PPGR3'!$C1128,".",'Formulario PPGR3'!$D1128,".",'Formulario PPGR3'!$E1128,".",'Formulario PPGR3'!$F1128))</f>
        <v/>
      </c>
      <c r="C1128" s="191" t="str">
        <f>IF('Formulario PPGR3'!$G1128="","",'Formulario PPGR1'!#REF!)</f>
        <v/>
      </c>
      <c r="D1128" s="191" t="str">
        <f>IF('Formulario PPGR3'!$G1128="","",'Formulario PPGR1'!#REF!)</f>
        <v/>
      </c>
      <c r="E1128" s="191" t="str">
        <f>IF('Formulario PPGR3'!$G1128="","",'Formulario PPGR1'!#REF!)</f>
        <v/>
      </c>
      <c r="F1128" s="191" t="str">
        <f>IF('Formulario PPGR3'!$G1128="","",'Formulario PPGR1'!#REF!)</f>
        <v/>
      </c>
      <c r="G1128" s="190"/>
      <c r="H1128" s="528" t="e" cm="1" vm="1">
        <f t="array" ref="H1128">IF([2]!Tabla1[[#This Row],[Código_Actividad]]="","",_xlfn.XLOOKUP([2]!Tabla1[[#This Row],[Código_Actividad]],CodigoActividad,[2]!Tabla2[Actividades Programables Presupuestables],"",0))</f>
        <v>#REF!</v>
      </c>
      <c r="I1128" s="529" t="str">
        <f>IFERROR(VLOOKUP('[2]Formulario PPGR3'!$G1128,'[2]Formulario PPGR2'!$H$9:$V$534,15,FALSE),"")</f>
        <v/>
      </c>
      <c r="J1128" s="534"/>
      <c r="K1128" s="533"/>
      <c r="L1128" s="530" t="str">
        <f>IF([2]!Tabla1[[#This Row],[Descripción]]="","",_xlfn.XLOOKUP([2]!Tabla1[[#This Row],[Descripción]],[2]!Tabla10[Descripción],[2]!Tabla10[Unidad de Medida],"",0))</f>
        <v/>
      </c>
      <c r="M1128" s="321"/>
      <c r="N1128" s="546" t="str">
        <f>IF([2]!Tabla1[[#This Row],[Descripción]]="","",_xlfn.XLOOKUP([2]!Tabla1[[#This Row],[Descripción]],[2]!Tabla10[Descripción],[2]!Tabla10[Precio Unitario],0))</f>
        <v/>
      </c>
      <c r="O1128" s="546" t="str">
        <f>IF([2]!Tabla1[[#This Row],[Cantidad de Insumos]]="","",[2]!Tabla1[[#This Row],[Precio Unitario]]*[2]!Tabla1[[#This Row],[Cantidad de Insumos]])</f>
        <v/>
      </c>
      <c r="P1128" s="531" t="str">
        <f>IF([2]!Tabla1[[#This Row],[Descripción]]="","",_xlfn.XLOOKUP([2]!Tabla1[[#This Row],[Descripción]],[2]!Tabla10[Descripción],[2]!Tabla10[CODIGO PRESUPUESTARIO],0))</f>
        <v/>
      </c>
      <c r="Q1128" s="532"/>
      <c r="R1128" s="532" t="str">
        <f>IF([2]!Tabla1[[#This Row],[Insumos]]="","",_xlfn.XLOOKUP([2]!Tabla1[[#This Row],[Insumos]],[2]!Tabla10[Insumo],[2]!Tabla10[InsumoAbrev],"",0))</f>
        <v/>
      </c>
      <c r="S1128" s="191"/>
    </row>
    <row r="1129" spans="2:19">
      <c r="B1129" s="191" t="str">
        <f>IF('Formulario PPGR3'!$G1129="","",CONCATENATE('Formulario PPGR3'!$C1129,".",'Formulario PPGR3'!$D1129,".",'Formulario PPGR3'!$E1129,".",'Formulario PPGR3'!$F1129))</f>
        <v/>
      </c>
      <c r="C1129" s="191" t="str">
        <f>IF('Formulario PPGR3'!$G1129="","",'Formulario PPGR1'!#REF!)</f>
        <v/>
      </c>
      <c r="D1129" s="191" t="str">
        <f>IF('Formulario PPGR3'!$G1129="","",'Formulario PPGR1'!#REF!)</f>
        <v/>
      </c>
      <c r="E1129" s="191" t="str">
        <f>IF('Formulario PPGR3'!$G1129="","",'Formulario PPGR1'!#REF!)</f>
        <v/>
      </c>
      <c r="F1129" s="191" t="str">
        <f>IF('Formulario PPGR3'!$G1129="","",'Formulario PPGR1'!#REF!)</f>
        <v/>
      </c>
      <c r="G1129" s="190"/>
      <c r="H1129" s="528" t="e" cm="1" vm="1">
        <f t="array" ref="H1129">IF([2]!Tabla1[[#This Row],[Código_Actividad]]="","",_xlfn.XLOOKUP([2]!Tabla1[[#This Row],[Código_Actividad]],CodigoActividad,[2]!Tabla2[Actividades Programables Presupuestables],"",0))</f>
        <v>#REF!</v>
      </c>
      <c r="I1129" s="529" t="str">
        <f>IFERROR(VLOOKUP('[2]Formulario PPGR3'!$G1129,'[2]Formulario PPGR2'!$H$9:$V$534,15,FALSE),"")</f>
        <v/>
      </c>
      <c r="J1129" s="534"/>
      <c r="K1129" s="533"/>
      <c r="L1129" s="530" t="str">
        <f>IF([2]!Tabla1[[#This Row],[Descripción]]="","",_xlfn.XLOOKUP([2]!Tabla1[[#This Row],[Descripción]],[2]!Tabla10[Descripción],[2]!Tabla10[Unidad de Medida],"",0))</f>
        <v/>
      </c>
      <c r="M1129" s="321"/>
      <c r="N1129" s="546" t="str">
        <f>IF([2]!Tabla1[[#This Row],[Descripción]]="","",_xlfn.XLOOKUP([2]!Tabla1[[#This Row],[Descripción]],[2]!Tabla10[Descripción],[2]!Tabla10[Precio Unitario],0))</f>
        <v/>
      </c>
      <c r="O1129" s="546" t="str">
        <f>IF([2]!Tabla1[[#This Row],[Cantidad de Insumos]]="","",[2]!Tabla1[[#This Row],[Precio Unitario]]*[2]!Tabla1[[#This Row],[Cantidad de Insumos]])</f>
        <v/>
      </c>
      <c r="P1129" s="531" t="str">
        <f>IF([2]!Tabla1[[#This Row],[Descripción]]="","",_xlfn.XLOOKUP([2]!Tabla1[[#This Row],[Descripción]],[2]!Tabla10[Descripción],[2]!Tabla10[CODIGO PRESUPUESTARIO],0))</f>
        <v/>
      </c>
      <c r="Q1129" s="532"/>
      <c r="R1129" s="532" t="str">
        <f>IF([2]!Tabla1[[#This Row],[Insumos]]="","",_xlfn.XLOOKUP([2]!Tabla1[[#This Row],[Insumos]],[2]!Tabla10[Insumo],[2]!Tabla10[InsumoAbrev],"",0))</f>
        <v/>
      </c>
      <c r="S1129" s="191"/>
    </row>
    <row r="1130" spans="2:19">
      <c r="B1130" s="191" t="str">
        <f>IF('Formulario PPGR3'!$G1130="","",CONCATENATE('Formulario PPGR3'!$C1130,".",'Formulario PPGR3'!$D1130,".",'Formulario PPGR3'!$E1130,".",'Formulario PPGR3'!$F1130))</f>
        <v/>
      </c>
      <c r="C1130" s="191" t="str">
        <f>IF('Formulario PPGR3'!$G1130="","",'Formulario PPGR1'!#REF!)</f>
        <v/>
      </c>
      <c r="D1130" s="191" t="str">
        <f>IF('Formulario PPGR3'!$G1130="","",'Formulario PPGR1'!#REF!)</f>
        <v/>
      </c>
      <c r="E1130" s="191" t="str">
        <f>IF('Formulario PPGR3'!$G1130="","",'Formulario PPGR1'!#REF!)</f>
        <v/>
      </c>
      <c r="F1130" s="191" t="str">
        <f>IF('Formulario PPGR3'!$G1130="","",'Formulario PPGR1'!#REF!)</f>
        <v/>
      </c>
      <c r="G1130" s="190"/>
      <c r="H1130" s="528" t="e" cm="1" vm="1">
        <f t="array" ref="H1130">IF([2]!Tabla1[[#This Row],[Código_Actividad]]="","",_xlfn.XLOOKUP([2]!Tabla1[[#This Row],[Código_Actividad]],CodigoActividad,[2]!Tabla2[Actividades Programables Presupuestables],"",0))</f>
        <v>#REF!</v>
      </c>
      <c r="I1130" s="529" t="str">
        <f>IFERROR(VLOOKUP('[2]Formulario PPGR3'!$G1130,'[2]Formulario PPGR2'!$H$9:$V$534,15,FALSE),"")</f>
        <v/>
      </c>
      <c r="J1130" s="534"/>
      <c r="K1130" s="533"/>
      <c r="L1130" s="530" t="str">
        <f>IF([2]!Tabla1[[#This Row],[Descripción]]="","",_xlfn.XLOOKUP([2]!Tabla1[[#This Row],[Descripción]],[2]!Tabla10[Descripción],[2]!Tabla10[Unidad de Medida],"",0))</f>
        <v/>
      </c>
      <c r="M1130" s="321"/>
      <c r="N1130" s="546" t="str">
        <f>IF([2]!Tabla1[[#This Row],[Descripción]]="","",_xlfn.XLOOKUP([2]!Tabla1[[#This Row],[Descripción]],[2]!Tabla10[Descripción],[2]!Tabla10[Precio Unitario],0))</f>
        <v/>
      </c>
      <c r="O1130" s="546" t="str">
        <f>IF([2]!Tabla1[[#This Row],[Cantidad de Insumos]]="","",[2]!Tabla1[[#This Row],[Precio Unitario]]*[2]!Tabla1[[#This Row],[Cantidad de Insumos]])</f>
        <v/>
      </c>
      <c r="P1130" s="531" t="str">
        <f>IF([2]!Tabla1[[#This Row],[Descripción]]="","",_xlfn.XLOOKUP([2]!Tabla1[[#This Row],[Descripción]],[2]!Tabla10[Descripción],[2]!Tabla10[CODIGO PRESUPUESTARIO],0))</f>
        <v/>
      </c>
      <c r="Q1130" s="532"/>
      <c r="R1130" s="532" t="str">
        <f>IF([2]!Tabla1[[#This Row],[Insumos]]="","",_xlfn.XLOOKUP([2]!Tabla1[[#This Row],[Insumos]],[2]!Tabla10[Insumo],[2]!Tabla10[InsumoAbrev],"",0))</f>
        <v/>
      </c>
      <c r="S1130" s="191"/>
    </row>
    <row r="1131" spans="2:19">
      <c r="B1131" s="191" t="str">
        <f>IF('Formulario PPGR3'!$G1131="","",CONCATENATE('Formulario PPGR3'!$C1131,".",'Formulario PPGR3'!$D1131,".",'Formulario PPGR3'!$E1131,".",'Formulario PPGR3'!$F1131))</f>
        <v/>
      </c>
      <c r="C1131" s="191" t="str">
        <f>IF('Formulario PPGR3'!$G1131="","",'Formulario PPGR1'!#REF!)</f>
        <v/>
      </c>
      <c r="D1131" s="191" t="str">
        <f>IF('Formulario PPGR3'!$G1131="","",'Formulario PPGR1'!#REF!)</f>
        <v/>
      </c>
      <c r="E1131" s="191" t="str">
        <f>IF('Formulario PPGR3'!$G1131="","",'Formulario PPGR1'!#REF!)</f>
        <v/>
      </c>
      <c r="F1131" s="191" t="str">
        <f>IF('Formulario PPGR3'!$G1131="","",'Formulario PPGR1'!#REF!)</f>
        <v/>
      </c>
      <c r="G1131" s="190"/>
      <c r="H1131" s="528" t="e" cm="1" vm="1">
        <f t="array" ref="H1131">IF([2]!Tabla1[[#This Row],[Código_Actividad]]="","",_xlfn.XLOOKUP([2]!Tabla1[[#This Row],[Código_Actividad]],CodigoActividad,[2]!Tabla2[Actividades Programables Presupuestables],"",0))</f>
        <v>#REF!</v>
      </c>
      <c r="I1131" s="529" t="str">
        <f>IFERROR(VLOOKUP('[2]Formulario PPGR3'!$G1131,'[2]Formulario PPGR2'!$H$9:$V$534,15,FALSE),"")</f>
        <v/>
      </c>
      <c r="J1131" s="534"/>
      <c r="K1131" s="533"/>
      <c r="L1131" s="530" t="str">
        <f>IF([2]!Tabla1[[#This Row],[Descripción]]="","",_xlfn.XLOOKUP([2]!Tabla1[[#This Row],[Descripción]],[2]!Tabla10[Descripción],[2]!Tabla10[Unidad de Medida],"",0))</f>
        <v/>
      </c>
      <c r="M1131" s="321"/>
      <c r="N1131" s="546" t="str">
        <f>IF([2]!Tabla1[[#This Row],[Descripción]]="","",_xlfn.XLOOKUP([2]!Tabla1[[#This Row],[Descripción]],[2]!Tabla10[Descripción],[2]!Tabla10[Precio Unitario],0))</f>
        <v/>
      </c>
      <c r="O1131" s="546" t="str">
        <f>IF([2]!Tabla1[[#This Row],[Cantidad de Insumos]]="","",[2]!Tabla1[[#This Row],[Precio Unitario]]*[2]!Tabla1[[#This Row],[Cantidad de Insumos]])</f>
        <v/>
      </c>
      <c r="P1131" s="531" t="str">
        <f>IF([2]!Tabla1[[#This Row],[Descripción]]="","",_xlfn.XLOOKUP([2]!Tabla1[[#This Row],[Descripción]],[2]!Tabla10[Descripción],[2]!Tabla10[CODIGO PRESUPUESTARIO],0))</f>
        <v/>
      </c>
      <c r="Q1131" s="532"/>
      <c r="R1131" s="532" t="str">
        <f>IF([2]!Tabla1[[#This Row],[Insumos]]="","",_xlfn.XLOOKUP([2]!Tabla1[[#This Row],[Insumos]],[2]!Tabla10[Insumo],[2]!Tabla10[InsumoAbrev],"",0))</f>
        <v/>
      </c>
      <c r="S1131" s="191"/>
    </row>
    <row r="1132" spans="2:19">
      <c r="B1132" s="191" t="str">
        <f>IF('Formulario PPGR3'!$G1132="","",CONCATENATE('Formulario PPGR3'!$C1132,".",'Formulario PPGR3'!$D1132,".",'Formulario PPGR3'!$E1132,".",'Formulario PPGR3'!$F1132))</f>
        <v/>
      </c>
      <c r="C1132" s="191" t="str">
        <f>IF('Formulario PPGR3'!$G1132="","",'Formulario PPGR1'!#REF!)</f>
        <v/>
      </c>
      <c r="D1132" s="191" t="str">
        <f>IF('Formulario PPGR3'!$G1132="","",'Formulario PPGR1'!#REF!)</f>
        <v/>
      </c>
      <c r="E1132" s="191" t="str">
        <f>IF('Formulario PPGR3'!$G1132="","",'Formulario PPGR1'!#REF!)</f>
        <v/>
      </c>
      <c r="F1132" s="191" t="str">
        <f>IF('Formulario PPGR3'!$G1132="","",'Formulario PPGR1'!#REF!)</f>
        <v/>
      </c>
      <c r="G1132" s="190"/>
      <c r="H1132" s="528" t="e" cm="1" vm="1">
        <f t="array" ref="H1132">IF([2]!Tabla1[[#This Row],[Código_Actividad]]="","",_xlfn.XLOOKUP([2]!Tabla1[[#This Row],[Código_Actividad]],CodigoActividad,[2]!Tabla2[Actividades Programables Presupuestables],"",0))</f>
        <v>#REF!</v>
      </c>
      <c r="I1132" s="529" t="str">
        <f>IFERROR(VLOOKUP('[2]Formulario PPGR3'!$G1132,'[2]Formulario PPGR2'!$H$9:$V$534,15,FALSE),"")</f>
        <v/>
      </c>
      <c r="J1132" s="534"/>
      <c r="K1132" s="533"/>
      <c r="L1132" s="530" t="str">
        <f>IF([2]!Tabla1[[#This Row],[Descripción]]="","",_xlfn.XLOOKUP([2]!Tabla1[[#This Row],[Descripción]],[2]!Tabla10[Descripción],[2]!Tabla10[Unidad de Medida],"",0))</f>
        <v/>
      </c>
      <c r="M1132" s="321"/>
      <c r="N1132" s="546" t="str">
        <f>IF([2]!Tabla1[[#This Row],[Descripción]]="","",_xlfn.XLOOKUP([2]!Tabla1[[#This Row],[Descripción]],[2]!Tabla10[Descripción],[2]!Tabla10[Precio Unitario],0))</f>
        <v/>
      </c>
      <c r="O1132" s="546" t="str">
        <f>IF([2]!Tabla1[[#This Row],[Cantidad de Insumos]]="","",[2]!Tabla1[[#This Row],[Precio Unitario]]*[2]!Tabla1[[#This Row],[Cantidad de Insumos]])</f>
        <v/>
      </c>
      <c r="P1132" s="531" t="str">
        <f>IF([2]!Tabla1[[#This Row],[Descripción]]="","",_xlfn.XLOOKUP([2]!Tabla1[[#This Row],[Descripción]],[2]!Tabla10[Descripción],[2]!Tabla10[CODIGO PRESUPUESTARIO],0))</f>
        <v/>
      </c>
      <c r="Q1132" s="532"/>
      <c r="R1132" s="532" t="str">
        <f>IF([2]!Tabla1[[#This Row],[Insumos]]="","",_xlfn.XLOOKUP([2]!Tabla1[[#This Row],[Insumos]],[2]!Tabla10[Insumo],[2]!Tabla10[InsumoAbrev],"",0))</f>
        <v/>
      </c>
      <c r="S1132" s="191"/>
    </row>
    <row r="1133" spans="2:19">
      <c r="B1133" s="191" t="str">
        <f>IF('Formulario PPGR3'!$G1133="","",CONCATENATE('Formulario PPGR3'!$C1133,".",'Formulario PPGR3'!$D1133,".",'Formulario PPGR3'!$E1133,".",'Formulario PPGR3'!$F1133))</f>
        <v/>
      </c>
      <c r="C1133" s="191" t="str">
        <f>IF('Formulario PPGR3'!$G1133="","",'Formulario PPGR1'!#REF!)</f>
        <v/>
      </c>
      <c r="D1133" s="191" t="str">
        <f>IF('Formulario PPGR3'!$G1133="","",'Formulario PPGR1'!#REF!)</f>
        <v/>
      </c>
      <c r="E1133" s="191" t="str">
        <f>IF('Formulario PPGR3'!$G1133="","",'Formulario PPGR1'!#REF!)</f>
        <v/>
      </c>
      <c r="F1133" s="191" t="str">
        <f>IF('Formulario PPGR3'!$G1133="","",'Formulario PPGR1'!#REF!)</f>
        <v/>
      </c>
      <c r="G1133" s="190"/>
      <c r="H1133" s="528" t="e" cm="1" vm="1">
        <f t="array" ref="H1133">IF([2]!Tabla1[[#This Row],[Código_Actividad]]="","",_xlfn.XLOOKUP([2]!Tabla1[[#This Row],[Código_Actividad]],CodigoActividad,[2]!Tabla2[Actividades Programables Presupuestables],"",0))</f>
        <v>#REF!</v>
      </c>
      <c r="I1133" s="529" t="str">
        <f>IFERROR(VLOOKUP('[2]Formulario PPGR3'!$G1133,'[2]Formulario PPGR2'!$H$9:$V$534,15,FALSE),"")</f>
        <v/>
      </c>
      <c r="J1133" s="534"/>
      <c r="K1133" s="533"/>
      <c r="L1133" s="530" t="str">
        <f>IF([2]!Tabla1[[#This Row],[Descripción]]="","",_xlfn.XLOOKUP([2]!Tabla1[[#This Row],[Descripción]],[2]!Tabla10[Descripción],[2]!Tabla10[Unidad de Medida],"",0))</f>
        <v/>
      </c>
      <c r="M1133" s="321"/>
      <c r="N1133" s="546" t="str">
        <f>IF([2]!Tabla1[[#This Row],[Descripción]]="","",_xlfn.XLOOKUP([2]!Tabla1[[#This Row],[Descripción]],[2]!Tabla10[Descripción],[2]!Tabla10[Precio Unitario],0))</f>
        <v/>
      </c>
      <c r="O1133" s="546" t="str">
        <f>IF([2]!Tabla1[[#This Row],[Cantidad de Insumos]]="","",[2]!Tabla1[[#This Row],[Precio Unitario]]*[2]!Tabla1[[#This Row],[Cantidad de Insumos]])</f>
        <v/>
      </c>
      <c r="P1133" s="531" t="str">
        <f>IF([2]!Tabla1[[#This Row],[Descripción]]="","",_xlfn.XLOOKUP([2]!Tabla1[[#This Row],[Descripción]],[2]!Tabla10[Descripción],[2]!Tabla10[CODIGO PRESUPUESTARIO],0))</f>
        <v/>
      </c>
      <c r="Q1133" s="532"/>
      <c r="R1133" s="532" t="str">
        <f>IF([2]!Tabla1[[#This Row],[Insumos]]="","",_xlfn.XLOOKUP([2]!Tabla1[[#This Row],[Insumos]],[2]!Tabla10[Insumo],[2]!Tabla10[InsumoAbrev],"",0))</f>
        <v/>
      </c>
      <c r="S1133" s="191"/>
    </row>
    <row r="1134" spans="2:19">
      <c r="B1134" s="191" t="str">
        <f>IF('Formulario PPGR3'!$G1134="","",CONCATENATE('Formulario PPGR3'!$C1134,".",'Formulario PPGR3'!$D1134,".",'Formulario PPGR3'!$E1134,".",'Formulario PPGR3'!$F1134))</f>
        <v/>
      </c>
      <c r="C1134" s="191" t="str">
        <f>IF('Formulario PPGR3'!$G1134="","",'Formulario PPGR1'!#REF!)</f>
        <v/>
      </c>
      <c r="D1134" s="191" t="str">
        <f>IF('Formulario PPGR3'!$G1134="","",'Formulario PPGR1'!#REF!)</f>
        <v/>
      </c>
      <c r="E1134" s="191" t="str">
        <f>IF('Formulario PPGR3'!$G1134="","",'Formulario PPGR1'!#REF!)</f>
        <v/>
      </c>
      <c r="F1134" s="191" t="str">
        <f>IF('Formulario PPGR3'!$G1134="","",'Formulario PPGR1'!#REF!)</f>
        <v/>
      </c>
      <c r="G1134" s="190"/>
      <c r="H1134" s="528" t="e" cm="1" vm="1">
        <f t="array" ref="H1134">IF([2]!Tabla1[[#This Row],[Código_Actividad]]="","",_xlfn.XLOOKUP([2]!Tabla1[[#This Row],[Código_Actividad]],CodigoActividad,[2]!Tabla2[Actividades Programables Presupuestables],"",0))</f>
        <v>#REF!</v>
      </c>
      <c r="I1134" s="529" t="str">
        <f>IFERROR(VLOOKUP('[2]Formulario PPGR3'!$G1134,'[2]Formulario PPGR2'!$H$9:$V$534,15,FALSE),"")</f>
        <v/>
      </c>
      <c r="J1134" s="534"/>
      <c r="K1134" s="533"/>
      <c r="L1134" s="530" t="str">
        <f>IF([2]!Tabla1[[#This Row],[Descripción]]="","",_xlfn.XLOOKUP([2]!Tabla1[[#This Row],[Descripción]],[2]!Tabla10[Descripción],[2]!Tabla10[Unidad de Medida],"",0))</f>
        <v/>
      </c>
      <c r="M1134" s="321"/>
      <c r="N1134" s="546" t="str">
        <f>IF([2]!Tabla1[[#This Row],[Descripción]]="","",_xlfn.XLOOKUP([2]!Tabla1[[#This Row],[Descripción]],[2]!Tabla10[Descripción],[2]!Tabla10[Precio Unitario],0))</f>
        <v/>
      </c>
      <c r="O1134" s="546" t="str">
        <f>IF([2]!Tabla1[[#This Row],[Cantidad de Insumos]]="","",[2]!Tabla1[[#This Row],[Precio Unitario]]*[2]!Tabla1[[#This Row],[Cantidad de Insumos]])</f>
        <v/>
      </c>
      <c r="P1134" s="531" t="str">
        <f>IF([2]!Tabla1[[#This Row],[Descripción]]="","",_xlfn.XLOOKUP([2]!Tabla1[[#This Row],[Descripción]],[2]!Tabla10[Descripción],[2]!Tabla10[CODIGO PRESUPUESTARIO],0))</f>
        <v/>
      </c>
      <c r="Q1134" s="532"/>
      <c r="R1134" s="532" t="str">
        <f>IF([2]!Tabla1[[#This Row],[Insumos]]="","",_xlfn.XLOOKUP([2]!Tabla1[[#This Row],[Insumos]],[2]!Tabla10[Insumo],[2]!Tabla10[InsumoAbrev],"",0))</f>
        <v/>
      </c>
      <c r="S1134" s="191"/>
    </row>
    <row r="1135" spans="2:19">
      <c r="B1135" s="191" t="str">
        <f>IF('Formulario PPGR3'!$G1135="","",CONCATENATE('Formulario PPGR3'!$C1135,".",'Formulario PPGR3'!$D1135,".",'Formulario PPGR3'!$E1135,".",'Formulario PPGR3'!$F1135))</f>
        <v/>
      </c>
      <c r="C1135" s="191" t="str">
        <f>IF('Formulario PPGR3'!$G1135="","",'Formulario PPGR1'!#REF!)</f>
        <v/>
      </c>
      <c r="D1135" s="191" t="str">
        <f>IF('Formulario PPGR3'!$G1135="","",'Formulario PPGR1'!#REF!)</f>
        <v/>
      </c>
      <c r="E1135" s="191" t="str">
        <f>IF('Formulario PPGR3'!$G1135="","",'Formulario PPGR1'!#REF!)</f>
        <v/>
      </c>
      <c r="F1135" s="191" t="str">
        <f>IF('Formulario PPGR3'!$G1135="","",'Formulario PPGR1'!#REF!)</f>
        <v/>
      </c>
      <c r="G1135" s="190"/>
      <c r="H1135" s="528" t="e" cm="1" vm="1">
        <f t="array" ref="H1135">IF([2]!Tabla1[[#This Row],[Código_Actividad]]="","",_xlfn.XLOOKUP([2]!Tabla1[[#This Row],[Código_Actividad]],CodigoActividad,[2]!Tabla2[Actividades Programables Presupuestables],"",0))</f>
        <v>#REF!</v>
      </c>
      <c r="I1135" s="529" t="str">
        <f>IFERROR(VLOOKUP('[2]Formulario PPGR3'!$G1135,'[2]Formulario PPGR2'!$H$9:$V$534,15,FALSE),"")</f>
        <v/>
      </c>
      <c r="J1135" s="534"/>
      <c r="K1135" s="533"/>
      <c r="L1135" s="530" t="str">
        <f>IF([2]!Tabla1[[#This Row],[Descripción]]="","",_xlfn.XLOOKUP([2]!Tabla1[[#This Row],[Descripción]],[2]!Tabla10[Descripción],[2]!Tabla10[Unidad de Medida],"",0))</f>
        <v/>
      </c>
      <c r="M1135" s="321"/>
      <c r="N1135" s="546" t="str">
        <f>IF([2]!Tabla1[[#This Row],[Descripción]]="","",_xlfn.XLOOKUP([2]!Tabla1[[#This Row],[Descripción]],[2]!Tabla10[Descripción],[2]!Tabla10[Precio Unitario],0))</f>
        <v/>
      </c>
      <c r="O1135" s="546" t="str">
        <f>IF([2]!Tabla1[[#This Row],[Cantidad de Insumos]]="","",[2]!Tabla1[[#This Row],[Precio Unitario]]*[2]!Tabla1[[#This Row],[Cantidad de Insumos]])</f>
        <v/>
      </c>
      <c r="P1135" s="531" t="str">
        <f>IF([2]!Tabla1[[#This Row],[Descripción]]="","",_xlfn.XLOOKUP([2]!Tabla1[[#This Row],[Descripción]],[2]!Tabla10[Descripción],[2]!Tabla10[CODIGO PRESUPUESTARIO],0))</f>
        <v/>
      </c>
      <c r="Q1135" s="532"/>
      <c r="R1135" s="532" t="str">
        <f>IF([2]!Tabla1[[#This Row],[Insumos]]="","",_xlfn.XLOOKUP([2]!Tabla1[[#This Row],[Insumos]],[2]!Tabla10[Insumo],[2]!Tabla10[InsumoAbrev],"",0))</f>
        <v/>
      </c>
      <c r="S1135" s="191"/>
    </row>
    <row r="1136" spans="2:19">
      <c r="B1136" s="191" t="str">
        <f>IF('Formulario PPGR3'!$G1136="","",CONCATENATE('Formulario PPGR3'!$C1136,".",'Formulario PPGR3'!$D1136,".",'Formulario PPGR3'!$E1136,".",'Formulario PPGR3'!$F1136))</f>
        <v/>
      </c>
      <c r="C1136" s="191" t="str">
        <f>IF('Formulario PPGR3'!$G1136="","",'Formulario PPGR1'!#REF!)</f>
        <v/>
      </c>
      <c r="D1136" s="191" t="str">
        <f>IF('Formulario PPGR3'!$G1136="","",'Formulario PPGR1'!#REF!)</f>
        <v/>
      </c>
      <c r="E1136" s="191" t="str">
        <f>IF('Formulario PPGR3'!$G1136="","",'Formulario PPGR1'!#REF!)</f>
        <v/>
      </c>
      <c r="F1136" s="191" t="str">
        <f>IF('Formulario PPGR3'!$G1136="","",'Formulario PPGR1'!#REF!)</f>
        <v/>
      </c>
      <c r="G1136" s="190"/>
      <c r="H1136" s="528" t="e" cm="1" vm="1">
        <f t="array" ref="H1136">IF([2]!Tabla1[[#This Row],[Código_Actividad]]="","",_xlfn.XLOOKUP([2]!Tabla1[[#This Row],[Código_Actividad]],CodigoActividad,[2]!Tabla2[Actividades Programables Presupuestables],"",0))</f>
        <v>#REF!</v>
      </c>
      <c r="I1136" s="529" t="str">
        <f>IFERROR(VLOOKUP('[2]Formulario PPGR3'!$G1136,'[2]Formulario PPGR2'!$H$9:$V$534,15,FALSE),"")</f>
        <v/>
      </c>
      <c r="J1136" s="534"/>
      <c r="K1136" s="533"/>
      <c r="L1136" s="530" t="str">
        <f>IF([2]!Tabla1[[#This Row],[Descripción]]="","",_xlfn.XLOOKUP([2]!Tabla1[[#This Row],[Descripción]],[2]!Tabla10[Descripción],[2]!Tabla10[Unidad de Medida],"",0))</f>
        <v/>
      </c>
      <c r="M1136" s="321"/>
      <c r="N1136" s="546" t="str">
        <f>IF([2]!Tabla1[[#This Row],[Descripción]]="","",_xlfn.XLOOKUP([2]!Tabla1[[#This Row],[Descripción]],[2]!Tabla10[Descripción],[2]!Tabla10[Precio Unitario],0))</f>
        <v/>
      </c>
      <c r="O1136" s="546" t="str">
        <f>IF([2]!Tabla1[[#This Row],[Cantidad de Insumos]]="","",[2]!Tabla1[[#This Row],[Precio Unitario]]*[2]!Tabla1[[#This Row],[Cantidad de Insumos]])</f>
        <v/>
      </c>
      <c r="P1136" s="531" t="str">
        <f>IF([2]!Tabla1[[#This Row],[Descripción]]="","",_xlfn.XLOOKUP([2]!Tabla1[[#This Row],[Descripción]],[2]!Tabla10[Descripción],[2]!Tabla10[CODIGO PRESUPUESTARIO],0))</f>
        <v/>
      </c>
      <c r="Q1136" s="532"/>
      <c r="R1136" s="532" t="str">
        <f>IF([2]!Tabla1[[#This Row],[Insumos]]="","",_xlfn.XLOOKUP([2]!Tabla1[[#This Row],[Insumos]],[2]!Tabla10[Insumo],[2]!Tabla10[InsumoAbrev],"",0))</f>
        <v/>
      </c>
      <c r="S1136" s="191"/>
    </row>
    <row r="1137" spans="2:19">
      <c r="B1137" s="191" t="str">
        <f>IF('Formulario PPGR3'!$G1137="","",CONCATENATE('Formulario PPGR3'!$C1137,".",'Formulario PPGR3'!$D1137,".",'Formulario PPGR3'!$E1137,".",'Formulario PPGR3'!$F1137))</f>
        <v/>
      </c>
      <c r="C1137" s="191" t="str">
        <f>IF('Formulario PPGR3'!$G1137="","",'Formulario PPGR1'!#REF!)</f>
        <v/>
      </c>
      <c r="D1137" s="191" t="str">
        <f>IF('Formulario PPGR3'!$G1137="","",'Formulario PPGR1'!#REF!)</f>
        <v/>
      </c>
      <c r="E1137" s="191" t="str">
        <f>IF('Formulario PPGR3'!$G1137="","",'Formulario PPGR1'!#REF!)</f>
        <v/>
      </c>
      <c r="F1137" s="191" t="str">
        <f>IF('Formulario PPGR3'!$G1137="","",'Formulario PPGR1'!#REF!)</f>
        <v/>
      </c>
      <c r="G1137" s="190"/>
      <c r="H1137" s="528" t="e" cm="1" vm="1">
        <f t="array" ref="H1137">IF([2]!Tabla1[[#This Row],[Código_Actividad]]="","",_xlfn.XLOOKUP([2]!Tabla1[[#This Row],[Código_Actividad]],CodigoActividad,[2]!Tabla2[Actividades Programables Presupuestables],"",0))</f>
        <v>#REF!</v>
      </c>
      <c r="I1137" s="529" t="str">
        <f>IFERROR(VLOOKUP('[2]Formulario PPGR3'!$G1137,'[2]Formulario PPGR2'!$H$9:$V$534,15,FALSE),"")</f>
        <v/>
      </c>
      <c r="J1137" s="534"/>
      <c r="K1137" s="533"/>
      <c r="L1137" s="530" t="str">
        <f>IF([2]!Tabla1[[#This Row],[Descripción]]="","",_xlfn.XLOOKUP([2]!Tabla1[[#This Row],[Descripción]],[2]!Tabla10[Descripción],[2]!Tabla10[Unidad de Medida],"",0))</f>
        <v/>
      </c>
      <c r="M1137" s="321"/>
      <c r="N1137" s="546" t="str">
        <f>IF([2]!Tabla1[[#This Row],[Descripción]]="","",_xlfn.XLOOKUP([2]!Tabla1[[#This Row],[Descripción]],[2]!Tabla10[Descripción],[2]!Tabla10[Precio Unitario],0))</f>
        <v/>
      </c>
      <c r="O1137" s="546" t="str">
        <f>IF([2]!Tabla1[[#This Row],[Cantidad de Insumos]]="","",[2]!Tabla1[[#This Row],[Precio Unitario]]*[2]!Tabla1[[#This Row],[Cantidad de Insumos]])</f>
        <v/>
      </c>
      <c r="P1137" s="531" t="str">
        <f>IF([2]!Tabla1[[#This Row],[Descripción]]="","",_xlfn.XLOOKUP([2]!Tabla1[[#This Row],[Descripción]],[2]!Tabla10[Descripción],[2]!Tabla10[CODIGO PRESUPUESTARIO],0))</f>
        <v/>
      </c>
      <c r="Q1137" s="532"/>
      <c r="R1137" s="532" t="str">
        <f>IF([2]!Tabla1[[#This Row],[Insumos]]="","",_xlfn.XLOOKUP([2]!Tabla1[[#This Row],[Insumos]],[2]!Tabla10[Insumo],[2]!Tabla10[InsumoAbrev],"",0))</f>
        <v/>
      </c>
      <c r="S1137" s="191"/>
    </row>
    <row r="1138" spans="2:19">
      <c r="B1138" s="191" t="str">
        <f>IF('Formulario PPGR3'!$G1138="","",CONCATENATE('Formulario PPGR3'!$C1138,".",'Formulario PPGR3'!$D1138,".",'Formulario PPGR3'!$E1138,".",'Formulario PPGR3'!$F1138))</f>
        <v/>
      </c>
      <c r="C1138" s="191" t="str">
        <f>IF('Formulario PPGR3'!$G1138="","",'Formulario PPGR1'!#REF!)</f>
        <v/>
      </c>
      <c r="D1138" s="191" t="str">
        <f>IF('Formulario PPGR3'!$G1138="","",'Formulario PPGR1'!#REF!)</f>
        <v/>
      </c>
      <c r="E1138" s="191" t="str">
        <f>IF('Formulario PPGR3'!$G1138="","",'Formulario PPGR1'!#REF!)</f>
        <v/>
      </c>
      <c r="F1138" s="191" t="str">
        <f>IF('Formulario PPGR3'!$G1138="","",'Formulario PPGR1'!#REF!)</f>
        <v/>
      </c>
      <c r="G1138" s="190"/>
      <c r="H1138" s="528" t="e" cm="1" vm="1">
        <f t="array" ref="H1138">IF([2]!Tabla1[[#This Row],[Código_Actividad]]="","",_xlfn.XLOOKUP([2]!Tabla1[[#This Row],[Código_Actividad]],CodigoActividad,[2]!Tabla2[Actividades Programables Presupuestables],"",0))</f>
        <v>#REF!</v>
      </c>
      <c r="I1138" s="529" t="str">
        <f>IFERROR(VLOOKUP('[2]Formulario PPGR3'!$G1138,'[2]Formulario PPGR2'!$H$9:$V$534,15,FALSE),"")</f>
        <v/>
      </c>
      <c r="J1138" s="534"/>
      <c r="K1138" s="533"/>
      <c r="L1138" s="530" t="str">
        <f>IF([2]!Tabla1[[#This Row],[Descripción]]="","",_xlfn.XLOOKUP([2]!Tabla1[[#This Row],[Descripción]],[2]!Tabla10[Descripción],[2]!Tabla10[Unidad de Medida],"",0))</f>
        <v/>
      </c>
      <c r="M1138" s="321"/>
      <c r="N1138" s="546" t="str">
        <f>IF([2]!Tabla1[[#This Row],[Descripción]]="","",_xlfn.XLOOKUP([2]!Tabla1[[#This Row],[Descripción]],[2]!Tabla10[Descripción],[2]!Tabla10[Precio Unitario],0))</f>
        <v/>
      </c>
      <c r="O1138" s="546" t="str">
        <f>IF([2]!Tabla1[[#This Row],[Cantidad de Insumos]]="","",[2]!Tabla1[[#This Row],[Precio Unitario]]*[2]!Tabla1[[#This Row],[Cantidad de Insumos]])</f>
        <v/>
      </c>
      <c r="P1138" s="531" t="str">
        <f>IF([2]!Tabla1[[#This Row],[Descripción]]="","",_xlfn.XLOOKUP([2]!Tabla1[[#This Row],[Descripción]],[2]!Tabla10[Descripción],[2]!Tabla10[CODIGO PRESUPUESTARIO],0))</f>
        <v/>
      </c>
      <c r="Q1138" s="532"/>
      <c r="R1138" s="532" t="str">
        <f>IF([2]!Tabla1[[#This Row],[Insumos]]="","",_xlfn.XLOOKUP([2]!Tabla1[[#This Row],[Insumos]],[2]!Tabla10[Insumo],[2]!Tabla10[InsumoAbrev],"",0))</f>
        <v/>
      </c>
      <c r="S1138" s="191"/>
    </row>
    <row r="1139" spans="2:19">
      <c r="B1139" s="191" t="str">
        <f>IF('Formulario PPGR3'!$G1139="","",CONCATENATE('Formulario PPGR3'!$C1139,".",'Formulario PPGR3'!$D1139,".",'Formulario PPGR3'!$E1139,".",'Formulario PPGR3'!$F1139))</f>
        <v/>
      </c>
      <c r="C1139" s="191" t="str">
        <f>IF('Formulario PPGR3'!$G1139="","",'Formulario PPGR1'!#REF!)</f>
        <v/>
      </c>
      <c r="D1139" s="191" t="str">
        <f>IF('Formulario PPGR3'!$G1139="","",'Formulario PPGR1'!#REF!)</f>
        <v/>
      </c>
      <c r="E1139" s="191" t="str">
        <f>IF('Formulario PPGR3'!$G1139="","",'Formulario PPGR1'!#REF!)</f>
        <v/>
      </c>
      <c r="F1139" s="191" t="str">
        <f>IF('Formulario PPGR3'!$G1139="","",'Formulario PPGR1'!#REF!)</f>
        <v/>
      </c>
      <c r="G1139" s="190"/>
      <c r="H1139" s="528" t="e" cm="1" vm="1">
        <f t="array" ref="H1139">IF([2]!Tabla1[[#This Row],[Código_Actividad]]="","",_xlfn.XLOOKUP([2]!Tabla1[[#This Row],[Código_Actividad]],CodigoActividad,[2]!Tabla2[Actividades Programables Presupuestables],"",0))</f>
        <v>#REF!</v>
      </c>
      <c r="I1139" s="529" t="str">
        <f>IFERROR(VLOOKUP('[2]Formulario PPGR3'!$G1139,'[2]Formulario PPGR2'!$H$9:$V$534,15,FALSE),"")</f>
        <v/>
      </c>
      <c r="J1139" s="534"/>
      <c r="K1139" s="533"/>
      <c r="L1139" s="530" t="str">
        <f>IF([2]!Tabla1[[#This Row],[Descripción]]="","",_xlfn.XLOOKUP([2]!Tabla1[[#This Row],[Descripción]],[2]!Tabla10[Descripción],[2]!Tabla10[Unidad de Medida],"",0))</f>
        <v/>
      </c>
      <c r="M1139" s="321"/>
      <c r="N1139" s="546" t="str">
        <f>IF([2]!Tabla1[[#This Row],[Descripción]]="","",_xlfn.XLOOKUP([2]!Tabla1[[#This Row],[Descripción]],[2]!Tabla10[Descripción],[2]!Tabla10[Precio Unitario],0))</f>
        <v/>
      </c>
      <c r="O1139" s="546" t="str">
        <f>IF([2]!Tabla1[[#This Row],[Cantidad de Insumos]]="","",[2]!Tabla1[[#This Row],[Precio Unitario]]*[2]!Tabla1[[#This Row],[Cantidad de Insumos]])</f>
        <v/>
      </c>
      <c r="P1139" s="531" t="str">
        <f>IF([2]!Tabla1[[#This Row],[Descripción]]="","",_xlfn.XLOOKUP([2]!Tabla1[[#This Row],[Descripción]],[2]!Tabla10[Descripción],[2]!Tabla10[CODIGO PRESUPUESTARIO],0))</f>
        <v/>
      </c>
      <c r="Q1139" s="532"/>
      <c r="R1139" s="532" t="str">
        <f>IF([2]!Tabla1[[#This Row],[Insumos]]="","",_xlfn.XLOOKUP([2]!Tabla1[[#This Row],[Insumos]],[2]!Tabla10[Insumo],[2]!Tabla10[InsumoAbrev],"",0))</f>
        <v/>
      </c>
      <c r="S1139" s="191"/>
    </row>
    <row r="1140" spans="2:19">
      <c r="B1140" s="191" t="str">
        <f>IF('Formulario PPGR3'!$G1140="","",CONCATENATE('Formulario PPGR3'!$C1140,".",'Formulario PPGR3'!$D1140,".",'Formulario PPGR3'!$E1140,".",'Formulario PPGR3'!$F1140))</f>
        <v/>
      </c>
      <c r="C1140" s="191" t="str">
        <f>IF('Formulario PPGR3'!$G1140="","",'Formulario PPGR1'!#REF!)</f>
        <v/>
      </c>
      <c r="D1140" s="191" t="str">
        <f>IF('Formulario PPGR3'!$G1140="","",'Formulario PPGR1'!#REF!)</f>
        <v/>
      </c>
      <c r="E1140" s="191" t="str">
        <f>IF('Formulario PPGR3'!$G1140="","",'Formulario PPGR1'!#REF!)</f>
        <v/>
      </c>
      <c r="F1140" s="191" t="str">
        <f>IF('Formulario PPGR3'!$G1140="","",'Formulario PPGR1'!#REF!)</f>
        <v/>
      </c>
      <c r="G1140" s="190"/>
      <c r="H1140" s="528" t="e" cm="1" vm="1">
        <f t="array" ref="H1140">IF([2]!Tabla1[[#This Row],[Código_Actividad]]="","",_xlfn.XLOOKUP([2]!Tabla1[[#This Row],[Código_Actividad]],CodigoActividad,[2]!Tabla2[Actividades Programables Presupuestables],"",0))</f>
        <v>#REF!</v>
      </c>
      <c r="I1140" s="529" t="str">
        <f>IFERROR(VLOOKUP('[2]Formulario PPGR3'!$G1140,'[2]Formulario PPGR2'!$H$9:$V$534,15,FALSE),"")</f>
        <v/>
      </c>
      <c r="J1140" s="534"/>
      <c r="K1140" s="533"/>
      <c r="L1140" s="530" t="str">
        <f>IF([2]!Tabla1[[#This Row],[Descripción]]="","",_xlfn.XLOOKUP([2]!Tabla1[[#This Row],[Descripción]],[2]!Tabla10[Descripción],[2]!Tabla10[Unidad de Medida],"",0))</f>
        <v/>
      </c>
      <c r="M1140" s="321"/>
      <c r="N1140" s="546" t="str">
        <f>IF([2]!Tabla1[[#This Row],[Descripción]]="","",_xlfn.XLOOKUP([2]!Tabla1[[#This Row],[Descripción]],[2]!Tabla10[Descripción],[2]!Tabla10[Precio Unitario],0))</f>
        <v/>
      </c>
      <c r="O1140" s="546" t="str">
        <f>IF([2]!Tabla1[[#This Row],[Cantidad de Insumos]]="","",[2]!Tabla1[[#This Row],[Precio Unitario]]*[2]!Tabla1[[#This Row],[Cantidad de Insumos]])</f>
        <v/>
      </c>
      <c r="P1140" s="531" t="str">
        <f>IF([2]!Tabla1[[#This Row],[Descripción]]="","",_xlfn.XLOOKUP([2]!Tabla1[[#This Row],[Descripción]],[2]!Tabla10[Descripción],[2]!Tabla10[CODIGO PRESUPUESTARIO],0))</f>
        <v/>
      </c>
      <c r="Q1140" s="532"/>
      <c r="R1140" s="532" t="str">
        <f>IF([2]!Tabla1[[#This Row],[Insumos]]="","",_xlfn.XLOOKUP([2]!Tabla1[[#This Row],[Insumos]],[2]!Tabla10[Insumo],[2]!Tabla10[InsumoAbrev],"",0))</f>
        <v/>
      </c>
      <c r="S1140" s="191"/>
    </row>
    <row r="1141" spans="2:19">
      <c r="B1141" s="191" t="str">
        <f>IF('Formulario PPGR3'!$G1141="","",CONCATENATE('Formulario PPGR3'!$C1141,".",'Formulario PPGR3'!$D1141,".",'Formulario PPGR3'!$E1141,".",'Formulario PPGR3'!$F1141))</f>
        <v/>
      </c>
      <c r="C1141" s="191" t="str">
        <f>IF('Formulario PPGR3'!$G1141="","",'Formulario PPGR1'!#REF!)</f>
        <v/>
      </c>
      <c r="D1141" s="191" t="str">
        <f>IF('Formulario PPGR3'!$G1141="","",'Formulario PPGR1'!#REF!)</f>
        <v/>
      </c>
      <c r="E1141" s="191" t="str">
        <f>IF('Formulario PPGR3'!$G1141="","",'Formulario PPGR1'!#REF!)</f>
        <v/>
      </c>
      <c r="F1141" s="191" t="str">
        <f>IF('Formulario PPGR3'!$G1141="","",'Formulario PPGR1'!#REF!)</f>
        <v/>
      </c>
      <c r="G1141" s="190"/>
      <c r="H1141" s="528" t="e" cm="1" vm="1">
        <f t="array" ref="H1141">IF([2]!Tabla1[[#This Row],[Código_Actividad]]="","",_xlfn.XLOOKUP([2]!Tabla1[[#This Row],[Código_Actividad]],CodigoActividad,[2]!Tabla2[Actividades Programables Presupuestables],"",0))</f>
        <v>#REF!</v>
      </c>
      <c r="I1141" s="529" t="str">
        <f>IFERROR(VLOOKUP('[2]Formulario PPGR3'!$G1141,'[2]Formulario PPGR2'!$H$9:$V$534,15,FALSE),"")</f>
        <v/>
      </c>
      <c r="J1141" s="534"/>
      <c r="K1141" s="533"/>
      <c r="L1141" s="530" t="str">
        <f>IF([2]!Tabla1[[#This Row],[Descripción]]="","",_xlfn.XLOOKUP([2]!Tabla1[[#This Row],[Descripción]],[2]!Tabla10[Descripción],[2]!Tabla10[Unidad de Medida],"",0))</f>
        <v/>
      </c>
      <c r="M1141" s="321"/>
      <c r="N1141" s="546" t="str">
        <f>IF([2]!Tabla1[[#This Row],[Descripción]]="","",_xlfn.XLOOKUP([2]!Tabla1[[#This Row],[Descripción]],[2]!Tabla10[Descripción],[2]!Tabla10[Precio Unitario],0))</f>
        <v/>
      </c>
      <c r="O1141" s="546" t="str">
        <f>IF([2]!Tabla1[[#This Row],[Cantidad de Insumos]]="","",[2]!Tabla1[[#This Row],[Precio Unitario]]*[2]!Tabla1[[#This Row],[Cantidad de Insumos]])</f>
        <v/>
      </c>
      <c r="P1141" s="531" t="str">
        <f>IF([2]!Tabla1[[#This Row],[Descripción]]="","",_xlfn.XLOOKUP([2]!Tabla1[[#This Row],[Descripción]],[2]!Tabla10[Descripción],[2]!Tabla10[CODIGO PRESUPUESTARIO],0))</f>
        <v/>
      </c>
      <c r="Q1141" s="532"/>
      <c r="R1141" s="532" t="str">
        <f>IF([2]!Tabla1[[#This Row],[Insumos]]="","",_xlfn.XLOOKUP([2]!Tabla1[[#This Row],[Insumos]],[2]!Tabla10[Insumo],[2]!Tabla10[InsumoAbrev],"",0))</f>
        <v/>
      </c>
      <c r="S1141" s="191"/>
    </row>
    <row r="1142" spans="2:19">
      <c r="B1142" s="191" t="str">
        <f>IF('Formulario PPGR3'!$G1142="","",CONCATENATE('Formulario PPGR3'!$C1142,".",'Formulario PPGR3'!$D1142,".",'Formulario PPGR3'!$E1142,".",'Formulario PPGR3'!$F1142))</f>
        <v/>
      </c>
      <c r="C1142" s="191" t="str">
        <f>IF('Formulario PPGR3'!$G1142="","",'Formulario PPGR1'!#REF!)</f>
        <v/>
      </c>
      <c r="D1142" s="191" t="str">
        <f>IF('Formulario PPGR3'!$G1142="","",'Formulario PPGR1'!#REF!)</f>
        <v/>
      </c>
      <c r="E1142" s="191" t="str">
        <f>IF('Formulario PPGR3'!$G1142="","",'Formulario PPGR1'!#REF!)</f>
        <v/>
      </c>
      <c r="F1142" s="191" t="str">
        <f>IF('Formulario PPGR3'!$G1142="","",'Formulario PPGR1'!#REF!)</f>
        <v/>
      </c>
      <c r="G1142" s="190"/>
      <c r="H1142" s="528" t="e" cm="1" vm="1">
        <f t="array" ref="H1142">IF([2]!Tabla1[[#This Row],[Código_Actividad]]="","",_xlfn.XLOOKUP([2]!Tabla1[[#This Row],[Código_Actividad]],CodigoActividad,[2]!Tabla2[Actividades Programables Presupuestables],"",0))</f>
        <v>#REF!</v>
      </c>
      <c r="I1142" s="529" t="str">
        <f>IFERROR(VLOOKUP('[2]Formulario PPGR3'!$G1142,'[2]Formulario PPGR2'!$H$9:$V$534,15,FALSE),"")</f>
        <v/>
      </c>
      <c r="J1142" s="534"/>
      <c r="K1142" s="533"/>
      <c r="L1142" s="530" t="str">
        <f>IF([2]!Tabla1[[#This Row],[Descripción]]="","",_xlfn.XLOOKUP([2]!Tabla1[[#This Row],[Descripción]],[2]!Tabla10[Descripción],[2]!Tabla10[Unidad de Medida],"",0))</f>
        <v/>
      </c>
      <c r="M1142" s="321"/>
      <c r="N1142" s="546" t="str">
        <f>IF([2]!Tabla1[[#This Row],[Descripción]]="","",_xlfn.XLOOKUP([2]!Tabla1[[#This Row],[Descripción]],[2]!Tabla10[Descripción],[2]!Tabla10[Precio Unitario],0))</f>
        <v/>
      </c>
      <c r="O1142" s="546" t="str">
        <f>IF([2]!Tabla1[[#This Row],[Cantidad de Insumos]]="","",[2]!Tabla1[[#This Row],[Precio Unitario]]*[2]!Tabla1[[#This Row],[Cantidad de Insumos]])</f>
        <v/>
      </c>
      <c r="P1142" s="531" t="str">
        <f>IF([2]!Tabla1[[#This Row],[Descripción]]="","",_xlfn.XLOOKUP([2]!Tabla1[[#This Row],[Descripción]],[2]!Tabla10[Descripción],[2]!Tabla10[CODIGO PRESUPUESTARIO],0))</f>
        <v/>
      </c>
      <c r="Q1142" s="532"/>
      <c r="R1142" s="532" t="str">
        <f>IF([2]!Tabla1[[#This Row],[Insumos]]="","",_xlfn.XLOOKUP([2]!Tabla1[[#This Row],[Insumos]],[2]!Tabla10[Insumo],[2]!Tabla10[InsumoAbrev],"",0))</f>
        <v/>
      </c>
      <c r="S1142" s="191"/>
    </row>
    <row r="1143" spans="2:19">
      <c r="B1143" s="191" t="str">
        <f>IF('Formulario PPGR3'!$G1143="","",CONCATENATE('Formulario PPGR3'!$C1143,".",'Formulario PPGR3'!$D1143,".",'Formulario PPGR3'!$E1143,".",'Formulario PPGR3'!$F1143))</f>
        <v/>
      </c>
      <c r="C1143" s="191" t="str">
        <f>IF('Formulario PPGR3'!$G1143="","",'Formulario PPGR1'!#REF!)</f>
        <v/>
      </c>
      <c r="D1143" s="191" t="str">
        <f>IF('Formulario PPGR3'!$G1143="","",'Formulario PPGR1'!#REF!)</f>
        <v/>
      </c>
      <c r="E1143" s="191" t="str">
        <f>IF('Formulario PPGR3'!$G1143="","",'Formulario PPGR1'!#REF!)</f>
        <v/>
      </c>
      <c r="F1143" s="191" t="str">
        <f>IF('Formulario PPGR3'!$G1143="","",'Formulario PPGR1'!#REF!)</f>
        <v/>
      </c>
      <c r="G1143" s="190"/>
      <c r="H1143" s="528" t="e" cm="1" vm="1">
        <f t="array" ref="H1143">IF([2]!Tabla1[[#This Row],[Código_Actividad]]="","",_xlfn.XLOOKUP([2]!Tabla1[[#This Row],[Código_Actividad]],CodigoActividad,[2]!Tabla2[Actividades Programables Presupuestables],"",0))</f>
        <v>#REF!</v>
      </c>
      <c r="I1143" s="529" t="str">
        <f>IFERROR(VLOOKUP('[2]Formulario PPGR3'!$G1143,'[2]Formulario PPGR2'!$H$9:$V$534,15,FALSE),"")</f>
        <v/>
      </c>
      <c r="J1143" s="534"/>
      <c r="K1143" s="533"/>
      <c r="L1143" s="530" t="str">
        <f>IF([2]!Tabla1[[#This Row],[Descripción]]="","",_xlfn.XLOOKUP([2]!Tabla1[[#This Row],[Descripción]],[2]!Tabla10[Descripción],[2]!Tabla10[Unidad de Medida],"",0))</f>
        <v/>
      </c>
      <c r="M1143" s="321"/>
      <c r="N1143" s="546" t="str">
        <f>IF([2]!Tabla1[[#This Row],[Descripción]]="","",_xlfn.XLOOKUP([2]!Tabla1[[#This Row],[Descripción]],[2]!Tabla10[Descripción],[2]!Tabla10[Precio Unitario],0))</f>
        <v/>
      </c>
      <c r="O1143" s="546" t="str">
        <f>IF([2]!Tabla1[[#This Row],[Cantidad de Insumos]]="","",[2]!Tabla1[[#This Row],[Precio Unitario]]*[2]!Tabla1[[#This Row],[Cantidad de Insumos]])</f>
        <v/>
      </c>
      <c r="P1143" s="531" t="str">
        <f>IF([2]!Tabla1[[#This Row],[Descripción]]="","",_xlfn.XLOOKUP([2]!Tabla1[[#This Row],[Descripción]],[2]!Tabla10[Descripción],[2]!Tabla10[CODIGO PRESUPUESTARIO],0))</f>
        <v/>
      </c>
      <c r="Q1143" s="532"/>
      <c r="R1143" s="532" t="str">
        <f>IF([2]!Tabla1[[#This Row],[Insumos]]="","",_xlfn.XLOOKUP([2]!Tabla1[[#This Row],[Insumos]],[2]!Tabla10[Insumo],[2]!Tabla10[InsumoAbrev],"",0))</f>
        <v/>
      </c>
      <c r="S1143" s="191"/>
    </row>
    <row r="1144" spans="2:19">
      <c r="B1144" s="191" t="str">
        <f>IF('Formulario PPGR3'!$G1144="","",CONCATENATE('Formulario PPGR3'!$C1144,".",'Formulario PPGR3'!$D1144,".",'Formulario PPGR3'!$E1144,".",'Formulario PPGR3'!$F1144))</f>
        <v/>
      </c>
      <c r="C1144" s="191" t="str">
        <f>IF('Formulario PPGR3'!$G1144="","",'Formulario PPGR1'!#REF!)</f>
        <v/>
      </c>
      <c r="D1144" s="191" t="str">
        <f>IF('Formulario PPGR3'!$G1144="","",'Formulario PPGR1'!#REF!)</f>
        <v/>
      </c>
      <c r="E1144" s="191" t="str">
        <f>IF('Formulario PPGR3'!$G1144="","",'Formulario PPGR1'!#REF!)</f>
        <v/>
      </c>
      <c r="F1144" s="191" t="str">
        <f>IF('Formulario PPGR3'!$G1144="","",'Formulario PPGR1'!#REF!)</f>
        <v/>
      </c>
      <c r="G1144" s="190"/>
      <c r="H1144" s="528" t="e" cm="1" vm="1">
        <f t="array" ref="H1144">IF([2]!Tabla1[[#This Row],[Código_Actividad]]="","",_xlfn.XLOOKUP([2]!Tabla1[[#This Row],[Código_Actividad]],CodigoActividad,[2]!Tabla2[Actividades Programables Presupuestables],"",0))</f>
        <v>#REF!</v>
      </c>
      <c r="I1144" s="529" t="str">
        <f>IFERROR(VLOOKUP('[2]Formulario PPGR3'!$G1144,'[2]Formulario PPGR2'!$H$9:$V$534,15,FALSE),"")</f>
        <v/>
      </c>
      <c r="J1144" s="534"/>
      <c r="K1144" s="533"/>
      <c r="L1144" s="530" t="str">
        <f>IF([2]!Tabla1[[#This Row],[Descripción]]="","",_xlfn.XLOOKUP([2]!Tabla1[[#This Row],[Descripción]],[2]!Tabla10[Descripción],[2]!Tabla10[Unidad de Medida],"",0))</f>
        <v/>
      </c>
      <c r="M1144" s="321"/>
      <c r="N1144" s="546" t="str">
        <f>IF([2]!Tabla1[[#This Row],[Descripción]]="","",_xlfn.XLOOKUP([2]!Tabla1[[#This Row],[Descripción]],[2]!Tabla10[Descripción],[2]!Tabla10[Precio Unitario],0))</f>
        <v/>
      </c>
      <c r="O1144" s="546" t="str">
        <f>IF([2]!Tabla1[[#This Row],[Cantidad de Insumos]]="","",[2]!Tabla1[[#This Row],[Precio Unitario]]*[2]!Tabla1[[#This Row],[Cantidad de Insumos]])</f>
        <v/>
      </c>
      <c r="P1144" s="531" t="str">
        <f>IF([2]!Tabla1[[#This Row],[Descripción]]="","",_xlfn.XLOOKUP([2]!Tabla1[[#This Row],[Descripción]],[2]!Tabla10[Descripción],[2]!Tabla10[CODIGO PRESUPUESTARIO],0))</f>
        <v/>
      </c>
      <c r="Q1144" s="532"/>
      <c r="R1144" s="532" t="str">
        <f>IF([2]!Tabla1[[#This Row],[Insumos]]="","",_xlfn.XLOOKUP([2]!Tabla1[[#This Row],[Insumos]],[2]!Tabla10[Insumo],[2]!Tabla10[InsumoAbrev],"",0))</f>
        <v/>
      </c>
      <c r="S1144" s="191"/>
    </row>
    <row r="1145" spans="2:19">
      <c r="B1145" s="191" t="str">
        <f>IF('Formulario PPGR3'!$G1145="","",CONCATENATE('Formulario PPGR3'!$C1145,".",'Formulario PPGR3'!$D1145,".",'Formulario PPGR3'!$E1145,".",'Formulario PPGR3'!$F1145))</f>
        <v/>
      </c>
      <c r="C1145" s="191" t="str">
        <f>IF('Formulario PPGR3'!$G1145="","",'Formulario PPGR1'!#REF!)</f>
        <v/>
      </c>
      <c r="D1145" s="191" t="str">
        <f>IF('Formulario PPGR3'!$G1145="","",'Formulario PPGR1'!#REF!)</f>
        <v/>
      </c>
      <c r="E1145" s="191" t="str">
        <f>IF('Formulario PPGR3'!$G1145="","",'Formulario PPGR1'!#REF!)</f>
        <v/>
      </c>
      <c r="F1145" s="191" t="str">
        <f>IF('Formulario PPGR3'!$G1145="","",'Formulario PPGR1'!#REF!)</f>
        <v/>
      </c>
      <c r="G1145" s="190"/>
      <c r="H1145" s="528" t="e" cm="1" vm="1">
        <f t="array" ref="H1145">IF([2]!Tabla1[[#This Row],[Código_Actividad]]="","",_xlfn.XLOOKUP([2]!Tabla1[[#This Row],[Código_Actividad]],CodigoActividad,[2]!Tabla2[Actividades Programables Presupuestables],"",0))</f>
        <v>#REF!</v>
      </c>
      <c r="I1145" s="529" t="str">
        <f>IFERROR(VLOOKUP('[2]Formulario PPGR3'!$G1145,'[2]Formulario PPGR2'!$H$9:$V$534,15,FALSE),"")</f>
        <v/>
      </c>
      <c r="J1145" s="534"/>
      <c r="K1145" s="533"/>
      <c r="L1145" s="530" t="str">
        <f>IF([2]!Tabla1[[#This Row],[Descripción]]="","",_xlfn.XLOOKUP([2]!Tabla1[[#This Row],[Descripción]],[2]!Tabla10[Descripción],[2]!Tabla10[Unidad de Medida],"",0))</f>
        <v/>
      </c>
      <c r="M1145" s="321"/>
      <c r="N1145" s="546" t="str">
        <f>IF([2]!Tabla1[[#This Row],[Descripción]]="","",_xlfn.XLOOKUP([2]!Tabla1[[#This Row],[Descripción]],[2]!Tabla10[Descripción],[2]!Tabla10[Precio Unitario],0))</f>
        <v/>
      </c>
      <c r="O1145" s="546" t="str">
        <f>IF([2]!Tabla1[[#This Row],[Cantidad de Insumos]]="","",[2]!Tabla1[[#This Row],[Precio Unitario]]*[2]!Tabla1[[#This Row],[Cantidad de Insumos]])</f>
        <v/>
      </c>
      <c r="P1145" s="531" t="str">
        <f>IF([2]!Tabla1[[#This Row],[Descripción]]="","",_xlfn.XLOOKUP([2]!Tabla1[[#This Row],[Descripción]],[2]!Tabla10[Descripción],[2]!Tabla10[CODIGO PRESUPUESTARIO],0))</f>
        <v/>
      </c>
      <c r="Q1145" s="532"/>
      <c r="R1145" s="532" t="str">
        <f>IF([2]!Tabla1[[#This Row],[Insumos]]="","",_xlfn.XLOOKUP([2]!Tabla1[[#This Row],[Insumos]],[2]!Tabla10[Insumo],[2]!Tabla10[InsumoAbrev],"",0))</f>
        <v/>
      </c>
      <c r="S1145" s="191"/>
    </row>
    <row r="1146" spans="2:19">
      <c r="B1146" s="191" t="str">
        <f>IF('Formulario PPGR3'!$G1146="","",CONCATENATE('Formulario PPGR3'!$C1146,".",'Formulario PPGR3'!$D1146,".",'Formulario PPGR3'!$E1146,".",'Formulario PPGR3'!$F1146))</f>
        <v/>
      </c>
      <c r="C1146" s="191" t="str">
        <f>IF('Formulario PPGR3'!$G1146="","",'Formulario PPGR1'!#REF!)</f>
        <v/>
      </c>
      <c r="D1146" s="191" t="str">
        <f>IF('Formulario PPGR3'!$G1146="","",'Formulario PPGR1'!#REF!)</f>
        <v/>
      </c>
      <c r="E1146" s="191" t="str">
        <f>IF('Formulario PPGR3'!$G1146="","",'Formulario PPGR1'!#REF!)</f>
        <v/>
      </c>
      <c r="F1146" s="191" t="str">
        <f>IF('Formulario PPGR3'!$G1146="","",'Formulario PPGR1'!#REF!)</f>
        <v/>
      </c>
      <c r="G1146" s="190"/>
      <c r="H1146" s="528" t="e" cm="1" vm="1">
        <f t="array" ref="H1146">IF([2]!Tabla1[[#This Row],[Código_Actividad]]="","",_xlfn.XLOOKUP([2]!Tabla1[[#This Row],[Código_Actividad]],CodigoActividad,[2]!Tabla2[Actividades Programables Presupuestables],"",0))</f>
        <v>#REF!</v>
      </c>
      <c r="I1146" s="529" t="str">
        <f>IFERROR(VLOOKUP('[2]Formulario PPGR3'!$G1146,'[2]Formulario PPGR2'!$H$9:$V$534,15,FALSE),"")</f>
        <v/>
      </c>
      <c r="J1146" s="534"/>
      <c r="K1146" s="533"/>
      <c r="L1146" s="530" t="str">
        <f>IF([2]!Tabla1[[#This Row],[Descripción]]="","",_xlfn.XLOOKUP([2]!Tabla1[[#This Row],[Descripción]],[2]!Tabla10[Descripción],[2]!Tabla10[Unidad de Medida],"",0))</f>
        <v/>
      </c>
      <c r="M1146" s="321"/>
      <c r="N1146" s="546" t="str">
        <f>IF([2]!Tabla1[[#This Row],[Descripción]]="","",_xlfn.XLOOKUP([2]!Tabla1[[#This Row],[Descripción]],[2]!Tabla10[Descripción],[2]!Tabla10[Precio Unitario],0))</f>
        <v/>
      </c>
      <c r="O1146" s="546" t="str">
        <f>IF([2]!Tabla1[[#This Row],[Cantidad de Insumos]]="","",[2]!Tabla1[[#This Row],[Precio Unitario]]*[2]!Tabla1[[#This Row],[Cantidad de Insumos]])</f>
        <v/>
      </c>
      <c r="P1146" s="531" t="str">
        <f>IF([2]!Tabla1[[#This Row],[Descripción]]="","",_xlfn.XLOOKUP([2]!Tabla1[[#This Row],[Descripción]],[2]!Tabla10[Descripción],[2]!Tabla10[CODIGO PRESUPUESTARIO],0))</f>
        <v/>
      </c>
      <c r="Q1146" s="532"/>
      <c r="R1146" s="532" t="str">
        <f>IF([2]!Tabla1[[#This Row],[Insumos]]="","",_xlfn.XLOOKUP([2]!Tabla1[[#This Row],[Insumos]],[2]!Tabla10[Insumo],[2]!Tabla10[InsumoAbrev],"",0))</f>
        <v/>
      </c>
      <c r="S1146" s="191"/>
    </row>
    <row r="1147" spans="2:19">
      <c r="B1147" s="191" t="str">
        <f>IF('Formulario PPGR3'!$G1147="","",CONCATENATE('Formulario PPGR3'!$C1147,".",'Formulario PPGR3'!$D1147,".",'Formulario PPGR3'!$E1147,".",'Formulario PPGR3'!$F1147))</f>
        <v/>
      </c>
      <c r="C1147" s="191" t="str">
        <f>IF('Formulario PPGR3'!$G1147="","",'Formulario PPGR1'!#REF!)</f>
        <v/>
      </c>
      <c r="D1147" s="191" t="str">
        <f>IF('Formulario PPGR3'!$G1147="","",'Formulario PPGR1'!#REF!)</f>
        <v/>
      </c>
      <c r="E1147" s="191" t="str">
        <f>IF('Formulario PPGR3'!$G1147="","",'Formulario PPGR1'!#REF!)</f>
        <v/>
      </c>
      <c r="F1147" s="191" t="str">
        <f>IF('Formulario PPGR3'!$G1147="","",'Formulario PPGR1'!#REF!)</f>
        <v/>
      </c>
      <c r="G1147" s="190"/>
      <c r="H1147" s="528" t="e" cm="1" vm="1">
        <f t="array" ref="H1147">IF([2]!Tabla1[[#This Row],[Código_Actividad]]="","",_xlfn.XLOOKUP([2]!Tabla1[[#This Row],[Código_Actividad]],CodigoActividad,[2]!Tabla2[Actividades Programables Presupuestables],"",0))</f>
        <v>#REF!</v>
      </c>
      <c r="I1147" s="529" t="str">
        <f>IFERROR(VLOOKUP('[2]Formulario PPGR3'!$G1147,'[2]Formulario PPGR2'!$H$9:$V$534,15,FALSE),"")</f>
        <v/>
      </c>
      <c r="J1147" s="534"/>
      <c r="K1147" s="533"/>
      <c r="L1147" s="530" t="str">
        <f>IF([2]!Tabla1[[#This Row],[Descripción]]="","",_xlfn.XLOOKUP([2]!Tabla1[[#This Row],[Descripción]],[2]!Tabla10[Descripción],[2]!Tabla10[Unidad de Medida],"",0))</f>
        <v/>
      </c>
      <c r="M1147" s="321"/>
      <c r="N1147" s="546" t="str">
        <f>IF([2]!Tabla1[[#This Row],[Descripción]]="","",_xlfn.XLOOKUP([2]!Tabla1[[#This Row],[Descripción]],[2]!Tabla10[Descripción],[2]!Tabla10[Precio Unitario],0))</f>
        <v/>
      </c>
      <c r="O1147" s="546" t="str">
        <f>IF([2]!Tabla1[[#This Row],[Cantidad de Insumos]]="","",[2]!Tabla1[[#This Row],[Precio Unitario]]*[2]!Tabla1[[#This Row],[Cantidad de Insumos]])</f>
        <v/>
      </c>
      <c r="P1147" s="531" t="str">
        <f>IF([2]!Tabla1[[#This Row],[Descripción]]="","",_xlfn.XLOOKUP([2]!Tabla1[[#This Row],[Descripción]],[2]!Tabla10[Descripción],[2]!Tabla10[CODIGO PRESUPUESTARIO],0))</f>
        <v/>
      </c>
      <c r="Q1147" s="532"/>
      <c r="R1147" s="532" t="str">
        <f>IF([2]!Tabla1[[#This Row],[Insumos]]="","",_xlfn.XLOOKUP([2]!Tabla1[[#This Row],[Insumos]],[2]!Tabla10[Insumo],[2]!Tabla10[InsumoAbrev],"",0))</f>
        <v/>
      </c>
      <c r="S1147" s="191"/>
    </row>
    <row r="1148" spans="2:19">
      <c r="B1148" s="191" t="str">
        <f>IF('Formulario PPGR3'!$G1148="","",CONCATENATE('Formulario PPGR3'!$C1148,".",'Formulario PPGR3'!$D1148,".",'Formulario PPGR3'!$E1148,".",'Formulario PPGR3'!$F1148))</f>
        <v/>
      </c>
      <c r="C1148" s="191" t="str">
        <f>IF('Formulario PPGR3'!$G1148="","",'Formulario PPGR1'!#REF!)</f>
        <v/>
      </c>
      <c r="D1148" s="191" t="str">
        <f>IF('Formulario PPGR3'!$G1148="","",'Formulario PPGR1'!#REF!)</f>
        <v/>
      </c>
      <c r="E1148" s="191" t="str">
        <f>IF('Formulario PPGR3'!$G1148="","",'Formulario PPGR1'!#REF!)</f>
        <v/>
      </c>
      <c r="F1148" s="191" t="str">
        <f>IF('Formulario PPGR3'!$G1148="","",'Formulario PPGR1'!#REF!)</f>
        <v/>
      </c>
      <c r="G1148" s="190"/>
      <c r="H1148" s="528" t="e" cm="1" vm="1">
        <f t="array" ref="H1148">IF([2]!Tabla1[[#This Row],[Código_Actividad]]="","",_xlfn.XLOOKUP([2]!Tabla1[[#This Row],[Código_Actividad]],CodigoActividad,[2]!Tabla2[Actividades Programables Presupuestables],"",0))</f>
        <v>#REF!</v>
      </c>
      <c r="I1148" s="529" t="str">
        <f>IFERROR(VLOOKUP('[2]Formulario PPGR3'!$G1148,'[2]Formulario PPGR2'!$H$9:$V$534,15,FALSE),"")</f>
        <v/>
      </c>
      <c r="J1148" s="534"/>
      <c r="K1148" s="533"/>
      <c r="L1148" s="530" t="str">
        <f>IF([2]!Tabla1[[#This Row],[Descripción]]="","",_xlfn.XLOOKUP([2]!Tabla1[[#This Row],[Descripción]],[2]!Tabla10[Descripción],[2]!Tabla10[Unidad de Medida],"",0))</f>
        <v/>
      </c>
      <c r="M1148" s="321"/>
      <c r="N1148" s="546" t="str">
        <f>IF([2]!Tabla1[[#This Row],[Descripción]]="","",_xlfn.XLOOKUP([2]!Tabla1[[#This Row],[Descripción]],[2]!Tabla10[Descripción],[2]!Tabla10[Precio Unitario],0))</f>
        <v/>
      </c>
      <c r="O1148" s="546" t="str">
        <f>IF([2]!Tabla1[[#This Row],[Cantidad de Insumos]]="","",[2]!Tabla1[[#This Row],[Precio Unitario]]*[2]!Tabla1[[#This Row],[Cantidad de Insumos]])</f>
        <v/>
      </c>
      <c r="P1148" s="531" t="str">
        <f>IF([2]!Tabla1[[#This Row],[Descripción]]="","",_xlfn.XLOOKUP([2]!Tabla1[[#This Row],[Descripción]],[2]!Tabla10[Descripción],[2]!Tabla10[CODIGO PRESUPUESTARIO],0))</f>
        <v/>
      </c>
      <c r="Q1148" s="532"/>
      <c r="R1148" s="532" t="str">
        <f>IF([2]!Tabla1[[#This Row],[Insumos]]="","",_xlfn.XLOOKUP([2]!Tabla1[[#This Row],[Insumos]],[2]!Tabla10[Insumo],[2]!Tabla10[InsumoAbrev],"",0))</f>
        <v/>
      </c>
      <c r="S1148" s="191"/>
    </row>
    <row r="1149" spans="2:19">
      <c r="B1149" s="191" t="str">
        <f>IF('Formulario PPGR3'!$G1149="","",CONCATENATE('Formulario PPGR3'!$C1149,".",'Formulario PPGR3'!$D1149,".",'Formulario PPGR3'!$E1149,".",'Formulario PPGR3'!$F1149))</f>
        <v/>
      </c>
      <c r="C1149" s="191" t="str">
        <f>IF('Formulario PPGR3'!$G1149="","",'Formulario PPGR1'!#REF!)</f>
        <v/>
      </c>
      <c r="D1149" s="191" t="str">
        <f>IF('Formulario PPGR3'!$G1149="","",'Formulario PPGR1'!#REF!)</f>
        <v/>
      </c>
      <c r="E1149" s="191" t="str">
        <f>IF('Formulario PPGR3'!$G1149="","",'Formulario PPGR1'!#REF!)</f>
        <v/>
      </c>
      <c r="F1149" s="191" t="str">
        <f>IF('Formulario PPGR3'!$G1149="","",'Formulario PPGR1'!#REF!)</f>
        <v/>
      </c>
      <c r="G1149" s="190"/>
      <c r="H1149" s="528" t="e" cm="1" vm="1">
        <f t="array" ref="H1149">IF([2]!Tabla1[[#This Row],[Código_Actividad]]="","",_xlfn.XLOOKUP([2]!Tabla1[[#This Row],[Código_Actividad]],CodigoActividad,[2]!Tabla2[Actividades Programables Presupuestables],"",0))</f>
        <v>#REF!</v>
      </c>
      <c r="I1149" s="529" t="str">
        <f>IFERROR(VLOOKUP('[2]Formulario PPGR3'!$G1149,'[2]Formulario PPGR2'!$H$9:$V$534,15,FALSE),"")</f>
        <v/>
      </c>
      <c r="J1149" s="534"/>
      <c r="K1149" s="533"/>
      <c r="L1149" s="530" t="str">
        <f>IF([2]!Tabla1[[#This Row],[Descripción]]="","",_xlfn.XLOOKUP([2]!Tabla1[[#This Row],[Descripción]],[2]!Tabla10[Descripción],[2]!Tabla10[Unidad de Medida],"",0))</f>
        <v/>
      </c>
      <c r="M1149" s="321"/>
      <c r="N1149" s="546" t="str">
        <f>IF([2]!Tabla1[[#This Row],[Descripción]]="","",_xlfn.XLOOKUP([2]!Tabla1[[#This Row],[Descripción]],[2]!Tabla10[Descripción],[2]!Tabla10[Precio Unitario],0))</f>
        <v/>
      </c>
      <c r="O1149" s="546" t="str">
        <f>IF([2]!Tabla1[[#This Row],[Cantidad de Insumos]]="","",[2]!Tabla1[[#This Row],[Precio Unitario]]*[2]!Tabla1[[#This Row],[Cantidad de Insumos]])</f>
        <v/>
      </c>
      <c r="P1149" s="531" t="str">
        <f>IF([2]!Tabla1[[#This Row],[Descripción]]="","",_xlfn.XLOOKUP([2]!Tabla1[[#This Row],[Descripción]],[2]!Tabla10[Descripción],[2]!Tabla10[CODIGO PRESUPUESTARIO],0))</f>
        <v/>
      </c>
      <c r="Q1149" s="532"/>
      <c r="R1149" s="532" t="str">
        <f>IF([2]!Tabla1[[#This Row],[Insumos]]="","",_xlfn.XLOOKUP([2]!Tabla1[[#This Row],[Insumos]],[2]!Tabla10[Insumo],[2]!Tabla10[InsumoAbrev],"",0))</f>
        <v/>
      </c>
      <c r="S1149" s="191"/>
    </row>
    <row r="1150" spans="2:19">
      <c r="B1150" s="191" t="str">
        <f>IF('Formulario PPGR3'!$G1150="","",CONCATENATE('Formulario PPGR3'!$C1150,".",'Formulario PPGR3'!$D1150,".",'Formulario PPGR3'!$E1150,".",'Formulario PPGR3'!$F1150))</f>
        <v/>
      </c>
      <c r="C1150" s="191" t="str">
        <f>IF('Formulario PPGR3'!$G1150="","",'Formulario PPGR1'!#REF!)</f>
        <v/>
      </c>
      <c r="D1150" s="191" t="str">
        <f>IF('Formulario PPGR3'!$G1150="","",'Formulario PPGR1'!#REF!)</f>
        <v/>
      </c>
      <c r="E1150" s="191" t="str">
        <f>IF('Formulario PPGR3'!$G1150="","",'Formulario PPGR1'!#REF!)</f>
        <v/>
      </c>
      <c r="F1150" s="191" t="str">
        <f>IF('Formulario PPGR3'!$G1150="","",'Formulario PPGR1'!#REF!)</f>
        <v/>
      </c>
      <c r="G1150" s="190"/>
      <c r="H1150" s="528" t="e" cm="1" vm="1">
        <f t="array" ref="H1150">IF([2]!Tabla1[[#This Row],[Código_Actividad]]="","",_xlfn.XLOOKUP([2]!Tabla1[[#This Row],[Código_Actividad]],CodigoActividad,[2]!Tabla2[Actividades Programables Presupuestables],"",0))</f>
        <v>#REF!</v>
      </c>
      <c r="I1150" s="529" t="str">
        <f>IFERROR(VLOOKUP('[2]Formulario PPGR3'!$G1150,'[2]Formulario PPGR2'!$H$9:$V$534,15,FALSE),"")</f>
        <v/>
      </c>
      <c r="J1150" s="534"/>
      <c r="K1150" s="533"/>
      <c r="L1150" s="530" t="str">
        <f>IF([2]!Tabla1[[#This Row],[Descripción]]="","",_xlfn.XLOOKUP([2]!Tabla1[[#This Row],[Descripción]],[2]!Tabla10[Descripción],[2]!Tabla10[Unidad de Medida],"",0))</f>
        <v/>
      </c>
      <c r="M1150" s="321"/>
      <c r="N1150" s="546" t="str">
        <f>IF([2]!Tabla1[[#This Row],[Descripción]]="","",_xlfn.XLOOKUP([2]!Tabla1[[#This Row],[Descripción]],[2]!Tabla10[Descripción],[2]!Tabla10[Precio Unitario],0))</f>
        <v/>
      </c>
      <c r="O1150" s="546" t="str">
        <f>IF([2]!Tabla1[[#This Row],[Cantidad de Insumos]]="","",[2]!Tabla1[[#This Row],[Precio Unitario]]*[2]!Tabla1[[#This Row],[Cantidad de Insumos]])</f>
        <v/>
      </c>
      <c r="P1150" s="531" t="str">
        <f>IF([2]!Tabla1[[#This Row],[Descripción]]="","",_xlfn.XLOOKUP([2]!Tabla1[[#This Row],[Descripción]],[2]!Tabla10[Descripción],[2]!Tabla10[CODIGO PRESUPUESTARIO],0))</f>
        <v/>
      </c>
      <c r="Q1150" s="532"/>
      <c r="R1150" s="532" t="str">
        <f>IF([2]!Tabla1[[#This Row],[Insumos]]="","",_xlfn.XLOOKUP([2]!Tabla1[[#This Row],[Insumos]],[2]!Tabla10[Insumo],[2]!Tabla10[InsumoAbrev],"",0))</f>
        <v/>
      </c>
      <c r="S1150" s="191"/>
    </row>
    <row r="1151" spans="2:19">
      <c r="B1151" s="191" t="str">
        <f>IF('Formulario PPGR3'!$G1151="","",CONCATENATE('Formulario PPGR3'!$C1151,".",'Formulario PPGR3'!$D1151,".",'Formulario PPGR3'!$E1151,".",'Formulario PPGR3'!$F1151))</f>
        <v/>
      </c>
      <c r="C1151" s="191" t="str">
        <f>IF('Formulario PPGR3'!$G1151="","",'Formulario PPGR1'!#REF!)</f>
        <v/>
      </c>
      <c r="D1151" s="191" t="str">
        <f>IF('Formulario PPGR3'!$G1151="","",'Formulario PPGR1'!#REF!)</f>
        <v/>
      </c>
      <c r="E1151" s="191" t="str">
        <f>IF('Formulario PPGR3'!$G1151="","",'Formulario PPGR1'!#REF!)</f>
        <v/>
      </c>
      <c r="F1151" s="191" t="str">
        <f>IF('Formulario PPGR3'!$G1151="","",'Formulario PPGR1'!#REF!)</f>
        <v/>
      </c>
      <c r="G1151" s="190"/>
      <c r="H1151" s="528" t="e" cm="1" vm="1">
        <f t="array" ref="H1151">IF([2]!Tabla1[[#This Row],[Código_Actividad]]="","",_xlfn.XLOOKUP([2]!Tabla1[[#This Row],[Código_Actividad]],CodigoActividad,[2]!Tabla2[Actividades Programables Presupuestables],"",0))</f>
        <v>#REF!</v>
      </c>
      <c r="I1151" s="529" t="str">
        <f>IFERROR(VLOOKUP('[2]Formulario PPGR3'!$G1151,'[2]Formulario PPGR2'!$H$9:$V$534,15,FALSE),"")</f>
        <v/>
      </c>
      <c r="J1151" s="534"/>
      <c r="K1151" s="533"/>
      <c r="L1151" s="530" t="str">
        <f>IF([2]!Tabla1[[#This Row],[Descripción]]="","",_xlfn.XLOOKUP([2]!Tabla1[[#This Row],[Descripción]],[2]!Tabla10[Descripción],[2]!Tabla10[Unidad de Medida],"",0))</f>
        <v/>
      </c>
      <c r="M1151" s="321"/>
      <c r="N1151" s="546" t="str">
        <f>IF([2]!Tabla1[[#This Row],[Descripción]]="","",_xlfn.XLOOKUP([2]!Tabla1[[#This Row],[Descripción]],[2]!Tabla10[Descripción],[2]!Tabla10[Precio Unitario],0))</f>
        <v/>
      </c>
      <c r="O1151" s="546" t="str">
        <f>IF([2]!Tabla1[[#This Row],[Cantidad de Insumos]]="","",[2]!Tabla1[[#This Row],[Precio Unitario]]*[2]!Tabla1[[#This Row],[Cantidad de Insumos]])</f>
        <v/>
      </c>
      <c r="P1151" s="531" t="str">
        <f>IF([2]!Tabla1[[#This Row],[Descripción]]="","",_xlfn.XLOOKUP([2]!Tabla1[[#This Row],[Descripción]],[2]!Tabla10[Descripción],[2]!Tabla10[CODIGO PRESUPUESTARIO],0))</f>
        <v/>
      </c>
      <c r="Q1151" s="532"/>
      <c r="R1151" s="532" t="str">
        <f>IF([2]!Tabla1[[#This Row],[Insumos]]="","",_xlfn.XLOOKUP([2]!Tabla1[[#This Row],[Insumos]],[2]!Tabla10[Insumo],[2]!Tabla10[InsumoAbrev],"",0))</f>
        <v/>
      </c>
      <c r="S1151" s="191"/>
    </row>
    <row r="1152" spans="2:19">
      <c r="B1152" s="191" t="str">
        <f>IF('Formulario PPGR3'!$G1152="","",CONCATENATE('Formulario PPGR3'!$C1152,".",'Formulario PPGR3'!$D1152,".",'Formulario PPGR3'!$E1152,".",'Formulario PPGR3'!$F1152))</f>
        <v/>
      </c>
      <c r="C1152" s="191" t="str">
        <f>IF('Formulario PPGR3'!$G1152="","",'Formulario PPGR1'!#REF!)</f>
        <v/>
      </c>
      <c r="D1152" s="191" t="str">
        <f>IF('Formulario PPGR3'!$G1152="","",'Formulario PPGR1'!#REF!)</f>
        <v/>
      </c>
      <c r="E1152" s="191" t="str">
        <f>IF('Formulario PPGR3'!$G1152="","",'Formulario PPGR1'!#REF!)</f>
        <v/>
      </c>
      <c r="F1152" s="191" t="str">
        <f>IF('Formulario PPGR3'!$G1152="","",'Formulario PPGR1'!#REF!)</f>
        <v/>
      </c>
      <c r="G1152" s="190"/>
      <c r="H1152" s="528" t="e" cm="1" vm="1">
        <f t="array" ref="H1152">IF([2]!Tabla1[[#This Row],[Código_Actividad]]="","",_xlfn.XLOOKUP([2]!Tabla1[[#This Row],[Código_Actividad]],CodigoActividad,[2]!Tabla2[Actividades Programables Presupuestables],"",0))</f>
        <v>#REF!</v>
      </c>
      <c r="I1152" s="529" t="str">
        <f>IFERROR(VLOOKUP('[2]Formulario PPGR3'!$G1152,'[2]Formulario PPGR2'!$H$9:$V$534,15,FALSE),"")</f>
        <v/>
      </c>
      <c r="J1152" s="534"/>
      <c r="K1152" s="533"/>
      <c r="L1152" s="530" t="str">
        <f>IF([2]!Tabla1[[#This Row],[Descripción]]="","",_xlfn.XLOOKUP([2]!Tabla1[[#This Row],[Descripción]],[2]!Tabla10[Descripción],[2]!Tabla10[Unidad de Medida],"",0))</f>
        <v/>
      </c>
      <c r="M1152" s="321"/>
      <c r="N1152" s="546" t="str">
        <f>IF([2]!Tabla1[[#This Row],[Descripción]]="","",_xlfn.XLOOKUP([2]!Tabla1[[#This Row],[Descripción]],[2]!Tabla10[Descripción],[2]!Tabla10[Precio Unitario],0))</f>
        <v/>
      </c>
      <c r="O1152" s="546" t="str">
        <f>IF([2]!Tabla1[[#This Row],[Cantidad de Insumos]]="","",[2]!Tabla1[[#This Row],[Precio Unitario]]*[2]!Tabla1[[#This Row],[Cantidad de Insumos]])</f>
        <v/>
      </c>
      <c r="P1152" s="531" t="str">
        <f>IF([2]!Tabla1[[#This Row],[Descripción]]="","",_xlfn.XLOOKUP([2]!Tabla1[[#This Row],[Descripción]],[2]!Tabla10[Descripción],[2]!Tabla10[CODIGO PRESUPUESTARIO],0))</f>
        <v/>
      </c>
      <c r="Q1152" s="532"/>
      <c r="R1152" s="532" t="str">
        <f>IF([2]!Tabla1[[#This Row],[Insumos]]="","",_xlfn.XLOOKUP([2]!Tabla1[[#This Row],[Insumos]],[2]!Tabla10[Insumo],[2]!Tabla10[InsumoAbrev],"",0))</f>
        <v/>
      </c>
      <c r="S1152" s="191"/>
    </row>
    <row r="1153" spans="2:19">
      <c r="B1153" s="191" t="str">
        <f>IF('Formulario PPGR3'!$G1153="","",CONCATENATE('Formulario PPGR3'!$C1153,".",'Formulario PPGR3'!$D1153,".",'Formulario PPGR3'!$E1153,".",'Formulario PPGR3'!$F1153))</f>
        <v/>
      </c>
      <c r="C1153" s="191" t="str">
        <f>IF('Formulario PPGR3'!$G1153="","",'Formulario PPGR1'!#REF!)</f>
        <v/>
      </c>
      <c r="D1153" s="191" t="str">
        <f>IF('Formulario PPGR3'!$G1153="","",'Formulario PPGR1'!#REF!)</f>
        <v/>
      </c>
      <c r="E1153" s="191" t="str">
        <f>IF('Formulario PPGR3'!$G1153="","",'Formulario PPGR1'!#REF!)</f>
        <v/>
      </c>
      <c r="F1153" s="191" t="str">
        <f>IF('Formulario PPGR3'!$G1153="","",'Formulario PPGR1'!#REF!)</f>
        <v/>
      </c>
      <c r="G1153" s="190"/>
      <c r="H1153" s="528" t="e" cm="1" vm="1">
        <f t="array" ref="H1153">IF([2]!Tabla1[[#This Row],[Código_Actividad]]="","",_xlfn.XLOOKUP([2]!Tabla1[[#This Row],[Código_Actividad]],CodigoActividad,[2]!Tabla2[Actividades Programables Presupuestables],"",0))</f>
        <v>#REF!</v>
      </c>
      <c r="I1153" s="529" t="str">
        <f>IFERROR(VLOOKUP('[2]Formulario PPGR3'!$G1153,'[2]Formulario PPGR2'!$H$9:$V$534,15,FALSE),"")</f>
        <v/>
      </c>
      <c r="J1153" s="534"/>
      <c r="K1153" s="533"/>
      <c r="L1153" s="530" t="str">
        <f>IF([2]!Tabla1[[#This Row],[Descripción]]="","",_xlfn.XLOOKUP([2]!Tabla1[[#This Row],[Descripción]],[2]!Tabla10[Descripción],[2]!Tabla10[Unidad de Medida],"",0))</f>
        <v/>
      </c>
      <c r="M1153" s="321"/>
      <c r="N1153" s="546" t="str">
        <f>IF([2]!Tabla1[[#This Row],[Descripción]]="","",_xlfn.XLOOKUP([2]!Tabla1[[#This Row],[Descripción]],[2]!Tabla10[Descripción],[2]!Tabla10[Precio Unitario],0))</f>
        <v/>
      </c>
      <c r="O1153" s="546" t="str">
        <f>IF([2]!Tabla1[[#This Row],[Cantidad de Insumos]]="","",[2]!Tabla1[[#This Row],[Precio Unitario]]*[2]!Tabla1[[#This Row],[Cantidad de Insumos]])</f>
        <v/>
      </c>
      <c r="P1153" s="531" t="str">
        <f>IF([2]!Tabla1[[#This Row],[Descripción]]="","",_xlfn.XLOOKUP([2]!Tabla1[[#This Row],[Descripción]],[2]!Tabla10[Descripción],[2]!Tabla10[CODIGO PRESUPUESTARIO],0))</f>
        <v/>
      </c>
      <c r="Q1153" s="532"/>
      <c r="R1153" s="532" t="str">
        <f>IF([2]!Tabla1[[#This Row],[Insumos]]="","",_xlfn.XLOOKUP([2]!Tabla1[[#This Row],[Insumos]],[2]!Tabla10[Insumo],[2]!Tabla10[InsumoAbrev],"",0))</f>
        <v/>
      </c>
      <c r="S1153" s="191"/>
    </row>
    <row r="1154" spans="2:19">
      <c r="B1154" s="191" t="str">
        <f>IF('Formulario PPGR3'!$G1154="","",CONCATENATE('Formulario PPGR3'!$C1154,".",'Formulario PPGR3'!$D1154,".",'Formulario PPGR3'!$E1154,".",'Formulario PPGR3'!$F1154))</f>
        <v/>
      </c>
      <c r="C1154" s="191" t="str">
        <f>IF('Formulario PPGR3'!$G1154="","",'Formulario PPGR1'!#REF!)</f>
        <v/>
      </c>
      <c r="D1154" s="191" t="str">
        <f>IF('Formulario PPGR3'!$G1154="","",'Formulario PPGR1'!#REF!)</f>
        <v/>
      </c>
      <c r="E1154" s="191" t="str">
        <f>IF('Formulario PPGR3'!$G1154="","",'Formulario PPGR1'!#REF!)</f>
        <v/>
      </c>
      <c r="F1154" s="191" t="str">
        <f>IF('Formulario PPGR3'!$G1154="","",'Formulario PPGR1'!#REF!)</f>
        <v/>
      </c>
      <c r="G1154" s="190"/>
      <c r="H1154" s="528" t="e" cm="1" vm="1">
        <f t="array" ref="H1154">IF([2]!Tabla1[[#This Row],[Código_Actividad]]="","",_xlfn.XLOOKUP([2]!Tabla1[[#This Row],[Código_Actividad]],CodigoActividad,[2]!Tabla2[Actividades Programables Presupuestables],"",0))</f>
        <v>#REF!</v>
      </c>
      <c r="I1154" s="529" t="str">
        <f>IFERROR(VLOOKUP('[2]Formulario PPGR3'!$G1154,'[2]Formulario PPGR2'!$H$9:$V$534,15,FALSE),"")</f>
        <v/>
      </c>
      <c r="J1154" s="534"/>
      <c r="K1154" s="533"/>
      <c r="L1154" s="530" t="str">
        <f>IF([2]!Tabla1[[#This Row],[Descripción]]="","",_xlfn.XLOOKUP([2]!Tabla1[[#This Row],[Descripción]],[2]!Tabla10[Descripción],[2]!Tabla10[Unidad de Medida],"",0))</f>
        <v/>
      </c>
      <c r="M1154" s="321"/>
      <c r="N1154" s="546" t="str">
        <f>IF([2]!Tabla1[[#This Row],[Descripción]]="","",_xlfn.XLOOKUP([2]!Tabla1[[#This Row],[Descripción]],[2]!Tabla10[Descripción],[2]!Tabla10[Precio Unitario],0))</f>
        <v/>
      </c>
      <c r="O1154" s="546" t="str">
        <f>IF([2]!Tabla1[[#This Row],[Cantidad de Insumos]]="","",[2]!Tabla1[[#This Row],[Precio Unitario]]*[2]!Tabla1[[#This Row],[Cantidad de Insumos]])</f>
        <v/>
      </c>
      <c r="P1154" s="531" t="str">
        <f>IF([2]!Tabla1[[#This Row],[Descripción]]="","",_xlfn.XLOOKUP([2]!Tabla1[[#This Row],[Descripción]],[2]!Tabla10[Descripción],[2]!Tabla10[CODIGO PRESUPUESTARIO],0))</f>
        <v/>
      </c>
      <c r="Q1154" s="532"/>
      <c r="R1154" s="532" t="str">
        <f>IF([2]!Tabla1[[#This Row],[Insumos]]="","",_xlfn.XLOOKUP([2]!Tabla1[[#This Row],[Insumos]],[2]!Tabla10[Insumo],[2]!Tabla10[InsumoAbrev],"",0))</f>
        <v/>
      </c>
      <c r="S1154" s="191"/>
    </row>
    <row r="1155" spans="2:19">
      <c r="B1155" s="191" t="str">
        <f>IF('Formulario PPGR3'!$G1155="","",CONCATENATE('Formulario PPGR3'!$C1155,".",'Formulario PPGR3'!$D1155,".",'Formulario PPGR3'!$E1155,".",'Formulario PPGR3'!$F1155))</f>
        <v/>
      </c>
      <c r="C1155" s="191" t="str">
        <f>IF('Formulario PPGR3'!$G1155="","",'Formulario PPGR1'!#REF!)</f>
        <v/>
      </c>
      <c r="D1155" s="191" t="str">
        <f>IF('Formulario PPGR3'!$G1155="","",'Formulario PPGR1'!#REF!)</f>
        <v/>
      </c>
      <c r="E1155" s="191" t="str">
        <f>IF('Formulario PPGR3'!$G1155="","",'Formulario PPGR1'!#REF!)</f>
        <v/>
      </c>
      <c r="F1155" s="191" t="str">
        <f>IF('Formulario PPGR3'!$G1155="","",'Formulario PPGR1'!#REF!)</f>
        <v/>
      </c>
      <c r="G1155" s="190"/>
      <c r="H1155" s="528" t="e" cm="1" vm="1">
        <f t="array" ref="H1155">IF([2]!Tabla1[[#This Row],[Código_Actividad]]="","",_xlfn.XLOOKUP([2]!Tabla1[[#This Row],[Código_Actividad]],CodigoActividad,[2]!Tabla2[Actividades Programables Presupuestables],"",0))</f>
        <v>#REF!</v>
      </c>
      <c r="I1155" s="529" t="str">
        <f>IFERROR(VLOOKUP('[2]Formulario PPGR3'!$G1155,'[2]Formulario PPGR2'!$H$9:$V$534,15,FALSE),"")</f>
        <v/>
      </c>
      <c r="J1155" s="534"/>
      <c r="K1155" s="533"/>
      <c r="L1155" s="530" t="str">
        <f>IF([2]!Tabla1[[#This Row],[Descripción]]="","",_xlfn.XLOOKUP([2]!Tabla1[[#This Row],[Descripción]],[2]!Tabla10[Descripción],[2]!Tabla10[Unidad de Medida],"",0))</f>
        <v/>
      </c>
      <c r="M1155" s="321"/>
      <c r="N1155" s="546" t="str">
        <f>IF([2]!Tabla1[[#This Row],[Descripción]]="","",_xlfn.XLOOKUP([2]!Tabla1[[#This Row],[Descripción]],[2]!Tabla10[Descripción],[2]!Tabla10[Precio Unitario],0))</f>
        <v/>
      </c>
      <c r="O1155" s="546" t="str">
        <f>IF([2]!Tabla1[[#This Row],[Cantidad de Insumos]]="","",[2]!Tabla1[[#This Row],[Precio Unitario]]*[2]!Tabla1[[#This Row],[Cantidad de Insumos]])</f>
        <v/>
      </c>
      <c r="P1155" s="531" t="str">
        <f>IF([2]!Tabla1[[#This Row],[Descripción]]="","",_xlfn.XLOOKUP([2]!Tabla1[[#This Row],[Descripción]],[2]!Tabla10[Descripción],[2]!Tabla10[CODIGO PRESUPUESTARIO],0))</f>
        <v/>
      </c>
      <c r="Q1155" s="532"/>
      <c r="R1155" s="532" t="str">
        <f>IF([2]!Tabla1[[#This Row],[Insumos]]="","",_xlfn.XLOOKUP([2]!Tabla1[[#This Row],[Insumos]],[2]!Tabla10[Insumo],[2]!Tabla10[InsumoAbrev],"",0))</f>
        <v/>
      </c>
      <c r="S1155" s="191"/>
    </row>
    <row r="1156" spans="2:19">
      <c r="B1156" s="191" t="str">
        <f>IF('Formulario PPGR3'!$G1156="","",CONCATENATE('Formulario PPGR3'!$C1156,".",'Formulario PPGR3'!$D1156,".",'Formulario PPGR3'!$E1156,".",'Formulario PPGR3'!$F1156))</f>
        <v/>
      </c>
      <c r="C1156" s="191" t="str">
        <f>IF('Formulario PPGR3'!$G1156="","",'Formulario PPGR1'!#REF!)</f>
        <v/>
      </c>
      <c r="D1156" s="191" t="str">
        <f>IF('Formulario PPGR3'!$G1156="","",'Formulario PPGR1'!#REF!)</f>
        <v/>
      </c>
      <c r="E1156" s="191" t="str">
        <f>IF('Formulario PPGR3'!$G1156="","",'Formulario PPGR1'!#REF!)</f>
        <v/>
      </c>
      <c r="F1156" s="191" t="str">
        <f>IF('Formulario PPGR3'!$G1156="","",'Formulario PPGR1'!#REF!)</f>
        <v/>
      </c>
      <c r="G1156" s="190"/>
      <c r="H1156" s="528" t="e" cm="1" vm="1">
        <f t="array" ref="H1156">IF([2]!Tabla1[[#This Row],[Código_Actividad]]="","",_xlfn.XLOOKUP([2]!Tabla1[[#This Row],[Código_Actividad]],CodigoActividad,[2]!Tabla2[Actividades Programables Presupuestables],"",0))</f>
        <v>#REF!</v>
      </c>
      <c r="I1156" s="529" t="str">
        <f>IFERROR(VLOOKUP('[2]Formulario PPGR3'!$G1156,'[2]Formulario PPGR2'!$H$9:$V$534,15,FALSE),"")</f>
        <v/>
      </c>
      <c r="J1156" s="534"/>
      <c r="K1156" s="533"/>
      <c r="L1156" s="530" t="str">
        <f>IF([2]!Tabla1[[#This Row],[Descripción]]="","",_xlfn.XLOOKUP([2]!Tabla1[[#This Row],[Descripción]],[2]!Tabla10[Descripción],[2]!Tabla10[Unidad de Medida],"",0))</f>
        <v/>
      </c>
      <c r="M1156" s="321"/>
      <c r="N1156" s="546" t="str">
        <f>IF([2]!Tabla1[[#This Row],[Descripción]]="","",_xlfn.XLOOKUP([2]!Tabla1[[#This Row],[Descripción]],[2]!Tabla10[Descripción],[2]!Tabla10[Precio Unitario],0))</f>
        <v/>
      </c>
      <c r="O1156" s="546" t="str">
        <f>IF([2]!Tabla1[[#This Row],[Cantidad de Insumos]]="","",[2]!Tabla1[[#This Row],[Precio Unitario]]*[2]!Tabla1[[#This Row],[Cantidad de Insumos]])</f>
        <v/>
      </c>
      <c r="P1156" s="531" t="str">
        <f>IF([2]!Tabla1[[#This Row],[Descripción]]="","",_xlfn.XLOOKUP([2]!Tabla1[[#This Row],[Descripción]],[2]!Tabla10[Descripción],[2]!Tabla10[CODIGO PRESUPUESTARIO],0))</f>
        <v/>
      </c>
      <c r="Q1156" s="532"/>
      <c r="R1156" s="532" t="str">
        <f>IF([2]!Tabla1[[#This Row],[Insumos]]="","",_xlfn.XLOOKUP([2]!Tabla1[[#This Row],[Insumos]],[2]!Tabla10[Insumo],[2]!Tabla10[InsumoAbrev],"",0))</f>
        <v/>
      </c>
      <c r="S1156" s="191"/>
    </row>
    <row r="1157" spans="2:19">
      <c r="B1157" s="191" t="str">
        <f>IF('Formulario PPGR3'!$G1157="","",CONCATENATE('Formulario PPGR3'!$C1157,".",'Formulario PPGR3'!$D1157,".",'Formulario PPGR3'!$E1157,".",'Formulario PPGR3'!$F1157))</f>
        <v/>
      </c>
      <c r="C1157" s="191" t="str">
        <f>IF('Formulario PPGR3'!$G1157="","",'Formulario PPGR1'!#REF!)</f>
        <v/>
      </c>
      <c r="D1157" s="191" t="str">
        <f>IF('Formulario PPGR3'!$G1157="","",'Formulario PPGR1'!#REF!)</f>
        <v/>
      </c>
      <c r="E1157" s="191" t="str">
        <f>IF('Formulario PPGR3'!$G1157="","",'Formulario PPGR1'!#REF!)</f>
        <v/>
      </c>
      <c r="F1157" s="191" t="str">
        <f>IF('Formulario PPGR3'!$G1157="","",'Formulario PPGR1'!#REF!)</f>
        <v/>
      </c>
      <c r="G1157" s="190"/>
      <c r="H1157" s="528" t="e" cm="1" vm="1">
        <f t="array" ref="H1157">IF([2]!Tabla1[[#This Row],[Código_Actividad]]="","",_xlfn.XLOOKUP([2]!Tabla1[[#This Row],[Código_Actividad]],CodigoActividad,[2]!Tabla2[Actividades Programables Presupuestables],"",0))</f>
        <v>#REF!</v>
      </c>
      <c r="I1157" s="529" t="str">
        <f>IFERROR(VLOOKUP('[2]Formulario PPGR3'!$G1157,'[2]Formulario PPGR2'!$H$9:$V$534,15,FALSE),"")</f>
        <v/>
      </c>
      <c r="J1157" s="534"/>
      <c r="K1157" s="533"/>
      <c r="L1157" s="530" t="str">
        <f>IF([2]!Tabla1[[#This Row],[Descripción]]="","",_xlfn.XLOOKUP([2]!Tabla1[[#This Row],[Descripción]],[2]!Tabla10[Descripción],[2]!Tabla10[Unidad de Medida],"",0))</f>
        <v/>
      </c>
      <c r="M1157" s="321"/>
      <c r="N1157" s="546" t="str">
        <f>IF([2]!Tabla1[[#This Row],[Descripción]]="","",_xlfn.XLOOKUP([2]!Tabla1[[#This Row],[Descripción]],[2]!Tabla10[Descripción],[2]!Tabla10[Precio Unitario],0))</f>
        <v/>
      </c>
      <c r="O1157" s="546" t="str">
        <f>IF([2]!Tabla1[[#This Row],[Cantidad de Insumos]]="","",[2]!Tabla1[[#This Row],[Precio Unitario]]*[2]!Tabla1[[#This Row],[Cantidad de Insumos]])</f>
        <v/>
      </c>
      <c r="P1157" s="531" t="str">
        <f>IF([2]!Tabla1[[#This Row],[Descripción]]="","",_xlfn.XLOOKUP([2]!Tabla1[[#This Row],[Descripción]],[2]!Tabla10[Descripción],[2]!Tabla10[CODIGO PRESUPUESTARIO],0))</f>
        <v/>
      </c>
      <c r="Q1157" s="532"/>
      <c r="R1157" s="532" t="str">
        <f>IF([2]!Tabla1[[#This Row],[Insumos]]="","",_xlfn.XLOOKUP([2]!Tabla1[[#This Row],[Insumos]],[2]!Tabla10[Insumo],[2]!Tabla10[InsumoAbrev],"",0))</f>
        <v/>
      </c>
      <c r="S1157" s="191"/>
    </row>
    <row r="1158" spans="2:19">
      <c r="B1158" s="191" t="str">
        <f>IF('Formulario PPGR3'!$G1158="","",CONCATENATE('Formulario PPGR3'!$C1158,".",'Formulario PPGR3'!$D1158,".",'Formulario PPGR3'!$E1158,".",'Formulario PPGR3'!$F1158))</f>
        <v/>
      </c>
      <c r="C1158" s="191" t="str">
        <f>IF('Formulario PPGR3'!$G1158="","",'Formulario PPGR1'!#REF!)</f>
        <v/>
      </c>
      <c r="D1158" s="191" t="str">
        <f>IF('Formulario PPGR3'!$G1158="","",'Formulario PPGR1'!#REF!)</f>
        <v/>
      </c>
      <c r="E1158" s="191" t="str">
        <f>IF('Formulario PPGR3'!$G1158="","",'Formulario PPGR1'!#REF!)</f>
        <v/>
      </c>
      <c r="F1158" s="191" t="str">
        <f>IF('Formulario PPGR3'!$G1158="","",'Formulario PPGR1'!#REF!)</f>
        <v/>
      </c>
      <c r="G1158" s="190"/>
      <c r="H1158" s="528" t="e" cm="1" vm="1">
        <f t="array" ref="H1158">IF([2]!Tabla1[[#This Row],[Código_Actividad]]="","",_xlfn.XLOOKUP([2]!Tabla1[[#This Row],[Código_Actividad]],CodigoActividad,[2]!Tabla2[Actividades Programables Presupuestables],"",0))</f>
        <v>#REF!</v>
      </c>
      <c r="I1158" s="529" t="str">
        <f>IFERROR(VLOOKUP('[2]Formulario PPGR3'!$G1158,'[2]Formulario PPGR2'!$H$9:$V$534,15,FALSE),"")</f>
        <v/>
      </c>
      <c r="J1158" s="534"/>
      <c r="K1158" s="533"/>
      <c r="L1158" s="530" t="str">
        <f>IF([2]!Tabla1[[#This Row],[Descripción]]="","",_xlfn.XLOOKUP([2]!Tabla1[[#This Row],[Descripción]],[2]!Tabla10[Descripción],[2]!Tabla10[Unidad de Medida],"",0))</f>
        <v/>
      </c>
      <c r="M1158" s="321"/>
      <c r="N1158" s="546" t="str">
        <f>IF([2]!Tabla1[[#This Row],[Descripción]]="","",_xlfn.XLOOKUP([2]!Tabla1[[#This Row],[Descripción]],[2]!Tabla10[Descripción],[2]!Tabla10[Precio Unitario],0))</f>
        <v/>
      </c>
      <c r="O1158" s="546" t="str">
        <f>IF([2]!Tabla1[[#This Row],[Cantidad de Insumos]]="","",[2]!Tabla1[[#This Row],[Precio Unitario]]*[2]!Tabla1[[#This Row],[Cantidad de Insumos]])</f>
        <v/>
      </c>
      <c r="P1158" s="531" t="str">
        <f>IF([2]!Tabla1[[#This Row],[Descripción]]="","",_xlfn.XLOOKUP([2]!Tabla1[[#This Row],[Descripción]],[2]!Tabla10[Descripción],[2]!Tabla10[CODIGO PRESUPUESTARIO],0))</f>
        <v/>
      </c>
      <c r="Q1158" s="532"/>
      <c r="R1158" s="532" t="str">
        <f>IF([2]!Tabla1[[#This Row],[Insumos]]="","",_xlfn.XLOOKUP([2]!Tabla1[[#This Row],[Insumos]],[2]!Tabla10[Insumo],[2]!Tabla10[InsumoAbrev],"",0))</f>
        <v/>
      </c>
      <c r="S1158" s="191"/>
    </row>
    <row r="1159" spans="2:19">
      <c r="B1159" s="191" t="str">
        <f>IF('Formulario PPGR3'!$G1159="","",CONCATENATE('Formulario PPGR3'!$C1159,".",'Formulario PPGR3'!$D1159,".",'Formulario PPGR3'!$E1159,".",'Formulario PPGR3'!$F1159))</f>
        <v/>
      </c>
      <c r="C1159" s="191" t="str">
        <f>IF('Formulario PPGR3'!$G1159="","",'Formulario PPGR1'!#REF!)</f>
        <v/>
      </c>
      <c r="D1159" s="191" t="str">
        <f>IF('Formulario PPGR3'!$G1159="","",'Formulario PPGR1'!#REF!)</f>
        <v/>
      </c>
      <c r="E1159" s="191" t="str">
        <f>IF('Formulario PPGR3'!$G1159="","",'Formulario PPGR1'!#REF!)</f>
        <v/>
      </c>
      <c r="F1159" s="191" t="str">
        <f>IF('Formulario PPGR3'!$G1159="","",'Formulario PPGR1'!#REF!)</f>
        <v/>
      </c>
      <c r="G1159" s="190"/>
      <c r="H1159" s="528" t="e" cm="1" vm="1">
        <f t="array" ref="H1159">IF([2]!Tabla1[[#This Row],[Código_Actividad]]="","",_xlfn.XLOOKUP([2]!Tabla1[[#This Row],[Código_Actividad]],CodigoActividad,[2]!Tabla2[Actividades Programables Presupuestables],"",0))</f>
        <v>#REF!</v>
      </c>
      <c r="I1159" s="529" t="str">
        <f>IFERROR(VLOOKUP('[2]Formulario PPGR3'!$G1159,'[2]Formulario PPGR2'!$H$9:$V$534,15,FALSE),"")</f>
        <v/>
      </c>
      <c r="J1159" s="534"/>
      <c r="K1159" s="533"/>
      <c r="L1159" s="530" t="str">
        <f>IF([2]!Tabla1[[#This Row],[Descripción]]="","",_xlfn.XLOOKUP([2]!Tabla1[[#This Row],[Descripción]],[2]!Tabla10[Descripción],[2]!Tabla10[Unidad de Medida],"",0))</f>
        <v/>
      </c>
      <c r="M1159" s="321"/>
      <c r="N1159" s="546" t="str">
        <f>IF([2]!Tabla1[[#This Row],[Descripción]]="","",_xlfn.XLOOKUP([2]!Tabla1[[#This Row],[Descripción]],[2]!Tabla10[Descripción],[2]!Tabla10[Precio Unitario],0))</f>
        <v/>
      </c>
      <c r="O1159" s="546" t="str">
        <f>IF([2]!Tabla1[[#This Row],[Cantidad de Insumos]]="","",[2]!Tabla1[[#This Row],[Precio Unitario]]*[2]!Tabla1[[#This Row],[Cantidad de Insumos]])</f>
        <v/>
      </c>
      <c r="P1159" s="531" t="str">
        <f>IF([2]!Tabla1[[#This Row],[Descripción]]="","",_xlfn.XLOOKUP([2]!Tabla1[[#This Row],[Descripción]],[2]!Tabla10[Descripción],[2]!Tabla10[CODIGO PRESUPUESTARIO],0))</f>
        <v/>
      </c>
      <c r="Q1159" s="532"/>
      <c r="R1159" s="532" t="str">
        <f>IF([2]!Tabla1[[#This Row],[Insumos]]="","",_xlfn.XLOOKUP([2]!Tabla1[[#This Row],[Insumos]],[2]!Tabla10[Insumo],[2]!Tabla10[InsumoAbrev],"",0))</f>
        <v/>
      </c>
      <c r="S1159" s="191"/>
    </row>
    <row r="1160" spans="2:19">
      <c r="B1160" s="191" t="str">
        <f>IF('Formulario PPGR3'!$G1160="","",CONCATENATE('Formulario PPGR3'!$C1160,".",'Formulario PPGR3'!$D1160,".",'Formulario PPGR3'!$E1160,".",'Formulario PPGR3'!$F1160))</f>
        <v/>
      </c>
      <c r="C1160" s="191" t="str">
        <f>IF('Formulario PPGR3'!$G1160="","",'Formulario PPGR1'!#REF!)</f>
        <v/>
      </c>
      <c r="D1160" s="191" t="str">
        <f>IF('Formulario PPGR3'!$G1160="","",'Formulario PPGR1'!#REF!)</f>
        <v/>
      </c>
      <c r="E1160" s="191" t="str">
        <f>IF('Formulario PPGR3'!$G1160="","",'Formulario PPGR1'!#REF!)</f>
        <v/>
      </c>
      <c r="F1160" s="191" t="str">
        <f>IF('Formulario PPGR3'!$G1160="","",'Formulario PPGR1'!#REF!)</f>
        <v/>
      </c>
      <c r="G1160" s="190"/>
      <c r="H1160" s="528" t="e" cm="1" vm="1">
        <f t="array" ref="H1160">IF([2]!Tabla1[[#This Row],[Código_Actividad]]="","",_xlfn.XLOOKUP([2]!Tabla1[[#This Row],[Código_Actividad]],CodigoActividad,[2]!Tabla2[Actividades Programables Presupuestables],"",0))</f>
        <v>#REF!</v>
      </c>
      <c r="I1160" s="529" t="str">
        <f>IFERROR(VLOOKUP('[2]Formulario PPGR3'!$G1160,'[2]Formulario PPGR2'!$H$9:$V$534,15,FALSE),"")</f>
        <v/>
      </c>
      <c r="J1160" s="534"/>
      <c r="K1160" s="533"/>
      <c r="L1160" s="530" t="str">
        <f>IF([2]!Tabla1[[#This Row],[Descripción]]="","",_xlfn.XLOOKUP([2]!Tabla1[[#This Row],[Descripción]],[2]!Tabla10[Descripción],[2]!Tabla10[Unidad de Medida],"",0))</f>
        <v/>
      </c>
      <c r="M1160" s="321"/>
      <c r="N1160" s="546" t="str">
        <f>IF([2]!Tabla1[[#This Row],[Descripción]]="","",_xlfn.XLOOKUP([2]!Tabla1[[#This Row],[Descripción]],[2]!Tabla10[Descripción],[2]!Tabla10[Precio Unitario],0))</f>
        <v/>
      </c>
      <c r="O1160" s="546" t="str">
        <f>IF([2]!Tabla1[[#This Row],[Cantidad de Insumos]]="","",[2]!Tabla1[[#This Row],[Precio Unitario]]*[2]!Tabla1[[#This Row],[Cantidad de Insumos]])</f>
        <v/>
      </c>
      <c r="P1160" s="531" t="str">
        <f>IF([2]!Tabla1[[#This Row],[Descripción]]="","",_xlfn.XLOOKUP([2]!Tabla1[[#This Row],[Descripción]],[2]!Tabla10[Descripción],[2]!Tabla10[CODIGO PRESUPUESTARIO],0))</f>
        <v/>
      </c>
      <c r="Q1160" s="532"/>
      <c r="R1160" s="532" t="str">
        <f>IF([2]!Tabla1[[#This Row],[Insumos]]="","",_xlfn.XLOOKUP([2]!Tabla1[[#This Row],[Insumos]],[2]!Tabla10[Insumo],[2]!Tabla10[InsumoAbrev],"",0))</f>
        <v/>
      </c>
      <c r="S1160" s="191"/>
    </row>
    <row r="1161" spans="2:19">
      <c r="B1161" s="191" t="str">
        <f>IF('Formulario PPGR3'!$G1161="","",CONCATENATE('Formulario PPGR3'!$C1161,".",'Formulario PPGR3'!$D1161,".",'Formulario PPGR3'!$E1161,".",'Formulario PPGR3'!$F1161))</f>
        <v/>
      </c>
      <c r="C1161" s="191" t="str">
        <f>IF('Formulario PPGR3'!$G1161="","",'Formulario PPGR1'!#REF!)</f>
        <v/>
      </c>
      <c r="D1161" s="191" t="str">
        <f>IF('Formulario PPGR3'!$G1161="","",'Formulario PPGR1'!#REF!)</f>
        <v/>
      </c>
      <c r="E1161" s="191" t="str">
        <f>IF('Formulario PPGR3'!$G1161="","",'Formulario PPGR1'!#REF!)</f>
        <v/>
      </c>
      <c r="F1161" s="191" t="str">
        <f>IF('Formulario PPGR3'!$G1161="","",'Formulario PPGR1'!#REF!)</f>
        <v/>
      </c>
      <c r="G1161" s="190"/>
      <c r="H1161" s="528" t="e" cm="1" vm="1">
        <f t="array" ref="H1161">IF([2]!Tabla1[[#This Row],[Código_Actividad]]="","",_xlfn.XLOOKUP([2]!Tabla1[[#This Row],[Código_Actividad]],CodigoActividad,[2]!Tabla2[Actividades Programables Presupuestables],"",0))</f>
        <v>#REF!</v>
      </c>
      <c r="I1161" s="529" t="str">
        <f>IFERROR(VLOOKUP('[2]Formulario PPGR3'!$G1161,'[2]Formulario PPGR2'!$H$9:$V$534,15,FALSE),"")</f>
        <v/>
      </c>
      <c r="J1161" s="534"/>
      <c r="K1161" s="533"/>
      <c r="L1161" s="530" t="str">
        <f>IF([2]!Tabla1[[#This Row],[Descripción]]="","",_xlfn.XLOOKUP([2]!Tabla1[[#This Row],[Descripción]],[2]!Tabla10[Descripción],[2]!Tabla10[Unidad de Medida],"",0))</f>
        <v/>
      </c>
      <c r="M1161" s="321"/>
      <c r="N1161" s="546" t="str">
        <f>IF([2]!Tabla1[[#This Row],[Descripción]]="","",_xlfn.XLOOKUP([2]!Tabla1[[#This Row],[Descripción]],[2]!Tabla10[Descripción],[2]!Tabla10[Precio Unitario],0))</f>
        <v/>
      </c>
      <c r="O1161" s="546" t="str">
        <f>IF([2]!Tabla1[[#This Row],[Cantidad de Insumos]]="","",[2]!Tabla1[[#This Row],[Precio Unitario]]*[2]!Tabla1[[#This Row],[Cantidad de Insumos]])</f>
        <v/>
      </c>
      <c r="P1161" s="531" t="str">
        <f>IF([2]!Tabla1[[#This Row],[Descripción]]="","",_xlfn.XLOOKUP([2]!Tabla1[[#This Row],[Descripción]],[2]!Tabla10[Descripción],[2]!Tabla10[CODIGO PRESUPUESTARIO],0))</f>
        <v/>
      </c>
      <c r="Q1161" s="532"/>
      <c r="R1161" s="532" t="str">
        <f>IF([2]!Tabla1[[#This Row],[Insumos]]="","",_xlfn.XLOOKUP([2]!Tabla1[[#This Row],[Insumos]],[2]!Tabla10[Insumo],[2]!Tabla10[InsumoAbrev],"",0))</f>
        <v/>
      </c>
      <c r="S1161" s="191"/>
    </row>
    <row r="1162" spans="2:19">
      <c r="B1162" s="191" t="str">
        <f>IF('Formulario PPGR3'!$G1162="","",CONCATENATE('Formulario PPGR3'!$C1162,".",'Formulario PPGR3'!$D1162,".",'Formulario PPGR3'!$E1162,".",'Formulario PPGR3'!$F1162))</f>
        <v/>
      </c>
      <c r="C1162" s="191" t="str">
        <f>IF('Formulario PPGR3'!$G1162="","",'Formulario PPGR1'!#REF!)</f>
        <v/>
      </c>
      <c r="D1162" s="191" t="str">
        <f>IF('Formulario PPGR3'!$G1162="","",'Formulario PPGR1'!#REF!)</f>
        <v/>
      </c>
      <c r="E1162" s="191" t="str">
        <f>IF('Formulario PPGR3'!$G1162="","",'Formulario PPGR1'!#REF!)</f>
        <v/>
      </c>
      <c r="F1162" s="191" t="str">
        <f>IF('Formulario PPGR3'!$G1162="","",'Formulario PPGR1'!#REF!)</f>
        <v/>
      </c>
      <c r="G1162" s="190"/>
      <c r="H1162" s="528" t="e" cm="1" vm="1">
        <f t="array" ref="H1162">IF([2]!Tabla1[[#This Row],[Código_Actividad]]="","",_xlfn.XLOOKUP([2]!Tabla1[[#This Row],[Código_Actividad]],CodigoActividad,[2]!Tabla2[Actividades Programables Presupuestables],"",0))</f>
        <v>#REF!</v>
      </c>
      <c r="I1162" s="529" t="str">
        <f>IFERROR(VLOOKUP('[2]Formulario PPGR3'!$G1162,'[2]Formulario PPGR2'!$H$9:$V$534,15,FALSE),"")</f>
        <v/>
      </c>
      <c r="J1162" s="534"/>
      <c r="K1162" s="533"/>
      <c r="L1162" s="530" t="str">
        <f>IF([2]!Tabla1[[#This Row],[Descripción]]="","",_xlfn.XLOOKUP([2]!Tabla1[[#This Row],[Descripción]],[2]!Tabla10[Descripción],[2]!Tabla10[Unidad de Medida],"",0))</f>
        <v/>
      </c>
      <c r="M1162" s="321"/>
      <c r="N1162" s="546" t="str">
        <f>IF([2]!Tabla1[[#This Row],[Descripción]]="","",_xlfn.XLOOKUP([2]!Tabla1[[#This Row],[Descripción]],[2]!Tabla10[Descripción],[2]!Tabla10[Precio Unitario],0))</f>
        <v/>
      </c>
      <c r="O1162" s="546" t="str">
        <f>IF([2]!Tabla1[[#This Row],[Cantidad de Insumos]]="","",[2]!Tabla1[[#This Row],[Precio Unitario]]*[2]!Tabla1[[#This Row],[Cantidad de Insumos]])</f>
        <v/>
      </c>
      <c r="P1162" s="531" t="str">
        <f>IF([2]!Tabla1[[#This Row],[Descripción]]="","",_xlfn.XLOOKUP([2]!Tabla1[[#This Row],[Descripción]],[2]!Tabla10[Descripción],[2]!Tabla10[CODIGO PRESUPUESTARIO],0))</f>
        <v/>
      </c>
      <c r="Q1162" s="532"/>
      <c r="R1162" s="532" t="str">
        <f>IF([2]!Tabla1[[#This Row],[Insumos]]="","",_xlfn.XLOOKUP([2]!Tabla1[[#This Row],[Insumos]],[2]!Tabla10[Insumo],[2]!Tabla10[InsumoAbrev],"",0))</f>
        <v/>
      </c>
      <c r="S1162" s="191"/>
    </row>
    <row r="1163" spans="2:19">
      <c r="B1163" s="191" t="str">
        <f>IF('Formulario PPGR3'!$G1163="","",CONCATENATE('Formulario PPGR3'!$C1163,".",'Formulario PPGR3'!$D1163,".",'Formulario PPGR3'!$E1163,".",'Formulario PPGR3'!$F1163))</f>
        <v/>
      </c>
      <c r="C1163" s="191" t="str">
        <f>IF('Formulario PPGR3'!$G1163="","",'Formulario PPGR1'!#REF!)</f>
        <v/>
      </c>
      <c r="D1163" s="191" t="str">
        <f>IF('Formulario PPGR3'!$G1163="","",'Formulario PPGR1'!#REF!)</f>
        <v/>
      </c>
      <c r="E1163" s="191" t="str">
        <f>IF('Formulario PPGR3'!$G1163="","",'Formulario PPGR1'!#REF!)</f>
        <v/>
      </c>
      <c r="F1163" s="191" t="str">
        <f>IF('Formulario PPGR3'!$G1163="","",'Formulario PPGR1'!#REF!)</f>
        <v/>
      </c>
      <c r="G1163" s="190"/>
      <c r="H1163" s="528" t="e" cm="1" vm="1">
        <f t="array" ref="H1163">IF([2]!Tabla1[[#This Row],[Código_Actividad]]="","",_xlfn.XLOOKUP([2]!Tabla1[[#This Row],[Código_Actividad]],CodigoActividad,[2]!Tabla2[Actividades Programables Presupuestables],"",0))</f>
        <v>#REF!</v>
      </c>
      <c r="I1163" s="529" t="str">
        <f>IFERROR(VLOOKUP('[2]Formulario PPGR3'!$G1163,'[2]Formulario PPGR2'!$H$9:$V$534,15,FALSE),"")</f>
        <v/>
      </c>
      <c r="J1163" s="534"/>
      <c r="K1163" s="533"/>
      <c r="L1163" s="530" t="str">
        <f>IF([2]!Tabla1[[#This Row],[Descripción]]="","",_xlfn.XLOOKUP([2]!Tabla1[[#This Row],[Descripción]],[2]!Tabla10[Descripción],[2]!Tabla10[Unidad de Medida],"",0))</f>
        <v/>
      </c>
      <c r="M1163" s="321"/>
      <c r="N1163" s="546" t="str">
        <f>IF([2]!Tabla1[[#This Row],[Descripción]]="","",_xlfn.XLOOKUP([2]!Tabla1[[#This Row],[Descripción]],[2]!Tabla10[Descripción],[2]!Tabla10[Precio Unitario],0))</f>
        <v/>
      </c>
      <c r="O1163" s="546" t="str">
        <f>IF([2]!Tabla1[[#This Row],[Cantidad de Insumos]]="","",[2]!Tabla1[[#This Row],[Precio Unitario]]*[2]!Tabla1[[#This Row],[Cantidad de Insumos]])</f>
        <v/>
      </c>
      <c r="P1163" s="531" t="str">
        <f>IF([2]!Tabla1[[#This Row],[Descripción]]="","",_xlfn.XLOOKUP([2]!Tabla1[[#This Row],[Descripción]],[2]!Tabla10[Descripción],[2]!Tabla10[CODIGO PRESUPUESTARIO],0))</f>
        <v/>
      </c>
      <c r="Q1163" s="532"/>
      <c r="R1163" s="532" t="str">
        <f>IF([2]!Tabla1[[#This Row],[Insumos]]="","",_xlfn.XLOOKUP([2]!Tabla1[[#This Row],[Insumos]],[2]!Tabla10[Insumo],[2]!Tabla10[InsumoAbrev],"",0))</f>
        <v/>
      </c>
      <c r="S1163" s="191"/>
    </row>
    <row r="1164" spans="2:19">
      <c r="B1164" s="191" t="str">
        <f>IF('Formulario PPGR3'!$G1164="","",CONCATENATE('Formulario PPGR3'!$C1164,".",'Formulario PPGR3'!$D1164,".",'Formulario PPGR3'!$E1164,".",'Formulario PPGR3'!$F1164))</f>
        <v/>
      </c>
      <c r="C1164" s="191" t="str">
        <f>IF('Formulario PPGR3'!$G1164="","",'Formulario PPGR1'!#REF!)</f>
        <v/>
      </c>
      <c r="D1164" s="191" t="str">
        <f>IF('Formulario PPGR3'!$G1164="","",'Formulario PPGR1'!#REF!)</f>
        <v/>
      </c>
      <c r="E1164" s="191" t="str">
        <f>IF('Formulario PPGR3'!$G1164="","",'Formulario PPGR1'!#REF!)</f>
        <v/>
      </c>
      <c r="F1164" s="191" t="str">
        <f>IF('Formulario PPGR3'!$G1164="","",'Formulario PPGR1'!#REF!)</f>
        <v/>
      </c>
      <c r="G1164" s="190"/>
      <c r="H1164" s="528" t="e" cm="1" vm="1">
        <f t="array" ref="H1164">IF([2]!Tabla1[[#This Row],[Código_Actividad]]="","",_xlfn.XLOOKUP([2]!Tabla1[[#This Row],[Código_Actividad]],CodigoActividad,[2]!Tabla2[Actividades Programables Presupuestables],"",0))</f>
        <v>#REF!</v>
      </c>
      <c r="I1164" s="529" t="str">
        <f>IFERROR(VLOOKUP('[2]Formulario PPGR3'!$G1164,'[2]Formulario PPGR2'!$H$9:$V$534,15,FALSE),"")</f>
        <v/>
      </c>
      <c r="J1164" s="534"/>
      <c r="K1164" s="533"/>
      <c r="L1164" s="530" t="str">
        <f>IF([2]!Tabla1[[#This Row],[Descripción]]="","",_xlfn.XLOOKUP([2]!Tabla1[[#This Row],[Descripción]],[2]!Tabla10[Descripción],[2]!Tabla10[Unidad de Medida],"",0))</f>
        <v/>
      </c>
      <c r="M1164" s="321"/>
      <c r="N1164" s="546" t="str">
        <f>IF([2]!Tabla1[[#This Row],[Descripción]]="","",_xlfn.XLOOKUP([2]!Tabla1[[#This Row],[Descripción]],[2]!Tabla10[Descripción],[2]!Tabla10[Precio Unitario],0))</f>
        <v/>
      </c>
      <c r="O1164" s="546" t="str">
        <f>IF([2]!Tabla1[[#This Row],[Cantidad de Insumos]]="","",[2]!Tabla1[[#This Row],[Precio Unitario]]*[2]!Tabla1[[#This Row],[Cantidad de Insumos]])</f>
        <v/>
      </c>
      <c r="P1164" s="531" t="str">
        <f>IF([2]!Tabla1[[#This Row],[Descripción]]="","",_xlfn.XLOOKUP([2]!Tabla1[[#This Row],[Descripción]],[2]!Tabla10[Descripción],[2]!Tabla10[CODIGO PRESUPUESTARIO],0))</f>
        <v/>
      </c>
      <c r="Q1164" s="532"/>
      <c r="R1164" s="532" t="str">
        <f>IF([2]!Tabla1[[#This Row],[Insumos]]="","",_xlfn.XLOOKUP([2]!Tabla1[[#This Row],[Insumos]],[2]!Tabla10[Insumo],[2]!Tabla10[InsumoAbrev],"",0))</f>
        <v/>
      </c>
      <c r="S1164" s="191"/>
    </row>
    <row r="1165" spans="2:19">
      <c r="B1165" s="191" t="str">
        <f>IF('Formulario PPGR3'!$G1165="","",CONCATENATE('Formulario PPGR3'!$C1165,".",'Formulario PPGR3'!$D1165,".",'Formulario PPGR3'!$E1165,".",'Formulario PPGR3'!$F1165))</f>
        <v/>
      </c>
      <c r="C1165" s="191" t="str">
        <f>IF('Formulario PPGR3'!$G1165="","",'Formulario PPGR1'!#REF!)</f>
        <v/>
      </c>
      <c r="D1165" s="191" t="str">
        <f>IF('Formulario PPGR3'!$G1165="","",'Formulario PPGR1'!#REF!)</f>
        <v/>
      </c>
      <c r="E1165" s="191" t="str">
        <f>IF('Formulario PPGR3'!$G1165="","",'Formulario PPGR1'!#REF!)</f>
        <v/>
      </c>
      <c r="F1165" s="191" t="str">
        <f>IF('Formulario PPGR3'!$G1165="","",'Formulario PPGR1'!#REF!)</f>
        <v/>
      </c>
      <c r="G1165" s="190"/>
      <c r="H1165" s="528" t="e" cm="1" vm="1">
        <f t="array" ref="H1165">IF([2]!Tabla1[[#This Row],[Código_Actividad]]="","",_xlfn.XLOOKUP([2]!Tabla1[[#This Row],[Código_Actividad]],CodigoActividad,[2]!Tabla2[Actividades Programables Presupuestables],"",0))</f>
        <v>#REF!</v>
      </c>
      <c r="I1165" s="529" t="str">
        <f>IFERROR(VLOOKUP('[2]Formulario PPGR3'!$G1165,'[2]Formulario PPGR2'!$H$9:$V$534,15,FALSE),"")</f>
        <v/>
      </c>
      <c r="J1165" s="534"/>
      <c r="K1165" s="533"/>
      <c r="L1165" s="530" t="str">
        <f>IF([2]!Tabla1[[#This Row],[Descripción]]="","",_xlfn.XLOOKUP([2]!Tabla1[[#This Row],[Descripción]],[2]!Tabla10[Descripción],[2]!Tabla10[Unidad de Medida],"",0))</f>
        <v/>
      </c>
      <c r="M1165" s="321"/>
      <c r="N1165" s="546" t="str">
        <f>IF([2]!Tabla1[[#This Row],[Descripción]]="","",_xlfn.XLOOKUP([2]!Tabla1[[#This Row],[Descripción]],[2]!Tabla10[Descripción],[2]!Tabla10[Precio Unitario],0))</f>
        <v/>
      </c>
      <c r="O1165" s="546" t="str">
        <f>IF([2]!Tabla1[[#This Row],[Cantidad de Insumos]]="","",[2]!Tabla1[[#This Row],[Precio Unitario]]*[2]!Tabla1[[#This Row],[Cantidad de Insumos]])</f>
        <v/>
      </c>
      <c r="P1165" s="531" t="str">
        <f>IF([2]!Tabla1[[#This Row],[Descripción]]="","",_xlfn.XLOOKUP([2]!Tabla1[[#This Row],[Descripción]],[2]!Tabla10[Descripción],[2]!Tabla10[CODIGO PRESUPUESTARIO],0))</f>
        <v/>
      </c>
      <c r="Q1165" s="532"/>
      <c r="R1165" s="532" t="str">
        <f>IF([2]!Tabla1[[#This Row],[Insumos]]="","",_xlfn.XLOOKUP([2]!Tabla1[[#This Row],[Insumos]],[2]!Tabla10[Insumo],[2]!Tabla10[InsumoAbrev],"",0))</f>
        <v/>
      </c>
      <c r="S1165" s="191"/>
    </row>
    <row r="1166" spans="2:19">
      <c r="B1166" s="191" t="str">
        <f>IF('Formulario PPGR3'!$G1166="","",CONCATENATE('Formulario PPGR3'!$C1166,".",'Formulario PPGR3'!$D1166,".",'Formulario PPGR3'!$E1166,".",'Formulario PPGR3'!$F1166))</f>
        <v/>
      </c>
      <c r="C1166" s="191" t="str">
        <f>IF('Formulario PPGR3'!$G1166="","",'Formulario PPGR1'!#REF!)</f>
        <v/>
      </c>
      <c r="D1166" s="191" t="str">
        <f>IF('Formulario PPGR3'!$G1166="","",'Formulario PPGR1'!#REF!)</f>
        <v/>
      </c>
      <c r="E1166" s="191" t="str">
        <f>IF('Formulario PPGR3'!$G1166="","",'Formulario PPGR1'!#REF!)</f>
        <v/>
      </c>
      <c r="F1166" s="191" t="str">
        <f>IF('Formulario PPGR3'!$G1166="","",'Formulario PPGR1'!#REF!)</f>
        <v/>
      </c>
      <c r="G1166" s="190"/>
      <c r="H1166" s="528" t="e" cm="1" vm="1">
        <f t="array" ref="H1166">IF([2]!Tabla1[[#This Row],[Código_Actividad]]="","",_xlfn.XLOOKUP([2]!Tabla1[[#This Row],[Código_Actividad]],CodigoActividad,[2]!Tabla2[Actividades Programables Presupuestables],"",0))</f>
        <v>#REF!</v>
      </c>
      <c r="I1166" s="529" t="str">
        <f>IFERROR(VLOOKUP('[2]Formulario PPGR3'!$G1166,'[2]Formulario PPGR2'!$H$9:$V$534,15,FALSE),"")</f>
        <v/>
      </c>
      <c r="J1166" s="534"/>
      <c r="K1166" s="533"/>
      <c r="L1166" s="530" t="str">
        <f>IF([2]!Tabla1[[#This Row],[Descripción]]="","",_xlfn.XLOOKUP([2]!Tabla1[[#This Row],[Descripción]],[2]!Tabla10[Descripción],[2]!Tabla10[Unidad de Medida],"",0))</f>
        <v/>
      </c>
      <c r="M1166" s="321"/>
      <c r="N1166" s="546" t="str">
        <f>IF([2]!Tabla1[[#This Row],[Descripción]]="","",_xlfn.XLOOKUP([2]!Tabla1[[#This Row],[Descripción]],[2]!Tabla10[Descripción],[2]!Tabla10[Precio Unitario],0))</f>
        <v/>
      </c>
      <c r="O1166" s="546" t="str">
        <f>IF([2]!Tabla1[[#This Row],[Cantidad de Insumos]]="","",[2]!Tabla1[[#This Row],[Precio Unitario]]*[2]!Tabla1[[#This Row],[Cantidad de Insumos]])</f>
        <v/>
      </c>
      <c r="P1166" s="531" t="str">
        <f>IF([2]!Tabla1[[#This Row],[Descripción]]="","",_xlfn.XLOOKUP([2]!Tabla1[[#This Row],[Descripción]],[2]!Tabla10[Descripción],[2]!Tabla10[CODIGO PRESUPUESTARIO],0))</f>
        <v/>
      </c>
      <c r="Q1166" s="532"/>
      <c r="R1166" s="532" t="str">
        <f>IF([2]!Tabla1[[#This Row],[Insumos]]="","",_xlfn.XLOOKUP([2]!Tabla1[[#This Row],[Insumos]],[2]!Tabla10[Insumo],[2]!Tabla10[InsumoAbrev],"",0))</f>
        <v/>
      </c>
      <c r="S1166" s="191"/>
    </row>
    <row r="1167" spans="2:19">
      <c r="B1167" s="191" t="str">
        <f>IF('Formulario PPGR3'!$G1167="","",CONCATENATE('Formulario PPGR3'!$C1167,".",'Formulario PPGR3'!$D1167,".",'Formulario PPGR3'!$E1167,".",'Formulario PPGR3'!$F1167))</f>
        <v/>
      </c>
      <c r="C1167" s="191" t="str">
        <f>IF('Formulario PPGR3'!$G1167="","",'Formulario PPGR1'!#REF!)</f>
        <v/>
      </c>
      <c r="D1167" s="191" t="str">
        <f>IF('Formulario PPGR3'!$G1167="","",'Formulario PPGR1'!#REF!)</f>
        <v/>
      </c>
      <c r="E1167" s="191" t="str">
        <f>IF('Formulario PPGR3'!$G1167="","",'Formulario PPGR1'!#REF!)</f>
        <v/>
      </c>
      <c r="F1167" s="191" t="str">
        <f>IF('Formulario PPGR3'!$G1167="","",'Formulario PPGR1'!#REF!)</f>
        <v/>
      </c>
      <c r="G1167" s="190"/>
      <c r="H1167" s="528" t="e" cm="1" vm="1">
        <f t="array" ref="H1167">IF([2]!Tabla1[[#This Row],[Código_Actividad]]="","",_xlfn.XLOOKUP([2]!Tabla1[[#This Row],[Código_Actividad]],CodigoActividad,[2]!Tabla2[Actividades Programables Presupuestables],"",0))</f>
        <v>#REF!</v>
      </c>
      <c r="I1167" s="529" t="str">
        <f>IFERROR(VLOOKUP('[2]Formulario PPGR3'!$G1167,'[2]Formulario PPGR2'!$H$9:$V$534,15,FALSE),"")</f>
        <v/>
      </c>
      <c r="J1167" s="534"/>
      <c r="K1167" s="533"/>
      <c r="L1167" s="530" t="str">
        <f>IF([2]!Tabla1[[#This Row],[Descripción]]="","",_xlfn.XLOOKUP([2]!Tabla1[[#This Row],[Descripción]],[2]!Tabla10[Descripción],[2]!Tabla10[Unidad de Medida],"",0))</f>
        <v/>
      </c>
      <c r="M1167" s="321"/>
      <c r="N1167" s="546" t="str">
        <f>IF([2]!Tabla1[[#This Row],[Descripción]]="","",_xlfn.XLOOKUP([2]!Tabla1[[#This Row],[Descripción]],[2]!Tabla10[Descripción],[2]!Tabla10[Precio Unitario],0))</f>
        <v/>
      </c>
      <c r="O1167" s="546" t="str">
        <f>IF([2]!Tabla1[[#This Row],[Cantidad de Insumos]]="","",[2]!Tabla1[[#This Row],[Precio Unitario]]*[2]!Tabla1[[#This Row],[Cantidad de Insumos]])</f>
        <v/>
      </c>
      <c r="P1167" s="531" t="str">
        <f>IF([2]!Tabla1[[#This Row],[Descripción]]="","",_xlfn.XLOOKUP([2]!Tabla1[[#This Row],[Descripción]],[2]!Tabla10[Descripción],[2]!Tabla10[CODIGO PRESUPUESTARIO],0))</f>
        <v/>
      </c>
      <c r="Q1167" s="532"/>
      <c r="R1167" s="532" t="str">
        <f>IF([2]!Tabla1[[#This Row],[Insumos]]="","",_xlfn.XLOOKUP([2]!Tabla1[[#This Row],[Insumos]],[2]!Tabla10[Insumo],[2]!Tabla10[InsumoAbrev],"",0))</f>
        <v/>
      </c>
      <c r="S1167" s="191"/>
    </row>
    <row r="1168" spans="2:19">
      <c r="B1168" s="191" t="str">
        <f>IF('Formulario PPGR3'!$G1168="","",CONCATENATE('Formulario PPGR3'!$C1168,".",'Formulario PPGR3'!$D1168,".",'Formulario PPGR3'!$E1168,".",'Formulario PPGR3'!$F1168))</f>
        <v/>
      </c>
      <c r="C1168" s="191" t="str">
        <f>IF('Formulario PPGR3'!$G1168="","",'Formulario PPGR1'!#REF!)</f>
        <v/>
      </c>
      <c r="D1168" s="191" t="str">
        <f>IF('Formulario PPGR3'!$G1168="","",'Formulario PPGR1'!#REF!)</f>
        <v/>
      </c>
      <c r="E1168" s="191" t="str">
        <f>IF('Formulario PPGR3'!$G1168="","",'Formulario PPGR1'!#REF!)</f>
        <v/>
      </c>
      <c r="F1168" s="191" t="str">
        <f>IF('Formulario PPGR3'!$G1168="","",'Formulario PPGR1'!#REF!)</f>
        <v/>
      </c>
      <c r="G1168" s="190"/>
      <c r="H1168" s="528" t="e" cm="1" vm="1">
        <f t="array" ref="H1168">IF([2]!Tabla1[[#This Row],[Código_Actividad]]="","",_xlfn.XLOOKUP([2]!Tabla1[[#This Row],[Código_Actividad]],CodigoActividad,[2]!Tabla2[Actividades Programables Presupuestables],"",0))</f>
        <v>#REF!</v>
      </c>
      <c r="I1168" s="529" t="str">
        <f>IFERROR(VLOOKUP('[2]Formulario PPGR3'!$G1168,'[2]Formulario PPGR2'!$H$9:$V$534,15,FALSE),"")</f>
        <v/>
      </c>
      <c r="J1168" s="534"/>
      <c r="K1168" s="533"/>
      <c r="L1168" s="530" t="str">
        <f>IF([2]!Tabla1[[#This Row],[Descripción]]="","",_xlfn.XLOOKUP([2]!Tabla1[[#This Row],[Descripción]],[2]!Tabla10[Descripción],[2]!Tabla10[Unidad de Medida],"",0))</f>
        <v/>
      </c>
      <c r="M1168" s="321"/>
      <c r="N1168" s="546" t="str">
        <f>IF([2]!Tabla1[[#This Row],[Descripción]]="","",_xlfn.XLOOKUP([2]!Tabla1[[#This Row],[Descripción]],[2]!Tabla10[Descripción],[2]!Tabla10[Precio Unitario],0))</f>
        <v/>
      </c>
      <c r="O1168" s="546" t="str">
        <f>IF([2]!Tabla1[[#This Row],[Cantidad de Insumos]]="","",[2]!Tabla1[[#This Row],[Precio Unitario]]*[2]!Tabla1[[#This Row],[Cantidad de Insumos]])</f>
        <v/>
      </c>
      <c r="P1168" s="531" t="str">
        <f>IF([2]!Tabla1[[#This Row],[Descripción]]="","",_xlfn.XLOOKUP([2]!Tabla1[[#This Row],[Descripción]],[2]!Tabla10[Descripción],[2]!Tabla10[CODIGO PRESUPUESTARIO],0))</f>
        <v/>
      </c>
      <c r="Q1168" s="532"/>
      <c r="R1168" s="532" t="str">
        <f>IF([2]!Tabla1[[#This Row],[Insumos]]="","",_xlfn.XLOOKUP([2]!Tabla1[[#This Row],[Insumos]],[2]!Tabla10[Insumo],[2]!Tabla10[InsumoAbrev],"",0))</f>
        <v/>
      </c>
      <c r="S1168" s="191"/>
    </row>
    <row r="1169" spans="2:19">
      <c r="B1169" s="191" t="str">
        <f>IF('Formulario PPGR3'!$G1169="","",CONCATENATE('Formulario PPGR3'!$C1169,".",'Formulario PPGR3'!$D1169,".",'Formulario PPGR3'!$E1169,".",'Formulario PPGR3'!$F1169))</f>
        <v/>
      </c>
      <c r="C1169" s="191" t="str">
        <f>IF('Formulario PPGR3'!$G1169="","",'Formulario PPGR1'!#REF!)</f>
        <v/>
      </c>
      <c r="D1169" s="191" t="str">
        <f>IF('Formulario PPGR3'!$G1169="","",'Formulario PPGR1'!#REF!)</f>
        <v/>
      </c>
      <c r="E1169" s="191" t="str">
        <f>IF('Formulario PPGR3'!$G1169="","",'Formulario PPGR1'!#REF!)</f>
        <v/>
      </c>
      <c r="F1169" s="191" t="str">
        <f>IF('Formulario PPGR3'!$G1169="","",'Formulario PPGR1'!#REF!)</f>
        <v/>
      </c>
      <c r="G1169" s="190"/>
      <c r="H1169" s="528" t="e" cm="1" vm="1">
        <f t="array" ref="H1169">IF([2]!Tabla1[[#This Row],[Código_Actividad]]="","",_xlfn.XLOOKUP([2]!Tabla1[[#This Row],[Código_Actividad]],CodigoActividad,[2]!Tabla2[Actividades Programables Presupuestables],"",0))</f>
        <v>#REF!</v>
      </c>
      <c r="I1169" s="529" t="str">
        <f>IFERROR(VLOOKUP('[2]Formulario PPGR3'!$G1169,'[2]Formulario PPGR2'!$H$9:$V$534,15,FALSE),"")</f>
        <v/>
      </c>
      <c r="J1169" s="534"/>
      <c r="K1169" s="533"/>
      <c r="L1169" s="530" t="str">
        <f>IF([2]!Tabla1[[#This Row],[Descripción]]="","",_xlfn.XLOOKUP([2]!Tabla1[[#This Row],[Descripción]],[2]!Tabla10[Descripción],[2]!Tabla10[Unidad de Medida],"",0))</f>
        <v/>
      </c>
      <c r="M1169" s="321"/>
      <c r="N1169" s="546" t="str">
        <f>IF([2]!Tabla1[[#This Row],[Descripción]]="","",_xlfn.XLOOKUP([2]!Tabla1[[#This Row],[Descripción]],[2]!Tabla10[Descripción],[2]!Tabla10[Precio Unitario],0))</f>
        <v/>
      </c>
      <c r="O1169" s="546" t="str">
        <f>IF([2]!Tabla1[[#This Row],[Cantidad de Insumos]]="","",[2]!Tabla1[[#This Row],[Precio Unitario]]*[2]!Tabla1[[#This Row],[Cantidad de Insumos]])</f>
        <v/>
      </c>
      <c r="P1169" s="531" t="str">
        <f>IF([2]!Tabla1[[#This Row],[Descripción]]="","",_xlfn.XLOOKUP([2]!Tabla1[[#This Row],[Descripción]],[2]!Tabla10[Descripción],[2]!Tabla10[CODIGO PRESUPUESTARIO],0))</f>
        <v/>
      </c>
      <c r="Q1169" s="532"/>
      <c r="R1169" s="532" t="str">
        <f>IF([2]!Tabla1[[#This Row],[Insumos]]="","",_xlfn.XLOOKUP([2]!Tabla1[[#This Row],[Insumos]],[2]!Tabla10[Insumo],[2]!Tabla10[InsumoAbrev],"",0))</f>
        <v/>
      </c>
      <c r="S1169" s="191"/>
    </row>
    <row r="1170" spans="2:19">
      <c r="B1170" s="191" t="str">
        <f>IF('Formulario PPGR3'!$G1170="","",CONCATENATE('Formulario PPGR3'!$C1170,".",'Formulario PPGR3'!$D1170,".",'Formulario PPGR3'!$E1170,".",'Formulario PPGR3'!$F1170))</f>
        <v/>
      </c>
      <c r="C1170" s="191" t="str">
        <f>IF('Formulario PPGR3'!$G1170="","",'Formulario PPGR1'!#REF!)</f>
        <v/>
      </c>
      <c r="D1170" s="191" t="str">
        <f>IF('Formulario PPGR3'!$G1170="","",'Formulario PPGR1'!#REF!)</f>
        <v/>
      </c>
      <c r="E1170" s="191" t="str">
        <f>IF('Formulario PPGR3'!$G1170="","",'Formulario PPGR1'!#REF!)</f>
        <v/>
      </c>
      <c r="F1170" s="191" t="str">
        <f>IF('Formulario PPGR3'!$G1170="","",'Formulario PPGR1'!#REF!)</f>
        <v/>
      </c>
      <c r="G1170" s="190"/>
      <c r="H1170" s="528" t="e" cm="1" vm="1">
        <f t="array" ref="H1170">IF([2]!Tabla1[[#This Row],[Código_Actividad]]="","",_xlfn.XLOOKUP([2]!Tabla1[[#This Row],[Código_Actividad]],CodigoActividad,[2]!Tabla2[Actividades Programables Presupuestables],"",0))</f>
        <v>#REF!</v>
      </c>
      <c r="I1170" s="529" t="str">
        <f>IFERROR(VLOOKUP('[2]Formulario PPGR3'!$G1170,'[2]Formulario PPGR2'!$H$9:$V$534,15,FALSE),"")</f>
        <v/>
      </c>
      <c r="J1170" s="534"/>
      <c r="K1170" s="533"/>
      <c r="L1170" s="530" t="str">
        <f>IF([2]!Tabla1[[#This Row],[Descripción]]="","",_xlfn.XLOOKUP([2]!Tabla1[[#This Row],[Descripción]],[2]!Tabla10[Descripción],[2]!Tabla10[Unidad de Medida],"",0))</f>
        <v/>
      </c>
      <c r="M1170" s="321"/>
      <c r="N1170" s="546" t="str">
        <f>IF([2]!Tabla1[[#This Row],[Descripción]]="","",_xlfn.XLOOKUP([2]!Tabla1[[#This Row],[Descripción]],[2]!Tabla10[Descripción],[2]!Tabla10[Precio Unitario],0))</f>
        <v/>
      </c>
      <c r="O1170" s="546" t="str">
        <f>IF([2]!Tabla1[[#This Row],[Cantidad de Insumos]]="","",[2]!Tabla1[[#This Row],[Precio Unitario]]*[2]!Tabla1[[#This Row],[Cantidad de Insumos]])</f>
        <v/>
      </c>
      <c r="P1170" s="531" t="str">
        <f>IF([2]!Tabla1[[#This Row],[Descripción]]="","",_xlfn.XLOOKUP([2]!Tabla1[[#This Row],[Descripción]],[2]!Tabla10[Descripción],[2]!Tabla10[CODIGO PRESUPUESTARIO],0))</f>
        <v/>
      </c>
      <c r="Q1170" s="532"/>
      <c r="R1170" s="532" t="str">
        <f>IF([2]!Tabla1[[#This Row],[Insumos]]="","",_xlfn.XLOOKUP([2]!Tabla1[[#This Row],[Insumos]],[2]!Tabla10[Insumo],[2]!Tabla10[InsumoAbrev],"",0))</f>
        <v/>
      </c>
      <c r="S1170" s="191"/>
    </row>
    <row r="1171" spans="2:19">
      <c r="B1171" s="191" t="str">
        <f>IF('Formulario PPGR3'!$G1171="","",CONCATENATE('Formulario PPGR3'!$C1171,".",'Formulario PPGR3'!$D1171,".",'Formulario PPGR3'!$E1171,".",'Formulario PPGR3'!$F1171))</f>
        <v/>
      </c>
      <c r="C1171" s="191" t="str">
        <f>IF('Formulario PPGR3'!$G1171="","",'Formulario PPGR1'!#REF!)</f>
        <v/>
      </c>
      <c r="D1171" s="191" t="str">
        <f>IF('Formulario PPGR3'!$G1171="","",'Formulario PPGR1'!#REF!)</f>
        <v/>
      </c>
      <c r="E1171" s="191" t="str">
        <f>IF('Formulario PPGR3'!$G1171="","",'Formulario PPGR1'!#REF!)</f>
        <v/>
      </c>
      <c r="F1171" s="191" t="str">
        <f>IF('Formulario PPGR3'!$G1171="","",'Formulario PPGR1'!#REF!)</f>
        <v/>
      </c>
      <c r="G1171" s="190"/>
      <c r="H1171" s="528" t="e" cm="1" vm="1">
        <f t="array" ref="H1171">IF([2]!Tabla1[[#This Row],[Código_Actividad]]="","",_xlfn.XLOOKUP([2]!Tabla1[[#This Row],[Código_Actividad]],CodigoActividad,[2]!Tabla2[Actividades Programables Presupuestables],"",0))</f>
        <v>#REF!</v>
      </c>
      <c r="I1171" s="529" t="str">
        <f>IFERROR(VLOOKUP('[2]Formulario PPGR3'!$G1171,'[2]Formulario PPGR2'!$H$9:$V$534,15,FALSE),"")</f>
        <v/>
      </c>
      <c r="J1171" s="534"/>
      <c r="K1171" s="533"/>
      <c r="L1171" s="530" t="str">
        <f>IF([2]!Tabla1[[#This Row],[Descripción]]="","",_xlfn.XLOOKUP([2]!Tabla1[[#This Row],[Descripción]],[2]!Tabla10[Descripción],[2]!Tabla10[Unidad de Medida],"",0))</f>
        <v/>
      </c>
      <c r="M1171" s="321"/>
      <c r="N1171" s="546" t="str">
        <f>IF([2]!Tabla1[[#This Row],[Descripción]]="","",_xlfn.XLOOKUP([2]!Tabla1[[#This Row],[Descripción]],[2]!Tabla10[Descripción],[2]!Tabla10[Precio Unitario],0))</f>
        <v/>
      </c>
      <c r="O1171" s="546" t="str">
        <f>IF([2]!Tabla1[[#This Row],[Cantidad de Insumos]]="","",[2]!Tabla1[[#This Row],[Precio Unitario]]*[2]!Tabla1[[#This Row],[Cantidad de Insumos]])</f>
        <v/>
      </c>
      <c r="P1171" s="531" t="str">
        <f>IF([2]!Tabla1[[#This Row],[Descripción]]="","",_xlfn.XLOOKUP([2]!Tabla1[[#This Row],[Descripción]],[2]!Tabla10[Descripción],[2]!Tabla10[CODIGO PRESUPUESTARIO],0))</f>
        <v/>
      </c>
      <c r="Q1171" s="532"/>
      <c r="R1171" s="532" t="str">
        <f>IF([2]!Tabla1[[#This Row],[Insumos]]="","",_xlfn.XLOOKUP([2]!Tabla1[[#This Row],[Insumos]],[2]!Tabla10[Insumo],[2]!Tabla10[InsumoAbrev],"",0))</f>
        <v/>
      </c>
      <c r="S1171" s="191"/>
    </row>
    <row r="1172" spans="2:19">
      <c r="B1172" s="191" t="str">
        <f>IF('Formulario PPGR3'!$G1172="","",CONCATENATE('Formulario PPGR3'!$C1172,".",'Formulario PPGR3'!$D1172,".",'Formulario PPGR3'!$E1172,".",'Formulario PPGR3'!$F1172))</f>
        <v/>
      </c>
      <c r="C1172" s="191" t="str">
        <f>IF('Formulario PPGR3'!$G1172="","",'Formulario PPGR1'!#REF!)</f>
        <v/>
      </c>
      <c r="D1172" s="191" t="str">
        <f>IF('Formulario PPGR3'!$G1172="","",'Formulario PPGR1'!#REF!)</f>
        <v/>
      </c>
      <c r="E1172" s="191" t="str">
        <f>IF('Formulario PPGR3'!$G1172="","",'Formulario PPGR1'!#REF!)</f>
        <v/>
      </c>
      <c r="F1172" s="191" t="str">
        <f>IF('Formulario PPGR3'!$G1172="","",'Formulario PPGR1'!#REF!)</f>
        <v/>
      </c>
      <c r="G1172" s="190"/>
      <c r="H1172" s="528" t="e" cm="1" vm="1">
        <f t="array" ref="H1172">IF([2]!Tabla1[[#This Row],[Código_Actividad]]="","",_xlfn.XLOOKUP([2]!Tabla1[[#This Row],[Código_Actividad]],CodigoActividad,[2]!Tabla2[Actividades Programables Presupuestables],"",0))</f>
        <v>#REF!</v>
      </c>
      <c r="I1172" s="529" t="str">
        <f>IFERROR(VLOOKUP('[2]Formulario PPGR3'!$G1172,'[2]Formulario PPGR2'!$H$9:$V$534,15,FALSE),"")</f>
        <v/>
      </c>
      <c r="J1172" s="534"/>
      <c r="K1172" s="533"/>
      <c r="L1172" s="530" t="str">
        <f>IF([2]!Tabla1[[#This Row],[Descripción]]="","",_xlfn.XLOOKUP([2]!Tabla1[[#This Row],[Descripción]],[2]!Tabla10[Descripción],[2]!Tabla10[Unidad de Medida],"",0))</f>
        <v/>
      </c>
      <c r="M1172" s="321"/>
      <c r="N1172" s="546" t="str">
        <f>IF([2]!Tabla1[[#This Row],[Descripción]]="","",_xlfn.XLOOKUP([2]!Tabla1[[#This Row],[Descripción]],[2]!Tabla10[Descripción],[2]!Tabla10[Precio Unitario],0))</f>
        <v/>
      </c>
      <c r="O1172" s="546" t="str">
        <f>IF([2]!Tabla1[[#This Row],[Cantidad de Insumos]]="","",[2]!Tabla1[[#This Row],[Precio Unitario]]*[2]!Tabla1[[#This Row],[Cantidad de Insumos]])</f>
        <v/>
      </c>
      <c r="P1172" s="531" t="str">
        <f>IF([2]!Tabla1[[#This Row],[Descripción]]="","",_xlfn.XLOOKUP([2]!Tabla1[[#This Row],[Descripción]],[2]!Tabla10[Descripción],[2]!Tabla10[CODIGO PRESUPUESTARIO],0))</f>
        <v/>
      </c>
      <c r="Q1172" s="532"/>
      <c r="R1172" s="532" t="str">
        <f>IF([2]!Tabla1[[#This Row],[Insumos]]="","",_xlfn.XLOOKUP([2]!Tabla1[[#This Row],[Insumos]],[2]!Tabla10[Insumo],[2]!Tabla10[InsumoAbrev],"",0))</f>
        <v/>
      </c>
      <c r="S1172" s="191"/>
    </row>
    <row r="1173" spans="2:19">
      <c r="B1173" s="191" t="str">
        <f>IF('Formulario PPGR3'!$G1173="","",CONCATENATE('Formulario PPGR3'!$C1173,".",'Formulario PPGR3'!$D1173,".",'Formulario PPGR3'!$E1173,".",'Formulario PPGR3'!$F1173))</f>
        <v/>
      </c>
      <c r="C1173" s="191" t="str">
        <f>IF('Formulario PPGR3'!$G1173="","",'Formulario PPGR1'!#REF!)</f>
        <v/>
      </c>
      <c r="D1173" s="191" t="str">
        <f>IF('Formulario PPGR3'!$G1173="","",'Formulario PPGR1'!#REF!)</f>
        <v/>
      </c>
      <c r="E1173" s="191" t="str">
        <f>IF('Formulario PPGR3'!$G1173="","",'Formulario PPGR1'!#REF!)</f>
        <v/>
      </c>
      <c r="F1173" s="191" t="str">
        <f>IF('Formulario PPGR3'!$G1173="","",'Formulario PPGR1'!#REF!)</f>
        <v/>
      </c>
      <c r="G1173" s="190"/>
      <c r="H1173" s="528" t="e" cm="1" vm="1">
        <f t="array" ref="H1173">IF([2]!Tabla1[[#This Row],[Código_Actividad]]="","",_xlfn.XLOOKUP([2]!Tabla1[[#This Row],[Código_Actividad]],CodigoActividad,[2]!Tabla2[Actividades Programables Presupuestables],"",0))</f>
        <v>#REF!</v>
      </c>
      <c r="I1173" s="529" t="str">
        <f>IFERROR(VLOOKUP('[2]Formulario PPGR3'!$G1173,'[2]Formulario PPGR2'!$H$9:$V$534,15,FALSE),"")</f>
        <v/>
      </c>
      <c r="J1173" s="534"/>
      <c r="K1173" s="533"/>
      <c r="L1173" s="530" t="str">
        <f>IF([2]!Tabla1[[#This Row],[Descripción]]="","",_xlfn.XLOOKUP([2]!Tabla1[[#This Row],[Descripción]],[2]!Tabla10[Descripción],[2]!Tabla10[Unidad de Medida],"",0))</f>
        <v/>
      </c>
      <c r="M1173" s="321"/>
      <c r="N1173" s="546" t="str">
        <f>IF([2]!Tabla1[[#This Row],[Descripción]]="","",_xlfn.XLOOKUP([2]!Tabla1[[#This Row],[Descripción]],[2]!Tabla10[Descripción],[2]!Tabla10[Precio Unitario],0))</f>
        <v/>
      </c>
      <c r="O1173" s="546" t="str">
        <f>IF([2]!Tabla1[[#This Row],[Cantidad de Insumos]]="","",[2]!Tabla1[[#This Row],[Precio Unitario]]*[2]!Tabla1[[#This Row],[Cantidad de Insumos]])</f>
        <v/>
      </c>
      <c r="P1173" s="531" t="str">
        <f>IF([2]!Tabla1[[#This Row],[Descripción]]="","",_xlfn.XLOOKUP([2]!Tabla1[[#This Row],[Descripción]],[2]!Tabla10[Descripción],[2]!Tabla10[CODIGO PRESUPUESTARIO],0))</f>
        <v/>
      </c>
      <c r="Q1173" s="532"/>
      <c r="R1173" s="532" t="str">
        <f>IF([2]!Tabla1[[#This Row],[Insumos]]="","",_xlfn.XLOOKUP([2]!Tabla1[[#This Row],[Insumos]],[2]!Tabla10[Insumo],[2]!Tabla10[InsumoAbrev],"",0))</f>
        <v/>
      </c>
      <c r="S1173" s="191"/>
    </row>
    <row r="1174" spans="2:19">
      <c r="B1174" s="191" t="str">
        <f>IF('Formulario PPGR3'!$G1174="","",CONCATENATE('Formulario PPGR3'!$C1174,".",'Formulario PPGR3'!$D1174,".",'Formulario PPGR3'!$E1174,".",'Formulario PPGR3'!$F1174))</f>
        <v/>
      </c>
      <c r="C1174" s="191" t="str">
        <f>IF('Formulario PPGR3'!$G1174="","",'Formulario PPGR1'!#REF!)</f>
        <v/>
      </c>
      <c r="D1174" s="191" t="str">
        <f>IF('Formulario PPGR3'!$G1174="","",'Formulario PPGR1'!#REF!)</f>
        <v/>
      </c>
      <c r="E1174" s="191" t="str">
        <f>IF('Formulario PPGR3'!$G1174="","",'Formulario PPGR1'!#REF!)</f>
        <v/>
      </c>
      <c r="F1174" s="191" t="str">
        <f>IF('Formulario PPGR3'!$G1174="","",'Formulario PPGR1'!#REF!)</f>
        <v/>
      </c>
      <c r="G1174" s="190"/>
      <c r="H1174" s="528" t="e" cm="1" vm="1">
        <f t="array" ref="H1174">IF([2]!Tabla1[[#This Row],[Código_Actividad]]="","",_xlfn.XLOOKUP([2]!Tabla1[[#This Row],[Código_Actividad]],CodigoActividad,[2]!Tabla2[Actividades Programables Presupuestables],"",0))</f>
        <v>#REF!</v>
      </c>
      <c r="I1174" s="529" t="str">
        <f>IFERROR(VLOOKUP('[2]Formulario PPGR3'!$G1174,'[2]Formulario PPGR2'!$H$9:$V$534,15,FALSE),"")</f>
        <v/>
      </c>
      <c r="J1174" s="534"/>
      <c r="K1174" s="533"/>
      <c r="L1174" s="530" t="str">
        <f>IF([2]!Tabla1[[#This Row],[Descripción]]="","",_xlfn.XLOOKUP([2]!Tabla1[[#This Row],[Descripción]],[2]!Tabla10[Descripción],[2]!Tabla10[Unidad de Medida],"",0))</f>
        <v/>
      </c>
      <c r="M1174" s="321"/>
      <c r="N1174" s="546" t="str">
        <f>IF([2]!Tabla1[[#This Row],[Descripción]]="","",_xlfn.XLOOKUP([2]!Tabla1[[#This Row],[Descripción]],[2]!Tabla10[Descripción],[2]!Tabla10[Precio Unitario],0))</f>
        <v/>
      </c>
      <c r="O1174" s="546" t="str">
        <f>IF([2]!Tabla1[[#This Row],[Cantidad de Insumos]]="","",[2]!Tabla1[[#This Row],[Precio Unitario]]*[2]!Tabla1[[#This Row],[Cantidad de Insumos]])</f>
        <v/>
      </c>
      <c r="P1174" s="531" t="str">
        <f>IF([2]!Tabla1[[#This Row],[Descripción]]="","",_xlfn.XLOOKUP([2]!Tabla1[[#This Row],[Descripción]],[2]!Tabla10[Descripción],[2]!Tabla10[CODIGO PRESUPUESTARIO],0))</f>
        <v/>
      </c>
      <c r="Q1174" s="532"/>
      <c r="R1174" s="532" t="str">
        <f>IF([2]!Tabla1[[#This Row],[Insumos]]="","",_xlfn.XLOOKUP([2]!Tabla1[[#This Row],[Insumos]],[2]!Tabla10[Insumo],[2]!Tabla10[InsumoAbrev],"",0))</f>
        <v/>
      </c>
      <c r="S1174" s="191"/>
    </row>
    <row r="1175" spans="2:19">
      <c r="B1175" s="191" t="str">
        <f>IF('Formulario PPGR3'!$G1175="","",CONCATENATE('Formulario PPGR3'!$C1175,".",'Formulario PPGR3'!$D1175,".",'Formulario PPGR3'!$E1175,".",'Formulario PPGR3'!$F1175))</f>
        <v/>
      </c>
      <c r="C1175" s="191" t="str">
        <f>IF('Formulario PPGR3'!$G1175="","",'Formulario PPGR1'!#REF!)</f>
        <v/>
      </c>
      <c r="D1175" s="191" t="str">
        <f>IF('Formulario PPGR3'!$G1175="","",'Formulario PPGR1'!#REF!)</f>
        <v/>
      </c>
      <c r="E1175" s="191" t="str">
        <f>IF('Formulario PPGR3'!$G1175="","",'Formulario PPGR1'!#REF!)</f>
        <v/>
      </c>
      <c r="F1175" s="191" t="str">
        <f>IF('Formulario PPGR3'!$G1175="","",'Formulario PPGR1'!#REF!)</f>
        <v/>
      </c>
      <c r="G1175" s="190"/>
      <c r="H1175" s="528" t="e" cm="1" vm="1">
        <f t="array" ref="H1175">IF([2]!Tabla1[[#This Row],[Código_Actividad]]="","",_xlfn.XLOOKUP([2]!Tabla1[[#This Row],[Código_Actividad]],CodigoActividad,[2]!Tabla2[Actividades Programables Presupuestables],"",0))</f>
        <v>#REF!</v>
      </c>
      <c r="I1175" s="529" t="str">
        <f>IFERROR(VLOOKUP('[2]Formulario PPGR3'!$G1175,'[2]Formulario PPGR2'!$H$9:$V$534,15,FALSE),"")</f>
        <v/>
      </c>
      <c r="J1175" s="534"/>
      <c r="K1175" s="533"/>
      <c r="L1175" s="530" t="str">
        <f>IF([2]!Tabla1[[#This Row],[Descripción]]="","",_xlfn.XLOOKUP([2]!Tabla1[[#This Row],[Descripción]],[2]!Tabla10[Descripción],[2]!Tabla10[Unidad de Medida],"",0))</f>
        <v/>
      </c>
      <c r="M1175" s="321"/>
      <c r="N1175" s="546" t="str">
        <f>IF([2]!Tabla1[[#This Row],[Descripción]]="","",_xlfn.XLOOKUP([2]!Tabla1[[#This Row],[Descripción]],[2]!Tabla10[Descripción],[2]!Tabla10[Precio Unitario],0))</f>
        <v/>
      </c>
      <c r="O1175" s="546" t="str">
        <f>IF([2]!Tabla1[[#This Row],[Cantidad de Insumos]]="","",[2]!Tabla1[[#This Row],[Precio Unitario]]*[2]!Tabla1[[#This Row],[Cantidad de Insumos]])</f>
        <v/>
      </c>
      <c r="P1175" s="531" t="str">
        <f>IF([2]!Tabla1[[#This Row],[Descripción]]="","",_xlfn.XLOOKUP([2]!Tabla1[[#This Row],[Descripción]],[2]!Tabla10[Descripción],[2]!Tabla10[CODIGO PRESUPUESTARIO],0))</f>
        <v/>
      </c>
      <c r="Q1175" s="532"/>
      <c r="R1175" s="532" t="str">
        <f>IF([2]!Tabla1[[#This Row],[Insumos]]="","",_xlfn.XLOOKUP([2]!Tabla1[[#This Row],[Insumos]],[2]!Tabla10[Insumo],[2]!Tabla10[InsumoAbrev],"",0))</f>
        <v/>
      </c>
      <c r="S1175" s="191"/>
    </row>
    <row r="1176" spans="2:19">
      <c r="B1176" s="191" t="str">
        <f>IF('Formulario PPGR3'!$G1176="","",CONCATENATE('Formulario PPGR3'!$C1176,".",'Formulario PPGR3'!$D1176,".",'Formulario PPGR3'!$E1176,".",'Formulario PPGR3'!$F1176))</f>
        <v/>
      </c>
      <c r="C1176" s="191" t="str">
        <f>IF('Formulario PPGR3'!$G1176="","",'Formulario PPGR1'!#REF!)</f>
        <v/>
      </c>
      <c r="D1176" s="191" t="str">
        <f>IF('Formulario PPGR3'!$G1176="","",'Formulario PPGR1'!#REF!)</f>
        <v/>
      </c>
      <c r="E1176" s="191" t="str">
        <f>IF('Formulario PPGR3'!$G1176="","",'Formulario PPGR1'!#REF!)</f>
        <v/>
      </c>
      <c r="F1176" s="191" t="str">
        <f>IF('Formulario PPGR3'!$G1176="","",'Formulario PPGR1'!#REF!)</f>
        <v/>
      </c>
      <c r="G1176" s="190"/>
      <c r="H1176" s="528" t="e" cm="1" vm="1">
        <f t="array" ref="H1176">IF([2]!Tabla1[[#This Row],[Código_Actividad]]="","",_xlfn.XLOOKUP([2]!Tabla1[[#This Row],[Código_Actividad]],CodigoActividad,[2]!Tabla2[Actividades Programables Presupuestables],"",0))</f>
        <v>#REF!</v>
      </c>
      <c r="I1176" s="529" t="str">
        <f>IFERROR(VLOOKUP('[2]Formulario PPGR3'!$G1176,'[2]Formulario PPGR2'!$H$9:$V$534,15,FALSE),"")</f>
        <v/>
      </c>
      <c r="J1176" s="534"/>
      <c r="K1176" s="533"/>
      <c r="L1176" s="530" t="str">
        <f>IF([2]!Tabla1[[#This Row],[Descripción]]="","",_xlfn.XLOOKUP([2]!Tabla1[[#This Row],[Descripción]],[2]!Tabla10[Descripción],[2]!Tabla10[Unidad de Medida],"",0))</f>
        <v/>
      </c>
      <c r="M1176" s="321"/>
      <c r="N1176" s="546" t="str">
        <f>IF([2]!Tabla1[[#This Row],[Descripción]]="","",_xlfn.XLOOKUP([2]!Tabla1[[#This Row],[Descripción]],[2]!Tabla10[Descripción],[2]!Tabla10[Precio Unitario],0))</f>
        <v/>
      </c>
      <c r="O1176" s="546" t="str">
        <f>IF([2]!Tabla1[[#This Row],[Cantidad de Insumos]]="","",[2]!Tabla1[[#This Row],[Precio Unitario]]*[2]!Tabla1[[#This Row],[Cantidad de Insumos]])</f>
        <v/>
      </c>
      <c r="P1176" s="531" t="str">
        <f>IF([2]!Tabla1[[#This Row],[Descripción]]="","",_xlfn.XLOOKUP([2]!Tabla1[[#This Row],[Descripción]],[2]!Tabla10[Descripción],[2]!Tabla10[CODIGO PRESUPUESTARIO],0))</f>
        <v/>
      </c>
      <c r="Q1176" s="532"/>
      <c r="R1176" s="532" t="str">
        <f>IF([2]!Tabla1[[#This Row],[Insumos]]="","",_xlfn.XLOOKUP([2]!Tabla1[[#This Row],[Insumos]],[2]!Tabla10[Insumo],[2]!Tabla10[InsumoAbrev],"",0))</f>
        <v/>
      </c>
      <c r="S1176" s="191"/>
    </row>
    <row r="1177" spans="2:19">
      <c r="B1177" s="191" t="str">
        <f>IF('Formulario PPGR3'!$G1177="","",CONCATENATE('Formulario PPGR3'!$C1177,".",'Formulario PPGR3'!$D1177,".",'Formulario PPGR3'!$E1177,".",'Formulario PPGR3'!$F1177))</f>
        <v/>
      </c>
      <c r="C1177" s="191" t="str">
        <f>IF('Formulario PPGR3'!$G1177="","",'Formulario PPGR1'!#REF!)</f>
        <v/>
      </c>
      <c r="D1177" s="191" t="str">
        <f>IF('Formulario PPGR3'!$G1177="","",'Formulario PPGR1'!#REF!)</f>
        <v/>
      </c>
      <c r="E1177" s="191" t="str">
        <f>IF('Formulario PPGR3'!$G1177="","",'Formulario PPGR1'!#REF!)</f>
        <v/>
      </c>
      <c r="F1177" s="191" t="str">
        <f>IF('Formulario PPGR3'!$G1177="","",'Formulario PPGR1'!#REF!)</f>
        <v/>
      </c>
      <c r="G1177" s="190"/>
      <c r="H1177" s="528" t="e" cm="1" vm="1">
        <f t="array" ref="H1177">IF([2]!Tabla1[[#This Row],[Código_Actividad]]="","",_xlfn.XLOOKUP([2]!Tabla1[[#This Row],[Código_Actividad]],CodigoActividad,[2]!Tabla2[Actividades Programables Presupuestables],"",0))</f>
        <v>#REF!</v>
      </c>
      <c r="I1177" s="529" t="str">
        <f>IFERROR(VLOOKUP('[2]Formulario PPGR3'!$G1177,'[2]Formulario PPGR2'!$H$9:$V$534,15,FALSE),"")</f>
        <v/>
      </c>
      <c r="J1177" s="534"/>
      <c r="K1177" s="533"/>
      <c r="L1177" s="530" t="str">
        <f>IF([2]!Tabla1[[#This Row],[Descripción]]="","",_xlfn.XLOOKUP([2]!Tabla1[[#This Row],[Descripción]],[2]!Tabla10[Descripción],[2]!Tabla10[Unidad de Medida],"",0))</f>
        <v/>
      </c>
      <c r="M1177" s="321"/>
      <c r="N1177" s="546" t="str">
        <f>IF([2]!Tabla1[[#This Row],[Descripción]]="","",_xlfn.XLOOKUP([2]!Tabla1[[#This Row],[Descripción]],[2]!Tabla10[Descripción],[2]!Tabla10[Precio Unitario],0))</f>
        <v/>
      </c>
      <c r="O1177" s="546" t="str">
        <f>IF([2]!Tabla1[[#This Row],[Cantidad de Insumos]]="","",[2]!Tabla1[[#This Row],[Precio Unitario]]*[2]!Tabla1[[#This Row],[Cantidad de Insumos]])</f>
        <v/>
      </c>
      <c r="P1177" s="531" t="str">
        <f>IF([2]!Tabla1[[#This Row],[Descripción]]="","",_xlfn.XLOOKUP([2]!Tabla1[[#This Row],[Descripción]],[2]!Tabla10[Descripción],[2]!Tabla10[CODIGO PRESUPUESTARIO],0))</f>
        <v/>
      </c>
      <c r="Q1177" s="532"/>
      <c r="R1177" s="532" t="str">
        <f>IF([2]!Tabla1[[#This Row],[Insumos]]="","",_xlfn.XLOOKUP([2]!Tabla1[[#This Row],[Insumos]],[2]!Tabla10[Insumo],[2]!Tabla10[InsumoAbrev],"",0))</f>
        <v/>
      </c>
      <c r="S1177" s="191"/>
    </row>
    <row r="1178" spans="2:19">
      <c r="B1178" s="191" t="str">
        <f>IF('Formulario PPGR3'!$G1178="","",CONCATENATE('Formulario PPGR3'!$C1178,".",'Formulario PPGR3'!$D1178,".",'Formulario PPGR3'!$E1178,".",'Formulario PPGR3'!$F1178))</f>
        <v/>
      </c>
      <c r="C1178" s="191" t="str">
        <f>IF('Formulario PPGR3'!$G1178="","",'Formulario PPGR1'!#REF!)</f>
        <v/>
      </c>
      <c r="D1178" s="191" t="str">
        <f>IF('Formulario PPGR3'!$G1178="","",'Formulario PPGR1'!#REF!)</f>
        <v/>
      </c>
      <c r="E1178" s="191" t="str">
        <f>IF('Formulario PPGR3'!$G1178="","",'Formulario PPGR1'!#REF!)</f>
        <v/>
      </c>
      <c r="F1178" s="191" t="str">
        <f>IF('Formulario PPGR3'!$G1178="","",'Formulario PPGR1'!#REF!)</f>
        <v/>
      </c>
      <c r="G1178" s="190"/>
      <c r="H1178" s="528" t="e" cm="1" vm="1">
        <f t="array" ref="H1178">IF([2]!Tabla1[[#This Row],[Código_Actividad]]="","",_xlfn.XLOOKUP([2]!Tabla1[[#This Row],[Código_Actividad]],CodigoActividad,[2]!Tabla2[Actividades Programables Presupuestables],"",0))</f>
        <v>#REF!</v>
      </c>
      <c r="I1178" s="529" t="str">
        <f>IFERROR(VLOOKUP('[2]Formulario PPGR3'!$G1178,'[2]Formulario PPGR2'!$H$9:$V$534,15,FALSE),"")</f>
        <v/>
      </c>
      <c r="J1178" s="534"/>
      <c r="K1178" s="533"/>
      <c r="L1178" s="530" t="str">
        <f>IF([2]!Tabla1[[#This Row],[Descripción]]="","",_xlfn.XLOOKUP([2]!Tabla1[[#This Row],[Descripción]],[2]!Tabla10[Descripción],[2]!Tabla10[Unidad de Medida],"",0))</f>
        <v/>
      </c>
      <c r="M1178" s="321"/>
      <c r="N1178" s="546" t="str">
        <f>IF([2]!Tabla1[[#This Row],[Descripción]]="","",_xlfn.XLOOKUP([2]!Tabla1[[#This Row],[Descripción]],[2]!Tabla10[Descripción],[2]!Tabla10[Precio Unitario],0))</f>
        <v/>
      </c>
      <c r="O1178" s="546" t="str">
        <f>IF([2]!Tabla1[[#This Row],[Cantidad de Insumos]]="","",[2]!Tabla1[[#This Row],[Precio Unitario]]*[2]!Tabla1[[#This Row],[Cantidad de Insumos]])</f>
        <v/>
      </c>
      <c r="P1178" s="531" t="str">
        <f>IF([2]!Tabla1[[#This Row],[Descripción]]="","",_xlfn.XLOOKUP([2]!Tabla1[[#This Row],[Descripción]],[2]!Tabla10[Descripción],[2]!Tabla10[CODIGO PRESUPUESTARIO],0))</f>
        <v/>
      </c>
      <c r="Q1178" s="532"/>
      <c r="R1178" s="532" t="str">
        <f>IF([2]!Tabla1[[#This Row],[Insumos]]="","",_xlfn.XLOOKUP([2]!Tabla1[[#This Row],[Insumos]],[2]!Tabla10[Insumo],[2]!Tabla10[InsumoAbrev],"",0))</f>
        <v/>
      </c>
      <c r="S1178" s="191"/>
    </row>
    <row r="1179" spans="2:19">
      <c r="B1179" s="191" t="str">
        <f>IF('Formulario PPGR3'!$G1179="","",CONCATENATE('Formulario PPGR3'!$C1179,".",'Formulario PPGR3'!$D1179,".",'Formulario PPGR3'!$E1179,".",'Formulario PPGR3'!$F1179))</f>
        <v/>
      </c>
      <c r="C1179" s="191" t="str">
        <f>IF('Formulario PPGR3'!$G1179="","",'Formulario PPGR1'!#REF!)</f>
        <v/>
      </c>
      <c r="D1179" s="191" t="str">
        <f>IF('Formulario PPGR3'!$G1179="","",'Formulario PPGR1'!#REF!)</f>
        <v/>
      </c>
      <c r="E1179" s="191" t="str">
        <f>IF('Formulario PPGR3'!$G1179="","",'Formulario PPGR1'!#REF!)</f>
        <v/>
      </c>
      <c r="F1179" s="191" t="str">
        <f>IF('Formulario PPGR3'!$G1179="","",'Formulario PPGR1'!#REF!)</f>
        <v/>
      </c>
      <c r="G1179" s="190"/>
      <c r="H1179" s="528" t="e" cm="1" vm="1">
        <f t="array" ref="H1179">IF([2]!Tabla1[[#This Row],[Código_Actividad]]="","",_xlfn.XLOOKUP([2]!Tabla1[[#This Row],[Código_Actividad]],CodigoActividad,[2]!Tabla2[Actividades Programables Presupuestables],"",0))</f>
        <v>#REF!</v>
      </c>
      <c r="I1179" s="529" t="str">
        <f>IFERROR(VLOOKUP('[2]Formulario PPGR3'!$G1179,'[2]Formulario PPGR2'!$H$9:$V$534,15,FALSE),"")</f>
        <v/>
      </c>
      <c r="J1179" s="534"/>
      <c r="K1179" s="533"/>
      <c r="L1179" s="530" t="str">
        <f>IF([2]!Tabla1[[#This Row],[Descripción]]="","",_xlfn.XLOOKUP([2]!Tabla1[[#This Row],[Descripción]],[2]!Tabla10[Descripción],[2]!Tabla10[Unidad de Medida],"",0))</f>
        <v/>
      </c>
      <c r="M1179" s="321"/>
      <c r="N1179" s="546" t="str">
        <f>IF([2]!Tabla1[[#This Row],[Descripción]]="","",_xlfn.XLOOKUP([2]!Tabla1[[#This Row],[Descripción]],[2]!Tabla10[Descripción],[2]!Tabla10[Precio Unitario],0))</f>
        <v/>
      </c>
      <c r="O1179" s="546" t="str">
        <f>IF([2]!Tabla1[[#This Row],[Cantidad de Insumos]]="","",[2]!Tabla1[[#This Row],[Precio Unitario]]*[2]!Tabla1[[#This Row],[Cantidad de Insumos]])</f>
        <v/>
      </c>
      <c r="P1179" s="531" t="str">
        <f>IF([2]!Tabla1[[#This Row],[Descripción]]="","",_xlfn.XLOOKUP([2]!Tabla1[[#This Row],[Descripción]],[2]!Tabla10[Descripción],[2]!Tabla10[CODIGO PRESUPUESTARIO],0))</f>
        <v/>
      </c>
      <c r="Q1179" s="532"/>
      <c r="R1179" s="532" t="str">
        <f>IF([2]!Tabla1[[#This Row],[Insumos]]="","",_xlfn.XLOOKUP([2]!Tabla1[[#This Row],[Insumos]],[2]!Tabla10[Insumo],[2]!Tabla10[InsumoAbrev],"",0))</f>
        <v/>
      </c>
      <c r="S1179" s="191"/>
    </row>
    <row r="1180" spans="2:19">
      <c r="B1180" s="191" t="str">
        <f>IF('Formulario PPGR3'!$G1180="","",CONCATENATE('Formulario PPGR3'!$C1180,".",'Formulario PPGR3'!$D1180,".",'Formulario PPGR3'!$E1180,".",'Formulario PPGR3'!$F1180))</f>
        <v/>
      </c>
      <c r="C1180" s="191" t="str">
        <f>IF('Formulario PPGR3'!$G1180="","",'Formulario PPGR1'!#REF!)</f>
        <v/>
      </c>
      <c r="D1180" s="191" t="str">
        <f>IF('Formulario PPGR3'!$G1180="","",'Formulario PPGR1'!#REF!)</f>
        <v/>
      </c>
      <c r="E1180" s="191" t="str">
        <f>IF('Formulario PPGR3'!$G1180="","",'Formulario PPGR1'!#REF!)</f>
        <v/>
      </c>
      <c r="F1180" s="191" t="str">
        <f>IF('Formulario PPGR3'!$G1180="","",'Formulario PPGR1'!#REF!)</f>
        <v/>
      </c>
      <c r="G1180" s="190"/>
      <c r="H1180" s="528" t="e" cm="1" vm="1">
        <f t="array" ref="H1180">IF([2]!Tabla1[[#This Row],[Código_Actividad]]="","",_xlfn.XLOOKUP([2]!Tabla1[[#This Row],[Código_Actividad]],CodigoActividad,[2]!Tabla2[Actividades Programables Presupuestables],"",0))</f>
        <v>#REF!</v>
      </c>
      <c r="I1180" s="529" t="str">
        <f>IFERROR(VLOOKUP('[2]Formulario PPGR3'!$G1180,'[2]Formulario PPGR2'!$H$9:$V$534,15,FALSE),"")</f>
        <v/>
      </c>
      <c r="J1180" s="534"/>
      <c r="K1180" s="533"/>
      <c r="L1180" s="530" t="str">
        <f>IF([2]!Tabla1[[#This Row],[Descripción]]="","",_xlfn.XLOOKUP([2]!Tabla1[[#This Row],[Descripción]],[2]!Tabla10[Descripción],[2]!Tabla10[Unidad de Medida],"",0))</f>
        <v/>
      </c>
      <c r="M1180" s="321"/>
      <c r="N1180" s="546" t="str">
        <f>IF([2]!Tabla1[[#This Row],[Descripción]]="","",_xlfn.XLOOKUP([2]!Tabla1[[#This Row],[Descripción]],[2]!Tabla10[Descripción],[2]!Tabla10[Precio Unitario],0))</f>
        <v/>
      </c>
      <c r="O1180" s="546" t="str">
        <f>IF([2]!Tabla1[[#This Row],[Cantidad de Insumos]]="","",[2]!Tabla1[[#This Row],[Precio Unitario]]*[2]!Tabla1[[#This Row],[Cantidad de Insumos]])</f>
        <v/>
      </c>
      <c r="P1180" s="531" t="str">
        <f>IF([2]!Tabla1[[#This Row],[Descripción]]="","",_xlfn.XLOOKUP([2]!Tabla1[[#This Row],[Descripción]],[2]!Tabla10[Descripción],[2]!Tabla10[CODIGO PRESUPUESTARIO],0))</f>
        <v/>
      </c>
      <c r="Q1180" s="532"/>
      <c r="R1180" s="532" t="str">
        <f>IF([2]!Tabla1[[#This Row],[Insumos]]="","",_xlfn.XLOOKUP([2]!Tabla1[[#This Row],[Insumos]],[2]!Tabla10[Insumo],[2]!Tabla10[InsumoAbrev],"",0))</f>
        <v/>
      </c>
      <c r="S1180" s="191"/>
    </row>
    <row r="1181" spans="2:19">
      <c r="B1181" s="191" t="str">
        <f>IF('Formulario PPGR3'!$G1181="","",CONCATENATE('Formulario PPGR3'!$C1181,".",'Formulario PPGR3'!$D1181,".",'Formulario PPGR3'!$E1181,".",'Formulario PPGR3'!$F1181))</f>
        <v/>
      </c>
      <c r="C1181" s="191" t="str">
        <f>IF('Formulario PPGR3'!$G1181="","",'Formulario PPGR1'!#REF!)</f>
        <v/>
      </c>
      <c r="D1181" s="191" t="str">
        <f>IF('Formulario PPGR3'!$G1181="","",'Formulario PPGR1'!#REF!)</f>
        <v/>
      </c>
      <c r="E1181" s="191" t="str">
        <f>IF('Formulario PPGR3'!$G1181="","",'Formulario PPGR1'!#REF!)</f>
        <v/>
      </c>
      <c r="F1181" s="191" t="str">
        <f>IF('Formulario PPGR3'!$G1181="","",'Formulario PPGR1'!#REF!)</f>
        <v/>
      </c>
      <c r="G1181" s="190"/>
      <c r="H1181" s="528" t="e" cm="1" vm="1">
        <f t="array" ref="H1181">IF([2]!Tabla1[[#This Row],[Código_Actividad]]="","",_xlfn.XLOOKUP([2]!Tabla1[[#This Row],[Código_Actividad]],CodigoActividad,[2]!Tabla2[Actividades Programables Presupuestables],"",0))</f>
        <v>#REF!</v>
      </c>
      <c r="I1181" s="529" t="str">
        <f>IFERROR(VLOOKUP('[2]Formulario PPGR3'!$G1181,'[2]Formulario PPGR2'!$H$9:$V$534,15,FALSE),"")</f>
        <v/>
      </c>
      <c r="J1181" s="534"/>
      <c r="K1181" s="533"/>
      <c r="L1181" s="530" t="str">
        <f>IF([2]!Tabla1[[#This Row],[Descripción]]="","",_xlfn.XLOOKUP([2]!Tabla1[[#This Row],[Descripción]],[2]!Tabla10[Descripción],[2]!Tabla10[Unidad de Medida],"",0))</f>
        <v/>
      </c>
      <c r="M1181" s="321"/>
      <c r="N1181" s="546" t="str">
        <f>IF([2]!Tabla1[[#This Row],[Descripción]]="","",_xlfn.XLOOKUP([2]!Tabla1[[#This Row],[Descripción]],[2]!Tabla10[Descripción],[2]!Tabla10[Precio Unitario],0))</f>
        <v/>
      </c>
      <c r="O1181" s="546" t="str">
        <f>IF([2]!Tabla1[[#This Row],[Cantidad de Insumos]]="","",[2]!Tabla1[[#This Row],[Precio Unitario]]*[2]!Tabla1[[#This Row],[Cantidad de Insumos]])</f>
        <v/>
      </c>
      <c r="P1181" s="531" t="str">
        <f>IF([2]!Tabla1[[#This Row],[Descripción]]="","",_xlfn.XLOOKUP([2]!Tabla1[[#This Row],[Descripción]],[2]!Tabla10[Descripción],[2]!Tabla10[CODIGO PRESUPUESTARIO],0))</f>
        <v/>
      </c>
      <c r="Q1181" s="532"/>
      <c r="R1181" s="532" t="str">
        <f>IF([2]!Tabla1[[#This Row],[Insumos]]="","",_xlfn.XLOOKUP([2]!Tabla1[[#This Row],[Insumos]],[2]!Tabla10[Insumo],[2]!Tabla10[InsumoAbrev],"",0))</f>
        <v/>
      </c>
      <c r="S1181" s="191"/>
    </row>
    <row r="1182" spans="2:19">
      <c r="B1182" s="191" t="str">
        <f>IF('Formulario PPGR3'!$G1182="","",CONCATENATE('Formulario PPGR3'!$C1182,".",'Formulario PPGR3'!$D1182,".",'Formulario PPGR3'!$E1182,".",'Formulario PPGR3'!$F1182))</f>
        <v/>
      </c>
      <c r="C1182" s="191" t="str">
        <f>IF('Formulario PPGR3'!$G1182="","",'Formulario PPGR1'!#REF!)</f>
        <v/>
      </c>
      <c r="D1182" s="191" t="str">
        <f>IF('Formulario PPGR3'!$G1182="","",'Formulario PPGR1'!#REF!)</f>
        <v/>
      </c>
      <c r="E1182" s="191" t="str">
        <f>IF('Formulario PPGR3'!$G1182="","",'Formulario PPGR1'!#REF!)</f>
        <v/>
      </c>
      <c r="F1182" s="191" t="str">
        <f>IF('Formulario PPGR3'!$G1182="","",'Formulario PPGR1'!#REF!)</f>
        <v/>
      </c>
      <c r="G1182" s="190"/>
      <c r="H1182" s="528" t="e" cm="1" vm="1">
        <f t="array" ref="H1182">IF([2]!Tabla1[[#This Row],[Código_Actividad]]="","",_xlfn.XLOOKUP([2]!Tabla1[[#This Row],[Código_Actividad]],CodigoActividad,[2]!Tabla2[Actividades Programables Presupuestables],"",0))</f>
        <v>#REF!</v>
      </c>
      <c r="I1182" s="529" t="str">
        <f>IFERROR(VLOOKUP('[2]Formulario PPGR3'!$G1182,'[2]Formulario PPGR2'!$H$9:$V$534,15,FALSE),"")</f>
        <v/>
      </c>
      <c r="J1182" s="534"/>
      <c r="K1182" s="533"/>
      <c r="L1182" s="530" t="str">
        <f>IF([2]!Tabla1[[#This Row],[Descripción]]="","",_xlfn.XLOOKUP([2]!Tabla1[[#This Row],[Descripción]],[2]!Tabla10[Descripción],[2]!Tabla10[Unidad de Medida],"",0))</f>
        <v/>
      </c>
      <c r="M1182" s="321"/>
      <c r="N1182" s="546" t="str">
        <f>IF([2]!Tabla1[[#This Row],[Descripción]]="","",_xlfn.XLOOKUP([2]!Tabla1[[#This Row],[Descripción]],[2]!Tabla10[Descripción],[2]!Tabla10[Precio Unitario],0))</f>
        <v/>
      </c>
      <c r="O1182" s="546" t="str">
        <f>IF([2]!Tabla1[[#This Row],[Cantidad de Insumos]]="","",[2]!Tabla1[[#This Row],[Precio Unitario]]*[2]!Tabla1[[#This Row],[Cantidad de Insumos]])</f>
        <v/>
      </c>
      <c r="P1182" s="531" t="str">
        <f>IF([2]!Tabla1[[#This Row],[Descripción]]="","",_xlfn.XLOOKUP([2]!Tabla1[[#This Row],[Descripción]],[2]!Tabla10[Descripción],[2]!Tabla10[CODIGO PRESUPUESTARIO],0))</f>
        <v/>
      </c>
      <c r="Q1182" s="532"/>
      <c r="R1182" s="532" t="str">
        <f>IF([2]!Tabla1[[#This Row],[Insumos]]="","",_xlfn.XLOOKUP([2]!Tabla1[[#This Row],[Insumos]],[2]!Tabla10[Insumo],[2]!Tabla10[InsumoAbrev],"",0))</f>
        <v/>
      </c>
      <c r="S1182" s="191"/>
    </row>
    <row r="1183" spans="2:19">
      <c r="B1183" s="191" t="str">
        <f>IF('Formulario PPGR3'!$G1183="","",CONCATENATE('Formulario PPGR3'!$C1183,".",'Formulario PPGR3'!$D1183,".",'Formulario PPGR3'!$E1183,".",'Formulario PPGR3'!$F1183))</f>
        <v/>
      </c>
      <c r="C1183" s="191" t="str">
        <f>IF('Formulario PPGR3'!$G1183="","",'Formulario PPGR1'!#REF!)</f>
        <v/>
      </c>
      <c r="D1183" s="191" t="str">
        <f>IF('Formulario PPGR3'!$G1183="","",'Formulario PPGR1'!#REF!)</f>
        <v/>
      </c>
      <c r="E1183" s="191" t="str">
        <f>IF('Formulario PPGR3'!$G1183="","",'Formulario PPGR1'!#REF!)</f>
        <v/>
      </c>
      <c r="F1183" s="191" t="str">
        <f>IF('Formulario PPGR3'!$G1183="","",'Formulario PPGR1'!#REF!)</f>
        <v/>
      </c>
      <c r="G1183" s="190"/>
      <c r="H1183" s="528" t="e" cm="1" vm="1">
        <f t="array" ref="H1183">IF([2]!Tabla1[[#This Row],[Código_Actividad]]="","",_xlfn.XLOOKUP([2]!Tabla1[[#This Row],[Código_Actividad]],CodigoActividad,[2]!Tabla2[Actividades Programables Presupuestables],"",0))</f>
        <v>#REF!</v>
      </c>
      <c r="I1183" s="529" t="str">
        <f>IFERROR(VLOOKUP('[2]Formulario PPGR3'!$G1183,'[2]Formulario PPGR2'!$H$9:$V$534,15,FALSE),"")</f>
        <v/>
      </c>
      <c r="J1183" s="534"/>
      <c r="K1183" s="533"/>
      <c r="L1183" s="530" t="str">
        <f>IF([2]!Tabla1[[#This Row],[Descripción]]="","",_xlfn.XLOOKUP([2]!Tabla1[[#This Row],[Descripción]],[2]!Tabla10[Descripción],[2]!Tabla10[Unidad de Medida],"",0))</f>
        <v/>
      </c>
      <c r="M1183" s="321"/>
      <c r="N1183" s="546" t="str">
        <f>IF([2]!Tabla1[[#This Row],[Descripción]]="","",_xlfn.XLOOKUP([2]!Tabla1[[#This Row],[Descripción]],[2]!Tabla10[Descripción],[2]!Tabla10[Precio Unitario],0))</f>
        <v/>
      </c>
      <c r="O1183" s="546" t="str">
        <f>IF([2]!Tabla1[[#This Row],[Cantidad de Insumos]]="","",[2]!Tabla1[[#This Row],[Precio Unitario]]*[2]!Tabla1[[#This Row],[Cantidad de Insumos]])</f>
        <v/>
      </c>
      <c r="P1183" s="531" t="str">
        <f>IF([2]!Tabla1[[#This Row],[Descripción]]="","",_xlfn.XLOOKUP([2]!Tabla1[[#This Row],[Descripción]],[2]!Tabla10[Descripción],[2]!Tabla10[CODIGO PRESUPUESTARIO],0))</f>
        <v/>
      </c>
      <c r="Q1183" s="532"/>
      <c r="R1183" s="532" t="str">
        <f>IF([2]!Tabla1[[#This Row],[Insumos]]="","",_xlfn.XLOOKUP([2]!Tabla1[[#This Row],[Insumos]],[2]!Tabla10[Insumo],[2]!Tabla10[InsumoAbrev],"",0))</f>
        <v/>
      </c>
      <c r="S1183" s="191"/>
    </row>
    <row r="1184" spans="2:19">
      <c r="B1184" s="191" t="str">
        <f>IF('Formulario PPGR3'!$G1184="","",CONCATENATE('Formulario PPGR3'!$C1184,".",'Formulario PPGR3'!$D1184,".",'Formulario PPGR3'!$E1184,".",'Formulario PPGR3'!$F1184))</f>
        <v/>
      </c>
      <c r="C1184" s="191" t="str">
        <f>IF('Formulario PPGR3'!$G1184="","",'Formulario PPGR1'!#REF!)</f>
        <v/>
      </c>
      <c r="D1184" s="191" t="str">
        <f>IF('Formulario PPGR3'!$G1184="","",'Formulario PPGR1'!#REF!)</f>
        <v/>
      </c>
      <c r="E1184" s="191" t="str">
        <f>IF('Formulario PPGR3'!$G1184="","",'Formulario PPGR1'!#REF!)</f>
        <v/>
      </c>
      <c r="F1184" s="191" t="str">
        <f>IF('Formulario PPGR3'!$G1184="","",'Formulario PPGR1'!#REF!)</f>
        <v/>
      </c>
      <c r="G1184" s="190"/>
      <c r="H1184" s="528" t="e" cm="1" vm="1">
        <f t="array" ref="H1184">IF([2]!Tabla1[[#This Row],[Código_Actividad]]="","",_xlfn.XLOOKUP([2]!Tabla1[[#This Row],[Código_Actividad]],CodigoActividad,[2]!Tabla2[Actividades Programables Presupuestables],"",0))</f>
        <v>#REF!</v>
      </c>
      <c r="I1184" s="529" t="str">
        <f>IFERROR(VLOOKUP('[2]Formulario PPGR3'!$G1184,'[2]Formulario PPGR2'!$H$9:$V$534,15,FALSE),"")</f>
        <v/>
      </c>
      <c r="J1184" s="534"/>
      <c r="K1184" s="533"/>
      <c r="L1184" s="530" t="str">
        <f>IF([2]!Tabla1[[#This Row],[Descripción]]="","",_xlfn.XLOOKUP([2]!Tabla1[[#This Row],[Descripción]],[2]!Tabla10[Descripción],[2]!Tabla10[Unidad de Medida],"",0))</f>
        <v/>
      </c>
      <c r="M1184" s="321"/>
      <c r="N1184" s="546" t="str">
        <f>IF([2]!Tabla1[[#This Row],[Descripción]]="","",_xlfn.XLOOKUP([2]!Tabla1[[#This Row],[Descripción]],[2]!Tabla10[Descripción],[2]!Tabla10[Precio Unitario],0))</f>
        <v/>
      </c>
      <c r="O1184" s="546" t="str">
        <f>IF([2]!Tabla1[[#This Row],[Cantidad de Insumos]]="","",[2]!Tabla1[[#This Row],[Precio Unitario]]*[2]!Tabla1[[#This Row],[Cantidad de Insumos]])</f>
        <v/>
      </c>
      <c r="P1184" s="531" t="str">
        <f>IF([2]!Tabla1[[#This Row],[Descripción]]="","",_xlfn.XLOOKUP([2]!Tabla1[[#This Row],[Descripción]],[2]!Tabla10[Descripción],[2]!Tabla10[CODIGO PRESUPUESTARIO],0))</f>
        <v/>
      </c>
      <c r="Q1184" s="532"/>
      <c r="R1184" s="532" t="str">
        <f>IF([2]!Tabla1[[#This Row],[Insumos]]="","",_xlfn.XLOOKUP([2]!Tabla1[[#This Row],[Insumos]],[2]!Tabla10[Insumo],[2]!Tabla10[InsumoAbrev],"",0))</f>
        <v/>
      </c>
      <c r="S1184" s="191"/>
    </row>
    <row r="1185" spans="2:19">
      <c r="B1185" s="191" t="str">
        <f>IF('Formulario PPGR3'!$G1185="","",CONCATENATE('Formulario PPGR3'!$C1185,".",'Formulario PPGR3'!$D1185,".",'Formulario PPGR3'!$E1185,".",'Formulario PPGR3'!$F1185))</f>
        <v/>
      </c>
      <c r="C1185" s="191" t="str">
        <f>IF('Formulario PPGR3'!$G1185="","",'Formulario PPGR1'!#REF!)</f>
        <v/>
      </c>
      <c r="D1185" s="191" t="str">
        <f>IF('Formulario PPGR3'!$G1185="","",'Formulario PPGR1'!#REF!)</f>
        <v/>
      </c>
      <c r="E1185" s="191" t="str">
        <f>IF('Formulario PPGR3'!$G1185="","",'Formulario PPGR1'!#REF!)</f>
        <v/>
      </c>
      <c r="F1185" s="191" t="str">
        <f>IF('Formulario PPGR3'!$G1185="","",'Formulario PPGR1'!#REF!)</f>
        <v/>
      </c>
      <c r="G1185" s="190"/>
      <c r="H1185" s="528" t="e" cm="1" vm="1">
        <f t="array" ref="H1185">IF([2]!Tabla1[[#This Row],[Código_Actividad]]="","",_xlfn.XLOOKUP([2]!Tabla1[[#This Row],[Código_Actividad]],CodigoActividad,[2]!Tabla2[Actividades Programables Presupuestables],"",0))</f>
        <v>#REF!</v>
      </c>
      <c r="I1185" s="529" t="str">
        <f>IFERROR(VLOOKUP('[2]Formulario PPGR3'!$G1185,'[2]Formulario PPGR2'!$H$9:$V$534,15,FALSE),"")</f>
        <v/>
      </c>
      <c r="J1185" s="534"/>
      <c r="K1185" s="533"/>
      <c r="L1185" s="530" t="str">
        <f>IF([2]!Tabla1[[#This Row],[Descripción]]="","",_xlfn.XLOOKUP([2]!Tabla1[[#This Row],[Descripción]],[2]!Tabla10[Descripción],[2]!Tabla10[Unidad de Medida],"",0))</f>
        <v/>
      </c>
      <c r="M1185" s="321"/>
      <c r="N1185" s="546" t="str">
        <f>IF([2]!Tabla1[[#This Row],[Descripción]]="","",_xlfn.XLOOKUP([2]!Tabla1[[#This Row],[Descripción]],[2]!Tabla10[Descripción],[2]!Tabla10[Precio Unitario],0))</f>
        <v/>
      </c>
      <c r="O1185" s="546" t="str">
        <f>IF([2]!Tabla1[[#This Row],[Cantidad de Insumos]]="","",[2]!Tabla1[[#This Row],[Precio Unitario]]*[2]!Tabla1[[#This Row],[Cantidad de Insumos]])</f>
        <v/>
      </c>
      <c r="P1185" s="531" t="str">
        <f>IF([2]!Tabla1[[#This Row],[Descripción]]="","",_xlfn.XLOOKUP([2]!Tabla1[[#This Row],[Descripción]],[2]!Tabla10[Descripción],[2]!Tabla10[CODIGO PRESUPUESTARIO],0))</f>
        <v/>
      </c>
      <c r="Q1185" s="532"/>
      <c r="R1185" s="532" t="str">
        <f>IF([2]!Tabla1[[#This Row],[Insumos]]="","",_xlfn.XLOOKUP([2]!Tabla1[[#This Row],[Insumos]],[2]!Tabla10[Insumo],[2]!Tabla10[InsumoAbrev],"",0))</f>
        <v/>
      </c>
      <c r="S1185" s="191"/>
    </row>
    <row r="1186" spans="2:19">
      <c r="B1186" s="191" t="str">
        <f>IF('Formulario PPGR3'!$G1186="","",CONCATENATE('Formulario PPGR3'!$C1186,".",'Formulario PPGR3'!$D1186,".",'Formulario PPGR3'!$E1186,".",'Formulario PPGR3'!$F1186))</f>
        <v/>
      </c>
      <c r="C1186" s="191" t="str">
        <f>IF('Formulario PPGR3'!$G1186="","",'Formulario PPGR1'!#REF!)</f>
        <v/>
      </c>
      <c r="D1186" s="191" t="str">
        <f>IF('Formulario PPGR3'!$G1186="","",'Formulario PPGR1'!#REF!)</f>
        <v/>
      </c>
      <c r="E1186" s="191" t="str">
        <f>IF('Formulario PPGR3'!$G1186="","",'Formulario PPGR1'!#REF!)</f>
        <v/>
      </c>
      <c r="F1186" s="191" t="str">
        <f>IF('Formulario PPGR3'!$G1186="","",'Formulario PPGR1'!#REF!)</f>
        <v/>
      </c>
      <c r="G1186" s="190"/>
      <c r="H1186" s="528" t="e" cm="1" vm="1">
        <f t="array" ref="H1186">IF([2]!Tabla1[[#This Row],[Código_Actividad]]="","",_xlfn.XLOOKUP([2]!Tabla1[[#This Row],[Código_Actividad]],CodigoActividad,[2]!Tabla2[Actividades Programables Presupuestables],"",0))</f>
        <v>#REF!</v>
      </c>
      <c r="I1186" s="529" t="str">
        <f>IFERROR(VLOOKUP('[2]Formulario PPGR3'!$G1186,'[2]Formulario PPGR2'!$H$9:$V$534,15,FALSE),"")</f>
        <v/>
      </c>
      <c r="J1186" s="534"/>
      <c r="K1186" s="533"/>
      <c r="L1186" s="530" t="str">
        <f>IF([2]!Tabla1[[#This Row],[Descripción]]="","",_xlfn.XLOOKUP([2]!Tabla1[[#This Row],[Descripción]],[2]!Tabla10[Descripción],[2]!Tabla10[Unidad de Medida],"",0))</f>
        <v/>
      </c>
      <c r="M1186" s="321"/>
      <c r="N1186" s="546" t="str">
        <f>IF([2]!Tabla1[[#This Row],[Descripción]]="","",_xlfn.XLOOKUP([2]!Tabla1[[#This Row],[Descripción]],[2]!Tabla10[Descripción],[2]!Tabla10[Precio Unitario],0))</f>
        <v/>
      </c>
      <c r="O1186" s="546" t="str">
        <f>IF([2]!Tabla1[[#This Row],[Cantidad de Insumos]]="","",[2]!Tabla1[[#This Row],[Precio Unitario]]*[2]!Tabla1[[#This Row],[Cantidad de Insumos]])</f>
        <v/>
      </c>
      <c r="P1186" s="531" t="str">
        <f>IF([2]!Tabla1[[#This Row],[Descripción]]="","",_xlfn.XLOOKUP([2]!Tabla1[[#This Row],[Descripción]],[2]!Tabla10[Descripción],[2]!Tabla10[CODIGO PRESUPUESTARIO],0))</f>
        <v/>
      </c>
      <c r="Q1186" s="532"/>
      <c r="R1186" s="532" t="str">
        <f>IF([2]!Tabla1[[#This Row],[Insumos]]="","",_xlfn.XLOOKUP([2]!Tabla1[[#This Row],[Insumos]],[2]!Tabla10[Insumo],[2]!Tabla10[InsumoAbrev],"",0))</f>
        <v/>
      </c>
      <c r="S1186" s="191"/>
    </row>
    <row r="1187" spans="2:19">
      <c r="B1187" s="191" t="str">
        <f>IF('Formulario PPGR3'!$G1187="","",CONCATENATE('Formulario PPGR3'!$C1187,".",'Formulario PPGR3'!$D1187,".",'Formulario PPGR3'!$E1187,".",'Formulario PPGR3'!$F1187))</f>
        <v/>
      </c>
      <c r="C1187" s="191" t="str">
        <f>IF('Formulario PPGR3'!$G1187="","",'Formulario PPGR1'!#REF!)</f>
        <v/>
      </c>
      <c r="D1187" s="191" t="str">
        <f>IF('Formulario PPGR3'!$G1187="","",'Formulario PPGR1'!#REF!)</f>
        <v/>
      </c>
      <c r="E1187" s="191" t="str">
        <f>IF('Formulario PPGR3'!$G1187="","",'Formulario PPGR1'!#REF!)</f>
        <v/>
      </c>
      <c r="F1187" s="191" t="str">
        <f>IF('Formulario PPGR3'!$G1187="","",'Formulario PPGR1'!#REF!)</f>
        <v/>
      </c>
      <c r="G1187" s="190"/>
      <c r="H1187" s="528" t="e" cm="1" vm="1">
        <f t="array" ref="H1187">IF([2]!Tabla1[[#This Row],[Código_Actividad]]="","",_xlfn.XLOOKUP([2]!Tabla1[[#This Row],[Código_Actividad]],CodigoActividad,[2]!Tabla2[Actividades Programables Presupuestables],"",0))</f>
        <v>#REF!</v>
      </c>
      <c r="I1187" s="529" t="str">
        <f>IFERROR(VLOOKUP('[2]Formulario PPGR3'!$G1187,'[2]Formulario PPGR2'!$H$9:$V$534,15,FALSE),"")</f>
        <v/>
      </c>
      <c r="J1187" s="534"/>
      <c r="K1187" s="533"/>
      <c r="L1187" s="530" t="str">
        <f>IF([2]!Tabla1[[#This Row],[Descripción]]="","",_xlfn.XLOOKUP([2]!Tabla1[[#This Row],[Descripción]],[2]!Tabla10[Descripción],[2]!Tabla10[Unidad de Medida],"",0))</f>
        <v/>
      </c>
      <c r="M1187" s="321"/>
      <c r="N1187" s="546" t="str">
        <f>IF([2]!Tabla1[[#This Row],[Descripción]]="","",_xlfn.XLOOKUP([2]!Tabla1[[#This Row],[Descripción]],[2]!Tabla10[Descripción],[2]!Tabla10[Precio Unitario],0))</f>
        <v/>
      </c>
      <c r="O1187" s="546" t="str">
        <f>IF([2]!Tabla1[[#This Row],[Cantidad de Insumos]]="","",[2]!Tabla1[[#This Row],[Precio Unitario]]*[2]!Tabla1[[#This Row],[Cantidad de Insumos]])</f>
        <v/>
      </c>
      <c r="P1187" s="531" t="str">
        <f>IF([2]!Tabla1[[#This Row],[Descripción]]="","",_xlfn.XLOOKUP([2]!Tabla1[[#This Row],[Descripción]],[2]!Tabla10[Descripción],[2]!Tabla10[CODIGO PRESUPUESTARIO],0))</f>
        <v/>
      </c>
      <c r="Q1187" s="532"/>
      <c r="R1187" s="532" t="str">
        <f>IF([2]!Tabla1[[#This Row],[Insumos]]="","",_xlfn.XLOOKUP([2]!Tabla1[[#This Row],[Insumos]],[2]!Tabla10[Insumo],[2]!Tabla10[InsumoAbrev],"",0))</f>
        <v/>
      </c>
      <c r="S1187" s="191"/>
    </row>
    <row r="1188" spans="2:19">
      <c r="B1188" s="191" t="str">
        <f>IF('Formulario PPGR3'!$G1188="","",CONCATENATE('Formulario PPGR3'!$C1188,".",'Formulario PPGR3'!$D1188,".",'Formulario PPGR3'!$E1188,".",'Formulario PPGR3'!$F1188))</f>
        <v/>
      </c>
      <c r="C1188" s="191" t="str">
        <f>IF('Formulario PPGR3'!$G1188="","",'Formulario PPGR1'!#REF!)</f>
        <v/>
      </c>
      <c r="D1188" s="191" t="str">
        <f>IF('Formulario PPGR3'!$G1188="","",'Formulario PPGR1'!#REF!)</f>
        <v/>
      </c>
      <c r="E1188" s="191" t="str">
        <f>IF('Formulario PPGR3'!$G1188="","",'Formulario PPGR1'!#REF!)</f>
        <v/>
      </c>
      <c r="F1188" s="191" t="str">
        <f>IF('Formulario PPGR3'!$G1188="","",'Formulario PPGR1'!#REF!)</f>
        <v/>
      </c>
      <c r="G1188" s="190"/>
      <c r="H1188" s="528" t="e" cm="1" vm="1">
        <f t="array" ref="H1188">IF([2]!Tabla1[[#This Row],[Código_Actividad]]="","",_xlfn.XLOOKUP([2]!Tabla1[[#This Row],[Código_Actividad]],CodigoActividad,[2]!Tabla2[Actividades Programables Presupuestables],"",0))</f>
        <v>#REF!</v>
      </c>
      <c r="I1188" s="529" t="str">
        <f>IFERROR(VLOOKUP('[2]Formulario PPGR3'!$G1188,'[2]Formulario PPGR2'!$H$9:$V$534,15,FALSE),"")</f>
        <v/>
      </c>
      <c r="J1188" s="534"/>
      <c r="K1188" s="533"/>
      <c r="L1188" s="530" t="str">
        <f>IF([2]!Tabla1[[#This Row],[Descripción]]="","",_xlfn.XLOOKUP([2]!Tabla1[[#This Row],[Descripción]],[2]!Tabla10[Descripción],[2]!Tabla10[Unidad de Medida],"",0))</f>
        <v/>
      </c>
      <c r="M1188" s="321"/>
      <c r="N1188" s="546" t="str">
        <f>IF([2]!Tabla1[[#This Row],[Descripción]]="","",_xlfn.XLOOKUP([2]!Tabla1[[#This Row],[Descripción]],[2]!Tabla10[Descripción],[2]!Tabla10[Precio Unitario],0))</f>
        <v/>
      </c>
      <c r="O1188" s="546" t="str">
        <f>IF([2]!Tabla1[[#This Row],[Cantidad de Insumos]]="","",[2]!Tabla1[[#This Row],[Precio Unitario]]*[2]!Tabla1[[#This Row],[Cantidad de Insumos]])</f>
        <v/>
      </c>
      <c r="P1188" s="531" t="str">
        <f>IF([2]!Tabla1[[#This Row],[Descripción]]="","",_xlfn.XLOOKUP([2]!Tabla1[[#This Row],[Descripción]],[2]!Tabla10[Descripción],[2]!Tabla10[CODIGO PRESUPUESTARIO],0))</f>
        <v/>
      </c>
      <c r="Q1188" s="532"/>
      <c r="R1188" s="532" t="str">
        <f>IF([2]!Tabla1[[#This Row],[Insumos]]="","",_xlfn.XLOOKUP([2]!Tabla1[[#This Row],[Insumos]],[2]!Tabla10[Insumo],[2]!Tabla10[InsumoAbrev],"",0))</f>
        <v/>
      </c>
      <c r="S1188" s="191"/>
    </row>
    <row r="1189" spans="2:19">
      <c r="B1189" s="191" t="str">
        <f>IF('Formulario PPGR3'!$G1189="","",CONCATENATE('Formulario PPGR3'!$C1189,".",'Formulario PPGR3'!$D1189,".",'Formulario PPGR3'!$E1189,".",'Formulario PPGR3'!$F1189))</f>
        <v/>
      </c>
      <c r="C1189" s="191" t="str">
        <f>IF('Formulario PPGR3'!$G1189="","",'Formulario PPGR1'!#REF!)</f>
        <v/>
      </c>
      <c r="D1189" s="191" t="str">
        <f>IF('Formulario PPGR3'!$G1189="","",'Formulario PPGR1'!#REF!)</f>
        <v/>
      </c>
      <c r="E1189" s="191" t="str">
        <f>IF('Formulario PPGR3'!$G1189="","",'Formulario PPGR1'!#REF!)</f>
        <v/>
      </c>
      <c r="F1189" s="191" t="str">
        <f>IF('Formulario PPGR3'!$G1189="","",'Formulario PPGR1'!#REF!)</f>
        <v/>
      </c>
      <c r="G1189" s="190"/>
      <c r="H1189" s="528" t="e" cm="1" vm="1">
        <f t="array" ref="H1189">IF([2]!Tabla1[[#This Row],[Código_Actividad]]="","",_xlfn.XLOOKUP([2]!Tabla1[[#This Row],[Código_Actividad]],CodigoActividad,[2]!Tabla2[Actividades Programables Presupuestables],"",0))</f>
        <v>#REF!</v>
      </c>
      <c r="I1189" s="529" t="str">
        <f>IFERROR(VLOOKUP('[2]Formulario PPGR3'!$G1189,'[2]Formulario PPGR2'!$H$9:$V$534,15,FALSE),"")</f>
        <v/>
      </c>
      <c r="J1189" s="534"/>
      <c r="K1189" s="533"/>
      <c r="L1189" s="530" t="str">
        <f>IF([2]!Tabla1[[#This Row],[Descripción]]="","",_xlfn.XLOOKUP([2]!Tabla1[[#This Row],[Descripción]],[2]!Tabla10[Descripción],[2]!Tabla10[Unidad de Medida],"",0))</f>
        <v/>
      </c>
      <c r="M1189" s="321"/>
      <c r="N1189" s="546" t="str">
        <f>IF([2]!Tabla1[[#This Row],[Descripción]]="","",_xlfn.XLOOKUP([2]!Tabla1[[#This Row],[Descripción]],[2]!Tabla10[Descripción],[2]!Tabla10[Precio Unitario],0))</f>
        <v/>
      </c>
      <c r="O1189" s="546" t="str">
        <f>IF([2]!Tabla1[[#This Row],[Cantidad de Insumos]]="","",[2]!Tabla1[[#This Row],[Precio Unitario]]*[2]!Tabla1[[#This Row],[Cantidad de Insumos]])</f>
        <v/>
      </c>
      <c r="P1189" s="531" t="str">
        <f>IF([2]!Tabla1[[#This Row],[Descripción]]="","",_xlfn.XLOOKUP([2]!Tabla1[[#This Row],[Descripción]],[2]!Tabla10[Descripción],[2]!Tabla10[CODIGO PRESUPUESTARIO],0))</f>
        <v/>
      </c>
      <c r="Q1189" s="532"/>
      <c r="R1189" s="532" t="str">
        <f>IF([2]!Tabla1[[#This Row],[Insumos]]="","",_xlfn.XLOOKUP([2]!Tabla1[[#This Row],[Insumos]],[2]!Tabla10[Insumo],[2]!Tabla10[InsumoAbrev],"",0))</f>
        <v/>
      </c>
      <c r="S1189" s="191"/>
    </row>
    <row r="1190" spans="2:19">
      <c r="B1190" s="191" t="str">
        <f>IF('Formulario PPGR3'!$G1190="","",CONCATENATE('Formulario PPGR3'!$C1190,".",'Formulario PPGR3'!$D1190,".",'Formulario PPGR3'!$E1190,".",'Formulario PPGR3'!$F1190))</f>
        <v/>
      </c>
      <c r="C1190" s="191" t="str">
        <f>IF('Formulario PPGR3'!$G1190="","",'Formulario PPGR1'!#REF!)</f>
        <v/>
      </c>
      <c r="D1190" s="191" t="str">
        <f>IF('Formulario PPGR3'!$G1190="","",'Formulario PPGR1'!#REF!)</f>
        <v/>
      </c>
      <c r="E1190" s="191" t="str">
        <f>IF('Formulario PPGR3'!$G1190="","",'Formulario PPGR1'!#REF!)</f>
        <v/>
      </c>
      <c r="F1190" s="191" t="str">
        <f>IF('Formulario PPGR3'!$G1190="","",'Formulario PPGR1'!#REF!)</f>
        <v/>
      </c>
      <c r="G1190" s="190"/>
      <c r="H1190" s="528" t="e" cm="1" vm="1">
        <f t="array" ref="H1190">IF([2]!Tabla1[[#This Row],[Código_Actividad]]="","",_xlfn.XLOOKUP([2]!Tabla1[[#This Row],[Código_Actividad]],CodigoActividad,[2]!Tabla2[Actividades Programables Presupuestables],"",0))</f>
        <v>#REF!</v>
      </c>
      <c r="I1190" s="529" t="str">
        <f>IFERROR(VLOOKUP('[2]Formulario PPGR3'!$G1190,'[2]Formulario PPGR2'!$H$9:$V$534,15,FALSE),"")</f>
        <v/>
      </c>
      <c r="J1190" s="534"/>
      <c r="K1190" s="533"/>
      <c r="L1190" s="530" t="str">
        <f>IF([2]!Tabla1[[#This Row],[Descripción]]="","",_xlfn.XLOOKUP([2]!Tabla1[[#This Row],[Descripción]],[2]!Tabla10[Descripción],[2]!Tabla10[Unidad de Medida],"",0))</f>
        <v/>
      </c>
      <c r="M1190" s="321"/>
      <c r="N1190" s="546" t="str">
        <f>IF([2]!Tabla1[[#This Row],[Descripción]]="","",_xlfn.XLOOKUP([2]!Tabla1[[#This Row],[Descripción]],[2]!Tabla10[Descripción],[2]!Tabla10[Precio Unitario],0))</f>
        <v/>
      </c>
      <c r="O1190" s="546" t="str">
        <f>IF([2]!Tabla1[[#This Row],[Cantidad de Insumos]]="","",[2]!Tabla1[[#This Row],[Precio Unitario]]*[2]!Tabla1[[#This Row],[Cantidad de Insumos]])</f>
        <v/>
      </c>
      <c r="P1190" s="531" t="str">
        <f>IF([2]!Tabla1[[#This Row],[Descripción]]="","",_xlfn.XLOOKUP([2]!Tabla1[[#This Row],[Descripción]],[2]!Tabla10[Descripción],[2]!Tabla10[CODIGO PRESUPUESTARIO],0))</f>
        <v/>
      </c>
      <c r="Q1190" s="532"/>
      <c r="R1190" s="532" t="str">
        <f>IF([2]!Tabla1[[#This Row],[Insumos]]="","",_xlfn.XLOOKUP([2]!Tabla1[[#This Row],[Insumos]],[2]!Tabla10[Insumo],[2]!Tabla10[InsumoAbrev],"",0))</f>
        <v/>
      </c>
      <c r="S1190" s="191"/>
    </row>
    <row r="1191" spans="2:19">
      <c r="B1191" s="191" t="str">
        <f>IF('Formulario PPGR3'!$G1191="","",CONCATENATE('Formulario PPGR3'!$C1191,".",'Formulario PPGR3'!$D1191,".",'Formulario PPGR3'!$E1191,".",'Formulario PPGR3'!$F1191))</f>
        <v/>
      </c>
      <c r="C1191" s="191" t="str">
        <f>IF('Formulario PPGR3'!$G1191="","",'Formulario PPGR1'!#REF!)</f>
        <v/>
      </c>
      <c r="D1191" s="191" t="str">
        <f>IF('Formulario PPGR3'!$G1191="","",'Formulario PPGR1'!#REF!)</f>
        <v/>
      </c>
      <c r="E1191" s="191" t="str">
        <f>IF('Formulario PPGR3'!$G1191="","",'Formulario PPGR1'!#REF!)</f>
        <v/>
      </c>
      <c r="F1191" s="191" t="str">
        <f>IF('Formulario PPGR3'!$G1191="","",'Formulario PPGR1'!#REF!)</f>
        <v/>
      </c>
      <c r="G1191" s="190"/>
      <c r="H1191" s="528" t="e" cm="1" vm="1">
        <f t="array" ref="H1191">IF([2]!Tabla1[[#This Row],[Código_Actividad]]="","",_xlfn.XLOOKUP([2]!Tabla1[[#This Row],[Código_Actividad]],CodigoActividad,[2]!Tabla2[Actividades Programables Presupuestables],"",0))</f>
        <v>#REF!</v>
      </c>
      <c r="I1191" s="529" t="str">
        <f>IFERROR(VLOOKUP('[2]Formulario PPGR3'!$G1191,'[2]Formulario PPGR2'!$H$9:$V$534,15,FALSE),"")</f>
        <v/>
      </c>
      <c r="J1191" s="534"/>
      <c r="K1191" s="533"/>
      <c r="L1191" s="530" t="str">
        <f>IF([2]!Tabla1[[#This Row],[Descripción]]="","",_xlfn.XLOOKUP([2]!Tabla1[[#This Row],[Descripción]],[2]!Tabla10[Descripción],[2]!Tabla10[Unidad de Medida],"",0))</f>
        <v/>
      </c>
      <c r="M1191" s="321"/>
      <c r="N1191" s="546" t="str">
        <f>IF([2]!Tabla1[[#This Row],[Descripción]]="","",_xlfn.XLOOKUP([2]!Tabla1[[#This Row],[Descripción]],[2]!Tabla10[Descripción],[2]!Tabla10[Precio Unitario],0))</f>
        <v/>
      </c>
      <c r="O1191" s="546" t="str">
        <f>IF([2]!Tabla1[[#This Row],[Cantidad de Insumos]]="","",[2]!Tabla1[[#This Row],[Precio Unitario]]*[2]!Tabla1[[#This Row],[Cantidad de Insumos]])</f>
        <v/>
      </c>
      <c r="P1191" s="531" t="str">
        <f>IF([2]!Tabla1[[#This Row],[Descripción]]="","",_xlfn.XLOOKUP([2]!Tabla1[[#This Row],[Descripción]],[2]!Tabla10[Descripción],[2]!Tabla10[CODIGO PRESUPUESTARIO],0))</f>
        <v/>
      </c>
      <c r="Q1191" s="532"/>
      <c r="R1191" s="532" t="str">
        <f>IF([2]!Tabla1[[#This Row],[Insumos]]="","",_xlfn.XLOOKUP([2]!Tabla1[[#This Row],[Insumos]],[2]!Tabla10[Insumo],[2]!Tabla10[InsumoAbrev],"",0))</f>
        <v/>
      </c>
      <c r="S1191" s="191"/>
    </row>
    <row r="1192" spans="2:19">
      <c r="B1192" s="191" t="str">
        <f>IF('Formulario PPGR3'!$G1192="","",CONCATENATE('Formulario PPGR3'!$C1192,".",'Formulario PPGR3'!$D1192,".",'Formulario PPGR3'!$E1192,".",'Formulario PPGR3'!$F1192))</f>
        <v/>
      </c>
      <c r="C1192" s="191" t="str">
        <f>IF('Formulario PPGR3'!$G1192="","",'Formulario PPGR1'!#REF!)</f>
        <v/>
      </c>
      <c r="D1192" s="191" t="str">
        <f>IF('Formulario PPGR3'!$G1192="","",'Formulario PPGR1'!#REF!)</f>
        <v/>
      </c>
      <c r="E1192" s="191" t="str">
        <f>IF('Formulario PPGR3'!$G1192="","",'Formulario PPGR1'!#REF!)</f>
        <v/>
      </c>
      <c r="F1192" s="191" t="str">
        <f>IF('Formulario PPGR3'!$G1192="","",'Formulario PPGR1'!#REF!)</f>
        <v/>
      </c>
      <c r="G1192" s="190"/>
      <c r="H1192" s="528" t="e" cm="1" vm="1">
        <f t="array" ref="H1192">IF([2]!Tabla1[[#This Row],[Código_Actividad]]="","",_xlfn.XLOOKUP([2]!Tabla1[[#This Row],[Código_Actividad]],CodigoActividad,[2]!Tabla2[Actividades Programables Presupuestables],"",0))</f>
        <v>#REF!</v>
      </c>
      <c r="I1192" s="529" t="str">
        <f>IFERROR(VLOOKUP('[2]Formulario PPGR3'!$G1192,'[2]Formulario PPGR2'!$H$9:$V$534,15,FALSE),"")</f>
        <v/>
      </c>
      <c r="J1192" s="534"/>
      <c r="K1192" s="533"/>
      <c r="L1192" s="530" t="str">
        <f>IF([2]!Tabla1[[#This Row],[Descripción]]="","",_xlfn.XLOOKUP([2]!Tabla1[[#This Row],[Descripción]],[2]!Tabla10[Descripción],[2]!Tabla10[Unidad de Medida],"",0))</f>
        <v/>
      </c>
      <c r="M1192" s="321"/>
      <c r="N1192" s="546" t="str">
        <f>IF([2]!Tabla1[[#This Row],[Descripción]]="","",_xlfn.XLOOKUP([2]!Tabla1[[#This Row],[Descripción]],[2]!Tabla10[Descripción],[2]!Tabla10[Precio Unitario],0))</f>
        <v/>
      </c>
      <c r="O1192" s="546" t="str">
        <f>IF([2]!Tabla1[[#This Row],[Cantidad de Insumos]]="","",[2]!Tabla1[[#This Row],[Precio Unitario]]*[2]!Tabla1[[#This Row],[Cantidad de Insumos]])</f>
        <v/>
      </c>
      <c r="P1192" s="531" t="str">
        <f>IF([2]!Tabla1[[#This Row],[Descripción]]="","",_xlfn.XLOOKUP([2]!Tabla1[[#This Row],[Descripción]],[2]!Tabla10[Descripción],[2]!Tabla10[CODIGO PRESUPUESTARIO],0))</f>
        <v/>
      </c>
      <c r="Q1192" s="532"/>
      <c r="R1192" s="532" t="str">
        <f>IF([2]!Tabla1[[#This Row],[Insumos]]="","",_xlfn.XLOOKUP([2]!Tabla1[[#This Row],[Insumos]],[2]!Tabla10[Insumo],[2]!Tabla10[InsumoAbrev],"",0))</f>
        <v/>
      </c>
      <c r="S1192" s="191"/>
    </row>
    <row r="1193" spans="2:19">
      <c r="B1193" s="191" t="str">
        <f>IF('Formulario PPGR3'!$G1193="","",CONCATENATE('Formulario PPGR3'!$C1193,".",'Formulario PPGR3'!$D1193,".",'Formulario PPGR3'!$E1193,".",'Formulario PPGR3'!$F1193))</f>
        <v/>
      </c>
      <c r="C1193" s="191" t="str">
        <f>IF('Formulario PPGR3'!$G1193="","",'Formulario PPGR1'!#REF!)</f>
        <v/>
      </c>
      <c r="D1193" s="191" t="str">
        <f>IF('Formulario PPGR3'!$G1193="","",'Formulario PPGR1'!#REF!)</f>
        <v/>
      </c>
      <c r="E1193" s="191" t="str">
        <f>IF('Formulario PPGR3'!$G1193="","",'Formulario PPGR1'!#REF!)</f>
        <v/>
      </c>
      <c r="F1193" s="191" t="str">
        <f>IF('Formulario PPGR3'!$G1193="","",'Formulario PPGR1'!#REF!)</f>
        <v/>
      </c>
      <c r="G1193" s="190"/>
      <c r="H1193" s="528" t="e" cm="1" vm="1">
        <f t="array" ref="H1193">IF([2]!Tabla1[[#This Row],[Código_Actividad]]="","",_xlfn.XLOOKUP([2]!Tabla1[[#This Row],[Código_Actividad]],CodigoActividad,[2]!Tabla2[Actividades Programables Presupuestables],"",0))</f>
        <v>#REF!</v>
      </c>
      <c r="I1193" s="529" t="str">
        <f>IFERROR(VLOOKUP('[2]Formulario PPGR3'!$G1193,'[2]Formulario PPGR2'!$H$9:$V$534,15,FALSE),"")</f>
        <v/>
      </c>
      <c r="J1193" s="534"/>
      <c r="K1193" s="533"/>
      <c r="L1193" s="530" t="str">
        <f>IF([2]!Tabla1[[#This Row],[Descripción]]="","",_xlfn.XLOOKUP([2]!Tabla1[[#This Row],[Descripción]],[2]!Tabla10[Descripción],[2]!Tabla10[Unidad de Medida],"",0))</f>
        <v/>
      </c>
      <c r="M1193" s="321"/>
      <c r="N1193" s="546" t="str">
        <f>IF([2]!Tabla1[[#This Row],[Descripción]]="","",_xlfn.XLOOKUP([2]!Tabla1[[#This Row],[Descripción]],[2]!Tabla10[Descripción],[2]!Tabla10[Precio Unitario],0))</f>
        <v/>
      </c>
      <c r="O1193" s="546" t="str">
        <f>IF([2]!Tabla1[[#This Row],[Cantidad de Insumos]]="","",[2]!Tabla1[[#This Row],[Precio Unitario]]*[2]!Tabla1[[#This Row],[Cantidad de Insumos]])</f>
        <v/>
      </c>
      <c r="P1193" s="531" t="str">
        <f>IF([2]!Tabla1[[#This Row],[Descripción]]="","",_xlfn.XLOOKUP([2]!Tabla1[[#This Row],[Descripción]],[2]!Tabla10[Descripción],[2]!Tabla10[CODIGO PRESUPUESTARIO],0))</f>
        <v/>
      </c>
      <c r="Q1193" s="532"/>
      <c r="R1193" s="532" t="str">
        <f>IF([2]!Tabla1[[#This Row],[Insumos]]="","",_xlfn.XLOOKUP([2]!Tabla1[[#This Row],[Insumos]],[2]!Tabla10[Insumo],[2]!Tabla10[InsumoAbrev],"",0))</f>
        <v/>
      </c>
      <c r="S1193" s="191"/>
    </row>
    <row r="1194" spans="2:19">
      <c r="B1194" s="191" t="str">
        <f>IF('Formulario PPGR3'!$G1194="","",CONCATENATE('Formulario PPGR3'!$C1194,".",'Formulario PPGR3'!$D1194,".",'Formulario PPGR3'!$E1194,".",'Formulario PPGR3'!$F1194))</f>
        <v/>
      </c>
      <c r="C1194" s="191" t="str">
        <f>IF('Formulario PPGR3'!$G1194="","",'Formulario PPGR1'!#REF!)</f>
        <v/>
      </c>
      <c r="D1194" s="191" t="str">
        <f>IF('Formulario PPGR3'!$G1194="","",'Formulario PPGR1'!#REF!)</f>
        <v/>
      </c>
      <c r="E1194" s="191" t="str">
        <f>IF('Formulario PPGR3'!$G1194="","",'Formulario PPGR1'!#REF!)</f>
        <v/>
      </c>
      <c r="F1194" s="191" t="str">
        <f>IF('Formulario PPGR3'!$G1194="","",'Formulario PPGR1'!#REF!)</f>
        <v/>
      </c>
      <c r="G1194" s="190"/>
      <c r="H1194" s="528" t="e" cm="1" vm="1">
        <f t="array" ref="H1194">IF([2]!Tabla1[[#This Row],[Código_Actividad]]="","",_xlfn.XLOOKUP([2]!Tabla1[[#This Row],[Código_Actividad]],CodigoActividad,[2]!Tabla2[Actividades Programables Presupuestables],"",0))</f>
        <v>#REF!</v>
      </c>
      <c r="I1194" s="529" t="str">
        <f>IFERROR(VLOOKUP('[2]Formulario PPGR3'!$G1194,'[2]Formulario PPGR2'!$H$9:$V$534,15,FALSE),"")</f>
        <v/>
      </c>
      <c r="J1194" s="534"/>
      <c r="K1194" s="533"/>
      <c r="L1194" s="530" t="str">
        <f>IF([2]!Tabla1[[#This Row],[Descripción]]="","",_xlfn.XLOOKUP([2]!Tabla1[[#This Row],[Descripción]],[2]!Tabla10[Descripción],[2]!Tabla10[Unidad de Medida],"",0))</f>
        <v/>
      </c>
      <c r="M1194" s="321"/>
      <c r="N1194" s="546" t="str">
        <f>IF([2]!Tabla1[[#This Row],[Descripción]]="","",_xlfn.XLOOKUP([2]!Tabla1[[#This Row],[Descripción]],[2]!Tabla10[Descripción],[2]!Tabla10[Precio Unitario],0))</f>
        <v/>
      </c>
      <c r="O1194" s="546" t="str">
        <f>IF([2]!Tabla1[[#This Row],[Cantidad de Insumos]]="","",[2]!Tabla1[[#This Row],[Precio Unitario]]*[2]!Tabla1[[#This Row],[Cantidad de Insumos]])</f>
        <v/>
      </c>
      <c r="P1194" s="531" t="str">
        <f>IF([2]!Tabla1[[#This Row],[Descripción]]="","",_xlfn.XLOOKUP([2]!Tabla1[[#This Row],[Descripción]],[2]!Tabla10[Descripción],[2]!Tabla10[CODIGO PRESUPUESTARIO],0))</f>
        <v/>
      </c>
      <c r="Q1194" s="532"/>
      <c r="R1194" s="532" t="str">
        <f>IF([2]!Tabla1[[#This Row],[Insumos]]="","",_xlfn.XLOOKUP([2]!Tabla1[[#This Row],[Insumos]],[2]!Tabla10[Insumo],[2]!Tabla10[InsumoAbrev],"",0))</f>
        <v/>
      </c>
      <c r="S1194" s="191"/>
    </row>
    <row r="1195" spans="2:19">
      <c r="B1195" s="191" t="str">
        <f>IF('Formulario PPGR3'!$G1195="","",CONCATENATE('Formulario PPGR3'!$C1195,".",'Formulario PPGR3'!$D1195,".",'Formulario PPGR3'!$E1195,".",'Formulario PPGR3'!$F1195))</f>
        <v/>
      </c>
      <c r="C1195" s="191" t="str">
        <f>IF('Formulario PPGR3'!$G1195="","",'Formulario PPGR1'!#REF!)</f>
        <v/>
      </c>
      <c r="D1195" s="191" t="str">
        <f>IF('Formulario PPGR3'!$G1195="","",'Formulario PPGR1'!#REF!)</f>
        <v/>
      </c>
      <c r="E1195" s="191" t="str">
        <f>IF('Formulario PPGR3'!$G1195="","",'Formulario PPGR1'!#REF!)</f>
        <v/>
      </c>
      <c r="F1195" s="191" t="str">
        <f>IF('Formulario PPGR3'!$G1195="","",'Formulario PPGR1'!#REF!)</f>
        <v/>
      </c>
      <c r="G1195" s="190"/>
      <c r="H1195" s="528" t="e" cm="1" vm="1">
        <f t="array" ref="H1195">IF([2]!Tabla1[[#This Row],[Código_Actividad]]="","",_xlfn.XLOOKUP([2]!Tabla1[[#This Row],[Código_Actividad]],CodigoActividad,[2]!Tabla2[Actividades Programables Presupuestables],"",0))</f>
        <v>#REF!</v>
      </c>
      <c r="I1195" s="529" t="str">
        <f>IFERROR(VLOOKUP('[2]Formulario PPGR3'!$G1195,'[2]Formulario PPGR2'!$H$9:$V$534,15,FALSE),"")</f>
        <v/>
      </c>
      <c r="J1195" s="534"/>
      <c r="K1195" s="533"/>
      <c r="L1195" s="530" t="str">
        <f>IF([2]!Tabla1[[#This Row],[Descripción]]="","",_xlfn.XLOOKUP([2]!Tabla1[[#This Row],[Descripción]],[2]!Tabla10[Descripción],[2]!Tabla10[Unidad de Medida],"",0))</f>
        <v/>
      </c>
      <c r="M1195" s="321"/>
      <c r="N1195" s="546" t="str">
        <f>IF([2]!Tabla1[[#This Row],[Descripción]]="","",_xlfn.XLOOKUP([2]!Tabla1[[#This Row],[Descripción]],[2]!Tabla10[Descripción],[2]!Tabla10[Precio Unitario],0))</f>
        <v/>
      </c>
      <c r="O1195" s="546" t="str">
        <f>IF([2]!Tabla1[[#This Row],[Cantidad de Insumos]]="","",[2]!Tabla1[[#This Row],[Precio Unitario]]*[2]!Tabla1[[#This Row],[Cantidad de Insumos]])</f>
        <v/>
      </c>
      <c r="P1195" s="531" t="str">
        <f>IF([2]!Tabla1[[#This Row],[Descripción]]="","",_xlfn.XLOOKUP([2]!Tabla1[[#This Row],[Descripción]],[2]!Tabla10[Descripción],[2]!Tabla10[CODIGO PRESUPUESTARIO],0))</f>
        <v/>
      </c>
      <c r="Q1195" s="532"/>
      <c r="R1195" s="532" t="str">
        <f>IF([2]!Tabla1[[#This Row],[Insumos]]="","",_xlfn.XLOOKUP([2]!Tabla1[[#This Row],[Insumos]],[2]!Tabla10[Insumo],[2]!Tabla10[InsumoAbrev],"",0))</f>
        <v/>
      </c>
      <c r="S1195" s="191"/>
    </row>
    <row r="1196" spans="2:19">
      <c r="B1196" s="191" t="str">
        <f>IF('Formulario PPGR3'!$G1196="","",CONCATENATE('Formulario PPGR3'!$C1196,".",'Formulario PPGR3'!$D1196,".",'Formulario PPGR3'!$E1196,".",'Formulario PPGR3'!$F1196))</f>
        <v/>
      </c>
      <c r="C1196" s="191" t="str">
        <f>IF('Formulario PPGR3'!$G1196="","",'Formulario PPGR1'!#REF!)</f>
        <v/>
      </c>
      <c r="D1196" s="191" t="str">
        <f>IF('Formulario PPGR3'!$G1196="","",'Formulario PPGR1'!#REF!)</f>
        <v/>
      </c>
      <c r="E1196" s="191" t="str">
        <f>IF('Formulario PPGR3'!$G1196="","",'Formulario PPGR1'!#REF!)</f>
        <v/>
      </c>
      <c r="F1196" s="191" t="str">
        <f>IF('Formulario PPGR3'!$G1196="","",'Formulario PPGR1'!#REF!)</f>
        <v/>
      </c>
      <c r="G1196" s="190"/>
      <c r="H1196" s="528" t="e" cm="1" vm="1">
        <f t="array" ref="H1196">IF([2]!Tabla1[[#This Row],[Código_Actividad]]="","",_xlfn.XLOOKUP([2]!Tabla1[[#This Row],[Código_Actividad]],CodigoActividad,[2]!Tabla2[Actividades Programables Presupuestables],"",0))</f>
        <v>#REF!</v>
      </c>
      <c r="I1196" s="529" t="str">
        <f>IFERROR(VLOOKUP('[2]Formulario PPGR3'!$G1196,'[2]Formulario PPGR2'!$H$9:$V$534,15,FALSE),"")</f>
        <v/>
      </c>
      <c r="J1196" s="534"/>
      <c r="K1196" s="533"/>
      <c r="L1196" s="530" t="str">
        <f>IF([2]!Tabla1[[#This Row],[Descripción]]="","",_xlfn.XLOOKUP([2]!Tabla1[[#This Row],[Descripción]],[2]!Tabla10[Descripción],[2]!Tabla10[Unidad de Medida],"",0))</f>
        <v/>
      </c>
      <c r="M1196" s="321"/>
      <c r="N1196" s="546" t="str">
        <f>IF([2]!Tabla1[[#This Row],[Descripción]]="","",_xlfn.XLOOKUP([2]!Tabla1[[#This Row],[Descripción]],[2]!Tabla10[Descripción],[2]!Tabla10[Precio Unitario],0))</f>
        <v/>
      </c>
      <c r="O1196" s="546" t="str">
        <f>IF([2]!Tabla1[[#This Row],[Cantidad de Insumos]]="","",[2]!Tabla1[[#This Row],[Precio Unitario]]*[2]!Tabla1[[#This Row],[Cantidad de Insumos]])</f>
        <v/>
      </c>
      <c r="P1196" s="531" t="str">
        <f>IF([2]!Tabla1[[#This Row],[Descripción]]="","",_xlfn.XLOOKUP([2]!Tabla1[[#This Row],[Descripción]],[2]!Tabla10[Descripción],[2]!Tabla10[CODIGO PRESUPUESTARIO],0))</f>
        <v/>
      </c>
      <c r="Q1196" s="532"/>
      <c r="R1196" s="532" t="str">
        <f>IF([2]!Tabla1[[#This Row],[Insumos]]="","",_xlfn.XLOOKUP([2]!Tabla1[[#This Row],[Insumos]],[2]!Tabla10[Insumo],[2]!Tabla10[InsumoAbrev],"",0))</f>
        <v/>
      </c>
      <c r="S1196" s="191"/>
    </row>
    <row r="1197" spans="2:19">
      <c r="B1197" s="191" t="str">
        <f>IF('Formulario PPGR3'!$G1197="","",CONCATENATE('Formulario PPGR3'!$C1197,".",'Formulario PPGR3'!$D1197,".",'Formulario PPGR3'!$E1197,".",'Formulario PPGR3'!$F1197))</f>
        <v/>
      </c>
      <c r="C1197" s="191" t="str">
        <f>IF('Formulario PPGR3'!$G1197="","",'Formulario PPGR1'!#REF!)</f>
        <v/>
      </c>
      <c r="D1197" s="191" t="str">
        <f>IF('Formulario PPGR3'!$G1197="","",'Formulario PPGR1'!#REF!)</f>
        <v/>
      </c>
      <c r="E1197" s="191" t="str">
        <f>IF('Formulario PPGR3'!$G1197="","",'Formulario PPGR1'!#REF!)</f>
        <v/>
      </c>
      <c r="F1197" s="191" t="str">
        <f>IF('Formulario PPGR3'!$G1197="","",'Formulario PPGR1'!#REF!)</f>
        <v/>
      </c>
      <c r="G1197" s="190"/>
      <c r="H1197" s="528" t="e" cm="1" vm="1">
        <f t="array" ref="H1197">IF([2]!Tabla1[[#This Row],[Código_Actividad]]="","",_xlfn.XLOOKUP([2]!Tabla1[[#This Row],[Código_Actividad]],CodigoActividad,[2]!Tabla2[Actividades Programables Presupuestables],"",0))</f>
        <v>#REF!</v>
      </c>
      <c r="I1197" s="529" t="str">
        <f>IFERROR(VLOOKUP('[2]Formulario PPGR3'!$G1197,'[2]Formulario PPGR2'!$H$9:$V$534,15,FALSE),"")</f>
        <v/>
      </c>
      <c r="J1197" s="534"/>
      <c r="K1197" s="533"/>
      <c r="L1197" s="530" t="str">
        <f>IF([2]!Tabla1[[#This Row],[Descripción]]="","",_xlfn.XLOOKUP([2]!Tabla1[[#This Row],[Descripción]],[2]!Tabla10[Descripción],[2]!Tabla10[Unidad de Medida],"",0))</f>
        <v/>
      </c>
      <c r="M1197" s="321"/>
      <c r="N1197" s="546" t="str">
        <f>IF([2]!Tabla1[[#This Row],[Descripción]]="","",_xlfn.XLOOKUP([2]!Tabla1[[#This Row],[Descripción]],[2]!Tabla10[Descripción],[2]!Tabla10[Precio Unitario],0))</f>
        <v/>
      </c>
      <c r="O1197" s="546" t="str">
        <f>IF([2]!Tabla1[[#This Row],[Cantidad de Insumos]]="","",[2]!Tabla1[[#This Row],[Precio Unitario]]*[2]!Tabla1[[#This Row],[Cantidad de Insumos]])</f>
        <v/>
      </c>
      <c r="P1197" s="531" t="str">
        <f>IF([2]!Tabla1[[#This Row],[Descripción]]="","",_xlfn.XLOOKUP([2]!Tabla1[[#This Row],[Descripción]],[2]!Tabla10[Descripción],[2]!Tabla10[CODIGO PRESUPUESTARIO],0))</f>
        <v/>
      </c>
      <c r="Q1197" s="532"/>
      <c r="R1197" s="532" t="str">
        <f>IF([2]!Tabla1[[#This Row],[Insumos]]="","",_xlfn.XLOOKUP([2]!Tabla1[[#This Row],[Insumos]],[2]!Tabla10[Insumo],[2]!Tabla10[InsumoAbrev],"",0))</f>
        <v/>
      </c>
      <c r="S1197" s="191"/>
    </row>
    <row r="1198" spans="2:19">
      <c r="B1198" s="191" t="str">
        <f>IF('Formulario PPGR3'!$G1198="","",CONCATENATE('Formulario PPGR3'!$C1198,".",'Formulario PPGR3'!$D1198,".",'Formulario PPGR3'!$E1198,".",'Formulario PPGR3'!$F1198))</f>
        <v/>
      </c>
      <c r="C1198" s="191" t="str">
        <f>IF('Formulario PPGR3'!$G1198="","",'Formulario PPGR1'!#REF!)</f>
        <v/>
      </c>
      <c r="D1198" s="191" t="str">
        <f>IF('Formulario PPGR3'!$G1198="","",'Formulario PPGR1'!#REF!)</f>
        <v/>
      </c>
      <c r="E1198" s="191" t="str">
        <f>IF('Formulario PPGR3'!$G1198="","",'Formulario PPGR1'!#REF!)</f>
        <v/>
      </c>
      <c r="F1198" s="191" t="str">
        <f>IF('Formulario PPGR3'!$G1198="","",'Formulario PPGR1'!#REF!)</f>
        <v/>
      </c>
      <c r="G1198" s="190"/>
      <c r="H1198" s="528" t="e" cm="1" vm="1">
        <f t="array" ref="H1198">IF([2]!Tabla1[[#This Row],[Código_Actividad]]="","",_xlfn.XLOOKUP([2]!Tabla1[[#This Row],[Código_Actividad]],CodigoActividad,[2]!Tabla2[Actividades Programables Presupuestables],"",0))</f>
        <v>#REF!</v>
      </c>
      <c r="I1198" s="529" t="str">
        <f>IFERROR(VLOOKUP('[2]Formulario PPGR3'!$G1198,'[2]Formulario PPGR2'!$H$9:$V$534,15,FALSE),"")</f>
        <v/>
      </c>
      <c r="J1198" s="534"/>
      <c r="K1198" s="533"/>
      <c r="L1198" s="530" t="str">
        <f>IF([2]!Tabla1[[#This Row],[Descripción]]="","",_xlfn.XLOOKUP([2]!Tabla1[[#This Row],[Descripción]],[2]!Tabla10[Descripción],[2]!Tabla10[Unidad de Medida],"",0))</f>
        <v/>
      </c>
      <c r="M1198" s="321"/>
      <c r="N1198" s="546" t="str">
        <f>IF([2]!Tabla1[[#This Row],[Descripción]]="","",_xlfn.XLOOKUP([2]!Tabla1[[#This Row],[Descripción]],[2]!Tabla10[Descripción],[2]!Tabla10[Precio Unitario],0))</f>
        <v/>
      </c>
      <c r="O1198" s="546" t="str">
        <f>IF([2]!Tabla1[[#This Row],[Cantidad de Insumos]]="","",[2]!Tabla1[[#This Row],[Precio Unitario]]*[2]!Tabla1[[#This Row],[Cantidad de Insumos]])</f>
        <v/>
      </c>
      <c r="P1198" s="531" t="str">
        <f>IF([2]!Tabla1[[#This Row],[Descripción]]="","",_xlfn.XLOOKUP([2]!Tabla1[[#This Row],[Descripción]],[2]!Tabla10[Descripción],[2]!Tabla10[CODIGO PRESUPUESTARIO],0))</f>
        <v/>
      </c>
      <c r="Q1198" s="532"/>
      <c r="R1198" s="532" t="str">
        <f>IF([2]!Tabla1[[#This Row],[Insumos]]="","",_xlfn.XLOOKUP([2]!Tabla1[[#This Row],[Insumos]],[2]!Tabla10[Insumo],[2]!Tabla10[InsumoAbrev],"",0))</f>
        <v/>
      </c>
      <c r="S1198" s="191"/>
    </row>
    <row r="1199" spans="2:19">
      <c r="B1199" s="191" t="str">
        <f>IF('Formulario PPGR3'!$G1199="","",CONCATENATE('Formulario PPGR3'!$C1199,".",'Formulario PPGR3'!$D1199,".",'Formulario PPGR3'!$E1199,".",'Formulario PPGR3'!$F1199))</f>
        <v/>
      </c>
      <c r="C1199" s="191" t="str">
        <f>IF('Formulario PPGR3'!$G1199="","",'Formulario PPGR1'!#REF!)</f>
        <v/>
      </c>
      <c r="D1199" s="191" t="str">
        <f>IF('Formulario PPGR3'!$G1199="","",'Formulario PPGR1'!#REF!)</f>
        <v/>
      </c>
      <c r="E1199" s="191" t="str">
        <f>IF('Formulario PPGR3'!$G1199="","",'Formulario PPGR1'!#REF!)</f>
        <v/>
      </c>
      <c r="F1199" s="191" t="str">
        <f>IF('Formulario PPGR3'!$G1199="","",'Formulario PPGR1'!#REF!)</f>
        <v/>
      </c>
      <c r="G1199" s="190"/>
      <c r="H1199" s="528" t="e" cm="1" vm="1">
        <f t="array" ref="H1199">IF([2]!Tabla1[[#This Row],[Código_Actividad]]="","",_xlfn.XLOOKUP([2]!Tabla1[[#This Row],[Código_Actividad]],CodigoActividad,[2]!Tabla2[Actividades Programables Presupuestables],"",0))</f>
        <v>#REF!</v>
      </c>
      <c r="I1199" s="529" t="str">
        <f>IFERROR(VLOOKUP('[2]Formulario PPGR3'!$G1199,'[2]Formulario PPGR2'!$H$9:$V$534,15,FALSE),"")</f>
        <v/>
      </c>
      <c r="J1199" s="534"/>
      <c r="K1199" s="533"/>
      <c r="L1199" s="530" t="str">
        <f>IF([2]!Tabla1[[#This Row],[Descripción]]="","",_xlfn.XLOOKUP([2]!Tabla1[[#This Row],[Descripción]],[2]!Tabla10[Descripción],[2]!Tabla10[Unidad de Medida],"",0))</f>
        <v/>
      </c>
      <c r="M1199" s="321"/>
      <c r="N1199" s="546" t="str">
        <f>IF([2]!Tabla1[[#This Row],[Descripción]]="","",_xlfn.XLOOKUP([2]!Tabla1[[#This Row],[Descripción]],[2]!Tabla10[Descripción],[2]!Tabla10[Precio Unitario],0))</f>
        <v/>
      </c>
      <c r="O1199" s="546" t="str">
        <f>IF([2]!Tabla1[[#This Row],[Cantidad de Insumos]]="","",[2]!Tabla1[[#This Row],[Precio Unitario]]*[2]!Tabla1[[#This Row],[Cantidad de Insumos]])</f>
        <v/>
      </c>
      <c r="P1199" s="531" t="str">
        <f>IF([2]!Tabla1[[#This Row],[Descripción]]="","",_xlfn.XLOOKUP([2]!Tabla1[[#This Row],[Descripción]],[2]!Tabla10[Descripción],[2]!Tabla10[CODIGO PRESUPUESTARIO],0))</f>
        <v/>
      </c>
      <c r="Q1199" s="532"/>
      <c r="R1199" s="532" t="str">
        <f>IF([2]!Tabla1[[#This Row],[Insumos]]="","",_xlfn.XLOOKUP([2]!Tabla1[[#This Row],[Insumos]],[2]!Tabla10[Insumo],[2]!Tabla10[InsumoAbrev],"",0))</f>
        <v/>
      </c>
      <c r="S1199" s="191"/>
    </row>
    <row r="1200" spans="2:19">
      <c r="B1200" s="191" t="str">
        <f>IF('Formulario PPGR3'!$G1200="","",CONCATENATE('Formulario PPGR3'!$C1200,".",'Formulario PPGR3'!$D1200,".",'Formulario PPGR3'!$E1200,".",'Formulario PPGR3'!$F1200))</f>
        <v/>
      </c>
      <c r="C1200" s="191" t="str">
        <f>IF('Formulario PPGR3'!$G1200="","",'Formulario PPGR1'!#REF!)</f>
        <v/>
      </c>
      <c r="D1200" s="191" t="str">
        <f>IF('Formulario PPGR3'!$G1200="","",'Formulario PPGR1'!#REF!)</f>
        <v/>
      </c>
      <c r="E1200" s="191" t="str">
        <f>IF('Formulario PPGR3'!$G1200="","",'Formulario PPGR1'!#REF!)</f>
        <v/>
      </c>
      <c r="F1200" s="191" t="str">
        <f>IF('Formulario PPGR3'!$G1200="","",'Formulario PPGR1'!#REF!)</f>
        <v/>
      </c>
      <c r="G1200" s="190"/>
      <c r="H1200" s="528" t="e" cm="1" vm="1">
        <f t="array" ref="H1200">IF([2]!Tabla1[[#This Row],[Código_Actividad]]="","",_xlfn.XLOOKUP([2]!Tabla1[[#This Row],[Código_Actividad]],CodigoActividad,[2]!Tabla2[Actividades Programables Presupuestables],"",0))</f>
        <v>#REF!</v>
      </c>
      <c r="I1200" s="529" t="str">
        <f>IFERROR(VLOOKUP('[2]Formulario PPGR3'!$G1200,'[2]Formulario PPGR2'!$H$9:$V$534,15,FALSE),"")</f>
        <v/>
      </c>
      <c r="J1200" s="534"/>
      <c r="K1200" s="533"/>
      <c r="L1200" s="530" t="str">
        <f>IF([2]!Tabla1[[#This Row],[Descripción]]="","",_xlfn.XLOOKUP([2]!Tabla1[[#This Row],[Descripción]],[2]!Tabla10[Descripción],[2]!Tabla10[Unidad de Medida],"",0))</f>
        <v/>
      </c>
      <c r="M1200" s="321"/>
      <c r="N1200" s="546" t="str">
        <f>IF([2]!Tabla1[[#This Row],[Descripción]]="","",_xlfn.XLOOKUP([2]!Tabla1[[#This Row],[Descripción]],[2]!Tabla10[Descripción],[2]!Tabla10[Precio Unitario],0))</f>
        <v/>
      </c>
      <c r="O1200" s="546" t="str">
        <f>IF([2]!Tabla1[[#This Row],[Cantidad de Insumos]]="","",[2]!Tabla1[[#This Row],[Precio Unitario]]*[2]!Tabla1[[#This Row],[Cantidad de Insumos]])</f>
        <v/>
      </c>
      <c r="P1200" s="531" t="str">
        <f>IF([2]!Tabla1[[#This Row],[Descripción]]="","",_xlfn.XLOOKUP([2]!Tabla1[[#This Row],[Descripción]],[2]!Tabla10[Descripción],[2]!Tabla10[CODIGO PRESUPUESTARIO],0))</f>
        <v/>
      </c>
      <c r="Q1200" s="532"/>
      <c r="R1200" s="532" t="str">
        <f>IF([2]!Tabla1[[#This Row],[Insumos]]="","",_xlfn.XLOOKUP([2]!Tabla1[[#This Row],[Insumos]],[2]!Tabla10[Insumo],[2]!Tabla10[InsumoAbrev],"",0))</f>
        <v/>
      </c>
      <c r="S1200" s="191"/>
    </row>
    <row r="1201" spans="2:19">
      <c r="B1201" s="191" t="str">
        <f>IF('Formulario PPGR3'!$G1201="","",CONCATENATE('Formulario PPGR3'!$C1201,".",'Formulario PPGR3'!$D1201,".",'Formulario PPGR3'!$E1201,".",'Formulario PPGR3'!$F1201))</f>
        <v/>
      </c>
      <c r="C1201" s="191" t="str">
        <f>IF('Formulario PPGR3'!$G1201="","",'Formulario PPGR1'!#REF!)</f>
        <v/>
      </c>
      <c r="D1201" s="191" t="str">
        <f>IF('Formulario PPGR3'!$G1201="","",'Formulario PPGR1'!#REF!)</f>
        <v/>
      </c>
      <c r="E1201" s="191" t="str">
        <f>IF('Formulario PPGR3'!$G1201="","",'Formulario PPGR1'!#REF!)</f>
        <v/>
      </c>
      <c r="F1201" s="191" t="str">
        <f>IF('Formulario PPGR3'!$G1201="","",'Formulario PPGR1'!#REF!)</f>
        <v/>
      </c>
      <c r="G1201" s="190"/>
      <c r="H1201" s="528" t="e" cm="1" vm="1">
        <f t="array" ref="H1201">IF([2]!Tabla1[[#This Row],[Código_Actividad]]="","",_xlfn.XLOOKUP([2]!Tabla1[[#This Row],[Código_Actividad]],CodigoActividad,[2]!Tabla2[Actividades Programables Presupuestables],"",0))</f>
        <v>#REF!</v>
      </c>
      <c r="I1201" s="529" t="str">
        <f>IFERROR(VLOOKUP('[2]Formulario PPGR3'!$G1201,'[2]Formulario PPGR2'!$H$9:$V$534,15,FALSE),"")</f>
        <v/>
      </c>
      <c r="J1201" s="534"/>
      <c r="K1201" s="533"/>
      <c r="L1201" s="530" t="str">
        <f>IF([2]!Tabla1[[#This Row],[Descripción]]="","",_xlfn.XLOOKUP([2]!Tabla1[[#This Row],[Descripción]],[2]!Tabla10[Descripción],[2]!Tabla10[Unidad de Medida],"",0))</f>
        <v/>
      </c>
      <c r="M1201" s="321"/>
      <c r="N1201" s="546" t="str">
        <f>IF([2]!Tabla1[[#This Row],[Descripción]]="","",_xlfn.XLOOKUP([2]!Tabla1[[#This Row],[Descripción]],[2]!Tabla10[Descripción],[2]!Tabla10[Precio Unitario],0))</f>
        <v/>
      </c>
      <c r="O1201" s="546" t="str">
        <f>IF([2]!Tabla1[[#This Row],[Cantidad de Insumos]]="","",[2]!Tabla1[[#This Row],[Precio Unitario]]*[2]!Tabla1[[#This Row],[Cantidad de Insumos]])</f>
        <v/>
      </c>
      <c r="P1201" s="531" t="str">
        <f>IF([2]!Tabla1[[#This Row],[Descripción]]="","",_xlfn.XLOOKUP([2]!Tabla1[[#This Row],[Descripción]],[2]!Tabla10[Descripción],[2]!Tabla10[CODIGO PRESUPUESTARIO],0))</f>
        <v/>
      </c>
      <c r="Q1201" s="532"/>
      <c r="R1201" s="532" t="str">
        <f>IF([2]!Tabla1[[#This Row],[Insumos]]="","",_xlfn.XLOOKUP([2]!Tabla1[[#This Row],[Insumos]],[2]!Tabla10[Insumo],[2]!Tabla10[InsumoAbrev],"",0))</f>
        <v/>
      </c>
      <c r="S1201" s="191"/>
    </row>
    <row r="1202" spans="2:19">
      <c r="B1202" s="191" t="str">
        <f>IF('Formulario PPGR3'!$G1202="","",CONCATENATE('Formulario PPGR3'!$C1202,".",'Formulario PPGR3'!$D1202,".",'Formulario PPGR3'!$E1202,".",'Formulario PPGR3'!$F1202))</f>
        <v/>
      </c>
      <c r="C1202" s="191" t="str">
        <f>IF('Formulario PPGR3'!$G1202="","",'Formulario PPGR1'!#REF!)</f>
        <v/>
      </c>
      <c r="D1202" s="191" t="str">
        <f>IF('Formulario PPGR3'!$G1202="","",'Formulario PPGR1'!#REF!)</f>
        <v/>
      </c>
      <c r="E1202" s="191" t="str">
        <f>IF('Formulario PPGR3'!$G1202="","",'Formulario PPGR1'!#REF!)</f>
        <v/>
      </c>
      <c r="F1202" s="191" t="str">
        <f>IF('Formulario PPGR3'!$G1202="","",'Formulario PPGR1'!#REF!)</f>
        <v/>
      </c>
      <c r="G1202" s="190"/>
      <c r="H1202" s="528" t="e" cm="1" vm="1">
        <f t="array" ref="H1202">IF([2]!Tabla1[[#This Row],[Código_Actividad]]="","",_xlfn.XLOOKUP([2]!Tabla1[[#This Row],[Código_Actividad]],CodigoActividad,[2]!Tabla2[Actividades Programables Presupuestables],"",0))</f>
        <v>#REF!</v>
      </c>
      <c r="I1202" s="529" t="str">
        <f>IFERROR(VLOOKUP('[2]Formulario PPGR3'!$G1202,'[2]Formulario PPGR2'!$H$9:$V$534,15,FALSE),"")</f>
        <v/>
      </c>
      <c r="J1202" s="534"/>
      <c r="K1202" s="533"/>
      <c r="L1202" s="530" t="str">
        <f>IF([2]!Tabla1[[#This Row],[Descripción]]="","",_xlfn.XLOOKUP([2]!Tabla1[[#This Row],[Descripción]],[2]!Tabla10[Descripción],[2]!Tabla10[Unidad de Medida],"",0))</f>
        <v/>
      </c>
      <c r="M1202" s="321"/>
      <c r="N1202" s="546" t="str">
        <f>IF([2]!Tabla1[[#This Row],[Descripción]]="","",_xlfn.XLOOKUP([2]!Tabla1[[#This Row],[Descripción]],[2]!Tabla10[Descripción],[2]!Tabla10[Precio Unitario],0))</f>
        <v/>
      </c>
      <c r="O1202" s="546" t="str">
        <f>IF([2]!Tabla1[[#This Row],[Cantidad de Insumos]]="","",[2]!Tabla1[[#This Row],[Precio Unitario]]*[2]!Tabla1[[#This Row],[Cantidad de Insumos]])</f>
        <v/>
      </c>
      <c r="P1202" s="531" t="str">
        <f>IF([2]!Tabla1[[#This Row],[Descripción]]="","",_xlfn.XLOOKUP([2]!Tabla1[[#This Row],[Descripción]],[2]!Tabla10[Descripción],[2]!Tabla10[CODIGO PRESUPUESTARIO],0))</f>
        <v/>
      </c>
      <c r="Q1202" s="532"/>
      <c r="R1202" s="532" t="str">
        <f>IF([2]!Tabla1[[#This Row],[Insumos]]="","",_xlfn.XLOOKUP([2]!Tabla1[[#This Row],[Insumos]],[2]!Tabla10[Insumo],[2]!Tabla10[InsumoAbrev],"",0))</f>
        <v/>
      </c>
      <c r="S1202" s="191"/>
    </row>
    <row r="1203" spans="2:19">
      <c r="B1203" s="191" t="str">
        <f>IF('Formulario PPGR3'!$G1203="","",CONCATENATE('Formulario PPGR3'!$C1203,".",'Formulario PPGR3'!$D1203,".",'Formulario PPGR3'!$E1203,".",'Formulario PPGR3'!$F1203))</f>
        <v/>
      </c>
      <c r="C1203" s="191" t="str">
        <f>IF('Formulario PPGR3'!$G1203="","",'Formulario PPGR1'!#REF!)</f>
        <v/>
      </c>
      <c r="D1203" s="191" t="str">
        <f>IF('Formulario PPGR3'!$G1203="","",'Formulario PPGR1'!#REF!)</f>
        <v/>
      </c>
      <c r="E1203" s="191" t="str">
        <f>IF('Formulario PPGR3'!$G1203="","",'Formulario PPGR1'!#REF!)</f>
        <v/>
      </c>
      <c r="F1203" s="191" t="str">
        <f>IF('Formulario PPGR3'!$G1203="","",'Formulario PPGR1'!#REF!)</f>
        <v/>
      </c>
      <c r="G1203" s="190"/>
      <c r="H1203" s="528" t="e" cm="1" vm="1">
        <f t="array" ref="H1203">IF([2]!Tabla1[[#This Row],[Código_Actividad]]="","",_xlfn.XLOOKUP([2]!Tabla1[[#This Row],[Código_Actividad]],CodigoActividad,[2]!Tabla2[Actividades Programables Presupuestables],"",0))</f>
        <v>#REF!</v>
      </c>
      <c r="I1203" s="529" t="str">
        <f>IFERROR(VLOOKUP('[2]Formulario PPGR3'!$G1203,'[2]Formulario PPGR2'!$H$9:$V$534,15,FALSE),"")</f>
        <v/>
      </c>
      <c r="J1203" s="534"/>
      <c r="K1203" s="533"/>
      <c r="L1203" s="530" t="str">
        <f>IF([2]!Tabla1[[#This Row],[Descripción]]="","",_xlfn.XLOOKUP([2]!Tabla1[[#This Row],[Descripción]],[2]!Tabla10[Descripción],[2]!Tabla10[Unidad de Medida],"",0))</f>
        <v/>
      </c>
      <c r="M1203" s="321"/>
      <c r="N1203" s="546" t="str">
        <f>IF([2]!Tabla1[[#This Row],[Descripción]]="","",_xlfn.XLOOKUP([2]!Tabla1[[#This Row],[Descripción]],[2]!Tabla10[Descripción],[2]!Tabla10[Precio Unitario],0))</f>
        <v/>
      </c>
      <c r="O1203" s="546" t="str">
        <f>IF([2]!Tabla1[[#This Row],[Cantidad de Insumos]]="","",[2]!Tabla1[[#This Row],[Precio Unitario]]*[2]!Tabla1[[#This Row],[Cantidad de Insumos]])</f>
        <v/>
      </c>
      <c r="P1203" s="531" t="str">
        <f>IF([2]!Tabla1[[#This Row],[Descripción]]="","",_xlfn.XLOOKUP([2]!Tabla1[[#This Row],[Descripción]],[2]!Tabla10[Descripción],[2]!Tabla10[CODIGO PRESUPUESTARIO],0))</f>
        <v/>
      </c>
      <c r="Q1203" s="532"/>
      <c r="R1203" s="532" t="str">
        <f>IF([2]!Tabla1[[#This Row],[Insumos]]="","",_xlfn.XLOOKUP([2]!Tabla1[[#This Row],[Insumos]],[2]!Tabla10[Insumo],[2]!Tabla10[InsumoAbrev],"",0))</f>
        <v/>
      </c>
      <c r="S1203" s="191"/>
    </row>
    <row r="1204" spans="2:19">
      <c r="B1204" s="191" t="str">
        <f>IF('Formulario PPGR3'!$G1204="","",CONCATENATE('Formulario PPGR3'!$C1204,".",'Formulario PPGR3'!$D1204,".",'Formulario PPGR3'!$E1204,".",'Formulario PPGR3'!$F1204))</f>
        <v/>
      </c>
      <c r="C1204" s="191" t="str">
        <f>IF('Formulario PPGR3'!$G1204="","",'Formulario PPGR1'!#REF!)</f>
        <v/>
      </c>
      <c r="D1204" s="191" t="str">
        <f>IF('Formulario PPGR3'!$G1204="","",'Formulario PPGR1'!#REF!)</f>
        <v/>
      </c>
      <c r="E1204" s="191" t="str">
        <f>IF('Formulario PPGR3'!$G1204="","",'Formulario PPGR1'!#REF!)</f>
        <v/>
      </c>
      <c r="F1204" s="191" t="str">
        <f>IF('Formulario PPGR3'!$G1204="","",'Formulario PPGR1'!#REF!)</f>
        <v/>
      </c>
      <c r="G1204" s="190"/>
      <c r="H1204" s="528" t="e" cm="1" vm="1">
        <f t="array" ref="H1204">IF([2]!Tabla1[[#This Row],[Código_Actividad]]="","",_xlfn.XLOOKUP([2]!Tabla1[[#This Row],[Código_Actividad]],CodigoActividad,[2]!Tabla2[Actividades Programables Presupuestables],"",0))</f>
        <v>#REF!</v>
      </c>
      <c r="I1204" s="529" t="str">
        <f>IFERROR(VLOOKUP('[2]Formulario PPGR3'!$G1204,'[2]Formulario PPGR2'!$H$9:$V$534,15,FALSE),"")</f>
        <v/>
      </c>
      <c r="J1204" s="534"/>
      <c r="K1204" s="533"/>
      <c r="L1204" s="530" t="str">
        <f>IF([2]!Tabla1[[#This Row],[Descripción]]="","",_xlfn.XLOOKUP([2]!Tabla1[[#This Row],[Descripción]],[2]!Tabla10[Descripción],[2]!Tabla10[Unidad de Medida],"",0))</f>
        <v/>
      </c>
      <c r="M1204" s="321"/>
      <c r="N1204" s="546" t="str">
        <f>IF([2]!Tabla1[[#This Row],[Descripción]]="","",_xlfn.XLOOKUP([2]!Tabla1[[#This Row],[Descripción]],[2]!Tabla10[Descripción],[2]!Tabla10[Precio Unitario],0))</f>
        <v/>
      </c>
      <c r="O1204" s="546" t="str">
        <f>IF([2]!Tabla1[[#This Row],[Cantidad de Insumos]]="","",[2]!Tabla1[[#This Row],[Precio Unitario]]*[2]!Tabla1[[#This Row],[Cantidad de Insumos]])</f>
        <v/>
      </c>
      <c r="P1204" s="531" t="str">
        <f>IF([2]!Tabla1[[#This Row],[Descripción]]="","",_xlfn.XLOOKUP([2]!Tabla1[[#This Row],[Descripción]],[2]!Tabla10[Descripción],[2]!Tabla10[CODIGO PRESUPUESTARIO],0))</f>
        <v/>
      </c>
      <c r="Q1204" s="532"/>
      <c r="R1204" s="532" t="str">
        <f>IF([2]!Tabla1[[#This Row],[Insumos]]="","",_xlfn.XLOOKUP([2]!Tabla1[[#This Row],[Insumos]],[2]!Tabla10[Insumo],[2]!Tabla10[InsumoAbrev],"",0))</f>
        <v/>
      </c>
      <c r="S1204" s="191"/>
    </row>
    <row r="1205" spans="2:19">
      <c r="B1205" s="191" t="str">
        <f>IF('Formulario PPGR3'!$G1205="","",CONCATENATE('Formulario PPGR3'!$C1205,".",'Formulario PPGR3'!$D1205,".",'Formulario PPGR3'!$E1205,".",'Formulario PPGR3'!$F1205))</f>
        <v/>
      </c>
      <c r="C1205" s="191" t="str">
        <f>IF('Formulario PPGR3'!$G1205="","",'Formulario PPGR1'!#REF!)</f>
        <v/>
      </c>
      <c r="D1205" s="191" t="str">
        <f>IF('Formulario PPGR3'!$G1205="","",'Formulario PPGR1'!#REF!)</f>
        <v/>
      </c>
      <c r="E1205" s="191" t="str">
        <f>IF('Formulario PPGR3'!$G1205="","",'Formulario PPGR1'!#REF!)</f>
        <v/>
      </c>
      <c r="F1205" s="191" t="str">
        <f>IF('Formulario PPGR3'!$G1205="","",'Formulario PPGR1'!#REF!)</f>
        <v/>
      </c>
      <c r="G1205" s="190"/>
      <c r="H1205" s="528" t="e" cm="1" vm="1">
        <f t="array" ref="H1205">IF([2]!Tabla1[[#This Row],[Código_Actividad]]="","",_xlfn.XLOOKUP([2]!Tabla1[[#This Row],[Código_Actividad]],CodigoActividad,[2]!Tabla2[Actividades Programables Presupuestables],"",0))</f>
        <v>#REF!</v>
      </c>
      <c r="I1205" s="529" t="str">
        <f>IFERROR(VLOOKUP('[2]Formulario PPGR3'!$G1205,'[2]Formulario PPGR2'!$H$9:$V$534,15,FALSE),"")</f>
        <v/>
      </c>
      <c r="J1205" s="534"/>
      <c r="K1205" s="533"/>
      <c r="L1205" s="530" t="str">
        <f>IF([2]!Tabla1[[#This Row],[Descripción]]="","",_xlfn.XLOOKUP([2]!Tabla1[[#This Row],[Descripción]],[2]!Tabla10[Descripción],[2]!Tabla10[Unidad de Medida],"",0))</f>
        <v/>
      </c>
      <c r="M1205" s="321"/>
      <c r="N1205" s="546" t="str">
        <f>IF([2]!Tabla1[[#This Row],[Descripción]]="","",_xlfn.XLOOKUP([2]!Tabla1[[#This Row],[Descripción]],[2]!Tabla10[Descripción],[2]!Tabla10[Precio Unitario],0))</f>
        <v/>
      </c>
      <c r="O1205" s="546" t="str">
        <f>IF([2]!Tabla1[[#This Row],[Cantidad de Insumos]]="","",[2]!Tabla1[[#This Row],[Precio Unitario]]*[2]!Tabla1[[#This Row],[Cantidad de Insumos]])</f>
        <v/>
      </c>
      <c r="P1205" s="531" t="str">
        <f>IF([2]!Tabla1[[#This Row],[Descripción]]="","",_xlfn.XLOOKUP([2]!Tabla1[[#This Row],[Descripción]],[2]!Tabla10[Descripción],[2]!Tabla10[CODIGO PRESUPUESTARIO],0))</f>
        <v/>
      </c>
      <c r="Q1205" s="532"/>
      <c r="R1205" s="532" t="str">
        <f>IF([2]!Tabla1[[#This Row],[Insumos]]="","",_xlfn.XLOOKUP([2]!Tabla1[[#This Row],[Insumos]],[2]!Tabla10[Insumo],[2]!Tabla10[InsumoAbrev],"",0))</f>
        <v/>
      </c>
      <c r="S1205" s="191"/>
    </row>
    <row r="1206" spans="2:19">
      <c r="B1206" s="191" t="str">
        <f>IF('Formulario PPGR3'!$G1206="","",CONCATENATE('Formulario PPGR3'!$C1206,".",'Formulario PPGR3'!$D1206,".",'Formulario PPGR3'!$E1206,".",'Formulario PPGR3'!$F1206))</f>
        <v/>
      </c>
      <c r="C1206" s="191" t="str">
        <f>IF('Formulario PPGR3'!$G1206="","",'Formulario PPGR1'!#REF!)</f>
        <v/>
      </c>
      <c r="D1206" s="191" t="str">
        <f>IF('Formulario PPGR3'!$G1206="","",'Formulario PPGR1'!#REF!)</f>
        <v/>
      </c>
      <c r="E1206" s="191" t="str">
        <f>IF('Formulario PPGR3'!$G1206="","",'Formulario PPGR1'!#REF!)</f>
        <v/>
      </c>
      <c r="F1206" s="191" t="str">
        <f>IF('Formulario PPGR3'!$G1206="","",'Formulario PPGR1'!#REF!)</f>
        <v/>
      </c>
      <c r="G1206" s="190"/>
      <c r="H1206" s="528" t="e" cm="1" vm="1">
        <f t="array" ref="H1206">IF([2]!Tabla1[[#This Row],[Código_Actividad]]="","",_xlfn.XLOOKUP([2]!Tabla1[[#This Row],[Código_Actividad]],CodigoActividad,[2]!Tabla2[Actividades Programables Presupuestables],"",0))</f>
        <v>#REF!</v>
      </c>
      <c r="I1206" s="529" t="str">
        <f>IFERROR(VLOOKUP('[2]Formulario PPGR3'!$G1206,'[2]Formulario PPGR2'!$H$9:$V$534,15,FALSE),"")</f>
        <v/>
      </c>
      <c r="J1206" s="534"/>
      <c r="K1206" s="533"/>
      <c r="L1206" s="530" t="str">
        <f>IF([2]!Tabla1[[#This Row],[Descripción]]="","",_xlfn.XLOOKUP([2]!Tabla1[[#This Row],[Descripción]],[2]!Tabla10[Descripción],[2]!Tabla10[Unidad de Medida],"",0))</f>
        <v/>
      </c>
      <c r="M1206" s="321"/>
      <c r="N1206" s="546" t="str">
        <f>IF([2]!Tabla1[[#This Row],[Descripción]]="","",_xlfn.XLOOKUP([2]!Tabla1[[#This Row],[Descripción]],[2]!Tabla10[Descripción],[2]!Tabla10[Precio Unitario],0))</f>
        <v/>
      </c>
      <c r="O1206" s="546" t="str">
        <f>IF([2]!Tabla1[[#This Row],[Cantidad de Insumos]]="","",[2]!Tabla1[[#This Row],[Precio Unitario]]*[2]!Tabla1[[#This Row],[Cantidad de Insumos]])</f>
        <v/>
      </c>
      <c r="P1206" s="531" t="str">
        <f>IF([2]!Tabla1[[#This Row],[Descripción]]="","",_xlfn.XLOOKUP([2]!Tabla1[[#This Row],[Descripción]],[2]!Tabla10[Descripción],[2]!Tabla10[CODIGO PRESUPUESTARIO],0))</f>
        <v/>
      </c>
      <c r="Q1206" s="532"/>
      <c r="R1206" s="532" t="str">
        <f>IF([2]!Tabla1[[#This Row],[Insumos]]="","",_xlfn.XLOOKUP([2]!Tabla1[[#This Row],[Insumos]],[2]!Tabla10[Insumo],[2]!Tabla10[InsumoAbrev],"",0))</f>
        <v/>
      </c>
      <c r="S1206" s="191"/>
    </row>
    <row r="1207" spans="2:19">
      <c r="B1207" s="191" t="str">
        <f>IF('Formulario PPGR3'!$G1207="","",CONCATENATE('Formulario PPGR3'!$C1207,".",'Formulario PPGR3'!$D1207,".",'Formulario PPGR3'!$E1207,".",'Formulario PPGR3'!$F1207))</f>
        <v/>
      </c>
      <c r="C1207" s="191" t="str">
        <f>IF('Formulario PPGR3'!$G1207="","",'Formulario PPGR1'!#REF!)</f>
        <v/>
      </c>
      <c r="D1207" s="191" t="str">
        <f>IF('Formulario PPGR3'!$G1207="","",'Formulario PPGR1'!#REF!)</f>
        <v/>
      </c>
      <c r="E1207" s="191" t="str">
        <f>IF('Formulario PPGR3'!$G1207="","",'Formulario PPGR1'!#REF!)</f>
        <v/>
      </c>
      <c r="F1207" s="191" t="str">
        <f>IF('Formulario PPGR3'!$G1207="","",'Formulario PPGR1'!#REF!)</f>
        <v/>
      </c>
      <c r="G1207" s="190"/>
      <c r="H1207" s="528" t="e" cm="1" vm="1">
        <f t="array" ref="H1207">IF([2]!Tabla1[[#This Row],[Código_Actividad]]="","",_xlfn.XLOOKUP([2]!Tabla1[[#This Row],[Código_Actividad]],CodigoActividad,[2]!Tabla2[Actividades Programables Presupuestables],"",0))</f>
        <v>#REF!</v>
      </c>
      <c r="I1207" s="529" t="str">
        <f>IFERROR(VLOOKUP('[2]Formulario PPGR3'!$G1207,'[2]Formulario PPGR2'!$H$9:$V$534,15,FALSE),"")</f>
        <v/>
      </c>
      <c r="J1207" s="534"/>
      <c r="K1207" s="533"/>
      <c r="L1207" s="530" t="str">
        <f>IF([2]!Tabla1[[#This Row],[Descripción]]="","",_xlfn.XLOOKUP([2]!Tabla1[[#This Row],[Descripción]],[2]!Tabla10[Descripción],[2]!Tabla10[Unidad de Medida],"",0))</f>
        <v/>
      </c>
      <c r="M1207" s="321"/>
      <c r="N1207" s="546" t="str">
        <f>IF([2]!Tabla1[[#This Row],[Descripción]]="","",_xlfn.XLOOKUP([2]!Tabla1[[#This Row],[Descripción]],[2]!Tabla10[Descripción],[2]!Tabla10[Precio Unitario],0))</f>
        <v/>
      </c>
      <c r="O1207" s="546" t="str">
        <f>IF([2]!Tabla1[[#This Row],[Cantidad de Insumos]]="","",[2]!Tabla1[[#This Row],[Precio Unitario]]*[2]!Tabla1[[#This Row],[Cantidad de Insumos]])</f>
        <v/>
      </c>
      <c r="P1207" s="531" t="str">
        <f>IF([2]!Tabla1[[#This Row],[Descripción]]="","",_xlfn.XLOOKUP([2]!Tabla1[[#This Row],[Descripción]],[2]!Tabla10[Descripción],[2]!Tabla10[CODIGO PRESUPUESTARIO],0))</f>
        <v/>
      </c>
      <c r="Q1207" s="532"/>
      <c r="R1207" s="532" t="str">
        <f>IF([2]!Tabla1[[#This Row],[Insumos]]="","",_xlfn.XLOOKUP([2]!Tabla1[[#This Row],[Insumos]],[2]!Tabla10[Insumo],[2]!Tabla10[InsumoAbrev],"",0))</f>
        <v/>
      </c>
      <c r="S1207" s="191"/>
    </row>
    <row r="1208" spans="2:19">
      <c r="B1208" s="191" t="str">
        <f>IF('Formulario PPGR3'!$G1208="","",CONCATENATE('Formulario PPGR3'!$C1208,".",'Formulario PPGR3'!$D1208,".",'Formulario PPGR3'!$E1208,".",'Formulario PPGR3'!$F1208))</f>
        <v/>
      </c>
      <c r="C1208" s="191" t="str">
        <f>IF('Formulario PPGR3'!$G1208="","",'Formulario PPGR1'!#REF!)</f>
        <v/>
      </c>
      <c r="D1208" s="191" t="str">
        <f>IF('Formulario PPGR3'!$G1208="","",'Formulario PPGR1'!#REF!)</f>
        <v/>
      </c>
      <c r="E1208" s="191" t="str">
        <f>IF('Formulario PPGR3'!$G1208="","",'Formulario PPGR1'!#REF!)</f>
        <v/>
      </c>
      <c r="F1208" s="191" t="str">
        <f>IF('Formulario PPGR3'!$G1208="","",'Formulario PPGR1'!#REF!)</f>
        <v/>
      </c>
      <c r="G1208" s="190"/>
      <c r="H1208" s="528" t="e" cm="1" vm="1">
        <f t="array" ref="H1208">IF([2]!Tabla1[[#This Row],[Código_Actividad]]="","",_xlfn.XLOOKUP([2]!Tabla1[[#This Row],[Código_Actividad]],CodigoActividad,[2]!Tabla2[Actividades Programables Presupuestables],"",0))</f>
        <v>#REF!</v>
      </c>
      <c r="I1208" s="529" t="str">
        <f>IFERROR(VLOOKUP('[2]Formulario PPGR3'!$G1208,'[2]Formulario PPGR2'!$H$9:$V$534,15,FALSE),"")</f>
        <v/>
      </c>
      <c r="J1208" s="534"/>
      <c r="K1208" s="533"/>
      <c r="L1208" s="530" t="str">
        <f>IF([2]!Tabla1[[#This Row],[Descripción]]="","",_xlfn.XLOOKUP([2]!Tabla1[[#This Row],[Descripción]],[2]!Tabla10[Descripción],[2]!Tabla10[Unidad de Medida],"",0))</f>
        <v/>
      </c>
      <c r="M1208" s="321"/>
      <c r="N1208" s="546" t="str">
        <f>IF([2]!Tabla1[[#This Row],[Descripción]]="","",_xlfn.XLOOKUP([2]!Tabla1[[#This Row],[Descripción]],[2]!Tabla10[Descripción],[2]!Tabla10[Precio Unitario],0))</f>
        <v/>
      </c>
      <c r="O1208" s="546" t="str">
        <f>IF([2]!Tabla1[[#This Row],[Cantidad de Insumos]]="","",[2]!Tabla1[[#This Row],[Precio Unitario]]*[2]!Tabla1[[#This Row],[Cantidad de Insumos]])</f>
        <v/>
      </c>
      <c r="P1208" s="531" t="str">
        <f>IF([2]!Tabla1[[#This Row],[Descripción]]="","",_xlfn.XLOOKUP([2]!Tabla1[[#This Row],[Descripción]],[2]!Tabla10[Descripción],[2]!Tabla10[CODIGO PRESUPUESTARIO],0))</f>
        <v/>
      </c>
      <c r="Q1208" s="532"/>
      <c r="R1208" s="532" t="str">
        <f>IF([2]!Tabla1[[#This Row],[Insumos]]="","",_xlfn.XLOOKUP([2]!Tabla1[[#This Row],[Insumos]],[2]!Tabla10[Insumo],[2]!Tabla10[InsumoAbrev],"",0))</f>
        <v/>
      </c>
      <c r="S1208" s="191"/>
    </row>
    <row r="1209" spans="2:19">
      <c r="B1209" s="191" t="str">
        <f>IF('Formulario PPGR3'!$G1209="","",CONCATENATE('Formulario PPGR3'!$C1209,".",'Formulario PPGR3'!$D1209,".",'Formulario PPGR3'!$E1209,".",'Formulario PPGR3'!$F1209))</f>
        <v/>
      </c>
      <c r="C1209" s="191" t="str">
        <f>IF('Formulario PPGR3'!$G1209="","",'Formulario PPGR1'!#REF!)</f>
        <v/>
      </c>
      <c r="D1209" s="191" t="str">
        <f>IF('Formulario PPGR3'!$G1209="","",'Formulario PPGR1'!#REF!)</f>
        <v/>
      </c>
      <c r="E1209" s="191" t="str">
        <f>IF('Formulario PPGR3'!$G1209="","",'Formulario PPGR1'!#REF!)</f>
        <v/>
      </c>
      <c r="F1209" s="191" t="str">
        <f>IF('Formulario PPGR3'!$G1209="","",'Formulario PPGR1'!#REF!)</f>
        <v/>
      </c>
      <c r="G1209" s="190"/>
      <c r="H1209" s="528" t="e" cm="1" vm="1">
        <f t="array" ref="H1209">IF([2]!Tabla1[[#This Row],[Código_Actividad]]="","",_xlfn.XLOOKUP([2]!Tabla1[[#This Row],[Código_Actividad]],CodigoActividad,[2]!Tabla2[Actividades Programables Presupuestables],"",0))</f>
        <v>#REF!</v>
      </c>
      <c r="I1209" s="529" t="str">
        <f>IFERROR(VLOOKUP('[2]Formulario PPGR3'!$G1209,'[2]Formulario PPGR2'!$H$9:$V$534,15,FALSE),"")</f>
        <v/>
      </c>
      <c r="J1209" s="534"/>
      <c r="K1209" s="533"/>
      <c r="L1209" s="530" t="str">
        <f>IF([2]!Tabla1[[#This Row],[Descripción]]="","",_xlfn.XLOOKUP([2]!Tabla1[[#This Row],[Descripción]],[2]!Tabla10[Descripción],[2]!Tabla10[Unidad de Medida],"",0))</f>
        <v/>
      </c>
      <c r="M1209" s="321"/>
      <c r="N1209" s="546" t="str">
        <f>IF([2]!Tabla1[[#This Row],[Descripción]]="","",_xlfn.XLOOKUP([2]!Tabla1[[#This Row],[Descripción]],[2]!Tabla10[Descripción],[2]!Tabla10[Precio Unitario],0))</f>
        <v/>
      </c>
      <c r="O1209" s="546" t="str">
        <f>IF([2]!Tabla1[[#This Row],[Cantidad de Insumos]]="","",[2]!Tabla1[[#This Row],[Precio Unitario]]*[2]!Tabla1[[#This Row],[Cantidad de Insumos]])</f>
        <v/>
      </c>
      <c r="P1209" s="531" t="str">
        <f>IF([2]!Tabla1[[#This Row],[Descripción]]="","",_xlfn.XLOOKUP([2]!Tabla1[[#This Row],[Descripción]],[2]!Tabla10[Descripción],[2]!Tabla10[CODIGO PRESUPUESTARIO],0))</f>
        <v/>
      </c>
      <c r="Q1209" s="532"/>
      <c r="R1209" s="532" t="str">
        <f>IF([2]!Tabla1[[#This Row],[Insumos]]="","",_xlfn.XLOOKUP([2]!Tabla1[[#This Row],[Insumos]],[2]!Tabla10[Insumo],[2]!Tabla10[InsumoAbrev],"",0))</f>
        <v/>
      </c>
      <c r="S1209" s="191"/>
    </row>
    <row r="1210" spans="2:19">
      <c r="B1210" s="191" t="str">
        <f>IF('Formulario PPGR3'!$G1210="","",CONCATENATE('Formulario PPGR3'!$C1210,".",'Formulario PPGR3'!$D1210,".",'Formulario PPGR3'!$E1210,".",'Formulario PPGR3'!$F1210))</f>
        <v/>
      </c>
      <c r="C1210" s="191" t="str">
        <f>IF('Formulario PPGR3'!$G1210="","",'Formulario PPGR1'!#REF!)</f>
        <v/>
      </c>
      <c r="D1210" s="191" t="str">
        <f>IF('Formulario PPGR3'!$G1210="","",'Formulario PPGR1'!#REF!)</f>
        <v/>
      </c>
      <c r="E1210" s="191" t="str">
        <f>IF('Formulario PPGR3'!$G1210="","",'Formulario PPGR1'!#REF!)</f>
        <v/>
      </c>
      <c r="F1210" s="191" t="str">
        <f>IF('Formulario PPGR3'!$G1210="","",'Formulario PPGR1'!#REF!)</f>
        <v/>
      </c>
      <c r="G1210" s="190"/>
      <c r="H1210" s="528" t="e" cm="1" vm="1">
        <f t="array" ref="H1210">IF([2]!Tabla1[[#This Row],[Código_Actividad]]="","",_xlfn.XLOOKUP([2]!Tabla1[[#This Row],[Código_Actividad]],CodigoActividad,[2]!Tabla2[Actividades Programables Presupuestables],"",0))</f>
        <v>#REF!</v>
      </c>
      <c r="I1210" s="529" t="str">
        <f>IFERROR(VLOOKUP('[2]Formulario PPGR3'!$G1210,'[2]Formulario PPGR2'!$H$9:$V$534,15,FALSE),"")</f>
        <v/>
      </c>
      <c r="J1210" s="534"/>
      <c r="K1210" s="533"/>
      <c r="L1210" s="530" t="str">
        <f>IF([2]!Tabla1[[#This Row],[Descripción]]="","",_xlfn.XLOOKUP([2]!Tabla1[[#This Row],[Descripción]],[2]!Tabla10[Descripción],[2]!Tabla10[Unidad de Medida],"",0))</f>
        <v/>
      </c>
      <c r="M1210" s="321"/>
      <c r="N1210" s="546" t="str">
        <f>IF([2]!Tabla1[[#This Row],[Descripción]]="","",_xlfn.XLOOKUP([2]!Tabla1[[#This Row],[Descripción]],[2]!Tabla10[Descripción],[2]!Tabla10[Precio Unitario],0))</f>
        <v/>
      </c>
      <c r="O1210" s="546" t="str">
        <f>IF([2]!Tabla1[[#This Row],[Cantidad de Insumos]]="","",[2]!Tabla1[[#This Row],[Precio Unitario]]*[2]!Tabla1[[#This Row],[Cantidad de Insumos]])</f>
        <v/>
      </c>
      <c r="P1210" s="531" t="str">
        <f>IF([2]!Tabla1[[#This Row],[Descripción]]="","",_xlfn.XLOOKUP([2]!Tabla1[[#This Row],[Descripción]],[2]!Tabla10[Descripción],[2]!Tabla10[CODIGO PRESUPUESTARIO],0))</f>
        <v/>
      </c>
      <c r="Q1210" s="532"/>
      <c r="R1210" s="532" t="str">
        <f>IF([2]!Tabla1[[#This Row],[Insumos]]="","",_xlfn.XLOOKUP([2]!Tabla1[[#This Row],[Insumos]],[2]!Tabla10[Insumo],[2]!Tabla10[InsumoAbrev],"",0))</f>
        <v/>
      </c>
      <c r="S1210" s="191"/>
    </row>
    <row r="1211" spans="2:19">
      <c r="B1211" s="191" t="str">
        <f>IF('Formulario PPGR3'!$G1211="","",CONCATENATE('Formulario PPGR3'!$C1211,".",'Formulario PPGR3'!$D1211,".",'Formulario PPGR3'!$E1211,".",'Formulario PPGR3'!$F1211))</f>
        <v/>
      </c>
      <c r="C1211" s="191" t="str">
        <f>IF('Formulario PPGR3'!$G1211="","",'Formulario PPGR1'!#REF!)</f>
        <v/>
      </c>
      <c r="D1211" s="191" t="str">
        <f>IF('Formulario PPGR3'!$G1211="","",'Formulario PPGR1'!#REF!)</f>
        <v/>
      </c>
      <c r="E1211" s="191" t="str">
        <f>IF('Formulario PPGR3'!$G1211="","",'Formulario PPGR1'!#REF!)</f>
        <v/>
      </c>
      <c r="F1211" s="191" t="str">
        <f>IF('Formulario PPGR3'!$G1211="","",'Formulario PPGR1'!#REF!)</f>
        <v/>
      </c>
      <c r="G1211" s="190"/>
      <c r="H1211" s="528" t="e" cm="1" vm="1">
        <f t="array" ref="H1211">IF([2]!Tabla1[[#This Row],[Código_Actividad]]="","",_xlfn.XLOOKUP([2]!Tabla1[[#This Row],[Código_Actividad]],CodigoActividad,[2]!Tabla2[Actividades Programables Presupuestables],"",0))</f>
        <v>#REF!</v>
      </c>
      <c r="I1211" s="529" t="str">
        <f>IFERROR(VLOOKUP('[2]Formulario PPGR3'!$G1211,'[2]Formulario PPGR2'!$H$9:$V$534,15,FALSE),"")</f>
        <v/>
      </c>
      <c r="J1211" s="534"/>
      <c r="K1211" s="533"/>
      <c r="L1211" s="530" t="str">
        <f>IF([2]!Tabla1[[#This Row],[Descripción]]="","",_xlfn.XLOOKUP([2]!Tabla1[[#This Row],[Descripción]],[2]!Tabla10[Descripción],[2]!Tabla10[Unidad de Medida],"",0))</f>
        <v/>
      </c>
      <c r="M1211" s="321"/>
      <c r="N1211" s="546" t="str">
        <f>IF([2]!Tabla1[[#This Row],[Descripción]]="","",_xlfn.XLOOKUP([2]!Tabla1[[#This Row],[Descripción]],[2]!Tabla10[Descripción],[2]!Tabla10[Precio Unitario],0))</f>
        <v/>
      </c>
      <c r="O1211" s="546" t="str">
        <f>IF([2]!Tabla1[[#This Row],[Cantidad de Insumos]]="","",[2]!Tabla1[[#This Row],[Precio Unitario]]*[2]!Tabla1[[#This Row],[Cantidad de Insumos]])</f>
        <v/>
      </c>
      <c r="P1211" s="531" t="str">
        <f>IF([2]!Tabla1[[#This Row],[Descripción]]="","",_xlfn.XLOOKUP([2]!Tabla1[[#This Row],[Descripción]],[2]!Tabla10[Descripción],[2]!Tabla10[CODIGO PRESUPUESTARIO],0))</f>
        <v/>
      </c>
      <c r="Q1211" s="532"/>
      <c r="R1211" s="532" t="str">
        <f>IF([2]!Tabla1[[#This Row],[Insumos]]="","",_xlfn.XLOOKUP([2]!Tabla1[[#This Row],[Insumos]],[2]!Tabla10[Insumo],[2]!Tabla10[InsumoAbrev],"",0))</f>
        <v/>
      </c>
      <c r="S1211" s="191"/>
    </row>
    <row r="1212" spans="2:19">
      <c r="B1212" s="191" t="str">
        <f>IF('Formulario PPGR3'!$G1212="","",CONCATENATE('Formulario PPGR3'!$C1212,".",'Formulario PPGR3'!$D1212,".",'Formulario PPGR3'!$E1212,".",'Formulario PPGR3'!$F1212))</f>
        <v/>
      </c>
      <c r="C1212" s="191" t="str">
        <f>IF('Formulario PPGR3'!$G1212="","",'Formulario PPGR1'!#REF!)</f>
        <v/>
      </c>
      <c r="D1212" s="191" t="str">
        <f>IF('Formulario PPGR3'!$G1212="","",'Formulario PPGR1'!#REF!)</f>
        <v/>
      </c>
      <c r="E1212" s="191" t="str">
        <f>IF('Formulario PPGR3'!$G1212="","",'Formulario PPGR1'!#REF!)</f>
        <v/>
      </c>
      <c r="F1212" s="191" t="str">
        <f>IF('Formulario PPGR3'!$G1212="","",'Formulario PPGR1'!#REF!)</f>
        <v/>
      </c>
      <c r="G1212" s="190"/>
      <c r="H1212" s="528" t="e" cm="1" vm="1">
        <f t="array" ref="H1212">IF([2]!Tabla1[[#This Row],[Código_Actividad]]="","",_xlfn.XLOOKUP([2]!Tabla1[[#This Row],[Código_Actividad]],CodigoActividad,[2]!Tabla2[Actividades Programables Presupuestables],"",0))</f>
        <v>#REF!</v>
      </c>
      <c r="I1212" s="529" t="str">
        <f>IFERROR(VLOOKUP('[2]Formulario PPGR3'!$G1212,'[2]Formulario PPGR2'!$H$9:$V$534,15,FALSE),"")</f>
        <v/>
      </c>
      <c r="J1212" s="534"/>
      <c r="K1212" s="533"/>
      <c r="L1212" s="530" t="str">
        <f>IF([2]!Tabla1[[#This Row],[Descripción]]="","",_xlfn.XLOOKUP([2]!Tabla1[[#This Row],[Descripción]],[2]!Tabla10[Descripción],[2]!Tabla10[Unidad de Medida],"",0))</f>
        <v/>
      </c>
      <c r="M1212" s="321"/>
      <c r="N1212" s="546" t="str">
        <f>IF([2]!Tabla1[[#This Row],[Descripción]]="","",_xlfn.XLOOKUP([2]!Tabla1[[#This Row],[Descripción]],[2]!Tabla10[Descripción],[2]!Tabla10[Precio Unitario],0))</f>
        <v/>
      </c>
      <c r="O1212" s="546" t="str">
        <f>IF([2]!Tabla1[[#This Row],[Cantidad de Insumos]]="","",[2]!Tabla1[[#This Row],[Precio Unitario]]*[2]!Tabla1[[#This Row],[Cantidad de Insumos]])</f>
        <v/>
      </c>
      <c r="P1212" s="531" t="str">
        <f>IF([2]!Tabla1[[#This Row],[Descripción]]="","",_xlfn.XLOOKUP([2]!Tabla1[[#This Row],[Descripción]],[2]!Tabla10[Descripción],[2]!Tabla10[CODIGO PRESUPUESTARIO],0))</f>
        <v/>
      </c>
      <c r="Q1212" s="532"/>
      <c r="R1212" s="532" t="str">
        <f>IF([2]!Tabla1[[#This Row],[Insumos]]="","",_xlfn.XLOOKUP([2]!Tabla1[[#This Row],[Insumos]],[2]!Tabla10[Insumo],[2]!Tabla10[InsumoAbrev],"",0))</f>
        <v/>
      </c>
      <c r="S1212" s="191"/>
    </row>
    <row r="1213" spans="2:19">
      <c r="B1213" s="191" t="str">
        <f>IF('Formulario PPGR3'!$G1213="","",CONCATENATE('Formulario PPGR3'!$C1213,".",'Formulario PPGR3'!$D1213,".",'Formulario PPGR3'!$E1213,".",'Formulario PPGR3'!$F1213))</f>
        <v/>
      </c>
      <c r="C1213" s="191" t="str">
        <f>IF('Formulario PPGR3'!$G1213="","",'Formulario PPGR1'!#REF!)</f>
        <v/>
      </c>
      <c r="D1213" s="191" t="str">
        <f>IF('Formulario PPGR3'!$G1213="","",'Formulario PPGR1'!#REF!)</f>
        <v/>
      </c>
      <c r="E1213" s="191" t="str">
        <f>IF('Formulario PPGR3'!$G1213="","",'Formulario PPGR1'!#REF!)</f>
        <v/>
      </c>
      <c r="F1213" s="191" t="str">
        <f>IF('Formulario PPGR3'!$G1213="","",'Formulario PPGR1'!#REF!)</f>
        <v/>
      </c>
      <c r="G1213" s="190"/>
      <c r="H1213" s="528" t="e" cm="1" vm="1">
        <f t="array" ref="H1213">IF([2]!Tabla1[[#This Row],[Código_Actividad]]="","",_xlfn.XLOOKUP([2]!Tabla1[[#This Row],[Código_Actividad]],CodigoActividad,[2]!Tabla2[Actividades Programables Presupuestables],"",0))</f>
        <v>#REF!</v>
      </c>
      <c r="I1213" s="529" t="str">
        <f>IFERROR(VLOOKUP('[2]Formulario PPGR3'!$G1213,'[2]Formulario PPGR2'!$H$9:$V$534,15,FALSE),"")</f>
        <v/>
      </c>
      <c r="J1213" s="534"/>
      <c r="K1213" s="533"/>
      <c r="L1213" s="530" t="str">
        <f>IF([2]!Tabla1[[#This Row],[Descripción]]="","",_xlfn.XLOOKUP([2]!Tabla1[[#This Row],[Descripción]],[2]!Tabla10[Descripción],[2]!Tabla10[Unidad de Medida],"",0))</f>
        <v/>
      </c>
      <c r="M1213" s="321"/>
      <c r="N1213" s="546" t="str">
        <f>IF([2]!Tabla1[[#This Row],[Descripción]]="","",_xlfn.XLOOKUP([2]!Tabla1[[#This Row],[Descripción]],[2]!Tabla10[Descripción],[2]!Tabla10[Precio Unitario],0))</f>
        <v/>
      </c>
      <c r="O1213" s="546" t="str">
        <f>IF([2]!Tabla1[[#This Row],[Cantidad de Insumos]]="","",[2]!Tabla1[[#This Row],[Precio Unitario]]*[2]!Tabla1[[#This Row],[Cantidad de Insumos]])</f>
        <v/>
      </c>
      <c r="P1213" s="531" t="str">
        <f>IF([2]!Tabla1[[#This Row],[Descripción]]="","",_xlfn.XLOOKUP([2]!Tabla1[[#This Row],[Descripción]],[2]!Tabla10[Descripción],[2]!Tabla10[CODIGO PRESUPUESTARIO],0))</f>
        <v/>
      </c>
      <c r="Q1213" s="532"/>
      <c r="R1213" s="532" t="str">
        <f>IF([2]!Tabla1[[#This Row],[Insumos]]="","",_xlfn.XLOOKUP([2]!Tabla1[[#This Row],[Insumos]],[2]!Tabla10[Insumo],[2]!Tabla10[InsumoAbrev],"",0))</f>
        <v/>
      </c>
      <c r="S1213" s="191"/>
    </row>
    <row r="1214" spans="2:19">
      <c r="B1214" s="191" t="str">
        <f>IF('Formulario PPGR3'!$G1214="","",CONCATENATE('Formulario PPGR3'!$C1214,".",'Formulario PPGR3'!$D1214,".",'Formulario PPGR3'!$E1214,".",'Formulario PPGR3'!$F1214))</f>
        <v/>
      </c>
      <c r="C1214" s="191" t="str">
        <f>IF('Formulario PPGR3'!$G1214="","",'Formulario PPGR1'!#REF!)</f>
        <v/>
      </c>
      <c r="D1214" s="191" t="str">
        <f>IF('Formulario PPGR3'!$G1214="","",'Formulario PPGR1'!#REF!)</f>
        <v/>
      </c>
      <c r="E1214" s="191" t="str">
        <f>IF('Formulario PPGR3'!$G1214="","",'Formulario PPGR1'!#REF!)</f>
        <v/>
      </c>
      <c r="F1214" s="191" t="str">
        <f>IF('Formulario PPGR3'!$G1214="","",'Formulario PPGR1'!#REF!)</f>
        <v/>
      </c>
      <c r="G1214" s="190"/>
      <c r="H1214" s="528" t="e" cm="1" vm="1">
        <f t="array" ref="H1214">IF([2]!Tabla1[[#This Row],[Código_Actividad]]="","",_xlfn.XLOOKUP([2]!Tabla1[[#This Row],[Código_Actividad]],CodigoActividad,[2]!Tabla2[Actividades Programables Presupuestables],"",0))</f>
        <v>#REF!</v>
      </c>
      <c r="I1214" s="529" t="str">
        <f>IFERROR(VLOOKUP('[2]Formulario PPGR3'!$G1214,'[2]Formulario PPGR2'!$H$9:$V$534,15,FALSE),"")</f>
        <v/>
      </c>
      <c r="J1214" s="534"/>
      <c r="K1214" s="533"/>
      <c r="L1214" s="530" t="str">
        <f>IF([2]!Tabla1[[#This Row],[Descripción]]="","",_xlfn.XLOOKUP([2]!Tabla1[[#This Row],[Descripción]],[2]!Tabla10[Descripción],[2]!Tabla10[Unidad de Medida],"",0))</f>
        <v/>
      </c>
      <c r="M1214" s="321"/>
      <c r="N1214" s="546" t="str">
        <f>IF([2]!Tabla1[[#This Row],[Descripción]]="","",_xlfn.XLOOKUP([2]!Tabla1[[#This Row],[Descripción]],[2]!Tabla10[Descripción],[2]!Tabla10[Precio Unitario],0))</f>
        <v/>
      </c>
      <c r="O1214" s="546" t="str">
        <f>IF([2]!Tabla1[[#This Row],[Cantidad de Insumos]]="","",[2]!Tabla1[[#This Row],[Precio Unitario]]*[2]!Tabla1[[#This Row],[Cantidad de Insumos]])</f>
        <v/>
      </c>
      <c r="P1214" s="531" t="str">
        <f>IF([2]!Tabla1[[#This Row],[Descripción]]="","",_xlfn.XLOOKUP([2]!Tabla1[[#This Row],[Descripción]],[2]!Tabla10[Descripción],[2]!Tabla10[CODIGO PRESUPUESTARIO],0))</f>
        <v/>
      </c>
      <c r="Q1214" s="532"/>
      <c r="R1214" s="532" t="str">
        <f>IF([2]!Tabla1[[#This Row],[Insumos]]="","",_xlfn.XLOOKUP([2]!Tabla1[[#This Row],[Insumos]],[2]!Tabla10[Insumo],[2]!Tabla10[InsumoAbrev],"",0))</f>
        <v/>
      </c>
      <c r="S1214" s="191"/>
    </row>
    <row r="1215" spans="2:19">
      <c r="B1215" s="191" t="str">
        <f>IF('Formulario PPGR3'!$G1215="","",CONCATENATE('Formulario PPGR3'!$C1215,".",'Formulario PPGR3'!$D1215,".",'Formulario PPGR3'!$E1215,".",'Formulario PPGR3'!$F1215))</f>
        <v/>
      </c>
      <c r="C1215" s="191" t="str">
        <f>IF('Formulario PPGR3'!$G1215="","",'Formulario PPGR1'!#REF!)</f>
        <v/>
      </c>
      <c r="D1215" s="191" t="str">
        <f>IF('Formulario PPGR3'!$G1215="","",'Formulario PPGR1'!#REF!)</f>
        <v/>
      </c>
      <c r="E1215" s="191" t="str">
        <f>IF('Formulario PPGR3'!$G1215="","",'Formulario PPGR1'!#REF!)</f>
        <v/>
      </c>
      <c r="F1215" s="191" t="str">
        <f>IF('Formulario PPGR3'!$G1215="","",'Formulario PPGR1'!#REF!)</f>
        <v/>
      </c>
      <c r="G1215" s="190"/>
      <c r="H1215" s="528" t="e" cm="1" vm="1">
        <f t="array" ref="H1215">IF([2]!Tabla1[[#This Row],[Código_Actividad]]="","",_xlfn.XLOOKUP([2]!Tabla1[[#This Row],[Código_Actividad]],CodigoActividad,[2]!Tabla2[Actividades Programables Presupuestables],"",0))</f>
        <v>#REF!</v>
      </c>
      <c r="I1215" s="529" t="str">
        <f>IFERROR(VLOOKUP('[2]Formulario PPGR3'!$G1215,'[2]Formulario PPGR2'!$H$9:$V$534,15,FALSE),"")</f>
        <v/>
      </c>
      <c r="J1215" s="534"/>
      <c r="K1215" s="533"/>
      <c r="L1215" s="530" t="str">
        <f>IF([2]!Tabla1[[#This Row],[Descripción]]="","",_xlfn.XLOOKUP([2]!Tabla1[[#This Row],[Descripción]],[2]!Tabla10[Descripción],[2]!Tabla10[Unidad de Medida],"",0))</f>
        <v/>
      </c>
      <c r="M1215" s="321"/>
      <c r="N1215" s="546" t="str">
        <f>IF([2]!Tabla1[[#This Row],[Descripción]]="","",_xlfn.XLOOKUP([2]!Tabla1[[#This Row],[Descripción]],[2]!Tabla10[Descripción],[2]!Tabla10[Precio Unitario],0))</f>
        <v/>
      </c>
      <c r="O1215" s="546" t="str">
        <f>IF([2]!Tabla1[[#This Row],[Cantidad de Insumos]]="","",[2]!Tabla1[[#This Row],[Precio Unitario]]*[2]!Tabla1[[#This Row],[Cantidad de Insumos]])</f>
        <v/>
      </c>
      <c r="P1215" s="531" t="str">
        <f>IF([2]!Tabla1[[#This Row],[Descripción]]="","",_xlfn.XLOOKUP([2]!Tabla1[[#This Row],[Descripción]],[2]!Tabla10[Descripción],[2]!Tabla10[CODIGO PRESUPUESTARIO],0))</f>
        <v/>
      </c>
      <c r="Q1215" s="532"/>
      <c r="R1215" s="532" t="str">
        <f>IF([2]!Tabla1[[#This Row],[Insumos]]="","",_xlfn.XLOOKUP([2]!Tabla1[[#This Row],[Insumos]],[2]!Tabla10[Insumo],[2]!Tabla10[InsumoAbrev],"",0))</f>
        <v/>
      </c>
      <c r="S1215" s="191"/>
    </row>
    <row r="1216" spans="2:19">
      <c r="B1216" s="191" t="str">
        <f>IF('Formulario PPGR3'!$G1216="","",CONCATENATE('Formulario PPGR3'!$C1216,".",'Formulario PPGR3'!$D1216,".",'Formulario PPGR3'!$E1216,".",'Formulario PPGR3'!$F1216))</f>
        <v/>
      </c>
      <c r="C1216" s="191" t="str">
        <f>IF('Formulario PPGR3'!$G1216="","",'Formulario PPGR1'!#REF!)</f>
        <v/>
      </c>
      <c r="D1216" s="191" t="str">
        <f>IF('Formulario PPGR3'!$G1216="","",'Formulario PPGR1'!#REF!)</f>
        <v/>
      </c>
      <c r="E1216" s="191" t="str">
        <f>IF('Formulario PPGR3'!$G1216="","",'Formulario PPGR1'!#REF!)</f>
        <v/>
      </c>
      <c r="F1216" s="191" t="str">
        <f>IF('Formulario PPGR3'!$G1216="","",'Formulario PPGR1'!#REF!)</f>
        <v/>
      </c>
      <c r="G1216" s="190"/>
      <c r="H1216" s="528" t="e" cm="1" vm="1">
        <f t="array" ref="H1216">IF([2]!Tabla1[[#This Row],[Código_Actividad]]="","",_xlfn.XLOOKUP([2]!Tabla1[[#This Row],[Código_Actividad]],CodigoActividad,[2]!Tabla2[Actividades Programables Presupuestables],"",0))</f>
        <v>#REF!</v>
      </c>
      <c r="I1216" s="529" t="str">
        <f>IFERROR(VLOOKUP('[2]Formulario PPGR3'!$G1216,'[2]Formulario PPGR2'!$H$9:$V$534,15,FALSE),"")</f>
        <v/>
      </c>
      <c r="J1216" s="534"/>
      <c r="K1216" s="533"/>
      <c r="L1216" s="530" t="str">
        <f>IF([2]!Tabla1[[#This Row],[Descripción]]="","",_xlfn.XLOOKUP([2]!Tabla1[[#This Row],[Descripción]],[2]!Tabla10[Descripción],[2]!Tabla10[Unidad de Medida],"",0))</f>
        <v/>
      </c>
      <c r="M1216" s="321"/>
      <c r="N1216" s="546" t="str">
        <f>IF([2]!Tabla1[[#This Row],[Descripción]]="","",_xlfn.XLOOKUP([2]!Tabla1[[#This Row],[Descripción]],[2]!Tabla10[Descripción],[2]!Tabla10[Precio Unitario],0))</f>
        <v/>
      </c>
      <c r="O1216" s="546" t="str">
        <f>IF([2]!Tabla1[[#This Row],[Cantidad de Insumos]]="","",[2]!Tabla1[[#This Row],[Precio Unitario]]*[2]!Tabla1[[#This Row],[Cantidad de Insumos]])</f>
        <v/>
      </c>
      <c r="P1216" s="531" t="str">
        <f>IF([2]!Tabla1[[#This Row],[Descripción]]="","",_xlfn.XLOOKUP([2]!Tabla1[[#This Row],[Descripción]],[2]!Tabla10[Descripción],[2]!Tabla10[CODIGO PRESUPUESTARIO],0))</f>
        <v/>
      </c>
      <c r="Q1216" s="532"/>
      <c r="R1216" s="532" t="str">
        <f>IF([2]!Tabla1[[#This Row],[Insumos]]="","",_xlfn.XLOOKUP([2]!Tabla1[[#This Row],[Insumos]],[2]!Tabla10[Insumo],[2]!Tabla10[InsumoAbrev],"",0))</f>
        <v/>
      </c>
      <c r="S1216" s="191"/>
    </row>
    <row r="1217" spans="2:19">
      <c r="B1217" s="191" t="str">
        <f>IF('Formulario PPGR3'!$G1217="","",CONCATENATE('Formulario PPGR3'!$C1217,".",'Formulario PPGR3'!$D1217,".",'Formulario PPGR3'!$E1217,".",'Formulario PPGR3'!$F1217))</f>
        <v/>
      </c>
      <c r="C1217" s="191" t="str">
        <f>IF('Formulario PPGR3'!$G1217="","",'Formulario PPGR1'!#REF!)</f>
        <v/>
      </c>
      <c r="D1217" s="191" t="str">
        <f>IF('Formulario PPGR3'!$G1217="","",'Formulario PPGR1'!#REF!)</f>
        <v/>
      </c>
      <c r="E1217" s="191" t="str">
        <f>IF('Formulario PPGR3'!$G1217="","",'Formulario PPGR1'!#REF!)</f>
        <v/>
      </c>
      <c r="F1217" s="191" t="str">
        <f>IF('Formulario PPGR3'!$G1217="","",'Formulario PPGR1'!#REF!)</f>
        <v/>
      </c>
      <c r="G1217" s="190"/>
      <c r="H1217" s="528" t="e" cm="1" vm="1">
        <f t="array" ref="H1217">IF([2]!Tabla1[[#This Row],[Código_Actividad]]="","",_xlfn.XLOOKUP([2]!Tabla1[[#This Row],[Código_Actividad]],CodigoActividad,[2]!Tabla2[Actividades Programables Presupuestables],"",0))</f>
        <v>#REF!</v>
      </c>
      <c r="I1217" s="529" t="str">
        <f>IFERROR(VLOOKUP('[2]Formulario PPGR3'!$G1217,'[2]Formulario PPGR2'!$H$9:$V$534,15,FALSE),"")</f>
        <v/>
      </c>
      <c r="J1217" s="534"/>
      <c r="K1217" s="533"/>
      <c r="L1217" s="530" t="str">
        <f>IF([2]!Tabla1[[#This Row],[Descripción]]="","",_xlfn.XLOOKUP([2]!Tabla1[[#This Row],[Descripción]],[2]!Tabla10[Descripción],[2]!Tabla10[Unidad de Medida],"",0))</f>
        <v/>
      </c>
      <c r="M1217" s="321"/>
      <c r="N1217" s="546" t="str">
        <f>IF([2]!Tabla1[[#This Row],[Descripción]]="","",_xlfn.XLOOKUP([2]!Tabla1[[#This Row],[Descripción]],[2]!Tabla10[Descripción],[2]!Tabla10[Precio Unitario],0))</f>
        <v/>
      </c>
      <c r="O1217" s="546" t="str">
        <f>IF([2]!Tabla1[[#This Row],[Cantidad de Insumos]]="","",[2]!Tabla1[[#This Row],[Precio Unitario]]*[2]!Tabla1[[#This Row],[Cantidad de Insumos]])</f>
        <v/>
      </c>
      <c r="P1217" s="531" t="str">
        <f>IF([2]!Tabla1[[#This Row],[Descripción]]="","",_xlfn.XLOOKUP([2]!Tabla1[[#This Row],[Descripción]],[2]!Tabla10[Descripción],[2]!Tabla10[CODIGO PRESUPUESTARIO],0))</f>
        <v/>
      </c>
      <c r="Q1217" s="532"/>
      <c r="R1217" s="532" t="str">
        <f>IF([2]!Tabla1[[#This Row],[Insumos]]="","",_xlfn.XLOOKUP([2]!Tabla1[[#This Row],[Insumos]],[2]!Tabla10[Insumo],[2]!Tabla10[InsumoAbrev],"",0))</f>
        <v/>
      </c>
      <c r="S1217" s="191"/>
    </row>
    <row r="1218" spans="2:19">
      <c r="B1218" s="191" t="str">
        <f>IF('Formulario PPGR3'!$G1218="","",CONCATENATE('Formulario PPGR3'!$C1218,".",'Formulario PPGR3'!$D1218,".",'Formulario PPGR3'!$E1218,".",'Formulario PPGR3'!$F1218))</f>
        <v/>
      </c>
      <c r="C1218" s="191" t="str">
        <f>IF('Formulario PPGR3'!$G1218="","",'Formulario PPGR1'!#REF!)</f>
        <v/>
      </c>
      <c r="D1218" s="191" t="str">
        <f>IF('Formulario PPGR3'!$G1218="","",'Formulario PPGR1'!#REF!)</f>
        <v/>
      </c>
      <c r="E1218" s="191" t="str">
        <f>IF('Formulario PPGR3'!$G1218="","",'Formulario PPGR1'!#REF!)</f>
        <v/>
      </c>
      <c r="F1218" s="191" t="str">
        <f>IF('Formulario PPGR3'!$G1218="","",'Formulario PPGR1'!#REF!)</f>
        <v/>
      </c>
      <c r="G1218" s="190"/>
      <c r="H1218" s="528" t="e" cm="1" vm="1">
        <f t="array" ref="H1218">IF([2]!Tabla1[[#This Row],[Código_Actividad]]="","",_xlfn.XLOOKUP([2]!Tabla1[[#This Row],[Código_Actividad]],CodigoActividad,[2]!Tabla2[Actividades Programables Presupuestables],"",0))</f>
        <v>#REF!</v>
      </c>
      <c r="I1218" s="529" t="str">
        <f>IFERROR(VLOOKUP('[2]Formulario PPGR3'!$G1218,'[2]Formulario PPGR2'!$H$9:$V$534,15,FALSE),"")</f>
        <v/>
      </c>
      <c r="J1218" s="534"/>
      <c r="K1218" s="533"/>
      <c r="L1218" s="530" t="str">
        <f>IF([2]!Tabla1[[#This Row],[Descripción]]="","",_xlfn.XLOOKUP([2]!Tabla1[[#This Row],[Descripción]],[2]!Tabla10[Descripción],[2]!Tabla10[Unidad de Medida],"",0))</f>
        <v/>
      </c>
      <c r="M1218" s="321"/>
      <c r="N1218" s="546" t="str">
        <f>IF([2]!Tabla1[[#This Row],[Descripción]]="","",_xlfn.XLOOKUP([2]!Tabla1[[#This Row],[Descripción]],[2]!Tabla10[Descripción],[2]!Tabla10[Precio Unitario],0))</f>
        <v/>
      </c>
      <c r="O1218" s="546" t="str">
        <f>IF([2]!Tabla1[[#This Row],[Cantidad de Insumos]]="","",[2]!Tabla1[[#This Row],[Precio Unitario]]*[2]!Tabla1[[#This Row],[Cantidad de Insumos]])</f>
        <v/>
      </c>
      <c r="P1218" s="531" t="str">
        <f>IF([2]!Tabla1[[#This Row],[Descripción]]="","",_xlfn.XLOOKUP([2]!Tabla1[[#This Row],[Descripción]],[2]!Tabla10[Descripción],[2]!Tabla10[CODIGO PRESUPUESTARIO],0))</f>
        <v/>
      </c>
      <c r="Q1218" s="532"/>
      <c r="R1218" s="532" t="str">
        <f>IF([2]!Tabla1[[#This Row],[Insumos]]="","",_xlfn.XLOOKUP([2]!Tabla1[[#This Row],[Insumos]],[2]!Tabla10[Insumo],[2]!Tabla10[InsumoAbrev],"",0))</f>
        <v/>
      </c>
      <c r="S1218" s="191"/>
    </row>
    <row r="1219" spans="2:19">
      <c r="B1219" s="191" t="str">
        <f>IF('Formulario PPGR3'!$G1219="","",CONCATENATE('Formulario PPGR3'!$C1219,".",'Formulario PPGR3'!$D1219,".",'Formulario PPGR3'!$E1219,".",'Formulario PPGR3'!$F1219))</f>
        <v/>
      </c>
      <c r="C1219" s="191" t="str">
        <f>IF('Formulario PPGR3'!$G1219="","",'Formulario PPGR1'!#REF!)</f>
        <v/>
      </c>
      <c r="D1219" s="191" t="str">
        <f>IF('Formulario PPGR3'!$G1219="","",'Formulario PPGR1'!#REF!)</f>
        <v/>
      </c>
      <c r="E1219" s="191" t="str">
        <f>IF('Formulario PPGR3'!$G1219="","",'Formulario PPGR1'!#REF!)</f>
        <v/>
      </c>
      <c r="F1219" s="191" t="str">
        <f>IF('Formulario PPGR3'!$G1219="","",'Formulario PPGR1'!#REF!)</f>
        <v/>
      </c>
      <c r="G1219" s="190"/>
      <c r="H1219" s="528" t="e" cm="1" vm="1">
        <f t="array" ref="H1219">IF([2]!Tabla1[[#This Row],[Código_Actividad]]="","",_xlfn.XLOOKUP([2]!Tabla1[[#This Row],[Código_Actividad]],CodigoActividad,[2]!Tabla2[Actividades Programables Presupuestables],"",0))</f>
        <v>#REF!</v>
      </c>
      <c r="I1219" s="529" t="str">
        <f>IFERROR(VLOOKUP('[2]Formulario PPGR3'!$G1219,'[2]Formulario PPGR2'!$H$9:$V$534,15,FALSE),"")</f>
        <v/>
      </c>
      <c r="J1219" s="534"/>
      <c r="K1219" s="533"/>
      <c r="L1219" s="530" t="str">
        <f>IF([2]!Tabla1[[#This Row],[Descripción]]="","",_xlfn.XLOOKUP([2]!Tabla1[[#This Row],[Descripción]],[2]!Tabla10[Descripción],[2]!Tabla10[Unidad de Medida],"",0))</f>
        <v/>
      </c>
      <c r="M1219" s="321"/>
      <c r="N1219" s="546" t="str">
        <f>IF([2]!Tabla1[[#This Row],[Descripción]]="","",_xlfn.XLOOKUP([2]!Tabla1[[#This Row],[Descripción]],[2]!Tabla10[Descripción],[2]!Tabla10[Precio Unitario],0))</f>
        <v/>
      </c>
      <c r="O1219" s="546" t="str">
        <f>IF([2]!Tabla1[[#This Row],[Cantidad de Insumos]]="","",[2]!Tabla1[[#This Row],[Precio Unitario]]*[2]!Tabla1[[#This Row],[Cantidad de Insumos]])</f>
        <v/>
      </c>
      <c r="P1219" s="531" t="str">
        <f>IF([2]!Tabla1[[#This Row],[Descripción]]="","",_xlfn.XLOOKUP([2]!Tabla1[[#This Row],[Descripción]],[2]!Tabla10[Descripción],[2]!Tabla10[CODIGO PRESUPUESTARIO],0))</f>
        <v/>
      </c>
      <c r="Q1219" s="532"/>
      <c r="R1219" s="532" t="str">
        <f>IF([2]!Tabla1[[#This Row],[Insumos]]="","",_xlfn.XLOOKUP([2]!Tabla1[[#This Row],[Insumos]],[2]!Tabla10[Insumo],[2]!Tabla10[InsumoAbrev],"",0))</f>
        <v/>
      </c>
      <c r="S1219" s="191"/>
    </row>
    <row r="1220" spans="2:19">
      <c r="B1220" s="191" t="str">
        <f>IF('Formulario PPGR3'!$G1220="","",CONCATENATE('Formulario PPGR3'!$C1220,".",'Formulario PPGR3'!$D1220,".",'Formulario PPGR3'!$E1220,".",'Formulario PPGR3'!$F1220))</f>
        <v/>
      </c>
      <c r="C1220" s="191" t="str">
        <f>IF('Formulario PPGR3'!$G1220="","",'Formulario PPGR1'!#REF!)</f>
        <v/>
      </c>
      <c r="D1220" s="191" t="str">
        <f>IF('Formulario PPGR3'!$G1220="","",'Formulario PPGR1'!#REF!)</f>
        <v/>
      </c>
      <c r="E1220" s="191" t="str">
        <f>IF('Formulario PPGR3'!$G1220="","",'Formulario PPGR1'!#REF!)</f>
        <v/>
      </c>
      <c r="F1220" s="191" t="str">
        <f>IF('Formulario PPGR3'!$G1220="","",'Formulario PPGR1'!#REF!)</f>
        <v/>
      </c>
      <c r="G1220" s="190"/>
      <c r="H1220" s="528" t="e" cm="1" vm="1">
        <f t="array" ref="H1220">IF([2]!Tabla1[[#This Row],[Código_Actividad]]="","",_xlfn.XLOOKUP([2]!Tabla1[[#This Row],[Código_Actividad]],CodigoActividad,[2]!Tabla2[Actividades Programables Presupuestables],"",0))</f>
        <v>#REF!</v>
      </c>
      <c r="I1220" s="529" t="str">
        <f>IFERROR(VLOOKUP('[2]Formulario PPGR3'!$G1220,'[2]Formulario PPGR2'!$H$9:$V$534,15,FALSE),"")</f>
        <v/>
      </c>
      <c r="J1220" s="534"/>
      <c r="K1220" s="533"/>
      <c r="L1220" s="530" t="str">
        <f>IF([2]!Tabla1[[#This Row],[Descripción]]="","",_xlfn.XLOOKUP([2]!Tabla1[[#This Row],[Descripción]],[2]!Tabla10[Descripción],[2]!Tabla10[Unidad de Medida],"",0))</f>
        <v/>
      </c>
      <c r="M1220" s="321"/>
      <c r="N1220" s="546" t="str">
        <f>IF([2]!Tabla1[[#This Row],[Descripción]]="","",_xlfn.XLOOKUP([2]!Tabla1[[#This Row],[Descripción]],[2]!Tabla10[Descripción],[2]!Tabla10[Precio Unitario],0))</f>
        <v/>
      </c>
      <c r="O1220" s="546" t="str">
        <f>IF([2]!Tabla1[[#This Row],[Cantidad de Insumos]]="","",[2]!Tabla1[[#This Row],[Precio Unitario]]*[2]!Tabla1[[#This Row],[Cantidad de Insumos]])</f>
        <v/>
      </c>
      <c r="P1220" s="531" t="str">
        <f>IF([2]!Tabla1[[#This Row],[Descripción]]="","",_xlfn.XLOOKUP([2]!Tabla1[[#This Row],[Descripción]],[2]!Tabla10[Descripción],[2]!Tabla10[CODIGO PRESUPUESTARIO],0))</f>
        <v/>
      </c>
      <c r="Q1220" s="532"/>
      <c r="R1220" s="532" t="str">
        <f>IF([2]!Tabla1[[#This Row],[Insumos]]="","",_xlfn.XLOOKUP([2]!Tabla1[[#This Row],[Insumos]],[2]!Tabla10[Insumo],[2]!Tabla10[InsumoAbrev],"",0))</f>
        <v/>
      </c>
      <c r="S1220" s="191"/>
    </row>
    <row r="1221" spans="2:19">
      <c r="B1221" s="191" t="str">
        <f>IF('Formulario PPGR3'!$G1221="","",CONCATENATE('Formulario PPGR3'!$C1221,".",'Formulario PPGR3'!$D1221,".",'Formulario PPGR3'!$E1221,".",'Formulario PPGR3'!$F1221))</f>
        <v/>
      </c>
      <c r="C1221" s="191" t="str">
        <f>IF('Formulario PPGR3'!$G1221="","",'Formulario PPGR1'!#REF!)</f>
        <v/>
      </c>
      <c r="D1221" s="191" t="str">
        <f>IF('Formulario PPGR3'!$G1221="","",'Formulario PPGR1'!#REF!)</f>
        <v/>
      </c>
      <c r="E1221" s="191" t="str">
        <f>IF('Formulario PPGR3'!$G1221="","",'Formulario PPGR1'!#REF!)</f>
        <v/>
      </c>
      <c r="F1221" s="191" t="str">
        <f>IF('Formulario PPGR3'!$G1221="","",'Formulario PPGR1'!#REF!)</f>
        <v/>
      </c>
      <c r="G1221" s="190"/>
      <c r="H1221" s="528" t="e" cm="1" vm="1">
        <f t="array" ref="H1221">IF([2]!Tabla1[[#This Row],[Código_Actividad]]="","",_xlfn.XLOOKUP([2]!Tabla1[[#This Row],[Código_Actividad]],CodigoActividad,[2]!Tabla2[Actividades Programables Presupuestables],"",0))</f>
        <v>#REF!</v>
      </c>
      <c r="I1221" s="529" t="str">
        <f>IFERROR(VLOOKUP('[2]Formulario PPGR3'!$G1221,'[2]Formulario PPGR2'!$H$9:$V$534,15,FALSE),"")</f>
        <v/>
      </c>
      <c r="J1221" s="534"/>
      <c r="K1221" s="533"/>
      <c r="L1221" s="530" t="str">
        <f>IF([2]!Tabla1[[#This Row],[Descripción]]="","",_xlfn.XLOOKUP([2]!Tabla1[[#This Row],[Descripción]],[2]!Tabla10[Descripción],[2]!Tabla10[Unidad de Medida],"",0))</f>
        <v/>
      </c>
      <c r="M1221" s="321"/>
      <c r="N1221" s="546" t="str">
        <f>IF([2]!Tabla1[[#This Row],[Descripción]]="","",_xlfn.XLOOKUP([2]!Tabla1[[#This Row],[Descripción]],[2]!Tabla10[Descripción],[2]!Tabla10[Precio Unitario],0))</f>
        <v/>
      </c>
      <c r="O1221" s="546" t="str">
        <f>IF([2]!Tabla1[[#This Row],[Cantidad de Insumos]]="","",[2]!Tabla1[[#This Row],[Precio Unitario]]*[2]!Tabla1[[#This Row],[Cantidad de Insumos]])</f>
        <v/>
      </c>
      <c r="P1221" s="531" t="str">
        <f>IF([2]!Tabla1[[#This Row],[Descripción]]="","",_xlfn.XLOOKUP([2]!Tabla1[[#This Row],[Descripción]],[2]!Tabla10[Descripción],[2]!Tabla10[CODIGO PRESUPUESTARIO],0))</f>
        <v/>
      </c>
      <c r="Q1221" s="532"/>
      <c r="R1221" s="532" t="str">
        <f>IF([2]!Tabla1[[#This Row],[Insumos]]="","",_xlfn.XLOOKUP([2]!Tabla1[[#This Row],[Insumos]],[2]!Tabla10[Insumo],[2]!Tabla10[InsumoAbrev],"",0))</f>
        <v/>
      </c>
      <c r="S1221" s="191"/>
    </row>
    <row r="1222" spans="2:19">
      <c r="B1222" s="191" t="str">
        <f>IF('Formulario PPGR3'!$G1222="","",CONCATENATE('Formulario PPGR3'!$C1222,".",'Formulario PPGR3'!$D1222,".",'Formulario PPGR3'!$E1222,".",'Formulario PPGR3'!$F1222))</f>
        <v/>
      </c>
      <c r="C1222" s="191" t="str">
        <f>IF('Formulario PPGR3'!$G1222="","",'Formulario PPGR1'!#REF!)</f>
        <v/>
      </c>
      <c r="D1222" s="191" t="str">
        <f>IF('Formulario PPGR3'!$G1222="","",'Formulario PPGR1'!#REF!)</f>
        <v/>
      </c>
      <c r="E1222" s="191" t="str">
        <f>IF('Formulario PPGR3'!$G1222="","",'Formulario PPGR1'!#REF!)</f>
        <v/>
      </c>
      <c r="F1222" s="191" t="str">
        <f>IF('Formulario PPGR3'!$G1222="","",'Formulario PPGR1'!#REF!)</f>
        <v/>
      </c>
      <c r="G1222" s="190"/>
      <c r="H1222" s="528" t="e" cm="1" vm="1">
        <f t="array" ref="H1222">IF([2]!Tabla1[[#This Row],[Código_Actividad]]="","",_xlfn.XLOOKUP([2]!Tabla1[[#This Row],[Código_Actividad]],CodigoActividad,[2]!Tabla2[Actividades Programables Presupuestables],"",0))</f>
        <v>#REF!</v>
      </c>
      <c r="I1222" s="529" t="str">
        <f>IFERROR(VLOOKUP('[2]Formulario PPGR3'!$G1222,'[2]Formulario PPGR2'!$H$9:$V$534,15,FALSE),"")</f>
        <v/>
      </c>
      <c r="J1222" s="534"/>
      <c r="K1222" s="533"/>
      <c r="L1222" s="530" t="str">
        <f>IF([2]!Tabla1[[#This Row],[Descripción]]="","",_xlfn.XLOOKUP([2]!Tabla1[[#This Row],[Descripción]],[2]!Tabla10[Descripción],[2]!Tabla10[Unidad de Medida],"",0))</f>
        <v/>
      </c>
      <c r="M1222" s="321"/>
      <c r="N1222" s="546" t="str">
        <f>IF([2]!Tabla1[[#This Row],[Descripción]]="","",_xlfn.XLOOKUP([2]!Tabla1[[#This Row],[Descripción]],[2]!Tabla10[Descripción],[2]!Tabla10[Precio Unitario],0))</f>
        <v/>
      </c>
      <c r="O1222" s="546" t="str">
        <f>IF([2]!Tabla1[[#This Row],[Cantidad de Insumos]]="","",[2]!Tabla1[[#This Row],[Precio Unitario]]*[2]!Tabla1[[#This Row],[Cantidad de Insumos]])</f>
        <v/>
      </c>
      <c r="P1222" s="531" t="str">
        <f>IF([2]!Tabla1[[#This Row],[Descripción]]="","",_xlfn.XLOOKUP([2]!Tabla1[[#This Row],[Descripción]],[2]!Tabla10[Descripción],[2]!Tabla10[CODIGO PRESUPUESTARIO],0))</f>
        <v/>
      </c>
      <c r="Q1222" s="532"/>
      <c r="R1222" s="532" t="str">
        <f>IF([2]!Tabla1[[#This Row],[Insumos]]="","",_xlfn.XLOOKUP([2]!Tabla1[[#This Row],[Insumos]],[2]!Tabla10[Insumo],[2]!Tabla10[InsumoAbrev],"",0))</f>
        <v/>
      </c>
      <c r="S1222" s="191"/>
    </row>
    <row r="1223" spans="2:19">
      <c r="B1223" s="191" t="str">
        <f>IF('Formulario PPGR3'!$G1223="","",CONCATENATE('Formulario PPGR3'!$C1223,".",'Formulario PPGR3'!$D1223,".",'Formulario PPGR3'!$E1223,".",'Formulario PPGR3'!$F1223))</f>
        <v/>
      </c>
      <c r="C1223" s="191" t="str">
        <f>IF('Formulario PPGR3'!$G1223="","",'Formulario PPGR1'!#REF!)</f>
        <v/>
      </c>
      <c r="D1223" s="191" t="str">
        <f>IF('Formulario PPGR3'!$G1223="","",'Formulario PPGR1'!#REF!)</f>
        <v/>
      </c>
      <c r="E1223" s="191" t="str">
        <f>IF('Formulario PPGR3'!$G1223="","",'Formulario PPGR1'!#REF!)</f>
        <v/>
      </c>
      <c r="F1223" s="191" t="str">
        <f>IF('Formulario PPGR3'!$G1223="","",'Formulario PPGR1'!#REF!)</f>
        <v/>
      </c>
      <c r="G1223" s="190"/>
      <c r="H1223" s="528" t="e" cm="1" vm="1">
        <f t="array" ref="H1223">IF([2]!Tabla1[[#This Row],[Código_Actividad]]="","",_xlfn.XLOOKUP([2]!Tabla1[[#This Row],[Código_Actividad]],CodigoActividad,[2]!Tabla2[Actividades Programables Presupuestables],"",0))</f>
        <v>#REF!</v>
      </c>
      <c r="I1223" s="529" t="str">
        <f>IFERROR(VLOOKUP('[2]Formulario PPGR3'!$G1223,'[2]Formulario PPGR2'!$H$9:$V$534,15,FALSE),"")</f>
        <v/>
      </c>
      <c r="J1223" s="534"/>
      <c r="K1223" s="533"/>
      <c r="L1223" s="530" t="str">
        <f>IF([2]!Tabla1[[#This Row],[Descripción]]="","",_xlfn.XLOOKUP([2]!Tabla1[[#This Row],[Descripción]],[2]!Tabla10[Descripción],[2]!Tabla10[Unidad de Medida],"",0))</f>
        <v/>
      </c>
      <c r="M1223" s="321"/>
      <c r="N1223" s="546" t="str">
        <f>IF([2]!Tabla1[[#This Row],[Descripción]]="","",_xlfn.XLOOKUP([2]!Tabla1[[#This Row],[Descripción]],[2]!Tabla10[Descripción],[2]!Tabla10[Precio Unitario],0))</f>
        <v/>
      </c>
      <c r="O1223" s="546" t="str">
        <f>IF([2]!Tabla1[[#This Row],[Cantidad de Insumos]]="","",[2]!Tabla1[[#This Row],[Precio Unitario]]*[2]!Tabla1[[#This Row],[Cantidad de Insumos]])</f>
        <v/>
      </c>
      <c r="P1223" s="531" t="str">
        <f>IF([2]!Tabla1[[#This Row],[Descripción]]="","",_xlfn.XLOOKUP([2]!Tabla1[[#This Row],[Descripción]],[2]!Tabla10[Descripción],[2]!Tabla10[CODIGO PRESUPUESTARIO],0))</f>
        <v/>
      </c>
      <c r="Q1223" s="532"/>
      <c r="R1223" s="532" t="str">
        <f>IF([2]!Tabla1[[#This Row],[Insumos]]="","",_xlfn.XLOOKUP([2]!Tabla1[[#This Row],[Insumos]],[2]!Tabla10[Insumo],[2]!Tabla10[InsumoAbrev],"",0))</f>
        <v/>
      </c>
      <c r="S1223" s="191"/>
    </row>
    <row r="1224" spans="2:19">
      <c r="B1224" s="191" t="str">
        <f>IF('Formulario PPGR3'!$G1224="","",CONCATENATE('Formulario PPGR3'!$C1224,".",'Formulario PPGR3'!$D1224,".",'Formulario PPGR3'!$E1224,".",'Formulario PPGR3'!$F1224))</f>
        <v/>
      </c>
      <c r="C1224" s="191" t="str">
        <f>IF('Formulario PPGR3'!$G1224="","",'Formulario PPGR1'!#REF!)</f>
        <v/>
      </c>
      <c r="D1224" s="191" t="str">
        <f>IF('Formulario PPGR3'!$G1224="","",'Formulario PPGR1'!#REF!)</f>
        <v/>
      </c>
      <c r="E1224" s="191" t="str">
        <f>IF('Formulario PPGR3'!$G1224="","",'Formulario PPGR1'!#REF!)</f>
        <v/>
      </c>
      <c r="F1224" s="191" t="str">
        <f>IF('Formulario PPGR3'!$G1224="","",'Formulario PPGR1'!#REF!)</f>
        <v/>
      </c>
      <c r="G1224" s="190"/>
      <c r="H1224" s="528" t="e" cm="1" vm="1">
        <f t="array" ref="H1224">IF([2]!Tabla1[[#This Row],[Código_Actividad]]="","",_xlfn.XLOOKUP([2]!Tabla1[[#This Row],[Código_Actividad]],CodigoActividad,[2]!Tabla2[Actividades Programables Presupuestables],"",0))</f>
        <v>#REF!</v>
      </c>
      <c r="I1224" s="529" t="str">
        <f>IFERROR(VLOOKUP('[2]Formulario PPGR3'!$G1224,'[2]Formulario PPGR2'!$H$9:$V$534,15,FALSE),"")</f>
        <v/>
      </c>
      <c r="J1224" s="534"/>
      <c r="K1224" s="533"/>
      <c r="L1224" s="530" t="str">
        <f>IF([2]!Tabla1[[#This Row],[Descripción]]="","",_xlfn.XLOOKUP([2]!Tabla1[[#This Row],[Descripción]],[2]!Tabla10[Descripción],[2]!Tabla10[Unidad de Medida],"",0))</f>
        <v/>
      </c>
      <c r="M1224" s="321"/>
      <c r="N1224" s="546" t="str">
        <f>IF([2]!Tabla1[[#This Row],[Descripción]]="","",_xlfn.XLOOKUP([2]!Tabla1[[#This Row],[Descripción]],[2]!Tabla10[Descripción],[2]!Tabla10[Precio Unitario],0))</f>
        <v/>
      </c>
      <c r="O1224" s="546" t="str">
        <f>IF([2]!Tabla1[[#This Row],[Cantidad de Insumos]]="","",[2]!Tabla1[[#This Row],[Precio Unitario]]*[2]!Tabla1[[#This Row],[Cantidad de Insumos]])</f>
        <v/>
      </c>
      <c r="P1224" s="531" t="str">
        <f>IF([2]!Tabla1[[#This Row],[Descripción]]="","",_xlfn.XLOOKUP([2]!Tabla1[[#This Row],[Descripción]],[2]!Tabla10[Descripción],[2]!Tabla10[CODIGO PRESUPUESTARIO],0))</f>
        <v/>
      </c>
      <c r="Q1224" s="532"/>
      <c r="R1224" s="532" t="str">
        <f>IF([2]!Tabla1[[#This Row],[Insumos]]="","",_xlfn.XLOOKUP([2]!Tabla1[[#This Row],[Insumos]],[2]!Tabla10[Insumo],[2]!Tabla10[InsumoAbrev],"",0))</f>
        <v/>
      </c>
      <c r="S1224" s="191"/>
    </row>
    <row r="1225" spans="2:19">
      <c r="B1225" s="191" t="str">
        <f>IF('Formulario PPGR3'!$G1225="","",CONCATENATE('Formulario PPGR3'!$C1225,".",'Formulario PPGR3'!$D1225,".",'Formulario PPGR3'!$E1225,".",'Formulario PPGR3'!$F1225))</f>
        <v/>
      </c>
      <c r="C1225" s="191" t="str">
        <f>IF('Formulario PPGR3'!$G1225="","",'Formulario PPGR1'!#REF!)</f>
        <v/>
      </c>
      <c r="D1225" s="191" t="str">
        <f>IF('Formulario PPGR3'!$G1225="","",'Formulario PPGR1'!#REF!)</f>
        <v/>
      </c>
      <c r="E1225" s="191" t="str">
        <f>IF('Formulario PPGR3'!$G1225="","",'Formulario PPGR1'!#REF!)</f>
        <v/>
      </c>
      <c r="F1225" s="191" t="str">
        <f>IF('Formulario PPGR3'!$G1225="","",'Formulario PPGR1'!#REF!)</f>
        <v/>
      </c>
      <c r="G1225" s="190"/>
      <c r="H1225" s="528" t="e" cm="1" vm="1">
        <f t="array" ref="H1225">IF([2]!Tabla1[[#This Row],[Código_Actividad]]="","",_xlfn.XLOOKUP([2]!Tabla1[[#This Row],[Código_Actividad]],CodigoActividad,[2]!Tabla2[Actividades Programables Presupuestables],"",0))</f>
        <v>#REF!</v>
      </c>
      <c r="I1225" s="529" t="str">
        <f>IFERROR(VLOOKUP('[2]Formulario PPGR3'!$G1225,'[2]Formulario PPGR2'!$H$9:$V$534,15,FALSE),"")</f>
        <v/>
      </c>
      <c r="J1225" s="534"/>
      <c r="K1225" s="533"/>
      <c r="L1225" s="530" t="str">
        <f>IF([2]!Tabla1[[#This Row],[Descripción]]="","",_xlfn.XLOOKUP([2]!Tabla1[[#This Row],[Descripción]],[2]!Tabla10[Descripción],[2]!Tabla10[Unidad de Medida],"",0))</f>
        <v/>
      </c>
      <c r="M1225" s="321"/>
      <c r="N1225" s="546" t="str">
        <f>IF([2]!Tabla1[[#This Row],[Descripción]]="","",_xlfn.XLOOKUP([2]!Tabla1[[#This Row],[Descripción]],[2]!Tabla10[Descripción],[2]!Tabla10[Precio Unitario],0))</f>
        <v/>
      </c>
      <c r="O1225" s="546" t="str">
        <f>IF([2]!Tabla1[[#This Row],[Cantidad de Insumos]]="","",[2]!Tabla1[[#This Row],[Precio Unitario]]*[2]!Tabla1[[#This Row],[Cantidad de Insumos]])</f>
        <v/>
      </c>
      <c r="P1225" s="531" t="str">
        <f>IF([2]!Tabla1[[#This Row],[Descripción]]="","",_xlfn.XLOOKUP([2]!Tabla1[[#This Row],[Descripción]],[2]!Tabla10[Descripción],[2]!Tabla10[CODIGO PRESUPUESTARIO],0))</f>
        <v/>
      </c>
      <c r="Q1225" s="532"/>
      <c r="R1225" s="532" t="str">
        <f>IF([2]!Tabla1[[#This Row],[Insumos]]="","",_xlfn.XLOOKUP([2]!Tabla1[[#This Row],[Insumos]],[2]!Tabla10[Insumo],[2]!Tabla10[InsumoAbrev],"",0))</f>
        <v/>
      </c>
      <c r="S1225" s="191"/>
    </row>
    <row r="1226" spans="2:19">
      <c r="B1226" s="191" t="str">
        <f>IF('Formulario PPGR3'!$G1226="","",CONCATENATE('Formulario PPGR3'!$C1226,".",'Formulario PPGR3'!$D1226,".",'Formulario PPGR3'!$E1226,".",'Formulario PPGR3'!$F1226))</f>
        <v/>
      </c>
      <c r="C1226" s="191" t="str">
        <f>IF('Formulario PPGR3'!$G1226="","",'Formulario PPGR1'!#REF!)</f>
        <v/>
      </c>
      <c r="D1226" s="191" t="str">
        <f>IF('Formulario PPGR3'!$G1226="","",'Formulario PPGR1'!#REF!)</f>
        <v/>
      </c>
      <c r="E1226" s="191" t="str">
        <f>IF('Formulario PPGR3'!$G1226="","",'Formulario PPGR1'!#REF!)</f>
        <v/>
      </c>
      <c r="F1226" s="191" t="str">
        <f>IF('Formulario PPGR3'!$G1226="","",'Formulario PPGR1'!#REF!)</f>
        <v/>
      </c>
      <c r="G1226" s="190"/>
      <c r="H1226" s="528" t="e" cm="1" vm="1">
        <f t="array" ref="H1226">IF([2]!Tabla1[[#This Row],[Código_Actividad]]="","",_xlfn.XLOOKUP([2]!Tabla1[[#This Row],[Código_Actividad]],CodigoActividad,[2]!Tabla2[Actividades Programables Presupuestables],"",0))</f>
        <v>#REF!</v>
      </c>
      <c r="I1226" s="529" t="str">
        <f>IFERROR(VLOOKUP('[2]Formulario PPGR3'!$G1226,'[2]Formulario PPGR2'!$H$9:$V$534,15,FALSE),"")</f>
        <v/>
      </c>
      <c r="J1226" s="534"/>
      <c r="K1226" s="533"/>
      <c r="L1226" s="530" t="str">
        <f>IF([2]!Tabla1[[#This Row],[Descripción]]="","",_xlfn.XLOOKUP([2]!Tabla1[[#This Row],[Descripción]],[2]!Tabla10[Descripción],[2]!Tabla10[Unidad de Medida],"",0))</f>
        <v/>
      </c>
      <c r="M1226" s="321"/>
      <c r="N1226" s="546" t="str">
        <f>IF([2]!Tabla1[[#This Row],[Descripción]]="","",_xlfn.XLOOKUP([2]!Tabla1[[#This Row],[Descripción]],[2]!Tabla10[Descripción],[2]!Tabla10[Precio Unitario],0))</f>
        <v/>
      </c>
      <c r="O1226" s="546" t="str">
        <f>IF([2]!Tabla1[[#This Row],[Cantidad de Insumos]]="","",[2]!Tabla1[[#This Row],[Precio Unitario]]*[2]!Tabla1[[#This Row],[Cantidad de Insumos]])</f>
        <v/>
      </c>
      <c r="P1226" s="531" t="str">
        <f>IF([2]!Tabla1[[#This Row],[Descripción]]="","",_xlfn.XLOOKUP([2]!Tabla1[[#This Row],[Descripción]],[2]!Tabla10[Descripción],[2]!Tabla10[CODIGO PRESUPUESTARIO],0))</f>
        <v/>
      </c>
      <c r="Q1226" s="532"/>
      <c r="R1226" s="532" t="str">
        <f>IF([2]!Tabla1[[#This Row],[Insumos]]="","",_xlfn.XLOOKUP([2]!Tabla1[[#This Row],[Insumos]],[2]!Tabla10[Insumo],[2]!Tabla10[InsumoAbrev],"",0))</f>
        <v/>
      </c>
      <c r="S1226" s="191"/>
    </row>
    <row r="1227" spans="2:19">
      <c r="B1227" s="191" t="str">
        <f>IF('Formulario PPGR3'!$G1227="","",CONCATENATE('Formulario PPGR3'!$C1227,".",'Formulario PPGR3'!$D1227,".",'Formulario PPGR3'!$E1227,".",'Formulario PPGR3'!$F1227))</f>
        <v/>
      </c>
      <c r="C1227" s="191" t="str">
        <f>IF('Formulario PPGR3'!$G1227="","",'Formulario PPGR1'!#REF!)</f>
        <v/>
      </c>
      <c r="D1227" s="191" t="str">
        <f>IF('Formulario PPGR3'!$G1227="","",'Formulario PPGR1'!#REF!)</f>
        <v/>
      </c>
      <c r="E1227" s="191" t="str">
        <f>IF('Formulario PPGR3'!$G1227="","",'Formulario PPGR1'!#REF!)</f>
        <v/>
      </c>
      <c r="F1227" s="191" t="str">
        <f>IF('Formulario PPGR3'!$G1227="","",'Formulario PPGR1'!#REF!)</f>
        <v/>
      </c>
      <c r="G1227" s="190"/>
      <c r="H1227" s="528" t="e" cm="1" vm="1">
        <f t="array" ref="H1227">IF([2]!Tabla1[[#This Row],[Código_Actividad]]="","",_xlfn.XLOOKUP([2]!Tabla1[[#This Row],[Código_Actividad]],CodigoActividad,[2]!Tabla2[Actividades Programables Presupuestables],"",0))</f>
        <v>#REF!</v>
      </c>
      <c r="I1227" s="529" t="str">
        <f>IFERROR(VLOOKUP('[2]Formulario PPGR3'!$G1227,'[2]Formulario PPGR2'!$H$9:$V$534,15,FALSE),"")</f>
        <v/>
      </c>
      <c r="J1227" s="534"/>
      <c r="K1227" s="533"/>
      <c r="L1227" s="530" t="str">
        <f>IF([2]!Tabla1[[#This Row],[Descripción]]="","",_xlfn.XLOOKUP([2]!Tabla1[[#This Row],[Descripción]],[2]!Tabla10[Descripción],[2]!Tabla10[Unidad de Medida],"",0))</f>
        <v/>
      </c>
      <c r="M1227" s="321"/>
      <c r="N1227" s="546" t="str">
        <f>IF([2]!Tabla1[[#This Row],[Descripción]]="","",_xlfn.XLOOKUP([2]!Tabla1[[#This Row],[Descripción]],[2]!Tabla10[Descripción],[2]!Tabla10[Precio Unitario],0))</f>
        <v/>
      </c>
      <c r="O1227" s="546" t="str">
        <f>IF([2]!Tabla1[[#This Row],[Cantidad de Insumos]]="","",[2]!Tabla1[[#This Row],[Precio Unitario]]*[2]!Tabla1[[#This Row],[Cantidad de Insumos]])</f>
        <v/>
      </c>
      <c r="P1227" s="531" t="str">
        <f>IF([2]!Tabla1[[#This Row],[Descripción]]="","",_xlfn.XLOOKUP([2]!Tabla1[[#This Row],[Descripción]],[2]!Tabla10[Descripción],[2]!Tabla10[CODIGO PRESUPUESTARIO],0))</f>
        <v/>
      </c>
      <c r="Q1227" s="532"/>
      <c r="R1227" s="532" t="str">
        <f>IF([2]!Tabla1[[#This Row],[Insumos]]="","",_xlfn.XLOOKUP([2]!Tabla1[[#This Row],[Insumos]],[2]!Tabla10[Insumo],[2]!Tabla10[InsumoAbrev],"",0))</f>
        <v/>
      </c>
      <c r="S1227" s="191"/>
    </row>
    <row r="1228" spans="2:19">
      <c r="B1228" s="191" t="str">
        <f>IF('Formulario PPGR3'!$G1228="","",CONCATENATE('Formulario PPGR3'!$C1228,".",'Formulario PPGR3'!$D1228,".",'Formulario PPGR3'!$E1228,".",'Formulario PPGR3'!$F1228))</f>
        <v/>
      </c>
      <c r="C1228" s="191" t="str">
        <f>IF('Formulario PPGR3'!$G1228="","",'Formulario PPGR1'!#REF!)</f>
        <v/>
      </c>
      <c r="D1228" s="191" t="str">
        <f>IF('Formulario PPGR3'!$G1228="","",'Formulario PPGR1'!#REF!)</f>
        <v/>
      </c>
      <c r="E1228" s="191" t="str">
        <f>IF('Formulario PPGR3'!$G1228="","",'Formulario PPGR1'!#REF!)</f>
        <v/>
      </c>
      <c r="F1228" s="191" t="str">
        <f>IF('Formulario PPGR3'!$G1228="","",'Formulario PPGR1'!#REF!)</f>
        <v/>
      </c>
      <c r="G1228" s="190"/>
      <c r="H1228" s="528" t="e" cm="1" vm="1">
        <f t="array" ref="H1228">IF([2]!Tabla1[[#This Row],[Código_Actividad]]="","",_xlfn.XLOOKUP([2]!Tabla1[[#This Row],[Código_Actividad]],CodigoActividad,[2]!Tabla2[Actividades Programables Presupuestables],"",0))</f>
        <v>#REF!</v>
      </c>
      <c r="I1228" s="529" t="str">
        <f>IFERROR(VLOOKUP('[2]Formulario PPGR3'!$G1228,'[2]Formulario PPGR2'!$H$9:$V$534,15,FALSE),"")</f>
        <v/>
      </c>
      <c r="J1228" s="534"/>
      <c r="K1228" s="533"/>
      <c r="L1228" s="530" t="str">
        <f>IF([2]!Tabla1[[#This Row],[Descripción]]="","",_xlfn.XLOOKUP([2]!Tabla1[[#This Row],[Descripción]],[2]!Tabla10[Descripción],[2]!Tabla10[Unidad de Medida],"",0))</f>
        <v/>
      </c>
      <c r="M1228" s="321"/>
      <c r="N1228" s="546" t="str">
        <f>IF([2]!Tabla1[[#This Row],[Descripción]]="","",_xlfn.XLOOKUP([2]!Tabla1[[#This Row],[Descripción]],[2]!Tabla10[Descripción],[2]!Tabla10[Precio Unitario],0))</f>
        <v/>
      </c>
      <c r="O1228" s="546" t="str">
        <f>IF([2]!Tabla1[[#This Row],[Cantidad de Insumos]]="","",[2]!Tabla1[[#This Row],[Precio Unitario]]*[2]!Tabla1[[#This Row],[Cantidad de Insumos]])</f>
        <v/>
      </c>
      <c r="P1228" s="531" t="str">
        <f>IF([2]!Tabla1[[#This Row],[Descripción]]="","",_xlfn.XLOOKUP([2]!Tabla1[[#This Row],[Descripción]],[2]!Tabla10[Descripción],[2]!Tabla10[CODIGO PRESUPUESTARIO],0))</f>
        <v/>
      </c>
      <c r="Q1228" s="532"/>
      <c r="R1228" s="532" t="str">
        <f>IF([2]!Tabla1[[#This Row],[Insumos]]="","",_xlfn.XLOOKUP([2]!Tabla1[[#This Row],[Insumos]],[2]!Tabla10[Insumo],[2]!Tabla10[InsumoAbrev],"",0))</f>
        <v/>
      </c>
      <c r="S1228" s="191"/>
    </row>
    <row r="1229" spans="2:19">
      <c r="B1229" s="191" t="str">
        <f>IF('Formulario PPGR3'!$G1229="","",CONCATENATE('Formulario PPGR3'!$C1229,".",'Formulario PPGR3'!$D1229,".",'Formulario PPGR3'!$E1229,".",'Formulario PPGR3'!$F1229))</f>
        <v/>
      </c>
      <c r="C1229" s="191" t="str">
        <f>IF('Formulario PPGR3'!$G1229="","",'Formulario PPGR1'!#REF!)</f>
        <v/>
      </c>
      <c r="D1229" s="191" t="str">
        <f>IF('Formulario PPGR3'!$G1229="","",'Formulario PPGR1'!#REF!)</f>
        <v/>
      </c>
      <c r="E1229" s="191" t="str">
        <f>IF('Formulario PPGR3'!$G1229="","",'Formulario PPGR1'!#REF!)</f>
        <v/>
      </c>
      <c r="F1229" s="191" t="str">
        <f>IF('Formulario PPGR3'!$G1229="","",'Formulario PPGR1'!#REF!)</f>
        <v/>
      </c>
      <c r="G1229" s="190"/>
      <c r="H1229" s="528" t="e" cm="1" vm="1">
        <f t="array" ref="H1229">IF([2]!Tabla1[[#This Row],[Código_Actividad]]="","",_xlfn.XLOOKUP([2]!Tabla1[[#This Row],[Código_Actividad]],CodigoActividad,[2]!Tabla2[Actividades Programables Presupuestables],"",0))</f>
        <v>#REF!</v>
      </c>
      <c r="I1229" s="529" t="str">
        <f>IFERROR(VLOOKUP('[2]Formulario PPGR3'!$G1229,'[2]Formulario PPGR2'!$H$9:$V$534,15,FALSE),"")</f>
        <v/>
      </c>
      <c r="J1229" s="534"/>
      <c r="K1229" s="533"/>
      <c r="L1229" s="530" t="str">
        <f>IF([2]!Tabla1[[#This Row],[Descripción]]="","",_xlfn.XLOOKUP([2]!Tabla1[[#This Row],[Descripción]],[2]!Tabla10[Descripción],[2]!Tabla10[Unidad de Medida],"",0))</f>
        <v/>
      </c>
      <c r="M1229" s="321"/>
      <c r="N1229" s="546" t="str">
        <f>IF([2]!Tabla1[[#This Row],[Descripción]]="","",_xlfn.XLOOKUP([2]!Tabla1[[#This Row],[Descripción]],[2]!Tabla10[Descripción],[2]!Tabla10[Precio Unitario],0))</f>
        <v/>
      </c>
      <c r="O1229" s="546" t="str">
        <f>IF([2]!Tabla1[[#This Row],[Cantidad de Insumos]]="","",[2]!Tabla1[[#This Row],[Precio Unitario]]*[2]!Tabla1[[#This Row],[Cantidad de Insumos]])</f>
        <v/>
      </c>
      <c r="P1229" s="531" t="str">
        <f>IF([2]!Tabla1[[#This Row],[Descripción]]="","",_xlfn.XLOOKUP([2]!Tabla1[[#This Row],[Descripción]],[2]!Tabla10[Descripción],[2]!Tabla10[CODIGO PRESUPUESTARIO],0))</f>
        <v/>
      </c>
      <c r="Q1229" s="532"/>
      <c r="R1229" s="532" t="str">
        <f>IF([2]!Tabla1[[#This Row],[Insumos]]="","",_xlfn.XLOOKUP([2]!Tabla1[[#This Row],[Insumos]],[2]!Tabla10[Insumo],[2]!Tabla10[InsumoAbrev],"",0))</f>
        <v/>
      </c>
      <c r="S1229" s="191"/>
    </row>
    <row r="1230" spans="2:19">
      <c r="B1230" s="191" t="str">
        <f>IF('Formulario PPGR3'!$G1230="","",CONCATENATE('Formulario PPGR3'!$C1230,".",'Formulario PPGR3'!$D1230,".",'Formulario PPGR3'!$E1230,".",'Formulario PPGR3'!$F1230))</f>
        <v/>
      </c>
      <c r="C1230" s="191" t="str">
        <f>IF('Formulario PPGR3'!$G1230="","",'Formulario PPGR1'!#REF!)</f>
        <v/>
      </c>
      <c r="D1230" s="191" t="str">
        <f>IF('Formulario PPGR3'!$G1230="","",'Formulario PPGR1'!#REF!)</f>
        <v/>
      </c>
      <c r="E1230" s="191" t="str">
        <f>IF('Formulario PPGR3'!$G1230="","",'Formulario PPGR1'!#REF!)</f>
        <v/>
      </c>
      <c r="F1230" s="191" t="str">
        <f>IF('Formulario PPGR3'!$G1230="","",'Formulario PPGR1'!#REF!)</f>
        <v/>
      </c>
      <c r="G1230" s="190"/>
      <c r="H1230" s="528" t="e" cm="1" vm="1">
        <f t="array" ref="H1230">IF([2]!Tabla1[[#This Row],[Código_Actividad]]="","",_xlfn.XLOOKUP([2]!Tabla1[[#This Row],[Código_Actividad]],CodigoActividad,[2]!Tabla2[Actividades Programables Presupuestables],"",0))</f>
        <v>#REF!</v>
      </c>
      <c r="I1230" s="529" t="str">
        <f>IFERROR(VLOOKUP('[2]Formulario PPGR3'!$G1230,'[2]Formulario PPGR2'!$H$9:$V$534,15,FALSE),"")</f>
        <v/>
      </c>
      <c r="J1230" s="534"/>
      <c r="K1230" s="533"/>
      <c r="L1230" s="530" t="str">
        <f>IF([2]!Tabla1[[#This Row],[Descripción]]="","",_xlfn.XLOOKUP([2]!Tabla1[[#This Row],[Descripción]],[2]!Tabla10[Descripción],[2]!Tabla10[Unidad de Medida],"",0))</f>
        <v/>
      </c>
      <c r="M1230" s="321"/>
      <c r="N1230" s="546" t="str">
        <f>IF([2]!Tabla1[[#This Row],[Descripción]]="","",_xlfn.XLOOKUP([2]!Tabla1[[#This Row],[Descripción]],[2]!Tabla10[Descripción],[2]!Tabla10[Precio Unitario],0))</f>
        <v/>
      </c>
      <c r="O1230" s="546" t="str">
        <f>IF([2]!Tabla1[[#This Row],[Cantidad de Insumos]]="","",[2]!Tabla1[[#This Row],[Precio Unitario]]*[2]!Tabla1[[#This Row],[Cantidad de Insumos]])</f>
        <v/>
      </c>
      <c r="P1230" s="531" t="str">
        <f>IF([2]!Tabla1[[#This Row],[Descripción]]="","",_xlfn.XLOOKUP([2]!Tabla1[[#This Row],[Descripción]],[2]!Tabla10[Descripción],[2]!Tabla10[CODIGO PRESUPUESTARIO],0))</f>
        <v/>
      </c>
      <c r="Q1230" s="532"/>
      <c r="R1230" s="532" t="str">
        <f>IF([2]!Tabla1[[#This Row],[Insumos]]="","",_xlfn.XLOOKUP([2]!Tabla1[[#This Row],[Insumos]],[2]!Tabla10[Insumo],[2]!Tabla10[InsumoAbrev],"",0))</f>
        <v/>
      </c>
      <c r="S1230" s="191"/>
    </row>
    <row r="1231" spans="2:19">
      <c r="B1231" s="191" t="str">
        <f>IF('Formulario PPGR3'!$G1231="","",CONCATENATE('Formulario PPGR3'!$C1231,".",'Formulario PPGR3'!$D1231,".",'Formulario PPGR3'!$E1231,".",'Formulario PPGR3'!$F1231))</f>
        <v/>
      </c>
      <c r="C1231" s="191" t="str">
        <f>IF('Formulario PPGR3'!$G1231="","",'Formulario PPGR1'!#REF!)</f>
        <v/>
      </c>
      <c r="D1231" s="191" t="str">
        <f>IF('Formulario PPGR3'!$G1231="","",'Formulario PPGR1'!#REF!)</f>
        <v/>
      </c>
      <c r="E1231" s="191" t="str">
        <f>IF('Formulario PPGR3'!$G1231="","",'Formulario PPGR1'!#REF!)</f>
        <v/>
      </c>
      <c r="F1231" s="191" t="str">
        <f>IF('Formulario PPGR3'!$G1231="","",'Formulario PPGR1'!#REF!)</f>
        <v/>
      </c>
      <c r="G1231" s="190"/>
      <c r="H1231" s="528" t="e" cm="1" vm="1">
        <f t="array" ref="H1231">IF([2]!Tabla1[[#This Row],[Código_Actividad]]="","",_xlfn.XLOOKUP([2]!Tabla1[[#This Row],[Código_Actividad]],CodigoActividad,[2]!Tabla2[Actividades Programables Presupuestables],"",0))</f>
        <v>#REF!</v>
      </c>
      <c r="I1231" s="529" t="str">
        <f>IFERROR(VLOOKUP('[2]Formulario PPGR3'!$G1231,'[2]Formulario PPGR2'!$H$9:$V$534,15,FALSE),"")</f>
        <v/>
      </c>
      <c r="J1231" s="534"/>
      <c r="K1231" s="533"/>
      <c r="L1231" s="530" t="str">
        <f>IF([2]!Tabla1[[#This Row],[Descripción]]="","",_xlfn.XLOOKUP([2]!Tabla1[[#This Row],[Descripción]],[2]!Tabla10[Descripción],[2]!Tabla10[Unidad de Medida],"",0))</f>
        <v/>
      </c>
      <c r="M1231" s="321"/>
      <c r="N1231" s="546" t="str">
        <f>IF([2]!Tabla1[[#This Row],[Descripción]]="","",_xlfn.XLOOKUP([2]!Tabla1[[#This Row],[Descripción]],[2]!Tabla10[Descripción],[2]!Tabla10[Precio Unitario],0))</f>
        <v/>
      </c>
      <c r="O1231" s="546" t="str">
        <f>IF([2]!Tabla1[[#This Row],[Cantidad de Insumos]]="","",[2]!Tabla1[[#This Row],[Precio Unitario]]*[2]!Tabla1[[#This Row],[Cantidad de Insumos]])</f>
        <v/>
      </c>
      <c r="P1231" s="531" t="str">
        <f>IF([2]!Tabla1[[#This Row],[Descripción]]="","",_xlfn.XLOOKUP([2]!Tabla1[[#This Row],[Descripción]],[2]!Tabla10[Descripción],[2]!Tabla10[CODIGO PRESUPUESTARIO],0))</f>
        <v/>
      </c>
      <c r="Q1231" s="532"/>
      <c r="R1231" s="532" t="str">
        <f>IF([2]!Tabla1[[#This Row],[Insumos]]="","",_xlfn.XLOOKUP([2]!Tabla1[[#This Row],[Insumos]],[2]!Tabla10[Insumo],[2]!Tabla10[InsumoAbrev],"",0))</f>
        <v/>
      </c>
      <c r="S1231" s="191"/>
    </row>
    <row r="1232" spans="2:19">
      <c r="B1232" s="191" t="str">
        <f>IF('Formulario PPGR3'!$G1232="","",CONCATENATE('Formulario PPGR3'!$C1232,".",'Formulario PPGR3'!$D1232,".",'Formulario PPGR3'!$E1232,".",'Formulario PPGR3'!$F1232))</f>
        <v/>
      </c>
      <c r="C1232" s="191" t="str">
        <f>IF('Formulario PPGR3'!$G1232="","",'Formulario PPGR1'!#REF!)</f>
        <v/>
      </c>
      <c r="D1232" s="191" t="str">
        <f>IF('Formulario PPGR3'!$G1232="","",'Formulario PPGR1'!#REF!)</f>
        <v/>
      </c>
      <c r="E1232" s="191" t="str">
        <f>IF('Formulario PPGR3'!$G1232="","",'Formulario PPGR1'!#REF!)</f>
        <v/>
      </c>
      <c r="F1232" s="191" t="str">
        <f>IF('Formulario PPGR3'!$G1232="","",'Formulario PPGR1'!#REF!)</f>
        <v/>
      </c>
      <c r="G1232" s="190"/>
      <c r="H1232" s="528" t="e" cm="1" vm="1">
        <f t="array" ref="H1232">IF([2]!Tabla1[[#This Row],[Código_Actividad]]="","",_xlfn.XLOOKUP([2]!Tabla1[[#This Row],[Código_Actividad]],CodigoActividad,[2]!Tabla2[Actividades Programables Presupuestables],"",0))</f>
        <v>#REF!</v>
      </c>
      <c r="I1232" s="529" t="str">
        <f>IFERROR(VLOOKUP('[2]Formulario PPGR3'!$G1232,'[2]Formulario PPGR2'!$H$9:$V$534,15,FALSE),"")</f>
        <v/>
      </c>
      <c r="J1232" s="534"/>
      <c r="K1232" s="533"/>
      <c r="L1232" s="530" t="str">
        <f>IF([2]!Tabla1[[#This Row],[Descripción]]="","",_xlfn.XLOOKUP([2]!Tabla1[[#This Row],[Descripción]],[2]!Tabla10[Descripción],[2]!Tabla10[Unidad de Medida],"",0))</f>
        <v/>
      </c>
      <c r="M1232" s="321"/>
      <c r="N1232" s="546" t="str">
        <f>IF([2]!Tabla1[[#This Row],[Descripción]]="","",_xlfn.XLOOKUP([2]!Tabla1[[#This Row],[Descripción]],[2]!Tabla10[Descripción],[2]!Tabla10[Precio Unitario],0))</f>
        <v/>
      </c>
      <c r="O1232" s="546" t="str">
        <f>IF([2]!Tabla1[[#This Row],[Cantidad de Insumos]]="","",[2]!Tabla1[[#This Row],[Precio Unitario]]*[2]!Tabla1[[#This Row],[Cantidad de Insumos]])</f>
        <v/>
      </c>
      <c r="P1232" s="531" t="str">
        <f>IF([2]!Tabla1[[#This Row],[Descripción]]="","",_xlfn.XLOOKUP([2]!Tabla1[[#This Row],[Descripción]],[2]!Tabla10[Descripción],[2]!Tabla10[CODIGO PRESUPUESTARIO],0))</f>
        <v/>
      </c>
      <c r="Q1232" s="532"/>
      <c r="R1232" s="532" t="str">
        <f>IF([2]!Tabla1[[#This Row],[Insumos]]="","",_xlfn.XLOOKUP([2]!Tabla1[[#This Row],[Insumos]],[2]!Tabla10[Insumo],[2]!Tabla10[InsumoAbrev],"",0))</f>
        <v/>
      </c>
      <c r="S1232" s="191"/>
    </row>
    <row r="1233" spans="2:19">
      <c r="B1233" s="191" t="str">
        <f>IF('Formulario PPGR3'!$G1233="","",CONCATENATE('Formulario PPGR3'!$C1233,".",'Formulario PPGR3'!$D1233,".",'Formulario PPGR3'!$E1233,".",'Formulario PPGR3'!$F1233))</f>
        <v/>
      </c>
      <c r="C1233" s="191" t="str">
        <f>IF('Formulario PPGR3'!$G1233="","",'Formulario PPGR1'!#REF!)</f>
        <v/>
      </c>
      <c r="D1233" s="191" t="str">
        <f>IF('Formulario PPGR3'!$G1233="","",'Formulario PPGR1'!#REF!)</f>
        <v/>
      </c>
      <c r="E1233" s="191" t="str">
        <f>IF('Formulario PPGR3'!$G1233="","",'Formulario PPGR1'!#REF!)</f>
        <v/>
      </c>
      <c r="F1233" s="191" t="str">
        <f>IF('Formulario PPGR3'!$G1233="","",'Formulario PPGR1'!#REF!)</f>
        <v/>
      </c>
      <c r="G1233" s="190"/>
      <c r="H1233" s="528" t="e" cm="1" vm="1">
        <f t="array" ref="H1233">IF([2]!Tabla1[[#This Row],[Código_Actividad]]="","",_xlfn.XLOOKUP([2]!Tabla1[[#This Row],[Código_Actividad]],CodigoActividad,[2]!Tabla2[Actividades Programables Presupuestables],"",0))</f>
        <v>#REF!</v>
      </c>
      <c r="I1233" s="529" t="str">
        <f>IFERROR(VLOOKUP('[2]Formulario PPGR3'!$G1233,'[2]Formulario PPGR2'!$H$9:$V$534,15,FALSE),"")</f>
        <v/>
      </c>
      <c r="J1233" s="534"/>
      <c r="K1233" s="533"/>
      <c r="L1233" s="530" t="str">
        <f>IF([2]!Tabla1[[#This Row],[Descripción]]="","",_xlfn.XLOOKUP([2]!Tabla1[[#This Row],[Descripción]],[2]!Tabla10[Descripción],[2]!Tabla10[Unidad de Medida],"",0))</f>
        <v/>
      </c>
      <c r="M1233" s="321"/>
      <c r="N1233" s="546" t="str">
        <f>IF([2]!Tabla1[[#This Row],[Descripción]]="","",_xlfn.XLOOKUP([2]!Tabla1[[#This Row],[Descripción]],[2]!Tabla10[Descripción],[2]!Tabla10[Precio Unitario],0))</f>
        <v/>
      </c>
      <c r="O1233" s="546" t="str">
        <f>IF([2]!Tabla1[[#This Row],[Cantidad de Insumos]]="","",[2]!Tabla1[[#This Row],[Precio Unitario]]*[2]!Tabla1[[#This Row],[Cantidad de Insumos]])</f>
        <v/>
      </c>
      <c r="P1233" s="531" t="str">
        <f>IF([2]!Tabla1[[#This Row],[Descripción]]="","",_xlfn.XLOOKUP([2]!Tabla1[[#This Row],[Descripción]],[2]!Tabla10[Descripción],[2]!Tabla10[CODIGO PRESUPUESTARIO],0))</f>
        <v/>
      </c>
      <c r="Q1233" s="532"/>
      <c r="R1233" s="532" t="str">
        <f>IF([2]!Tabla1[[#This Row],[Insumos]]="","",_xlfn.XLOOKUP([2]!Tabla1[[#This Row],[Insumos]],[2]!Tabla10[Insumo],[2]!Tabla10[InsumoAbrev],"",0))</f>
        <v/>
      </c>
      <c r="S1233" s="191"/>
    </row>
    <row r="1234" spans="2:19">
      <c r="B1234" s="191" t="str">
        <f>IF('Formulario PPGR3'!$G1234="","",CONCATENATE('Formulario PPGR3'!$C1234,".",'Formulario PPGR3'!$D1234,".",'Formulario PPGR3'!$E1234,".",'Formulario PPGR3'!$F1234))</f>
        <v/>
      </c>
      <c r="C1234" s="191" t="str">
        <f>IF('Formulario PPGR3'!$G1234="","",'Formulario PPGR1'!#REF!)</f>
        <v/>
      </c>
      <c r="D1234" s="191" t="str">
        <f>IF('Formulario PPGR3'!$G1234="","",'Formulario PPGR1'!#REF!)</f>
        <v/>
      </c>
      <c r="E1234" s="191" t="str">
        <f>IF('Formulario PPGR3'!$G1234="","",'Formulario PPGR1'!#REF!)</f>
        <v/>
      </c>
      <c r="F1234" s="191" t="str">
        <f>IF('Formulario PPGR3'!$G1234="","",'Formulario PPGR1'!#REF!)</f>
        <v/>
      </c>
      <c r="G1234" s="190"/>
      <c r="H1234" s="528" t="e" cm="1" vm="1">
        <f t="array" ref="H1234">IF([2]!Tabla1[[#This Row],[Código_Actividad]]="","",_xlfn.XLOOKUP([2]!Tabla1[[#This Row],[Código_Actividad]],CodigoActividad,[2]!Tabla2[Actividades Programables Presupuestables],"",0))</f>
        <v>#REF!</v>
      </c>
      <c r="I1234" s="529" t="str">
        <f>IFERROR(VLOOKUP('[2]Formulario PPGR3'!$G1234,'[2]Formulario PPGR2'!$H$9:$V$534,15,FALSE),"")</f>
        <v/>
      </c>
      <c r="J1234" s="534"/>
      <c r="K1234" s="533"/>
      <c r="L1234" s="530" t="str">
        <f>IF([2]!Tabla1[[#This Row],[Descripción]]="","",_xlfn.XLOOKUP([2]!Tabla1[[#This Row],[Descripción]],[2]!Tabla10[Descripción],[2]!Tabla10[Unidad de Medida],"",0))</f>
        <v/>
      </c>
      <c r="M1234" s="321"/>
      <c r="N1234" s="546" t="str">
        <f>IF([2]!Tabla1[[#This Row],[Descripción]]="","",_xlfn.XLOOKUP([2]!Tabla1[[#This Row],[Descripción]],[2]!Tabla10[Descripción],[2]!Tabla10[Precio Unitario],0))</f>
        <v/>
      </c>
      <c r="O1234" s="546" t="str">
        <f>IF([2]!Tabla1[[#This Row],[Cantidad de Insumos]]="","",[2]!Tabla1[[#This Row],[Precio Unitario]]*[2]!Tabla1[[#This Row],[Cantidad de Insumos]])</f>
        <v/>
      </c>
      <c r="P1234" s="531" t="str">
        <f>IF([2]!Tabla1[[#This Row],[Descripción]]="","",_xlfn.XLOOKUP([2]!Tabla1[[#This Row],[Descripción]],[2]!Tabla10[Descripción],[2]!Tabla10[CODIGO PRESUPUESTARIO],0))</f>
        <v/>
      </c>
      <c r="Q1234" s="532"/>
      <c r="R1234" s="532" t="str">
        <f>IF([2]!Tabla1[[#This Row],[Insumos]]="","",_xlfn.XLOOKUP([2]!Tabla1[[#This Row],[Insumos]],[2]!Tabla10[Insumo],[2]!Tabla10[InsumoAbrev],"",0))</f>
        <v/>
      </c>
      <c r="S1234" s="191"/>
    </row>
    <row r="1235" spans="2:19">
      <c r="B1235" s="191" t="str">
        <f>IF('Formulario PPGR3'!$G1235="","",CONCATENATE('Formulario PPGR3'!$C1235,".",'Formulario PPGR3'!$D1235,".",'Formulario PPGR3'!$E1235,".",'Formulario PPGR3'!$F1235))</f>
        <v/>
      </c>
      <c r="C1235" s="191" t="str">
        <f>IF('Formulario PPGR3'!$G1235="","",'Formulario PPGR1'!#REF!)</f>
        <v/>
      </c>
      <c r="D1235" s="191" t="str">
        <f>IF('Formulario PPGR3'!$G1235="","",'Formulario PPGR1'!#REF!)</f>
        <v/>
      </c>
      <c r="E1235" s="191" t="str">
        <f>IF('Formulario PPGR3'!$G1235="","",'Formulario PPGR1'!#REF!)</f>
        <v/>
      </c>
      <c r="F1235" s="191" t="str">
        <f>IF('Formulario PPGR3'!$G1235="","",'Formulario PPGR1'!#REF!)</f>
        <v/>
      </c>
      <c r="G1235" s="190"/>
      <c r="H1235" s="528" t="e" cm="1" vm="1">
        <f t="array" ref="H1235">IF([2]!Tabla1[[#This Row],[Código_Actividad]]="","",_xlfn.XLOOKUP([2]!Tabla1[[#This Row],[Código_Actividad]],CodigoActividad,[2]!Tabla2[Actividades Programables Presupuestables],"",0))</f>
        <v>#REF!</v>
      </c>
      <c r="I1235" s="529" t="str">
        <f>IFERROR(VLOOKUP('[2]Formulario PPGR3'!$G1235,'[2]Formulario PPGR2'!$H$9:$V$534,15,FALSE),"")</f>
        <v/>
      </c>
      <c r="J1235" s="534"/>
      <c r="K1235" s="533"/>
      <c r="L1235" s="530" t="str">
        <f>IF([2]!Tabla1[[#This Row],[Descripción]]="","",_xlfn.XLOOKUP([2]!Tabla1[[#This Row],[Descripción]],[2]!Tabla10[Descripción],[2]!Tabla10[Unidad de Medida],"",0))</f>
        <v/>
      </c>
      <c r="M1235" s="321"/>
      <c r="N1235" s="546" t="str">
        <f>IF([2]!Tabla1[[#This Row],[Descripción]]="","",_xlfn.XLOOKUP([2]!Tabla1[[#This Row],[Descripción]],[2]!Tabla10[Descripción],[2]!Tabla10[Precio Unitario],0))</f>
        <v/>
      </c>
      <c r="O1235" s="546" t="str">
        <f>IF([2]!Tabla1[[#This Row],[Cantidad de Insumos]]="","",[2]!Tabla1[[#This Row],[Precio Unitario]]*[2]!Tabla1[[#This Row],[Cantidad de Insumos]])</f>
        <v/>
      </c>
      <c r="P1235" s="531" t="str">
        <f>IF([2]!Tabla1[[#This Row],[Descripción]]="","",_xlfn.XLOOKUP([2]!Tabla1[[#This Row],[Descripción]],[2]!Tabla10[Descripción],[2]!Tabla10[CODIGO PRESUPUESTARIO],0))</f>
        <v/>
      </c>
      <c r="Q1235" s="532"/>
      <c r="R1235" s="532" t="str">
        <f>IF([2]!Tabla1[[#This Row],[Insumos]]="","",_xlfn.XLOOKUP([2]!Tabla1[[#This Row],[Insumos]],[2]!Tabla10[Insumo],[2]!Tabla10[InsumoAbrev],"",0))</f>
        <v/>
      </c>
      <c r="S1235" s="191"/>
    </row>
    <row r="1236" spans="2:19">
      <c r="B1236" s="191" t="str">
        <f>IF('Formulario PPGR3'!$G1236="","",CONCATENATE('Formulario PPGR3'!$C1236,".",'Formulario PPGR3'!$D1236,".",'Formulario PPGR3'!$E1236,".",'Formulario PPGR3'!$F1236))</f>
        <v/>
      </c>
      <c r="C1236" s="191" t="str">
        <f>IF('Formulario PPGR3'!$G1236="","",'Formulario PPGR1'!#REF!)</f>
        <v/>
      </c>
      <c r="D1236" s="191" t="str">
        <f>IF('Formulario PPGR3'!$G1236="","",'Formulario PPGR1'!#REF!)</f>
        <v/>
      </c>
      <c r="E1236" s="191" t="str">
        <f>IF('Formulario PPGR3'!$G1236="","",'Formulario PPGR1'!#REF!)</f>
        <v/>
      </c>
      <c r="F1236" s="191" t="str">
        <f>IF('Formulario PPGR3'!$G1236="","",'Formulario PPGR1'!#REF!)</f>
        <v/>
      </c>
      <c r="G1236" s="190"/>
      <c r="H1236" s="528" t="e" cm="1" vm="1">
        <f t="array" ref="H1236">IF([2]!Tabla1[[#This Row],[Código_Actividad]]="","",_xlfn.XLOOKUP([2]!Tabla1[[#This Row],[Código_Actividad]],CodigoActividad,[2]!Tabla2[Actividades Programables Presupuestables],"",0))</f>
        <v>#REF!</v>
      </c>
      <c r="I1236" s="529" t="str">
        <f>IFERROR(VLOOKUP('[2]Formulario PPGR3'!$G1236,'[2]Formulario PPGR2'!$H$9:$V$534,15,FALSE),"")</f>
        <v/>
      </c>
      <c r="J1236" s="534"/>
      <c r="K1236" s="533"/>
      <c r="L1236" s="530" t="str">
        <f>IF([2]!Tabla1[[#This Row],[Descripción]]="","",_xlfn.XLOOKUP([2]!Tabla1[[#This Row],[Descripción]],[2]!Tabla10[Descripción],[2]!Tabla10[Unidad de Medida],"",0))</f>
        <v/>
      </c>
      <c r="M1236" s="321"/>
      <c r="N1236" s="546" t="str">
        <f>IF([2]!Tabla1[[#This Row],[Descripción]]="","",_xlfn.XLOOKUP([2]!Tabla1[[#This Row],[Descripción]],[2]!Tabla10[Descripción],[2]!Tabla10[Precio Unitario],0))</f>
        <v/>
      </c>
      <c r="O1236" s="546" t="str">
        <f>IF([2]!Tabla1[[#This Row],[Cantidad de Insumos]]="","",[2]!Tabla1[[#This Row],[Precio Unitario]]*[2]!Tabla1[[#This Row],[Cantidad de Insumos]])</f>
        <v/>
      </c>
      <c r="P1236" s="531" t="str">
        <f>IF([2]!Tabla1[[#This Row],[Descripción]]="","",_xlfn.XLOOKUP([2]!Tabla1[[#This Row],[Descripción]],[2]!Tabla10[Descripción],[2]!Tabla10[CODIGO PRESUPUESTARIO],0))</f>
        <v/>
      </c>
      <c r="Q1236" s="532"/>
      <c r="R1236" s="532" t="str">
        <f>IF([2]!Tabla1[[#This Row],[Insumos]]="","",_xlfn.XLOOKUP([2]!Tabla1[[#This Row],[Insumos]],[2]!Tabla10[Insumo],[2]!Tabla10[InsumoAbrev],"",0))</f>
        <v/>
      </c>
      <c r="S1236" s="191"/>
    </row>
    <row r="1237" spans="2:19">
      <c r="B1237" s="191" t="str">
        <f>IF('Formulario PPGR3'!$G1237="","",CONCATENATE('Formulario PPGR3'!$C1237,".",'Formulario PPGR3'!$D1237,".",'Formulario PPGR3'!$E1237,".",'Formulario PPGR3'!$F1237))</f>
        <v/>
      </c>
      <c r="C1237" s="191" t="str">
        <f>IF('Formulario PPGR3'!$G1237="","",'Formulario PPGR1'!#REF!)</f>
        <v/>
      </c>
      <c r="D1237" s="191" t="str">
        <f>IF('Formulario PPGR3'!$G1237="","",'Formulario PPGR1'!#REF!)</f>
        <v/>
      </c>
      <c r="E1237" s="191" t="str">
        <f>IF('Formulario PPGR3'!$G1237="","",'Formulario PPGR1'!#REF!)</f>
        <v/>
      </c>
      <c r="F1237" s="191" t="str">
        <f>IF('Formulario PPGR3'!$G1237="","",'Formulario PPGR1'!#REF!)</f>
        <v/>
      </c>
      <c r="G1237" s="190"/>
      <c r="H1237" s="528" t="e" cm="1" vm="1">
        <f t="array" ref="H1237">IF([2]!Tabla1[[#This Row],[Código_Actividad]]="","",_xlfn.XLOOKUP([2]!Tabla1[[#This Row],[Código_Actividad]],CodigoActividad,[2]!Tabla2[Actividades Programables Presupuestables],"",0))</f>
        <v>#REF!</v>
      </c>
      <c r="I1237" s="529" t="str">
        <f>IFERROR(VLOOKUP('[2]Formulario PPGR3'!$G1237,'[2]Formulario PPGR2'!$H$9:$V$534,15,FALSE),"")</f>
        <v/>
      </c>
      <c r="J1237" s="534"/>
      <c r="K1237" s="533"/>
      <c r="L1237" s="530" t="str">
        <f>IF([2]!Tabla1[[#This Row],[Descripción]]="","",_xlfn.XLOOKUP([2]!Tabla1[[#This Row],[Descripción]],[2]!Tabla10[Descripción],[2]!Tabla10[Unidad de Medida],"",0))</f>
        <v/>
      </c>
      <c r="M1237" s="321"/>
      <c r="N1237" s="546" t="str">
        <f>IF([2]!Tabla1[[#This Row],[Descripción]]="","",_xlfn.XLOOKUP([2]!Tabla1[[#This Row],[Descripción]],[2]!Tabla10[Descripción],[2]!Tabla10[Precio Unitario],0))</f>
        <v/>
      </c>
      <c r="O1237" s="546" t="str">
        <f>IF([2]!Tabla1[[#This Row],[Cantidad de Insumos]]="","",[2]!Tabla1[[#This Row],[Precio Unitario]]*[2]!Tabla1[[#This Row],[Cantidad de Insumos]])</f>
        <v/>
      </c>
      <c r="P1237" s="531" t="str">
        <f>IF([2]!Tabla1[[#This Row],[Descripción]]="","",_xlfn.XLOOKUP([2]!Tabla1[[#This Row],[Descripción]],[2]!Tabla10[Descripción],[2]!Tabla10[CODIGO PRESUPUESTARIO],0))</f>
        <v/>
      </c>
      <c r="Q1237" s="532"/>
      <c r="R1237" s="532" t="str">
        <f>IF([2]!Tabla1[[#This Row],[Insumos]]="","",_xlfn.XLOOKUP([2]!Tabla1[[#This Row],[Insumos]],[2]!Tabla10[Insumo],[2]!Tabla10[InsumoAbrev],"",0))</f>
        <v/>
      </c>
      <c r="S1237" s="191"/>
    </row>
    <row r="1238" spans="2:19">
      <c r="B1238" s="191" t="str">
        <f>IF('Formulario PPGR3'!$G1238="","",CONCATENATE('Formulario PPGR3'!$C1238,".",'Formulario PPGR3'!$D1238,".",'Formulario PPGR3'!$E1238,".",'Formulario PPGR3'!$F1238))</f>
        <v/>
      </c>
      <c r="C1238" s="191" t="str">
        <f>IF('Formulario PPGR3'!$G1238="","",'Formulario PPGR1'!#REF!)</f>
        <v/>
      </c>
      <c r="D1238" s="191" t="str">
        <f>IF('Formulario PPGR3'!$G1238="","",'Formulario PPGR1'!#REF!)</f>
        <v/>
      </c>
      <c r="E1238" s="191" t="str">
        <f>IF('Formulario PPGR3'!$G1238="","",'Formulario PPGR1'!#REF!)</f>
        <v/>
      </c>
      <c r="F1238" s="191" t="str">
        <f>IF('Formulario PPGR3'!$G1238="","",'Formulario PPGR1'!#REF!)</f>
        <v/>
      </c>
      <c r="G1238" s="190"/>
      <c r="H1238" s="528" t="e" cm="1" vm="1">
        <f t="array" ref="H1238">IF([2]!Tabla1[[#This Row],[Código_Actividad]]="","",_xlfn.XLOOKUP([2]!Tabla1[[#This Row],[Código_Actividad]],CodigoActividad,[2]!Tabla2[Actividades Programables Presupuestables],"",0))</f>
        <v>#REF!</v>
      </c>
      <c r="I1238" s="529" t="str">
        <f>IFERROR(VLOOKUP('[2]Formulario PPGR3'!$G1238,'[2]Formulario PPGR2'!$H$9:$V$534,15,FALSE),"")</f>
        <v/>
      </c>
      <c r="J1238" s="534"/>
      <c r="K1238" s="533"/>
      <c r="L1238" s="530" t="str">
        <f>IF([2]!Tabla1[[#This Row],[Descripción]]="","",_xlfn.XLOOKUP([2]!Tabla1[[#This Row],[Descripción]],[2]!Tabla10[Descripción],[2]!Tabla10[Unidad de Medida],"",0))</f>
        <v/>
      </c>
      <c r="M1238" s="321"/>
      <c r="N1238" s="546" t="str">
        <f>IF([2]!Tabla1[[#This Row],[Descripción]]="","",_xlfn.XLOOKUP([2]!Tabla1[[#This Row],[Descripción]],[2]!Tabla10[Descripción],[2]!Tabla10[Precio Unitario],0))</f>
        <v/>
      </c>
      <c r="O1238" s="546" t="str">
        <f>IF([2]!Tabla1[[#This Row],[Cantidad de Insumos]]="","",[2]!Tabla1[[#This Row],[Precio Unitario]]*[2]!Tabla1[[#This Row],[Cantidad de Insumos]])</f>
        <v/>
      </c>
      <c r="P1238" s="531" t="str">
        <f>IF([2]!Tabla1[[#This Row],[Descripción]]="","",_xlfn.XLOOKUP([2]!Tabla1[[#This Row],[Descripción]],[2]!Tabla10[Descripción],[2]!Tabla10[CODIGO PRESUPUESTARIO],0))</f>
        <v/>
      </c>
      <c r="Q1238" s="532"/>
      <c r="R1238" s="532" t="str">
        <f>IF([2]!Tabla1[[#This Row],[Insumos]]="","",_xlfn.XLOOKUP([2]!Tabla1[[#This Row],[Insumos]],[2]!Tabla10[Insumo],[2]!Tabla10[InsumoAbrev],"",0))</f>
        <v/>
      </c>
      <c r="S1238" s="191"/>
    </row>
    <row r="1239" spans="2:19">
      <c r="B1239" s="191" t="str">
        <f>IF('Formulario PPGR3'!$G1239="","",CONCATENATE('Formulario PPGR3'!$C1239,".",'Formulario PPGR3'!$D1239,".",'Formulario PPGR3'!$E1239,".",'Formulario PPGR3'!$F1239))</f>
        <v/>
      </c>
      <c r="C1239" s="191" t="str">
        <f>IF('Formulario PPGR3'!$G1239="","",'Formulario PPGR1'!#REF!)</f>
        <v/>
      </c>
      <c r="D1239" s="191" t="str">
        <f>IF('Formulario PPGR3'!$G1239="","",'Formulario PPGR1'!#REF!)</f>
        <v/>
      </c>
      <c r="E1239" s="191" t="str">
        <f>IF('Formulario PPGR3'!$G1239="","",'Formulario PPGR1'!#REF!)</f>
        <v/>
      </c>
      <c r="F1239" s="191" t="str">
        <f>IF('Formulario PPGR3'!$G1239="","",'Formulario PPGR1'!#REF!)</f>
        <v/>
      </c>
      <c r="G1239" s="190"/>
      <c r="H1239" s="528" t="e" cm="1" vm="1">
        <f t="array" ref="H1239">IF([2]!Tabla1[[#This Row],[Código_Actividad]]="","",_xlfn.XLOOKUP([2]!Tabla1[[#This Row],[Código_Actividad]],CodigoActividad,[2]!Tabla2[Actividades Programables Presupuestables],"",0))</f>
        <v>#REF!</v>
      </c>
      <c r="I1239" s="529" t="str">
        <f>IFERROR(VLOOKUP('[2]Formulario PPGR3'!$G1239,'[2]Formulario PPGR2'!$H$9:$V$534,15,FALSE),"")</f>
        <v/>
      </c>
      <c r="J1239" s="534"/>
      <c r="K1239" s="533"/>
      <c r="L1239" s="530" t="str">
        <f>IF([2]!Tabla1[[#This Row],[Descripción]]="","",_xlfn.XLOOKUP([2]!Tabla1[[#This Row],[Descripción]],[2]!Tabla10[Descripción],[2]!Tabla10[Unidad de Medida],"",0))</f>
        <v/>
      </c>
      <c r="M1239" s="321"/>
      <c r="N1239" s="546" t="str">
        <f>IF([2]!Tabla1[[#This Row],[Descripción]]="","",_xlfn.XLOOKUP([2]!Tabla1[[#This Row],[Descripción]],[2]!Tabla10[Descripción],[2]!Tabla10[Precio Unitario],0))</f>
        <v/>
      </c>
      <c r="O1239" s="546" t="str">
        <f>IF([2]!Tabla1[[#This Row],[Cantidad de Insumos]]="","",[2]!Tabla1[[#This Row],[Precio Unitario]]*[2]!Tabla1[[#This Row],[Cantidad de Insumos]])</f>
        <v/>
      </c>
      <c r="P1239" s="531" t="str">
        <f>IF([2]!Tabla1[[#This Row],[Descripción]]="","",_xlfn.XLOOKUP([2]!Tabla1[[#This Row],[Descripción]],[2]!Tabla10[Descripción],[2]!Tabla10[CODIGO PRESUPUESTARIO],0))</f>
        <v/>
      </c>
      <c r="Q1239" s="532"/>
      <c r="R1239" s="532" t="str">
        <f>IF([2]!Tabla1[[#This Row],[Insumos]]="","",_xlfn.XLOOKUP([2]!Tabla1[[#This Row],[Insumos]],[2]!Tabla10[Insumo],[2]!Tabla10[InsumoAbrev],"",0))</f>
        <v/>
      </c>
      <c r="S1239" s="191"/>
    </row>
    <row r="1240" spans="2:19">
      <c r="B1240" s="191" t="str">
        <f>IF('Formulario PPGR3'!$G1240="","",CONCATENATE('Formulario PPGR3'!$C1240,".",'Formulario PPGR3'!$D1240,".",'Formulario PPGR3'!$E1240,".",'Formulario PPGR3'!$F1240))</f>
        <v/>
      </c>
      <c r="C1240" s="191" t="str">
        <f>IF('Formulario PPGR3'!$G1240="","",'Formulario PPGR1'!#REF!)</f>
        <v/>
      </c>
      <c r="D1240" s="191" t="str">
        <f>IF('Formulario PPGR3'!$G1240="","",'Formulario PPGR1'!#REF!)</f>
        <v/>
      </c>
      <c r="E1240" s="191" t="str">
        <f>IF('Formulario PPGR3'!$G1240="","",'Formulario PPGR1'!#REF!)</f>
        <v/>
      </c>
      <c r="F1240" s="191" t="str">
        <f>IF('Formulario PPGR3'!$G1240="","",'Formulario PPGR1'!#REF!)</f>
        <v/>
      </c>
      <c r="G1240" s="190"/>
      <c r="H1240" s="528" t="e" cm="1" vm="1">
        <f t="array" ref="H1240">IF([2]!Tabla1[[#This Row],[Código_Actividad]]="","",_xlfn.XLOOKUP([2]!Tabla1[[#This Row],[Código_Actividad]],CodigoActividad,[2]!Tabla2[Actividades Programables Presupuestables],"",0))</f>
        <v>#REF!</v>
      </c>
      <c r="I1240" s="529" t="str">
        <f>IFERROR(VLOOKUP('[2]Formulario PPGR3'!$G1240,'[2]Formulario PPGR2'!$H$9:$V$534,15,FALSE),"")</f>
        <v/>
      </c>
      <c r="J1240" s="534"/>
      <c r="K1240" s="533"/>
      <c r="L1240" s="530" t="str">
        <f>IF([2]!Tabla1[[#This Row],[Descripción]]="","",_xlfn.XLOOKUP([2]!Tabla1[[#This Row],[Descripción]],[2]!Tabla10[Descripción],[2]!Tabla10[Unidad de Medida],"",0))</f>
        <v/>
      </c>
      <c r="M1240" s="321"/>
      <c r="N1240" s="546" t="str">
        <f>IF([2]!Tabla1[[#This Row],[Descripción]]="","",_xlfn.XLOOKUP([2]!Tabla1[[#This Row],[Descripción]],[2]!Tabla10[Descripción],[2]!Tabla10[Precio Unitario],0))</f>
        <v/>
      </c>
      <c r="O1240" s="546" t="str">
        <f>IF([2]!Tabla1[[#This Row],[Cantidad de Insumos]]="","",[2]!Tabla1[[#This Row],[Precio Unitario]]*[2]!Tabla1[[#This Row],[Cantidad de Insumos]])</f>
        <v/>
      </c>
      <c r="P1240" s="531" t="str">
        <f>IF([2]!Tabla1[[#This Row],[Descripción]]="","",_xlfn.XLOOKUP([2]!Tabla1[[#This Row],[Descripción]],[2]!Tabla10[Descripción],[2]!Tabla10[CODIGO PRESUPUESTARIO],0))</f>
        <v/>
      </c>
      <c r="Q1240" s="532"/>
      <c r="R1240" s="532" t="str">
        <f>IF([2]!Tabla1[[#This Row],[Insumos]]="","",_xlfn.XLOOKUP([2]!Tabla1[[#This Row],[Insumos]],[2]!Tabla10[Insumo],[2]!Tabla10[InsumoAbrev],"",0))</f>
        <v/>
      </c>
      <c r="S1240" s="191"/>
    </row>
    <row r="1241" spans="2:19">
      <c r="B1241" s="191" t="str">
        <f>IF('Formulario PPGR3'!$G1241="","",CONCATENATE('Formulario PPGR3'!$C1241,".",'Formulario PPGR3'!$D1241,".",'Formulario PPGR3'!$E1241,".",'Formulario PPGR3'!$F1241))</f>
        <v/>
      </c>
      <c r="C1241" s="191" t="str">
        <f>IF('Formulario PPGR3'!$G1241="","",'Formulario PPGR1'!#REF!)</f>
        <v/>
      </c>
      <c r="D1241" s="191" t="str">
        <f>IF('Formulario PPGR3'!$G1241="","",'Formulario PPGR1'!#REF!)</f>
        <v/>
      </c>
      <c r="E1241" s="191" t="str">
        <f>IF('Formulario PPGR3'!$G1241="","",'Formulario PPGR1'!#REF!)</f>
        <v/>
      </c>
      <c r="F1241" s="191" t="str">
        <f>IF('Formulario PPGR3'!$G1241="","",'Formulario PPGR1'!#REF!)</f>
        <v/>
      </c>
      <c r="G1241" s="190"/>
      <c r="H1241" s="528" t="e" cm="1" vm="1">
        <f t="array" ref="H1241">IF([2]!Tabla1[[#This Row],[Código_Actividad]]="","",_xlfn.XLOOKUP([2]!Tabla1[[#This Row],[Código_Actividad]],CodigoActividad,[2]!Tabla2[Actividades Programables Presupuestables],"",0))</f>
        <v>#REF!</v>
      </c>
      <c r="I1241" s="529" t="str">
        <f>IFERROR(VLOOKUP('[2]Formulario PPGR3'!$G1241,'[2]Formulario PPGR2'!$H$9:$V$534,15,FALSE),"")</f>
        <v/>
      </c>
      <c r="J1241" s="534"/>
      <c r="K1241" s="533"/>
      <c r="L1241" s="530" t="str">
        <f>IF([2]!Tabla1[[#This Row],[Descripción]]="","",_xlfn.XLOOKUP([2]!Tabla1[[#This Row],[Descripción]],[2]!Tabla10[Descripción],[2]!Tabla10[Unidad de Medida],"",0))</f>
        <v/>
      </c>
      <c r="M1241" s="321"/>
      <c r="N1241" s="546" t="str">
        <f>IF([2]!Tabla1[[#This Row],[Descripción]]="","",_xlfn.XLOOKUP([2]!Tabla1[[#This Row],[Descripción]],[2]!Tabla10[Descripción],[2]!Tabla10[Precio Unitario],0))</f>
        <v/>
      </c>
      <c r="O1241" s="546" t="str">
        <f>IF([2]!Tabla1[[#This Row],[Cantidad de Insumos]]="","",[2]!Tabla1[[#This Row],[Precio Unitario]]*[2]!Tabla1[[#This Row],[Cantidad de Insumos]])</f>
        <v/>
      </c>
      <c r="P1241" s="531" t="str">
        <f>IF([2]!Tabla1[[#This Row],[Descripción]]="","",_xlfn.XLOOKUP([2]!Tabla1[[#This Row],[Descripción]],[2]!Tabla10[Descripción],[2]!Tabla10[CODIGO PRESUPUESTARIO],0))</f>
        <v/>
      </c>
      <c r="Q1241" s="532"/>
      <c r="R1241" s="532" t="str">
        <f>IF([2]!Tabla1[[#This Row],[Insumos]]="","",_xlfn.XLOOKUP([2]!Tabla1[[#This Row],[Insumos]],[2]!Tabla10[Insumo],[2]!Tabla10[InsumoAbrev],"",0))</f>
        <v/>
      </c>
      <c r="S1241" s="191"/>
    </row>
    <row r="1242" spans="2:19">
      <c r="B1242" s="191" t="str">
        <f>IF('Formulario PPGR3'!$G1242="","",CONCATENATE('Formulario PPGR3'!$C1242,".",'Formulario PPGR3'!$D1242,".",'Formulario PPGR3'!$E1242,".",'Formulario PPGR3'!$F1242))</f>
        <v/>
      </c>
      <c r="C1242" s="191" t="str">
        <f>IF('Formulario PPGR3'!$G1242="","",'Formulario PPGR1'!#REF!)</f>
        <v/>
      </c>
      <c r="D1242" s="191" t="str">
        <f>IF('Formulario PPGR3'!$G1242="","",'Formulario PPGR1'!#REF!)</f>
        <v/>
      </c>
      <c r="E1242" s="191" t="str">
        <f>IF('Formulario PPGR3'!$G1242="","",'Formulario PPGR1'!#REF!)</f>
        <v/>
      </c>
      <c r="F1242" s="191" t="str">
        <f>IF('Formulario PPGR3'!$G1242="","",'Formulario PPGR1'!#REF!)</f>
        <v/>
      </c>
      <c r="G1242" s="190"/>
      <c r="H1242" s="528" t="e" cm="1" vm="1">
        <f t="array" ref="H1242">IF([2]!Tabla1[[#This Row],[Código_Actividad]]="","",_xlfn.XLOOKUP([2]!Tabla1[[#This Row],[Código_Actividad]],CodigoActividad,[2]!Tabla2[Actividades Programables Presupuestables],"",0))</f>
        <v>#REF!</v>
      </c>
      <c r="I1242" s="529" t="str">
        <f>IFERROR(VLOOKUP('[2]Formulario PPGR3'!$G1242,'[2]Formulario PPGR2'!$H$9:$V$534,15,FALSE),"")</f>
        <v/>
      </c>
      <c r="J1242" s="534"/>
      <c r="K1242" s="533"/>
      <c r="L1242" s="530" t="str">
        <f>IF([2]!Tabla1[[#This Row],[Descripción]]="","",_xlfn.XLOOKUP([2]!Tabla1[[#This Row],[Descripción]],[2]!Tabla10[Descripción],[2]!Tabla10[Unidad de Medida],"",0))</f>
        <v/>
      </c>
      <c r="M1242" s="321"/>
      <c r="N1242" s="546" t="str">
        <f>IF([2]!Tabla1[[#This Row],[Descripción]]="","",_xlfn.XLOOKUP([2]!Tabla1[[#This Row],[Descripción]],[2]!Tabla10[Descripción],[2]!Tabla10[Precio Unitario],0))</f>
        <v/>
      </c>
      <c r="O1242" s="546" t="str">
        <f>IF([2]!Tabla1[[#This Row],[Cantidad de Insumos]]="","",[2]!Tabla1[[#This Row],[Precio Unitario]]*[2]!Tabla1[[#This Row],[Cantidad de Insumos]])</f>
        <v/>
      </c>
      <c r="P1242" s="531" t="str">
        <f>IF([2]!Tabla1[[#This Row],[Descripción]]="","",_xlfn.XLOOKUP([2]!Tabla1[[#This Row],[Descripción]],[2]!Tabla10[Descripción],[2]!Tabla10[CODIGO PRESUPUESTARIO],0))</f>
        <v/>
      </c>
      <c r="Q1242" s="532"/>
      <c r="R1242" s="532" t="str">
        <f>IF([2]!Tabla1[[#This Row],[Insumos]]="","",_xlfn.XLOOKUP([2]!Tabla1[[#This Row],[Insumos]],[2]!Tabla10[Insumo],[2]!Tabla10[InsumoAbrev],"",0))</f>
        <v/>
      </c>
      <c r="S1242" s="191"/>
    </row>
    <row r="1243" spans="2:19">
      <c r="B1243" s="191" t="str">
        <f>IF('Formulario PPGR3'!$G1243="","",CONCATENATE('Formulario PPGR3'!$C1243,".",'Formulario PPGR3'!$D1243,".",'Formulario PPGR3'!$E1243,".",'Formulario PPGR3'!$F1243))</f>
        <v/>
      </c>
      <c r="C1243" s="191" t="str">
        <f>IF('Formulario PPGR3'!$G1243="","",'Formulario PPGR1'!#REF!)</f>
        <v/>
      </c>
      <c r="D1243" s="191" t="str">
        <f>IF('Formulario PPGR3'!$G1243="","",'Formulario PPGR1'!#REF!)</f>
        <v/>
      </c>
      <c r="E1243" s="191" t="str">
        <f>IF('Formulario PPGR3'!$G1243="","",'Formulario PPGR1'!#REF!)</f>
        <v/>
      </c>
      <c r="F1243" s="191" t="str">
        <f>IF('Formulario PPGR3'!$G1243="","",'Formulario PPGR1'!#REF!)</f>
        <v/>
      </c>
      <c r="G1243" s="190"/>
      <c r="H1243" s="528" t="e" cm="1" vm="1">
        <f t="array" ref="H1243">IF([2]!Tabla1[[#This Row],[Código_Actividad]]="","",_xlfn.XLOOKUP([2]!Tabla1[[#This Row],[Código_Actividad]],CodigoActividad,[2]!Tabla2[Actividades Programables Presupuestables],"",0))</f>
        <v>#REF!</v>
      </c>
      <c r="I1243" s="529" t="str">
        <f>IFERROR(VLOOKUP('[2]Formulario PPGR3'!$G1243,'[2]Formulario PPGR2'!$H$9:$V$534,15,FALSE),"")</f>
        <v/>
      </c>
      <c r="J1243" s="534"/>
      <c r="K1243" s="533"/>
      <c r="L1243" s="530" t="str">
        <f>IF([2]!Tabla1[[#This Row],[Descripción]]="","",_xlfn.XLOOKUP([2]!Tabla1[[#This Row],[Descripción]],[2]!Tabla10[Descripción],[2]!Tabla10[Unidad de Medida],"",0))</f>
        <v/>
      </c>
      <c r="M1243" s="321"/>
      <c r="N1243" s="546" t="str">
        <f>IF([2]!Tabla1[[#This Row],[Descripción]]="","",_xlfn.XLOOKUP([2]!Tabla1[[#This Row],[Descripción]],[2]!Tabla10[Descripción],[2]!Tabla10[Precio Unitario],0))</f>
        <v/>
      </c>
      <c r="O1243" s="546" t="str">
        <f>IF([2]!Tabla1[[#This Row],[Cantidad de Insumos]]="","",[2]!Tabla1[[#This Row],[Precio Unitario]]*[2]!Tabla1[[#This Row],[Cantidad de Insumos]])</f>
        <v/>
      </c>
      <c r="P1243" s="531" t="str">
        <f>IF([2]!Tabla1[[#This Row],[Descripción]]="","",_xlfn.XLOOKUP([2]!Tabla1[[#This Row],[Descripción]],[2]!Tabla10[Descripción],[2]!Tabla10[CODIGO PRESUPUESTARIO],0))</f>
        <v/>
      </c>
      <c r="Q1243" s="532"/>
      <c r="R1243" s="532" t="str">
        <f>IF([2]!Tabla1[[#This Row],[Insumos]]="","",_xlfn.XLOOKUP([2]!Tabla1[[#This Row],[Insumos]],[2]!Tabla10[Insumo],[2]!Tabla10[InsumoAbrev],"",0))</f>
        <v/>
      </c>
      <c r="S1243" s="191"/>
    </row>
    <row r="1244" spans="2:19">
      <c r="B1244" s="191" t="str">
        <f>IF('Formulario PPGR3'!$G1244="","",CONCATENATE('Formulario PPGR3'!$C1244,".",'Formulario PPGR3'!$D1244,".",'Formulario PPGR3'!$E1244,".",'Formulario PPGR3'!$F1244))</f>
        <v/>
      </c>
      <c r="C1244" s="191" t="str">
        <f>IF('Formulario PPGR3'!$G1244="","",'Formulario PPGR1'!#REF!)</f>
        <v/>
      </c>
      <c r="D1244" s="191" t="str">
        <f>IF('Formulario PPGR3'!$G1244="","",'Formulario PPGR1'!#REF!)</f>
        <v/>
      </c>
      <c r="E1244" s="191" t="str">
        <f>IF('Formulario PPGR3'!$G1244="","",'Formulario PPGR1'!#REF!)</f>
        <v/>
      </c>
      <c r="F1244" s="191" t="str">
        <f>IF('Formulario PPGR3'!$G1244="","",'Formulario PPGR1'!#REF!)</f>
        <v/>
      </c>
      <c r="G1244" s="190"/>
      <c r="H1244" s="528" t="e" cm="1" vm="1">
        <f t="array" ref="H1244">IF([2]!Tabla1[[#This Row],[Código_Actividad]]="","",_xlfn.XLOOKUP([2]!Tabla1[[#This Row],[Código_Actividad]],CodigoActividad,[2]!Tabla2[Actividades Programables Presupuestables],"",0))</f>
        <v>#REF!</v>
      </c>
      <c r="I1244" s="529" t="str">
        <f>IFERROR(VLOOKUP('[2]Formulario PPGR3'!$G1244,'[2]Formulario PPGR2'!$H$9:$V$534,15,FALSE),"")</f>
        <v/>
      </c>
      <c r="J1244" s="534"/>
      <c r="K1244" s="533"/>
      <c r="L1244" s="530" t="str">
        <f>IF([2]!Tabla1[[#This Row],[Descripción]]="","",_xlfn.XLOOKUP([2]!Tabla1[[#This Row],[Descripción]],[2]!Tabla10[Descripción],[2]!Tabla10[Unidad de Medida],"",0))</f>
        <v/>
      </c>
      <c r="M1244" s="321"/>
      <c r="N1244" s="546" t="str">
        <f>IF([2]!Tabla1[[#This Row],[Descripción]]="","",_xlfn.XLOOKUP([2]!Tabla1[[#This Row],[Descripción]],[2]!Tabla10[Descripción],[2]!Tabla10[Precio Unitario],0))</f>
        <v/>
      </c>
      <c r="O1244" s="546" t="str">
        <f>IF([2]!Tabla1[[#This Row],[Cantidad de Insumos]]="","",[2]!Tabla1[[#This Row],[Precio Unitario]]*[2]!Tabla1[[#This Row],[Cantidad de Insumos]])</f>
        <v/>
      </c>
      <c r="P1244" s="531" t="str">
        <f>IF([2]!Tabla1[[#This Row],[Descripción]]="","",_xlfn.XLOOKUP([2]!Tabla1[[#This Row],[Descripción]],[2]!Tabla10[Descripción],[2]!Tabla10[CODIGO PRESUPUESTARIO],0))</f>
        <v/>
      </c>
      <c r="Q1244" s="532"/>
      <c r="R1244" s="532" t="str">
        <f>IF([2]!Tabla1[[#This Row],[Insumos]]="","",_xlfn.XLOOKUP([2]!Tabla1[[#This Row],[Insumos]],[2]!Tabla10[Insumo],[2]!Tabla10[InsumoAbrev],"",0))</f>
        <v/>
      </c>
      <c r="S1244" s="191"/>
    </row>
    <row r="1245" spans="2:19">
      <c r="B1245" s="191" t="str">
        <f>IF('Formulario PPGR3'!$G1245="","",CONCATENATE('Formulario PPGR3'!$C1245,".",'Formulario PPGR3'!$D1245,".",'Formulario PPGR3'!$E1245,".",'Formulario PPGR3'!$F1245))</f>
        <v/>
      </c>
      <c r="C1245" s="191" t="str">
        <f>IF('Formulario PPGR3'!$G1245="","",'Formulario PPGR1'!#REF!)</f>
        <v/>
      </c>
      <c r="D1245" s="191" t="str">
        <f>IF('Formulario PPGR3'!$G1245="","",'Formulario PPGR1'!#REF!)</f>
        <v/>
      </c>
      <c r="E1245" s="191" t="str">
        <f>IF('Formulario PPGR3'!$G1245="","",'Formulario PPGR1'!#REF!)</f>
        <v/>
      </c>
      <c r="F1245" s="191" t="str">
        <f>IF('Formulario PPGR3'!$G1245="","",'Formulario PPGR1'!#REF!)</f>
        <v/>
      </c>
      <c r="G1245" s="190"/>
      <c r="H1245" s="528" t="e" cm="1" vm="1">
        <f t="array" ref="H1245">IF([2]!Tabla1[[#This Row],[Código_Actividad]]="","",_xlfn.XLOOKUP([2]!Tabla1[[#This Row],[Código_Actividad]],CodigoActividad,[2]!Tabla2[Actividades Programables Presupuestables],"",0))</f>
        <v>#REF!</v>
      </c>
      <c r="I1245" s="529" t="str">
        <f>IFERROR(VLOOKUP('[2]Formulario PPGR3'!$G1245,'[2]Formulario PPGR2'!$H$9:$V$534,15,FALSE),"")</f>
        <v/>
      </c>
      <c r="J1245" s="534"/>
      <c r="K1245" s="533"/>
      <c r="L1245" s="530" t="str">
        <f>IF([2]!Tabla1[[#This Row],[Descripción]]="","",_xlfn.XLOOKUP([2]!Tabla1[[#This Row],[Descripción]],[2]!Tabla10[Descripción],[2]!Tabla10[Unidad de Medida],"",0))</f>
        <v/>
      </c>
      <c r="M1245" s="321"/>
      <c r="N1245" s="546" t="str">
        <f>IF([2]!Tabla1[[#This Row],[Descripción]]="","",_xlfn.XLOOKUP([2]!Tabla1[[#This Row],[Descripción]],[2]!Tabla10[Descripción],[2]!Tabla10[Precio Unitario],0))</f>
        <v/>
      </c>
      <c r="O1245" s="546" t="str">
        <f>IF([2]!Tabla1[[#This Row],[Cantidad de Insumos]]="","",[2]!Tabla1[[#This Row],[Precio Unitario]]*[2]!Tabla1[[#This Row],[Cantidad de Insumos]])</f>
        <v/>
      </c>
      <c r="P1245" s="531" t="str">
        <f>IF([2]!Tabla1[[#This Row],[Descripción]]="","",_xlfn.XLOOKUP([2]!Tabla1[[#This Row],[Descripción]],[2]!Tabla10[Descripción],[2]!Tabla10[CODIGO PRESUPUESTARIO],0))</f>
        <v/>
      </c>
      <c r="Q1245" s="532"/>
      <c r="R1245" s="532" t="str">
        <f>IF([2]!Tabla1[[#This Row],[Insumos]]="","",_xlfn.XLOOKUP([2]!Tabla1[[#This Row],[Insumos]],[2]!Tabla10[Insumo],[2]!Tabla10[InsumoAbrev],"",0))</f>
        <v/>
      </c>
      <c r="S1245" s="191"/>
    </row>
    <row r="1246" spans="2:19">
      <c r="B1246" s="191" t="str">
        <f>IF('Formulario PPGR3'!$G1246="","",CONCATENATE('Formulario PPGR3'!$C1246,".",'Formulario PPGR3'!$D1246,".",'Formulario PPGR3'!$E1246,".",'Formulario PPGR3'!$F1246))</f>
        <v/>
      </c>
      <c r="C1246" s="191" t="str">
        <f>IF('Formulario PPGR3'!$G1246="","",'Formulario PPGR1'!#REF!)</f>
        <v/>
      </c>
      <c r="D1246" s="191" t="str">
        <f>IF('Formulario PPGR3'!$G1246="","",'Formulario PPGR1'!#REF!)</f>
        <v/>
      </c>
      <c r="E1246" s="191" t="str">
        <f>IF('Formulario PPGR3'!$G1246="","",'Formulario PPGR1'!#REF!)</f>
        <v/>
      </c>
      <c r="F1246" s="191" t="str">
        <f>IF('Formulario PPGR3'!$G1246="","",'Formulario PPGR1'!#REF!)</f>
        <v/>
      </c>
      <c r="G1246" s="190"/>
      <c r="H1246" s="528" t="e" cm="1" vm="1">
        <f t="array" ref="H1246">IF([2]!Tabla1[[#This Row],[Código_Actividad]]="","",_xlfn.XLOOKUP([2]!Tabla1[[#This Row],[Código_Actividad]],CodigoActividad,[2]!Tabla2[Actividades Programables Presupuestables],"",0))</f>
        <v>#REF!</v>
      </c>
      <c r="I1246" s="529" t="str">
        <f>IFERROR(VLOOKUP('[2]Formulario PPGR3'!$G1246,'[2]Formulario PPGR2'!$H$9:$V$534,15,FALSE),"")</f>
        <v/>
      </c>
      <c r="J1246" s="534"/>
      <c r="K1246" s="533"/>
      <c r="L1246" s="530" t="str">
        <f>IF([2]!Tabla1[[#This Row],[Descripción]]="","",_xlfn.XLOOKUP([2]!Tabla1[[#This Row],[Descripción]],[2]!Tabla10[Descripción],[2]!Tabla10[Unidad de Medida],"",0))</f>
        <v/>
      </c>
      <c r="M1246" s="321"/>
      <c r="N1246" s="546" t="str">
        <f>IF([2]!Tabla1[[#This Row],[Descripción]]="","",_xlfn.XLOOKUP([2]!Tabla1[[#This Row],[Descripción]],[2]!Tabla10[Descripción],[2]!Tabla10[Precio Unitario],0))</f>
        <v/>
      </c>
      <c r="O1246" s="546" t="str">
        <f>IF([2]!Tabla1[[#This Row],[Cantidad de Insumos]]="","",[2]!Tabla1[[#This Row],[Precio Unitario]]*[2]!Tabla1[[#This Row],[Cantidad de Insumos]])</f>
        <v/>
      </c>
      <c r="P1246" s="531" t="str">
        <f>IF([2]!Tabla1[[#This Row],[Descripción]]="","",_xlfn.XLOOKUP([2]!Tabla1[[#This Row],[Descripción]],[2]!Tabla10[Descripción],[2]!Tabla10[CODIGO PRESUPUESTARIO],0))</f>
        <v/>
      </c>
      <c r="Q1246" s="532"/>
      <c r="R1246" s="532" t="str">
        <f>IF([2]!Tabla1[[#This Row],[Insumos]]="","",_xlfn.XLOOKUP([2]!Tabla1[[#This Row],[Insumos]],[2]!Tabla10[Insumo],[2]!Tabla10[InsumoAbrev],"",0))</f>
        <v/>
      </c>
      <c r="S1246" s="191"/>
    </row>
    <row r="1247" spans="2:19">
      <c r="B1247" s="191" t="str">
        <f>IF('Formulario PPGR3'!$G1247="","",CONCATENATE('Formulario PPGR3'!$C1247,".",'Formulario PPGR3'!$D1247,".",'Formulario PPGR3'!$E1247,".",'Formulario PPGR3'!$F1247))</f>
        <v/>
      </c>
      <c r="C1247" s="191" t="str">
        <f>IF('Formulario PPGR3'!$G1247="","",'Formulario PPGR1'!#REF!)</f>
        <v/>
      </c>
      <c r="D1247" s="191" t="str">
        <f>IF('Formulario PPGR3'!$G1247="","",'Formulario PPGR1'!#REF!)</f>
        <v/>
      </c>
      <c r="E1247" s="191" t="str">
        <f>IF('Formulario PPGR3'!$G1247="","",'Formulario PPGR1'!#REF!)</f>
        <v/>
      </c>
      <c r="F1247" s="191" t="str">
        <f>IF('Formulario PPGR3'!$G1247="","",'Formulario PPGR1'!#REF!)</f>
        <v/>
      </c>
      <c r="G1247" s="190"/>
      <c r="H1247" s="528" t="e" cm="1" vm="1">
        <f t="array" ref="H1247">IF([2]!Tabla1[[#This Row],[Código_Actividad]]="","",_xlfn.XLOOKUP([2]!Tabla1[[#This Row],[Código_Actividad]],CodigoActividad,[2]!Tabla2[Actividades Programables Presupuestables],"",0))</f>
        <v>#REF!</v>
      </c>
      <c r="I1247" s="529" t="str">
        <f>IFERROR(VLOOKUP('[2]Formulario PPGR3'!$G1247,'[2]Formulario PPGR2'!$H$9:$V$534,15,FALSE),"")</f>
        <v/>
      </c>
      <c r="J1247" s="534"/>
      <c r="K1247" s="533"/>
      <c r="L1247" s="530" t="str">
        <f>IF([2]!Tabla1[[#This Row],[Descripción]]="","",_xlfn.XLOOKUP([2]!Tabla1[[#This Row],[Descripción]],[2]!Tabla10[Descripción],[2]!Tabla10[Unidad de Medida],"",0))</f>
        <v/>
      </c>
      <c r="M1247" s="321"/>
      <c r="N1247" s="546" t="str">
        <f>IF([2]!Tabla1[[#This Row],[Descripción]]="","",_xlfn.XLOOKUP([2]!Tabla1[[#This Row],[Descripción]],[2]!Tabla10[Descripción],[2]!Tabla10[Precio Unitario],0))</f>
        <v/>
      </c>
      <c r="O1247" s="546" t="str">
        <f>IF([2]!Tabla1[[#This Row],[Cantidad de Insumos]]="","",[2]!Tabla1[[#This Row],[Precio Unitario]]*[2]!Tabla1[[#This Row],[Cantidad de Insumos]])</f>
        <v/>
      </c>
      <c r="P1247" s="531" t="str">
        <f>IF([2]!Tabla1[[#This Row],[Descripción]]="","",_xlfn.XLOOKUP([2]!Tabla1[[#This Row],[Descripción]],[2]!Tabla10[Descripción],[2]!Tabla10[CODIGO PRESUPUESTARIO],0))</f>
        <v/>
      </c>
      <c r="Q1247" s="532"/>
      <c r="R1247" s="532" t="str">
        <f>IF([2]!Tabla1[[#This Row],[Insumos]]="","",_xlfn.XLOOKUP([2]!Tabla1[[#This Row],[Insumos]],[2]!Tabla10[Insumo],[2]!Tabla10[InsumoAbrev],"",0))</f>
        <v/>
      </c>
      <c r="S1247" s="191"/>
    </row>
    <row r="1248" spans="2:19">
      <c r="B1248" s="191" t="str">
        <f>IF('Formulario PPGR3'!$G1248="","",CONCATENATE('Formulario PPGR3'!$C1248,".",'Formulario PPGR3'!$D1248,".",'Formulario PPGR3'!$E1248,".",'Formulario PPGR3'!$F1248))</f>
        <v/>
      </c>
      <c r="C1248" s="191" t="str">
        <f>IF('Formulario PPGR3'!$G1248="","",'Formulario PPGR1'!#REF!)</f>
        <v/>
      </c>
      <c r="D1248" s="191" t="str">
        <f>IF('Formulario PPGR3'!$G1248="","",'Formulario PPGR1'!#REF!)</f>
        <v/>
      </c>
      <c r="E1248" s="191" t="str">
        <f>IF('Formulario PPGR3'!$G1248="","",'Formulario PPGR1'!#REF!)</f>
        <v/>
      </c>
      <c r="F1248" s="191" t="str">
        <f>IF('Formulario PPGR3'!$G1248="","",'Formulario PPGR1'!#REF!)</f>
        <v/>
      </c>
      <c r="G1248" s="190"/>
      <c r="H1248" s="528" t="e" cm="1" vm="1">
        <f t="array" ref="H1248">IF([2]!Tabla1[[#This Row],[Código_Actividad]]="","",_xlfn.XLOOKUP([2]!Tabla1[[#This Row],[Código_Actividad]],CodigoActividad,[2]!Tabla2[Actividades Programables Presupuestables],"",0))</f>
        <v>#REF!</v>
      </c>
      <c r="I1248" s="529" t="str">
        <f>IFERROR(VLOOKUP('[2]Formulario PPGR3'!$G1248,'[2]Formulario PPGR2'!$H$9:$V$534,15,FALSE),"")</f>
        <v/>
      </c>
      <c r="J1248" s="534"/>
      <c r="K1248" s="533"/>
      <c r="L1248" s="530" t="str">
        <f>IF([2]!Tabla1[[#This Row],[Descripción]]="","",_xlfn.XLOOKUP([2]!Tabla1[[#This Row],[Descripción]],[2]!Tabla10[Descripción],[2]!Tabla10[Unidad de Medida],"",0))</f>
        <v/>
      </c>
      <c r="M1248" s="321"/>
      <c r="N1248" s="546" t="str">
        <f>IF([2]!Tabla1[[#This Row],[Descripción]]="","",_xlfn.XLOOKUP([2]!Tabla1[[#This Row],[Descripción]],[2]!Tabla10[Descripción],[2]!Tabla10[Precio Unitario],0))</f>
        <v/>
      </c>
      <c r="O1248" s="546" t="str">
        <f>IF([2]!Tabla1[[#This Row],[Cantidad de Insumos]]="","",[2]!Tabla1[[#This Row],[Precio Unitario]]*[2]!Tabla1[[#This Row],[Cantidad de Insumos]])</f>
        <v/>
      </c>
      <c r="P1248" s="531" t="str">
        <f>IF([2]!Tabla1[[#This Row],[Descripción]]="","",_xlfn.XLOOKUP([2]!Tabla1[[#This Row],[Descripción]],[2]!Tabla10[Descripción],[2]!Tabla10[CODIGO PRESUPUESTARIO],0))</f>
        <v/>
      </c>
      <c r="Q1248" s="532"/>
      <c r="R1248" s="532" t="str">
        <f>IF([2]!Tabla1[[#This Row],[Insumos]]="","",_xlfn.XLOOKUP([2]!Tabla1[[#This Row],[Insumos]],[2]!Tabla10[Insumo],[2]!Tabla10[InsumoAbrev],"",0))</f>
        <v/>
      </c>
      <c r="S1248" s="191"/>
    </row>
    <row r="1249" spans="2:19">
      <c r="B1249" s="191" t="str">
        <f>IF('Formulario PPGR3'!$G1249="","",CONCATENATE('Formulario PPGR3'!$C1249,".",'Formulario PPGR3'!$D1249,".",'Formulario PPGR3'!$E1249,".",'Formulario PPGR3'!$F1249))</f>
        <v/>
      </c>
      <c r="C1249" s="191" t="str">
        <f>IF('Formulario PPGR3'!$G1249="","",'Formulario PPGR1'!#REF!)</f>
        <v/>
      </c>
      <c r="D1249" s="191" t="str">
        <f>IF('Formulario PPGR3'!$G1249="","",'Formulario PPGR1'!#REF!)</f>
        <v/>
      </c>
      <c r="E1249" s="191" t="str">
        <f>IF('Formulario PPGR3'!$G1249="","",'Formulario PPGR1'!#REF!)</f>
        <v/>
      </c>
      <c r="F1249" s="191" t="str">
        <f>IF('Formulario PPGR3'!$G1249="","",'Formulario PPGR1'!#REF!)</f>
        <v/>
      </c>
      <c r="G1249" s="190"/>
      <c r="H1249" s="528" t="e" cm="1" vm="1">
        <f t="array" ref="H1249">IF([2]!Tabla1[[#This Row],[Código_Actividad]]="","",_xlfn.XLOOKUP([2]!Tabla1[[#This Row],[Código_Actividad]],CodigoActividad,[2]!Tabla2[Actividades Programables Presupuestables],"",0))</f>
        <v>#REF!</v>
      </c>
      <c r="I1249" s="529" t="str">
        <f>IFERROR(VLOOKUP('[2]Formulario PPGR3'!$G1249,'[2]Formulario PPGR2'!$H$9:$V$534,15,FALSE),"")</f>
        <v/>
      </c>
      <c r="J1249" s="534"/>
      <c r="K1249" s="533"/>
      <c r="L1249" s="530" t="str">
        <f>IF([2]!Tabla1[[#This Row],[Descripción]]="","",_xlfn.XLOOKUP([2]!Tabla1[[#This Row],[Descripción]],[2]!Tabla10[Descripción],[2]!Tabla10[Unidad de Medida],"",0))</f>
        <v/>
      </c>
      <c r="M1249" s="321"/>
      <c r="N1249" s="546" t="str">
        <f>IF([2]!Tabla1[[#This Row],[Descripción]]="","",_xlfn.XLOOKUP([2]!Tabla1[[#This Row],[Descripción]],[2]!Tabla10[Descripción],[2]!Tabla10[Precio Unitario],0))</f>
        <v/>
      </c>
      <c r="O1249" s="546" t="str">
        <f>IF([2]!Tabla1[[#This Row],[Cantidad de Insumos]]="","",[2]!Tabla1[[#This Row],[Precio Unitario]]*[2]!Tabla1[[#This Row],[Cantidad de Insumos]])</f>
        <v/>
      </c>
      <c r="P1249" s="531" t="str">
        <f>IF([2]!Tabla1[[#This Row],[Descripción]]="","",_xlfn.XLOOKUP([2]!Tabla1[[#This Row],[Descripción]],[2]!Tabla10[Descripción],[2]!Tabla10[CODIGO PRESUPUESTARIO],0))</f>
        <v/>
      </c>
      <c r="Q1249" s="532"/>
      <c r="R1249" s="532" t="str">
        <f>IF([2]!Tabla1[[#This Row],[Insumos]]="","",_xlfn.XLOOKUP([2]!Tabla1[[#This Row],[Insumos]],[2]!Tabla10[Insumo],[2]!Tabla10[InsumoAbrev],"",0))</f>
        <v/>
      </c>
      <c r="S1249" s="191"/>
    </row>
    <row r="1250" spans="2:19">
      <c r="B1250" s="191" t="str">
        <f>IF('Formulario PPGR3'!$G1250="","",CONCATENATE('Formulario PPGR3'!$C1250,".",'Formulario PPGR3'!$D1250,".",'Formulario PPGR3'!$E1250,".",'Formulario PPGR3'!$F1250))</f>
        <v/>
      </c>
      <c r="C1250" s="191" t="str">
        <f>IF('Formulario PPGR3'!$G1250="","",'Formulario PPGR1'!#REF!)</f>
        <v/>
      </c>
      <c r="D1250" s="191" t="str">
        <f>IF('Formulario PPGR3'!$G1250="","",'Formulario PPGR1'!#REF!)</f>
        <v/>
      </c>
      <c r="E1250" s="191" t="str">
        <f>IF('Formulario PPGR3'!$G1250="","",'Formulario PPGR1'!#REF!)</f>
        <v/>
      </c>
      <c r="F1250" s="191" t="str">
        <f>IF('Formulario PPGR3'!$G1250="","",'Formulario PPGR1'!#REF!)</f>
        <v/>
      </c>
      <c r="G1250" s="190"/>
      <c r="H1250" s="528" t="e" cm="1" vm="1">
        <f t="array" ref="H1250">IF([2]!Tabla1[[#This Row],[Código_Actividad]]="","",_xlfn.XLOOKUP([2]!Tabla1[[#This Row],[Código_Actividad]],CodigoActividad,[2]!Tabla2[Actividades Programables Presupuestables],"",0))</f>
        <v>#REF!</v>
      </c>
      <c r="I1250" s="529" t="str">
        <f>IFERROR(VLOOKUP('[2]Formulario PPGR3'!$G1250,'[2]Formulario PPGR2'!$H$9:$V$534,15,FALSE),"")</f>
        <v/>
      </c>
      <c r="J1250" s="534"/>
      <c r="K1250" s="533"/>
      <c r="L1250" s="530" t="str">
        <f>IF([2]!Tabla1[[#This Row],[Descripción]]="","",_xlfn.XLOOKUP([2]!Tabla1[[#This Row],[Descripción]],[2]!Tabla10[Descripción],[2]!Tabla10[Unidad de Medida],"",0))</f>
        <v/>
      </c>
      <c r="M1250" s="321"/>
      <c r="N1250" s="546" t="str">
        <f>IF([2]!Tabla1[[#This Row],[Descripción]]="","",_xlfn.XLOOKUP([2]!Tabla1[[#This Row],[Descripción]],[2]!Tabla10[Descripción],[2]!Tabla10[Precio Unitario],0))</f>
        <v/>
      </c>
      <c r="O1250" s="546" t="str">
        <f>IF([2]!Tabla1[[#This Row],[Cantidad de Insumos]]="","",[2]!Tabla1[[#This Row],[Precio Unitario]]*[2]!Tabla1[[#This Row],[Cantidad de Insumos]])</f>
        <v/>
      </c>
      <c r="P1250" s="531" t="str">
        <f>IF([2]!Tabla1[[#This Row],[Descripción]]="","",_xlfn.XLOOKUP([2]!Tabla1[[#This Row],[Descripción]],[2]!Tabla10[Descripción],[2]!Tabla10[CODIGO PRESUPUESTARIO],0))</f>
        <v/>
      </c>
      <c r="Q1250" s="532"/>
      <c r="R1250" s="532" t="str">
        <f>IF([2]!Tabla1[[#This Row],[Insumos]]="","",_xlfn.XLOOKUP([2]!Tabla1[[#This Row],[Insumos]],[2]!Tabla10[Insumo],[2]!Tabla10[InsumoAbrev],"",0))</f>
        <v/>
      </c>
      <c r="S1250" s="191"/>
    </row>
    <row r="1251" spans="2:19">
      <c r="B1251" s="191" t="str">
        <f>IF('Formulario PPGR3'!$G1251="","",CONCATENATE('Formulario PPGR3'!$C1251,".",'Formulario PPGR3'!$D1251,".",'Formulario PPGR3'!$E1251,".",'Formulario PPGR3'!$F1251))</f>
        <v/>
      </c>
      <c r="C1251" s="191" t="str">
        <f>IF('Formulario PPGR3'!$G1251="","",'Formulario PPGR1'!#REF!)</f>
        <v/>
      </c>
      <c r="D1251" s="191" t="str">
        <f>IF('Formulario PPGR3'!$G1251="","",'Formulario PPGR1'!#REF!)</f>
        <v/>
      </c>
      <c r="E1251" s="191" t="str">
        <f>IF('Formulario PPGR3'!$G1251="","",'Formulario PPGR1'!#REF!)</f>
        <v/>
      </c>
      <c r="F1251" s="191" t="str">
        <f>IF('Formulario PPGR3'!$G1251="","",'Formulario PPGR1'!#REF!)</f>
        <v/>
      </c>
      <c r="G1251" s="190"/>
      <c r="H1251" s="528" t="e" cm="1" vm="1">
        <f t="array" ref="H1251">IF([2]!Tabla1[[#This Row],[Código_Actividad]]="","",_xlfn.XLOOKUP([2]!Tabla1[[#This Row],[Código_Actividad]],CodigoActividad,[2]!Tabla2[Actividades Programables Presupuestables],"",0))</f>
        <v>#REF!</v>
      </c>
      <c r="I1251" s="529" t="str">
        <f>IFERROR(VLOOKUP('[2]Formulario PPGR3'!$G1251,'[2]Formulario PPGR2'!$H$9:$V$534,15,FALSE),"")</f>
        <v/>
      </c>
      <c r="J1251" s="534"/>
      <c r="K1251" s="533"/>
      <c r="L1251" s="530" t="str">
        <f>IF([2]!Tabla1[[#This Row],[Descripción]]="","",_xlfn.XLOOKUP([2]!Tabla1[[#This Row],[Descripción]],[2]!Tabla10[Descripción],[2]!Tabla10[Unidad de Medida],"",0))</f>
        <v/>
      </c>
      <c r="M1251" s="321"/>
      <c r="N1251" s="546" t="str">
        <f>IF([2]!Tabla1[[#This Row],[Descripción]]="","",_xlfn.XLOOKUP([2]!Tabla1[[#This Row],[Descripción]],[2]!Tabla10[Descripción],[2]!Tabla10[Precio Unitario],0))</f>
        <v/>
      </c>
      <c r="O1251" s="546" t="str">
        <f>IF([2]!Tabla1[[#This Row],[Cantidad de Insumos]]="","",[2]!Tabla1[[#This Row],[Precio Unitario]]*[2]!Tabla1[[#This Row],[Cantidad de Insumos]])</f>
        <v/>
      </c>
      <c r="P1251" s="531" t="str">
        <f>IF([2]!Tabla1[[#This Row],[Descripción]]="","",_xlfn.XLOOKUP([2]!Tabla1[[#This Row],[Descripción]],[2]!Tabla10[Descripción],[2]!Tabla10[CODIGO PRESUPUESTARIO],0))</f>
        <v/>
      </c>
      <c r="Q1251" s="532"/>
      <c r="R1251" s="532" t="str">
        <f>IF([2]!Tabla1[[#This Row],[Insumos]]="","",_xlfn.XLOOKUP([2]!Tabla1[[#This Row],[Insumos]],[2]!Tabla10[Insumo],[2]!Tabla10[InsumoAbrev],"",0))</f>
        <v/>
      </c>
      <c r="S1251" s="191"/>
    </row>
    <row r="1252" spans="2:19">
      <c r="B1252" s="191" t="str">
        <f>IF('Formulario PPGR3'!$G1252="","",CONCATENATE('Formulario PPGR3'!$C1252,".",'Formulario PPGR3'!$D1252,".",'Formulario PPGR3'!$E1252,".",'Formulario PPGR3'!$F1252))</f>
        <v/>
      </c>
      <c r="C1252" s="191" t="str">
        <f>IF('Formulario PPGR3'!$G1252="","",'Formulario PPGR1'!#REF!)</f>
        <v/>
      </c>
      <c r="D1252" s="191" t="str">
        <f>IF('Formulario PPGR3'!$G1252="","",'Formulario PPGR1'!#REF!)</f>
        <v/>
      </c>
      <c r="E1252" s="191" t="str">
        <f>IF('Formulario PPGR3'!$G1252="","",'Formulario PPGR1'!#REF!)</f>
        <v/>
      </c>
      <c r="F1252" s="191" t="str">
        <f>IF('Formulario PPGR3'!$G1252="","",'Formulario PPGR1'!#REF!)</f>
        <v/>
      </c>
      <c r="G1252" s="190"/>
      <c r="H1252" s="528" t="e" cm="1" vm="1">
        <f t="array" ref="H1252">IF([2]!Tabla1[[#This Row],[Código_Actividad]]="","",_xlfn.XLOOKUP([2]!Tabla1[[#This Row],[Código_Actividad]],CodigoActividad,[2]!Tabla2[Actividades Programables Presupuestables],"",0))</f>
        <v>#REF!</v>
      </c>
      <c r="I1252" s="529" t="str">
        <f>IFERROR(VLOOKUP('[2]Formulario PPGR3'!$G1252,'[2]Formulario PPGR2'!$H$9:$V$534,15,FALSE),"")</f>
        <v/>
      </c>
      <c r="J1252" s="534"/>
      <c r="K1252" s="533"/>
      <c r="L1252" s="530" t="str">
        <f>IF([2]!Tabla1[[#This Row],[Descripción]]="","",_xlfn.XLOOKUP([2]!Tabla1[[#This Row],[Descripción]],[2]!Tabla10[Descripción],[2]!Tabla10[Unidad de Medida],"",0))</f>
        <v/>
      </c>
      <c r="M1252" s="321"/>
      <c r="N1252" s="546" t="str">
        <f>IF([2]!Tabla1[[#This Row],[Descripción]]="","",_xlfn.XLOOKUP([2]!Tabla1[[#This Row],[Descripción]],[2]!Tabla10[Descripción],[2]!Tabla10[Precio Unitario],0))</f>
        <v/>
      </c>
      <c r="O1252" s="546" t="str">
        <f>IF([2]!Tabla1[[#This Row],[Cantidad de Insumos]]="","",[2]!Tabla1[[#This Row],[Precio Unitario]]*[2]!Tabla1[[#This Row],[Cantidad de Insumos]])</f>
        <v/>
      </c>
      <c r="P1252" s="531" t="str">
        <f>IF([2]!Tabla1[[#This Row],[Descripción]]="","",_xlfn.XLOOKUP([2]!Tabla1[[#This Row],[Descripción]],[2]!Tabla10[Descripción],[2]!Tabla10[CODIGO PRESUPUESTARIO],0))</f>
        <v/>
      </c>
      <c r="Q1252" s="532"/>
      <c r="R1252" s="532" t="str">
        <f>IF([2]!Tabla1[[#This Row],[Insumos]]="","",_xlfn.XLOOKUP([2]!Tabla1[[#This Row],[Insumos]],[2]!Tabla10[Insumo],[2]!Tabla10[InsumoAbrev],"",0))</f>
        <v/>
      </c>
      <c r="S1252" s="191"/>
    </row>
    <row r="1253" spans="2:19">
      <c r="B1253" s="191" t="str">
        <f>IF('Formulario PPGR3'!$G1253="","",CONCATENATE('Formulario PPGR3'!$C1253,".",'Formulario PPGR3'!$D1253,".",'Formulario PPGR3'!$E1253,".",'Formulario PPGR3'!$F1253))</f>
        <v/>
      </c>
      <c r="C1253" s="191" t="str">
        <f>IF('Formulario PPGR3'!$G1253="","",'Formulario PPGR1'!#REF!)</f>
        <v/>
      </c>
      <c r="D1253" s="191" t="str">
        <f>IF('Formulario PPGR3'!$G1253="","",'Formulario PPGR1'!#REF!)</f>
        <v/>
      </c>
      <c r="E1253" s="191" t="str">
        <f>IF('Formulario PPGR3'!$G1253="","",'Formulario PPGR1'!#REF!)</f>
        <v/>
      </c>
      <c r="F1253" s="191" t="str">
        <f>IF('Formulario PPGR3'!$G1253="","",'Formulario PPGR1'!#REF!)</f>
        <v/>
      </c>
      <c r="G1253" s="190"/>
      <c r="H1253" s="528" t="e" cm="1" vm="1">
        <f t="array" ref="H1253">IF([2]!Tabla1[[#This Row],[Código_Actividad]]="","",_xlfn.XLOOKUP([2]!Tabla1[[#This Row],[Código_Actividad]],CodigoActividad,[2]!Tabla2[Actividades Programables Presupuestables],"",0))</f>
        <v>#REF!</v>
      </c>
      <c r="I1253" s="529" t="str">
        <f>IFERROR(VLOOKUP('[2]Formulario PPGR3'!$G1253,'[2]Formulario PPGR2'!$H$9:$V$534,15,FALSE),"")</f>
        <v/>
      </c>
      <c r="J1253" s="534"/>
      <c r="K1253" s="533"/>
      <c r="L1253" s="530" t="str">
        <f>IF([2]!Tabla1[[#This Row],[Descripción]]="","",_xlfn.XLOOKUP([2]!Tabla1[[#This Row],[Descripción]],[2]!Tabla10[Descripción],[2]!Tabla10[Unidad de Medida],"",0))</f>
        <v/>
      </c>
      <c r="M1253" s="321"/>
      <c r="N1253" s="546" t="str">
        <f>IF([2]!Tabla1[[#This Row],[Descripción]]="","",_xlfn.XLOOKUP([2]!Tabla1[[#This Row],[Descripción]],[2]!Tabla10[Descripción],[2]!Tabla10[Precio Unitario],0))</f>
        <v/>
      </c>
      <c r="O1253" s="546" t="str">
        <f>IF([2]!Tabla1[[#This Row],[Cantidad de Insumos]]="","",[2]!Tabla1[[#This Row],[Precio Unitario]]*[2]!Tabla1[[#This Row],[Cantidad de Insumos]])</f>
        <v/>
      </c>
      <c r="P1253" s="531" t="str">
        <f>IF([2]!Tabla1[[#This Row],[Descripción]]="","",_xlfn.XLOOKUP([2]!Tabla1[[#This Row],[Descripción]],[2]!Tabla10[Descripción],[2]!Tabla10[CODIGO PRESUPUESTARIO],0))</f>
        <v/>
      </c>
      <c r="Q1253" s="532"/>
      <c r="R1253" s="532" t="str">
        <f>IF([2]!Tabla1[[#This Row],[Insumos]]="","",_xlfn.XLOOKUP([2]!Tabla1[[#This Row],[Insumos]],[2]!Tabla10[Insumo],[2]!Tabla10[InsumoAbrev],"",0))</f>
        <v/>
      </c>
      <c r="S1253" s="191"/>
    </row>
    <row r="1254" spans="2:19">
      <c r="B1254" s="191" t="str">
        <f>IF('Formulario PPGR3'!$G1254="","",CONCATENATE('Formulario PPGR3'!$C1254,".",'Formulario PPGR3'!$D1254,".",'Formulario PPGR3'!$E1254,".",'Formulario PPGR3'!$F1254))</f>
        <v/>
      </c>
      <c r="C1254" s="191" t="str">
        <f>IF('Formulario PPGR3'!$G1254="","",'Formulario PPGR1'!#REF!)</f>
        <v/>
      </c>
      <c r="D1254" s="191" t="str">
        <f>IF('Formulario PPGR3'!$G1254="","",'Formulario PPGR1'!#REF!)</f>
        <v/>
      </c>
      <c r="E1254" s="191" t="str">
        <f>IF('Formulario PPGR3'!$G1254="","",'Formulario PPGR1'!#REF!)</f>
        <v/>
      </c>
      <c r="F1254" s="191" t="str">
        <f>IF('Formulario PPGR3'!$G1254="","",'Formulario PPGR1'!#REF!)</f>
        <v/>
      </c>
      <c r="G1254" s="190"/>
      <c r="H1254" s="528" t="e" cm="1" vm="1">
        <f t="array" ref="H1254">IF([2]!Tabla1[[#This Row],[Código_Actividad]]="","",_xlfn.XLOOKUP([2]!Tabla1[[#This Row],[Código_Actividad]],CodigoActividad,[2]!Tabla2[Actividades Programables Presupuestables],"",0))</f>
        <v>#REF!</v>
      </c>
      <c r="I1254" s="529" t="str">
        <f>IFERROR(VLOOKUP('[2]Formulario PPGR3'!$G1254,'[2]Formulario PPGR2'!$H$9:$V$534,15,FALSE),"")</f>
        <v/>
      </c>
      <c r="J1254" s="534"/>
      <c r="K1254" s="533"/>
      <c r="L1254" s="530" t="str">
        <f>IF([2]!Tabla1[[#This Row],[Descripción]]="","",_xlfn.XLOOKUP([2]!Tabla1[[#This Row],[Descripción]],[2]!Tabla10[Descripción],[2]!Tabla10[Unidad de Medida],"",0))</f>
        <v/>
      </c>
      <c r="M1254" s="321"/>
      <c r="N1254" s="546" t="str">
        <f>IF([2]!Tabla1[[#This Row],[Descripción]]="","",_xlfn.XLOOKUP([2]!Tabla1[[#This Row],[Descripción]],[2]!Tabla10[Descripción],[2]!Tabla10[Precio Unitario],0))</f>
        <v/>
      </c>
      <c r="O1254" s="546" t="str">
        <f>IF([2]!Tabla1[[#This Row],[Cantidad de Insumos]]="","",[2]!Tabla1[[#This Row],[Precio Unitario]]*[2]!Tabla1[[#This Row],[Cantidad de Insumos]])</f>
        <v/>
      </c>
      <c r="P1254" s="531" t="str">
        <f>IF([2]!Tabla1[[#This Row],[Descripción]]="","",_xlfn.XLOOKUP([2]!Tabla1[[#This Row],[Descripción]],[2]!Tabla10[Descripción],[2]!Tabla10[CODIGO PRESUPUESTARIO],0))</f>
        <v/>
      </c>
      <c r="Q1254" s="532"/>
      <c r="R1254" s="532" t="str">
        <f>IF([2]!Tabla1[[#This Row],[Insumos]]="","",_xlfn.XLOOKUP([2]!Tabla1[[#This Row],[Insumos]],[2]!Tabla10[Insumo],[2]!Tabla10[InsumoAbrev],"",0))</f>
        <v/>
      </c>
      <c r="S1254" s="191"/>
    </row>
    <row r="1255" spans="2:19">
      <c r="B1255" s="191" t="str">
        <f>IF('Formulario PPGR3'!$G1255="","",CONCATENATE('Formulario PPGR3'!$C1255,".",'Formulario PPGR3'!$D1255,".",'Formulario PPGR3'!$E1255,".",'Formulario PPGR3'!$F1255))</f>
        <v/>
      </c>
      <c r="C1255" s="191" t="str">
        <f>IF('Formulario PPGR3'!$G1255="","",'Formulario PPGR1'!#REF!)</f>
        <v/>
      </c>
      <c r="D1255" s="191" t="str">
        <f>IF('Formulario PPGR3'!$G1255="","",'Formulario PPGR1'!#REF!)</f>
        <v/>
      </c>
      <c r="E1255" s="191" t="str">
        <f>IF('Formulario PPGR3'!$G1255="","",'Formulario PPGR1'!#REF!)</f>
        <v/>
      </c>
      <c r="F1255" s="191" t="str">
        <f>IF('Formulario PPGR3'!$G1255="","",'Formulario PPGR1'!#REF!)</f>
        <v/>
      </c>
      <c r="G1255" s="190"/>
      <c r="H1255" s="528" t="e" cm="1" vm="1">
        <f t="array" ref="H1255">IF([2]!Tabla1[[#This Row],[Código_Actividad]]="","",_xlfn.XLOOKUP([2]!Tabla1[[#This Row],[Código_Actividad]],CodigoActividad,[2]!Tabla2[Actividades Programables Presupuestables],"",0))</f>
        <v>#REF!</v>
      </c>
      <c r="I1255" s="529" t="str">
        <f>IFERROR(VLOOKUP('[2]Formulario PPGR3'!$G1255,'[2]Formulario PPGR2'!$H$9:$V$534,15,FALSE),"")</f>
        <v/>
      </c>
      <c r="J1255" s="534"/>
      <c r="K1255" s="533"/>
      <c r="L1255" s="530" t="str">
        <f>IF([2]!Tabla1[[#This Row],[Descripción]]="","",_xlfn.XLOOKUP([2]!Tabla1[[#This Row],[Descripción]],[2]!Tabla10[Descripción],[2]!Tabla10[Unidad de Medida],"",0))</f>
        <v/>
      </c>
      <c r="M1255" s="321"/>
      <c r="N1255" s="546" t="str">
        <f>IF([2]!Tabla1[[#This Row],[Descripción]]="","",_xlfn.XLOOKUP([2]!Tabla1[[#This Row],[Descripción]],[2]!Tabla10[Descripción],[2]!Tabla10[Precio Unitario],0))</f>
        <v/>
      </c>
      <c r="O1255" s="546" t="str">
        <f>IF([2]!Tabla1[[#This Row],[Cantidad de Insumos]]="","",[2]!Tabla1[[#This Row],[Precio Unitario]]*[2]!Tabla1[[#This Row],[Cantidad de Insumos]])</f>
        <v/>
      </c>
      <c r="P1255" s="531" t="str">
        <f>IF([2]!Tabla1[[#This Row],[Descripción]]="","",_xlfn.XLOOKUP([2]!Tabla1[[#This Row],[Descripción]],[2]!Tabla10[Descripción],[2]!Tabla10[CODIGO PRESUPUESTARIO],0))</f>
        <v/>
      </c>
      <c r="Q1255" s="532"/>
      <c r="R1255" s="532" t="str">
        <f>IF([2]!Tabla1[[#This Row],[Insumos]]="","",_xlfn.XLOOKUP([2]!Tabla1[[#This Row],[Insumos]],[2]!Tabla10[Insumo],[2]!Tabla10[InsumoAbrev],"",0))</f>
        <v/>
      </c>
      <c r="S1255" s="191"/>
    </row>
    <row r="1256" spans="2:19">
      <c r="B1256" s="191" t="str">
        <f>IF('Formulario PPGR3'!$G1256="","",CONCATENATE('Formulario PPGR3'!$C1256,".",'Formulario PPGR3'!$D1256,".",'Formulario PPGR3'!$E1256,".",'Formulario PPGR3'!$F1256))</f>
        <v/>
      </c>
      <c r="C1256" s="191" t="str">
        <f>IF('Formulario PPGR3'!$G1256="","",'Formulario PPGR1'!#REF!)</f>
        <v/>
      </c>
      <c r="D1256" s="191" t="str">
        <f>IF('Formulario PPGR3'!$G1256="","",'Formulario PPGR1'!#REF!)</f>
        <v/>
      </c>
      <c r="E1256" s="191" t="str">
        <f>IF('Formulario PPGR3'!$G1256="","",'Formulario PPGR1'!#REF!)</f>
        <v/>
      </c>
      <c r="F1256" s="191" t="str">
        <f>IF('Formulario PPGR3'!$G1256="","",'Formulario PPGR1'!#REF!)</f>
        <v/>
      </c>
      <c r="G1256" s="190"/>
      <c r="H1256" s="528" t="e" cm="1" vm="1">
        <f t="array" ref="H1256">IF([2]!Tabla1[[#This Row],[Código_Actividad]]="","",_xlfn.XLOOKUP([2]!Tabla1[[#This Row],[Código_Actividad]],CodigoActividad,[2]!Tabla2[Actividades Programables Presupuestables],"",0))</f>
        <v>#REF!</v>
      </c>
      <c r="I1256" s="529" t="str">
        <f>IFERROR(VLOOKUP('[2]Formulario PPGR3'!$G1256,'[2]Formulario PPGR2'!$H$9:$V$534,15,FALSE),"")</f>
        <v/>
      </c>
      <c r="J1256" s="534"/>
      <c r="K1256" s="533"/>
      <c r="L1256" s="530" t="str">
        <f>IF([2]!Tabla1[[#This Row],[Descripción]]="","",_xlfn.XLOOKUP([2]!Tabla1[[#This Row],[Descripción]],[2]!Tabla10[Descripción],[2]!Tabla10[Unidad de Medida],"",0))</f>
        <v/>
      </c>
      <c r="M1256" s="321"/>
      <c r="N1256" s="546" t="str">
        <f>IF([2]!Tabla1[[#This Row],[Descripción]]="","",_xlfn.XLOOKUP([2]!Tabla1[[#This Row],[Descripción]],[2]!Tabla10[Descripción],[2]!Tabla10[Precio Unitario],0))</f>
        <v/>
      </c>
      <c r="O1256" s="546" t="str">
        <f>IF([2]!Tabla1[[#This Row],[Cantidad de Insumos]]="","",[2]!Tabla1[[#This Row],[Precio Unitario]]*[2]!Tabla1[[#This Row],[Cantidad de Insumos]])</f>
        <v/>
      </c>
      <c r="P1256" s="531" t="str">
        <f>IF([2]!Tabla1[[#This Row],[Descripción]]="","",_xlfn.XLOOKUP([2]!Tabla1[[#This Row],[Descripción]],[2]!Tabla10[Descripción],[2]!Tabla10[CODIGO PRESUPUESTARIO],0))</f>
        <v/>
      </c>
      <c r="Q1256" s="532"/>
      <c r="R1256" s="532" t="str">
        <f>IF([2]!Tabla1[[#This Row],[Insumos]]="","",_xlfn.XLOOKUP([2]!Tabla1[[#This Row],[Insumos]],[2]!Tabla10[Insumo],[2]!Tabla10[InsumoAbrev],"",0))</f>
        <v/>
      </c>
      <c r="S1256" s="191"/>
    </row>
    <row r="1257" spans="2:19">
      <c r="B1257" s="191" t="str">
        <f>IF('Formulario PPGR3'!$G1257="","",CONCATENATE('Formulario PPGR3'!$C1257,".",'Formulario PPGR3'!$D1257,".",'Formulario PPGR3'!$E1257,".",'Formulario PPGR3'!$F1257))</f>
        <v/>
      </c>
      <c r="C1257" s="191" t="str">
        <f>IF('Formulario PPGR3'!$G1257="","",'Formulario PPGR1'!#REF!)</f>
        <v/>
      </c>
      <c r="D1257" s="191" t="str">
        <f>IF('Formulario PPGR3'!$G1257="","",'Formulario PPGR1'!#REF!)</f>
        <v/>
      </c>
      <c r="E1257" s="191" t="str">
        <f>IF('Formulario PPGR3'!$G1257="","",'Formulario PPGR1'!#REF!)</f>
        <v/>
      </c>
      <c r="F1257" s="191" t="str">
        <f>IF('Formulario PPGR3'!$G1257="","",'Formulario PPGR1'!#REF!)</f>
        <v/>
      </c>
      <c r="G1257" s="190"/>
      <c r="H1257" s="528" t="e" cm="1" vm="1">
        <f t="array" ref="H1257">IF([2]!Tabla1[[#This Row],[Código_Actividad]]="","",_xlfn.XLOOKUP([2]!Tabla1[[#This Row],[Código_Actividad]],CodigoActividad,[2]!Tabla2[Actividades Programables Presupuestables],"",0))</f>
        <v>#REF!</v>
      </c>
      <c r="I1257" s="529" t="str">
        <f>IFERROR(VLOOKUP('[2]Formulario PPGR3'!$G1257,'[2]Formulario PPGR2'!$H$9:$V$534,15,FALSE),"")</f>
        <v/>
      </c>
      <c r="J1257" s="534"/>
      <c r="K1257" s="533"/>
      <c r="L1257" s="530" t="str">
        <f>IF([2]!Tabla1[[#This Row],[Descripción]]="","",_xlfn.XLOOKUP([2]!Tabla1[[#This Row],[Descripción]],[2]!Tabla10[Descripción],[2]!Tabla10[Unidad de Medida],"",0))</f>
        <v/>
      </c>
      <c r="M1257" s="321"/>
      <c r="N1257" s="546" t="str">
        <f>IF([2]!Tabla1[[#This Row],[Descripción]]="","",_xlfn.XLOOKUP([2]!Tabla1[[#This Row],[Descripción]],[2]!Tabla10[Descripción],[2]!Tabla10[Precio Unitario],0))</f>
        <v/>
      </c>
      <c r="O1257" s="546" t="str">
        <f>IF([2]!Tabla1[[#This Row],[Cantidad de Insumos]]="","",[2]!Tabla1[[#This Row],[Precio Unitario]]*[2]!Tabla1[[#This Row],[Cantidad de Insumos]])</f>
        <v/>
      </c>
      <c r="P1257" s="531" t="str">
        <f>IF([2]!Tabla1[[#This Row],[Descripción]]="","",_xlfn.XLOOKUP([2]!Tabla1[[#This Row],[Descripción]],[2]!Tabla10[Descripción],[2]!Tabla10[CODIGO PRESUPUESTARIO],0))</f>
        <v/>
      </c>
      <c r="Q1257" s="532"/>
      <c r="R1257" s="532" t="str">
        <f>IF([2]!Tabla1[[#This Row],[Insumos]]="","",_xlfn.XLOOKUP([2]!Tabla1[[#This Row],[Insumos]],[2]!Tabla10[Insumo],[2]!Tabla10[InsumoAbrev],"",0))</f>
        <v/>
      </c>
      <c r="S1257" s="191"/>
    </row>
    <row r="1258" spans="2:19">
      <c r="B1258" s="191" t="str">
        <f>IF('Formulario PPGR3'!$G1258="","",CONCATENATE('Formulario PPGR3'!$C1258,".",'Formulario PPGR3'!$D1258,".",'Formulario PPGR3'!$E1258,".",'Formulario PPGR3'!$F1258))</f>
        <v/>
      </c>
      <c r="C1258" s="191" t="str">
        <f>IF('Formulario PPGR3'!$G1258="","",'Formulario PPGR1'!#REF!)</f>
        <v/>
      </c>
      <c r="D1258" s="191" t="str">
        <f>IF('Formulario PPGR3'!$G1258="","",'Formulario PPGR1'!#REF!)</f>
        <v/>
      </c>
      <c r="E1258" s="191" t="str">
        <f>IF('Formulario PPGR3'!$G1258="","",'Formulario PPGR1'!#REF!)</f>
        <v/>
      </c>
      <c r="F1258" s="191" t="str">
        <f>IF('Formulario PPGR3'!$G1258="","",'Formulario PPGR1'!#REF!)</f>
        <v/>
      </c>
      <c r="G1258" s="190"/>
      <c r="H1258" s="528" t="e" cm="1" vm="1">
        <f t="array" ref="H1258">IF([2]!Tabla1[[#This Row],[Código_Actividad]]="","",_xlfn.XLOOKUP([2]!Tabla1[[#This Row],[Código_Actividad]],CodigoActividad,[2]!Tabla2[Actividades Programables Presupuestables],"",0))</f>
        <v>#REF!</v>
      </c>
      <c r="I1258" s="529" t="str">
        <f>IFERROR(VLOOKUP('[2]Formulario PPGR3'!$G1258,'[2]Formulario PPGR2'!$H$9:$V$534,15,FALSE),"")</f>
        <v/>
      </c>
      <c r="J1258" s="534"/>
      <c r="K1258" s="533"/>
      <c r="L1258" s="530" t="str">
        <f>IF([2]!Tabla1[[#This Row],[Descripción]]="","",_xlfn.XLOOKUP([2]!Tabla1[[#This Row],[Descripción]],[2]!Tabla10[Descripción],[2]!Tabla10[Unidad de Medida],"",0))</f>
        <v/>
      </c>
      <c r="M1258" s="321"/>
      <c r="N1258" s="546" t="str">
        <f>IF([2]!Tabla1[[#This Row],[Descripción]]="","",_xlfn.XLOOKUP([2]!Tabla1[[#This Row],[Descripción]],[2]!Tabla10[Descripción],[2]!Tabla10[Precio Unitario],0))</f>
        <v/>
      </c>
      <c r="O1258" s="546" t="str">
        <f>IF([2]!Tabla1[[#This Row],[Cantidad de Insumos]]="","",[2]!Tabla1[[#This Row],[Precio Unitario]]*[2]!Tabla1[[#This Row],[Cantidad de Insumos]])</f>
        <v/>
      </c>
      <c r="P1258" s="531" t="str">
        <f>IF([2]!Tabla1[[#This Row],[Descripción]]="","",_xlfn.XLOOKUP([2]!Tabla1[[#This Row],[Descripción]],[2]!Tabla10[Descripción],[2]!Tabla10[CODIGO PRESUPUESTARIO],0))</f>
        <v/>
      </c>
      <c r="Q1258" s="532"/>
      <c r="R1258" s="532" t="str">
        <f>IF([2]!Tabla1[[#This Row],[Insumos]]="","",_xlfn.XLOOKUP([2]!Tabla1[[#This Row],[Insumos]],[2]!Tabla10[Insumo],[2]!Tabla10[InsumoAbrev],"",0))</f>
        <v/>
      </c>
      <c r="S1258" s="191"/>
    </row>
    <row r="1259" spans="2:19">
      <c r="B1259" s="191" t="str">
        <f>IF('Formulario PPGR3'!$G1259="","",CONCATENATE('Formulario PPGR3'!$C1259,".",'Formulario PPGR3'!$D1259,".",'Formulario PPGR3'!$E1259,".",'Formulario PPGR3'!$F1259))</f>
        <v/>
      </c>
      <c r="C1259" s="191" t="str">
        <f>IF('Formulario PPGR3'!$G1259="","",'Formulario PPGR1'!#REF!)</f>
        <v/>
      </c>
      <c r="D1259" s="191" t="str">
        <f>IF('Formulario PPGR3'!$G1259="","",'Formulario PPGR1'!#REF!)</f>
        <v/>
      </c>
      <c r="E1259" s="191" t="str">
        <f>IF('Formulario PPGR3'!$G1259="","",'Formulario PPGR1'!#REF!)</f>
        <v/>
      </c>
      <c r="F1259" s="191" t="str">
        <f>IF('Formulario PPGR3'!$G1259="","",'Formulario PPGR1'!#REF!)</f>
        <v/>
      </c>
      <c r="G1259" s="190"/>
      <c r="H1259" s="528" t="e" cm="1" vm="1">
        <f t="array" ref="H1259">IF([2]!Tabla1[[#This Row],[Código_Actividad]]="","",_xlfn.XLOOKUP([2]!Tabla1[[#This Row],[Código_Actividad]],CodigoActividad,[2]!Tabla2[Actividades Programables Presupuestables],"",0))</f>
        <v>#REF!</v>
      </c>
      <c r="I1259" s="529" t="str">
        <f>IFERROR(VLOOKUP('[2]Formulario PPGR3'!$G1259,'[2]Formulario PPGR2'!$H$9:$V$534,15,FALSE),"")</f>
        <v/>
      </c>
      <c r="J1259" s="534"/>
      <c r="K1259" s="533"/>
      <c r="L1259" s="530" t="str">
        <f>IF([2]!Tabla1[[#This Row],[Descripción]]="","",_xlfn.XLOOKUP([2]!Tabla1[[#This Row],[Descripción]],[2]!Tabla10[Descripción],[2]!Tabla10[Unidad de Medida],"",0))</f>
        <v/>
      </c>
      <c r="M1259" s="321"/>
      <c r="N1259" s="546" t="str">
        <f>IF([2]!Tabla1[[#This Row],[Descripción]]="","",_xlfn.XLOOKUP([2]!Tabla1[[#This Row],[Descripción]],[2]!Tabla10[Descripción],[2]!Tabla10[Precio Unitario],0))</f>
        <v/>
      </c>
      <c r="O1259" s="546" t="str">
        <f>IF([2]!Tabla1[[#This Row],[Cantidad de Insumos]]="","",[2]!Tabla1[[#This Row],[Precio Unitario]]*[2]!Tabla1[[#This Row],[Cantidad de Insumos]])</f>
        <v/>
      </c>
      <c r="P1259" s="531" t="str">
        <f>IF([2]!Tabla1[[#This Row],[Descripción]]="","",_xlfn.XLOOKUP([2]!Tabla1[[#This Row],[Descripción]],[2]!Tabla10[Descripción],[2]!Tabla10[CODIGO PRESUPUESTARIO],0))</f>
        <v/>
      </c>
      <c r="Q1259" s="532"/>
      <c r="R1259" s="532" t="str">
        <f>IF([2]!Tabla1[[#This Row],[Insumos]]="","",_xlfn.XLOOKUP([2]!Tabla1[[#This Row],[Insumos]],[2]!Tabla10[Insumo],[2]!Tabla10[InsumoAbrev],"",0))</f>
        <v/>
      </c>
      <c r="S1259" s="191"/>
    </row>
    <row r="1260" spans="2:19">
      <c r="B1260" s="191" t="str">
        <f>IF('Formulario PPGR3'!$G1260="","",CONCATENATE('Formulario PPGR3'!$C1260,".",'Formulario PPGR3'!$D1260,".",'Formulario PPGR3'!$E1260,".",'Formulario PPGR3'!$F1260))</f>
        <v/>
      </c>
      <c r="C1260" s="191" t="str">
        <f>IF('Formulario PPGR3'!$G1260="","",'Formulario PPGR1'!#REF!)</f>
        <v/>
      </c>
      <c r="D1260" s="191" t="str">
        <f>IF('Formulario PPGR3'!$G1260="","",'Formulario PPGR1'!#REF!)</f>
        <v/>
      </c>
      <c r="E1260" s="191" t="str">
        <f>IF('Formulario PPGR3'!$G1260="","",'Formulario PPGR1'!#REF!)</f>
        <v/>
      </c>
      <c r="F1260" s="191" t="str">
        <f>IF('Formulario PPGR3'!$G1260="","",'Formulario PPGR1'!#REF!)</f>
        <v/>
      </c>
      <c r="G1260" s="190"/>
      <c r="H1260" s="528" t="e" cm="1" vm="1">
        <f t="array" ref="H1260">IF([2]!Tabla1[[#This Row],[Código_Actividad]]="","",_xlfn.XLOOKUP([2]!Tabla1[[#This Row],[Código_Actividad]],CodigoActividad,[2]!Tabla2[Actividades Programables Presupuestables],"",0))</f>
        <v>#REF!</v>
      </c>
      <c r="I1260" s="529" t="str">
        <f>IFERROR(VLOOKUP('[2]Formulario PPGR3'!$G1260,'[2]Formulario PPGR2'!$H$9:$V$534,15,FALSE),"")</f>
        <v/>
      </c>
      <c r="J1260" s="534"/>
      <c r="K1260" s="533"/>
      <c r="L1260" s="530" t="str">
        <f>IF([2]!Tabla1[[#This Row],[Descripción]]="","",_xlfn.XLOOKUP([2]!Tabla1[[#This Row],[Descripción]],[2]!Tabla10[Descripción],[2]!Tabla10[Unidad de Medida],"",0))</f>
        <v/>
      </c>
      <c r="M1260" s="321"/>
      <c r="N1260" s="546" t="str">
        <f>IF([2]!Tabla1[[#This Row],[Descripción]]="","",_xlfn.XLOOKUP([2]!Tabla1[[#This Row],[Descripción]],[2]!Tabla10[Descripción],[2]!Tabla10[Precio Unitario],0))</f>
        <v/>
      </c>
      <c r="O1260" s="546" t="str">
        <f>IF([2]!Tabla1[[#This Row],[Cantidad de Insumos]]="","",[2]!Tabla1[[#This Row],[Precio Unitario]]*[2]!Tabla1[[#This Row],[Cantidad de Insumos]])</f>
        <v/>
      </c>
      <c r="P1260" s="531" t="str">
        <f>IF([2]!Tabla1[[#This Row],[Descripción]]="","",_xlfn.XLOOKUP([2]!Tabla1[[#This Row],[Descripción]],[2]!Tabla10[Descripción],[2]!Tabla10[CODIGO PRESUPUESTARIO],0))</f>
        <v/>
      </c>
      <c r="Q1260" s="532"/>
      <c r="R1260" s="532" t="str">
        <f>IF([2]!Tabla1[[#This Row],[Insumos]]="","",_xlfn.XLOOKUP([2]!Tabla1[[#This Row],[Insumos]],[2]!Tabla10[Insumo],[2]!Tabla10[InsumoAbrev],"",0))</f>
        <v/>
      </c>
      <c r="S1260" s="191"/>
    </row>
    <row r="1261" spans="2:19">
      <c r="B1261" s="191" t="str">
        <f>IF('Formulario PPGR3'!$G1261="","",CONCATENATE('Formulario PPGR3'!$C1261,".",'Formulario PPGR3'!$D1261,".",'Formulario PPGR3'!$E1261,".",'Formulario PPGR3'!$F1261))</f>
        <v/>
      </c>
      <c r="C1261" s="191" t="str">
        <f>IF('Formulario PPGR3'!$G1261="","",'Formulario PPGR1'!#REF!)</f>
        <v/>
      </c>
      <c r="D1261" s="191" t="str">
        <f>IF('Formulario PPGR3'!$G1261="","",'Formulario PPGR1'!#REF!)</f>
        <v/>
      </c>
      <c r="E1261" s="191" t="str">
        <f>IF('Formulario PPGR3'!$G1261="","",'Formulario PPGR1'!#REF!)</f>
        <v/>
      </c>
      <c r="F1261" s="191" t="str">
        <f>IF('Formulario PPGR3'!$G1261="","",'Formulario PPGR1'!#REF!)</f>
        <v/>
      </c>
      <c r="G1261" s="190"/>
      <c r="H1261" s="528" t="e" cm="1" vm="1">
        <f t="array" ref="H1261">IF([2]!Tabla1[[#This Row],[Código_Actividad]]="","",_xlfn.XLOOKUP([2]!Tabla1[[#This Row],[Código_Actividad]],CodigoActividad,[2]!Tabla2[Actividades Programables Presupuestables],"",0))</f>
        <v>#REF!</v>
      </c>
      <c r="I1261" s="529" t="str">
        <f>IFERROR(VLOOKUP('[2]Formulario PPGR3'!$G1261,'[2]Formulario PPGR2'!$H$9:$V$534,15,FALSE),"")</f>
        <v/>
      </c>
      <c r="J1261" s="534"/>
      <c r="K1261" s="533"/>
      <c r="L1261" s="530" t="str">
        <f>IF([2]!Tabla1[[#This Row],[Descripción]]="","",_xlfn.XLOOKUP([2]!Tabla1[[#This Row],[Descripción]],[2]!Tabla10[Descripción],[2]!Tabla10[Unidad de Medida],"",0))</f>
        <v/>
      </c>
      <c r="M1261" s="321"/>
      <c r="N1261" s="546" t="str">
        <f>IF([2]!Tabla1[[#This Row],[Descripción]]="","",_xlfn.XLOOKUP([2]!Tabla1[[#This Row],[Descripción]],[2]!Tabla10[Descripción],[2]!Tabla10[Precio Unitario],0))</f>
        <v/>
      </c>
      <c r="O1261" s="546" t="str">
        <f>IF([2]!Tabla1[[#This Row],[Cantidad de Insumos]]="","",[2]!Tabla1[[#This Row],[Precio Unitario]]*[2]!Tabla1[[#This Row],[Cantidad de Insumos]])</f>
        <v/>
      </c>
      <c r="P1261" s="531" t="str">
        <f>IF([2]!Tabla1[[#This Row],[Descripción]]="","",_xlfn.XLOOKUP([2]!Tabla1[[#This Row],[Descripción]],[2]!Tabla10[Descripción],[2]!Tabla10[CODIGO PRESUPUESTARIO],0))</f>
        <v/>
      </c>
      <c r="Q1261" s="532"/>
      <c r="R1261" s="532" t="str">
        <f>IF([2]!Tabla1[[#This Row],[Insumos]]="","",_xlfn.XLOOKUP([2]!Tabla1[[#This Row],[Insumos]],[2]!Tabla10[Insumo],[2]!Tabla10[InsumoAbrev],"",0))</f>
        <v/>
      </c>
      <c r="S1261" s="191"/>
    </row>
    <row r="1262" spans="2:19">
      <c r="B1262" s="191" t="str">
        <f>IF('Formulario PPGR3'!$G1262="","",CONCATENATE('Formulario PPGR3'!$C1262,".",'Formulario PPGR3'!$D1262,".",'Formulario PPGR3'!$E1262,".",'Formulario PPGR3'!$F1262))</f>
        <v/>
      </c>
      <c r="C1262" s="191" t="str">
        <f>IF('Formulario PPGR3'!$G1262="","",'Formulario PPGR1'!#REF!)</f>
        <v/>
      </c>
      <c r="D1262" s="191" t="str">
        <f>IF('Formulario PPGR3'!$G1262="","",'Formulario PPGR1'!#REF!)</f>
        <v/>
      </c>
      <c r="E1262" s="191" t="str">
        <f>IF('Formulario PPGR3'!$G1262="","",'Formulario PPGR1'!#REF!)</f>
        <v/>
      </c>
      <c r="F1262" s="191" t="str">
        <f>IF('Formulario PPGR3'!$G1262="","",'Formulario PPGR1'!#REF!)</f>
        <v/>
      </c>
      <c r="G1262" s="190"/>
      <c r="H1262" s="528" t="e" cm="1" vm="1">
        <f t="array" ref="H1262">IF([2]!Tabla1[[#This Row],[Código_Actividad]]="","",_xlfn.XLOOKUP([2]!Tabla1[[#This Row],[Código_Actividad]],CodigoActividad,[2]!Tabla2[Actividades Programables Presupuestables],"",0))</f>
        <v>#REF!</v>
      </c>
      <c r="I1262" s="529" t="str">
        <f>IFERROR(VLOOKUP('[2]Formulario PPGR3'!$G1262,'[2]Formulario PPGR2'!$H$9:$V$534,15,FALSE),"")</f>
        <v/>
      </c>
      <c r="J1262" s="534"/>
      <c r="K1262" s="533"/>
      <c r="L1262" s="530" t="str">
        <f>IF([2]!Tabla1[[#This Row],[Descripción]]="","",_xlfn.XLOOKUP([2]!Tabla1[[#This Row],[Descripción]],[2]!Tabla10[Descripción],[2]!Tabla10[Unidad de Medida],"",0))</f>
        <v/>
      </c>
      <c r="M1262" s="321"/>
      <c r="N1262" s="546" t="str">
        <f>IF([2]!Tabla1[[#This Row],[Descripción]]="","",_xlfn.XLOOKUP([2]!Tabla1[[#This Row],[Descripción]],[2]!Tabla10[Descripción],[2]!Tabla10[Precio Unitario],0))</f>
        <v/>
      </c>
      <c r="O1262" s="546" t="str">
        <f>IF([2]!Tabla1[[#This Row],[Cantidad de Insumos]]="","",[2]!Tabla1[[#This Row],[Precio Unitario]]*[2]!Tabla1[[#This Row],[Cantidad de Insumos]])</f>
        <v/>
      </c>
      <c r="P1262" s="531" t="str">
        <f>IF([2]!Tabla1[[#This Row],[Descripción]]="","",_xlfn.XLOOKUP([2]!Tabla1[[#This Row],[Descripción]],[2]!Tabla10[Descripción],[2]!Tabla10[CODIGO PRESUPUESTARIO],0))</f>
        <v/>
      </c>
      <c r="Q1262" s="532"/>
      <c r="R1262" s="532" t="str">
        <f>IF([2]!Tabla1[[#This Row],[Insumos]]="","",_xlfn.XLOOKUP([2]!Tabla1[[#This Row],[Insumos]],[2]!Tabla10[Insumo],[2]!Tabla10[InsumoAbrev],"",0))</f>
        <v/>
      </c>
      <c r="S1262" s="191"/>
    </row>
    <row r="1263" spans="2:19">
      <c r="B1263" s="191" t="str">
        <f>IF('Formulario PPGR3'!$G1263="","",CONCATENATE('Formulario PPGR3'!$C1263,".",'Formulario PPGR3'!$D1263,".",'Formulario PPGR3'!$E1263,".",'Formulario PPGR3'!$F1263))</f>
        <v/>
      </c>
      <c r="C1263" s="191" t="str">
        <f>IF('Formulario PPGR3'!$G1263="","",'Formulario PPGR1'!#REF!)</f>
        <v/>
      </c>
      <c r="D1263" s="191" t="str">
        <f>IF('Formulario PPGR3'!$G1263="","",'Formulario PPGR1'!#REF!)</f>
        <v/>
      </c>
      <c r="E1263" s="191" t="str">
        <f>IF('Formulario PPGR3'!$G1263="","",'Formulario PPGR1'!#REF!)</f>
        <v/>
      </c>
      <c r="F1263" s="191" t="str">
        <f>IF('Formulario PPGR3'!$G1263="","",'Formulario PPGR1'!#REF!)</f>
        <v/>
      </c>
      <c r="G1263" s="190"/>
      <c r="H1263" s="528" t="e" cm="1" vm="1">
        <f t="array" ref="H1263">IF([2]!Tabla1[[#This Row],[Código_Actividad]]="","",_xlfn.XLOOKUP([2]!Tabla1[[#This Row],[Código_Actividad]],CodigoActividad,[2]!Tabla2[Actividades Programables Presupuestables],"",0))</f>
        <v>#REF!</v>
      </c>
      <c r="I1263" s="529" t="str">
        <f>IFERROR(VLOOKUP('[2]Formulario PPGR3'!$G1263,'[2]Formulario PPGR2'!$H$9:$V$534,15,FALSE),"")</f>
        <v/>
      </c>
      <c r="J1263" s="534"/>
      <c r="K1263" s="533"/>
      <c r="L1263" s="530" t="str">
        <f>IF([2]!Tabla1[[#This Row],[Descripción]]="","",_xlfn.XLOOKUP([2]!Tabla1[[#This Row],[Descripción]],[2]!Tabla10[Descripción],[2]!Tabla10[Unidad de Medida],"",0))</f>
        <v/>
      </c>
      <c r="M1263" s="321"/>
      <c r="N1263" s="546" t="str">
        <f>IF([2]!Tabla1[[#This Row],[Descripción]]="","",_xlfn.XLOOKUP([2]!Tabla1[[#This Row],[Descripción]],[2]!Tabla10[Descripción],[2]!Tabla10[Precio Unitario],0))</f>
        <v/>
      </c>
      <c r="O1263" s="546" t="str">
        <f>IF([2]!Tabla1[[#This Row],[Cantidad de Insumos]]="","",[2]!Tabla1[[#This Row],[Precio Unitario]]*[2]!Tabla1[[#This Row],[Cantidad de Insumos]])</f>
        <v/>
      </c>
      <c r="P1263" s="531" t="str">
        <f>IF([2]!Tabla1[[#This Row],[Descripción]]="","",_xlfn.XLOOKUP([2]!Tabla1[[#This Row],[Descripción]],[2]!Tabla10[Descripción],[2]!Tabla10[CODIGO PRESUPUESTARIO],0))</f>
        <v/>
      </c>
      <c r="Q1263" s="532"/>
      <c r="R1263" s="532" t="str">
        <f>IF([2]!Tabla1[[#This Row],[Insumos]]="","",_xlfn.XLOOKUP([2]!Tabla1[[#This Row],[Insumos]],[2]!Tabla10[Insumo],[2]!Tabla10[InsumoAbrev],"",0))</f>
        <v/>
      </c>
      <c r="S1263" s="191"/>
    </row>
    <row r="1264" spans="2:19">
      <c r="B1264" s="191" t="str">
        <f>IF('Formulario PPGR3'!$G1264="","",CONCATENATE('Formulario PPGR3'!$C1264,".",'Formulario PPGR3'!$D1264,".",'Formulario PPGR3'!$E1264,".",'Formulario PPGR3'!$F1264))</f>
        <v/>
      </c>
      <c r="C1264" s="191" t="str">
        <f>IF('Formulario PPGR3'!$G1264="","",'Formulario PPGR1'!#REF!)</f>
        <v/>
      </c>
      <c r="D1264" s="191" t="str">
        <f>IF('Formulario PPGR3'!$G1264="","",'Formulario PPGR1'!#REF!)</f>
        <v/>
      </c>
      <c r="E1264" s="191" t="str">
        <f>IF('Formulario PPGR3'!$G1264="","",'Formulario PPGR1'!#REF!)</f>
        <v/>
      </c>
      <c r="F1264" s="191" t="str">
        <f>IF('Formulario PPGR3'!$G1264="","",'Formulario PPGR1'!#REF!)</f>
        <v/>
      </c>
      <c r="G1264" s="190"/>
      <c r="H1264" s="528" t="e" cm="1" vm="1">
        <f t="array" ref="H1264">IF([2]!Tabla1[[#This Row],[Código_Actividad]]="","",_xlfn.XLOOKUP([2]!Tabla1[[#This Row],[Código_Actividad]],CodigoActividad,[2]!Tabla2[Actividades Programables Presupuestables],"",0))</f>
        <v>#REF!</v>
      </c>
      <c r="I1264" s="529" t="str">
        <f>IFERROR(VLOOKUP('[2]Formulario PPGR3'!$G1264,'[2]Formulario PPGR2'!$H$9:$V$534,15,FALSE),"")</f>
        <v/>
      </c>
      <c r="J1264" s="534"/>
      <c r="K1264" s="533"/>
      <c r="L1264" s="530" t="str">
        <f>IF([2]!Tabla1[[#This Row],[Descripción]]="","",_xlfn.XLOOKUP([2]!Tabla1[[#This Row],[Descripción]],[2]!Tabla10[Descripción],[2]!Tabla10[Unidad de Medida],"",0))</f>
        <v/>
      </c>
      <c r="M1264" s="321"/>
      <c r="N1264" s="546" t="str">
        <f>IF([2]!Tabla1[[#This Row],[Descripción]]="","",_xlfn.XLOOKUP([2]!Tabla1[[#This Row],[Descripción]],[2]!Tabla10[Descripción],[2]!Tabla10[Precio Unitario],0))</f>
        <v/>
      </c>
      <c r="O1264" s="546" t="str">
        <f>IF([2]!Tabla1[[#This Row],[Cantidad de Insumos]]="","",[2]!Tabla1[[#This Row],[Precio Unitario]]*[2]!Tabla1[[#This Row],[Cantidad de Insumos]])</f>
        <v/>
      </c>
      <c r="P1264" s="531" t="str">
        <f>IF([2]!Tabla1[[#This Row],[Descripción]]="","",_xlfn.XLOOKUP([2]!Tabla1[[#This Row],[Descripción]],[2]!Tabla10[Descripción],[2]!Tabla10[CODIGO PRESUPUESTARIO],0))</f>
        <v/>
      </c>
      <c r="Q1264" s="532"/>
      <c r="R1264" s="532" t="str">
        <f>IF([2]!Tabla1[[#This Row],[Insumos]]="","",_xlfn.XLOOKUP([2]!Tabla1[[#This Row],[Insumos]],[2]!Tabla10[Insumo],[2]!Tabla10[InsumoAbrev],"",0))</f>
        <v/>
      </c>
      <c r="S1264" s="191"/>
    </row>
    <row r="1265" spans="2:19">
      <c r="B1265" s="191" t="str">
        <f>IF('Formulario PPGR3'!$G1265="","",CONCATENATE('Formulario PPGR3'!$C1265,".",'Formulario PPGR3'!$D1265,".",'Formulario PPGR3'!$E1265,".",'Formulario PPGR3'!$F1265))</f>
        <v/>
      </c>
      <c r="C1265" s="191" t="str">
        <f>IF('Formulario PPGR3'!$G1265="","",'Formulario PPGR1'!#REF!)</f>
        <v/>
      </c>
      <c r="D1265" s="191" t="str">
        <f>IF('Formulario PPGR3'!$G1265="","",'Formulario PPGR1'!#REF!)</f>
        <v/>
      </c>
      <c r="E1265" s="191" t="str">
        <f>IF('Formulario PPGR3'!$G1265="","",'Formulario PPGR1'!#REF!)</f>
        <v/>
      </c>
      <c r="F1265" s="191" t="str">
        <f>IF('Formulario PPGR3'!$G1265="","",'Formulario PPGR1'!#REF!)</f>
        <v/>
      </c>
      <c r="G1265" s="190"/>
      <c r="H1265" s="528" t="e" cm="1" vm="1">
        <f t="array" ref="H1265">IF([2]!Tabla1[[#This Row],[Código_Actividad]]="","",_xlfn.XLOOKUP([2]!Tabla1[[#This Row],[Código_Actividad]],CodigoActividad,[2]!Tabla2[Actividades Programables Presupuestables],"",0))</f>
        <v>#REF!</v>
      </c>
      <c r="I1265" s="529" t="str">
        <f>IFERROR(VLOOKUP('[2]Formulario PPGR3'!$G1265,'[2]Formulario PPGR2'!$H$9:$V$534,15,FALSE),"")</f>
        <v/>
      </c>
      <c r="J1265" s="534"/>
      <c r="K1265" s="533"/>
      <c r="L1265" s="530" t="str">
        <f>IF([2]!Tabla1[[#This Row],[Descripción]]="","",_xlfn.XLOOKUP([2]!Tabla1[[#This Row],[Descripción]],[2]!Tabla10[Descripción],[2]!Tabla10[Unidad de Medida],"",0))</f>
        <v/>
      </c>
      <c r="M1265" s="321"/>
      <c r="N1265" s="546" t="str">
        <f>IF([2]!Tabla1[[#This Row],[Descripción]]="","",_xlfn.XLOOKUP([2]!Tabla1[[#This Row],[Descripción]],[2]!Tabla10[Descripción],[2]!Tabla10[Precio Unitario],0))</f>
        <v/>
      </c>
      <c r="O1265" s="546" t="str">
        <f>IF([2]!Tabla1[[#This Row],[Cantidad de Insumos]]="","",[2]!Tabla1[[#This Row],[Precio Unitario]]*[2]!Tabla1[[#This Row],[Cantidad de Insumos]])</f>
        <v/>
      </c>
      <c r="P1265" s="531" t="str">
        <f>IF([2]!Tabla1[[#This Row],[Descripción]]="","",_xlfn.XLOOKUP([2]!Tabla1[[#This Row],[Descripción]],[2]!Tabla10[Descripción],[2]!Tabla10[CODIGO PRESUPUESTARIO],0))</f>
        <v/>
      </c>
      <c r="Q1265" s="532"/>
      <c r="R1265" s="532" t="str">
        <f>IF([2]!Tabla1[[#This Row],[Insumos]]="","",_xlfn.XLOOKUP([2]!Tabla1[[#This Row],[Insumos]],[2]!Tabla10[Insumo],[2]!Tabla10[InsumoAbrev],"",0))</f>
        <v/>
      </c>
      <c r="S1265" s="191"/>
    </row>
    <row r="1266" spans="2:19">
      <c r="B1266" s="191" t="str">
        <f>IF('Formulario PPGR3'!$G1266="","",CONCATENATE('Formulario PPGR3'!$C1266,".",'Formulario PPGR3'!$D1266,".",'Formulario PPGR3'!$E1266,".",'Formulario PPGR3'!$F1266))</f>
        <v/>
      </c>
      <c r="C1266" s="191" t="str">
        <f>IF('Formulario PPGR3'!$G1266="","",'Formulario PPGR1'!#REF!)</f>
        <v/>
      </c>
      <c r="D1266" s="191" t="str">
        <f>IF('Formulario PPGR3'!$G1266="","",'Formulario PPGR1'!#REF!)</f>
        <v/>
      </c>
      <c r="E1266" s="191" t="str">
        <f>IF('Formulario PPGR3'!$G1266="","",'Formulario PPGR1'!#REF!)</f>
        <v/>
      </c>
      <c r="F1266" s="191" t="str">
        <f>IF('Formulario PPGR3'!$G1266="","",'Formulario PPGR1'!#REF!)</f>
        <v/>
      </c>
      <c r="G1266" s="190"/>
      <c r="H1266" s="528" t="e" cm="1" vm="1">
        <f t="array" ref="H1266">IF([2]!Tabla1[[#This Row],[Código_Actividad]]="","",_xlfn.XLOOKUP([2]!Tabla1[[#This Row],[Código_Actividad]],CodigoActividad,[2]!Tabla2[Actividades Programables Presupuestables],"",0))</f>
        <v>#REF!</v>
      </c>
      <c r="I1266" s="529" t="str">
        <f>IFERROR(VLOOKUP('[2]Formulario PPGR3'!$G1266,'[2]Formulario PPGR2'!$H$9:$V$534,15,FALSE),"")</f>
        <v/>
      </c>
      <c r="J1266" s="534"/>
      <c r="K1266" s="533"/>
      <c r="L1266" s="530" t="str">
        <f>IF([2]!Tabla1[[#This Row],[Descripción]]="","",_xlfn.XLOOKUP([2]!Tabla1[[#This Row],[Descripción]],[2]!Tabla10[Descripción],[2]!Tabla10[Unidad de Medida],"",0))</f>
        <v/>
      </c>
      <c r="M1266" s="321"/>
      <c r="N1266" s="546" t="str">
        <f>IF([2]!Tabla1[[#This Row],[Descripción]]="","",_xlfn.XLOOKUP([2]!Tabla1[[#This Row],[Descripción]],[2]!Tabla10[Descripción],[2]!Tabla10[Precio Unitario],0))</f>
        <v/>
      </c>
      <c r="O1266" s="546" t="str">
        <f>IF([2]!Tabla1[[#This Row],[Cantidad de Insumos]]="","",[2]!Tabla1[[#This Row],[Precio Unitario]]*[2]!Tabla1[[#This Row],[Cantidad de Insumos]])</f>
        <v/>
      </c>
      <c r="P1266" s="531" t="str">
        <f>IF([2]!Tabla1[[#This Row],[Descripción]]="","",_xlfn.XLOOKUP([2]!Tabla1[[#This Row],[Descripción]],[2]!Tabla10[Descripción],[2]!Tabla10[CODIGO PRESUPUESTARIO],0))</f>
        <v/>
      </c>
      <c r="Q1266" s="532"/>
      <c r="R1266" s="532" t="str">
        <f>IF([2]!Tabla1[[#This Row],[Insumos]]="","",_xlfn.XLOOKUP([2]!Tabla1[[#This Row],[Insumos]],[2]!Tabla10[Insumo],[2]!Tabla10[InsumoAbrev],"",0))</f>
        <v/>
      </c>
      <c r="S1266" s="191"/>
    </row>
    <row r="1267" spans="2:19">
      <c r="B1267" s="191" t="str">
        <f>IF('Formulario PPGR3'!$G1267="","",CONCATENATE('Formulario PPGR3'!$C1267,".",'Formulario PPGR3'!$D1267,".",'Formulario PPGR3'!$E1267,".",'Formulario PPGR3'!$F1267))</f>
        <v/>
      </c>
      <c r="C1267" s="191" t="str">
        <f>IF('Formulario PPGR3'!$G1267="","",'Formulario PPGR1'!#REF!)</f>
        <v/>
      </c>
      <c r="D1267" s="191" t="str">
        <f>IF('Formulario PPGR3'!$G1267="","",'Formulario PPGR1'!#REF!)</f>
        <v/>
      </c>
      <c r="E1267" s="191" t="str">
        <f>IF('Formulario PPGR3'!$G1267="","",'Formulario PPGR1'!#REF!)</f>
        <v/>
      </c>
      <c r="F1267" s="191" t="str">
        <f>IF('Formulario PPGR3'!$G1267="","",'Formulario PPGR1'!#REF!)</f>
        <v/>
      </c>
      <c r="G1267" s="190"/>
      <c r="H1267" s="528" t="e" cm="1" vm="1">
        <f t="array" ref="H1267">IF([2]!Tabla1[[#This Row],[Código_Actividad]]="","",_xlfn.XLOOKUP([2]!Tabla1[[#This Row],[Código_Actividad]],CodigoActividad,[2]!Tabla2[Actividades Programables Presupuestables],"",0))</f>
        <v>#REF!</v>
      </c>
      <c r="I1267" s="529" t="str">
        <f>IFERROR(VLOOKUP('[2]Formulario PPGR3'!$G1267,'[2]Formulario PPGR2'!$H$9:$V$534,15,FALSE),"")</f>
        <v/>
      </c>
      <c r="J1267" s="534"/>
      <c r="K1267" s="533"/>
      <c r="L1267" s="530" t="str">
        <f>IF([2]!Tabla1[[#This Row],[Descripción]]="","",_xlfn.XLOOKUP([2]!Tabla1[[#This Row],[Descripción]],[2]!Tabla10[Descripción],[2]!Tabla10[Unidad de Medida],"",0))</f>
        <v/>
      </c>
      <c r="M1267" s="321"/>
      <c r="N1267" s="546" t="str">
        <f>IF([2]!Tabla1[[#This Row],[Descripción]]="","",_xlfn.XLOOKUP([2]!Tabla1[[#This Row],[Descripción]],[2]!Tabla10[Descripción],[2]!Tabla10[Precio Unitario],0))</f>
        <v/>
      </c>
      <c r="O1267" s="546" t="str">
        <f>IF([2]!Tabla1[[#This Row],[Cantidad de Insumos]]="","",[2]!Tabla1[[#This Row],[Precio Unitario]]*[2]!Tabla1[[#This Row],[Cantidad de Insumos]])</f>
        <v/>
      </c>
      <c r="P1267" s="531" t="str">
        <f>IF([2]!Tabla1[[#This Row],[Descripción]]="","",_xlfn.XLOOKUP([2]!Tabla1[[#This Row],[Descripción]],[2]!Tabla10[Descripción],[2]!Tabla10[CODIGO PRESUPUESTARIO],0))</f>
        <v/>
      </c>
      <c r="Q1267" s="532"/>
      <c r="R1267" s="532" t="str">
        <f>IF([2]!Tabla1[[#This Row],[Insumos]]="","",_xlfn.XLOOKUP([2]!Tabla1[[#This Row],[Insumos]],[2]!Tabla10[Insumo],[2]!Tabla10[InsumoAbrev],"",0))</f>
        <v/>
      </c>
      <c r="S1267" s="191"/>
    </row>
    <row r="1268" spans="2:19">
      <c r="B1268" s="191" t="str">
        <f>IF('Formulario PPGR3'!$G1268="","",CONCATENATE('Formulario PPGR3'!$C1268,".",'Formulario PPGR3'!$D1268,".",'Formulario PPGR3'!$E1268,".",'Formulario PPGR3'!$F1268))</f>
        <v/>
      </c>
      <c r="C1268" s="191" t="str">
        <f>IF('Formulario PPGR3'!$G1268="","",'Formulario PPGR1'!#REF!)</f>
        <v/>
      </c>
      <c r="D1268" s="191" t="str">
        <f>IF('Formulario PPGR3'!$G1268="","",'Formulario PPGR1'!#REF!)</f>
        <v/>
      </c>
      <c r="E1268" s="191" t="str">
        <f>IF('Formulario PPGR3'!$G1268="","",'Formulario PPGR1'!#REF!)</f>
        <v/>
      </c>
      <c r="F1268" s="191" t="str">
        <f>IF('Formulario PPGR3'!$G1268="","",'Formulario PPGR1'!#REF!)</f>
        <v/>
      </c>
      <c r="G1268" s="190"/>
      <c r="H1268" s="528" t="e" cm="1" vm="1">
        <f t="array" ref="H1268">IF([2]!Tabla1[[#This Row],[Código_Actividad]]="","",_xlfn.XLOOKUP([2]!Tabla1[[#This Row],[Código_Actividad]],CodigoActividad,[2]!Tabla2[Actividades Programables Presupuestables],"",0))</f>
        <v>#REF!</v>
      </c>
      <c r="I1268" s="529" t="str">
        <f>IFERROR(VLOOKUP('[2]Formulario PPGR3'!$G1268,'[2]Formulario PPGR2'!$H$9:$V$534,15,FALSE),"")</f>
        <v/>
      </c>
      <c r="J1268" s="534"/>
      <c r="K1268" s="533"/>
      <c r="L1268" s="530" t="str">
        <f>IF([2]!Tabla1[[#This Row],[Descripción]]="","",_xlfn.XLOOKUP([2]!Tabla1[[#This Row],[Descripción]],[2]!Tabla10[Descripción],[2]!Tabla10[Unidad de Medida],"",0))</f>
        <v/>
      </c>
      <c r="M1268" s="321"/>
      <c r="N1268" s="546" t="str">
        <f>IF([2]!Tabla1[[#This Row],[Descripción]]="","",_xlfn.XLOOKUP([2]!Tabla1[[#This Row],[Descripción]],[2]!Tabla10[Descripción],[2]!Tabla10[Precio Unitario],0))</f>
        <v/>
      </c>
      <c r="O1268" s="546" t="str">
        <f>IF([2]!Tabla1[[#This Row],[Cantidad de Insumos]]="","",[2]!Tabla1[[#This Row],[Precio Unitario]]*[2]!Tabla1[[#This Row],[Cantidad de Insumos]])</f>
        <v/>
      </c>
      <c r="P1268" s="531" t="str">
        <f>IF([2]!Tabla1[[#This Row],[Descripción]]="","",_xlfn.XLOOKUP([2]!Tabla1[[#This Row],[Descripción]],[2]!Tabla10[Descripción],[2]!Tabla10[CODIGO PRESUPUESTARIO],0))</f>
        <v/>
      </c>
      <c r="Q1268" s="532"/>
      <c r="R1268" s="532" t="str">
        <f>IF([2]!Tabla1[[#This Row],[Insumos]]="","",_xlfn.XLOOKUP([2]!Tabla1[[#This Row],[Insumos]],[2]!Tabla10[Insumo],[2]!Tabla10[InsumoAbrev],"",0))</f>
        <v/>
      </c>
      <c r="S1268" s="191"/>
    </row>
    <row r="1269" spans="2:19">
      <c r="B1269" s="191" t="str">
        <f>IF('Formulario PPGR3'!$G1269="","",CONCATENATE('Formulario PPGR3'!$C1269,".",'Formulario PPGR3'!$D1269,".",'Formulario PPGR3'!$E1269,".",'Formulario PPGR3'!$F1269))</f>
        <v/>
      </c>
      <c r="C1269" s="191" t="str">
        <f>IF('Formulario PPGR3'!$G1269="","",'Formulario PPGR1'!#REF!)</f>
        <v/>
      </c>
      <c r="D1269" s="191" t="str">
        <f>IF('Formulario PPGR3'!$G1269="","",'Formulario PPGR1'!#REF!)</f>
        <v/>
      </c>
      <c r="E1269" s="191" t="str">
        <f>IF('Formulario PPGR3'!$G1269="","",'Formulario PPGR1'!#REF!)</f>
        <v/>
      </c>
      <c r="F1269" s="191" t="str">
        <f>IF('Formulario PPGR3'!$G1269="","",'Formulario PPGR1'!#REF!)</f>
        <v/>
      </c>
      <c r="G1269" s="190"/>
      <c r="H1269" s="528" t="e" cm="1" vm="1">
        <f t="array" ref="H1269">IF([2]!Tabla1[[#This Row],[Código_Actividad]]="","",_xlfn.XLOOKUP([2]!Tabla1[[#This Row],[Código_Actividad]],CodigoActividad,[2]!Tabla2[Actividades Programables Presupuestables],"",0))</f>
        <v>#REF!</v>
      </c>
      <c r="I1269" s="529" t="str">
        <f>IFERROR(VLOOKUP('[2]Formulario PPGR3'!$G1269,'[2]Formulario PPGR2'!$H$9:$V$534,15,FALSE),"")</f>
        <v/>
      </c>
      <c r="J1269" s="534"/>
      <c r="K1269" s="533"/>
      <c r="L1269" s="530" t="str">
        <f>IF([2]!Tabla1[[#This Row],[Descripción]]="","",_xlfn.XLOOKUP([2]!Tabla1[[#This Row],[Descripción]],[2]!Tabla10[Descripción],[2]!Tabla10[Unidad de Medida],"",0))</f>
        <v/>
      </c>
      <c r="M1269" s="321"/>
      <c r="N1269" s="546" t="str">
        <f>IF([2]!Tabla1[[#This Row],[Descripción]]="","",_xlfn.XLOOKUP([2]!Tabla1[[#This Row],[Descripción]],[2]!Tabla10[Descripción],[2]!Tabla10[Precio Unitario],0))</f>
        <v/>
      </c>
      <c r="O1269" s="546" t="str">
        <f>IF([2]!Tabla1[[#This Row],[Cantidad de Insumos]]="","",[2]!Tabla1[[#This Row],[Precio Unitario]]*[2]!Tabla1[[#This Row],[Cantidad de Insumos]])</f>
        <v/>
      </c>
      <c r="P1269" s="531" t="str">
        <f>IF([2]!Tabla1[[#This Row],[Descripción]]="","",_xlfn.XLOOKUP([2]!Tabla1[[#This Row],[Descripción]],[2]!Tabla10[Descripción],[2]!Tabla10[CODIGO PRESUPUESTARIO],0))</f>
        <v/>
      </c>
      <c r="Q1269" s="532"/>
      <c r="R1269" s="532" t="str">
        <f>IF([2]!Tabla1[[#This Row],[Insumos]]="","",_xlfn.XLOOKUP([2]!Tabla1[[#This Row],[Insumos]],[2]!Tabla10[Insumo],[2]!Tabla10[InsumoAbrev],"",0))</f>
        <v/>
      </c>
      <c r="S1269" s="191"/>
    </row>
    <row r="1270" spans="2:19">
      <c r="B1270" s="191" t="str">
        <f>IF('Formulario PPGR3'!$G1270="","",CONCATENATE('Formulario PPGR3'!$C1270,".",'Formulario PPGR3'!$D1270,".",'Formulario PPGR3'!$E1270,".",'Formulario PPGR3'!$F1270))</f>
        <v/>
      </c>
      <c r="C1270" s="191" t="str">
        <f>IF('Formulario PPGR3'!$G1270="","",'Formulario PPGR1'!#REF!)</f>
        <v/>
      </c>
      <c r="D1270" s="191" t="str">
        <f>IF('Formulario PPGR3'!$G1270="","",'Formulario PPGR1'!#REF!)</f>
        <v/>
      </c>
      <c r="E1270" s="191" t="str">
        <f>IF('Formulario PPGR3'!$G1270="","",'Formulario PPGR1'!#REF!)</f>
        <v/>
      </c>
      <c r="F1270" s="191" t="str">
        <f>IF('Formulario PPGR3'!$G1270="","",'Formulario PPGR1'!#REF!)</f>
        <v/>
      </c>
      <c r="G1270" s="190"/>
      <c r="H1270" s="528" t="e" cm="1" vm="1">
        <f t="array" ref="H1270">IF([2]!Tabla1[[#This Row],[Código_Actividad]]="","",_xlfn.XLOOKUP([2]!Tabla1[[#This Row],[Código_Actividad]],CodigoActividad,[2]!Tabla2[Actividades Programables Presupuestables],"",0))</f>
        <v>#REF!</v>
      </c>
      <c r="I1270" s="529" t="str">
        <f>IFERROR(VLOOKUP('[2]Formulario PPGR3'!$G1270,'[2]Formulario PPGR2'!$H$9:$V$534,15,FALSE),"")</f>
        <v/>
      </c>
      <c r="J1270" s="534"/>
      <c r="K1270" s="533"/>
      <c r="L1270" s="530" t="str">
        <f>IF([2]!Tabla1[[#This Row],[Descripción]]="","",_xlfn.XLOOKUP([2]!Tabla1[[#This Row],[Descripción]],[2]!Tabla10[Descripción],[2]!Tabla10[Unidad de Medida],"",0))</f>
        <v/>
      </c>
      <c r="M1270" s="321"/>
      <c r="N1270" s="546" t="str">
        <f>IF([2]!Tabla1[[#This Row],[Descripción]]="","",_xlfn.XLOOKUP([2]!Tabla1[[#This Row],[Descripción]],[2]!Tabla10[Descripción],[2]!Tabla10[Precio Unitario],0))</f>
        <v/>
      </c>
      <c r="O1270" s="546" t="str">
        <f>IF([2]!Tabla1[[#This Row],[Cantidad de Insumos]]="","",[2]!Tabla1[[#This Row],[Precio Unitario]]*[2]!Tabla1[[#This Row],[Cantidad de Insumos]])</f>
        <v/>
      </c>
      <c r="P1270" s="531" t="str">
        <f>IF([2]!Tabla1[[#This Row],[Descripción]]="","",_xlfn.XLOOKUP([2]!Tabla1[[#This Row],[Descripción]],[2]!Tabla10[Descripción],[2]!Tabla10[CODIGO PRESUPUESTARIO],0))</f>
        <v/>
      </c>
      <c r="Q1270" s="532"/>
      <c r="R1270" s="532" t="str">
        <f>IF([2]!Tabla1[[#This Row],[Insumos]]="","",_xlfn.XLOOKUP([2]!Tabla1[[#This Row],[Insumos]],[2]!Tabla10[Insumo],[2]!Tabla10[InsumoAbrev],"",0))</f>
        <v/>
      </c>
      <c r="S1270" s="191"/>
    </row>
    <row r="1271" spans="2:19">
      <c r="B1271" s="191" t="str">
        <f>IF('Formulario PPGR3'!$G1271="","",CONCATENATE('Formulario PPGR3'!$C1271,".",'Formulario PPGR3'!$D1271,".",'Formulario PPGR3'!$E1271,".",'Formulario PPGR3'!$F1271))</f>
        <v/>
      </c>
      <c r="C1271" s="191" t="str">
        <f>IF('Formulario PPGR3'!$G1271="","",'Formulario PPGR1'!#REF!)</f>
        <v/>
      </c>
      <c r="D1271" s="191" t="str">
        <f>IF('Formulario PPGR3'!$G1271="","",'Formulario PPGR1'!#REF!)</f>
        <v/>
      </c>
      <c r="E1271" s="191" t="str">
        <f>IF('Formulario PPGR3'!$G1271="","",'Formulario PPGR1'!#REF!)</f>
        <v/>
      </c>
      <c r="F1271" s="191" t="str">
        <f>IF('Formulario PPGR3'!$G1271="","",'Formulario PPGR1'!#REF!)</f>
        <v/>
      </c>
      <c r="G1271" s="190"/>
      <c r="H1271" s="528" t="e" cm="1" vm="1">
        <f t="array" ref="H1271">IF([2]!Tabla1[[#This Row],[Código_Actividad]]="","",_xlfn.XLOOKUP([2]!Tabla1[[#This Row],[Código_Actividad]],CodigoActividad,[2]!Tabla2[Actividades Programables Presupuestables],"",0))</f>
        <v>#REF!</v>
      </c>
      <c r="I1271" s="529" t="str">
        <f>IFERROR(VLOOKUP('[2]Formulario PPGR3'!$G1271,'[2]Formulario PPGR2'!$H$9:$V$534,15,FALSE),"")</f>
        <v/>
      </c>
      <c r="J1271" s="534"/>
      <c r="K1271" s="533"/>
      <c r="L1271" s="530" t="str">
        <f>IF([2]!Tabla1[[#This Row],[Descripción]]="","",_xlfn.XLOOKUP([2]!Tabla1[[#This Row],[Descripción]],[2]!Tabla10[Descripción],[2]!Tabla10[Unidad de Medida],"",0))</f>
        <v/>
      </c>
      <c r="M1271" s="321"/>
      <c r="N1271" s="546" t="str">
        <f>IF([2]!Tabla1[[#This Row],[Descripción]]="","",_xlfn.XLOOKUP([2]!Tabla1[[#This Row],[Descripción]],[2]!Tabla10[Descripción],[2]!Tabla10[Precio Unitario],0))</f>
        <v/>
      </c>
      <c r="O1271" s="546" t="str">
        <f>IF([2]!Tabla1[[#This Row],[Cantidad de Insumos]]="","",[2]!Tabla1[[#This Row],[Precio Unitario]]*[2]!Tabla1[[#This Row],[Cantidad de Insumos]])</f>
        <v/>
      </c>
      <c r="P1271" s="531" t="str">
        <f>IF([2]!Tabla1[[#This Row],[Descripción]]="","",_xlfn.XLOOKUP([2]!Tabla1[[#This Row],[Descripción]],[2]!Tabla10[Descripción],[2]!Tabla10[CODIGO PRESUPUESTARIO],0))</f>
        <v/>
      </c>
      <c r="Q1271" s="532"/>
      <c r="R1271" s="532" t="str">
        <f>IF([2]!Tabla1[[#This Row],[Insumos]]="","",_xlfn.XLOOKUP([2]!Tabla1[[#This Row],[Insumos]],[2]!Tabla10[Insumo],[2]!Tabla10[InsumoAbrev],"",0))</f>
        <v/>
      </c>
      <c r="S1271" s="191"/>
    </row>
    <row r="1272" spans="2:19">
      <c r="B1272" s="191" t="str">
        <f>IF('Formulario PPGR3'!$G1272="","",CONCATENATE('Formulario PPGR3'!$C1272,".",'Formulario PPGR3'!$D1272,".",'Formulario PPGR3'!$E1272,".",'Formulario PPGR3'!$F1272))</f>
        <v/>
      </c>
      <c r="C1272" s="191" t="str">
        <f>IF('Formulario PPGR3'!$G1272="","",'Formulario PPGR1'!#REF!)</f>
        <v/>
      </c>
      <c r="D1272" s="191" t="str">
        <f>IF('Formulario PPGR3'!$G1272="","",'Formulario PPGR1'!#REF!)</f>
        <v/>
      </c>
      <c r="E1272" s="191" t="str">
        <f>IF('Formulario PPGR3'!$G1272="","",'Formulario PPGR1'!#REF!)</f>
        <v/>
      </c>
      <c r="F1272" s="191" t="str">
        <f>IF('Formulario PPGR3'!$G1272="","",'Formulario PPGR1'!#REF!)</f>
        <v/>
      </c>
      <c r="G1272" s="190"/>
      <c r="H1272" s="528" t="e" cm="1" vm="1">
        <f t="array" ref="H1272">IF([2]!Tabla1[[#This Row],[Código_Actividad]]="","",_xlfn.XLOOKUP([2]!Tabla1[[#This Row],[Código_Actividad]],CodigoActividad,[2]!Tabla2[Actividades Programables Presupuestables],"",0))</f>
        <v>#REF!</v>
      </c>
      <c r="I1272" s="529" t="str">
        <f>IFERROR(VLOOKUP('[2]Formulario PPGR3'!$G1272,'[2]Formulario PPGR2'!$H$9:$V$534,15,FALSE),"")</f>
        <v/>
      </c>
      <c r="J1272" s="534"/>
      <c r="K1272" s="533"/>
      <c r="L1272" s="530" t="str">
        <f>IF([2]!Tabla1[[#This Row],[Descripción]]="","",_xlfn.XLOOKUP([2]!Tabla1[[#This Row],[Descripción]],[2]!Tabla10[Descripción],[2]!Tabla10[Unidad de Medida],"",0))</f>
        <v/>
      </c>
      <c r="M1272" s="321"/>
      <c r="N1272" s="546" t="str">
        <f>IF([2]!Tabla1[[#This Row],[Descripción]]="","",_xlfn.XLOOKUP([2]!Tabla1[[#This Row],[Descripción]],[2]!Tabla10[Descripción],[2]!Tabla10[Precio Unitario],0))</f>
        <v/>
      </c>
      <c r="O1272" s="546" t="str">
        <f>IF([2]!Tabla1[[#This Row],[Cantidad de Insumos]]="","",[2]!Tabla1[[#This Row],[Precio Unitario]]*[2]!Tabla1[[#This Row],[Cantidad de Insumos]])</f>
        <v/>
      </c>
      <c r="P1272" s="531" t="str">
        <f>IF([2]!Tabla1[[#This Row],[Descripción]]="","",_xlfn.XLOOKUP([2]!Tabla1[[#This Row],[Descripción]],[2]!Tabla10[Descripción],[2]!Tabla10[CODIGO PRESUPUESTARIO],0))</f>
        <v/>
      </c>
      <c r="Q1272" s="532"/>
      <c r="R1272" s="532" t="str">
        <f>IF([2]!Tabla1[[#This Row],[Insumos]]="","",_xlfn.XLOOKUP([2]!Tabla1[[#This Row],[Insumos]],[2]!Tabla10[Insumo],[2]!Tabla10[InsumoAbrev],"",0))</f>
        <v/>
      </c>
      <c r="S1272" s="191"/>
    </row>
    <row r="1273" spans="2:19">
      <c r="B1273" s="191" t="str">
        <f>IF('Formulario PPGR3'!$G1273="","",CONCATENATE('Formulario PPGR3'!$C1273,".",'Formulario PPGR3'!$D1273,".",'Formulario PPGR3'!$E1273,".",'Formulario PPGR3'!$F1273))</f>
        <v/>
      </c>
      <c r="C1273" s="191" t="str">
        <f>IF('Formulario PPGR3'!$G1273="","",'Formulario PPGR1'!#REF!)</f>
        <v/>
      </c>
      <c r="D1273" s="191" t="str">
        <f>IF('Formulario PPGR3'!$G1273="","",'Formulario PPGR1'!#REF!)</f>
        <v/>
      </c>
      <c r="E1273" s="191" t="str">
        <f>IF('Formulario PPGR3'!$G1273="","",'Formulario PPGR1'!#REF!)</f>
        <v/>
      </c>
      <c r="F1273" s="191" t="str">
        <f>IF('Formulario PPGR3'!$G1273="","",'Formulario PPGR1'!#REF!)</f>
        <v/>
      </c>
      <c r="G1273" s="190"/>
      <c r="H1273" s="528" t="e" cm="1" vm="1">
        <f t="array" ref="H1273">IF([2]!Tabla1[[#This Row],[Código_Actividad]]="","",_xlfn.XLOOKUP([2]!Tabla1[[#This Row],[Código_Actividad]],CodigoActividad,[2]!Tabla2[Actividades Programables Presupuestables],"",0))</f>
        <v>#REF!</v>
      </c>
      <c r="I1273" s="529" t="str">
        <f>IFERROR(VLOOKUP('[2]Formulario PPGR3'!$G1273,'[2]Formulario PPGR2'!$H$9:$V$534,15,FALSE),"")</f>
        <v/>
      </c>
      <c r="J1273" s="534"/>
      <c r="K1273" s="533"/>
      <c r="L1273" s="530" t="str">
        <f>IF([2]!Tabla1[[#This Row],[Descripción]]="","",_xlfn.XLOOKUP([2]!Tabla1[[#This Row],[Descripción]],[2]!Tabla10[Descripción],[2]!Tabla10[Unidad de Medida],"",0))</f>
        <v/>
      </c>
      <c r="M1273" s="321"/>
      <c r="N1273" s="546" t="str">
        <f>IF([2]!Tabla1[[#This Row],[Descripción]]="","",_xlfn.XLOOKUP([2]!Tabla1[[#This Row],[Descripción]],[2]!Tabla10[Descripción],[2]!Tabla10[Precio Unitario],0))</f>
        <v/>
      </c>
      <c r="O1273" s="546" t="str">
        <f>IF([2]!Tabla1[[#This Row],[Cantidad de Insumos]]="","",[2]!Tabla1[[#This Row],[Precio Unitario]]*[2]!Tabla1[[#This Row],[Cantidad de Insumos]])</f>
        <v/>
      </c>
      <c r="P1273" s="531" t="str">
        <f>IF([2]!Tabla1[[#This Row],[Descripción]]="","",_xlfn.XLOOKUP([2]!Tabla1[[#This Row],[Descripción]],[2]!Tabla10[Descripción],[2]!Tabla10[CODIGO PRESUPUESTARIO],0))</f>
        <v/>
      </c>
      <c r="Q1273" s="532"/>
      <c r="R1273" s="532" t="str">
        <f>IF([2]!Tabla1[[#This Row],[Insumos]]="","",_xlfn.XLOOKUP([2]!Tabla1[[#This Row],[Insumos]],[2]!Tabla10[Insumo],[2]!Tabla10[InsumoAbrev],"",0))</f>
        <v/>
      </c>
      <c r="S1273" s="191"/>
    </row>
    <row r="1274" spans="2:19">
      <c r="B1274" s="191" t="str">
        <f>IF('Formulario PPGR3'!$G1274="","",CONCATENATE('Formulario PPGR3'!$C1274,".",'Formulario PPGR3'!$D1274,".",'Formulario PPGR3'!$E1274,".",'Formulario PPGR3'!$F1274))</f>
        <v/>
      </c>
      <c r="C1274" s="191" t="str">
        <f>IF('Formulario PPGR3'!$G1274="","",'Formulario PPGR1'!#REF!)</f>
        <v/>
      </c>
      <c r="D1274" s="191" t="str">
        <f>IF('Formulario PPGR3'!$G1274="","",'Formulario PPGR1'!#REF!)</f>
        <v/>
      </c>
      <c r="E1274" s="191" t="str">
        <f>IF('Formulario PPGR3'!$G1274="","",'Formulario PPGR1'!#REF!)</f>
        <v/>
      </c>
      <c r="F1274" s="191" t="str">
        <f>IF('Formulario PPGR3'!$G1274="","",'Formulario PPGR1'!#REF!)</f>
        <v/>
      </c>
      <c r="G1274" s="190"/>
      <c r="H1274" s="528" t="e" cm="1" vm="1">
        <f t="array" ref="H1274">IF([2]!Tabla1[[#This Row],[Código_Actividad]]="","",_xlfn.XLOOKUP([2]!Tabla1[[#This Row],[Código_Actividad]],CodigoActividad,[2]!Tabla2[Actividades Programables Presupuestables],"",0))</f>
        <v>#REF!</v>
      </c>
      <c r="I1274" s="529" t="str">
        <f>IFERROR(VLOOKUP('[2]Formulario PPGR3'!$G1274,'[2]Formulario PPGR2'!$H$9:$V$534,15,FALSE),"")</f>
        <v/>
      </c>
      <c r="J1274" s="534"/>
      <c r="K1274" s="533"/>
      <c r="L1274" s="530" t="str">
        <f>IF([2]!Tabla1[[#This Row],[Descripción]]="","",_xlfn.XLOOKUP([2]!Tabla1[[#This Row],[Descripción]],[2]!Tabla10[Descripción],[2]!Tabla10[Unidad de Medida],"",0))</f>
        <v/>
      </c>
      <c r="M1274" s="321"/>
      <c r="N1274" s="546" t="str">
        <f>IF([2]!Tabla1[[#This Row],[Descripción]]="","",_xlfn.XLOOKUP([2]!Tabla1[[#This Row],[Descripción]],[2]!Tabla10[Descripción],[2]!Tabla10[Precio Unitario],0))</f>
        <v/>
      </c>
      <c r="O1274" s="546" t="str">
        <f>IF([2]!Tabla1[[#This Row],[Cantidad de Insumos]]="","",[2]!Tabla1[[#This Row],[Precio Unitario]]*[2]!Tabla1[[#This Row],[Cantidad de Insumos]])</f>
        <v/>
      </c>
      <c r="P1274" s="531" t="str">
        <f>IF([2]!Tabla1[[#This Row],[Descripción]]="","",_xlfn.XLOOKUP([2]!Tabla1[[#This Row],[Descripción]],[2]!Tabla10[Descripción],[2]!Tabla10[CODIGO PRESUPUESTARIO],0))</f>
        <v/>
      </c>
      <c r="Q1274" s="532"/>
      <c r="R1274" s="532" t="str">
        <f>IF([2]!Tabla1[[#This Row],[Insumos]]="","",_xlfn.XLOOKUP([2]!Tabla1[[#This Row],[Insumos]],[2]!Tabla10[Insumo],[2]!Tabla10[InsumoAbrev],"",0))</f>
        <v/>
      </c>
      <c r="S1274" s="191"/>
    </row>
    <row r="1275" spans="2:19">
      <c r="B1275" s="191" t="str">
        <f>IF('Formulario PPGR3'!$G1275="","",CONCATENATE('Formulario PPGR3'!$C1275,".",'Formulario PPGR3'!$D1275,".",'Formulario PPGR3'!$E1275,".",'Formulario PPGR3'!$F1275))</f>
        <v/>
      </c>
      <c r="C1275" s="191" t="str">
        <f>IF('Formulario PPGR3'!$G1275="","",'Formulario PPGR1'!#REF!)</f>
        <v/>
      </c>
      <c r="D1275" s="191" t="str">
        <f>IF('Formulario PPGR3'!$G1275="","",'Formulario PPGR1'!#REF!)</f>
        <v/>
      </c>
      <c r="E1275" s="191" t="str">
        <f>IF('Formulario PPGR3'!$G1275="","",'Formulario PPGR1'!#REF!)</f>
        <v/>
      </c>
      <c r="F1275" s="191" t="str">
        <f>IF('Formulario PPGR3'!$G1275="","",'Formulario PPGR1'!#REF!)</f>
        <v/>
      </c>
      <c r="G1275" s="190"/>
      <c r="H1275" s="528" t="e" cm="1" vm="1">
        <f t="array" ref="H1275">IF([2]!Tabla1[[#This Row],[Código_Actividad]]="","",_xlfn.XLOOKUP([2]!Tabla1[[#This Row],[Código_Actividad]],CodigoActividad,[2]!Tabla2[Actividades Programables Presupuestables],"",0))</f>
        <v>#REF!</v>
      </c>
      <c r="I1275" s="529" t="str">
        <f>IFERROR(VLOOKUP('[2]Formulario PPGR3'!$G1275,'[2]Formulario PPGR2'!$H$9:$V$534,15,FALSE),"")</f>
        <v/>
      </c>
      <c r="J1275" s="534"/>
      <c r="K1275" s="533"/>
      <c r="L1275" s="530" t="str">
        <f>IF([2]!Tabla1[[#This Row],[Descripción]]="","",_xlfn.XLOOKUP([2]!Tabla1[[#This Row],[Descripción]],[2]!Tabla10[Descripción],[2]!Tabla10[Unidad de Medida],"",0))</f>
        <v/>
      </c>
      <c r="M1275" s="321"/>
      <c r="N1275" s="546" t="str">
        <f>IF([2]!Tabla1[[#This Row],[Descripción]]="","",_xlfn.XLOOKUP([2]!Tabla1[[#This Row],[Descripción]],[2]!Tabla10[Descripción],[2]!Tabla10[Precio Unitario],0))</f>
        <v/>
      </c>
      <c r="O1275" s="546" t="str">
        <f>IF([2]!Tabla1[[#This Row],[Cantidad de Insumos]]="","",[2]!Tabla1[[#This Row],[Precio Unitario]]*[2]!Tabla1[[#This Row],[Cantidad de Insumos]])</f>
        <v/>
      </c>
      <c r="P1275" s="531" t="str">
        <f>IF([2]!Tabla1[[#This Row],[Descripción]]="","",_xlfn.XLOOKUP([2]!Tabla1[[#This Row],[Descripción]],[2]!Tabla10[Descripción],[2]!Tabla10[CODIGO PRESUPUESTARIO],0))</f>
        <v/>
      </c>
      <c r="Q1275" s="532"/>
      <c r="R1275" s="532" t="str">
        <f>IF([2]!Tabla1[[#This Row],[Insumos]]="","",_xlfn.XLOOKUP([2]!Tabla1[[#This Row],[Insumos]],[2]!Tabla10[Insumo],[2]!Tabla10[InsumoAbrev],"",0))</f>
        <v/>
      </c>
      <c r="S1275" s="191"/>
    </row>
    <row r="1276" spans="2:19">
      <c r="B1276" s="191" t="str">
        <f>IF('Formulario PPGR3'!$G1276="","",CONCATENATE('Formulario PPGR3'!$C1276,".",'Formulario PPGR3'!$D1276,".",'Formulario PPGR3'!$E1276,".",'Formulario PPGR3'!$F1276))</f>
        <v/>
      </c>
      <c r="C1276" s="191" t="str">
        <f>IF('Formulario PPGR3'!$G1276="","",'Formulario PPGR1'!#REF!)</f>
        <v/>
      </c>
      <c r="D1276" s="191" t="str">
        <f>IF('Formulario PPGR3'!$G1276="","",'Formulario PPGR1'!#REF!)</f>
        <v/>
      </c>
      <c r="E1276" s="191" t="str">
        <f>IF('Formulario PPGR3'!$G1276="","",'Formulario PPGR1'!#REF!)</f>
        <v/>
      </c>
      <c r="F1276" s="191" t="str">
        <f>IF('Formulario PPGR3'!$G1276="","",'Formulario PPGR1'!#REF!)</f>
        <v/>
      </c>
      <c r="G1276" s="190"/>
      <c r="H1276" s="528" t="e" cm="1" vm="1">
        <f t="array" ref="H1276">IF([2]!Tabla1[[#This Row],[Código_Actividad]]="","",_xlfn.XLOOKUP([2]!Tabla1[[#This Row],[Código_Actividad]],CodigoActividad,[2]!Tabla2[Actividades Programables Presupuestables],"",0))</f>
        <v>#REF!</v>
      </c>
      <c r="I1276" s="529" t="str">
        <f>IFERROR(VLOOKUP('[2]Formulario PPGR3'!$G1276,'[2]Formulario PPGR2'!$H$9:$V$534,15,FALSE),"")</f>
        <v/>
      </c>
      <c r="J1276" s="534"/>
      <c r="K1276" s="533"/>
      <c r="L1276" s="530" t="str">
        <f>IF([2]!Tabla1[[#This Row],[Descripción]]="","",_xlfn.XLOOKUP([2]!Tabla1[[#This Row],[Descripción]],[2]!Tabla10[Descripción],[2]!Tabla10[Unidad de Medida],"",0))</f>
        <v/>
      </c>
      <c r="M1276" s="321"/>
      <c r="N1276" s="546" t="str">
        <f>IF([2]!Tabla1[[#This Row],[Descripción]]="","",_xlfn.XLOOKUP([2]!Tabla1[[#This Row],[Descripción]],[2]!Tabla10[Descripción],[2]!Tabla10[Precio Unitario],0))</f>
        <v/>
      </c>
      <c r="O1276" s="546" t="str">
        <f>IF([2]!Tabla1[[#This Row],[Cantidad de Insumos]]="","",[2]!Tabla1[[#This Row],[Precio Unitario]]*[2]!Tabla1[[#This Row],[Cantidad de Insumos]])</f>
        <v/>
      </c>
      <c r="P1276" s="531" t="str">
        <f>IF([2]!Tabla1[[#This Row],[Descripción]]="","",_xlfn.XLOOKUP([2]!Tabla1[[#This Row],[Descripción]],[2]!Tabla10[Descripción],[2]!Tabla10[CODIGO PRESUPUESTARIO],0))</f>
        <v/>
      </c>
      <c r="Q1276" s="532"/>
      <c r="R1276" s="532" t="str">
        <f>IF([2]!Tabla1[[#This Row],[Insumos]]="","",_xlfn.XLOOKUP([2]!Tabla1[[#This Row],[Insumos]],[2]!Tabla10[Insumo],[2]!Tabla10[InsumoAbrev],"",0))</f>
        <v/>
      </c>
      <c r="S1276" s="191"/>
    </row>
    <row r="1277" spans="2:19">
      <c r="B1277" s="191" t="str">
        <f>IF('Formulario PPGR3'!$G1277="","",CONCATENATE('Formulario PPGR3'!$C1277,".",'Formulario PPGR3'!$D1277,".",'Formulario PPGR3'!$E1277,".",'Formulario PPGR3'!$F1277))</f>
        <v/>
      </c>
      <c r="C1277" s="191" t="str">
        <f>IF('Formulario PPGR3'!$G1277="","",'Formulario PPGR1'!#REF!)</f>
        <v/>
      </c>
      <c r="D1277" s="191" t="str">
        <f>IF('Formulario PPGR3'!$G1277="","",'Formulario PPGR1'!#REF!)</f>
        <v/>
      </c>
      <c r="E1277" s="191" t="str">
        <f>IF('Formulario PPGR3'!$G1277="","",'Formulario PPGR1'!#REF!)</f>
        <v/>
      </c>
      <c r="F1277" s="191" t="str">
        <f>IF('Formulario PPGR3'!$G1277="","",'Formulario PPGR1'!#REF!)</f>
        <v/>
      </c>
      <c r="G1277" s="190"/>
      <c r="H1277" s="528" t="e" cm="1" vm="1">
        <f t="array" ref="H1277">IF([2]!Tabla1[[#This Row],[Código_Actividad]]="","",_xlfn.XLOOKUP([2]!Tabla1[[#This Row],[Código_Actividad]],CodigoActividad,[2]!Tabla2[Actividades Programables Presupuestables],"",0))</f>
        <v>#REF!</v>
      </c>
      <c r="I1277" s="529" t="str">
        <f>IFERROR(VLOOKUP('[2]Formulario PPGR3'!$G1277,'[2]Formulario PPGR2'!$H$9:$V$534,15,FALSE),"")</f>
        <v/>
      </c>
      <c r="J1277" s="534"/>
      <c r="K1277" s="533"/>
      <c r="L1277" s="530" t="str">
        <f>IF([2]!Tabla1[[#This Row],[Descripción]]="","",_xlfn.XLOOKUP([2]!Tabla1[[#This Row],[Descripción]],[2]!Tabla10[Descripción],[2]!Tabla10[Unidad de Medida],"",0))</f>
        <v/>
      </c>
      <c r="M1277" s="321"/>
      <c r="N1277" s="546" t="str">
        <f>IF([2]!Tabla1[[#This Row],[Descripción]]="","",_xlfn.XLOOKUP([2]!Tabla1[[#This Row],[Descripción]],[2]!Tabla10[Descripción],[2]!Tabla10[Precio Unitario],0))</f>
        <v/>
      </c>
      <c r="O1277" s="546" t="str">
        <f>IF([2]!Tabla1[[#This Row],[Cantidad de Insumos]]="","",[2]!Tabla1[[#This Row],[Precio Unitario]]*[2]!Tabla1[[#This Row],[Cantidad de Insumos]])</f>
        <v/>
      </c>
      <c r="P1277" s="531" t="str">
        <f>IF([2]!Tabla1[[#This Row],[Descripción]]="","",_xlfn.XLOOKUP([2]!Tabla1[[#This Row],[Descripción]],[2]!Tabla10[Descripción],[2]!Tabla10[CODIGO PRESUPUESTARIO],0))</f>
        <v/>
      </c>
      <c r="Q1277" s="532"/>
      <c r="R1277" s="532" t="str">
        <f>IF([2]!Tabla1[[#This Row],[Insumos]]="","",_xlfn.XLOOKUP([2]!Tabla1[[#This Row],[Insumos]],[2]!Tabla10[Insumo],[2]!Tabla10[InsumoAbrev],"",0))</f>
        <v/>
      </c>
      <c r="S1277" s="191"/>
    </row>
    <row r="1278" spans="2:19">
      <c r="B1278" s="191" t="str">
        <f>IF('Formulario PPGR3'!$G1278="","",CONCATENATE('Formulario PPGR3'!$C1278,".",'Formulario PPGR3'!$D1278,".",'Formulario PPGR3'!$E1278,".",'Formulario PPGR3'!$F1278))</f>
        <v/>
      </c>
      <c r="C1278" s="191" t="str">
        <f>IF('Formulario PPGR3'!$G1278="","",'Formulario PPGR1'!#REF!)</f>
        <v/>
      </c>
      <c r="D1278" s="191" t="str">
        <f>IF('Formulario PPGR3'!$G1278="","",'Formulario PPGR1'!#REF!)</f>
        <v/>
      </c>
      <c r="E1278" s="191" t="str">
        <f>IF('Formulario PPGR3'!$G1278="","",'Formulario PPGR1'!#REF!)</f>
        <v/>
      </c>
      <c r="F1278" s="191" t="str">
        <f>IF('Formulario PPGR3'!$G1278="","",'Formulario PPGR1'!#REF!)</f>
        <v/>
      </c>
      <c r="G1278" s="190"/>
      <c r="H1278" s="528" t="e" cm="1" vm="1">
        <f t="array" ref="H1278">IF([2]!Tabla1[[#This Row],[Código_Actividad]]="","",_xlfn.XLOOKUP([2]!Tabla1[[#This Row],[Código_Actividad]],CodigoActividad,[2]!Tabla2[Actividades Programables Presupuestables],"",0))</f>
        <v>#REF!</v>
      </c>
      <c r="I1278" s="529" t="str">
        <f>IFERROR(VLOOKUP('[2]Formulario PPGR3'!$G1278,'[2]Formulario PPGR2'!$H$9:$V$534,15,FALSE),"")</f>
        <v/>
      </c>
      <c r="J1278" s="534"/>
      <c r="K1278" s="533"/>
      <c r="L1278" s="530" t="str">
        <f>IF([2]!Tabla1[[#This Row],[Descripción]]="","",_xlfn.XLOOKUP([2]!Tabla1[[#This Row],[Descripción]],[2]!Tabla10[Descripción],[2]!Tabla10[Unidad de Medida],"",0))</f>
        <v/>
      </c>
      <c r="M1278" s="321"/>
      <c r="N1278" s="546" t="str">
        <f>IF([2]!Tabla1[[#This Row],[Descripción]]="","",_xlfn.XLOOKUP([2]!Tabla1[[#This Row],[Descripción]],[2]!Tabla10[Descripción],[2]!Tabla10[Precio Unitario],0))</f>
        <v/>
      </c>
      <c r="O1278" s="546" t="str">
        <f>IF([2]!Tabla1[[#This Row],[Cantidad de Insumos]]="","",[2]!Tabla1[[#This Row],[Precio Unitario]]*[2]!Tabla1[[#This Row],[Cantidad de Insumos]])</f>
        <v/>
      </c>
      <c r="P1278" s="531" t="str">
        <f>IF([2]!Tabla1[[#This Row],[Descripción]]="","",_xlfn.XLOOKUP([2]!Tabla1[[#This Row],[Descripción]],[2]!Tabla10[Descripción],[2]!Tabla10[CODIGO PRESUPUESTARIO],0))</f>
        <v/>
      </c>
      <c r="Q1278" s="532"/>
      <c r="R1278" s="532" t="str">
        <f>IF([2]!Tabla1[[#This Row],[Insumos]]="","",_xlfn.XLOOKUP([2]!Tabla1[[#This Row],[Insumos]],[2]!Tabla10[Insumo],[2]!Tabla10[InsumoAbrev],"",0))</f>
        <v/>
      </c>
      <c r="S1278" s="191"/>
    </row>
    <row r="1279" spans="2:19">
      <c r="B1279" s="191" t="str">
        <f>IF('Formulario PPGR3'!$G1279="","",CONCATENATE('Formulario PPGR3'!$C1279,".",'Formulario PPGR3'!$D1279,".",'Formulario PPGR3'!$E1279,".",'Formulario PPGR3'!$F1279))</f>
        <v/>
      </c>
      <c r="C1279" s="191" t="str">
        <f>IF('Formulario PPGR3'!$G1279="","",'Formulario PPGR1'!#REF!)</f>
        <v/>
      </c>
      <c r="D1279" s="191" t="str">
        <f>IF('Formulario PPGR3'!$G1279="","",'Formulario PPGR1'!#REF!)</f>
        <v/>
      </c>
      <c r="E1279" s="191" t="str">
        <f>IF('Formulario PPGR3'!$G1279="","",'Formulario PPGR1'!#REF!)</f>
        <v/>
      </c>
      <c r="F1279" s="191" t="str">
        <f>IF('Formulario PPGR3'!$G1279="","",'Formulario PPGR1'!#REF!)</f>
        <v/>
      </c>
      <c r="G1279" s="190"/>
      <c r="H1279" s="528" t="e" cm="1" vm="1">
        <f t="array" ref="H1279">IF([2]!Tabla1[[#This Row],[Código_Actividad]]="","",_xlfn.XLOOKUP([2]!Tabla1[[#This Row],[Código_Actividad]],CodigoActividad,[2]!Tabla2[Actividades Programables Presupuestables],"",0))</f>
        <v>#REF!</v>
      </c>
      <c r="I1279" s="529" t="str">
        <f>IFERROR(VLOOKUP('[2]Formulario PPGR3'!$G1279,'[2]Formulario PPGR2'!$H$9:$V$534,15,FALSE),"")</f>
        <v/>
      </c>
      <c r="J1279" s="534"/>
      <c r="K1279" s="533"/>
      <c r="L1279" s="530" t="str">
        <f>IF([2]!Tabla1[[#This Row],[Descripción]]="","",_xlfn.XLOOKUP([2]!Tabla1[[#This Row],[Descripción]],[2]!Tabla10[Descripción],[2]!Tabla10[Unidad de Medida],"",0))</f>
        <v/>
      </c>
      <c r="M1279" s="321"/>
      <c r="N1279" s="546" t="str">
        <f>IF([2]!Tabla1[[#This Row],[Descripción]]="","",_xlfn.XLOOKUP([2]!Tabla1[[#This Row],[Descripción]],[2]!Tabla10[Descripción],[2]!Tabla10[Precio Unitario],0))</f>
        <v/>
      </c>
      <c r="O1279" s="546" t="str">
        <f>IF([2]!Tabla1[[#This Row],[Cantidad de Insumos]]="","",[2]!Tabla1[[#This Row],[Precio Unitario]]*[2]!Tabla1[[#This Row],[Cantidad de Insumos]])</f>
        <v/>
      </c>
      <c r="P1279" s="531" t="str">
        <f>IF([2]!Tabla1[[#This Row],[Descripción]]="","",_xlfn.XLOOKUP([2]!Tabla1[[#This Row],[Descripción]],[2]!Tabla10[Descripción],[2]!Tabla10[CODIGO PRESUPUESTARIO],0))</f>
        <v/>
      </c>
      <c r="Q1279" s="532"/>
      <c r="R1279" s="532" t="str">
        <f>IF([2]!Tabla1[[#This Row],[Insumos]]="","",_xlfn.XLOOKUP([2]!Tabla1[[#This Row],[Insumos]],[2]!Tabla10[Insumo],[2]!Tabla10[InsumoAbrev],"",0))</f>
        <v/>
      </c>
      <c r="S1279" s="191"/>
    </row>
    <row r="1280" spans="2:19">
      <c r="B1280" s="191" t="str">
        <f>IF('Formulario PPGR3'!$G1280="","",CONCATENATE('Formulario PPGR3'!$C1280,".",'Formulario PPGR3'!$D1280,".",'Formulario PPGR3'!$E1280,".",'Formulario PPGR3'!$F1280))</f>
        <v/>
      </c>
      <c r="C1280" s="191" t="str">
        <f>IF('Formulario PPGR3'!$G1280="","",'Formulario PPGR1'!#REF!)</f>
        <v/>
      </c>
      <c r="D1280" s="191" t="str">
        <f>IF('Formulario PPGR3'!$G1280="","",'Formulario PPGR1'!#REF!)</f>
        <v/>
      </c>
      <c r="E1280" s="191" t="str">
        <f>IF('Formulario PPGR3'!$G1280="","",'Formulario PPGR1'!#REF!)</f>
        <v/>
      </c>
      <c r="F1280" s="191" t="str">
        <f>IF('Formulario PPGR3'!$G1280="","",'Formulario PPGR1'!#REF!)</f>
        <v/>
      </c>
      <c r="G1280" s="190"/>
      <c r="H1280" s="528" t="e" cm="1" vm="1">
        <f t="array" ref="H1280">IF([2]!Tabla1[[#This Row],[Código_Actividad]]="","",_xlfn.XLOOKUP([2]!Tabla1[[#This Row],[Código_Actividad]],CodigoActividad,[2]!Tabla2[Actividades Programables Presupuestables],"",0))</f>
        <v>#REF!</v>
      </c>
      <c r="I1280" s="529" t="str">
        <f>IFERROR(VLOOKUP('[2]Formulario PPGR3'!$G1280,'[2]Formulario PPGR2'!$H$9:$V$534,15,FALSE),"")</f>
        <v/>
      </c>
      <c r="J1280" s="534"/>
      <c r="K1280" s="533"/>
      <c r="L1280" s="530" t="str">
        <f>IF([2]!Tabla1[[#This Row],[Descripción]]="","",_xlfn.XLOOKUP([2]!Tabla1[[#This Row],[Descripción]],[2]!Tabla10[Descripción],[2]!Tabla10[Unidad de Medida],"",0))</f>
        <v/>
      </c>
      <c r="M1280" s="321"/>
      <c r="N1280" s="546" t="str">
        <f>IF([2]!Tabla1[[#This Row],[Descripción]]="","",_xlfn.XLOOKUP([2]!Tabla1[[#This Row],[Descripción]],[2]!Tabla10[Descripción],[2]!Tabla10[Precio Unitario],0))</f>
        <v/>
      </c>
      <c r="O1280" s="546" t="str">
        <f>IF([2]!Tabla1[[#This Row],[Cantidad de Insumos]]="","",[2]!Tabla1[[#This Row],[Precio Unitario]]*[2]!Tabla1[[#This Row],[Cantidad de Insumos]])</f>
        <v/>
      </c>
      <c r="P1280" s="531" t="str">
        <f>IF([2]!Tabla1[[#This Row],[Descripción]]="","",_xlfn.XLOOKUP([2]!Tabla1[[#This Row],[Descripción]],[2]!Tabla10[Descripción],[2]!Tabla10[CODIGO PRESUPUESTARIO],0))</f>
        <v/>
      </c>
      <c r="Q1280" s="532"/>
      <c r="R1280" s="532" t="str">
        <f>IF([2]!Tabla1[[#This Row],[Insumos]]="","",_xlfn.XLOOKUP([2]!Tabla1[[#This Row],[Insumos]],[2]!Tabla10[Insumo],[2]!Tabla10[InsumoAbrev],"",0))</f>
        <v/>
      </c>
      <c r="S1280" s="191"/>
    </row>
    <row r="1281" spans="2:19">
      <c r="B1281" s="191" t="str">
        <f>IF('Formulario PPGR3'!$G1281="","",CONCATENATE('Formulario PPGR3'!$C1281,".",'Formulario PPGR3'!$D1281,".",'Formulario PPGR3'!$E1281,".",'Formulario PPGR3'!$F1281))</f>
        <v/>
      </c>
      <c r="C1281" s="191" t="str">
        <f>IF('Formulario PPGR3'!$G1281="","",'Formulario PPGR1'!#REF!)</f>
        <v/>
      </c>
      <c r="D1281" s="191" t="str">
        <f>IF('Formulario PPGR3'!$G1281="","",'Formulario PPGR1'!#REF!)</f>
        <v/>
      </c>
      <c r="E1281" s="191" t="str">
        <f>IF('Formulario PPGR3'!$G1281="","",'Formulario PPGR1'!#REF!)</f>
        <v/>
      </c>
      <c r="F1281" s="191" t="str">
        <f>IF('Formulario PPGR3'!$G1281="","",'Formulario PPGR1'!#REF!)</f>
        <v/>
      </c>
      <c r="G1281" s="190"/>
      <c r="H1281" s="528" t="e" cm="1" vm="1">
        <f t="array" ref="H1281">IF([2]!Tabla1[[#This Row],[Código_Actividad]]="","",_xlfn.XLOOKUP([2]!Tabla1[[#This Row],[Código_Actividad]],CodigoActividad,[2]!Tabla2[Actividades Programables Presupuestables],"",0))</f>
        <v>#REF!</v>
      </c>
      <c r="I1281" s="529" t="str">
        <f>IFERROR(VLOOKUP('[2]Formulario PPGR3'!$G1281,'[2]Formulario PPGR2'!$H$9:$V$534,15,FALSE),"")</f>
        <v/>
      </c>
      <c r="J1281" s="534"/>
      <c r="K1281" s="533"/>
      <c r="L1281" s="530" t="str">
        <f>IF([2]!Tabla1[[#This Row],[Descripción]]="","",_xlfn.XLOOKUP([2]!Tabla1[[#This Row],[Descripción]],[2]!Tabla10[Descripción],[2]!Tabla10[Unidad de Medida],"",0))</f>
        <v/>
      </c>
      <c r="M1281" s="321"/>
      <c r="N1281" s="546" t="str">
        <f>IF([2]!Tabla1[[#This Row],[Descripción]]="","",_xlfn.XLOOKUP([2]!Tabla1[[#This Row],[Descripción]],[2]!Tabla10[Descripción],[2]!Tabla10[Precio Unitario],0))</f>
        <v/>
      </c>
      <c r="O1281" s="546" t="str">
        <f>IF([2]!Tabla1[[#This Row],[Cantidad de Insumos]]="","",[2]!Tabla1[[#This Row],[Precio Unitario]]*[2]!Tabla1[[#This Row],[Cantidad de Insumos]])</f>
        <v/>
      </c>
      <c r="P1281" s="531" t="str">
        <f>IF([2]!Tabla1[[#This Row],[Descripción]]="","",_xlfn.XLOOKUP([2]!Tabla1[[#This Row],[Descripción]],[2]!Tabla10[Descripción],[2]!Tabla10[CODIGO PRESUPUESTARIO],0))</f>
        <v/>
      </c>
      <c r="Q1281" s="532"/>
      <c r="R1281" s="532" t="str">
        <f>IF([2]!Tabla1[[#This Row],[Insumos]]="","",_xlfn.XLOOKUP([2]!Tabla1[[#This Row],[Insumos]],[2]!Tabla10[Insumo],[2]!Tabla10[InsumoAbrev],"",0))</f>
        <v/>
      </c>
      <c r="S1281" s="191"/>
    </row>
    <row r="1282" spans="2:19">
      <c r="B1282" s="191" t="str">
        <f>IF('Formulario PPGR3'!$G1282="","",CONCATENATE('Formulario PPGR3'!$C1282,".",'Formulario PPGR3'!$D1282,".",'Formulario PPGR3'!$E1282,".",'Formulario PPGR3'!$F1282))</f>
        <v/>
      </c>
      <c r="C1282" s="191" t="str">
        <f>IF('Formulario PPGR3'!$G1282="","",'Formulario PPGR1'!#REF!)</f>
        <v/>
      </c>
      <c r="D1282" s="191" t="str">
        <f>IF('Formulario PPGR3'!$G1282="","",'Formulario PPGR1'!#REF!)</f>
        <v/>
      </c>
      <c r="E1282" s="191" t="str">
        <f>IF('Formulario PPGR3'!$G1282="","",'Formulario PPGR1'!#REF!)</f>
        <v/>
      </c>
      <c r="F1282" s="191" t="str">
        <f>IF('Formulario PPGR3'!$G1282="","",'Formulario PPGR1'!#REF!)</f>
        <v/>
      </c>
      <c r="G1282" s="190"/>
      <c r="H1282" s="528" t="e" cm="1" vm="1">
        <f t="array" ref="H1282">IF([2]!Tabla1[[#This Row],[Código_Actividad]]="","",_xlfn.XLOOKUP([2]!Tabla1[[#This Row],[Código_Actividad]],CodigoActividad,[2]!Tabla2[Actividades Programables Presupuestables],"",0))</f>
        <v>#REF!</v>
      </c>
      <c r="I1282" s="529" t="str">
        <f>IFERROR(VLOOKUP('[2]Formulario PPGR3'!$G1282,'[2]Formulario PPGR2'!$H$9:$V$534,15,FALSE),"")</f>
        <v/>
      </c>
      <c r="J1282" s="534"/>
      <c r="K1282" s="533"/>
      <c r="L1282" s="530" t="str">
        <f>IF([2]!Tabla1[[#This Row],[Descripción]]="","",_xlfn.XLOOKUP([2]!Tabla1[[#This Row],[Descripción]],[2]!Tabla10[Descripción],[2]!Tabla10[Unidad de Medida],"",0))</f>
        <v/>
      </c>
      <c r="M1282" s="321"/>
      <c r="N1282" s="546" t="str">
        <f>IF([2]!Tabla1[[#This Row],[Descripción]]="","",_xlfn.XLOOKUP([2]!Tabla1[[#This Row],[Descripción]],[2]!Tabla10[Descripción],[2]!Tabla10[Precio Unitario],0))</f>
        <v/>
      </c>
      <c r="O1282" s="546" t="str">
        <f>IF([2]!Tabla1[[#This Row],[Cantidad de Insumos]]="","",[2]!Tabla1[[#This Row],[Precio Unitario]]*[2]!Tabla1[[#This Row],[Cantidad de Insumos]])</f>
        <v/>
      </c>
      <c r="P1282" s="531" t="str">
        <f>IF([2]!Tabla1[[#This Row],[Descripción]]="","",_xlfn.XLOOKUP([2]!Tabla1[[#This Row],[Descripción]],[2]!Tabla10[Descripción],[2]!Tabla10[CODIGO PRESUPUESTARIO],0))</f>
        <v/>
      </c>
      <c r="Q1282" s="532"/>
      <c r="R1282" s="532" t="str">
        <f>IF([2]!Tabla1[[#This Row],[Insumos]]="","",_xlfn.XLOOKUP([2]!Tabla1[[#This Row],[Insumos]],[2]!Tabla10[Insumo],[2]!Tabla10[InsumoAbrev],"",0))</f>
        <v/>
      </c>
      <c r="S1282" s="191"/>
    </row>
    <row r="1283" spans="2:19">
      <c r="B1283" s="191" t="str">
        <f>IF('Formulario PPGR3'!$G1283="","",CONCATENATE('Formulario PPGR3'!$C1283,".",'Formulario PPGR3'!$D1283,".",'Formulario PPGR3'!$E1283,".",'Formulario PPGR3'!$F1283))</f>
        <v/>
      </c>
      <c r="C1283" s="191" t="str">
        <f>IF('Formulario PPGR3'!$G1283="","",'Formulario PPGR1'!#REF!)</f>
        <v/>
      </c>
      <c r="D1283" s="191" t="str">
        <f>IF('Formulario PPGR3'!$G1283="","",'Formulario PPGR1'!#REF!)</f>
        <v/>
      </c>
      <c r="E1283" s="191" t="str">
        <f>IF('Formulario PPGR3'!$G1283="","",'Formulario PPGR1'!#REF!)</f>
        <v/>
      </c>
      <c r="F1283" s="191" t="str">
        <f>IF('Formulario PPGR3'!$G1283="","",'Formulario PPGR1'!#REF!)</f>
        <v/>
      </c>
      <c r="G1283" s="190"/>
      <c r="H1283" s="528" t="e" cm="1" vm="1">
        <f t="array" ref="H1283">IF([2]!Tabla1[[#This Row],[Código_Actividad]]="","",_xlfn.XLOOKUP([2]!Tabla1[[#This Row],[Código_Actividad]],CodigoActividad,[2]!Tabla2[Actividades Programables Presupuestables],"",0))</f>
        <v>#REF!</v>
      </c>
      <c r="I1283" s="529" t="str">
        <f>IFERROR(VLOOKUP('[2]Formulario PPGR3'!$G1283,'[2]Formulario PPGR2'!$H$9:$V$534,15,FALSE),"")</f>
        <v/>
      </c>
      <c r="J1283" s="534"/>
      <c r="K1283" s="533"/>
      <c r="L1283" s="530" t="str">
        <f>IF([2]!Tabla1[[#This Row],[Descripción]]="","",_xlfn.XLOOKUP([2]!Tabla1[[#This Row],[Descripción]],[2]!Tabla10[Descripción],[2]!Tabla10[Unidad de Medida],"",0))</f>
        <v/>
      </c>
      <c r="M1283" s="321"/>
      <c r="N1283" s="546" t="str">
        <f>IF([2]!Tabla1[[#This Row],[Descripción]]="","",_xlfn.XLOOKUP([2]!Tabla1[[#This Row],[Descripción]],[2]!Tabla10[Descripción],[2]!Tabla10[Precio Unitario],0))</f>
        <v/>
      </c>
      <c r="O1283" s="546" t="str">
        <f>IF([2]!Tabla1[[#This Row],[Cantidad de Insumos]]="","",[2]!Tabla1[[#This Row],[Precio Unitario]]*[2]!Tabla1[[#This Row],[Cantidad de Insumos]])</f>
        <v/>
      </c>
      <c r="P1283" s="531" t="str">
        <f>IF([2]!Tabla1[[#This Row],[Descripción]]="","",_xlfn.XLOOKUP([2]!Tabla1[[#This Row],[Descripción]],[2]!Tabla10[Descripción],[2]!Tabla10[CODIGO PRESUPUESTARIO],0))</f>
        <v/>
      </c>
      <c r="Q1283" s="532"/>
      <c r="R1283" s="532" t="str">
        <f>IF([2]!Tabla1[[#This Row],[Insumos]]="","",_xlfn.XLOOKUP([2]!Tabla1[[#This Row],[Insumos]],[2]!Tabla10[Insumo],[2]!Tabla10[InsumoAbrev],"",0))</f>
        <v/>
      </c>
      <c r="S1283" s="191"/>
    </row>
    <row r="1284" spans="2:19">
      <c r="B1284" s="191" t="str">
        <f>IF('Formulario PPGR3'!$G1284="","",CONCATENATE('Formulario PPGR3'!$C1284,".",'Formulario PPGR3'!$D1284,".",'Formulario PPGR3'!$E1284,".",'Formulario PPGR3'!$F1284))</f>
        <v/>
      </c>
      <c r="C1284" s="191" t="str">
        <f>IF('Formulario PPGR3'!$G1284="","",'Formulario PPGR1'!#REF!)</f>
        <v/>
      </c>
      <c r="D1284" s="191" t="str">
        <f>IF('Formulario PPGR3'!$G1284="","",'Formulario PPGR1'!#REF!)</f>
        <v/>
      </c>
      <c r="E1284" s="191" t="str">
        <f>IF('Formulario PPGR3'!$G1284="","",'Formulario PPGR1'!#REF!)</f>
        <v/>
      </c>
      <c r="F1284" s="191" t="str">
        <f>IF('Formulario PPGR3'!$G1284="","",'Formulario PPGR1'!#REF!)</f>
        <v/>
      </c>
      <c r="G1284" s="190"/>
      <c r="H1284" s="528" t="e" cm="1" vm="1">
        <f t="array" ref="H1284">IF([2]!Tabla1[[#This Row],[Código_Actividad]]="","",_xlfn.XLOOKUP([2]!Tabla1[[#This Row],[Código_Actividad]],CodigoActividad,[2]!Tabla2[Actividades Programables Presupuestables],"",0))</f>
        <v>#REF!</v>
      </c>
      <c r="I1284" s="529" t="str">
        <f>IFERROR(VLOOKUP('[2]Formulario PPGR3'!$G1284,'[2]Formulario PPGR2'!$H$9:$V$534,15,FALSE),"")</f>
        <v/>
      </c>
      <c r="J1284" s="534"/>
      <c r="K1284" s="533"/>
      <c r="L1284" s="530" t="str">
        <f>IF([2]!Tabla1[[#This Row],[Descripción]]="","",_xlfn.XLOOKUP([2]!Tabla1[[#This Row],[Descripción]],[2]!Tabla10[Descripción],[2]!Tabla10[Unidad de Medida],"",0))</f>
        <v/>
      </c>
      <c r="M1284" s="321"/>
      <c r="N1284" s="546" t="str">
        <f>IF([2]!Tabla1[[#This Row],[Descripción]]="","",_xlfn.XLOOKUP([2]!Tabla1[[#This Row],[Descripción]],[2]!Tabla10[Descripción],[2]!Tabla10[Precio Unitario],0))</f>
        <v/>
      </c>
      <c r="O1284" s="546" t="str">
        <f>IF([2]!Tabla1[[#This Row],[Cantidad de Insumos]]="","",[2]!Tabla1[[#This Row],[Precio Unitario]]*[2]!Tabla1[[#This Row],[Cantidad de Insumos]])</f>
        <v/>
      </c>
      <c r="P1284" s="531" t="str">
        <f>IF([2]!Tabla1[[#This Row],[Descripción]]="","",_xlfn.XLOOKUP([2]!Tabla1[[#This Row],[Descripción]],[2]!Tabla10[Descripción],[2]!Tabla10[CODIGO PRESUPUESTARIO],0))</f>
        <v/>
      </c>
      <c r="Q1284" s="532"/>
      <c r="R1284" s="532" t="str">
        <f>IF([2]!Tabla1[[#This Row],[Insumos]]="","",_xlfn.XLOOKUP([2]!Tabla1[[#This Row],[Insumos]],[2]!Tabla10[Insumo],[2]!Tabla10[InsumoAbrev],"",0))</f>
        <v/>
      </c>
      <c r="S1284" s="191"/>
    </row>
    <row r="1285" spans="2:19">
      <c r="B1285" s="191" t="str">
        <f>IF('Formulario PPGR3'!$G1285="","",CONCATENATE('Formulario PPGR3'!$C1285,".",'Formulario PPGR3'!$D1285,".",'Formulario PPGR3'!$E1285,".",'Formulario PPGR3'!$F1285))</f>
        <v/>
      </c>
      <c r="C1285" s="191" t="str">
        <f>IF('Formulario PPGR3'!$G1285="","",'Formulario PPGR1'!#REF!)</f>
        <v/>
      </c>
      <c r="D1285" s="191" t="str">
        <f>IF('Formulario PPGR3'!$G1285="","",'Formulario PPGR1'!#REF!)</f>
        <v/>
      </c>
      <c r="E1285" s="191" t="str">
        <f>IF('Formulario PPGR3'!$G1285="","",'Formulario PPGR1'!#REF!)</f>
        <v/>
      </c>
      <c r="F1285" s="191" t="str">
        <f>IF('Formulario PPGR3'!$G1285="","",'Formulario PPGR1'!#REF!)</f>
        <v/>
      </c>
      <c r="G1285" s="190"/>
      <c r="H1285" s="528" t="e" cm="1" vm="1">
        <f t="array" ref="H1285">IF([2]!Tabla1[[#This Row],[Código_Actividad]]="","",_xlfn.XLOOKUP([2]!Tabla1[[#This Row],[Código_Actividad]],CodigoActividad,[2]!Tabla2[Actividades Programables Presupuestables],"",0))</f>
        <v>#REF!</v>
      </c>
      <c r="I1285" s="529" t="str">
        <f>IFERROR(VLOOKUP('[2]Formulario PPGR3'!$G1285,'[2]Formulario PPGR2'!$H$9:$V$534,15,FALSE),"")</f>
        <v/>
      </c>
      <c r="J1285" s="534"/>
      <c r="K1285" s="533"/>
      <c r="L1285" s="530" t="str">
        <f>IF([2]!Tabla1[[#This Row],[Descripción]]="","",_xlfn.XLOOKUP([2]!Tabla1[[#This Row],[Descripción]],[2]!Tabla10[Descripción],[2]!Tabla10[Unidad de Medida],"",0))</f>
        <v/>
      </c>
      <c r="M1285" s="321"/>
      <c r="N1285" s="546" t="str">
        <f>IF([2]!Tabla1[[#This Row],[Descripción]]="","",_xlfn.XLOOKUP([2]!Tabla1[[#This Row],[Descripción]],[2]!Tabla10[Descripción],[2]!Tabla10[Precio Unitario],0))</f>
        <v/>
      </c>
      <c r="O1285" s="546" t="str">
        <f>IF([2]!Tabla1[[#This Row],[Cantidad de Insumos]]="","",[2]!Tabla1[[#This Row],[Precio Unitario]]*[2]!Tabla1[[#This Row],[Cantidad de Insumos]])</f>
        <v/>
      </c>
      <c r="P1285" s="531" t="str">
        <f>IF([2]!Tabla1[[#This Row],[Descripción]]="","",_xlfn.XLOOKUP([2]!Tabla1[[#This Row],[Descripción]],[2]!Tabla10[Descripción],[2]!Tabla10[CODIGO PRESUPUESTARIO],0))</f>
        <v/>
      </c>
      <c r="Q1285" s="532"/>
      <c r="R1285" s="532" t="str">
        <f>IF([2]!Tabla1[[#This Row],[Insumos]]="","",_xlfn.XLOOKUP([2]!Tabla1[[#This Row],[Insumos]],[2]!Tabla10[Insumo],[2]!Tabla10[InsumoAbrev],"",0))</f>
        <v/>
      </c>
      <c r="S1285" s="191"/>
    </row>
    <row r="1286" spans="2:19">
      <c r="B1286" s="191" t="str">
        <f>IF('Formulario PPGR3'!$G1286="","",CONCATENATE('Formulario PPGR3'!$C1286,".",'Formulario PPGR3'!$D1286,".",'Formulario PPGR3'!$E1286,".",'Formulario PPGR3'!$F1286))</f>
        <v/>
      </c>
      <c r="C1286" s="191" t="str">
        <f>IF('Formulario PPGR3'!$G1286="","",'Formulario PPGR1'!#REF!)</f>
        <v/>
      </c>
      <c r="D1286" s="191" t="str">
        <f>IF('Formulario PPGR3'!$G1286="","",'Formulario PPGR1'!#REF!)</f>
        <v/>
      </c>
      <c r="E1286" s="191" t="str">
        <f>IF('Formulario PPGR3'!$G1286="","",'Formulario PPGR1'!#REF!)</f>
        <v/>
      </c>
      <c r="F1286" s="191" t="str">
        <f>IF('Formulario PPGR3'!$G1286="","",'Formulario PPGR1'!#REF!)</f>
        <v/>
      </c>
      <c r="G1286" s="190"/>
      <c r="H1286" s="528" t="e" cm="1" vm="1">
        <f t="array" ref="H1286">IF([2]!Tabla1[[#This Row],[Código_Actividad]]="","",_xlfn.XLOOKUP([2]!Tabla1[[#This Row],[Código_Actividad]],CodigoActividad,[2]!Tabla2[Actividades Programables Presupuestables],"",0))</f>
        <v>#REF!</v>
      </c>
      <c r="I1286" s="529" t="str">
        <f>IFERROR(VLOOKUP('[2]Formulario PPGR3'!$G1286,'[2]Formulario PPGR2'!$H$9:$V$534,15,FALSE),"")</f>
        <v/>
      </c>
      <c r="J1286" s="534"/>
      <c r="K1286" s="533"/>
      <c r="L1286" s="530" t="str">
        <f>IF([2]!Tabla1[[#This Row],[Descripción]]="","",_xlfn.XLOOKUP([2]!Tabla1[[#This Row],[Descripción]],[2]!Tabla10[Descripción],[2]!Tabla10[Unidad de Medida],"",0))</f>
        <v/>
      </c>
      <c r="M1286" s="321"/>
      <c r="N1286" s="546" t="str">
        <f>IF([2]!Tabla1[[#This Row],[Descripción]]="","",_xlfn.XLOOKUP([2]!Tabla1[[#This Row],[Descripción]],[2]!Tabla10[Descripción],[2]!Tabla10[Precio Unitario],0))</f>
        <v/>
      </c>
      <c r="O1286" s="546" t="str">
        <f>IF([2]!Tabla1[[#This Row],[Cantidad de Insumos]]="","",[2]!Tabla1[[#This Row],[Precio Unitario]]*[2]!Tabla1[[#This Row],[Cantidad de Insumos]])</f>
        <v/>
      </c>
      <c r="P1286" s="531" t="str">
        <f>IF([2]!Tabla1[[#This Row],[Descripción]]="","",_xlfn.XLOOKUP([2]!Tabla1[[#This Row],[Descripción]],[2]!Tabla10[Descripción],[2]!Tabla10[CODIGO PRESUPUESTARIO],0))</f>
        <v/>
      </c>
      <c r="Q1286" s="532"/>
      <c r="R1286" s="532" t="str">
        <f>IF([2]!Tabla1[[#This Row],[Insumos]]="","",_xlfn.XLOOKUP([2]!Tabla1[[#This Row],[Insumos]],[2]!Tabla10[Insumo],[2]!Tabla10[InsumoAbrev],"",0))</f>
        <v/>
      </c>
      <c r="S1286" s="191"/>
    </row>
    <row r="1287" spans="2:19">
      <c r="B1287" s="191" t="str">
        <f>IF('Formulario PPGR3'!$G1287="","",CONCATENATE('Formulario PPGR3'!$C1287,".",'Formulario PPGR3'!$D1287,".",'Formulario PPGR3'!$E1287,".",'Formulario PPGR3'!$F1287))</f>
        <v/>
      </c>
      <c r="C1287" s="191" t="str">
        <f>IF('Formulario PPGR3'!$G1287="","",'Formulario PPGR1'!#REF!)</f>
        <v/>
      </c>
      <c r="D1287" s="191" t="str">
        <f>IF('Formulario PPGR3'!$G1287="","",'Formulario PPGR1'!#REF!)</f>
        <v/>
      </c>
      <c r="E1287" s="191" t="str">
        <f>IF('Formulario PPGR3'!$G1287="","",'Formulario PPGR1'!#REF!)</f>
        <v/>
      </c>
      <c r="F1287" s="191" t="str">
        <f>IF('Formulario PPGR3'!$G1287="","",'Formulario PPGR1'!#REF!)</f>
        <v/>
      </c>
      <c r="G1287" s="190"/>
      <c r="H1287" s="528" t="e" cm="1" vm="1">
        <f t="array" ref="H1287">IF([2]!Tabla1[[#This Row],[Código_Actividad]]="","",_xlfn.XLOOKUP([2]!Tabla1[[#This Row],[Código_Actividad]],CodigoActividad,[2]!Tabla2[Actividades Programables Presupuestables],"",0))</f>
        <v>#REF!</v>
      </c>
      <c r="I1287" s="529" t="str">
        <f>IFERROR(VLOOKUP('[2]Formulario PPGR3'!$G1287,'[2]Formulario PPGR2'!$H$9:$V$534,15,FALSE),"")</f>
        <v/>
      </c>
      <c r="J1287" s="534"/>
      <c r="K1287" s="533"/>
      <c r="L1287" s="530" t="str">
        <f>IF([2]!Tabla1[[#This Row],[Descripción]]="","",_xlfn.XLOOKUP([2]!Tabla1[[#This Row],[Descripción]],[2]!Tabla10[Descripción],[2]!Tabla10[Unidad de Medida],"",0))</f>
        <v/>
      </c>
      <c r="M1287" s="321"/>
      <c r="N1287" s="546" t="str">
        <f>IF([2]!Tabla1[[#This Row],[Descripción]]="","",_xlfn.XLOOKUP([2]!Tabla1[[#This Row],[Descripción]],[2]!Tabla10[Descripción],[2]!Tabla10[Precio Unitario],0))</f>
        <v/>
      </c>
      <c r="O1287" s="546" t="str">
        <f>IF([2]!Tabla1[[#This Row],[Cantidad de Insumos]]="","",[2]!Tabla1[[#This Row],[Precio Unitario]]*[2]!Tabla1[[#This Row],[Cantidad de Insumos]])</f>
        <v/>
      </c>
      <c r="P1287" s="531" t="str">
        <f>IF([2]!Tabla1[[#This Row],[Descripción]]="","",_xlfn.XLOOKUP([2]!Tabla1[[#This Row],[Descripción]],[2]!Tabla10[Descripción],[2]!Tabla10[CODIGO PRESUPUESTARIO],0))</f>
        <v/>
      </c>
      <c r="Q1287" s="532"/>
      <c r="R1287" s="532" t="str">
        <f>IF([2]!Tabla1[[#This Row],[Insumos]]="","",_xlfn.XLOOKUP([2]!Tabla1[[#This Row],[Insumos]],[2]!Tabla10[Insumo],[2]!Tabla10[InsumoAbrev],"",0))</f>
        <v/>
      </c>
      <c r="S1287" s="191"/>
    </row>
    <row r="1288" spans="2:19">
      <c r="B1288" s="191" t="str">
        <f>IF('Formulario PPGR3'!$G1288="","",CONCATENATE('Formulario PPGR3'!$C1288,".",'Formulario PPGR3'!$D1288,".",'Formulario PPGR3'!$E1288,".",'Formulario PPGR3'!$F1288))</f>
        <v/>
      </c>
      <c r="C1288" s="191" t="str">
        <f>IF('Formulario PPGR3'!$G1288="","",'Formulario PPGR1'!#REF!)</f>
        <v/>
      </c>
      <c r="D1288" s="191" t="str">
        <f>IF('Formulario PPGR3'!$G1288="","",'Formulario PPGR1'!#REF!)</f>
        <v/>
      </c>
      <c r="E1288" s="191" t="str">
        <f>IF('Formulario PPGR3'!$G1288="","",'Formulario PPGR1'!#REF!)</f>
        <v/>
      </c>
      <c r="F1288" s="191" t="str">
        <f>IF('Formulario PPGR3'!$G1288="","",'Formulario PPGR1'!#REF!)</f>
        <v/>
      </c>
      <c r="G1288" s="190"/>
      <c r="H1288" s="528" t="e" cm="1" vm="1">
        <f t="array" ref="H1288">IF([2]!Tabla1[[#This Row],[Código_Actividad]]="","",_xlfn.XLOOKUP([2]!Tabla1[[#This Row],[Código_Actividad]],CodigoActividad,[2]!Tabla2[Actividades Programables Presupuestables],"",0))</f>
        <v>#REF!</v>
      </c>
      <c r="I1288" s="529" t="str">
        <f>IFERROR(VLOOKUP('[2]Formulario PPGR3'!$G1288,'[2]Formulario PPGR2'!$H$9:$V$534,15,FALSE),"")</f>
        <v/>
      </c>
      <c r="J1288" s="534"/>
      <c r="K1288" s="533"/>
      <c r="L1288" s="530" t="str">
        <f>IF([2]!Tabla1[[#This Row],[Descripción]]="","",_xlfn.XLOOKUP([2]!Tabla1[[#This Row],[Descripción]],[2]!Tabla10[Descripción],[2]!Tabla10[Unidad de Medida],"",0))</f>
        <v/>
      </c>
      <c r="M1288" s="321"/>
      <c r="N1288" s="546" t="str">
        <f>IF([2]!Tabla1[[#This Row],[Descripción]]="","",_xlfn.XLOOKUP([2]!Tabla1[[#This Row],[Descripción]],[2]!Tabla10[Descripción],[2]!Tabla10[Precio Unitario],0))</f>
        <v/>
      </c>
      <c r="O1288" s="546" t="str">
        <f>IF([2]!Tabla1[[#This Row],[Cantidad de Insumos]]="","",[2]!Tabla1[[#This Row],[Precio Unitario]]*[2]!Tabla1[[#This Row],[Cantidad de Insumos]])</f>
        <v/>
      </c>
      <c r="P1288" s="531" t="str">
        <f>IF([2]!Tabla1[[#This Row],[Descripción]]="","",_xlfn.XLOOKUP([2]!Tabla1[[#This Row],[Descripción]],[2]!Tabla10[Descripción],[2]!Tabla10[CODIGO PRESUPUESTARIO],0))</f>
        <v/>
      </c>
      <c r="Q1288" s="532"/>
      <c r="R1288" s="532" t="str">
        <f>IF([2]!Tabla1[[#This Row],[Insumos]]="","",_xlfn.XLOOKUP([2]!Tabla1[[#This Row],[Insumos]],[2]!Tabla10[Insumo],[2]!Tabla10[InsumoAbrev],"",0))</f>
        <v/>
      </c>
      <c r="S1288" s="191"/>
    </row>
    <row r="1289" spans="2:19">
      <c r="B1289" s="191" t="str">
        <f>IF('Formulario PPGR3'!$G1289="","",CONCATENATE('Formulario PPGR3'!$C1289,".",'Formulario PPGR3'!$D1289,".",'Formulario PPGR3'!$E1289,".",'Formulario PPGR3'!$F1289))</f>
        <v/>
      </c>
      <c r="C1289" s="191" t="str">
        <f>IF('Formulario PPGR3'!$G1289="","",'Formulario PPGR1'!#REF!)</f>
        <v/>
      </c>
      <c r="D1289" s="191" t="str">
        <f>IF('Formulario PPGR3'!$G1289="","",'Formulario PPGR1'!#REF!)</f>
        <v/>
      </c>
      <c r="E1289" s="191" t="str">
        <f>IF('Formulario PPGR3'!$G1289="","",'Formulario PPGR1'!#REF!)</f>
        <v/>
      </c>
      <c r="F1289" s="191" t="str">
        <f>IF('Formulario PPGR3'!$G1289="","",'Formulario PPGR1'!#REF!)</f>
        <v/>
      </c>
      <c r="G1289" s="190"/>
      <c r="H1289" s="528" t="e" cm="1" vm="1">
        <f t="array" ref="H1289">IF([2]!Tabla1[[#This Row],[Código_Actividad]]="","",_xlfn.XLOOKUP([2]!Tabla1[[#This Row],[Código_Actividad]],CodigoActividad,[2]!Tabla2[Actividades Programables Presupuestables],"",0))</f>
        <v>#REF!</v>
      </c>
      <c r="I1289" s="529" t="str">
        <f>IFERROR(VLOOKUP('[2]Formulario PPGR3'!$G1289,'[2]Formulario PPGR2'!$H$9:$V$534,15,FALSE),"")</f>
        <v/>
      </c>
      <c r="J1289" s="534"/>
      <c r="K1289" s="533"/>
      <c r="L1289" s="530" t="str">
        <f>IF([2]!Tabla1[[#This Row],[Descripción]]="","",_xlfn.XLOOKUP([2]!Tabla1[[#This Row],[Descripción]],[2]!Tabla10[Descripción],[2]!Tabla10[Unidad de Medida],"",0))</f>
        <v/>
      </c>
      <c r="M1289" s="321"/>
      <c r="N1289" s="546" t="str">
        <f>IF([2]!Tabla1[[#This Row],[Descripción]]="","",_xlfn.XLOOKUP([2]!Tabla1[[#This Row],[Descripción]],[2]!Tabla10[Descripción],[2]!Tabla10[Precio Unitario],0))</f>
        <v/>
      </c>
      <c r="O1289" s="546" t="str">
        <f>IF([2]!Tabla1[[#This Row],[Cantidad de Insumos]]="","",[2]!Tabla1[[#This Row],[Precio Unitario]]*[2]!Tabla1[[#This Row],[Cantidad de Insumos]])</f>
        <v/>
      </c>
      <c r="P1289" s="531" t="str">
        <f>IF([2]!Tabla1[[#This Row],[Descripción]]="","",_xlfn.XLOOKUP([2]!Tabla1[[#This Row],[Descripción]],[2]!Tabla10[Descripción],[2]!Tabla10[CODIGO PRESUPUESTARIO],0))</f>
        <v/>
      </c>
      <c r="Q1289" s="532"/>
      <c r="R1289" s="532" t="str">
        <f>IF([2]!Tabla1[[#This Row],[Insumos]]="","",_xlfn.XLOOKUP([2]!Tabla1[[#This Row],[Insumos]],[2]!Tabla10[Insumo],[2]!Tabla10[InsumoAbrev],"",0))</f>
        <v/>
      </c>
      <c r="S1289" s="191"/>
    </row>
    <row r="1290" spans="2:19">
      <c r="B1290" s="191" t="str">
        <f>IF('Formulario PPGR3'!$G1290="","",CONCATENATE('Formulario PPGR3'!$C1290,".",'Formulario PPGR3'!$D1290,".",'Formulario PPGR3'!$E1290,".",'Formulario PPGR3'!$F1290))</f>
        <v/>
      </c>
      <c r="C1290" s="191" t="str">
        <f>IF('Formulario PPGR3'!$G1290="","",'Formulario PPGR1'!#REF!)</f>
        <v/>
      </c>
      <c r="D1290" s="191" t="str">
        <f>IF('Formulario PPGR3'!$G1290="","",'Formulario PPGR1'!#REF!)</f>
        <v/>
      </c>
      <c r="E1290" s="191" t="str">
        <f>IF('Formulario PPGR3'!$G1290="","",'Formulario PPGR1'!#REF!)</f>
        <v/>
      </c>
      <c r="F1290" s="191" t="str">
        <f>IF('Formulario PPGR3'!$G1290="","",'Formulario PPGR1'!#REF!)</f>
        <v/>
      </c>
      <c r="G1290" s="190"/>
      <c r="H1290" s="528" t="e" cm="1" vm="1">
        <f t="array" ref="H1290">IF([2]!Tabla1[[#This Row],[Código_Actividad]]="","",_xlfn.XLOOKUP([2]!Tabla1[[#This Row],[Código_Actividad]],CodigoActividad,[2]!Tabla2[Actividades Programables Presupuestables],"",0))</f>
        <v>#REF!</v>
      </c>
      <c r="I1290" s="529" t="str">
        <f>IFERROR(VLOOKUP('[2]Formulario PPGR3'!$G1290,'[2]Formulario PPGR2'!$H$9:$V$534,15,FALSE),"")</f>
        <v/>
      </c>
      <c r="J1290" s="534"/>
      <c r="K1290" s="533"/>
      <c r="L1290" s="530" t="str">
        <f>IF([2]!Tabla1[[#This Row],[Descripción]]="","",_xlfn.XLOOKUP([2]!Tabla1[[#This Row],[Descripción]],[2]!Tabla10[Descripción],[2]!Tabla10[Unidad de Medida],"",0))</f>
        <v/>
      </c>
      <c r="M1290" s="321"/>
      <c r="N1290" s="546" t="str">
        <f>IF([2]!Tabla1[[#This Row],[Descripción]]="","",_xlfn.XLOOKUP([2]!Tabla1[[#This Row],[Descripción]],[2]!Tabla10[Descripción],[2]!Tabla10[Precio Unitario],0))</f>
        <v/>
      </c>
      <c r="O1290" s="546" t="str">
        <f>IF([2]!Tabla1[[#This Row],[Cantidad de Insumos]]="","",[2]!Tabla1[[#This Row],[Precio Unitario]]*[2]!Tabla1[[#This Row],[Cantidad de Insumos]])</f>
        <v/>
      </c>
      <c r="P1290" s="531" t="str">
        <f>IF([2]!Tabla1[[#This Row],[Descripción]]="","",_xlfn.XLOOKUP([2]!Tabla1[[#This Row],[Descripción]],[2]!Tabla10[Descripción],[2]!Tabla10[CODIGO PRESUPUESTARIO],0))</f>
        <v/>
      </c>
      <c r="Q1290" s="532"/>
      <c r="R1290" s="532" t="str">
        <f>IF([2]!Tabla1[[#This Row],[Insumos]]="","",_xlfn.XLOOKUP([2]!Tabla1[[#This Row],[Insumos]],[2]!Tabla10[Insumo],[2]!Tabla10[InsumoAbrev],"",0))</f>
        <v/>
      </c>
      <c r="S1290" s="191"/>
    </row>
    <row r="1291" spans="2:19">
      <c r="B1291" s="191" t="str">
        <f>IF('Formulario PPGR3'!$G1291="","",CONCATENATE('Formulario PPGR3'!$C1291,".",'Formulario PPGR3'!$D1291,".",'Formulario PPGR3'!$E1291,".",'Formulario PPGR3'!$F1291))</f>
        <v/>
      </c>
      <c r="C1291" s="191" t="str">
        <f>IF('Formulario PPGR3'!$G1291="","",'Formulario PPGR1'!#REF!)</f>
        <v/>
      </c>
      <c r="D1291" s="191" t="str">
        <f>IF('Formulario PPGR3'!$G1291="","",'Formulario PPGR1'!#REF!)</f>
        <v/>
      </c>
      <c r="E1291" s="191" t="str">
        <f>IF('Formulario PPGR3'!$G1291="","",'Formulario PPGR1'!#REF!)</f>
        <v/>
      </c>
      <c r="F1291" s="191" t="str">
        <f>IF('Formulario PPGR3'!$G1291="","",'Formulario PPGR1'!#REF!)</f>
        <v/>
      </c>
      <c r="G1291" s="190"/>
      <c r="H1291" s="528" t="e" cm="1" vm="1">
        <f t="array" ref="H1291">IF([2]!Tabla1[[#This Row],[Código_Actividad]]="","",_xlfn.XLOOKUP([2]!Tabla1[[#This Row],[Código_Actividad]],CodigoActividad,[2]!Tabla2[Actividades Programables Presupuestables],"",0))</f>
        <v>#REF!</v>
      </c>
      <c r="I1291" s="529" t="str">
        <f>IFERROR(VLOOKUP('[2]Formulario PPGR3'!$G1291,'[2]Formulario PPGR2'!$H$9:$V$534,15,FALSE),"")</f>
        <v/>
      </c>
      <c r="J1291" s="534"/>
      <c r="K1291" s="533"/>
      <c r="L1291" s="530" t="str">
        <f>IF([2]!Tabla1[[#This Row],[Descripción]]="","",_xlfn.XLOOKUP([2]!Tabla1[[#This Row],[Descripción]],[2]!Tabla10[Descripción],[2]!Tabla10[Unidad de Medida],"",0))</f>
        <v/>
      </c>
      <c r="M1291" s="321"/>
      <c r="N1291" s="546" t="str">
        <f>IF([2]!Tabla1[[#This Row],[Descripción]]="","",_xlfn.XLOOKUP([2]!Tabla1[[#This Row],[Descripción]],[2]!Tabla10[Descripción],[2]!Tabla10[Precio Unitario],0))</f>
        <v/>
      </c>
      <c r="O1291" s="546" t="str">
        <f>IF([2]!Tabla1[[#This Row],[Cantidad de Insumos]]="","",[2]!Tabla1[[#This Row],[Precio Unitario]]*[2]!Tabla1[[#This Row],[Cantidad de Insumos]])</f>
        <v/>
      </c>
      <c r="P1291" s="531" t="str">
        <f>IF([2]!Tabla1[[#This Row],[Descripción]]="","",_xlfn.XLOOKUP([2]!Tabla1[[#This Row],[Descripción]],[2]!Tabla10[Descripción],[2]!Tabla10[CODIGO PRESUPUESTARIO],0))</f>
        <v/>
      </c>
      <c r="Q1291" s="532"/>
      <c r="R1291" s="532" t="str">
        <f>IF([2]!Tabla1[[#This Row],[Insumos]]="","",_xlfn.XLOOKUP([2]!Tabla1[[#This Row],[Insumos]],[2]!Tabla10[Insumo],[2]!Tabla10[InsumoAbrev],"",0))</f>
        <v/>
      </c>
      <c r="S1291" s="191"/>
    </row>
    <row r="1292" spans="2:19">
      <c r="B1292" s="191" t="str">
        <f>IF('Formulario PPGR3'!$G1292="","",CONCATENATE('Formulario PPGR3'!$C1292,".",'Formulario PPGR3'!$D1292,".",'Formulario PPGR3'!$E1292,".",'Formulario PPGR3'!$F1292))</f>
        <v/>
      </c>
      <c r="C1292" s="191" t="str">
        <f>IF('Formulario PPGR3'!$G1292="","",'Formulario PPGR1'!#REF!)</f>
        <v/>
      </c>
      <c r="D1292" s="191" t="str">
        <f>IF('Formulario PPGR3'!$G1292="","",'Formulario PPGR1'!#REF!)</f>
        <v/>
      </c>
      <c r="E1292" s="191" t="str">
        <f>IF('Formulario PPGR3'!$G1292="","",'Formulario PPGR1'!#REF!)</f>
        <v/>
      </c>
      <c r="F1292" s="191" t="str">
        <f>IF('Formulario PPGR3'!$G1292="","",'Formulario PPGR1'!#REF!)</f>
        <v/>
      </c>
      <c r="G1292" s="190"/>
      <c r="H1292" s="528" t="e" cm="1" vm="1">
        <f t="array" ref="H1292">IF([2]!Tabla1[[#This Row],[Código_Actividad]]="","",_xlfn.XLOOKUP([2]!Tabla1[[#This Row],[Código_Actividad]],CodigoActividad,[2]!Tabla2[Actividades Programables Presupuestables],"",0))</f>
        <v>#REF!</v>
      </c>
      <c r="I1292" s="529" t="str">
        <f>IFERROR(VLOOKUP('[2]Formulario PPGR3'!$G1292,'[2]Formulario PPGR2'!$H$9:$V$534,15,FALSE),"")</f>
        <v/>
      </c>
      <c r="J1292" s="534"/>
      <c r="K1292" s="533"/>
      <c r="L1292" s="530" t="str">
        <f>IF([2]!Tabla1[[#This Row],[Descripción]]="","",_xlfn.XLOOKUP([2]!Tabla1[[#This Row],[Descripción]],[2]!Tabla10[Descripción],[2]!Tabla10[Unidad de Medida],"",0))</f>
        <v/>
      </c>
      <c r="M1292" s="321"/>
      <c r="N1292" s="546" t="str">
        <f>IF([2]!Tabla1[[#This Row],[Descripción]]="","",_xlfn.XLOOKUP([2]!Tabla1[[#This Row],[Descripción]],[2]!Tabla10[Descripción],[2]!Tabla10[Precio Unitario],0))</f>
        <v/>
      </c>
      <c r="O1292" s="546" t="str">
        <f>IF([2]!Tabla1[[#This Row],[Cantidad de Insumos]]="","",[2]!Tabla1[[#This Row],[Precio Unitario]]*[2]!Tabla1[[#This Row],[Cantidad de Insumos]])</f>
        <v/>
      </c>
      <c r="P1292" s="531" t="str">
        <f>IF([2]!Tabla1[[#This Row],[Descripción]]="","",_xlfn.XLOOKUP([2]!Tabla1[[#This Row],[Descripción]],[2]!Tabla10[Descripción],[2]!Tabla10[CODIGO PRESUPUESTARIO],0))</f>
        <v/>
      </c>
      <c r="Q1292" s="532"/>
      <c r="R1292" s="532" t="str">
        <f>IF([2]!Tabla1[[#This Row],[Insumos]]="","",_xlfn.XLOOKUP([2]!Tabla1[[#This Row],[Insumos]],[2]!Tabla10[Insumo],[2]!Tabla10[InsumoAbrev],"",0))</f>
        <v/>
      </c>
      <c r="S1292" s="191"/>
    </row>
    <row r="1293" spans="2:19">
      <c r="B1293" s="191" t="str">
        <f>IF('Formulario PPGR3'!$G1293="","",CONCATENATE('Formulario PPGR3'!$C1293,".",'Formulario PPGR3'!$D1293,".",'Formulario PPGR3'!$E1293,".",'Formulario PPGR3'!$F1293))</f>
        <v/>
      </c>
      <c r="C1293" s="191" t="str">
        <f>IF('Formulario PPGR3'!$G1293="","",'Formulario PPGR1'!#REF!)</f>
        <v/>
      </c>
      <c r="D1293" s="191" t="str">
        <f>IF('Formulario PPGR3'!$G1293="","",'Formulario PPGR1'!#REF!)</f>
        <v/>
      </c>
      <c r="E1293" s="191" t="str">
        <f>IF('Formulario PPGR3'!$G1293="","",'Formulario PPGR1'!#REF!)</f>
        <v/>
      </c>
      <c r="F1293" s="191" t="str">
        <f>IF('Formulario PPGR3'!$G1293="","",'Formulario PPGR1'!#REF!)</f>
        <v/>
      </c>
      <c r="G1293" s="190"/>
      <c r="H1293" s="528" t="e" cm="1" vm="1">
        <f t="array" ref="H1293">IF([2]!Tabla1[[#This Row],[Código_Actividad]]="","",_xlfn.XLOOKUP([2]!Tabla1[[#This Row],[Código_Actividad]],CodigoActividad,[2]!Tabla2[Actividades Programables Presupuestables],"",0))</f>
        <v>#REF!</v>
      </c>
      <c r="I1293" s="529" t="str">
        <f>IFERROR(VLOOKUP('[2]Formulario PPGR3'!$G1293,'[2]Formulario PPGR2'!$H$9:$V$534,15,FALSE),"")</f>
        <v/>
      </c>
      <c r="J1293" s="534"/>
      <c r="K1293" s="533"/>
      <c r="L1293" s="530" t="str">
        <f>IF([2]!Tabla1[[#This Row],[Descripción]]="","",_xlfn.XLOOKUP([2]!Tabla1[[#This Row],[Descripción]],[2]!Tabla10[Descripción],[2]!Tabla10[Unidad de Medida],"",0))</f>
        <v/>
      </c>
      <c r="M1293" s="321"/>
      <c r="N1293" s="546" t="str">
        <f>IF([2]!Tabla1[[#This Row],[Descripción]]="","",_xlfn.XLOOKUP([2]!Tabla1[[#This Row],[Descripción]],[2]!Tabla10[Descripción],[2]!Tabla10[Precio Unitario],0))</f>
        <v/>
      </c>
      <c r="O1293" s="546" t="str">
        <f>IF([2]!Tabla1[[#This Row],[Cantidad de Insumos]]="","",[2]!Tabla1[[#This Row],[Precio Unitario]]*[2]!Tabla1[[#This Row],[Cantidad de Insumos]])</f>
        <v/>
      </c>
      <c r="P1293" s="531" t="str">
        <f>IF([2]!Tabla1[[#This Row],[Descripción]]="","",_xlfn.XLOOKUP([2]!Tabla1[[#This Row],[Descripción]],[2]!Tabla10[Descripción],[2]!Tabla10[CODIGO PRESUPUESTARIO],0))</f>
        <v/>
      </c>
      <c r="Q1293" s="532"/>
      <c r="R1293" s="532" t="str">
        <f>IF([2]!Tabla1[[#This Row],[Insumos]]="","",_xlfn.XLOOKUP([2]!Tabla1[[#This Row],[Insumos]],[2]!Tabla10[Insumo],[2]!Tabla10[InsumoAbrev],"",0))</f>
        <v/>
      </c>
      <c r="S1293" s="191"/>
    </row>
    <row r="1294" spans="2:19">
      <c r="B1294" s="191" t="str">
        <f>IF('Formulario PPGR3'!$G1294="","",CONCATENATE('Formulario PPGR3'!$C1294,".",'Formulario PPGR3'!$D1294,".",'Formulario PPGR3'!$E1294,".",'Formulario PPGR3'!$F1294))</f>
        <v/>
      </c>
      <c r="C1294" s="191" t="str">
        <f>IF('Formulario PPGR3'!$G1294="","",'Formulario PPGR1'!#REF!)</f>
        <v/>
      </c>
      <c r="D1294" s="191" t="str">
        <f>IF('Formulario PPGR3'!$G1294="","",'Formulario PPGR1'!#REF!)</f>
        <v/>
      </c>
      <c r="E1294" s="191" t="str">
        <f>IF('Formulario PPGR3'!$G1294="","",'Formulario PPGR1'!#REF!)</f>
        <v/>
      </c>
      <c r="F1294" s="191" t="str">
        <f>IF('Formulario PPGR3'!$G1294="","",'Formulario PPGR1'!#REF!)</f>
        <v/>
      </c>
      <c r="G1294" s="190"/>
      <c r="H1294" s="528" t="e" cm="1" vm="1">
        <f t="array" ref="H1294">IF([2]!Tabla1[[#This Row],[Código_Actividad]]="","",_xlfn.XLOOKUP([2]!Tabla1[[#This Row],[Código_Actividad]],CodigoActividad,[2]!Tabla2[Actividades Programables Presupuestables],"",0))</f>
        <v>#REF!</v>
      </c>
      <c r="I1294" s="529" t="str">
        <f>IFERROR(VLOOKUP('[2]Formulario PPGR3'!$G1294,'[2]Formulario PPGR2'!$H$9:$V$534,15,FALSE),"")</f>
        <v/>
      </c>
      <c r="J1294" s="534"/>
      <c r="K1294" s="533"/>
      <c r="L1294" s="530" t="str">
        <f>IF([2]!Tabla1[[#This Row],[Descripción]]="","",_xlfn.XLOOKUP([2]!Tabla1[[#This Row],[Descripción]],[2]!Tabla10[Descripción],[2]!Tabla10[Unidad de Medida],"",0))</f>
        <v/>
      </c>
      <c r="M1294" s="321"/>
      <c r="N1294" s="546" t="str">
        <f>IF([2]!Tabla1[[#This Row],[Descripción]]="","",_xlfn.XLOOKUP([2]!Tabla1[[#This Row],[Descripción]],[2]!Tabla10[Descripción],[2]!Tabla10[Precio Unitario],0))</f>
        <v/>
      </c>
      <c r="O1294" s="546" t="str">
        <f>IF([2]!Tabla1[[#This Row],[Cantidad de Insumos]]="","",[2]!Tabla1[[#This Row],[Precio Unitario]]*[2]!Tabla1[[#This Row],[Cantidad de Insumos]])</f>
        <v/>
      </c>
      <c r="P1294" s="531" t="str">
        <f>IF([2]!Tabla1[[#This Row],[Descripción]]="","",_xlfn.XLOOKUP([2]!Tabla1[[#This Row],[Descripción]],[2]!Tabla10[Descripción],[2]!Tabla10[CODIGO PRESUPUESTARIO],0))</f>
        <v/>
      </c>
      <c r="Q1294" s="532"/>
      <c r="R1294" s="532" t="str">
        <f>IF([2]!Tabla1[[#This Row],[Insumos]]="","",_xlfn.XLOOKUP([2]!Tabla1[[#This Row],[Insumos]],[2]!Tabla10[Insumo],[2]!Tabla10[InsumoAbrev],"",0))</f>
        <v/>
      </c>
      <c r="S1294" s="191"/>
    </row>
    <row r="1295" spans="2:19">
      <c r="B1295" s="191" t="str">
        <f>IF('Formulario PPGR3'!$G1295="","",CONCATENATE('Formulario PPGR3'!$C1295,".",'Formulario PPGR3'!$D1295,".",'Formulario PPGR3'!$E1295,".",'Formulario PPGR3'!$F1295))</f>
        <v/>
      </c>
      <c r="C1295" s="191" t="str">
        <f>IF('Formulario PPGR3'!$G1295="","",'Formulario PPGR1'!#REF!)</f>
        <v/>
      </c>
      <c r="D1295" s="191" t="str">
        <f>IF('Formulario PPGR3'!$G1295="","",'Formulario PPGR1'!#REF!)</f>
        <v/>
      </c>
      <c r="E1295" s="191" t="str">
        <f>IF('Formulario PPGR3'!$G1295="","",'Formulario PPGR1'!#REF!)</f>
        <v/>
      </c>
      <c r="F1295" s="191" t="str">
        <f>IF('Formulario PPGR3'!$G1295="","",'Formulario PPGR1'!#REF!)</f>
        <v/>
      </c>
      <c r="G1295" s="190"/>
      <c r="H1295" s="528" t="e" cm="1" vm="1">
        <f t="array" ref="H1295">IF([2]!Tabla1[[#This Row],[Código_Actividad]]="","",_xlfn.XLOOKUP([2]!Tabla1[[#This Row],[Código_Actividad]],CodigoActividad,[2]!Tabla2[Actividades Programables Presupuestables],"",0))</f>
        <v>#REF!</v>
      </c>
      <c r="I1295" s="529" t="str">
        <f>IFERROR(VLOOKUP('[2]Formulario PPGR3'!$G1295,'[2]Formulario PPGR2'!$H$9:$V$534,15,FALSE),"")</f>
        <v/>
      </c>
      <c r="J1295" s="534"/>
      <c r="K1295" s="533"/>
      <c r="L1295" s="530" t="str">
        <f>IF([2]!Tabla1[[#This Row],[Descripción]]="","",_xlfn.XLOOKUP([2]!Tabla1[[#This Row],[Descripción]],[2]!Tabla10[Descripción],[2]!Tabla10[Unidad de Medida],"",0))</f>
        <v/>
      </c>
      <c r="M1295" s="321"/>
      <c r="N1295" s="546" t="str">
        <f>IF([2]!Tabla1[[#This Row],[Descripción]]="","",_xlfn.XLOOKUP([2]!Tabla1[[#This Row],[Descripción]],[2]!Tabla10[Descripción],[2]!Tabla10[Precio Unitario],0))</f>
        <v/>
      </c>
      <c r="O1295" s="546" t="str">
        <f>IF([2]!Tabla1[[#This Row],[Cantidad de Insumos]]="","",[2]!Tabla1[[#This Row],[Precio Unitario]]*[2]!Tabla1[[#This Row],[Cantidad de Insumos]])</f>
        <v/>
      </c>
      <c r="P1295" s="531" t="str">
        <f>IF([2]!Tabla1[[#This Row],[Descripción]]="","",_xlfn.XLOOKUP([2]!Tabla1[[#This Row],[Descripción]],[2]!Tabla10[Descripción],[2]!Tabla10[CODIGO PRESUPUESTARIO],0))</f>
        <v/>
      </c>
      <c r="Q1295" s="532"/>
      <c r="R1295" s="532" t="str">
        <f>IF([2]!Tabla1[[#This Row],[Insumos]]="","",_xlfn.XLOOKUP([2]!Tabla1[[#This Row],[Insumos]],[2]!Tabla10[Insumo],[2]!Tabla10[InsumoAbrev],"",0))</f>
        <v/>
      </c>
      <c r="S1295" s="191"/>
    </row>
    <row r="1296" spans="2:19">
      <c r="B1296" s="191" t="str">
        <f>IF('Formulario PPGR3'!$G1296="","",CONCATENATE('Formulario PPGR3'!$C1296,".",'Formulario PPGR3'!$D1296,".",'Formulario PPGR3'!$E1296,".",'Formulario PPGR3'!$F1296))</f>
        <v/>
      </c>
      <c r="C1296" s="191" t="str">
        <f>IF('Formulario PPGR3'!$G1296="","",'Formulario PPGR1'!#REF!)</f>
        <v/>
      </c>
      <c r="D1296" s="191" t="str">
        <f>IF('Formulario PPGR3'!$G1296="","",'Formulario PPGR1'!#REF!)</f>
        <v/>
      </c>
      <c r="E1296" s="191" t="str">
        <f>IF('Formulario PPGR3'!$G1296="","",'Formulario PPGR1'!#REF!)</f>
        <v/>
      </c>
      <c r="F1296" s="191" t="str">
        <f>IF('Formulario PPGR3'!$G1296="","",'Formulario PPGR1'!#REF!)</f>
        <v/>
      </c>
      <c r="G1296" s="190"/>
      <c r="H1296" s="528" t="e" cm="1" vm="1">
        <f t="array" ref="H1296">IF([2]!Tabla1[[#This Row],[Código_Actividad]]="","",_xlfn.XLOOKUP([2]!Tabla1[[#This Row],[Código_Actividad]],CodigoActividad,[2]!Tabla2[Actividades Programables Presupuestables],"",0))</f>
        <v>#REF!</v>
      </c>
      <c r="I1296" s="529" t="str">
        <f>IFERROR(VLOOKUP('[2]Formulario PPGR3'!$G1296,'[2]Formulario PPGR2'!$H$9:$V$534,15,FALSE),"")</f>
        <v/>
      </c>
      <c r="J1296" s="534"/>
      <c r="K1296" s="533"/>
      <c r="L1296" s="530" t="str">
        <f>IF([2]!Tabla1[[#This Row],[Descripción]]="","",_xlfn.XLOOKUP([2]!Tabla1[[#This Row],[Descripción]],[2]!Tabla10[Descripción],[2]!Tabla10[Unidad de Medida],"",0))</f>
        <v/>
      </c>
      <c r="M1296" s="321"/>
      <c r="N1296" s="546" t="str">
        <f>IF([2]!Tabla1[[#This Row],[Descripción]]="","",_xlfn.XLOOKUP([2]!Tabla1[[#This Row],[Descripción]],[2]!Tabla10[Descripción],[2]!Tabla10[Precio Unitario],0))</f>
        <v/>
      </c>
      <c r="O1296" s="546" t="str">
        <f>IF([2]!Tabla1[[#This Row],[Cantidad de Insumos]]="","",[2]!Tabla1[[#This Row],[Precio Unitario]]*[2]!Tabla1[[#This Row],[Cantidad de Insumos]])</f>
        <v/>
      </c>
      <c r="P1296" s="531" t="str">
        <f>IF([2]!Tabla1[[#This Row],[Descripción]]="","",_xlfn.XLOOKUP([2]!Tabla1[[#This Row],[Descripción]],[2]!Tabla10[Descripción],[2]!Tabla10[CODIGO PRESUPUESTARIO],0))</f>
        <v/>
      </c>
      <c r="Q1296" s="532"/>
      <c r="R1296" s="532" t="str">
        <f>IF([2]!Tabla1[[#This Row],[Insumos]]="","",_xlfn.XLOOKUP([2]!Tabla1[[#This Row],[Insumos]],[2]!Tabla10[Insumo],[2]!Tabla10[InsumoAbrev],"",0))</f>
        <v/>
      </c>
      <c r="S1296" s="191"/>
    </row>
    <row r="1297" spans="2:19">
      <c r="B1297" s="191" t="str">
        <f>IF('Formulario PPGR3'!$G1297="","",CONCATENATE('Formulario PPGR3'!$C1297,".",'Formulario PPGR3'!$D1297,".",'Formulario PPGR3'!$E1297,".",'Formulario PPGR3'!$F1297))</f>
        <v/>
      </c>
      <c r="C1297" s="191" t="str">
        <f>IF('Formulario PPGR3'!$G1297="","",'Formulario PPGR1'!#REF!)</f>
        <v/>
      </c>
      <c r="D1297" s="191" t="str">
        <f>IF('Formulario PPGR3'!$G1297="","",'Formulario PPGR1'!#REF!)</f>
        <v/>
      </c>
      <c r="E1297" s="191" t="str">
        <f>IF('Formulario PPGR3'!$G1297="","",'Formulario PPGR1'!#REF!)</f>
        <v/>
      </c>
      <c r="F1297" s="191" t="str">
        <f>IF('Formulario PPGR3'!$G1297="","",'Formulario PPGR1'!#REF!)</f>
        <v/>
      </c>
      <c r="G1297" s="190"/>
      <c r="H1297" s="528" t="e" cm="1" vm="1">
        <f t="array" ref="H1297">IF([2]!Tabla1[[#This Row],[Código_Actividad]]="","",_xlfn.XLOOKUP([2]!Tabla1[[#This Row],[Código_Actividad]],CodigoActividad,[2]!Tabla2[Actividades Programables Presupuestables],"",0))</f>
        <v>#REF!</v>
      </c>
      <c r="I1297" s="529" t="str">
        <f>IFERROR(VLOOKUP('[2]Formulario PPGR3'!$G1297,'[2]Formulario PPGR2'!$H$9:$V$534,15,FALSE),"")</f>
        <v/>
      </c>
      <c r="J1297" s="534"/>
      <c r="K1297" s="533"/>
      <c r="L1297" s="530" t="str">
        <f>IF([2]!Tabla1[[#This Row],[Descripción]]="","",_xlfn.XLOOKUP([2]!Tabla1[[#This Row],[Descripción]],[2]!Tabla10[Descripción],[2]!Tabla10[Unidad de Medida],"",0))</f>
        <v/>
      </c>
      <c r="M1297" s="321"/>
      <c r="N1297" s="546" t="str">
        <f>IF([2]!Tabla1[[#This Row],[Descripción]]="","",_xlfn.XLOOKUP([2]!Tabla1[[#This Row],[Descripción]],[2]!Tabla10[Descripción],[2]!Tabla10[Precio Unitario],0))</f>
        <v/>
      </c>
      <c r="O1297" s="546" t="str">
        <f>IF([2]!Tabla1[[#This Row],[Cantidad de Insumos]]="","",[2]!Tabla1[[#This Row],[Precio Unitario]]*[2]!Tabla1[[#This Row],[Cantidad de Insumos]])</f>
        <v/>
      </c>
      <c r="P1297" s="531" t="str">
        <f>IF([2]!Tabla1[[#This Row],[Descripción]]="","",_xlfn.XLOOKUP([2]!Tabla1[[#This Row],[Descripción]],[2]!Tabla10[Descripción],[2]!Tabla10[CODIGO PRESUPUESTARIO],0))</f>
        <v/>
      </c>
      <c r="Q1297" s="532"/>
      <c r="R1297" s="532" t="str">
        <f>IF([2]!Tabla1[[#This Row],[Insumos]]="","",_xlfn.XLOOKUP([2]!Tabla1[[#This Row],[Insumos]],[2]!Tabla10[Insumo],[2]!Tabla10[InsumoAbrev],"",0))</f>
        <v/>
      </c>
      <c r="S1297" s="191"/>
    </row>
    <row r="1298" spans="2:19">
      <c r="B1298" s="191" t="str">
        <f>IF('Formulario PPGR3'!$G1298="","",CONCATENATE('Formulario PPGR3'!$C1298,".",'Formulario PPGR3'!$D1298,".",'Formulario PPGR3'!$E1298,".",'Formulario PPGR3'!$F1298))</f>
        <v/>
      </c>
      <c r="C1298" s="191" t="str">
        <f>IF('Formulario PPGR3'!$G1298="","",'Formulario PPGR1'!#REF!)</f>
        <v/>
      </c>
      <c r="D1298" s="191" t="str">
        <f>IF('Formulario PPGR3'!$G1298="","",'Formulario PPGR1'!#REF!)</f>
        <v/>
      </c>
      <c r="E1298" s="191" t="str">
        <f>IF('Formulario PPGR3'!$G1298="","",'Formulario PPGR1'!#REF!)</f>
        <v/>
      </c>
      <c r="F1298" s="191" t="str">
        <f>IF('Formulario PPGR3'!$G1298="","",'Formulario PPGR1'!#REF!)</f>
        <v/>
      </c>
      <c r="G1298" s="190"/>
      <c r="H1298" s="528" t="e" cm="1" vm="1">
        <f t="array" ref="H1298">IF([2]!Tabla1[[#This Row],[Código_Actividad]]="","",_xlfn.XLOOKUP([2]!Tabla1[[#This Row],[Código_Actividad]],CodigoActividad,[2]!Tabla2[Actividades Programables Presupuestables],"",0))</f>
        <v>#REF!</v>
      </c>
      <c r="I1298" s="529" t="str">
        <f>IFERROR(VLOOKUP('[2]Formulario PPGR3'!$G1298,'[2]Formulario PPGR2'!$H$9:$V$534,15,FALSE),"")</f>
        <v/>
      </c>
      <c r="J1298" s="534"/>
      <c r="K1298" s="533"/>
      <c r="L1298" s="530" t="str">
        <f>IF([2]!Tabla1[[#This Row],[Descripción]]="","",_xlfn.XLOOKUP([2]!Tabla1[[#This Row],[Descripción]],[2]!Tabla10[Descripción],[2]!Tabla10[Unidad de Medida],"",0))</f>
        <v/>
      </c>
      <c r="M1298" s="321"/>
      <c r="N1298" s="546" t="str">
        <f>IF([2]!Tabla1[[#This Row],[Descripción]]="","",_xlfn.XLOOKUP([2]!Tabla1[[#This Row],[Descripción]],[2]!Tabla10[Descripción],[2]!Tabla10[Precio Unitario],0))</f>
        <v/>
      </c>
      <c r="O1298" s="546" t="str">
        <f>IF([2]!Tabla1[[#This Row],[Cantidad de Insumos]]="","",[2]!Tabla1[[#This Row],[Precio Unitario]]*[2]!Tabla1[[#This Row],[Cantidad de Insumos]])</f>
        <v/>
      </c>
      <c r="P1298" s="531" t="str">
        <f>IF([2]!Tabla1[[#This Row],[Descripción]]="","",_xlfn.XLOOKUP([2]!Tabla1[[#This Row],[Descripción]],[2]!Tabla10[Descripción],[2]!Tabla10[CODIGO PRESUPUESTARIO],0))</f>
        <v/>
      </c>
      <c r="Q1298" s="532"/>
      <c r="R1298" s="532" t="str">
        <f>IF([2]!Tabla1[[#This Row],[Insumos]]="","",_xlfn.XLOOKUP([2]!Tabla1[[#This Row],[Insumos]],[2]!Tabla10[Insumo],[2]!Tabla10[InsumoAbrev],"",0))</f>
        <v/>
      </c>
      <c r="S1298" s="191"/>
    </row>
    <row r="1299" spans="2:19">
      <c r="B1299" s="191" t="str">
        <f>IF('Formulario PPGR3'!$G1299="","",CONCATENATE('Formulario PPGR3'!$C1299,".",'Formulario PPGR3'!$D1299,".",'Formulario PPGR3'!$E1299,".",'Formulario PPGR3'!$F1299))</f>
        <v/>
      </c>
      <c r="C1299" s="191" t="str">
        <f>IF('Formulario PPGR3'!$G1299="","",'Formulario PPGR1'!#REF!)</f>
        <v/>
      </c>
      <c r="D1299" s="191" t="str">
        <f>IF('Formulario PPGR3'!$G1299="","",'Formulario PPGR1'!#REF!)</f>
        <v/>
      </c>
      <c r="E1299" s="191" t="str">
        <f>IF('Formulario PPGR3'!$G1299="","",'Formulario PPGR1'!#REF!)</f>
        <v/>
      </c>
      <c r="F1299" s="191" t="str">
        <f>IF('Formulario PPGR3'!$G1299="","",'Formulario PPGR1'!#REF!)</f>
        <v/>
      </c>
      <c r="G1299" s="190"/>
      <c r="H1299" s="528" t="e" cm="1" vm="1">
        <f t="array" ref="H1299">IF([2]!Tabla1[[#This Row],[Código_Actividad]]="","",_xlfn.XLOOKUP([2]!Tabla1[[#This Row],[Código_Actividad]],CodigoActividad,[2]!Tabla2[Actividades Programables Presupuestables],"",0))</f>
        <v>#REF!</v>
      </c>
      <c r="I1299" s="529" t="str">
        <f>IFERROR(VLOOKUP('[2]Formulario PPGR3'!$G1299,'[2]Formulario PPGR2'!$H$9:$V$534,15,FALSE),"")</f>
        <v/>
      </c>
      <c r="J1299" s="534"/>
      <c r="K1299" s="533"/>
      <c r="L1299" s="530" t="str">
        <f>IF([2]!Tabla1[[#This Row],[Descripción]]="","",_xlfn.XLOOKUP([2]!Tabla1[[#This Row],[Descripción]],[2]!Tabla10[Descripción],[2]!Tabla10[Unidad de Medida],"",0))</f>
        <v/>
      </c>
      <c r="M1299" s="321"/>
      <c r="N1299" s="546" t="str">
        <f>IF([2]!Tabla1[[#This Row],[Descripción]]="","",_xlfn.XLOOKUP([2]!Tabla1[[#This Row],[Descripción]],[2]!Tabla10[Descripción],[2]!Tabla10[Precio Unitario],0))</f>
        <v/>
      </c>
      <c r="O1299" s="546" t="str">
        <f>IF([2]!Tabla1[[#This Row],[Cantidad de Insumos]]="","",[2]!Tabla1[[#This Row],[Precio Unitario]]*[2]!Tabla1[[#This Row],[Cantidad de Insumos]])</f>
        <v/>
      </c>
      <c r="P1299" s="531" t="str">
        <f>IF([2]!Tabla1[[#This Row],[Descripción]]="","",_xlfn.XLOOKUP([2]!Tabla1[[#This Row],[Descripción]],[2]!Tabla10[Descripción],[2]!Tabla10[CODIGO PRESUPUESTARIO],0))</f>
        <v/>
      </c>
      <c r="Q1299" s="532"/>
      <c r="R1299" s="532" t="str">
        <f>IF([2]!Tabla1[[#This Row],[Insumos]]="","",_xlfn.XLOOKUP([2]!Tabla1[[#This Row],[Insumos]],[2]!Tabla10[Insumo],[2]!Tabla10[InsumoAbrev],"",0))</f>
        <v/>
      </c>
      <c r="S1299" s="191"/>
    </row>
    <row r="1300" spans="2:19">
      <c r="B1300" s="191" t="str">
        <f>IF('Formulario PPGR3'!$G1300="","",CONCATENATE('Formulario PPGR3'!$C1300,".",'Formulario PPGR3'!$D1300,".",'Formulario PPGR3'!$E1300,".",'Formulario PPGR3'!$F1300))</f>
        <v/>
      </c>
      <c r="C1300" s="191" t="str">
        <f>IF('Formulario PPGR3'!$G1300="","",'Formulario PPGR1'!#REF!)</f>
        <v/>
      </c>
      <c r="D1300" s="191" t="str">
        <f>IF('Formulario PPGR3'!$G1300="","",'Formulario PPGR1'!#REF!)</f>
        <v/>
      </c>
      <c r="E1300" s="191" t="str">
        <f>IF('Formulario PPGR3'!$G1300="","",'Formulario PPGR1'!#REF!)</f>
        <v/>
      </c>
      <c r="F1300" s="191" t="str">
        <f>IF('Formulario PPGR3'!$G1300="","",'Formulario PPGR1'!#REF!)</f>
        <v/>
      </c>
      <c r="G1300" s="190"/>
      <c r="H1300" s="528" t="e" cm="1" vm="1">
        <f t="array" ref="H1300">IF([2]!Tabla1[[#This Row],[Código_Actividad]]="","",_xlfn.XLOOKUP([2]!Tabla1[[#This Row],[Código_Actividad]],CodigoActividad,[2]!Tabla2[Actividades Programables Presupuestables],"",0))</f>
        <v>#REF!</v>
      </c>
      <c r="I1300" s="529" t="str">
        <f>IFERROR(VLOOKUP('[2]Formulario PPGR3'!$G1300,'[2]Formulario PPGR2'!$H$9:$V$534,15,FALSE),"")</f>
        <v/>
      </c>
      <c r="J1300" s="534"/>
      <c r="K1300" s="533"/>
      <c r="L1300" s="530" t="str">
        <f>IF([2]!Tabla1[[#This Row],[Descripción]]="","",_xlfn.XLOOKUP([2]!Tabla1[[#This Row],[Descripción]],[2]!Tabla10[Descripción],[2]!Tabla10[Unidad de Medida],"",0))</f>
        <v/>
      </c>
      <c r="M1300" s="321"/>
      <c r="N1300" s="546" t="str">
        <f>IF([2]!Tabla1[[#This Row],[Descripción]]="","",_xlfn.XLOOKUP([2]!Tabla1[[#This Row],[Descripción]],[2]!Tabla10[Descripción],[2]!Tabla10[Precio Unitario],0))</f>
        <v/>
      </c>
      <c r="O1300" s="546" t="str">
        <f>IF([2]!Tabla1[[#This Row],[Cantidad de Insumos]]="","",[2]!Tabla1[[#This Row],[Precio Unitario]]*[2]!Tabla1[[#This Row],[Cantidad de Insumos]])</f>
        <v/>
      </c>
      <c r="P1300" s="531" t="str">
        <f>IF([2]!Tabla1[[#This Row],[Descripción]]="","",_xlfn.XLOOKUP([2]!Tabla1[[#This Row],[Descripción]],[2]!Tabla10[Descripción],[2]!Tabla10[CODIGO PRESUPUESTARIO],0))</f>
        <v/>
      </c>
      <c r="Q1300" s="532"/>
      <c r="R1300" s="532" t="str">
        <f>IF([2]!Tabla1[[#This Row],[Insumos]]="","",_xlfn.XLOOKUP([2]!Tabla1[[#This Row],[Insumos]],[2]!Tabla10[Insumo],[2]!Tabla10[InsumoAbrev],"",0))</f>
        <v/>
      </c>
      <c r="S1300" s="191"/>
    </row>
    <row r="1301" spans="2:19">
      <c r="B1301" s="191" t="str">
        <f>IF('Formulario PPGR3'!$G1301="","",CONCATENATE('Formulario PPGR3'!$C1301,".",'Formulario PPGR3'!$D1301,".",'Formulario PPGR3'!$E1301,".",'Formulario PPGR3'!$F1301))</f>
        <v/>
      </c>
      <c r="C1301" s="191" t="str">
        <f>IF('Formulario PPGR3'!$G1301="","",'Formulario PPGR1'!#REF!)</f>
        <v/>
      </c>
      <c r="D1301" s="191" t="str">
        <f>IF('Formulario PPGR3'!$G1301="","",'Formulario PPGR1'!#REF!)</f>
        <v/>
      </c>
      <c r="E1301" s="191" t="str">
        <f>IF('Formulario PPGR3'!$G1301="","",'Formulario PPGR1'!#REF!)</f>
        <v/>
      </c>
      <c r="F1301" s="191" t="str">
        <f>IF('Formulario PPGR3'!$G1301="","",'Formulario PPGR1'!#REF!)</f>
        <v/>
      </c>
      <c r="G1301" s="190"/>
      <c r="H1301" s="528" t="e" cm="1" vm="1">
        <f t="array" ref="H1301">IF([2]!Tabla1[[#This Row],[Código_Actividad]]="","",_xlfn.XLOOKUP([2]!Tabla1[[#This Row],[Código_Actividad]],CodigoActividad,[2]!Tabla2[Actividades Programables Presupuestables],"",0))</f>
        <v>#REF!</v>
      </c>
      <c r="I1301" s="529" t="str">
        <f>IFERROR(VLOOKUP('[2]Formulario PPGR3'!$G1301,'[2]Formulario PPGR2'!$H$9:$V$534,15,FALSE),"")</f>
        <v/>
      </c>
      <c r="J1301" s="534"/>
      <c r="K1301" s="533"/>
      <c r="L1301" s="530" t="str">
        <f>IF([2]!Tabla1[[#This Row],[Descripción]]="","",_xlfn.XLOOKUP([2]!Tabla1[[#This Row],[Descripción]],[2]!Tabla10[Descripción],[2]!Tabla10[Unidad de Medida],"",0))</f>
        <v/>
      </c>
      <c r="M1301" s="321"/>
      <c r="N1301" s="546" t="str">
        <f>IF([2]!Tabla1[[#This Row],[Descripción]]="","",_xlfn.XLOOKUP([2]!Tabla1[[#This Row],[Descripción]],[2]!Tabla10[Descripción],[2]!Tabla10[Precio Unitario],0))</f>
        <v/>
      </c>
      <c r="O1301" s="546" t="str">
        <f>IF([2]!Tabla1[[#This Row],[Cantidad de Insumos]]="","",[2]!Tabla1[[#This Row],[Precio Unitario]]*[2]!Tabla1[[#This Row],[Cantidad de Insumos]])</f>
        <v/>
      </c>
      <c r="P1301" s="531" t="str">
        <f>IF([2]!Tabla1[[#This Row],[Descripción]]="","",_xlfn.XLOOKUP([2]!Tabla1[[#This Row],[Descripción]],[2]!Tabla10[Descripción],[2]!Tabla10[CODIGO PRESUPUESTARIO],0))</f>
        <v/>
      </c>
      <c r="Q1301" s="532"/>
      <c r="R1301" s="532" t="str">
        <f>IF([2]!Tabla1[[#This Row],[Insumos]]="","",_xlfn.XLOOKUP([2]!Tabla1[[#This Row],[Insumos]],[2]!Tabla10[Insumo],[2]!Tabla10[InsumoAbrev],"",0))</f>
        <v/>
      </c>
      <c r="S1301" s="191"/>
    </row>
    <row r="1302" spans="2:19">
      <c r="B1302" s="191" t="str">
        <f>IF('Formulario PPGR3'!$G1302="","",CONCATENATE('Formulario PPGR3'!$C1302,".",'Formulario PPGR3'!$D1302,".",'Formulario PPGR3'!$E1302,".",'Formulario PPGR3'!$F1302))</f>
        <v/>
      </c>
      <c r="C1302" s="191" t="str">
        <f>IF('Formulario PPGR3'!$G1302="","",'Formulario PPGR1'!#REF!)</f>
        <v/>
      </c>
      <c r="D1302" s="191" t="str">
        <f>IF('Formulario PPGR3'!$G1302="","",'Formulario PPGR1'!#REF!)</f>
        <v/>
      </c>
      <c r="E1302" s="191" t="str">
        <f>IF('Formulario PPGR3'!$G1302="","",'Formulario PPGR1'!#REF!)</f>
        <v/>
      </c>
      <c r="F1302" s="191" t="str">
        <f>IF('Formulario PPGR3'!$G1302="","",'Formulario PPGR1'!#REF!)</f>
        <v/>
      </c>
      <c r="G1302" s="190"/>
      <c r="H1302" s="528" t="e" cm="1" vm="1">
        <f t="array" ref="H1302">IF([2]!Tabla1[[#This Row],[Código_Actividad]]="","",_xlfn.XLOOKUP([2]!Tabla1[[#This Row],[Código_Actividad]],CodigoActividad,[2]!Tabla2[Actividades Programables Presupuestables],"",0))</f>
        <v>#REF!</v>
      </c>
      <c r="I1302" s="529" t="str">
        <f>IFERROR(VLOOKUP('[2]Formulario PPGR3'!$G1302,'[2]Formulario PPGR2'!$H$9:$V$534,15,FALSE),"")</f>
        <v/>
      </c>
      <c r="J1302" s="534"/>
      <c r="K1302" s="533"/>
      <c r="L1302" s="530" t="str">
        <f>IF([2]!Tabla1[[#This Row],[Descripción]]="","",_xlfn.XLOOKUP([2]!Tabla1[[#This Row],[Descripción]],[2]!Tabla10[Descripción],[2]!Tabla10[Unidad de Medida],"",0))</f>
        <v/>
      </c>
      <c r="M1302" s="321"/>
      <c r="N1302" s="546" t="str">
        <f>IF([2]!Tabla1[[#This Row],[Descripción]]="","",_xlfn.XLOOKUP([2]!Tabla1[[#This Row],[Descripción]],[2]!Tabla10[Descripción],[2]!Tabla10[Precio Unitario],0))</f>
        <v/>
      </c>
      <c r="O1302" s="546" t="str">
        <f>IF([2]!Tabla1[[#This Row],[Cantidad de Insumos]]="","",[2]!Tabla1[[#This Row],[Precio Unitario]]*[2]!Tabla1[[#This Row],[Cantidad de Insumos]])</f>
        <v/>
      </c>
      <c r="P1302" s="531" t="str">
        <f>IF([2]!Tabla1[[#This Row],[Descripción]]="","",_xlfn.XLOOKUP([2]!Tabla1[[#This Row],[Descripción]],[2]!Tabla10[Descripción],[2]!Tabla10[CODIGO PRESUPUESTARIO],0))</f>
        <v/>
      </c>
      <c r="Q1302" s="532"/>
      <c r="R1302" s="532" t="str">
        <f>IF([2]!Tabla1[[#This Row],[Insumos]]="","",_xlfn.XLOOKUP([2]!Tabla1[[#This Row],[Insumos]],[2]!Tabla10[Insumo],[2]!Tabla10[InsumoAbrev],"",0))</f>
        <v/>
      </c>
      <c r="S1302" s="191"/>
    </row>
    <row r="1303" spans="2:19">
      <c r="B1303" s="191" t="str">
        <f>IF('Formulario PPGR3'!$G1303="","",CONCATENATE('Formulario PPGR3'!$C1303,".",'Formulario PPGR3'!$D1303,".",'Formulario PPGR3'!$E1303,".",'Formulario PPGR3'!$F1303))</f>
        <v/>
      </c>
      <c r="C1303" s="191" t="str">
        <f>IF('Formulario PPGR3'!$G1303="","",'Formulario PPGR1'!#REF!)</f>
        <v/>
      </c>
      <c r="D1303" s="191" t="str">
        <f>IF('Formulario PPGR3'!$G1303="","",'Formulario PPGR1'!#REF!)</f>
        <v/>
      </c>
      <c r="E1303" s="191" t="str">
        <f>IF('Formulario PPGR3'!$G1303="","",'Formulario PPGR1'!#REF!)</f>
        <v/>
      </c>
      <c r="F1303" s="191" t="str">
        <f>IF('Formulario PPGR3'!$G1303="","",'Formulario PPGR1'!#REF!)</f>
        <v/>
      </c>
      <c r="G1303" s="190"/>
      <c r="H1303" s="528" t="e" cm="1" vm="1">
        <f t="array" ref="H1303">IF([2]!Tabla1[[#This Row],[Código_Actividad]]="","",_xlfn.XLOOKUP([2]!Tabla1[[#This Row],[Código_Actividad]],CodigoActividad,[2]!Tabla2[Actividades Programables Presupuestables],"",0))</f>
        <v>#REF!</v>
      </c>
      <c r="I1303" s="529" t="str">
        <f>IFERROR(VLOOKUP('[2]Formulario PPGR3'!$G1303,'[2]Formulario PPGR2'!$H$9:$V$534,15,FALSE),"")</f>
        <v/>
      </c>
      <c r="J1303" s="534"/>
      <c r="K1303" s="533"/>
      <c r="L1303" s="530" t="str">
        <f>IF([2]!Tabla1[[#This Row],[Descripción]]="","",_xlfn.XLOOKUP([2]!Tabla1[[#This Row],[Descripción]],[2]!Tabla10[Descripción],[2]!Tabla10[Unidad de Medida],"",0))</f>
        <v/>
      </c>
      <c r="M1303" s="321"/>
      <c r="N1303" s="546" t="str">
        <f>IF([2]!Tabla1[[#This Row],[Descripción]]="","",_xlfn.XLOOKUP([2]!Tabla1[[#This Row],[Descripción]],[2]!Tabla10[Descripción],[2]!Tabla10[Precio Unitario],0))</f>
        <v/>
      </c>
      <c r="O1303" s="546" t="str">
        <f>IF([2]!Tabla1[[#This Row],[Cantidad de Insumos]]="","",[2]!Tabla1[[#This Row],[Precio Unitario]]*[2]!Tabla1[[#This Row],[Cantidad de Insumos]])</f>
        <v/>
      </c>
      <c r="P1303" s="531" t="str">
        <f>IF([2]!Tabla1[[#This Row],[Descripción]]="","",_xlfn.XLOOKUP([2]!Tabla1[[#This Row],[Descripción]],[2]!Tabla10[Descripción],[2]!Tabla10[CODIGO PRESUPUESTARIO],0))</f>
        <v/>
      </c>
      <c r="Q1303" s="532"/>
      <c r="R1303" s="532" t="str">
        <f>IF([2]!Tabla1[[#This Row],[Insumos]]="","",_xlfn.XLOOKUP([2]!Tabla1[[#This Row],[Insumos]],[2]!Tabla10[Insumo],[2]!Tabla10[InsumoAbrev],"",0))</f>
        <v/>
      </c>
      <c r="S1303" s="191"/>
    </row>
    <row r="1304" spans="2:19">
      <c r="B1304" s="191" t="str">
        <f>IF('Formulario PPGR3'!$G1304="","",CONCATENATE('Formulario PPGR3'!$C1304,".",'Formulario PPGR3'!$D1304,".",'Formulario PPGR3'!$E1304,".",'Formulario PPGR3'!$F1304))</f>
        <v/>
      </c>
      <c r="C1304" s="191" t="str">
        <f>IF('Formulario PPGR3'!$G1304="","",'Formulario PPGR1'!#REF!)</f>
        <v/>
      </c>
      <c r="D1304" s="191" t="str">
        <f>IF('Formulario PPGR3'!$G1304="","",'Formulario PPGR1'!#REF!)</f>
        <v/>
      </c>
      <c r="E1304" s="191" t="str">
        <f>IF('Formulario PPGR3'!$G1304="","",'Formulario PPGR1'!#REF!)</f>
        <v/>
      </c>
      <c r="F1304" s="191" t="str">
        <f>IF('Formulario PPGR3'!$G1304="","",'Formulario PPGR1'!#REF!)</f>
        <v/>
      </c>
      <c r="G1304" s="190"/>
      <c r="H1304" s="528" t="e" cm="1" vm="1">
        <f t="array" ref="H1304">IF([2]!Tabla1[[#This Row],[Código_Actividad]]="","",_xlfn.XLOOKUP([2]!Tabla1[[#This Row],[Código_Actividad]],CodigoActividad,[2]!Tabla2[Actividades Programables Presupuestables],"",0))</f>
        <v>#REF!</v>
      </c>
      <c r="I1304" s="529" t="str">
        <f>IFERROR(VLOOKUP('[2]Formulario PPGR3'!$G1304,'[2]Formulario PPGR2'!$H$9:$V$534,15,FALSE),"")</f>
        <v/>
      </c>
      <c r="J1304" s="534"/>
      <c r="K1304" s="533"/>
      <c r="L1304" s="530" t="str">
        <f>IF([2]!Tabla1[[#This Row],[Descripción]]="","",_xlfn.XLOOKUP([2]!Tabla1[[#This Row],[Descripción]],[2]!Tabla10[Descripción],[2]!Tabla10[Unidad de Medida],"",0))</f>
        <v/>
      </c>
      <c r="M1304" s="321"/>
      <c r="N1304" s="546" t="str">
        <f>IF([2]!Tabla1[[#This Row],[Descripción]]="","",_xlfn.XLOOKUP([2]!Tabla1[[#This Row],[Descripción]],[2]!Tabla10[Descripción],[2]!Tabla10[Precio Unitario],0))</f>
        <v/>
      </c>
      <c r="O1304" s="546" t="str">
        <f>IF([2]!Tabla1[[#This Row],[Cantidad de Insumos]]="","",[2]!Tabla1[[#This Row],[Precio Unitario]]*[2]!Tabla1[[#This Row],[Cantidad de Insumos]])</f>
        <v/>
      </c>
      <c r="P1304" s="531" t="str">
        <f>IF([2]!Tabla1[[#This Row],[Descripción]]="","",_xlfn.XLOOKUP([2]!Tabla1[[#This Row],[Descripción]],[2]!Tabla10[Descripción],[2]!Tabla10[CODIGO PRESUPUESTARIO],0))</f>
        <v/>
      </c>
      <c r="Q1304" s="532"/>
      <c r="R1304" s="532" t="str">
        <f>IF([2]!Tabla1[[#This Row],[Insumos]]="","",_xlfn.XLOOKUP([2]!Tabla1[[#This Row],[Insumos]],[2]!Tabla10[Insumo],[2]!Tabla10[InsumoAbrev],"",0))</f>
        <v/>
      </c>
      <c r="S1304" s="191"/>
    </row>
    <row r="1305" spans="2:19">
      <c r="B1305" s="191" t="str">
        <f>IF('Formulario PPGR3'!$G1305="","",CONCATENATE('Formulario PPGR3'!$C1305,".",'Formulario PPGR3'!$D1305,".",'Formulario PPGR3'!$E1305,".",'Formulario PPGR3'!$F1305))</f>
        <v/>
      </c>
      <c r="C1305" s="191" t="str">
        <f>IF('Formulario PPGR3'!$G1305="","",'Formulario PPGR1'!#REF!)</f>
        <v/>
      </c>
      <c r="D1305" s="191" t="str">
        <f>IF('Formulario PPGR3'!$G1305="","",'Formulario PPGR1'!#REF!)</f>
        <v/>
      </c>
      <c r="E1305" s="191" t="str">
        <f>IF('Formulario PPGR3'!$G1305="","",'Formulario PPGR1'!#REF!)</f>
        <v/>
      </c>
      <c r="F1305" s="191" t="str">
        <f>IF('Formulario PPGR3'!$G1305="","",'Formulario PPGR1'!#REF!)</f>
        <v/>
      </c>
      <c r="G1305" s="190"/>
      <c r="H1305" s="528" t="e" cm="1" vm="1">
        <f t="array" ref="H1305">IF([2]!Tabla1[[#This Row],[Código_Actividad]]="","",_xlfn.XLOOKUP([2]!Tabla1[[#This Row],[Código_Actividad]],CodigoActividad,[2]!Tabla2[Actividades Programables Presupuestables],"",0))</f>
        <v>#REF!</v>
      </c>
      <c r="I1305" s="529" t="str">
        <f>IFERROR(VLOOKUP('[2]Formulario PPGR3'!$G1305,'[2]Formulario PPGR2'!$H$9:$V$534,15,FALSE),"")</f>
        <v/>
      </c>
      <c r="J1305" s="534"/>
      <c r="K1305" s="533"/>
      <c r="L1305" s="530" t="str">
        <f>IF([2]!Tabla1[[#This Row],[Descripción]]="","",_xlfn.XLOOKUP([2]!Tabla1[[#This Row],[Descripción]],[2]!Tabla10[Descripción],[2]!Tabla10[Unidad de Medida],"",0))</f>
        <v/>
      </c>
      <c r="M1305" s="321"/>
      <c r="N1305" s="546" t="str">
        <f>IF([2]!Tabla1[[#This Row],[Descripción]]="","",_xlfn.XLOOKUP([2]!Tabla1[[#This Row],[Descripción]],[2]!Tabla10[Descripción],[2]!Tabla10[Precio Unitario],0))</f>
        <v/>
      </c>
      <c r="O1305" s="546" t="str">
        <f>IF([2]!Tabla1[[#This Row],[Cantidad de Insumos]]="","",[2]!Tabla1[[#This Row],[Precio Unitario]]*[2]!Tabla1[[#This Row],[Cantidad de Insumos]])</f>
        <v/>
      </c>
      <c r="P1305" s="531" t="str">
        <f>IF([2]!Tabla1[[#This Row],[Descripción]]="","",_xlfn.XLOOKUP([2]!Tabla1[[#This Row],[Descripción]],[2]!Tabla10[Descripción],[2]!Tabla10[CODIGO PRESUPUESTARIO],0))</f>
        <v/>
      </c>
      <c r="Q1305" s="532"/>
      <c r="R1305" s="532" t="str">
        <f>IF([2]!Tabla1[[#This Row],[Insumos]]="","",_xlfn.XLOOKUP([2]!Tabla1[[#This Row],[Insumos]],[2]!Tabla10[Insumo],[2]!Tabla10[InsumoAbrev],"",0))</f>
        <v/>
      </c>
      <c r="S1305" s="191"/>
    </row>
    <row r="1306" spans="2:19">
      <c r="B1306" s="191" t="str">
        <f>IF('Formulario PPGR3'!$G1306="","",CONCATENATE('Formulario PPGR3'!$C1306,".",'Formulario PPGR3'!$D1306,".",'Formulario PPGR3'!$E1306,".",'Formulario PPGR3'!$F1306))</f>
        <v/>
      </c>
      <c r="C1306" s="191" t="str">
        <f>IF('Formulario PPGR3'!$G1306="","",'Formulario PPGR1'!#REF!)</f>
        <v/>
      </c>
      <c r="D1306" s="191" t="str">
        <f>IF('Formulario PPGR3'!$G1306="","",'Formulario PPGR1'!#REF!)</f>
        <v/>
      </c>
      <c r="E1306" s="191" t="str">
        <f>IF('Formulario PPGR3'!$G1306="","",'Formulario PPGR1'!#REF!)</f>
        <v/>
      </c>
      <c r="F1306" s="191" t="str">
        <f>IF('Formulario PPGR3'!$G1306="","",'Formulario PPGR1'!#REF!)</f>
        <v/>
      </c>
      <c r="G1306" s="190"/>
      <c r="H1306" s="528" t="e" cm="1" vm="1">
        <f t="array" ref="H1306">IF([2]!Tabla1[[#This Row],[Código_Actividad]]="","",_xlfn.XLOOKUP([2]!Tabla1[[#This Row],[Código_Actividad]],CodigoActividad,[2]!Tabla2[Actividades Programables Presupuestables],"",0))</f>
        <v>#REF!</v>
      </c>
      <c r="I1306" s="529" t="str">
        <f>IFERROR(VLOOKUP('[2]Formulario PPGR3'!$G1306,'[2]Formulario PPGR2'!$H$9:$V$534,15,FALSE),"")</f>
        <v/>
      </c>
      <c r="J1306" s="534"/>
      <c r="K1306" s="533"/>
      <c r="L1306" s="530" t="str">
        <f>IF([2]!Tabla1[[#This Row],[Descripción]]="","",_xlfn.XLOOKUP([2]!Tabla1[[#This Row],[Descripción]],[2]!Tabla10[Descripción],[2]!Tabla10[Unidad de Medida],"",0))</f>
        <v/>
      </c>
      <c r="M1306" s="321"/>
      <c r="N1306" s="546" t="str">
        <f>IF([2]!Tabla1[[#This Row],[Descripción]]="","",_xlfn.XLOOKUP([2]!Tabla1[[#This Row],[Descripción]],[2]!Tabla10[Descripción],[2]!Tabla10[Precio Unitario],0))</f>
        <v/>
      </c>
      <c r="O1306" s="546" t="str">
        <f>IF([2]!Tabla1[[#This Row],[Cantidad de Insumos]]="","",[2]!Tabla1[[#This Row],[Precio Unitario]]*[2]!Tabla1[[#This Row],[Cantidad de Insumos]])</f>
        <v/>
      </c>
      <c r="P1306" s="531" t="str">
        <f>IF([2]!Tabla1[[#This Row],[Descripción]]="","",_xlfn.XLOOKUP([2]!Tabla1[[#This Row],[Descripción]],[2]!Tabla10[Descripción],[2]!Tabla10[CODIGO PRESUPUESTARIO],0))</f>
        <v/>
      </c>
      <c r="Q1306" s="532"/>
      <c r="R1306" s="532" t="str">
        <f>IF([2]!Tabla1[[#This Row],[Insumos]]="","",_xlfn.XLOOKUP([2]!Tabla1[[#This Row],[Insumos]],[2]!Tabla10[Insumo],[2]!Tabla10[InsumoAbrev],"",0))</f>
        <v/>
      </c>
      <c r="S1306" s="191"/>
    </row>
    <row r="1307" spans="2:19">
      <c r="B1307" s="191" t="str">
        <f>IF('Formulario PPGR3'!$G1307="","",CONCATENATE('Formulario PPGR3'!$C1307,".",'Formulario PPGR3'!$D1307,".",'Formulario PPGR3'!$E1307,".",'Formulario PPGR3'!$F1307))</f>
        <v/>
      </c>
      <c r="C1307" s="191" t="str">
        <f>IF('Formulario PPGR3'!$G1307="","",'Formulario PPGR1'!#REF!)</f>
        <v/>
      </c>
      <c r="D1307" s="191" t="str">
        <f>IF('Formulario PPGR3'!$G1307="","",'Formulario PPGR1'!#REF!)</f>
        <v/>
      </c>
      <c r="E1307" s="191" t="str">
        <f>IF('Formulario PPGR3'!$G1307="","",'Formulario PPGR1'!#REF!)</f>
        <v/>
      </c>
      <c r="F1307" s="191" t="str">
        <f>IF('Formulario PPGR3'!$G1307="","",'Formulario PPGR1'!#REF!)</f>
        <v/>
      </c>
      <c r="G1307" s="190"/>
      <c r="H1307" s="528" t="e" cm="1" vm="1">
        <f t="array" ref="H1307">IF([2]!Tabla1[[#This Row],[Código_Actividad]]="","",_xlfn.XLOOKUP([2]!Tabla1[[#This Row],[Código_Actividad]],CodigoActividad,[2]!Tabla2[Actividades Programables Presupuestables],"",0))</f>
        <v>#REF!</v>
      </c>
      <c r="I1307" s="529" t="str">
        <f>IFERROR(VLOOKUP('[2]Formulario PPGR3'!$G1307,'[2]Formulario PPGR2'!$H$9:$V$534,15,FALSE),"")</f>
        <v/>
      </c>
      <c r="J1307" s="534"/>
      <c r="K1307" s="533"/>
      <c r="L1307" s="530" t="str">
        <f>IF([2]!Tabla1[[#This Row],[Descripción]]="","",_xlfn.XLOOKUP([2]!Tabla1[[#This Row],[Descripción]],[2]!Tabla10[Descripción],[2]!Tabla10[Unidad de Medida],"",0))</f>
        <v/>
      </c>
      <c r="M1307" s="321"/>
      <c r="N1307" s="546" t="str">
        <f>IF([2]!Tabla1[[#This Row],[Descripción]]="","",_xlfn.XLOOKUP([2]!Tabla1[[#This Row],[Descripción]],[2]!Tabla10[Descripción],[2]!Tabla10[Precio Unitario],0))</f>
        <v/>
      </c>
      <c r="O1307" s="546" t="str">
        <f>IF([2]!Tabla1[[#This Row],[Cantidad de Insumos]]="","",[2]!Tabla1[[#This Row],[Precio Unitario]]*[2]!Tabla1[[#This Row],[Cantidad de Insumos]])</f>
        <v/>
      </c>
      <c r="P1307" s="531" t="str">
        <f>IF([2]!Tabla1[[#This Row],[Descripción]]="","",_xlfn.XLOOKUP([2]!Tabla1[[#This Row],[Descripción]],[2]!Tabla10[Descripción],[2]!Tabla10[CODIGO PRESUPUESTARIO],0))</f>
        <v/>
      </c>
      <c r="Q1307" s="532"/>
      <c r="R1307" s="532" t="str">
        <f>IF([2]!Tabla1[[#This Row],[Insumos]]="","",_xlfn.XLOOKUP([2]!Tabla1[[#This Row],[Insumos]],[2]!Tabla10[Insumo],[2]!Tabla10[InsumoAbrev],"",0))</f>
        <v/>
      </c>
      <c r="S1307" s="191"/>
    </row>
    <row r="1308" spans="2:19">
      <c r="B1308" s="191" t="str">
        <f>IF('Formulario PPGR3'!$G1308="","",CONCATENATE('Formulario PPGR3'!$C1308,".",'Formulario PPGR3'!$D1308,".",'Formulario PPGR3'!$E1308,".",'Formulario PPGR3'!$F1308))</f>
        <v/>
      </c>
      <c r="C1308" s="191" t="str">
        <f>IF('Formulario PPGR3'!$G1308="","",'Formulario PPGR1'!#REF!)</f>
        <v/>
      </c>
      <c r="D1308" s="191" t="str">
        <f>IF('Formulario PPGR3'!$G1308="","",'Formulario PPGR1'!#REF!)</f>
        <v/>
      </c>
      <c r="E1308" s="191" t="str">
        <f>IF('Formulario PPGR3'!$G1308="","",'Formulario PPGR1'!#REF!)</f>
        <v/>
      </c>
      <c r="F1308" s="191" t="str">
        <f>IF('Formulario PPGR3'!$G1308="","",'Formulario PPGR1'!#REF!)</f>
        <v/>
      </c>
      <c r="G1308" s="190"/>
      <c r="H1308" s="528" t="e" cm="1" vm="1">
        <f t="array" ref="H1308">IF([2]!Tabla1[[#This Row],[Código_Actividad]]="","",_xlfn.XLOOKUP([2]!Tabla1[[#This Row],[Código_Actividad]],CodigoActividad,[2]!Tabla2[Actividades Programables Presupuestables],"",0))</f>
        <v>#REF!</v>
      </c>
      <c r="I1308" s="529" t="str">
        <f>IFERROR(VLOOKUP('[2]Formulario PPGR3'!$G1308,'[2]Formulario PPGR2'!$H$9:$V$534,15,FALSE),"")</f>
        <v/>
      </c>
      <c r="J1308" s="534"/>
      <c r="K1308" s="533"/>
      <c r="L1308" s="530" t="str">
        <f>IF([2]!Tabla1[[#This Row],[Descripción]]="","",_xlfn.XLOOKUP([2]!Tabla1[[#This Row],[Descripción]],[2]!Tabla10[Descripción],[2]!Tabla10[Unidad de Medida],"",0))</f>
        <v/>
      </c>
      <c r="M1308" s="321"/>
      <c r="N1308" s="546" t="str">
        <f>IF([2]!Tabla1[[#This Row],[Descripción]]="","",_xlfn.XLOOKUP([2]!Tabla1[[#This Row],[Descripción]],[2]!Tabla10[Descripción],[2]!Tabla10[Precio Unitario],0))</f>
        <v/>
      </c>
      <c r="O1308" s="546" t="str">
        <f>IF([2]!Tabla1[[#This Row],[Cantidad de Insumos]]="","",[2]!Tabla1[[#This Row],[Precio Unitario]]*[2]!Tabla1[[#This Row],[Cantidad de Insumos]])</f>
        <v/>
      </c>
      <c r="P1308" s="531" t="str">
        <f>IF([2]!Tabla1[[#This Row],[Descripción]]="","",_xlfn.XLOOKUP([2]!Tabla1[[#This Row],[Descripción]],[2]!Tabla10[Descripción],[2]!Tabla10[CODIGO PRESUPUESTARIO],0))</f>
        <v/>
      </c>
      <c r="Q1308" s="532"/>
      <c r="R1308" s="532" t="str">
        <f>IF([2]!Tabla1[[#This Row],[Insumos]]="","",_xlfn.XLOOKUP([2]!Tabla1[[#This Row],[Insumos]],[2]!Tabla10[Insumo],[2]!Tabla10[InsumoAbrev],"",0))</f>
        <v/>
      </c>
      <c r="S1308" s="191"/>
    </row>
    <row r="1309" spans="2:19">
      <c r="B1309" s="191" t="str">
        <f>IF('Formulario PPGR3'!$G1309="","",CONCATENATE('Formulario PPGR3'!$C1309,".",'Formulario PPGR3'!$D1309,".",'Formulario PPGR3'!$E1309,".",'Formulario PPGR3'!$F1309))</f>
        <v/>
      </c>
      <c r="C1309" s="191" t="str">
        <f>IF('Formulario PPGR3'!$G1309="","",'Formulario PPGR1'!#REF!)</f>
        <v/>
      </c>
      <c r="D1309" s="191" t="str">
        <f>IF('Formulario PPGR3'!$G1309="","",'Formulario PPGR1'!#REF!)</f>
        <v/>
      </c>
      <c r="E1309" s="191" t="str">
        <f>IF('Formulario PPGR3'!$G1309="","",'Formulario PPGR1'!#REF!)</f>
        <v/>
      </c>
      <c r="F1309" s="191" t="str">
        <f>IF('Formulario PPGR3'!$G1309="","",'Formulario PPGR1'!#REF!)</f>
        <v/>
      </c>
      <c r="G1309" s="190"/>
      <c r="H1309" s="528" t="e" cm="1" vm="1">
        <f t="array" ref="H1309">IF([2]!Tabla1[[#This Row],[Código_Actividad]]="","",_xlfn.XLOOKUP([2]!Tabla1[[#This Row],[Código_Actividad]],CodigoActividad,[2]!Tabla2[Actividades Programables Presupuestables],"",0))</f>
        <v>#REF!</v>
      </c>
      <c r="I1309" s="529" t="str">
        <f>IFERROR(VLOOKUP('[2]Formulario PPGR3'!$G1309,'[2]Formulario PPGR2'!$H$9:$V$534,15,FALSE),"")</f>
        <v/>
      </c>
      <c r="J1309" s="534"/>
      <c r="K1309" s="533"/>
      <c r="L1309" s="530" t="str">
        <f>IF([2]!Tabla1[[#This Row],[Descripción]]="","",_xlfn.XLOOKUP([2]!Tabla1[[#This Row],[Descripción]],[2]!Tabla10[Descripción],[2]!Tabla10[Unidad de Medida],"",0))</f>
        <v/>
      </c>
      <c r="M1309" s="321"/>
      <c r="N1309" s="546" t="str">
        <f>IF([2]!Tabla1[[#This Row],[Descripción]]="","",_xlfn.XLOOKUP([2]!Tabla1[[#This Row],[Descripción]],[2]!Tabla10[Descripción],[2]!Tabla10[Precio Unitario],0))</f>
        <v/>
      </c>
      <c r="O1309" s="546" t="str">
        <f>IF([2]!Tabla1[[#This Row],[Cantidad de Insumos]]="","",[2]!Tabla1[[#This Row],[Precio Unitario]]*[2]!Tabla1[[#This Row],[Cantidad de Insumos]])</f>
        <v/>
      </c>
      <c r="P1309" s="531" t="str">
        <f>IF([2]!Tabla1[[#This Row],[Descripción]]="","",_xlfn.XLOOKUP([2]!Tabla1[[#This Row],[Descripción]],[2]!Tabla10[Descripción],[2]!Tabla10[CODIGO PRESUPUESTARIO],0))</f>
        <v/>
      </c>
      <c r="Q1309" s="532"/>
      <c r="R1309" s="532" t="str">
        <f>IF([2]!Tabla1[[#This Row],[Insumos]]="","",_xlfn.XLOOKUP([2]!Tabla1[[#This Row],[Insumos]],[2]!Tabla10[Insumo],[2]!Tabla10[InsumoAbrev],"",0))</f>
        <v/>
      </c>
      <c r="S1309" s="191"/>
    </row>
    <row r="1310" spans="2:19">
      <c r="B1310" s="191" t="str">
        <f>IF('Formulario PPGR3'!$G1310="","",CONCATENATE('Formulario PPGR3'!$C1310,".",'Formulario PPGR3'!$D1310,".",'Formulario PPGR3'!$E1310,".",'Formulario PPGR3'!$F1310))</f>
        <v/>
      </c>
      <c r="C1310" s="191" t="str">
        <f>IF('Formulario PPGR3'!$G1310="","",'Formulario PPGR1'!#REF!)</f>
        <v/>
      </c>
      <c r="D1310" s="191" t="str">
        <f>IF('Formulario PPGR3'!$G1310="","",'Formulario PPGR1'!#REF!)</f>
        <v/>
      </c>
      <c r="E1310" s="191" t="str">
        <f>IF('Formulario PPGR3'!$G1310="","",'Formulario PPGR1'!#REF!)</f>
        <v/>
      </c>
      <c r="F1310" s="191" t="str">
        <f>IF('Formulario PPGR3'!$G1310="","",'Formulario PPGR1'!#REF!)</f>
        <v/>
      </c>
      <c r="G1310" s="190"/>
      <c r="H1310" s="528" t="e" cm="1" vm="1">
        <f t="array" ref="H1310">IF([2]!Tabla1[[#This Row],[Código_Actividad]]="","",_xlfn.XLOOKUP([2]!Tabla1[[#This Row],[Código_Actividad]],CodigoActividad,[2]!Tabla2[Actividades Programables Presupuestables],"",0))</f>
        <v>#REF!</v>
      </c>
      <c r="I1310" s="529" t="str">
        <f>IFERROR(VLOOKUP('[2]Formulario PPGR3'!$G1310,'[2]Formulario PPGR2'!$H$9:$V$534,15,FALSE),"")</f>
        <v/>
      </c>
      <c r="J1310" s="534"/>
      <c r="K1310" s="533"/>
      <c r="L1310" s="530" t="str">
        <f>IF([2]!Tabla1[[#This Row],[Descripción]]="","",_xlfn.XLOOKUP([2]!Tabla1[[#This Row],[Descripción]],[2]!Tabla10[Descripción],[2]!Tabla10[Unidad de Medida],"",0))</f>
        <v/>
      </c>
      <c r="M1310" s="321"/>
      <c r="N1310" s="546" t="str">
        <f>IF([2]!Tabla1[[#This Row],[Descripción]]="","",_xlfn.XLOOKUP([2]!Tabla1[[#This Row],[Descripción]],[2]!Tabla10[Descripción],[2]!Tabla10[Precio Unitario],0))</f>
        <v/>
      </c>
      <c r="O1310" s="546" t="str">
        <f>IF([2]!Tabla1[[#This Row],[Cantidad de Insumos]]="","",[2]!Tabla1[[#This Row],[Precio Unitario]]*[2]!Tabla1[[#This Row],[Cantidad de Insumos]])</f>
        <v/>
      </c>
      <c r="P1310" s="531" t="str">
        <f>IF([2]!Tabla1[[#This Row],[Descripción]]="","",_xlfn.XLOOKUP([2]!Tabla1[[#This Row],[Descripción]],[2]!Tabla10[Descripción],[2]!Tabla10[CODIGO PRESUPUESTARIO],0))</f>
        <v/>
      </c>
      <c r="Q1310" s="532"/>
      <c r="R1310" s="532" t="str">
        <f>IF([2]!Tabla1[[#This Row],[Insumos]]="","",_xlfn.XLOOKUP([2]!Tabla1[[#This Row],[Insumos]],[2]!Tabla10[Insumo],[2]!Tabla10[InsumoAbrev],"",0))</f>
        <v/>
      </c>
      <c r="S1310" s="191"/>
    </row>
    <row r="1311" spans="2:19">
      <c r="B1311" s="191" t="str">
        <f>IF('Formulario PPGR3'!$G1311="","",CONCATENATE('Formulario PPGR3'!$C1311,".",'Formulario PPGR3'!$D1311,".",'Formulario PPGR3'!$E1311,".",'Formulario PPGR3'!$F1311))</f>
        <v/>
      </c>
      <c r="C1311" s="191" t="str">
        <f>IF('Formulario PPGR3'!$G1311="","",'Formulario PPGR1'!#REF!)</f>
        <v/>
      </c>
      <c r="D1311" s="191" t="str">
        <f>IF('Formulario PPGR3'!$G1311="","",'Formulario PPGR1'!#REF!)</f>
        <v/>
      </c>
      <c r="E1311" s="191" t="str">
        <f>IF('Formulario PPGR3'!$G1311="","",'Formulario PPGR1'!#REF!)</f>
        <v/>
      </c>
      <c r="F1311" s="191" t="str">
        <f>IF('Formulario PPGR3'!$G1311="","",'Formulario PPGR1'!#REF!)</f>
        <v/>
      </c>
      <c r="G1311" s="190"/>
      <c r="H1311" s="528" t="e" cm="1" vm="1">
        <f t="array" ref="H1311">IF([2]!Tabla1[[#This Row],[Código_Actividad]]="","",_xlfn.XLOOKUP([2]!Tabla1[[#This Row],[Código_Actividad]],CodigoActividad,[2]!Tabla2[Actividades Programables Presupuestables],"",0))</f>
        <v>#REF!</v>
      </c>
      <c r="I1311" s="529" t="str">
        <f>IFERROR(VLOOKUP('[2]Formulario PPGR3'!$G1311,'[2]Formulario PPGR2'!$H$9:$V$534,15,FALSE),"")</f>
        <v/>
      </c>
      <c r="J1311" s="534"/>
      <c r="K1311" s="533"/>
      <c r="L1311" s="530" t="str">
        <f>IF([2]!Tabla1[[#This Row],[Descripción]]="","",_xlfn.XLOOKUP([2]!Tabla1[[#This Row],[Descripción]],[2]!Tabla10[Descripción],[2]!Tabla10[Unidad de Medida],"",0))</f>
        <v/>
      </c>
      <c r="M1311" s="321"/>
      <c r="N1311" s="546" t="str">
        <f>IF([2]!Tabla1[[#This Row],[Descripción]]="","",_xlfn.XLOOKUP([2]!Tabla1[[#This Row],[Descripción]],[2]!Tabla10[Descripción],[2]!Tabla10[Precio Unitario],0))</f>
        <v/>
      </c>
      <c r="O1311" s="546" t="str">
        <f>IF([2]!Tabla1[[#This Row],[Cantidad de Insumos]]="","",[2]!Tabla1[[#This Row],[Precio Unitario]]*[2]!Tabla1[[#This Row],[Cantidad de Insumos]])</f>
        <v/>
      </c>
      <c r="P1311" s="531" t="str">
        <f>IF([2]!Tabla1[[#This Row],[Descripción]]="","",_xlfn.XLOOKUP([2]!Tabla1[[#This Row],[Descripción]],[2]!Tabla10[Descripción],[2]!Tabla10[CODIGO PRESUPUESTARIO],0))</f>
        <v/>
      </c>
      <c r="Q1311" s="532"/>
      <c r="R1311" s="532" t="str">
        <f>IF([2]!Tabla1[[#This Row],[Insumos]]="","",_xlfn.XLOOKUP([2]!Tabla1[[#This Row],[Insumos]],[2]!Tabla10[Insumo],[2]!Tabla10[InsumoAbrev],"",0))</f>
        <v/>
      </c>
      <c r="S1311" s="191"/>
    </row>
    <row r="1312" spans="2:19">
      <c r="B1312" s="191" t="str">
        <f>IF('Formulario PPGR3'!$G1312="","",CONCATENATE('Formulario PPGR3'!$C1312,".",'Formulario PPGR3'!$D1312,".",'Formulario PPGR3'!$E1312,".",'Formulario PPGR3'!$F1312))</f>
        <v/>
      </c>
      <c r="C1312" s="191" t="str">
        <f>IF('Formulario PPGR3'!$G1312="","",'Formulario PPGR1'!#REF!)</f>
        <v/>
      </c>
      <c r="D1312" s="191" t="str">
        <f>IF('Formulario PPGR3'!$G1312="","",'Formulario PPGR1'!#REF!)</f>
        <v/>
      </c>
      <c r="E1312" s="191" t="str">
        <f>IF('Formulario PPGR3'!$G1312="","",'Formulario PPGR1'!#REF!)</f>
        <v/>
      </c>
      <c r="F1312" s="191" t="str">
        <f>IF('Formulario PPGR3'!$G1312="","",'Formulario PPGR1'!#REF!)</f>
        <v/>
      </c>
      <c r="G1312" s="190"/>
      <c r="H1312" s="528" t="e" cm="1" vm="1">
        <f t="array" ref="H1312">IF([2]!Tabla1[[#This Row],[Código_Actividad]]="","",_xlfn.XLOOKUP([2]!Tabla1[[#This Row],[Código_Actividad]],CodigoActividad,[2]!Tabla2[Actividades Programables Presupuestables],"",0))</f>
        <v>#REF!</v>
      </c>
      <c r="I1312" s="529" t="str">
        <f>IFERROR(VLOOKUP('[2]Formulario PPGR3'!$G1312,'[2]Formulario PPGR2'!$H$9:$V$534,15,FALSE),"")</f>
        <v/>
      </c>
      <c r="J1312" s="534"/>
      <c r="K1312" s="533"/>
      <c r="L1312" s="530" t="str">
        <f>IF([2]!Tabla1[[#This Row],[Descripción]]="","",_xlfn.XLOOKUP([2]!Tabla1[[#This Row],[Descripción]],[2]!Tabla10[Descripción],[2]!Tabla10[Unidad de Medida],"",0))</f>
        <v/>
      </c>
      <c r="M1312" s="321"/>
      <c r="N1312" s="546" t="str">
        <f>IF([2]!Tabla1[[#This Row],[Descripción]]="","",_xlfn.XLOOKUP([2]!Tabla1[[#This Row],[Descripción]],[2]!Tabla10[Descripción],[2]!Tabla10[Precio Unitario],0))</f>
        <v/>
      </c>
      <c r="O1312" s="546" t="str">
        <f>IF([2]!Tabla1[[#This Row],[Cantidad de Insumos]]="","",[2]!Tabla1[[#This Row],[Precio Unitario]]*[2]!Tabla1[[#This Row],[Cantidad de Insumos]])</f>
        <v/>
      </c>
      <c r="P1312" s="531" t="str">
        <f>IF([2]!Tabla1[[#This Row],[Descripción]]="","",_xlfn.XLOOKUP([2]!Tabla1[[#This Row],[Descripción]],[2]!Tabla10[Descripción],[2]!Tabla10[CODIGO PRESUPUESTARIO],0))</f>
        <v/>
      </c>
      <c r="Q1312" s="532"/>
      <c r="R1312" s="532" t="str">
        <f>IF([2]!Tabla1[[#This Row],[Insumos]]="","",_xlfn.XLOOKUP([2]!Tabla1[[#This Row],[Insumos]],[2]!Tabla10[Insumo],[2]!Tabla10[InsumoAbrev],"",0))</f>
        <v/>
      </c>
      <c r="S1312" s="191"/>
    </row>
    <row r="1313" spans="2:19">
      <c r="B1313" s="191" t="str">
        <f>IF('Formulario PPGR3'!$G1313="","",CONCATENATE('Formulario PPGR3'!$C1313,".",'Formulario PPGR3'!$D1313,".",'Formulario PPGR3'!$E1313,".",'Formulario PPGR3'!$F1313))</f>
        <v/>
      </c>
      <c r="C1313" s="191" t="str">
        <f>IF('Formulario PPGR3'!$G1313="","",'Formulario PPGR1'!#REF!)</f>
        <v/>
      </c>
      <c r="D1313" s="191" t="str">
        <f>IF('Formulario PPGR3'!$G1313="","",'Formulario PPGR1'!#REF!)</f>
        <v/>
      </c>
      <c r="E1313" s="191" t="str">
        <f>IF('Formulario PPGR3'!$G1313="","",'Formulario PPGR1'!#REF!)</f>
        <v/>
      </c>
      <c r="F1313" s="191" t="str">
        <f>IF('Formulario PPGR3'!$G1313="","",'Formulario PPGR1'!#REF!)</f>
        <v/>
      </c>
      <c r="G1313" s="190"/>
      <c r="H1313" s="528" t="e" cm="1" vm="1">
        <f t="array" ref="H1313">IF([2]!Tabla1[[#This Row],[Código_Actividad]]="","",_xlfn.XLOOKUP([2]!Tabla1[[#This Row],[Código_Actividad]],CodigoActividad,[2]!Tabla2[Actividades Programables Presupuestables],"",0))</f>
        <v>#REF!</v>
      </c>
      <c r="I1313" s="529" t="str">
        <f>IFERROR(VLOOKUP('[2]Formulario PPGR3'!$G1313,'[2]Formulario PPGR2'!$H$9:$V$534,15,FALSE),"")</f>
        <v/>
      </c>
      <c r="J1313" s="534"/>
      <c r="K1313" s="533"/>
      <c r="L1313" s="530" t="str">
        <f>IF([2]!Tabla1[[#This Row],[Descripción]]="","",_xlfn.XLOOKUP([2]!Tabla1[[#This Row],[Descripción]],[2]!Tabla10[Descripción],[2]!Tabla10[Unidad de Medida],"",0))</f>
        <v/>
      </c>
      <c r="M1313" s="321"/>
      <c r="N1313" s="546" t="str">
        <f>IF([2]!Tabla1[[#This Row],[Descripción]]="","",_xlfn.XLOOKUP([2]!Tabla1[[#This Row],[Descripción]],[2]!Tabla10[Descripción],[2]!Tabla10[Precio Unitario],0))</f>
        <v/>
      </c>
      <c r="O1313" s="546" t="str">
        <f>IF([2]!Tabla1[[#This Row],[Cantidad de Insumos]]="","",[2]!Tabla1[[#This Row],[Precio Unitario]]*[2]!Tabla1[[#This Row],[Cantidad de Insumos]])</f>
        <v/>
      </c>
      <c r="P1313" s="531" t="str">
        <f>IF([2]!Tabla1[[#This Row],[Descripción]]="","",_xlfn.XLOOKUP([2]!Tabla1[[#This Row],[Descripción]],[2]!Tabla10[Descripción],[2]!Tabla10[CODIGO PRESUPUESTARIO],0))</f>
        <v/>
      </c>
      <c r="Q1313" s="532"/>
      <c r="R1313" s="532" t="str">
        <f>IF([2]!Tabla1[[#This Row],[Insumos]]="","",_xlfn.XLOOKUP([2]!Tabla1[[#This Row],[Insumos]],[2]!Tabla10[Insumo],[2]!Tabla10[InsumoAbrev],"",0))</f>
        <v/>
      </c>
      <c r="S1313" s="191"/>
    </row>
    <row r="1314" spans="2:19">
      <c r="B1314" s="191" t="str">
        <f>IF('Formulario PPGR3'!$G1314="","",CONCATENATE('Formulario PPGR3'!$C1314,".",'Formulario PPGR3'!$D1314,".",'Formulario PPGR3'!$E1314,".",'Formulario PPGR3'!$F1314))</f>
        <v/>
      </c>
      <c r="C1314" s="191" t="str">
        <f>IF('Formulario PPGR3'!$G1314="","",'Formulario PPGR1'!#REF!)</f>
        <v/>
      </c>
      <c r="D1314" s="191" t="str">
        <f>IF('Formulario PPGR3'!$G1314="","",'Formulario PPGR1'!#REF!)</f>
        <v/>
      </c>
      <c r="E1314" s="191" t="str">
        <f>IF('Formulario PPGR3'!$G1314="","",'Formulario PPGR1'!#REF!)</f>
        <v/>
      </c>
      <c r="F1314" s="191" t="str">
        <f>IF('Formulario PPGR3'!$G1314="","",'Formulario PPGR1'!#REF!)</f>
        <v/>
      </c>
      <c r="G1314" s="190"/>
      <c r="H1314" s="528" t="e" cm="1" vm="1">
        <f t="array" ref="H1314">IF([2]!Tabla1[[#This Row],[Código_Actividad]]="","",_xlfn.XLOOKUP([2]!Tabla1[[#This Row],[Código_Actividad]],CodigoActividad,[2]!Tabla2[Actividades Programables Presupuestables],"",0))</f>
        <v>#REF!</v>
      </c>
      <c r="I1314" s="529" t="str">
        <f>IFERROR(VLOOKUP('[2]Formulario PPGR3'!$G1314,'[2]Formulario PPGR2'!$H$9:$V$534,15,FALSE),"")</f>
        <v/>
      </c>
      <c r="J1314" s="534"/>
      <c r="K1314" s="533"/>
      <c r="L1314" s="530" t="str">
        <f>IF([2]!Tabla1[[#This Row],[Descripción]]="","",_xlfn.XLOOKUP([2]!Tabla1[[#This Row],[Descripción]],[2]!Tabla10[Descripción],[2]!Tabla10[Unidad de Medida],"",0))</f>
        <v/>
      </c>
      <c r="M1314" s="321"/>
      <c r="N1314" s="546" t="str">
        <f>IF([2]!Tabla1[[#This Row],[Descripción]]="","",_xlfn.XLOOKUP([2]!Tabla1[[#This Row],[Descripción]],[2]!Tabla10[Descripción],[2]!Tabla10[Precio Unitario],0))</f>
        <v/>
      </c>
      <c r="O1314" s="546" t="str">
        <f>IF([2]!Tabla1[[#This Row],[Cantidad de Insumos]]="","",[2]!Tabla1[[#This Row],[Precio Unitario]]*[2]!Tabla1[[#This Row],[Cantidad de Insumos]])</f>
        <v/>
      </c>
      <c r="P1314" s="531" t="str">
        <f>IF([2]!Tabla1[[#This Row],[Descripción]]="","",_xlfn.XLOOKUP([2]!Tabla1[[#This Row],[Descripción]],[2]!Tabla10[Descripción],[2]!Tabla10[CODIGO PRESUPUESTARIO],0))</f>
        <v/>
      </c>
      <c r="Q1314" s="532"/>
      <c r="R1314" s="532" t="str">
        <f>IF([2]!Tabla1[[#This Row],[Insumos]]="","",_xlfn.XLOOKUP([2]!Tabla1[[#This Row],[Insumos]],[2]!Tabla10[Insumo],[2]!Tabla10[InsumoAbrev],"",0))</f>
        <v/>
      </c>
      <c r="S1314" s="191"/>
    </row>
    <row r="1315" spans="2:19">
      <c r="B1315" s="191" t="str">
        <f>IF('Formulario PPGR3'!$G1315="","",CONCATENATE('Formulario PPGR3'!$C1315,".",'Formulario PPGR3'!$D1315,".",'Formulario PPGR3'!$E1315,".",'Formulario PPGR3'!$F1315))</f>
        <v/>
      </c>
      <c r="C1315" s="191" t="str">
        <f>IF('Formulario PPGR3'!$G1315="","",'Formulario PPGR1'!#REF!)</f>
        <v/>
      </c>
      <c r="D1315" s="191" t="str">
        <f>IF('Formulario PPGR3'!$G1315="","",'Formulario PPGR1'!#REF!)</f>
        <v/>
      </c>
      <c r="E1315" s="191" t="str">
        <f>IF('Formulario PPGR3'!$G1315="","",'Formulario PPGR1'!#REF!)</f>
        <v/>
      </c>
      <c r="F1315" s="191" t="str">
        <f>IF('Formulario PPGR3'!$G1315="","",'Formulario PPGR1'!#REF!)</f>
        <v/>
      </c>
      <c r="G1315" s="190"/>
      <c r="H1315" s="528" t="e" cm="1" vm="1">
        <f t="array" ref="H1315">IF([2]!Tabla1[[#This Row],[Código_Actividad]]="","",_xlfn.XLOOKUP([2]!Tabla1[[#This Row],[Código_Actividad]],CodigoActividad,[2]!Tabla2[Actividades Programables Presupuestables],"",0))</f>
        <v>#REF!</v>
      </c>
      <c r="I1315" s="529" t="str">
        <f>IFERROR(VLOOKUP('[2]Formulario PPGR3'!$G1315,'[2]Formulario PPGR2'!$H$9:$V$534,15,FALSE),"")</f>
        <v/>
      </c>
      <c r="J1315" s="534"/>
      <c r="K1315" s="533"/>
      <c r="L1315" s="530" t="str">
        <f>IF([2]!Tabla1[[#This Row],[Descripción]]="","",_xlfn.XLOOKUP([2]!Tabla1[[#This Row],[Descripción]],[2]!Tabla10[Descripción],[2]!Tabla10[Unidad de Medida],"",0))</f>
        <v/>
      </c>
      <c r="M1315" s="321"/>
      <c r="N1315" s="546" t="str">
        <f>IF([2]!Tabla1[[#This Row],[Descripción]]="","",_xlfn.XLOOKUP([2]!Tabla1[[#This Row],[Descripción]],[2]!Tabla10[Descripción],[2]!Tabla10[Precio Unitario],0))</f>
        <v/>
      </c>
      <c r="O1315" s="546" t="str">
        <f>IF([2]!Tabla1[[#This Row],[Cantidad de Insumos]]="","",[2]!Tabla1[[#This Row],[Precio Unitario]]*[2]!Tabla1[[#This Row],[Cantidad de Insumos]])</f>
        <v/>
      </c>
      <c r="P1315" s="531" t="str">
        <f>IF([2]!Tabla1[[#This Row],[Descripción]]="","",_xlfn.XLOOKUP([2]!Tabla1[[#This Row],[Descripción]],[2]!Tabla10[Descripción],[2]!Tabla10[CODIGO PRESUPUESTARIO],0))</f>
        <v/>
      </c>
      <c r="Q1315" s="532"/>
      <c r="R1315" s="532" t="str">
        <f>IF([2]!Tabla1[[#This Row],[Insumos]]="","",_xlfn.XLOOKUP([2]!Tabla1[[#This Row],[Insumos]],[2]!Tabla10[Insumo],[2]!Tabla10[InsumoAbrev],"",0))</f>
        <v/>
      </c>
      <c r="S1315" s="191"/>
    </row>
    <row r="1316" spans="2:19">
      <c r="B1316" s="191" t="str">
        <f>IF('Formulario PPGR3'!$G1316="","",CONCATENATE('Formulario PPGR3'!$C1316,".",'Formulario PPGR3'!$D1316,".",'Formulario PPGR3'!$E1316,".",'Formulario PPGR3'!$F1316))</f>
        <v/>
      </c>
      <c r="C1316" s="191" t="str">
        <f>IF('Formulario PPGR3'!$G1316="","",'Formulario PPGR1'!#REF!)</f>
        <v/>
      </c>
      <c r="D1316" s="191" t="str">
        <f>IF('Formulario PPGR3'!$G1316="","",'Formulario PPGR1'!#REF!)</f>
        <v/>
      </c>
      <c r="E1316" s="191" t="str">
        <f>IF('Formulario PPGR3'!$G1316="","",'Formulario PPGR1'!#REF!)</f>
        <v/>
      </c>
      <c r="F1316" s="191" t="str">
        <f>IF('Formulario PPGR3'!$G1316="","",'Formulario PPGR1'!#REF!)</f>
        <v/>
      </c>
      <c r="G1316" s="190"/>
      <c r="H1316" s="528" t="e" cm="1" vm="1">
        <f t="array" ref="H1316">IF([2]!Tabla1[[#This Row],[Código_Actividad]]="","",_xlfn.XLOOKUP([2]!Tabla1[[#This Row],[Código_Actividad]],CodigoActividad,[2]!Tabla2[Actividades Programables Presupuestables],"",0))</f>
        <v>#REF!</v>
      </c>
      <c r="I1316" s="529" t="str">
        <f>IFERROR(VLOOKUP('[2]Formulario PPGR3'!$G1316,'[2]Formulario PPGR2'!$H$9:$V$534,15,FALSE),"")</f>
        <v/>
      </c>
      <c r="J1316" s="534"/>
      <c r="K1316" s="533"/>
      <c r="L1316" s="530" t="str">
        <f>IF([2]!Tabla1[[#This Row],[Descripción]]="","",_xlfn.XLOOKUP([2]!Tabla1[[#This Row],[Descripción]],[2]!Tabla10[Descripción],[2]!Tabla10[Unidad de Medida],"",0))</f>
        <v/>
      </c>
      <c r="M1316" s="321"/>
      <c r="N1316" s="546" t="str">
        <f>IF([2]!Tabla1[[#This Row],[Descripción]]="","",_xlfn.XLOOKUP([2]!Tabla1[[#This Row],[Descripción]],[2]!Tabla10[Descripción],[2]!Tabla10[Precio Unitario],0))</f>
        <v/>
      </c>
      <c r="O1316" s="546" t="str">
        <f>IF([2]!Tabla1[[#This Row],[Cantidad de Insumos]]="","",[2]!Tabla1[[#This Row],[Precio Unitario]]*[2]!Tabla1[[#This Row],[Cantidad de Insumos]])</f>
        <v/>
      </c>
      <c r="P1316" s="531" t="str">
        <f>IF([2]!Tabla1[[#This Row],[Descripción]]="","",_xlfn.XLOOKUP([2]!Tabla1[[#This Row],[Descripción]],[2]!Tabla10[Descripción],[2]!Tabla10[CODIGO PRESUPUESTARIO],0))</f>
        <v/>
      </c>
      <c r="Q1316" s="532"/>
      <c r="R1316" s="532" t="str">
        <f>IF([2]!Tabla1[[#This Row],[Insumos]]="","",_xlfn.XLOOKUP([2]!Tabla1[[#This Row],[Insumos]],[2]!Tabla10[Insumo],[2]!Tabla10[InsumoAbrev],"",0))</f>
        <v/>
      </c>
      <c r="S1316" s="191"/>
    </row>
    <row r="1317" spans="2:19">
      <c r="B1317" s="191" t="str">
        <f>IF('Formulario PPGR3'!$G1317="","",CONCATENATE('Formulario PPGR3'!$C1317,".",'Formulario PPGR3'!$D1317,".",'Formulario PPGR3'!$E1317,".",'Formulario PPGR3'!$F1317))</f>
        <v/>
      </c>
      <c r="C1317" s="191" t="str">
        <f>IF('Formulario PPGR3'!$G1317="","",'Formulario PPGR1'!#REF!)</f>
        <v/>
      </c>
      <c r="D1317" s="191" t="str">
        <f>IF('Formulario PPGR3'!$G1317="","",'Formulario PPGR1'!#REF!)</f>
        <v/>
      </c>
      <c r="E1317" s="191" t="str">
        <f>IF('Formulario PPGR3'!$G1317="","",'Formulario PPGR1'!#REF!)</f>
        <v/>
      </c>
      <c r="F1317" s="191" t="str">
        <f>IF('Formulario PPGR3'!$G1317="","",'Formulario PPGR1'!#REF!)</f>
        <v/>
      </c>
      <c r="G1317" s="190"/>
      <c r="H1317" s="528" t="e" cm="1" vm="1">
        <f t="array" ref="H1317">IF([2]!Tabla1[[#This Row],[Código_Actividad]]="","",_xlfn.XLOOKUP([2]!Tabla1[[#This Row],[Código_Actividad]],CodigoActividad,[2]!Tabla2[Actividades Programables Presupuestables],"",0))</f>
        <v>#REF!</v>
      </c>
      <c r="I1317" s="529" t="str">
        <f>IFERROR(VLOOKUP('[2]Formulario PPGR3'!$G1317,'[2]Formulario PPGR2'!$H$9:$V$534,15,FALSE),"")</f>
        <v/>
      </c>
      <c r="J1317" s="534"/>
      <c r="K1317" s="533"/>
      <c r="L1317" s="530" t="str">
        <f>IF([2]!Tabla1[[#This Row],[Descripción]]="","",_xlfn.XLOOKUP([2]!Tabla1[[#This Row],[Descripción]],[2]!Tabla10[Descripción],[2]!Tabla10[Unidad de Medida],"",0))</f>
        <v/>
      </c>
      <c r="M1317" s="321"/>
      <c r="N1317" s="546" t="str">
        <f>IF([2]!Tabla1[[#This Row],[Descripción]]="","",_xlfn.XLOOKUP([2]!Tabla1[[#This Row],[Descripción]],[2]!Tabla10[Descripción],[2]!Tabla10[Precio Unitario],0))</f>
        <v/>
      </c>
      <c r="O1317" s="546" t="str">
        <f>IF([2]!Tabla1[[#This Row],[Cantidad de Insumos]]="","",[2]!Tabla1[[#This Row],[Precio Unitario]]*[2]!Tabla1[[#This Row],[Cantidad de Insumos]])</f>
        <v/>
      </c>
      <c r="P1317" s="531" t="str">
        <f>IF([2]!Tabla1[[#This Row],[Descripción]]="","",_xlfn.XLOOKUP([2]!Tabla1[[#This Row],[Descripción]],[2]!Tabla10[Descripción],[2]!Tabla10[CODIGO PRESUPUESTARIO],0))</f>
        <v/>
      </c>
      <c r="Q1317" s="532"/>
      <c r="R1317" s="532" t="str">
        <f>IF([2]!Tabla1[[#This Row],[Insumos]]="","",_xlfn.XLOOKUP([2]!Tabla1[[#This Row],[Insumos]],[2]!Tabla10[Insumo],[2]!Tabla10[InsumoAbrev],"",0))</f>
        <v/>
      </c>
      <c r="S1317" s="191"/>
    </row>
    <row r="1318" spans="2:19">
      <c r="B1318" s="191" t="str">
        <f>IF('Formulario PPGR3'!$G1318="","",CONCATENATE('Formulario PPGR3'!$C1318,".",'Formulario PPGR3'!$D1318,".",'Formulario PPGR3'!$E1318,".",'Formulario PPGR3'!$F1318))</f>
        <v/>
      </c>
      <c r="C1318" s="191" t="str">
        <f>IF('Formulario PPGR3'!$G1318="","",'Formulario PPGR1'!#REF!)</f>
        <v/>
      </c>
      <c r="D1318" s="191" t="str">
        <f>IF('Formulario PPGR3'!$G1318="","",'Formulario PPGR1'!#REF!)</f>
        <v/>
      </c>
      <c r="E1318" s="191" t="str">
        <f>IF('Formulario PPGR3'!$G1318="","",'Formulario PPGR1'!#REF!)</f>
        <v/>
      </c>
      <c r="F1318" s="191" t="str">
        <f>IF('Formulario PPGR3'!$G1318="","",'Formulario PPGR1'!#REF!)</f>
        <v/>
      </c>
      <c r="G1318" s="190"/>
      <c r="H1318" s="528" t="e" cm="1" vm="1">
        <f t="array" ref="H1318">IF([2]!Tabla1[[#This Row],[Código_Actividad]]="","",_xlfn.XLOOKUP([2]!Tabla1[[#This Row],[Código_Actividad]],CodigoActividad,[2]!Tabla2[Actividades Programables Presupuestables],"",0))</f>
        <v>#REF!</v>
      </c>
      <c r="I1318" s="529" t="str">
        <f>IFERROR(VLOOKUP('[2]Formulario PPGR3'!$G1318,'[2]Formulario PPGR2'!$H$9:$V$534,15,FALSE),"")</f>
        <v/>
      </c>
      <c r="J1318" s="534"/>
      <c r="K1318" s="533"/>
      <c r="L1318" s="530" t="str">
        <f>IF([2]!Tabla1[[#This Row],[Descripción]]="","",_xlfn.XLOOKUP([2]!Tabla1[[#This Row],[Descripción]],[2]!Tabla10[Descripción],[2]!Tabla10[Unidad de Medida],"",0))</f>
        <v/>
      </c>
      <c r="M1318" s="321"/>
      <c r="N1318" s="546" t="str">
        <f>IF([2]!Tabla1[[#This Row],[Descripción]]="","",_xlfn.XLOOKUP([2]!Tabla1[[#This Row],[Descripción]],[2]!Tabla10[Descripción],[2]!Tabla10[Precio Unitario],0))</f>
        <v/>
      </c>
      <c r="O1318" s="546" t="str">
        <f>IF([2]!Tabla1[[#This Row],[Cantidad de Insumos]]="","",[2]!Tabla1[[#This Row],[Precio Unitario]]*[2]!Tabla1[[#This Row],[Cantidad de Insumos]])</f>
        <v/>
      </c>
      <c r="P1318" s="531" t="str">
        <f>IF([2]!Tabla1[[#This Row],[Descripción]]="","",_xlfn.XLOOKUP([2]!Tabla1[[#This Row],[Descripción]],[2]!Tabla10[Descripción],[2]!Tabla10[CODIGO PRESUPUESTARIO],0))</f>
        <v/>
      </c>
      <c r="Q1318" s="532"/>
      <c r="R1318" s="532" t="str">
        <f>IF([2]!Tabla1[[#This Row],[Insumos]]="","",_xlfn.XLOOKUP([2]!Tabla1[[#This Row],[Insumos]],[2]!Tabla10[Insumo],[2]!Tabla10[InsumoAbrev],"",0))</f>
        <v/>
      </c>
      <c r="S1318" s="191"/>
    </row>
    <row r="1319" spans="2:19">
      <c r="B1319" s="191" t="str">
        <f>IF('Formulario PPGR3'!$G1319="","",CONCATENATE('Formulario PPGR3'!$C1319,".",'Formulario PPGR3'!$D1319,".",'Formulario PPGR3'!$E1319,".",'Formulario PPGR3'!$F1319))</f>
        <v/>
      </c>
      <c r="C1319" s="191" t="str">
        <f>IF('Formulario PPGR3'!$G1319="","",'Formulario PPGR1'!#REF!)</f>
        <v/>
      </c>
      <c r="D1319" s="191" t="str">
        <f>IF('Formulario PPGR3'!$G1319="","",'Formulario PPGR1'!#REF!)</f>
        <v/>
      </c>
      <c r="E1319" s="191" t="str">
        <f>IF('Formulario PPGR3'!$G1319="","",'Formulario PPGR1'!#REF!)</f>
        <v/>
      </c>
      <c r="F1319" s="191" t="str">
        <f>IF('Formulario PPGR3'!$G1319="","",'Formulario PPGR1'!#REF!)</f>
        <v/>
      </c>
      <c r="G1319" s="190"/>
      <c r="H1319" s="528" t="e" cm="1" vm="1">
        <f t="array" ref="H1319">IF([2]!Tabla1[[#This Row],[Código_Actividad]]="","",_xlfn.XLOOKUP([2]!Tabla1[[#This Row],[Código_Actividad]],CodigoActividad,[2]!Tabla2[Actividades Programables Presupuestables],"",0))</f>
        <v>#REF!</v>
      </c>
      <c r="I1319" s="529" t="str">
        <f>IFERROR(VLOOKUP('[2]Formulario PPGR3'!$G1319,'[2]Formulario PPGR2'!$H$9:$V$534,15,FALSE),"")</f>
        <v/>
      </c>
      <c r="J1319" s="534"/>
      <c r="K1319" s="533"/>
      <c r="L1319" s="530" t="str">
        <f>IF([2]!Tabla1[[#This Row],[Descripción]]="","",_xlfn.XLOOKUP([2]!Tabla1[[#This Row],[Descripción]],[2]!Tabla10[Descripción],[2]!Tabla10[Unidad de Medida],"",0))</f>
        <v/>
      </c>
      <c r="M1319" s="321"/>
      <c r="N1319" s="546" t="str">
        <f>IF([2]!Tabla1[[#This Row],[Descripción]]="","",_xlfn.XLOOKUP([2]!Tabla1[[#This Row],[Descripción]],[2]!Tabla10[Descripción],[2]!Tabla10[Precio Unitario],0))</f>
        <v/>
      </c>
      <c r="O1319" s="546" t="str">
        <f>IF([2]!Tabla1[[#This Row],[Cantidad de Insumos]]="","",[2]!Tabla1[[#This Row],[Precio Unitario]]*[2]!Tabla1[[#This Row],[Cantidad de Insumos]])</f>
        <v/>
      </c>
      <c r="P1319" s="531" t="str">
        <f>IF([2]!Tabla1[[#This Row],[Descripción]]="","",_xlfn.XLOOKUP([2]!Tabla1[[#This Row],[Descripción]],[2]!Tabla10[Descripción],[2]!Tabla10[CODIGO PRESUPUESTARIO],0))</f>
        <v/>
      </c>
      <c r="Q1319" s="532"/>
      <c r="R1319" s="532" t="str">
        <f>IF([2]!Tabla1[[#This Row],[Insumos]]="","",_xlfn.XLOOKUP([2]!Tabla1[[#This Row],[Insumos]],[2]!Tabla10[Insumo],[2]!Tabla10[InsumoAbrev],"",0))</f>
        <v/>
      </c>
      <c r="S1319" s="191"/>
    </row>
    <row r="1320" spans="2:19">
      <c r="B1320" s="191" t="str">
        <f>IF('Formulario PPGR3'!$G1320="","",CONCATENATE('Formulario PPGR3'!$C1320,".",'Formulario PPGR3'!$D1320,".",'Formulario PPGR3'!$E1320,".",'Formulario PPGR3'!$F1320))</f>
        <v/>
      </c>
      <c r="C1320" s="191" t="str">
        <f>IF('Formulario PPGR3'!$G1320="","",'Formulario PPGR1'!#REF!)</f>
        <v/>
      </c>
      <c r="D1320" s="191" t="str">
        <f>IF('Formulario PPGR3'!$G1320="","",'Formulario PPGR1'!#REF!)</f>
        <v/>
      </c>
      <c r="E1320" s="191" t="str">
        <f>IF('Formulario PPGR3'!$G1320="","",'Formulario PPGR1'!#REF!)</f>
        <v/>
      </c>
      <c r="F1320" s="191" t="str">
        <f>IF('Formulario PPGR3'!$G1320="","",'Formulario PPGR1'!#REF!)</f>
        <v/>
      </c>
      <c r="G1320" s="190"/>
      <c r="H1320" s="528" t="e" cm="1" vm="1">
        <f t="array" ref="H1320">IF([2]!Tabla1[[#This Row],[Código_Actividad]]="","",_xlfn.XLOOKUP([2]!Tabla1[[#This Row],[Código_Actividad]],CodigoActividad,[2]!Tabla2[Actividades Programables Presupuestables],"",0))</f>
        <v>#REF!</v>
      </c>
      <c r="I1320" s="529" t="str">
        <f>IFERROR(VLOOKUP('[2]Formulario PPGR3'!$G1320,'[2]Formulario PPGR2'!$H$9:$V$534,15,FALSE),"")</f>
        <v/>
      </c>
      <c r="J1320" s="534"/>
      <c r="K1320" s="533"/>
      <c r="L1320" s="530" t="str">
        <f>IF([2]!Tabla1[[#This Row],[Descripción]]="","",_xlfn.XLOOKUP([2]!Tabla1[[#This Row],[Descripción]],[2]!Tabla10[Descripción],[2]!Tabla10[Unidad de Medida],"",0))</f>
        <v/>
      </c>
      <c r="M1320" s="321"/>
      <c r="N1320" s="546" t="str">
        <f>IF([2]!Tabla1[[#This Row],[Descripción]]="","",_xlfn.XLOOKUP([2]!Tabla1[[#This Row],[Descripción]],[2]!Tabla10[Descripción],[2]!Tabla10[Precio Unitario],0))</f>
        <v/>
      </c>
      <c r="O1320" s="546" t="str">
        <f>IF([2]!Tabla1[[#This Row],[Cantidad de Insumos]]="","",[2]!Tabla1[[#This Row],[Precio Unitario]]*[2]!Tabla1[[#This Row],[Cantidad de Insumos]])</f>
        <v/>
      </c>
      <c r="P1320" s="531" t="str">
        <f>IF([2]!Tabla1[[#This Row],[Descripción]]="","",_xlfn.XLOOKUP([2]!Tabla1[[#This Row],[Descripción]],[2]!Tabla10[Descripción],[2]!Tabla10[CODIGO PRESUPUESTARIO],0))</f>
        <v/>
      </c>
      <c r="Q1320" s="532"/>
      <c r="R1320" s="532" t="str">
        <f>IF([2]!Tabla1[[#This Row],[Insumos]]="","",_xlfn.XLOOKUP([2]!Tabla1[[#This Row],[Insumos]],[2]!Tabla10[Insumo],[2]!Tabla10[InsumoAbrev],"",0))</f>
        <v/>
      </c>
      <c r="S1320" s="191"/>
    </row>
    <row r="1321" spans="2:19">
      <c r="B1321" s="191" t="str">
        <f>IF('Formulario PPGR3'!$G1321="","",CONCATENATE('Formulario PPGR3'!$C1321,".",'Formulario PPGR3'!$D1321,".",'Formulario PPGR3'!$E1321,".",'Formulario PPGR3'!$F1321))</f>
        <v/>
      </c>
      <c r="C1321" s="191" t="str">
        <f>IF('Formulario PPGR3'!$G1321="","",'Formulario PPGR1'!#REF!)</f>
        <v/>
      </c>
      <c r="D1321" s="191" t="str">
        <f>IF('Formulario PPGR3'!$G1321="","",'Formulario PPGR1'!#REF!)</f>
        <v/>
      </c>
      <c r="E1321" s="191" t="str">
        <f>IF('Formulario PPGR3'!$G1321="","",'Formulario PPGR1'!#REF!)</f>
        <v/>
      </c>
      <c r="F1321" s="191" t="str">
        <f>IF('Formulario PPGR3'!$G1321="","",'Formulario PPGR1'!#REF!)</f>
        <v/>
      </c>
      <c r="G1321" s="190"/>
      <c r="H1321" s="528" t="e" cm="1" vm="1">
        <f t="array" ref="H1321">IF([2]!Tabla1[[#This Row],[Código_Actividad]]="","",_xlfn.XLOOKUP([2]!Tabla1[[#This Row],[Código_Actividad]],CodigoActividad,[2]!Tabla2[Actividades Programables Presupuestables],"",0))</f>
        <v>#REF!</v>
      </c>
      <c r="I1321" s="529" t="str">
        <f>IFERROR(VLOOKUP('[2]Formulario PPGR3'!$G1321,'[2]Formulario PPGR2'!$H$9:$V$534,15,FALSE),"")</f>
        <v/>
      </c>
      <c r="J1321" s="534"/>
      <c r="K1321" s="533"/>
      <c r="L1321" s="530" t="str">
        <f>IF([2]!Tabla1[[#This Row],[Descripción]]="","",_xlfn.XLOOKUP([2]!Tabla1[[#This Row],[Descripción]],[2]!Tabla10[Descripción],[2]!Tabla10[Unidad de Medida],"",0))</f>
        <v/>
      </c>
      <c r="M1321" s="321"/>
      <c r="N1321" s="546" t="str">
        <f>IF([2]!Tabla1[[#This Row],[Descripción]]="","",_xlfn.XLOOKUP([2]!Tabla1[[#This Row],[Descripción]],[2]!Tabla10[Descripción],[2]!Tabla10[Precio Unitario],0))</f>
        <v/>
      </c>
      <c r="O1321" s="546" t="str">
        <f>IF([2]!Tabla1[[#This Row],[Cantidad de Insumos]]="","",[2]!Tabla1[[#This Row],[Precio Unitario]]*[2]!Tabla1[[#This Row],[Cantidad de Insumos]])</f>
        <v/>
      </c>
      <c r="P1321" s="531" t="str">
        <f>IF([2]!Tabla1[[#This Row],[Descripción]]="","",_xlfn.XLOOKUP([2]!Tabla1[[#This Row],[Descripción]],[2]!Tabla10[Descripción],[2]!Tabla10[CODIGO PRESUPUESTARIO],0))</f>
        <v/>
      </c>
      <c r="Q1321" s="532"/>
      <c r="R1321" s="532" t="str">
        <f>IF([2]!Tabla1[[#This Row],[Insumos]]="","",_xlfn.XLOOKUP([2]!Tabla1[[#This Row],[Insumos]],[2]!Tabla10[Insumo],[2]!Tabla10[InsumoAbrev],"",0))</f>
        <v/>
      </c>
      <c r="S1321" s="191"/>
    </row>
    <row r="1322" spans="2:19">
      <c r="B1322" s="191" t="str">
        <f>IF('Formulario PPGR3'!$G1322="","",CONCATENATE('Formulario PPGR3'!$C1322,".",'Formulario PPGR3'!$D1322,".",'Formulario PPGR3'!$E1322,".",'Formulario PPGR3'!$F1322))</f>
        <v/>
      </c>
      <c r="C1322" s="191" t="str">
        <f>IF('Formulario PPGR3'!$G1322="","",'Formulario PPGR1'!#REF!)</f>
        <v/>
      </c>
      <c r="D1322" s="191" t="str">
        <f>IF('Formulario PPGR3'!$G1322="","",'Formulario PPGR1'!#REF!)</f>
        <v/>
      </c>
      <c r="E1322" s="191" t="str">
        <f>IF('Formulario PPGR3'!$G1322="","",'Formulario PPGR1'!#REF!)</f>
        <v/>
      </c>
      <c r="F1322" s="191" t="str">
        <f>IF('Formulario PPGR3'!$G1322="","",'Formulario PPGR1'!#REF!)</f>
        <v/>
      </c>
      <c r="G1322" s="190"/>
      <c r="H1322" s="528" t="e" cm="1" vm="1">
        <f t="array" ref="H1322">IF([2]!Tabla1[[#This Row],[Código_Actividad]]="","",_xlfn.XLOOKUP([2]!Tabla1[[#This Row],[Código_Actividad]],CodigoActividad,[2]!Tabla2[Actividades Programables Presupuestables],"",0))</f>
        <v>#REF!</v>
      </c>
      <c r="I1322" s="529" t="str">
        <f>IFERROR(VLOOKUP('[2]Formulario PPGR3'!$G1322,'[2]Formulario PPGR2'!$H$9:$V$534,15,FALSE),"")</f>
        <v/>
      </c>
      <c r="J1322" s="534"/>
      <c r="K1322" s="533"/>
      <c r="L1322" s="530" t="str">
        <f>IF([2]!Tabla1[[#This Row],[Descripción]]="","",_xlfn.XLOOKUP([2]!Tabla1[[#This Row],[Descripción]],[2]!Tabla10[Descripción],[2]!Tabla10[Unidad de Medida],"",0))</f>
        <v/>
      </c>
      <c r="M1322" s="321"/>
      <c r="N1322" s="546" t="str">
        <f>IF([2]!Tabla1[[#This Row],[Descripción]]="","",_xlfn.XLOOKUP([2]!Tabla1[[#This Row],[Descripción]],[2]!Tabla10[Descripción],[2]!Tabla10[Precio Unitario],0))</f>
        <v/>
      </c>
      <c r="O1322" s="546" t="str">
        <f>IF([2]!Tabla1[[#This Row],[Cantidad de Insumos]]="","",[2]!Tabla1[[#This Row],[Precio Unitario]]*[2]!Tabla1[[#This Row],[Cantidad de Insumos]])</f>
        <v/>
      </c>
      <c r="P1322" s="531" t="str">
        <f>IF([2]!Tabla1[[#This Row],[Descripción]]="","",_xlfn.XLOOKUP([2]!Tabla1[[#This Row],[Descripción]],[2]!Tabla10[Descripción],[2]!Tabla10[CODIGO PRESUPUESTARIO],0))</f>
        <v/>
      </c>
      <c r="Q1322" s="532"/>
      <c r="R1322" s="532" t="str">
        <f>IF([2]!Tabla1[[#This Row],[Insumos]]="","",_xlfn.XLOOKUP([2]!Tabla1[[#This Row],[Insumos]],[2]!Tabla10[Insumo],[2]!Tabla10[InsumoAbrev],"",0))</f>
        <v/>
      </c>
      <c r="S1322" s="191"/>
    </row>
    <row r="1323" spans="2:19">
      <c r="B1323" s="191" t="str">
        <f>IF('Formulario PPGR3'!$G1323="","",CONCATENATE('Formulario PPGR3'!$C1323,".",'Formulario PPGR3'!$D1323,".",'Formulario PPGR3'!$E1323,".",'Formulario PPGR3'!$F1323))</f>
        <v/>
      </c>
      <c r="C1323" s="191" t="str">
        <f>IF('Formulario PPGR3'!$G1323="","",'Formulario PPGR1'!#REF!)</f>
        <v/>
      </c>
      <c r="D1323" s="191" t="str">
        <f>IF('Formulario PPGR3'!$G1323="","",'Formulario PPGR1'!#REF!)</f>
        <v/>
      </c>
      <c r="E1323" s="191" t="str">
        <f>IF('Formulario PPGR3'!$G1323="","",'Formulario PPGR1'!#REF!)</f>
        <v/>
      </c>
      <c r="F1323" s="191" t="str">
        <f>IF('Formulario PPGR3'!$G1323="","",'Formulario PPGR1'!#REF!)</f>
        <v/>
      </c>
      <c r="G1323" s="190"/>
      <c r="H1323" s="528" t="e" cm="1" vm="1">
        <f t="array" ref="H1323">IF([2]!Tabla1[[#This Row],[Código_Actividad]]="","",_xlfn.XLOOKUP([2]!Tabla1[[#This Row],[Código_Actividad]],CodigoActividad,[2]!Tabla2[Actividades Programables Presupuestables],"",0))</f>
        <v>#REF!</v>
      </c>
      <c r="I1323" s="529" t="str">
        <f>IFERROR(VLOOKUP('[2]Formulario PPGR3'!$G1323,'[2]Formulario PPGR2'!$H$9:$V$534,15,FALSE),"")</f>
        <v/>
      </c>
      <c r="J1323" s="534"/>
      <c r="K1323" s="533"/>
      <c r="L1323" s="530" t="str">
        <f>IF([2]!Tabla1[[#This Row],[Descripción]]="","",_xlfn.XLOOKUP([2]!Tabla1[[#This Row],[Descripción]],[2]!Tabla10[Descripción],[2]!Tabla10[Unidad de Medida],"",0))</f>
        <v/>
      </c>
      <c r="M1323" s="321"/>
      <c r="N1323" s="546" t="str">
        <f>IF([2]!Tabla1[[#This Row],[Descripción]]="","",_xlfn.XLOOKUP([2]!Tabla1[[#This Row],[Descripción]],[2]!Tabla10[Descripción],[2]!Tabla10[Precio Unitario],0))</f>
        <v/>
      </c>
      <c r="O1323" s="546" t="str">
        <f>IF([2]!Tabla1[[#This Row],[Cantidad de Insumos]]="","",[2]!Tabla1[[#This Row],[Precio Unitario]]*[2]!Tabla1[[#This Row],[Cantidad de Insumos]])</f>
        <v/>
      </c>
      <c r="P1323" s="531" t="str">
        <f>IF([2]!Tabla1[[#This Row],[Descripción]]="","",_xlfn.XLOOKUP([2]!Tabla1[[#This Row],[Descripción]],[2]!Tabla10[Descripción],[2]!Tabla10[CODIGO PRESUPUESTARIO],0))</f>
        <v/>
      </c>
      <c r="Q1323" s="532"/>
      <c r="R1323" s="532" t="str">
        <f>IF([2]!Tabla1[[#This Row],[Insumos]]="","",_xlfn.XLOOKUP([2]!Tabla1[[#This Row],[Insumos]],[2]!Tabla10[Insumo],[2]!Tabla10[InsumoAbrev],"",0))</f>
        <v/>
      </c>
      <c r="S1323" s="191"/>
    </row>
    <row r="1324" spans="2:19">
      <c r="B1324" s="191" t="str">
        <f>IF('Formulario PPGR3'!$G1324="","",CONCATENATE('Formulario PPGR3'!$C1324,".",'Formulario PPGR3'!$D1324,".",'Formulario PPGR3'!$E1324,".",'Formulario PPGR3'!$F1324))</f>
        <v/>
      </c>
      <c r="C1324" s="191" t="str">
        <f>IF('Formulario PPGR3'!$G1324="","",'Formulario PPGR1'!#REF!)</f>
        <v/>
      </c>
      <c r="D1324" s="191" t="str">
        <f>IF('Formulario PPGR3'!$G1324="","",'Formulario PPGR1'!#REF!)</f>
        <v/>
      </c>
      <c r="E1324" s="191" t="str">
        <f>IF('Formulario PPGR3'!$G1324="","",'Formulario PPGR1'!#REF!)</f>
        <v/>
      </c>
      <c r="F1324" s="191" t="str">
        <f>IF('Formulario PPGR3'!$G1324="","",'Formulario PPGR1'!#REF!)</f>
        <v/>
      </c>
      <c r="G1324" s="190"/>
      <c r="H1324" s="528" t="e" cm="1" vm="1">
        <f t="array" ref="H1324">IF([2]!Tabla1[[#This Row],[Código_Actividad]]="","",_xlfn.XLOOKUP([2]!Tabla1[[#This Row],[Código_Actividad]],CodigoActividad,[2]!Tabla2[Actividades Programables Presupuestables],"",0))</f>
        <v>#REF!</v>
      </c>
      <c r="I1324" s="529" t="str">
        <f>IFERROR(VLOOKUP('[2]Formulario PPGR3'!$G1324,'[2]Formulario PPGR2'!$H$9:$V$534,15,FALSE),"")</f>
        <v/>
      </c>
      <c r="J1324" s="534"/>
      <c r="K1324" s="533"/>
      <c r="L1324" s="530" t="str">
        <f>IF([2]!Tabla1[[#This Row],[Descripción]]="","",_xlfn.XLOOKUP([2]!Tabla1[[#This Row],[Descripción]],[2]!Tabla10[Descripción],[2]!Tabla10[Unidad de Medida],"",0))</f>
        <v/>
      </c>
      <c r="M1324" s="321"/>
      <c r="N1324" s="546" t="str">
        <f>IF([2]!Tabla1[[#This Row],[Descripción]]="","",_xlfn.XLOOKUP([2]!Tabla1[[#This Row],[Descripción]],[2]!Tabla10[Descripción],[2]!Tabla10[Precio Unitario],0))</f>
        <v/>
      </c>
      <c r="O1324" s="546" t="str">
        <f>IF([2]!Tabla1[[#This Row],[Cantidad de Insumos]]="","",[2]!Tabla1[[#This Row],[Precio Unitario]]*[2]!Tabla1[[#This Row],[Cantidad de Insumos]])</f>
        <v/>
      </c>
      <c r="P1324" s="531" t="str">
        <f>IF([2]!Tabla1[[#This Row],[Descripción]]="","",_xlfn.XLOOKUP([2]!Tabla1[[#This Row],[Descripción]],[2]!Tabla10[Descripción],[2]!Tabla10[CODIGO PRESUPUESTARIO],0))</f>
        <v/>
      </c>
      <c r="Q1324" s="532"/>
      <c r="R1324" s="532" t="str">
        <f>IF([2]!Tabla1[[#This Row],[Insumos]]="","",_xlfn.XLOOKUP([2]!Tabla1[[#This Row],[Insumos]],[2]!Tabla10[Insumo],[2]!Tabla10[InsumoAbrev],"",0))</f>
        <v/>
      </c>
      <c r="S1324" s="191"/>
    </row>
    <row r="1325" spans="2:19">
      <c r="B1325" s="191" t="str">
        <f>IF('Formulario PPGR3'!$G1325="","",CONCATENATE('Formulario PPGR3'!$C1325,".",'Formulario PPGR3'!$D1325,".",'Formulario PPGR3'!$E1325,".",'Formulario PPGR3'!$F1325))</f>
        <v/>
      </c>
      <c r="C1325" s="191" t="str">
        <f>IF('Formulario PPGR3'!$G1325="","",'Formulario PPGR1'!#REF!)</f>
        <v/>
      </c>
      <c r="D1325" s="191" t="str">
        <f>IF('Formulario PPGR3'!$G1325="","",'Formulario PPGR1'!#REF!)</f>
        <v/>
      </c>
      <c r="E1325" s="191" t="str">
        <f>IF('Formulario PPGR3'!$G1325="","",'Formulario PPGR1'!#REF!)</f>
        <v/>
      </c>
      <c r="F1325" s="191" t="str">
        <f>IF('Formulario PPGR3'!$G1325="","",'Formulario PPGR1'!#REF!)</f>
        <v/>
      </c>
      <c r="G1325" s="190"/>
      <c r="H1325" s="528" t="e" cm="1" vm="1">
        <f t="array" ref="H1325">IF([2]!Tabla1[[#This Row],[Código_Actividad]]="","",_xlfn.XLOOKUP([2]!Tabla1[[#This Row],[Código_Actividad]],CodigoActividad,[2]!Tabla2[Actividades Programables Presupuestables],"",0))</f>
        <v>#REF!</v>
      </c>
      <c r="I1325" s="529" t="str">
        <f>IFERROR(VLOOKUP('[2]Formulario PPGR3'!$G1325,'[2]Formulario PPGR2'!$H$9:$V$534,15,FALSE),"")</f>
        <v/>
      </c>
      <c r="J1325" s="534"/>
      <c r="K1325" s="533"/>
      <c r="L1325" s="530" t="str">
        <f>IF([2]!Tabla1[[#This Row],[Descripción]]="","",_xlfn.XLOOKUP([2]!Tabla1[[#This Row],[Descripción]],[2]!Tabla10[Descripción],[2]!Tabla10[Unidad de Medida],"",0))</f>
        <v/>
      </c>
      <c r="M1325" s="321"/>
      <c r="N1325" s="546" t="str">
        <f>IF([2]!Tabla1[[#This Row],[Descripción]]="","",_xlfn.XLOOKUP([2]!Tabla1[[#This Row],[Descripción]],[2]!Tabla10[Descripción],[2]!Tabla10[Precio Unitario],0))</f>
        <v/>
      </c>
      <c r="O1325" s="546" t="str">
        <f>IF([2]!Tabla1[[#This Row],[Cantidad de Insumos]]="","",[2]!Tabla1[[#This Row],[Precio Unitario]]*[2]!Tabla1[[#This Row],[Cantidad de Insumos]])</f>
        <v/>
      </c>
      <c r="P1325" s="531" t="str">
        <f>IF([2]!Tabla1[[#This Row],[Descripción]]="","",_xlfn.XLOOKUP([2]!Tabla1[[#This Row],[Descripción]],[2]!Tabla10[Descripción],[2]!Tabla10[CODIGO PRESUPUESTARIO],0))</f>
        <v/>
      </c>
      <c r="Q1325" s="532"/>
      <c r="R1325" s="532" t="str">
        <f>IF([2]!Tabla1[[#This Row],[Insumos]]="","",_xlfn.XLOOKUP([2]!Tabla1[[#This Row],[Insumos]],[2]!Tabla10[Insumo],[2]!Tabla10[InsumoAbrev],"",0))</f>
        <v/>
      </c>
      <c r="S1325" s="191"/>
    </row>
    <row r="1326" spans="2:19">
      <c r="B1326" s="191" t="str">
        <f>IF('Formulario PPGR3'!$G1326="","",CONCATENATE('Formulario PPGR3'!$C1326,".",'Formulario PPGR3'!$D1326,".",'Formulario PPGR3'!$E1326,".",'Formulario PPGR3'!$F1326))</f>
        <v/>
      </c>
      <c r="C1326" s="191" t="str">
        <f>IF('Formulario PPGR3'!$G1326="","",'Formulario PPGR1'!#REF!)</f>
        <v/>
      </c>
      <c r="D1326" s="191" t="str">
        <f>IF('Formulario PPGR3'!$G1326="","",'Formulario PPGR1'!#REF!)</f>
        <v/>
      </c>
      <c r="E1326" s="191" t="str">
        <f>IF('Formulario PPGR3'!$G1326="","",'Formulario PPGR1'!#REF!)</f>
        <v/>
      </c>
      <c r="F1326" s="191" t="str">
        <f>IF('Formulario PPGR3'!$G1326="","",'Formulario PPGR1'!#REF!)</f>
        <v/>
      </c>
      <c r="G1326" s="190"/>
      <c r="H1326" s="528" t="e" cm="1" vm="1">
        <f t="array" ref="H1326">IF([2]!Tabla1[[#This Row],[Código_Actividad]]="","",_xlfn.XLOOKUP([2]!Tabla1[[#This Row],[Código_Actividad]],CodigoActividad,[2]!Tabla2[Actividades Programables Presupuestables],"",0))</f>
        <v>#REF!</v>
      </c>
      <c r="I1326" s="529" t="str">
        <f>IFERROR(VLOOKUP('[2]Formulario PPGR3'!$G1326,'[2]Formulario PPGR2'!$H$9:$V$534,15,FALSE),"")</f>
        <v/>
      </c>
      <c r="J1326" s="534"/>
      <c r="K1326" s="533"/>
      <c r="L1326" s="530" t="str">
        <f>IF([2]!Tabla1[[#This Row],[Descripción]]="","",_xlfn.XLOOKUP([2]!Tabla1[[#This Row],[Descripción]],[2]!Tabla10[Descripción],[2]!Tabla10[Unidad de Medida],"",0))</f>
        <v/>
      </c>
      <c r="M1326" s="321"/>
      <c r="N1326" s="546" t="str">
        <f>IF([2]!Tabla1[[#This Row],[Descripción]]="","",_xlfn.XLOOKUP([2]!Tabla1[[#This Row],[Descripción]],[2]!Tabla10[Descripción],[2]!Tabla10[Precio Unitario],0))</f>
        <v/>
      </c>
      <c r="O1326" s="546" t="str">
        <f>IF([2]!Tabla1[[#This Row],[Cantidad de Insumos]]="","",[2]!Tabla1[[#This Row],[Precio Unitario]]*[2]!Tabla1[[#This Row],[Cantidad de Insumos]])</f>
        <v/>
      </c>
      <c r="P1326" s="531" t="str">
        <f>IF([2]!Tabla1[[#This Row],[Descripción]]="","",_xlfn.XLOOKUP([2]!Tabla1[[#This Row],[Descripción]],[2]!Tabla10[Descripción],[2]!Tabla10[CODIGO PRESUPUESTARIO],0))</f>
        <v/>
      </c>
      <c r="Q1326" s="532"/>
      <c r="R1326" s="532" t="str">
        <f>IF([2]!Tabla1[[#This Row],[Insumos]]="","",_xlfn.XLOOKUP([2]!Tabla1[[#This Row],[Insumos]],[2]!Tabla10[Insumo],[2]!Tabla10[InsumoAbrev],"",0))</f>
        <v/>
      </c>
      <c r="S1326" s="191"/>
    </row>
    <row r="1327" spans="2:19">
      <c r="B1327" s="191" t="str">
        <f>IF('Formulario PPGR3'!$G1327="","",CONCATENATE('Formulario PPGR3'!$C1327,".",'Formulario PPGR3'!$D1327,".",'Formulario PPGR3'!$E1327,".",'Formulario PPGR3'!$F1327))</f>
        <v/>
      </c>
      <c r="C1327" s="191" t="str">
        <f>IF('Formulario PPGR3'!$G1327="","",'Formulario PPGR1'!#REF!)</f>
        <v/>
      </c>
      <c r="D1327" s="191" t="str">
        <f>IF('Formulario PPGR3'!$G1327="","",'Formulario PPGR1'!#REF!)</f>
        <v/>
      </c>
      <c r="E1327" s="191" t="str">
        <f>IF('Formulario PPGR3'!$G1327="","",'Formulario PPGR1'!#REF!)</f>
        <v/>
      </c>
      <c r="F1327" s="191" t="str">
        <f>IF('Formulario PPGR3'!$G1327="","",'Formulario PPGR1'!#REF!)</f>
        <v/>
      </c>
      <c r="G1327" s="190"/>
      <c r="H1327" s="528" t="e" cm="1" vm="1">
        <f t="array" ref="H1327">IF([2]!Tabla1[[#This Row],[Código_Actividad]]="","",_xlfn.XLOOKUP([2]!Tabla1[[#This Row],[Código_Actividad]],CodigoActividad,[2]!Tabla2[Actividades Programables Presupuestables],"",0))</f>
        <v>#REF!</v>
      </c>
      <c r="I1327" s="529" t="str">
        <f>IFERROR(VLOOKUP('[2]Formulario PPGR3'!$G1327,'[2]Formulario PPGR2'!$H$9:$V$534,15,FALSE),"")</f>
        <v/>
      </c>
      <c r="J1327" s="534"/>
      <c r="K1327" s="533"/>
      <c r="L1327" s="530" t="str">
        <f>IF([2]!Tabla1[[#This Row],[Descripción]]="","",_xlfn.XLOOKUP([2]!Tabla1[[#This Row],[Descripción]],[2]!Tabla10[Descripción],[2]!Tabla10[Unidad de Medida],"",0))</f>
        <v/>
      </c>
      <c r="M1327" s="321"/>
      <c r="N1327" s="546" t="str">
        <f>IF([2]!Tabla1[[#This Row],[Descripción]]="","",_xlfn.XLOOKUP([2]!Tabla1[[#This Row],[Descripción]],[2]!Tabla10[Descripción],[2]!Tabla10[Precio Unitario],0))</f>
        <v/>
      </c>
      <c r="O1327" s="546" t="str">
        <f>IF([2]!Tabla1[[#This Row],[Cantidad de Insumos]]="","",[2]!Tabla1[[#This Row],[Precio Unitario]]*[2]!Tabla1[[#This Row],[Cantidad de Insumos]])</f>
        <v/>
      </c>
      <c r="P1327" s="531" t="str">
        <f>IF([2]!Tabla1[[#This Row],[Descripción]]="","",_xlfn.XLOOKUP([2]!Tabla1[[#This Row],[Descripción]],[2]!Tabla10[Descripción],[2]!Tabla10[CODIGO PRESUPUESTARIO],0))</f>
        <v/>
      </c>
      <c r="Q1327" s="532"/>
      <c r="R1327" s="532" t="str">
        <f>IF([2]!Tabla1[[#This Row],[Insumos]]="","",_xlfn.XLOOKUP([2]!Tabla1[[#This Row],[Insumos]],[2]!Tabla10[Insumo],[2]!Tabla10[InsumoAbrev],"",0))</f>
        <v/>
      </c>
      <c r="S1327" s="191"/>
    </row>
    <row r="1328" spans="2:19">
      <c r="B1328" s="191" t="str">
        <f>IF('Formulario PPGR3'!$G1328="","",CONCATENATE('Formulario PPGR3'!$C1328,".",'Formulario PPGR3'!$D1328,".",'Formulario PPGR3'!$E1328,".",'Formulario PPGR3'!$F1328))</f>
        <v/>
      </c>
      <c r="C1328" s="191" t="str">
        <f>IF('Formulario PPGR3'!$G1328="","",'Formulario PPGR1'!#REF!)</f>
        <v/>
      </c>
      <c r="D1328" s="191" t="str">
        <f>IF('Formulario PPGR3'!$G1328="","",'Formulario PPGR1'!#REF!)</f>
        <v/>
      </c>
      <c r="E1328" s="191" t="str">
        <f>IF('Formulario PPGR3'!$G1328="","",'Formulario PPGR1'!#REF!)</f>
        <v/>
      </c>
      <c r="F1328" s="191" t="str">
        <f>IF('Formulario PPGR3'!$G1328="","",'Formulario PPGR1'!#REF!)</f>
        <v/>
      </c>
      <c r="G1328" s="190"/>
      <c r="H1328" s="528" t="e" cm="1" vm="1">
        <f t="array" ref="H1328">IF([2]!Tabla1[[#This Row],[Código_Actividad]]="","",_xlfn.XLOOKUP([2]!Tabla1[[#This Row],[Código_Actividad]],CodigoActividad,[2]!Tabla2[Actividades Programables Presupuestables],"",0))</f>
        <v>#REF!</v>
      </c>
      <c r="I1328" s="529" t="str">
        <f>IFERROR(VLOOKUP('[2]Formulario PPGR3'!$G1328,'[2]Formulario PPGR2'!$H$9:$V$534,15,FALSE),"")</f>
        <v/>
      </c>
      <c r="J1328" s="534"/>
      <c r="K1328" s="533"/>
      <c r="L1328" s="530" t="str">
        <f>IF([2]!Tabla1[[#This Row],[Descripción]]="","",_xlfn.XLOOKUP([2]!Tabla1[[#This Row],[Descripción]],[2]!Tabla10[Descripción],[2]!Tabla10[Unidad de Medida],"",0))</f>
        <v/>
      </c>
      <c r="M1328" s="321"/>
      <c r="N1328" s="546" t="str">
        <f>IF([2]!Tabla1[[#This Row],[Descripción]]="","",_xlfn.XLOOKUP([2]!Tabla1[[#This Row],[Descripción]],[2]!Tabla10[Descripción],[2]!Tabla10[Precio Unitario],0))</f>
        <v/>
      </c>
      <c r="O1328" s="546" t="str">
        <f>IF([2]!Tabla1[[#This Row],[Cantidad de Insumos]]="","",[2]!Tabla1[[#This Row],[Precio Unitario]]*[2]!Tabla1[[#This Row],[Cantidad de Insumos]])</f>
        <v/>
      </c>
      <c r="P1328" s="531" t="str">
        <f>IF([2]!Tabla1[[#This Row],[Descripción]]="","",_xlfn.XLOOKUP([2]!Tabla1[[#This Row],[Descripción]],[2]!Tabla10[Descripción],[2]!Tabla10[CODIGO PRESUPUESTARIO],0))</f>
        <v/>
      </c>
      <c r="Q1328" s="532"/>
      <c r="R1328" s="532" t="str">
        <f>IF([2]!Tabla1[[#This Row],[Insumos]]="","",_xlfn.XLOOKUP([2]!Tabla1[[#This Row],[Insumos]],[2]!Tabla10[Insumo],[2]!Tabla10[InsumoAbrev],"",0))</f>
        <v/>
      </c>
      <c r="S1328" s="191"/>
    </row>
    <row r="1329" spans="2:19">
      <c r="B1329" s="191" t="str">
        <f>IF('Formulario PPGR3'!$G1329="","",CONCATENATE('Formulario PPGR3'!$C1329,".",'Formulario PPGR3'!$D1329,".",'Formulario PPGR3'!$E1329,".",'Formulario PPGR3'!$F1329))</f>
        <v/>
      </c>
      <c r="C1329" s="191" t="str">
        <f>IF('Formulario PPGR3'!$G1329="","",'Formulario PPGR1'!#REF!)</f>
        <v/>
      </c>
      <c r="D1329" s="191" t="str">
        <f>IF('Formulario PPGR3'!$G1329="","",'Formulario PPGR1'!#REF!)</f>
        <v/>
      </c>
      <c r="E1329" s="191" t="str">
        <f>IF('Formulario PPGR3'!$G1329="","",'Formulario PPGR1'!#REF!)</f>
        <v/>
      </c>
      <c r="F1329" s="191" t="str">
        <f>IF('Formulario PPGR3'!$G1329="","",'Formulario PPGR1'!#REF!)</f>
        <v/>
      </c>
      <c r="G1329" s="190"/>
      <c r="H1329" s="528" t="e" cm="1" vm="1">
        <f t="array" ref="H1329">IF([2]!Tabla1[[#This Row],[Código_Actividad]]="","",_xlfn.XLOOKUP([2]!Tabla1[[#This Row],[Código_Actividad]],CodigoActividad,[2]!Tabla2[Actividades Programables Presupuestables],"",0))</f>
        <v>#REF!</v>
      </c>
      <c r="I1329" s="529" t="str">
        <f>IFERROR(VLOOKUP('[2]Formulario PPGR3'!$G1329,'[2]Formulario PPGR2'!$H$9:$V$534,15,FALSE),"")</f>
        <v/>
      </c>
      <c r="J1329" s="534"/>
      <c r="K1329" s="533"/>
      <c r="L1329" s="530" t="str">
        <f>IF([2]!Tabla1[[#This Row],[Descripción]]="","",_xlfn.XLOOKUP([2]!Tabla1[[#This Row],[Descripción]],[2]!Tabla10[Descripción],[2]!Tabla10[Unidad de Medida],"",0))</f>
        <v/>
      </c>
      <c r="M1329" s="321"/>
      <c r="N1329" s="546" t="str">
        <f>IF([2]!Tabla1[[#This Row],[Descripción]]="","",_xlfn.XLOOKUP([2]!Tabla1[[#This Row],[Descripción]],[2]!Tabla10[Descripción],[2]!Tabla10[Precio Unitario],0))</f>
        <v/>
      </c>
      <c r="O1329" s="546" t="str">
        <f>IF([2]!Tabla1[[#This Row],[Cantidad de Insumos]]="","",[2]!Tabla1[[#This Row],[Precio Unitario]]*[2]!Tabla1[[#This Row],[Cantidad de Insumos]])</f>
        <v/>
      </c>
      <c r="P1329" s="531" t="str">
        <f>IF([2]!Tabla1[[#This Row],[Descripción]]="","",_xlfn.XLOOKUP([2]!Tabla1[[#This Row],[Descripción]],[2]!Tabla10[Descripción],[2]!Tabla10[CODIGO PRESUPUESTARIO],0))</f>
        <v/>
      </c>
      <c r="Q1329" s="532"/>
      <c r="R1329" s="532" t="str">
        <f>IF([2]!Tabla1[[#This Row],[Insumos]]="","",_xlfn.XLOOKUP([2]!Tabla1[[#This Row],[Insumos]],[2]!Tabla10[Insumo],[2]!Tabla10[InsumoAbrev],"",0))</f>
        <v/>
      </c>
      <c r="S1329" s="191"/>
    </row>
    <row r="1330" spans="2:19">
      <c r="B1330" s="191" t="str">
        <f>IF('Formulario PPGR3'!$G1330="","",CONCATENATE('Formulario PPGR3'!$C1330,".",'Formulario PPGR3'!$D1330,".",'Formulario PPGR3'!$E1330,".",'Formulario PPGR3'!$F1330))</f>
        <v/>
      </c>
      <c r="C1330" s="191" t="str">
        <f>IF('Formulario PPGR3'!$G1330="","",'Formulario PPGR1'!#REF!)</f>
        <v/>
      </c>
      <c r="D1330" s="191" t="str">
        <f>IF('Formulario PPGR3'!$G1330="","",'Formulario PPGR1'!#REF!)</f>
        <v/>
      </c>
      <c r="E1330" s="191" t="str">
        <f>IF('Formulario PPGR3'!$G1330="","",'Formulario PPGR1'!#REF!)</f>
        <v/>
      </c>
      <c r="F1330" s="191" t="str">
        <f>IF('Formulario PPGR3'!$G1330="","",'Formulario PPGR1'!#REF!)</f>
        <v/>
      </c>
      <c r="G1330" s="190"/>
      <c r="H1330" s="528" t="e" cm="1" vm="1">
        <f t="array" ref="H1330">IF([2]!Tabla1[[#This Row],[Código_Actividad]]="","",_xlfn.XLOOKUP([2]!Tabla1[[#This Row],[Código_Actividad]],CodigoActividad,[2]!Tabla2[Actividades Programables Presupuestables],"",0))</f>
        <v>#REF!</v>
      </c>
      <c r="I1330" s="529" t="str">
        <f>IFERROR(VLOOKUP('[2]Formulario PPGR3'!$G1330,'[2]Formulario PPGR2'!$H$9:$V$534,15,FALSE),"")</f>
        <v/>
      </c>
      <c r="J1330" s="534"/>
      <c r="K1330" s="533"/>
      <c r="L1330" s="530" t="str">
        <f>IF([2]!Tabla1[[#This Row],[Descripción]]="","",_xlfn.XLOOKUP([2]!Tabla1[[#This Row],[Descripción]],[2]!Tabla10[Descripción],[2]!Tabla10[Unidad de Medida],"",0))</f>
        <v/>
      </c>
      <c r="M1330" s="321"/>
      <c r="N1330" s="546" t="str">
        <f>IF([2]!Tabla1[[#This Row],[Descripción]]="","",_xlfn.XLOOKUP([2]!Tabla1[[#This Row],[Descripción]],[2]!Tabla10[Descripción],[2]!Tabla10[Precio Unitario],0))</f>
        <v/>
      </c>
      <c r="O1330" s="546" t="str">
        <f>IF([2]!Tabla1[[#This Row],[Cantidad de Insumos]]="","",[2]!Tabla1[[#This Row],[Precio Unitario]]*[2]!Tabla1[[#This Row],[Cantidad de Insumos]])</f>
        <v/>
      </c>
      <c r="P1330" s="531" t="str">
        <f>IF([2]!Tabla1[[#This Row],[Descripción]]="","",_xlfn.XLOOKUP([2]!Tabla1[[#This Row],[Descripción]],[2]!Tabla10[Descripción],[2]!Tabla10[CODIGO PRESUPUESTARIO],0))</f>
        <v/>
      </c>
      <c r="Q1330" s="532"/>
      <c r="R1330" s="532" t="str">
        <f>IF([2]!Tabla1[[#This Row],[Insumos]]="","",_xlfn.XLOOKUP([2]!Tabla1[[#This Row],[Insumos]],[2]!Tabla10[Insumo],[2]!Tabla10[InsumoAbrev],"",0))</f>
        <v/>
      </c>
      <c r="S1330" s="191"/>
    </row>
    <row r="1331" spans="2:19">
      <c r="B1331" s="191" t="str">
        <f>IF('Formulario PPGR3'!$G1331="","",CONCATENATE('Formulario PPGR3'!$C1331,".",'Formulario PPGR3'!$D1331,".",'Formulario PPGR3'!$E1331,".",'Formulario PPGR3'!$F1331))</f>
        <v/>
      </c>
      <c r="C1331" s="191" t="str">
        <f>IF('Formulario PPGR3'!$G1331="","",'Formulario PPGR1'!#REF!)</f>
        <v/>
      </c>
      <c r="D1331" s="191" t="str">
        <f>IF('Formulario PPGR3'!$G1331="","",'Formulario PPGR1'!#REF!)</f>
        <v/>
      </c>
      <c r="E1331" s="191" t="str">
        <f>IF('Formulario PPGR3'!$G1331="","",'Formulario PPGR1'!#REF!)</f>
        <v/>
      </c>
      <c r="F1331" s="191" t="str">
        <f>IF('Formulario PPGR3'!$G1331="","",'Formulario PPGR1'!#REF!)</f>
        <v/>
      </c>
      <c r="G1331" s="190"/>
      <c r="H1331" s="528" t="e" cm="1" vm="1">
        <f t="array" ref="H1331">IF([2]!Tabla1[[#This Row],[Código_Actividad]]="","",_xlfn.XLOOKUP([2]!Tabla1[[#This Row],[Código_Actividad]],CodigoActividad,[2]!Tabla2[Actividades Programables Presupuestables],"",0))</f>
        <v>#REF!</v>
      </c>
      <c r="I1331" s="529" t="str">
        <f>IFERROR(VLOOKUP('[2]Formulario PPGR3'!$G1331,'[2]Formulario PPGR2'!$H$9:$V$534,15,FALSE),"")</f>
        <v/>
      </c>
      <c r="J1331" s="534"/>
      <c r="K1331" s="533"/>
      <c r="L1331" s="530" t="str">
        <f>IF([2]!Tabla1[[#This Row],[Descripción]]="","",_xlfn.XLOOKUP([2]!Tabla1[[#This Row],[Descripción]],[2]!Tabla10[Descripción],[2]!Tabla10[Unidad de Medida],"",0))</f>
        <v/>
      </c>
      <c r="M1331" s="321"/>
      <c r="N1331" s="546" t="str">
        <f>IF([2]!Tabla1[[#This Row],[Descripción]]="","",_xlfn.XLOOKUP([2]!Tabla1[[#This Row],[Descripción]],[2]!Tabla10[Descripción],[2]!Tabla10[Precio Unitario],0))</f>
        <v/>
      </c>
      <c r="O1331" s="546" t="str">
        <f>IF([2]!Tabla1[[#This Row],[Cantidad de Insumos]]="","",[2]!Tabla1[[#This Row],[Precio Unitario]]*[2]!Tabla1[[#This Row],[Cantidad de Insumos]])</f>
        <v/>
      </c>
      <c r="P1331" s="531" t="str">
        <f>IF([2]!Tabla1[[#This Row],[Descripción]]="","",_xlfn.XLOOKUP([2]!Tabla1[[#This Row],[Descripción]],[2]!Tabla10[Descripción],[2]!Tabla10[CODIGO PRESUPUESTARIO],0))</f>
        <v/>
      </c>
      <c r="Q1331" s="532"/>
      <c r="R1331" s="532" t="str">
        <f>IF([2]!Tabla1[[#This Row],[Insumos]]="","",_xlfn.XLOOKUP([2]!Tabla1[[#This Row],[Insumos]],[2]!Tabla10[Insumo],[2]!Tabla10[InsumoAbrev],"",0))</f>
        <v/>
      </c>
      <c r="S1331" s="191"/>
    </row>
    <row r="1332" spans="2:19">
      <c r="B1332" s="191" t="str">
        <f>IF('Formulario PPGR3'!$G1332="","",CONCATENATE('Formulario PPGR3'!$C1332,".",'Formulario PPGR3'!$D1332,".",'Formulario PPGR3'!$E1332,".",'Formulario PPGR3'!$F1332))</f>
        <v/>
      </c>
      <c r="C1332" s="191" t="str">
        <f>IF('Formulario PPGR3'!$G1332="","",'Formulario PPGR1'!#REF!)</f>
        <v/>
      </c>
      <c r="D1332" s="191" t="str">
        <f>IF('Formulario PPGR3'!$G1332="","",'Formulario PPGR1'!#REF!)</f>
        <v/>
      </c>
      <c r="E1332" s="191" t="str">
        <f>IF('Formulario PPGR3'!$G1332="","",'Formulario PPGR1'!#REF!)</f>
        <v/>
      </c>
      <c r="F1332" s="191" t="str">
        <f>IF('Formulario PPGR3'!$G1332="","",'Formulario PPGR1'!#REF!)</f>
        <v/>
      </c>
      <c r="G1332" s="190"/>
      <c r="H1332" s="528" t="e" cm="1" vm="1">
        <f t="array" ref="H1332">IF([2]!Tabla1[[#This Row],[Código_Actividad]]="","",_xlfn.XLOOKUP([2]!Tabla1[[#This Row],[Código_Actividad]],CodigoActividad,[2]!Tabla2[Actividades Programables Presupuestables],"",0))</f>
        <v>#REF!</v>
      </c>
      <c r="I1332" s="529" t="str">
        <f>IFERROR(VLOOKUP('[2]Formulario PPGR3'!$G1332,'[2]Formulario PPGR2'!$H$9:$V$534,15,FALSE),"")</f>
        <v/>
      </c>
      <c r="J1332" s="534"/>
      <c r="K1332" s="533"/>
      <c r="L1332" s="530" t="str">
        <f>IF([2]!Tabla1[[#This Row],[Descripción]]="","",_xlfn.XLOOKUP([2]!Tabla1[[#This Row],[Descripción]],[2]!Tabla10[Descripción],[2]!Tabla10[Unidad de Medida],"",0))</f>
        <v/>
      </c>
      <c r="M1332" s="321"/>
      <c r="N1332" s="546" t="str">
        <f>IF([2]!Tabla1[[#This Row],[Descripción]]="","",_xlfn.XLOOKUP([2]!Tabla1[[#This Row],[Descripción]],[2]!Tabla10[Descripción],[2]!Tabla10[Precio Unitario],0))</f>
        <v/>
      </c>
      <c r="O1332" s="546" t="str">
        <f>IF([2]!Tabla1[[#This Row],[Cantidad de Insumos]]="","",[2]!Tabla1[[#This Row],[Precio Unitario]]*[2]!Tabla1[[#This Row],[Cantidad de Insumos]])</f>
        <v/>
      </c>
      <c r="P1332" s="531" t="str">
        <f>IF([2]!Tabla1[[#This Row],[Descripción]]="","",_xlfn.XLOOKUP([2]!Tabla1[[#This Row],[Descripción]],[2]!Tabla10[Descripción],[2]!Tabla10[CODIGO PRESUPUESTARIO],0))</f>
        <v/>
      </c>
      <c r="Q1332" s="532"/>
      <c r="R1332" s="532" t="str">
        <f>IF([2]!Tabla1[[#This Row],[Insumos]]="","",_xlfn.XLOOKUP([2]!Tabla1[[#This Row],[Insumos]],[2]!Tabla10[Insumo],[2]!Tabla10[InsumoAbrev],"",0))</f>
        <v/>
      </c>
      <c r="S1332" s="191"/>
    </row>
    <row r="1333" spans="2:19">
      <c r="B1333" s="191" t="str">
        <f>IF('Formulario PPGR3'!$G1333="","",CONCATENATE('Formulario PPGR3'!$C1333,".",'Formulario PPGR3'!$D1333,".",'Formulario PPGR3'!$E1333,".",'Formulario PPGR3'!$F1333))</f>
        <v/>
      </c>
      <c r="C1333" s="191" t="str">
        <f>IF('Formulario PPGR3'!$G1333="","",'Formulario PPGR1'!#REF!)</f>
        <v/>
      </c>
      <c r="D1333" s="191" t="str">
        <f>IF('Formulario PPGR3'!$G1333="","",'Formulario PPGR1'!#REF!)</f>
        <v/>
      </c>
      <c r="E1333" s="191" t="str">
        <f>IF('Formulario PPGR3'!$G1333="","",'Formulario PPGR1'!#REF!)</f>
        <v/>
      </c>
      <c r="F1333" s="191" t="str">
        <f>IF('Formulario PPGR3'!$G1333="","",'Formulario PPGR1'!#REF!)</f>
        <v/>
      </c>
      <c r="G1333" s="190"/>
      <c r="H1333" s="528" t="e" cm="1" vm="1">
        <f t="array" ref="H1333">IF([2]!Tabla1[[#This Row],[Código_Actividad]]="","",_xlfn.XLOOKUP([2]!Tabla1[[#This Row],[Código_Actividad]],CodigoActividad,[2]!Tabla2[Actividades Programables Presupuestables],"",0))</f>
        <v>#REF!</v>
      </c>
      <c r="I1333" s="529" t="str">
        <f>IFERROR(VLOOKUP('[2]Formulario PPGR3'!$G1333,'[2]Formulario PPGR2'!$H$9:$V$534,15,FALSE),"")</f>
        <v/>
      </c>
      <c r="J1333" s="534"/>
      <c r="K1333" s="533"/>
      <c r="L1333" s="530" t="str">
        <f>IF([2]!Tabla1[[#This Row],[Descripción]]="","",_xlfn.XLOOKUP([2]!Tabla1[[#This Row],[Descripción]],[2]!Tabla10[Descripción],[2]!Tabla10[Unidad de Medida],"",0))</f>
        <v/>
      </c>
      <c r="M1333" s="321"/>
      <c r="N1333" s="546" t="str">
        <f>IF([2]!Tabla1[[#This Row],[Descripción]]="","",_xlfn.XLOOKUP([2]!Tabla1[[#This Row],[Descripción]],[2]!Tabla10[Descripción],[2]!Tabla10[Precio Unitario],0))</f>
        <v/>
      </c>
      <c r="O1333" s="546" t="str">
        <f>IF([2]!Tabla1[[#This Row],[Cantidad de Insumos]]="","",[2]!Tabla1[[#This Row],[Precio Unitario]]*[2]!Tabla1[[#This Row],[Cantidad de Insumos]])</f>
        <v/>
      </c>
      <c r="P1333" s="531" t="str">
        <f>IF([2]!Tabla1[[#This Row],[Descripción]]="","",_xlfn.XLOOKUP([2]!Tabla1[[#This Row],[Descripción]],[2]!Tabla10[Descripción],[2]!Tabla10[CODIGO PRESUPUESTARIO],0))</f>
        <v/>
      </c>
      <c r="Q1333" s="532"/>
      <c r="R1333" s="532" t="str">
        <f>IF([2]!Tabla1[[#This Row],[Insumos]]="","",_xlfn.XLOOKUP([2]!Tabla1[[#This Row],[Insumos]],[2]!Tabla10[Insumo],[2]!Tabla10[InsumoAbrev],"",0))</f>
        <v/>
      </c>
      <c r="S1333" s="191"/>
    </row>
    <row r="1334" spans="2:19">
      <c r="B1334" s="191" t="str">
        <f>IF('Formulario PPGR3'!$G1334="","",CONCATENATE('Formulario PPGR3'!$C1334,".",'Formulario PPGR3'!$D1334,".",'Formulario PPGR3'!$E1334,".",'Formulario PPGR3'!$F1334))</f>
        <v/>
      </c>
      <c r="C1334" s="191" t="str">
        <f>IF('Formulario PPGR3'!$G1334="","",'Formulario PPGR1'!#REF!)</f>
        <v/>
      </c>
      <c r="D1334" s="191" t="str">
        <f>IF('Formulario PPGR3'!$G1334="","",'Formulario PPGR1'!#REF!)</f>
        <v/>
      </c>
      <c r="E1334" s="191" t="str">
        <f>IF('Formulario PPGR3'!$G1334="","",'Formulario PPGR1'!#REF!)</f>
        <v/>
      </c>
      <c r="F1334" s="191" t="str">
        <f>IF('Formulario PPGR3'!$G1334="","",'Formulario PPGR1'!#REF!)</f>
        <v/>
      </c>
      <c r="G1334" s="190"/>
      <c r="H1334" s="528" t="e" cm="1" vm="1">
        <f t="array" ref="H1334">IF([2]!Tabla1[[#This Row],[Código_Actividad]]="","",_xlfn.XLOOKUP([2]!Tabla1[[#This Row],[Código_Actividad]],CodigoActividad,[2]!Tabla2[Actividades Programables Presupuestables],"",0))</f>
        <v>#REF!</v>
      </c>
      <c r="I1334" s="529" t="str">
        <f>IFERROR(VLOOKUP('[2]Formulario PPGR3'!$G1334,'[2]Formulario PPGR2'!$H$9:$V$534,15,FALSE),"")</f>
        <v/>
      </c>
      <c r="J1334" s="534"/>
      <c r="K1334" s="533"/>
      <c r="L1334" s="530" t="str">
        <f>IF([2]!Tabla1[[#This Row],[Descripción]]="","",_xlfn.XLOOKUP([2]!Tabla1[[#This Row],[Descripción]],[2]!Tabla10[Descripción],[2]!Tabla10[Unidad de Medida],"",0))</f>
        <v/>
      </c>
      <c r="M1334" s="321"/>
      <c r="N1334" s="546" t="str">
        <f>IF([2]!Tabla1[[#This Row],[Descripción]]="","",_xlfn.XLOOKUP([2]!Tabla1[[#This Row],[Descripción]],[2]!Tabla10[Descripción],[2]!Tabla10[Precio Unitario],0))</f>
        <v/>
      </c>
      <c r="O1334" s="546" t="str">
        <f>IF([2]!Tabla1[[#This Row],[Cantidad de Insumos]]="","",[2]!Tabla1[[#This Row],[Precio Unitario]]*[2]!Tabla1[[#This Row],[Cantidad de Insumos]])</f>
        <v/>
      </c>
      <c r="P1334" s="531" t="str">
        <f>IF([2]!Tabla1[[#This Row],[Descripción]]="","",_xlfn.XLOOKUP([2]!Tabla1[[#This Row],[Descripción]],[2]!Tabla10[Descripción],[2]!Tabla10[CODIGO PRESUPUESTARIO],0))</f>
        <v/>
      </c>
      <c r="Q1334" s="532"/>
      <c r="R1334" s="532" t="str">
        <f>IF([2]!Tabla1[[#This Row],[Insumos]]="","",_xlfn.XLOOKUP([2]!Tabla1[[#This Row],[Insumos]],[2]!Tabla10[Insumo],[2]!Tabla10[InsumoAbrev],"",0))</f>
        <v/>
      </c>
      <c r="S1334" s="191"/>
    </row>
    <row r="1335" spans="2:19">
      <c r="B1335" s="191" t="str">
        <f>IF('Formulario PPGR3'!$G1335="","",CONCATENATE('Formulario PPGR3'!$C1335,".",'Formulario PPGR3'!$D1335,".",'Formulario PPGR3'!$E1335,".",'Formulario PPGR3'!$F1335))</f>
        <v/>
      </c>
      <c r="C1335" s="191" t="str">
        <f>IF('Formulario PPGR3'!$G1335="","",'Formulario PPGR1'!#REF!)</f>
        <v/>
      </c>
      <c r="D1335" s="191" t="str">
        <f>IF('Formulario PPGR3'!$G1335="","",'Formulario PPGR1'!#REF!)</f>
        <v/>
      </c>
      <c r="E1335" s="191" t="str">
        <f>IF('Formulario PPGR3'!$G1335="","",'Formulario PPGR1'!#REF!)</f>
        <v/>
      </c>
      <c r="F1335" s="191" t="str">
        <f>IF('Formulario PPGR3'!$G1335="","",'Formulario PPGR1'!#REF!)</f>
        <v/>
      </c>
      <c r="G1335" s="190"/>
      <c r="H1335" s="528" t="e" cm="1" vm="1">
        <f t="array" ref="H1335">IF([2]!Tabla1[[#This Row],[Código_Actividad]]="","",_xlfn.XLOOKUP([2]!Tabla1[[#This Row],[Código_Actividad]],CodigoActividad,[2]!Tabla2[Actividades Programables Presupuestables],"",0))</f>
        <v>#REF!</v>
      </c>
      <c r="I1335" s="529" t="str">
        <f>IFERROR(VLOOKUP('[2]Formulario PPGR3'!$G1335,'[2]Formulario PPGR2'!$H$9:$V$534,15,FALSE),"")</f>
        <v/>
      </c>
      <c r="J1335" s="534"/>
      <c r="K1335" s="533"/>
      <c r="L1335" s="530" t="str">
        <f>IF([2]!Tabla1[[#This Row],[Descripción]]="","",_xlfn.XLOOKUP([2]!Tabla1[[#This Row],[Descripción]],[2]!Tabla10[Descripción],[2]!Tabla10[Unidad de Medida],"",0))</f>
        <v/>
      </c>
      <c r="M1335" s="321"/>
      <c r="N1335" s="546" t="str">
        <f>IF([2]!Tabla1[[#This Row],[Descripción]]="","",_xlfn.XLOOKUP([2]!Tabla1[[#This Row],[Descripción]],[2]!Tabla10[Descripción],[2]!Tabla10[Precio Unitario],0))</f>
        <v/>
      </c>
      <c r="O1335" s="546" t="str">
        <f>IF([2]!Tabla1[[#This Row],[Cantidad de Insumos]]="","",[2]!Tabla1[[#This Row],[Precio Unitario]]*[2]!Tabla1[[#This Row],[Cantidad de Insumos]])</f>
        <v/>
      </c>
      <c r="P1335" s="531" t="str">
        <f>IF([2]!Tabla1[[#This Row],[Descripción]]="","",_xlfn.XLOOKUP([2]!Tabla1[[#This Row],[Descripción]],[2]!Tabla10[Descripción],[2]!Tabla10[CODIGO PRESUPUESTARIO],0))</f>
        <v/>
      </c>
      <c r="Q1335" s="532"/>
      <c r="R1335" s="532" t="str">
        <f>IF([2]!Tabla1[[#This Row],[Insumos]]="","",_xlfn.XLOOKUP([2]!Tabla1[[#This Row],[Insumos]],[2]!Tabla10[Insumo],[2]!Tabla10[InsumoAbrev],"",0))</f>
        <v/>
      </c>
      <c r="S1335" s="191"/>
    </row>
    <row r="1336" spans="2:19">
      <c r="B1336" s="191" t="str">
        <f>IF('Formulario PPGR3'!$G1336="","",CONCATENATE('Formulario PPGR3'!$C1336,".",'Formulario PPGR3'!$D1336,".",'Formulario PPGR3'!$E1336,".",'Formulario PPGR3'!$F1336))</f>
        <v/>
      </c>
      <c r="C1336" s="191" t="str">
        <f>IF('Formulario PPGR3'!$G1336="","",'Formulario PPGR1'!#REF!)</f>
        <v/>
      </c>
      <c r="D1336" s="191" t="str">
        <f>IF('Formulario PPGR3'!$G1336="","",'Formulario PPGR1'!#REF!)</f>
        <v/>
      </c>
      <c r="E1336" s="191" t="str">
        <f>IF('Formulario PPGR3'!$G1336="","",'Formulario PPGR1'!#REF!)</f>
        <v/>
      </c>
      <c r="F1336" s="191" t="str">
        <f>IF('Formulario PPGR3'!$G1336="","",'Formulario PPGR1'!#REF!)</f>
        <v/>
      </c>
      <c r="G1336" s="190"/>
      <c r="H1336" s="528" t="e" cm="1" vm="1">
        <f t="array" ref="H1336">IF([2]!Tabla1[[#This Row],[Código_Actividad]]="","",_xlfn.XLOOKUP([2]!Tabla1[[#This Row],[Código_Actividad]],CodigoActividad,[2]!Tabla2[Actividades Programables Presupuestables],"",0))</f>
        <v>#REF!</v>
      </c>
      <c r="I1336" s="529" t="str">
        <f>IFERROR(VLOOKUP('[2]Formulario PPGR3'!$G1336,'[2]Formulario PPGR2'!$H$9:$V$534,15,FALSE),"")</f>
        <v/>
      </c>
      <c r="J1336" s="534"/>
      <c r="K1336" s="533"/>
      <c r="L1336" s="530" t="str">
        <f>IF([2]!Tabla1[[#This Row],[Descripción]]="","",_xlfn.XLOOKUP([2]!Tabla1[[#This Row],[Descripción]],[2]!Tabla10[Descripción],[2]!Tabla10[Unidad de Medida],"",0))</f>
        <v/>
      </c>
      <c r="M1336" s="321"/>
      <c r="N1336" s="546" t="str">
        <f>IF([2]!Tabla1[[#This Row],[Descripción]]="","",_xlfn.XLOOKUP([2]!Tabla1[[#This Row],[Descripción]],[2]!Tabla10[Descripción],[2]!Tabla10[Precio Unitario],0))</f>
        <v/>
      </c>
      <c r="O1336" s="546" t="str">
        <f>IF([2]!Tabla1[[#This Row],[Cantidad de Insumos]]="","",[2]!Tabla1[[#This Row],[Precio Unitario]]*[2]!Tabla1[[#This Row],[Cantidad de Insumos]])</f>
        <v/>
      </c>
      <c r="P1336" s="531" t="str">
        <f>IF([2]!Tabla1[[#This Row],[Descripción]]="","",_xlfn.XLOOKUP([2]!Tabla1[[#This Row],[Descripción]],[2]!Tabla10[Descripción],[2]!Tabla10[CODIGO PRESUPUESTARIO],0))</f>
        <v/>
      </c>
      <c r="Q1336" s="532"/>
      <c r="R1336" s="532" t="str">
        <f>IF([2]!Tabla1[[#This Row],[Insumos]]="","",_xlfn.XLOOKUP([2]!Tabla1[[#This Row],[Insumos]],[2]!Tabla10[Insumo],[2]!Tabla10[InsumoAbrev],"",0))</f>
        <v/>
      </c>
      <c r="S1336" s="191"/>
    </row>
    <row r="1337" spans="2:19">
      <c r="B1337" s="191" t="str">
        <f>IF('Formulario PPGR3'!$G1337="","",CONCATENATE('Formulario PPGR3'!$C1337,".",'Formulario PPGR3'!$D1337,".",'Formulario PPGR3'!$E1337,".",'Formulario PPGR3'!$F1337))</f>
        <v/>
      </c>
      <c r="C1337" s="191" t="str">
        <f>IF('Formulario PPGR3'!$G1337="","",'Formulario PPGR1'!#REF!)</f>
        <v/>
      </c>
      <c r="D1337" s="191" t="str">
        <f>IF('Formulario PPGR3'!$G1337="","",'Formulario PPGR1'!#REF!)</f>
        <v/>
      </c>
      <c r="E1337" s="191" t="str">
        <f>IF('Formulario PPGR3'!$G1337="","",'Formulario PPGR1'!#REF!)</f>
        <v/>
      </c>
      <c r="F1337" s="191" t="str">
        <f>IF('Formulario PPGR3'!$G1337="","",'Formulario PPGR1'!#REF!)</f>
        <v/>
      </c>
      <c r="G1337" s="190"/>
      <c r="H1337" s="528" t="e" cm="1" vm="1">
        <f t="array" ref="H1337">IF([2]!Tabla1[[#This Row],[Código_Actividad]]="","",_xlfn.XLOOKUP([2]!Tabla1[[#This Row],[Código_Actividad]],CodigoActividad,[2]!Tabla2[Actividades Programables Presupuestables],"",0))</f>
        <v>#REF!</v>
      </c>
      <c r="I1337" s="529" t="str">
        <f>IFERROR(VLOOKUP('[2]Formulario PPGR3'!$G1337,'[2]Formulario PPGR2'!$H$9:$V$534,15,FALSE),"")</f>
        <v/>
      </c>
      <c r="J1337" s="534"/>
      <c r="K1337" s="533"/>
      <c r="L1337" s="530" t="str">
        <f>IF([2]!Tabla1[[#This Row],[Descripción]]="","",_xlfn.XLOOKUP([2]!Tabla1[[#This Row],[Descripción]],[2]!Tabla10[Descripción],[2]!Tabla10[Unidad de Medida],"",0))</f>
        <v/>
      </c>
      <c r="M1337" s="321"/>
      <c r="N1337" s="546" t="str">
        <f>IF([2]!Tabla1[[#This Row],[Descripción]]="","",_xlfn.XLOOKUP([2]!Tabla1[[#This Row],[Descripción]],[2]!Tabla10[Descripción],[2]!Tabla10[Precio Unitario],0))</f>
        <v/>
      </c>
      <c r="O1337" s="546" t="str">
        <f>IF([2]!Tabla1[[#This Row],[Cantidad de Insumos]]="","",[2]!Tabla1[[#This Row],[Precio Unitario]]*[2]!Tabla1[[#This Row],[Cantidad de Insumos]])</f>
        <v/>
      </c>
      <c r="P1337" s="531" t="str">
        <f>IF([2]!Tabla1[[#This Row],[Descripción]]="","",_xlfn.XLOOKUP([2]!Tabla1[[#This Row],[Descripción]],[2]!Tabla10[Descripción],[2]!Tabla10[CODIGO PRESUPUESTARIO],0))</f>
        <v/>
      </c>
      <c r="Q1337" s="532"/>
      <c r="R1337" s="532" t="str">
        <f>IF([2]!Tabla1[[#This Row],[Insumos]]="","",_xlfn.XLOOKUP([2]!Tabla1[[#This Row],[Insumos]],[2]!Tabla10[Insumo],[2]!Tabla10[InsumoAbrev],"",0))</f>
        <v/>
      </c>
      <c r="S1337" s="191"/>
    </row>
    <row r="1338" spans="2:19">
      <c r="B1338" s="191" t="str">
        <f>IF('Formulario PPGR3'!$G1338="","",CONCATENATE('Formulario PPGR3'!$C1338,".",'Formulario PPGR3'!$D1338,".",'Formulario PPGR3'!$E1338,".",'Formulario PPGR3'!$F1338))</f>
        <v/>
      </c>
      <c r="C1338" s="191" t="str">
        <f>IF('Formulario PPGR3'!$G1338="","",'Formulario PPGR1'!#REF!)</f>
        <v/>
      </c>
      <c r="D1338" s="191" t="str">
        <f>IF('Formulario PPGR3'!$G1338="","",'Formulario PPGR1'!#REF!)</f>
        <v/>
      </c>
      <c r="E1338" s="191" t="str">
        <f>IF('Formulario PPGR3'!$G1338="","",'Formulario PPGR1'!#REF!)</f>
        <v/>
      </c>
      <c r="F1338" s="191" t="str">
        <f>IF('Formulario PPGR3'!$G1338="","",'Formulario PPGR1'!#REF!)</f>
        <v/>
      </c>
      <c r="G1338" s="190"/>
      <c r="H1338" s="528" t="e" cm="1" vm="1">
        <f t="array" ref="H1338">IF([2]!Tabla1[[#This Row],[Código_Actividad]]="","",_xlfn.XLOOKUP([2]!Tabla1[[#This Row],[Código_Actividad]],CodigoActividad,[2]!Tabla2[Actividades Programables Presupuestables],"",0))</f>
        <v>#REF!</v>
      </c>
      <c r="I1338" s="529" t="str">
        <f>IFERROR(VLOOKUP('[2]Formulario PPGR3'!$G1338,'[2]Formulario PPGR2'!$H$9:$V$534,15,FALSE),"")</f>
        <v/>
      </c>
      <c r="J1338" s="534"/>
      <c r="K1338" s="533"/>
      <c r="L1338" s="530" t="str">
        <f>IF([2]!Tabla1[[#This Row],[Descripción]]="","",_xlfn.XLOOKUP([2]!Tabla1[[#This Row],[Descripción]],[2]!Tabla10[Descripción],[2]!Tabla10[Unidad de Medida],"",0))</f>
        <v/>
      </c>
      <c r="M1338" s="321"/>
      <c r="N1338" s="546" t="str">
        <f>IF([2]!Tabla1[[#This Row],[Descripción]]="","",_xlfn.XLOOKUP([2]!Tabla1[[#This Row],[Descripción]],[2]!Tabla10[Descripción],[2]!Tabla10[Precio Unitario],0))</f>
        <v/>
      </c>
      <c r="O1338" s="546" t="str">
        <f>IF([2]!Tabla1[[#This Row],[Cantidad de Insumos]]="","",[2]!Tabla1[[#This Row],[Precio Unitario]]*[2]!Tabla1[[#This Row],[Cantidad de Insumos]])</f>
        <v/>
      </c>
      <c r="P1338" s="531" t="str">
        <f>IF([2]!Tabla1[[#This Row],[Descripción]]="","",_xlfn.XLOOKUP([2]!Tabla1[[#This Row],[Descripción]],[2]!Tabla10[Descripción],[2]!Tabla10[CODIGO PRESUPUESTARIO],0))</f>
        <v/>
      </c>
      <c r="Q1338" s="532"/>
      <c r="R1338" s="532" t="str">
        <f>IF([2]!Tabla1[[#This Row],[Insumos]]="","",_xlfn.XLOOKUP([2]!Tabla1[[#This Row],[Insumos]],[2]!Tabla10[Insumo],[2]!Tabla10[InsumoAbrev],"",0))</f>
        <v/>
      </c>
      <c r="S1338" s="191"/>
    </row>
    <row r="1339" spans="2:19">
      <c r="B1339" s="191" t="str">
        <f>IF('Formulario PPGR3'!$G1339="","",CONCATENATE('Formulario PPGR3'!$C1339,".",'Formulario PPGR3'!$D1339,".",'Formulario PPGR3'!$E1339,".",'Formulario PPGR3'!$F1339))</f>
        <v/>
      </c>
      <c r="C1339" s="191" t="str">
        <f>IF('Formulario PPGR3'!$G1339="","",'Formulario PPGR1'!#REF!)</f>
        <v/>
      </c>
      <c r="D1339" s="191" t="str">
        <f>IF('Formulario PPGR3'!$G1339="","",'Formulario PPGR1'!#REF!)</f>
        <v/>
      </c>
      <c r="E1339" s="191" t="str">
        <f>IF('Formulario PPGR3'!$G1339="","",'Formulario PPGR1'!#REF!)</f>
        <v/>
      </c>
      <c r="F1339" s="191" t="str">
        <f>IF('Formulario PPGR3'!$G1339="","",'Formulario PPGR1'!#REF!)</f>
        <v/>
      </c>
      <c r="G1339" s="190"/>
      <c r="H1339" s="528" t="e" cm="1" vm="1">
        <f t="array" ref="H1339">IF([2]!Tabla1[[#This Row],[Código_Actividad]]="","",_xlfn.XLOOKUP([2]!Tabla1[[#This Row],[Código_Actividad]],CodigoActividad,[2]!Tabla2[Actividades Programables Presupuestables],"",0))</f>
        <v>#REF!</v>
      </c>
      <c r="I1339" s="529" t="str">
        <f>IFERROR(VLOOKUP('[2]Formulario PPGR3'!$G1339,'[2]Formulario PPGR2'!$H$9:$V$534,15,FALSE),"")</f>
        <v/>
      </c>
      <c r="J1339" s="534"/>
      <c r="K1339" s="533"/>
      <c r="L1339" s="530" t="str">
        <f>IF([2]!Tabla1[[#This Row],[Descripción]]="","",_xlfn.XLOOKUP([2]!Tabla1[[#This Row],[Descripción]],[2]!Tabla10[Descripción],[2]!Tabla10[Unidad de Medida],"",0))</f>
        <v/>
      </c>
      <c r="M1339" s="321"/>
      <c r="N1339" s="546" t="str">
        <f>IF([2]!Tabla1[[#This Row],[Descripción]]="","",_xlfn.XLOOKUP([2]!Tabla1[[#This Row],[Descripción]],[2]!Tabla10[Descripción],[2]!Tabla10[Precio Unitario],0))</f>
        <v/>
      </c>
      <c r="O1339" s="546" t="str">
        <f>IF([2]!Tabla1[[#This Row],[Cantidad de Insumos]]="","",[2]!Tabla1[[#This Row],[Precio Unitario]]*[2]!Tabla1[[#This Row],[Cantidad de Insumos]])</f>
        <v/>
      </c>
      <c r="P1339" s="531" t="str">
        <f>IF([2]!Tabla1[[#This Row],[Descripción]]="","",_xlfn.XLOOKUP([2]!Tabla1[[#This Row],[Descripción]],[2]!Tabla10[Descripción],[2]!Tabla10[CODIGO PRESUPUESTARIO],0))</f>
        <v/>
      </c>
      <c r="Q1339" s="532"/>
      <c r="R1339" s="532" t="str">
        <f>IF([2]!Tabla1[[#This Row],[Insumos]]="","",_xlfn.XLOOKUP([2]!Tabla1[[#This Row],[Insumos]],[2]!Tabla10[Insumo],[2]!Tabla10[InsumoAbrev],"",0))</f>
        <v/>
      </c>
      <c r="S1339" s="191"/>
    </row>
    <row r="1340" spans="2:19">
      <c r="B1340" s="191" t="str">
        <f>IF('Formulario PPGR3'!$G1340="","",CONCATENATE('Formulario PPGR3'!$C1340,".",'Formulario PPGR3'!$D1340,".",'Formulario PPGR3'!$E1340,".",'Formulario PPGR3'!$F1340))</f>
        <v/>
      </c>
      <c r="C1340" s="191" t="str">
        <f>IF('Formulario PPGR3'!$G1340="","",'Formulario PPGR1'!#REF!)</f>
        <v/>
      </c>
      <c r="D1340" s="191" t="str">
        <f>IF('Formulario PPGR3'!$G1340="","",'Formulario PPGR1'!#REF!)</f>
        <v/>
      </c>
      <c r="E1340" s="191" t="str">
        <f>IF('Formulario PPGR3'!$G1340="","",'Formulario PPGR1'!#REF!)</f>
        <v/>
      </c>
      <c r="F1340" s="191" t="str">
        <f>IF('Formulario PPGR3'!$G1340="","",'Formulario PPGR1'!#REF!)</f>
        <v/>
      </c>
      <c r="G1340" s="190"/>
      <c r="H1340" s="528" t="e" cm="1" vm="1">
        <f t="array" ref="H1340">IF([2]!Tabla1[[#This Row],[Código_Actividad]]="","",_xlfn.XLOOKUP([2]!Tabla1[[#This Row],[Código_Actividad]],CodigoActividad,[2]!Tabla2[Actividades Programables Presupuestables],"",0))</f>
        <v>#REF!</v>
      </c>
      <c r="I1340" s="529" t="str">
        <f>IFERROR(VLOOKUP('[2]Formulario PPGR3'!$G1340,'[2]Formulario PPGR2'!$H$9:$V$534,15,FALSE),"")</f>
        <v/>
      </c>
      <c r="J1340" s="534"/>
      <c r="K1340" s="533"/>
      <c r="L1340" s="530" t="str">
        <f>IF([2]!Tabla1[[#This Row],[Descripción]]="","",_xlfn.XLOOKUP([2]!Tabla1[[#This Row],[Descripción]],[2]!Tabla10[Descripción],[2]!Tabla10[Unidad de Medida],"",0))</f>
        <v/>
      </c>
      <c r="M1340" s="321"/>
      <c r="N1340" s="546" t="str">
        <f>IF([2]!Tabla1[[#This Row],[Descripción]]="","",_xlfn.XLOOKUP([2]!Tabla1[[#This Row],[Descripción]],[2]!Tabla10[Descripción],[2]!Tabla10[Precio Unitario],0))</f>
        <v/>
      </c>
      <c r="O1340" s="546" t="str">
        <f>IF([2]!Tabla1[[#This Row],[Cantidad de Insumos]]="","",[2]!Tabla1[[#This Row],[Precio Unitario]]*[2]!Tabla1[[#This Row],[Cantidad de Insumos]])</f>
        <v/>
      </c>
      <c r="P1340" s="531" t="str">
        <f>IF([2]!Tabla1[[#This Row],[Descripción]]="","",_xlfn.XLOOKUP([2]!Tabla1[[#This Row],[Descripción]],[2]!Tabla10[Descripción],[2]!Tabla10[CODIGO PRESUPUESTARIO],0))</f>
        <v/>
      </c>
      <c r="Q1340" s="532"/>
      <c r="R1340" s="532" t="str">
        <f>IF([2]!Tabla1[[#This Row],[Insumos]]="","",_xlfn.XLOOKUP([2]!Tabla1[[#This Row],[Insumos]],[2]!Tabla10[Insumo],[2]!Tabla10[InsumoAbrev],"",0))</f>
        <v/>
      </c>
      <c r="S1340" s="191"/>
    </row>
    <row r="1341" spans="2:19">
      <c r="B1341" s="191" t="str">
        <f>IF('Formulario PPGR3'!$G1341="","",CONCATENATE('Formulario PPGR3'!$C1341,".",'Formulario PPGR3'!$D1341,".",'Formulario PPGR3'!$E1341,".",'Formulario PPGR3'!$F1341))</f>
        <v/>
      </c>
      <c r="C1341" s="191" t="str">
        <f>IF('Formulario PPGR3'!$G1341="","",'Formulario PPGR1'!#REF!)</f>
        <v/>
      </c>
      <c r="D1341" s="191" t="str">
        <f>IF('Formulario PPGR3'!$G1341="","",'Formulario PPGR1'!#REF!)</f>
        <v/>
      </c>
      <c r="E1341" s="191" t="str">
        <f>IF('Formulario PPGR3'!$G1341="","",'Formulario PPGR1'!#REF!)</f>
        <v/>
      </c>
      <c r="F1341" s="191" t="str">
        <f>IF('Formulario PPGR3'!$G1341="","",'Formulario PPGR1'!#REF!)</f>
        <v/>
      </c>
      <c r="G1341" s="190"/>
      <c r="H1341" s="528" t="e" cm="1" vm="1">
        <f t="array" ref="H1341">IF([2]!Tabla1[[#This Row],[Código_Actividad]]="","",_xlfn.XLOOKUP([2]!Tabla1[[#This Row],[Código_Actividad]],CodigoActividad,[2]!Tabla2[Actividades Programables Presupuestables],"",0))</f>
        <v>#REF!</v>
      </c>
      <c r="I1341" s="529" t="str">
        <f>IFERROR(VLOOKUP('[2]Formulario PPGR3'!$G1341,'[2]Formulario PPGR2'!$H$9:$V$534,15,FALSE),"")</f>
        <v/>
      </c>
      <c r="J1341" s="534"/>
      <c r="K1341" s="533"/>
      <c r="L1341" s="530" t="str">
        <f>IF([2]!Tabla1[[#This Row],[Descripción]]="","",_xlfn.XLOOKUP([2]!Tabla1[[#This Row],[Descripción]],[2]!Tabla10[Descripción],[2]!Tabla10[Unidad de Medida],"",0))</f>
        <v/>
      </c>
      <c r="M1341" s="321"/>
      <c r="N1341" s="546" t="str">
        <f>IF([2]!Tabla1[[#This Row],[Descripción]]="","",_xlfn.XLOOKUP([2]!Tabla1[[#This Row],[Descripción]],[2]!Tabla10[Descripción],[2]!Tabla10[Precio Unitario],0))</f>
        <v/>
      </c>
      <c r="O1341" s="546" t="str">
        <f>IF([2]!Tabla1[[#This Row],[Cantidad de Insumos]]="","",[2]!Tabla1[[#This Row],[Precio Unitario]]*[2]!Tabla1[[#This Row],[Cantidad de Insumos]])</f>
        <v/>
      </c>
      <c r="P1341" s="531" t="str">
        <f>IF([2]!Tabla1[[#This Row],[Descripción]]="","",_xlfn.XLOOKUP([2]!Tabla1[[#This Row],[Descripción]],[2]!Tabla10[Descripción],[2]!Tabla10[CODIGO PRESUPUESTARIO],0))</f>
        <v/>
      </c>
      <c r="Q1341" s="532"/>
      <c r="R1341" s="532" t="str">
        <f>IF([2]!Tabla1[[#This Row],[Insumos]]="","",_xlfn.XLOOKUP([2]!Tabla1[[#This Row],[Insumos]],[2]!Tabla10[Insumo],[2]!Tabla10[InsumoAbrev],"",0))</f>
        <v/>
      </c>
      <c r="S1341" s="191"/>
    </row>
    <row r="1342" spans="2:19">
      <c r="B1342" s="191" t="str">
        <f>IF('Formulario PPGR3'!$G1342="","",CONCATENATE('Formulario PPGR3'!$C1342,".",'Formulario PPGR3'!$D1342,".",'Formulario PPGR3'!$E1342,".",'Formulario PPGR3'!$F1342))</f>
        <v/>
      </c>
      <c r="C1342" s="191" t="str">
        <f>IF('Formulario PPGR3'!$G1342="","",'Formulario PPGR1'!#REF!)</f>
        <v/>
      </c>
      <c r="D1342" s="191" t="str">
        <f>IF('Formulario PPGR3'!$G1342="","",'Formulario PPGR1'!#REF!)</f>
        <v/>
      </c>
      <c r="E1342" s="191" t="str">
        <f>IF('Formulario PPGR3'!$G1342="","",'Formulario PPGR1'!#REF!)</f>
        <v/>
      </c>
      <c r="F1342" s="191" t="str">
        <f>IF('Formulario PPGR3'!$G1342="","",'Formulario PPGR1'!#REF!)</f>
        <v/>
      </c>
      <c r="G1342" s="190"/>
      <c r="H1342" s="528" t="e" cm="1" vm="1">
        <f t="array" ref="H1342">IF([2]!Tabla1[[#This Row],[Código_Actividad]]="","",_xlfn.XLOOKUP([2]!Tabla1[[#This Row],[Código_Actividad]],CodigoActividad,[2]!Tabla2[Actividades Programables Presupuestables],"",0))</f>
        <v>#REF!</v>
      </c>
      <c r="I1342" s="529" t="str">
        <f>IFERROR(VLOOKUP('[2]Formulario PPGR3'!$G1342,'[2]Formulario PPGR2'!$H$9:$V$534,15,FALSE),"")</f>
        <v/>
      </c>
      <c r="J1342" s="534"/>
      <c r="K1342" s="533"/>
      <c r="L1342" s="530" t="str">
        <f>IF([2]!Tabla1[[#This Row],[Descripción]]="","",_xlfn.XLOOKUP([2]!Tabla1[[#This Row],[Descripción]],[2]!Tabla10[Descripción],[2]!Tabla10[Unidad de Medida],"",0))</f>
        <v/>
      </c>
      <c r="M1342" s="321"/>
      <c r="N1342" s="546" t="str">
        <f>IF([2]!Tabla1[[#This Row],[Descripción]]="","",_xlfn.XLOOKUP([2]!Tabla1[[#This Row],[Descripción]],[2]!Tabla10[Descripción],[2]!Tabla10[Precio Unitario],0))</f>
        <v/>
      </c>
      <c r="O1342" s="546" t="str">
        <f>IF([2]!Tabla1[[#This Row],[Cantidad de Insumos]]="","",[2]!Tabla1[[#This Row],[Precio Unitario]]*[2]!Tabla1[[#This Row],[Cantidad de Insumos]])</f>
        <v/>
      </c>
      <c r="P1342" s="531" t="str">
        <f>IF([2]!Tabla1[[#This Row],[Descripción]]="","",_xlfn.XLOOKUP([2]!Tabla1[[#This Row],[Descripción]],[2]!Tabla10[Descripción],[2]!Tabla10[CODIGO PRESUPUESTARIO],0))</f>
        <v/>
      </c>
      <c r="Q1342" s="532"/>
      <c r="R1342" s="532" t="str">
        <f>IF([2]!Tabla1[[#This Row],[Insumos]]="","",_xlfn.XLOOKUP([2]!Tabla1[[#This Row],[Insumos]],[2]!Tabla10[Insumo],[2]!Tabla10[InsumoAbrev],"",0))</f>
        <v/>
      </c>
      <c r="S1342" s="191"/>
    </row>
    <row r="1343" spans="2:19">
      <c r="B1343" s="191" t="str">
        <f>IF('Formulario PPGR3'!$G1343="","",CONCATENATE('Formulario PPGR3'!$C1343,".",'Formulario PPGR3'!$D1343,".",'Formulario PPGR3'!$E1343,".",'Formulario PPGR3'!$F1343))</f>
        <v/>
      </c>
      <c r="C1343" s="191" t="str">
        <f>IF('Formulario PPGR3'!$G1343="","",'Formulario PPGR1'!#REF!)</f>
        <v/>
      </c>
      <c r="D1343" s="191" t="str">
        <f>IF('Formulario PPGR3'!$G1343="","",'Formulario PPGR1'!#REF!)</f>
        <v/>
      </c>
      <c r="E1343" s="191" t="str">
        <f>IF('Formulario PPGR3'!$G1343="","",'Formulario PPGR1'!#REF!)</f>
        <v/>
      </c>
      <c r="F1343" s="191" t="str">
        <f>IF('Formulario PPGR3'!$G1343="","",'Formulario PPGR1'!#REF!)</f>
        <v/>
      </c>
      <c r="G1343" s="190"/>
      <c r="H1343" s="528" t="e" cm="1" vm="1">
        <f t="array" ref="H1343">IF([2]!Tabla1[[#This Row],[Código_Actividad]]="","",_xlfn.XLOOKUP([2]!Tabla1[[#This Row],[Código_Actividad]],CodigoActividad,[2]!Tabla2[Actividades Programables Presupuestables],"",0))</f>
        <v>#REF!</v>
      </c>
      <c r="I1343" s="529" t="str">
        <f>IFERROR(VLOOKUP('[2]Formulario PPGR3'!$G1343,'[2]Formulario PPGR2'!$H$9:$V$534,15,FALSE),"")</f>
        <v/>
      </c>
      <c r="J1343" s="534"/>
      <c r="K1343" s="533"/>
      <c r="L1343" s="530" t="str">
        <f>IF([2]!Tabla1[[#This Row],[Descripción]]="","",_xlfn.XLOOKUP([2]!Tabla1[[#This Row],[Descripción]],[2]!Tabla10[Descripción],[2]!Tabla10[Unidad de Medida],"",0))</f>
        <v/>
      </c>
      <c r="M1343" s="321"/>
      <c r="N1343" s="546" t="str">
        <f>IF([2]!Tabla1[[#This Row],[Descripción]]="","",_xlfn.XLOOKUP([2]!Tabla1[[#This Row],[Descripción]],[2]!Tabla10[Descripción],[2]!Tabla10[Precio Unitario],0))</f>
        <v/>
      </c>
      <c r="O1343" s="546" t="str">
        <f>IF([2]!Tabla1[[#This Row],[Cantidad de Insumos]]="","",[2]!Tabla1[[#This Row],[Precio Unitario]]*[2]!Tabla1[[#This Row],[Cantidad de Insumos]])</f>
        <v/>
      </c>
      <c r="P1343" s="531" t="str">
        <f>IF([2]!Tabla1[[#This Row],[Descripción]]="","",_xlfn.XLOOKUP([2]!Tabla1[[#This Row],[Descripción]],[2]!Tabla10[Descripción],[2]!Tabla10[CODIGO PRESUPUESTARIO],0))</f>
        <v/>
      </c>
      <c r="Q1343" s="532"/>
      <c r="R1343" s="532" t="str">
        <f>IF([2]!Tabla1[[#This Row],[Insumos]]="","",_xlfn.XLOOKUP([2]!Tabla1[[#This Row],[Insumos]],[2]!Tabla10[Insumo],[2]!Tabla10[InsumoAbrev],"",0))</f>
        <v/>
      </c>
      <c r="S1343" s="191"/>
    </row>
    <row r="1344" spans="2:19">
      <c r="B1344" s="191" t="str">
        <f>IF('Formulario PPGR3'!$G1344="","",CONCATENATE('Formulario PPGR3'!$C1344,".",'Formulario PPGR3'!$D1344,".",'Formulario PPGR3'!$E1344,".",'Formulario PPGR3'!$F1344))</f>
        <v/>
      </c>
      <c r="C1344" s="191" t="str">
        <f>IF('Formulario PPGR3'!$G1344="","",'Formulario PPGR1'!#REF!)</f>
        <v/>
      </c>
      <c r="D1344" s="191" t="str">
        <f>IF('Formulario PPGR3'!$G1344="","",'Formulario PPGR1'!#REF!)</f>
        <v/>
      </c>
      <c r="E1344" s="191" t="str">
        <f>IF('Formulario PPGR3'!$G1344="","",'Formulario PPGR1'!#REF!)</f>
        <v/>
      </c>
      <c r="F1344" s="191" t="str">
        <f>IF('Formulario PPGR3'!$G1344="","",'Formulario PPGR1'!#REF!)</f>
        <v/>
      </c>
      <c r="G1344" s="190"/>
      <c r="H1344" s="528" t="e" cm="1" vm="1">
        <f t="array" ref="H1344">IF([2]!Tabla1[[#This Row],[Código_Actividad]]="","",_xlfn.XLOOKUP([2]!Tabla1[[#This Row],[Código_Actividad]],CodigoActividad,[2]!Tabla2[Actividades Programables Presupuestables],"",0))</f>
        <v>#REF!</v>
      </c>
      <c r="I1344" s="529" t="str">
        <f>IFERROR(VLOOKUP('[2]Formulario PPGR3'!$G1344,'[2]Formulario PPGR2'!$H$9:$V$534,15,FALSE),"")</f>
        <v/>
      </c>
      <c r="J1344" s="534"/>
      <c r="K1344" s="533"/>
      <c r="L1344" s="530" t="str">
        <f>IF([2]!Tabla1[[#This Row],[Descripción]]="","",_xlfn.XLOOKUP([2]!Tabla1[[#This Row],[Descripción]],[2]!Tabla10[Descripción],[2]!Tabla10[Unidad de Medida],"",0))</f>
        <v/>
      </c>
      <c r="M1344" s="321"/>
      <c r="N1344" s="546" t="str">
        <f>IF([2]!Tabla1[[#This Row],[Descripción]]="","",_xlfn.XLOOKUP([2]!Tabla1[[#This Row],[Descripción]],[2]!Tabla10[Descripción],[2]!Tabla10[Precio Unitario],0))</f>
        <v/>
      </c>
      <c r="O1344" s="546" t="str">
        <f>IF([2]!Tabla1[[#This Row],[Cantidad de Insumos]]="","",[2]!Tabla1[[#This Row],[Precio Unitario]]*[2]!Tabla1[[#This Row],[Cantidad de Insumos]])</f>
        <v/>
      </c>
      <c r="P1344" s="531" t="str">
        <f>IF([2]!Tabla1[[#This Row],[Descripción]]="","",_xlfn.XLOOKUP([2]!Tabla1[[#This Row],[Descripción]],[2]!Tabla10[Descripción],[2]!Tabla10[CODIGO PRESUPUESTARIO],0))</f>
        <v/>
      </c>
      <c r="Q1344" s="532"/>
      <c r="R1344" s="532" t="str">
        <f>IF([2]!Tabla1[[#This Row],[Insumos]]="","",_xlfn.XLOOKUP([2]!Tabla1[[#This Row],[Insumos]],[2]!Tabla10[Insumo],[2]!Tabla10[InsumoAbrev],"",0))</f>
        <v/>
      </c>
      <c r="S1344" s="191"/>
    </row>
    <row r="1345" spans="2:19">
      <c r="B1345" s="191" t="str">
        <f>IF('Formulario PPGR3'!$G1345="","",CONCATENATE('Formulario PPGR3'!$C1345,".",'Formulario PPGR3'!$D1345,".",'Formulario PPGR3'!$E1345,".",'Formulario PPGR3'!$F1345))</f>
        <v/>
      </c>
      <c r="C1345" s="191" t="str">
        <f>IF('Formulario PPGR3'!$G1345="","",'Formulario PPGR1'!#REF!)</f>
        <v/>
      </c>
      <c r="D1345" s="191" t="str">
        <f>IF('Formulario PPGR3'!$G1345="","",'Formulario PPGR1'!#REF!)</f>
        <v/>
      </c>
      <c r="E1345" s="191" t="str">
        <f>IF('Formulario PPGR3'!$G1345="","",'Formulario PPGR1'!#REF!)</f>
        <v/>
      </c>
      <c r="F1345" s="191" t="str">
        <f>IF('Formulario PPGR3'!$G1345="","",'Formulario PPGR1'!#REF!)</f>
        <v/>
      </c>
      <c r="G1345" s="190"/>
      <c r="H1345" s="528" t="e" cm="1" vm="1">
        <f t="array" ref="H1345">IF([2]!Tabla1[[#This Row],[Código_Actividad]]="","",_xlfn.XLOOKUP([2]!Tabla1[[#This Row],[Código_Actividad]],CodigoActividad,[2]!Tabla2[Actividades Programables Presupuestables],"",0))</f>
        <v>#REF!</v>
      </c>
      <c r="I1345" s="529" t="str">
        <f>IFERROR(VLOOKUP('[2]Formulario PPGR3'!$G1345,'[2]Formulario PPGR2'!$H$9:$V$534,15,FALSE),"")</f>
        <v/>
      </c>
      <c r="J1345" s="534"/>
      <c r="K1345" s="533"/>
      <c r="L1345" s="530" t="str">
        <f>IF([2]!Tabla1[[#This Row],[Descripción]]="","",_xlfn.XLOOKUP([2]!Tabla1[[#This Row],[Descripción]],[2]!Tabla10[Descripción],[2]!Tabla10[Unidad de Medida],"",0))</f>
        <v/>
      </c>
      <c r="M1345" s="321"/>
      <c r="N1345" s="546" t="str">
        <f>IF([2]!Tabla1[[#This Row],[Descripción]]="","",_xlfn.XLOOKUP([2]!Tabla1[[#This Row],[Descripción]],[2]!Tabla10[Descripción],[2]!Tabla10[Precio Unitario],0))</f>
        <v/>
      </c>
      <c r="O1345" s="546" t="str">
        <f>IF([2]!Tabla1[[#This Row],[Cantidad de Insumos]]="","",[2]!Tabla1[[#This Row],[Precio Unitario]]*[2]!Tabla1[[#This Row],[Cantidad de Insumos]])</f>
        <v/>
      </c>
      <c r="P1345" s="531" t="str">
        <f>IF([2]!Tabla1[[#This Row],[Descripción]]="","",_xlfn.XLOOKUP([2]!Tabla1[[#This Row],[Descripción]],[2]!Tabla10[Descripción],[2]!Tabla10[CODIGO PRESUPUESTARIO],0))</f>
        <v/>
      </c>
      <c r="Q1345" s="532"/>
      <c r="R1345" s="532" t="str">
        <f>IF([2]!Tabla1[[#This Row],[Insumos]]="","",_xlfn.XLOOKUP([2]!Tabla1[[#This Row],[Insumos]],[2]!Tabla10[Insumo],[2]!Tabla10[InsumoAbrev],"",0))</f>
        <v/>
      </c>
      <c r="S1345" s="191"/>
    </row>
    <row r="1346" spans="2:19">
      <c r="B1346" s="191" t="str">
        <f>IF('Formulario PPGR3'!$G1346="","",CONCATENATE('Formulario PPGR3'!$C1346,".",'Formulario PPGR3'!$D1346,".",'Formulario PPGR3'!$E1346,".",'Formulario PPGR3'!$F1346))</f>
        <v/>
      </c>
      <c r="C1346" s="191" t="str">
        <f>IF('Formulario PPGR3'!$G1346="","",'Formulario PPGR1'!#REF!)</f>
        <v/>
      </c>
      <c r="D1346" s="191" t="str">
        <f>IF('Formulario PPGR3'!$G1346="","",'Formulario PPGR1'!#REF!)</f>
        <v/>
      </c>
      <c r="E1346" s="191" t="str">
        <f>IF('Formulario PPGR3'!$G1346="","",'Formulario PPGR1'!#REF!)</f>
        <v/>
      </c>
      <c r="F1346" s="191" t="str">
        <f>IF('Formulario PPGR3'!$G1346="","",'Formulario PPGR1'!#REF!)</f>
        <v/>
      </c>
      <c r="G1346" s="190"/>
      <c r="H1346" s="528" t="e" cm="1" vm="1">
        <f t="array" ref="H1346">IF([2]!Tabla1[[#This Row],[Código_Actividad]]="","",_xlfn.XLOOKUP([2]!Tabla1[[#This Row],[Código_Actividad]],CodigoActividad,[2]!Tabla2[Actividades Programables Presupuestables],"",0))</f>
        <v>#REF!</v>
      </c>
      <c r="I1346" s="529" t="str">
        <f>IFERROR(VLOOKUP('[2]Formulario PPGR3'!$G1346,'[2]Formulario PPGR2'!$H$9:$V$534,15,FALSE),"")</f>
        <v/>
      </c>
      <c r="J1346" s="534"/>
      <c r="K1346" s="533"/>
      <c r="L1346" s="530" t="str">
        <f>IF([2]!Tabla1[[#This Row],[Descripción]]="","",_xlfn.XLOOKUP([2]!Tabla1[[#This Row],[Descripción]],[2]!Tabla10[Descripción],[2]!Tabla10[Unidad de Medida],"",0))</f>
        <v/>
      </c>
      <c r="M1346" s="321"/>
      <c r="N1346" s="546" t="str">
        <f>IF([2]!Tabla1[[#This Row],[Descripción]]="","",_xlfn.XLOOKUP([2]!Tabla1[[#This Row],[Descripción]],[2]!Tabla10[Descripción],[2]!Tabla10[Precio Unitario],0))</f>
        <v/>
      </c>
      <c r="O1346" s="546" t="str">
        <f>IF([2]!Tabla1[[#This Row],[Cantidad de Insumos]]="","",[2]!Tabla1[[#This Row],[Precio Unitario]]*[2]!Tabla1[[#This Row],[Cantidad de Insumos]])</f>
        <v/>
      </c>
      <c r="P1346" s="531" t="str">
        <f>IF([2]!Tabla1[[#This Row],[Descripción]]="","",_xlfn.XLOOKUP([2]!Tabla1[[#This Row],[Descripción]],[2]!Tabla10[Descripción],[2]!Tabla10[CODIGO PRESUPUESTARIO],0))</f>
        <v/>
      </c>
      <c r="Q1346" s="532"/>
      <c r="R1346" s="532" t="str">
        <f>IF([2]!Tabla1[[#This Row],[Insumos]]="","",_xlfn.XLOOKUP([2]!Tabla1[[#This Row],[Insumos]],[2]!Tabla10[Insumo],[2]!Tabla10[InsumoAbrev],"",0))</f>
        <v/>
      </c>
      <c r="S1346" s="191"/>
    </row>
    <row r="1347" spans="2:19">
      <c r="B1347" s="191" t="str">
        <f>IF('Formulario PPGR3'!$G1347="","",CONCATENATE('Formulario PPGR3'!$C1347,".",'Formulario PPGR3'!$D1347,".",'Formulario PPGR3'!$E1347,".",'Formulario PPGR3'!$F1347))</f>
        <v/>
      </c>
      <c r="C1347" s="191" t="str">
        <f>IF('Formulario PPGR3'!$G1347="","",'Formulario PPGR1'!#REF!)</f>
        <v/>
      </c>
      <c r="D1347" s="191" t="str">
        <f>IF('Formulario PPGR3'!$G1347="","",'Formulario PPGR1'!#REF!)</f>
        <v/>
      </c>
      <c r="E1347" s="191" t="str">
        <f>IF('Formulario PPGR3'!$G1347="","",'Formulario PPGR1'!#REF!)</f>
        <v/>
      </c>
      <c r="F1347" s="191" t="str">
        <f>IF('Formulario PPGR3'!$G1347="","",'Formulario PPGR1'!#REF!)</f>
        <v/>
      </c>
      <c r="G1347" s="190"/>
      <c r="H1347" s="528" t="e" cm="1" vm="1">
        <f t="array" ref="H1347">IF([2]!Tabla1[[#This Row],[Código_Actividad]]="","",_xlfn.XLOOKUP([2]!Tabla1[[#This Row],[Código_Actividad]],CodigoActividad,[2]!Tabla2[Actividades Programables Presupuestables],"",0))</f>
        <v>#REF!</v>
      </c>
      <c r="I1347" s="529" t="str">
        <f>IFERROR(VLOOKUP('[2]Formulario PPGR3'!$G1347,'[2]Formulario PPGR2'!$H$9:$V$534,15,FALSE),"")</f>
        <v/>
      </c>
      <c r="J1347" s="534"/>
      <c r="K1347" s="533"/>
      <c r="L1347" s="530" t="str">
        <f>IF([2]!Tabla1[[#This Row],[Descripción]]="","",_xlfn.XLOOKUP([2]!Tabla1[[#This Row],[Descripción]],[2]!Tabla10[Descripción],[2]!Tabla10[Unidad de Medida],"",0))</f>
        <v/>
      </c>
      <c r="M1347" s="321"/>
      <c r="N1347" s="546" t="str">
        <f>IF([2]!Tabla1[[#This Row],[Descripción]]="","",_xlfn.XLOOKUP([2]!Tabla1[[#This Row],[Descripción]],[2]!Tabla10[Descripción],[2]!Tabla10[Precio Unitario],0))</f>
        <v/>
      </c>
      <c r="O1347" s="546" t="str">
        <f>IF([2]!Tabla1[[#This Row],[Cantidad de Insumos]]="","",[2]!Tabla1[[#This Row],[Precio Unitario]]*[2]!Tabla1[[#This Row],[Cantidad de Insumos]])</f>
        <v/>
      </c>
      <c r="P1347" s="531" t="str">
        <f>IF([2]!Tabla1[[#This Row],[Descripción]]="","",_xlfn.XLOOKUP([2]!Tabla1[[#This Row],[Descripción]],[2]!Tabla10[Descripción],[2]!Tabla10[CODIGO PRESUPUESTARIO],0))</f>
        <v/>
      </c>
      <c r="Q1347" s="532"/>
      <c r="R1347" s="532" t="str">
        <f>IF([2]!Tabla1[[#This Row],[Insumos]]="","",_xlfn.XLOOKUP([2]!Tabla1[[#This Row],[Insumos]],[2]!Tabla10[Insumo],[2]!Tabla10[InsumoAbrev],"",0))</f>
        <v/>
      </c>
      <c r="S1347" s="191"/>
    </row>
    <row r="1348" spans="2:19">
      <c r="B1348" s="191" t="str">
        <f>IF('Formulario PPGR3'!$G1348="","",CONCATENATE('Formulario PPGR3'!$C1348,".",'Formulario PPGR3'!$D1348,".",'Formulario PPGR3'!$E1348,".",'Formulario PPGR3'!$F1348))</f>
        <v/>
      </c>
      <c r="C1348" s="191" t="str">
        <f>IF('Formulario PPGR3'!$G1348="","",'Formulario PPGR1'!#REF!)</f>
        <v/>
      </c>
      <c r="D1348" s="191" t="str">
        <f>IF('Formulario PPGR3'!$G1348="","",'Formulario PPGR1'!#REF!)</f>
        <v/>
      </c>
      <c r="E1348" s="191" t="str">
        <f>IF('Formulario PPGR3'!$G1348="","",'Formulario PPGR1'!#REF!)</f>
        <v/>
      </c>
      <c r="F1348" s="191" t="str">
        <f>IF('Formulario PPGR3'!$G1348="","",'Formulario PPGR1'!#REF!)</f>
        <v/>
      </c>
      <c r="G1348" s="190"/>
      <c r="H1348" s="528" t="e" cm="1" vm="1">
        <f t="array" ref="H1348">IF([2]!Tabla1[[#This Row],[Código_Actividad]]="","",_xlfn.XLOOKUP([2]!Tabla1[[#This Row],[Código_Actividad]],CodigoActividad,[2]!Tabla2[Actividades Programables Presupuestables],"",0))</f>
        <v>#REF!</v>
      </c>
      <c r="I1348" s="529" t="str">
        <f>IFERROR(VLOOKUP('[2]Formulario PPGR3'!$G1348,'[2]Formulario PPGR2'!$H$9:$V$534,15,FALSE),"")</f>
        <v/>
      </c>
      <c r="J1348" s="534"/>
      <c r="K1348" s="533"/>
      <c r="L1348" s="530" t="str">
        <f>IF([2]!Tabla1[[#This Row],[Descripción]]="","",_xlfn.XLOOKUP([2]!Tabla1[[#This Row],[Descripción]],[2]!Tabla10[Descripción],[2]!Tabla10[Unidad de Medida],"",0))</f>
        <v/>
      </c>
      <c r="M1348" s="321"/>
      <c r="N1348" s="546" t="str">
        <f>IF([2]!Tabla1[[#This Row],[Descripción]]="","",_xlfn.XLOOKUP([2]!Tabla1[[#This Row],[Descripción]],[2]!Tabla10[Descripción],[2]!Tabla10[Precio Unitario],0))</f>
        <v/>
      </c>
      <c r="O1348" s="546" t="str">
        <f>IF([2]!Tabla1[[#This Row],[Cantidad de Insumos]]="","",[2]!Tabla1[[#This Row],[Precio Unitario]]*[2]!Tabla1[[#This Row],[Cantidad de Insumos]])</f>
        <v/>
      </c>
      <c r="P1348" s="531" t="str">
        <f>IF([2]!Tabla1[[#This Row],[Descripción]]="","",_xlfn.XLOOKUP([2]!Tabla1[[#This Row],[Descripción]],[2]!Tabla10[Descripción],[2]!Tabla10[CODIGO PRESUPUESTARIO],0))</f>
        <v/>
      </c>
      <c r="Q1348" s="532"/>
      <c r="R1348" s="532" t="str">
        <f>IF([2]!Tabla1[[#This Row],[Insumos]]="","",_xlfn.XLOOKUP([2]!Tabla1[[#This Row],[Insumos]],[2]!Tabla10[Insumo],[2]!Tabla10[InsumoAbrev],"",0))</f>
        <v/>
      </c>
      <c r="S1348" s="191"/>
    </row>
    <row r="1349" spans="2:19">
      <c r="B1349" s="191" t="str">
        <f>IF('Formulario PPGR3'!$G1349="","",CONCATENATE('Formulario PPGR3'!$C1349,".",'Formulario PPGR3'!$D1349,".",'Formulario PPGR3'!$E1349,".",'Formulario PPGR3'!$F1349))</f>
        <v/>
      </c>
      <c r="C1349" s="191" t="str">
        <f>IF('Formulario PPGR3'!$G1349="","",'Formulario PPGR1'!#REF!)</f>
        <v/>
      </c>
      <c r="D1349" s="191" t="str">
        <f>IF('Formulario PPGR3'!$G1349="","",'Formulario PPGR1'!#REF!)</f>
        <v/>
      </c>
      <c r="E1349" s="191" t="str">
        <f>IF('Formulario PPGR3'!$G1349="","",'Formulario PPGR1'!#REF!)</f>
        <v/>
      </c>
      <c r="F1349" s="191" t="str">
        <f>IF('Formulario PPGR3'!$G1349="","",'Formulario PPGR1'!#REF!)</f>
        <v/>
      </c>
      <c r="G1349" s="190"/>
      <c r="H1349" s="528" t="e" cm="1" vm="1">
        <f t="array" ref="H1349">IF([2]!Tabla1[[#This Row],[Código_Actividad]]="","",_xlfn.XLOOKUP([2]!Tabla1[[#This Row],[Código_Actividad]],CodigoActividad,[2]!Tabla2[Actividades Programables Presupuestables],"",0))</f>
        <v>#REF!</v>
      </c>
      <c r="I1349" s="529" t="str">
        <f>IFERROR(VLOOKUP('[2]Formulario PPGR3'!$G1349,'[2]Formulario PPGR2'!$H$9:$V$534,15,FALSE),"")</f>
        <v/>
      </c>
      <c r="J1349" s="534"/>
      <c r="K1349" s="533"/>
      <c r="L1349" s="530" t="str">
        <f>IF([2]!Tabla1[[#This Row],[Descripción]]="","",_xlfn.XLOOKUP([2]!Tabla1[[#This Row],[Descripción]],[2]!Tabla10[Descripción],[2]!Tabla10[Unidad de Medida],"",0))</f>
        <v/>
      </c>
      <c r="M1349" s="321"/>
      <c r="N1349" s="546" t="str">
        <f>IF([2]!Tabla1[[#This Row],[Descripción]]="","",_xlfn.XLOOKUP([2]!Tabla1[[#This Row],[Descripción]],[2]!Tabla10[Descripción],[2]!Tabla10[Precio Unitario],0))</f>
        <v/>
      </c>
      <c r="O1349" s="546" t="str">
        <f>IF([2]!Tabla1[[#This Row],[Cantidad de Insumos]]="","",[2]!Tabla1[[#This Row],[Precio Unitario]]*[2]!Tabla1[[#This Row],[Cantidad de Insumos]])</f>
        <v/>
      </c>
      <c r="P1349" s="531" t="str">
        <f>IF([2]!Tabla1[[#This Row],[Descripción]]="","",_xlfn.XLOOKUP([2]!Tabla1[[#This Row],[Descripción]],[2]!Tabla10[Descripción],[2]!Tabla10[CODIGO PRESUPUESTARIO],0))</f>
        <v/>
      </c>
      <c r="Q1349" s="532"/>
      <c r="R1349" s="532" t="str">
        <f>IF([2]!Tabla1[[#This Row],[Insumos]]="","",_xlfn.XLOOKUP([2]!Tabla1[[#This Row],[Insumos]],[2]!Tabla10[Insumo],[2]!Tabla10[InsumoAbrev],"",0))</f>
        <v/>
      </c>
      <c r="S1349" s="191"/>
    </row>
    <row r="1350" spans="2:19">
      <c r="B1350" s="191" t="str">
        <f>IF('Formulario PPGR3'!$G1350="","",CONCATENATE('Formulario PPGR3'!$C1350,".",'Formulario PPGR3'!$D1350,".",'Formulario PPGR3'!$E1350,".",'Formulario PPGR3'!$F1350))</f>
        <v/>
      </c>
      <c r="C1350" s="191" t="str">
        <f>IF('Formulario PPGR3'!$G1350="","",'Formulario PPGR1'!#REF!)</f>
        <v/>
      </c>
      <c r="D1350" s="191" t="str">
        <f>IF('Formulario PPGR3'!$G1350="","",'Formulario PPGR1'!#REF!)</f>
        <v/>
      </c>
      <c r="E1350" s="191" t="str">
        <f>IF('Formulario PPGR3'!$G1350="","",'Formulario PPGR1'!#REF!)</f>
        <v/>
      </c>
      <c r="F1350" s="191" t="str">
        <f>IF('Formulario PPGR3'!$G1350="","",'Formulario PPGR1'!#REF!)</f>
        <v/>
      </c>
      <c r="G1350" s="190"/>
      <c r="H1350" s="528" t="e" cm="1" vm="1">
        <f t="array" ref="H1350">IF([2]!Tabla1[[#This Row],[Código_Actividad]]="","",_xlfn.XLOOKUP([2]!Tabla1[[#This Row],[Código_Actividad]],CodigoActividad,[2]!Tabla2[Actividades Programables Presupuestables],"",0))</f>
        <v>#REF!</v>
      </c>
      <c r="I1350" s="529" t="str">
        <f>IFERROR(VLOOKUP('[2]Formulario PPGR3'!$G1350,'[2]Formulario PPGR2'!$H$9:$V$534,15,FALSE),"")</f>
        <v/>
      </c>
      <c r="J1350" s="534"/>
      <c r="K1350" s="533"/>
      <c r="L1350" s="530" t="str">
        <f>IF([2]!Tabla1[[#This Row],[Descripción]]="","",_xlfn.XLOOKUP([2]!Tabla1[[#This Row],[Descripción]],[2]!Tabla10[Descripción],[2]!Tabla10[Unidad de Medida],"",0))</f>
        <v/>
      </c>
      <c r="M1350" s="321"/>
      <c r="N1350" s="546" t="str">
        <f>IF([2]!Tabla1[[#This Row],[Descripción]]="","",_xlfn.XLOOKUP([2]!Tabla1[[#This Row],[Descripción]],[2]!Tabla10[Descripción],[2]!Tabla10[Precio Unitario],0))</f>
        <v/>
      </c>
      <c r="O1350" s="546" t="str">
        <f>IF([2]!Tabla1[[#This Row],[Cantidad de Insumos]]="","",[2]!Tabla1[[#This Row],[Precio Unitario]]*[2]!Tabla1[[#This Row],[Cantidad de Insumos]])</f>
        <v/>
      </c>
      <c r="P1350" s="531" t="str">
        <f>IF([2]!Tabla1[[#This Row],[Descripción]]="","",_xlfn.XLOOKUP([2]!Tabla1[[#This Row],[Descripción]],[2]!Tabla10[Descripción],[2]!Tabla10[CODIGO PRESUPUESTARIO],0))</f>
        <v/>
      </c>
      <c r="Q1350" s="532"/>
      <c r="R1350" s="532" t="str">
        <f>IF([2]!Tabla1[[#This Row],[Insumos]]="","",_xlfn.XLOOKUP([2]!Tabla1[[#This Row],[Insumos]],[2]!Tabla10[Insumo],[2]!Tabla10[InsumoAbrev],"",0))</f>
        <v/>
      </c>
      <c r="S1350" s="191"/>
    </row>
    <row r="1351" spans="2:19">
      <c r="B1351" s="191" t="str">
        <f>IF('Formulario PPGR3'!$G1351="","",CONCATENATE('Formulario PPGR3'!$C1351,".",'Formulario PPGR3'!$D1351,".",'Formulario PPGR3'!$E1351,".",'Formulario PPGR3'!$F1351))</f>
        <v/>
      </c>
      <c r="C1351" s="191" t="str">
        <f>IF('Formulario PPGR3'!$G1351="","",'Formulario PPGR1'!#REF!)</f>
        <v/>
      </c>
      <c r="D1351" s="191" t="str">
        <f>IF('Formulario PPGR3'!$G1351="","",'Formulario PPGR1'!#REF!)</f>
        <v/>
      </c>
      <c r="E1351" s="191" t="str">
        <f>IF('Formulario PPGR3'!$G1351="","",'Formulario PPGR1'!#REF!)</f>
        <v/>
      </c>
      <c r="F1351" s="191" t="str">
        <f>IF('Formulario PPGR3'!$G1351="","",'Formulario PPGR1'!#REF!)</f>
        <v/>
      </c>
      <c r="G1351" s="241"/>
      <c r="H1351" s="528" t="e" cm="1" vm="1">
        <f t="array" ref="H1351">IF([2]!Tabla1[[#This Row],[Código_Actividad]]="","",_xlfn.XLOOKUP([2]!Tabla1[[#This Row],[Código_Actividad]],CodigoActividad,[2]!Tabla2[Actividades Programables Presupuestables],"",0))</f>
        <v>#REF!</v>
      </c>
      <c r="I1351" s="529" t="str">
        <f>IFERROR(VLOOKUP('[2]Formulario PPGR3'!$G1351,'[2]Formulario PPGR2'!$H$9:$V$534,15,FALSE),"")</f>
        <v/>
      </c>
      <c r="J1351" s="534"/>
      <c r="K1351" s="533"/>
      <c r="L1351" s="530" t="str">
        <f>IF([2]!Tabla1[[#This Row],[Descripción]]="","",_xlfn.XLOOKUP([2]!Tabla1[[#This Row],[Descripción]],[2]!Tabla10[Descripción],[2]!Tabla10[Unidad de Medida],"",0))</f>
        <v/>
      </c>
      <c r="M1351" s="321"/>
      <c r="N1351" s="546" t="str">
        <f>IF([2]!Tabla1[[#This Row],[Descripción]]="","",_xlfn.XLOOKUP([2]!Tabla1[[#This Row],[Descripción]],[2]!Tabla10[Descripción],[2]!Tabla10[Precio Unitario],0))</f>
        <v/>
      </c>
      <c r="O1351" s="546" t="str">
        <f>IF([2]!Tabla1[[#This Row],[Cantidad de Insumos]]="","",[2]!Tabla1[[#This Row],[Precio Unitario]]*[2]!Tabla1[[#This Row],[Cantidad de Insumos]])</f>
        <v/>
      </c>
      <c r="P1351" s="531" t="str">
        <f>IF([2]!Tabla1[[#This Row],[Descripción]]="","",_xlfn.XLOOKUP([2]!Tabla1[[#This Row],[Descripción]],[2]!Tabla10[Descripción],[2]!Tabla10[CODIGO PRESUPUESTARIO],0))</f>
        <v/>
      </c>
      <c r="Q1351" s="532"/>
      <c r="R1351" s="532" t="str">
        <f>IF([2]!Tabla1[[#This Row],[Insumos]]="","",_xlfn.XLOOKUP([2]!Tabla1[[#This Row],[Insumos]],[2]!Tabla10[Insumo],[2]!Tabla10[InsumoAbrev],"",0))</f>
        <v/>
      </c>
      <c r="S1351" s="191"/>
    </row>
    <row r="1352" spans="2:19">
      <c r="B1352" s="191" t="str">
        <f>IF('Formulario PPGR3'!$G1352="","",CONCATENATE('Formulario PPGR3'!$C1352,".",'Formulario PPGR3'!$D1352,".",'Formulario PPGR3'!$E1352,".",'Formulario PPGR3'!$F1352))</f>
        <v/>
      </c>
      <c r="C1352" s="191" t="str">
        <f>IF('Formulario PPGR3'!$G1352="","",'Formulario PPGR1'!#REF!)</f>
        <v/>
      </c>
      <c r="D1352" s="191" t="str">
        <f>IF('Formulario PPGR3'!$G1352="","",'Formulario PPGR1'!#REF!)</f>
        <v/>
      </c>
      <c r="E1352" s="191" t="str">
        <f>IF('Formulario PPGR3'!$G1352="","",'Formulario PPGR1'!#REF!)</f>
        <v/>
      </c>
      <c r="F1352" s="191" t="str">
        <f>IF('Formulario PPGR3'!$G1352="","",'Formulario PPGR1'!#REF!)</f>
        <v/>
      </c>
      <c r="G1352" s="241"/>
      <c r="H1352" s="528" t="e" cm="1" vm="1">
        <f t="array" ref="H1352">IF([2]!Tabla1[[#This Row],[Código_Actividad]]="","",_xlfn.XLOOKUP([2]!Tabla1[[#This Row],[Código_Actividad]],CodigoActividad,[2]!Tabla2[Actividades Programables Presupuestables],"",0))</f>
        <v>#REF!</v>
      </c>
      <c r="I1352" s="529" t="str">
        <f>IFERROR(VLOOKUP('[2]Formulario PPGR3'!$G1352,'[2]Formulario PPGR2'!$H$9:$V$534,15,FALSE),"")</f>
        <v/>
      </c>
      <c r="J1352" s="534"/>
      <c r="K1352" s="533"/>
      <c r="L1352" s="530" t="str">
        <f>IF([2]!Tabla1[[#This Row],[Descripción]]="","",_xlfn.XLOOKUP([2]!Tabla1[[#This Row],[Descripción]],[2]!Tabla10[Descripción],[2]!Tabla10[Unidad de Medida],"",0))</f>
        <v/>
      </c>
      <c r="M1352" s="321"/>
      <c r="N1352" s="546" t="str">
        <f>IF([2]!Tabla1[[#This Row],[Descripción]]="","",_xlfn.XLOOKUP([2]!Tabla1[[#This Row],[Descripción]],[2]!Tabla10[Descripción],[2]!Tabla10[Precio Unitario],0))</f>
        <v/>
      </c>
      <c r="O1352" s="546" t="str">
        <f>IF([2]!Tabla1[[#This Row],[Cantidad de Insumos]]="","",[2]!Tabla1[[#This Row],[Precio Unitario]]*[2]!Tabla1[[#This Row],[Cantidad de Insumos]])</f>
        <v/>
      </c>
      <c r="P1352" s="531" t="str">
        <f>IF([2]!Tabla1[[#This Row],[Descripción]]="","",_xlfn.XLOOKUP([2]!Tabla1[[#This Row],[Descripción]],[2]!Tabla10[Descripción],[2]!Tabla10[CODIGO PRESUPUESTARIO],0))</f>
        <v/>
      </c>
      <c r="Q1352" s="532"/>
      <c r="R1352" s="532" t="str">
        <f>IF([2]!Tabla1[[#This Row],[Insumos]]="","",_xlfn.XLOOKUP([2]!Tabla1[[#This Row],[Insumos]],[2]!Tabla10[Insumo],[2]!Tabla10[InsumoAbrev],"",0))</f>
        <v/>
      </c>
      <c r="S1352" s="191"/>
    </row>
    <row r="1353" spans="2:19">
      <c r="B1353" s="191" t="str">
        <f>IF('Formulario PPGR3'!$G1353="","",CONCATENATE('Formulario PPGR3'!$C1353,".",'Formulario PPGR3'!$D1353,".",'Formulario PPGR3'!$E1353,".",'Formulario PPGR3'!$F1353))</f>
        <v/>
      </c>
      <c r="C1353" s="191" t="str">
        <f>IF('Formulario PPGR3'!$G1353="","",'Formulario PPGR1'!#REF!)</f>
        <v/>
      </c>
      <c r="D1353" s="191" t="str">
        <f>IF('Formulario PPGR3'!$G1353="","",'Formulario PPGR1'!#REF!)</f>
        <v/>
      </c>
      <c r="E1353" s="191" t="str">
        <f>IF('Formulario PPGR3'!$G1353="","",'Formulario PPGR1'!#REF!)</f>
        <v/>
      </c>
      <c r="F1353" s="191" t="str">
        <f>IF('Formulario PPGR3'!$G1353="","",'Formulario PPGR1'!#REF!)</f>
        <v/>
      </c>
      <c r="G1353" s="241"/>
      <c r="H1353" s="528" t="e" cm="1" vm="1">
        <f t="array" ref="H1353">IF([2]!Tabla1[[#This Row],[Código_Actividad]]="","",_xlfn.XLOOKUP([2]!Tabla1[[#This Row],[Código_Actividad]],CodigoActividad,[2]!Tabla2[Actividades Programables Presupuestables],"",0))</f>
        <v>#REF!</v>
      </c>
      <c r="I1353" s="529" t="str">
        <f>IFERROR(VLOOKUP('[2]Formulario PPGR3'!$G1353,'[2]Formulario PPGR2'!$H$9:$V$534,15,FALSE),"")</f>
        <v/>
      </c>
      <c r="J1353" s="534"/>
      <c r="K1353" s="533"/>
      <c r="L1353" s="530" t="str">
        <f>IF([2]!Tabla1[[#This Row],[Descripción]]="","",_xlfn.XLOOKUP([2]!Tabla1[[#This Row],[Descripción]],[2]!Tabla10[Descripción],[2]!Tabla10[Unidad de Medida],"",0))</f>
        <v/>
      </c>
      <c r="M1353" s="321"/>
      <c r="N1353" s="546" t="str">
        <f>IF([2]!Tabla1[[#This Row],[Descripción]]="","",_xlfn.XLOOKUP([2]!Tabla1[[#This Row],[Descripción]],[2]!Tabla10[Descripción],[2]!Tabla10[Precio Unitario],0))</f>
        <v/>
      </c>
      <c r="O1353" s="546" t="str">
        <f>IF([2]!Tabla1[[#This Row],[Cantidad de Insumos]]="","",[2]!Tabla1[[#This Row],[Precio Unitario]]*[2]!Tabla1[[#This Row],[Cantidad de Insumos]])</f>
        <v/>
      </c>
      <c r="P1353" s="531" t="str">
        <f>IF([2]!Tabla1[[#This Row],[Descripción]]="","",_xlfn.XLOOKUP([2]!Tabla1[[#This Row],[Descripción]],[2]!Tabla10[Descripción],[2]!Tabla10[CODIGO PRESUPUESTARIO],0))</f>
        <v/>
      </c>
      <c r="Q1353" s="532"/>
      <c r="R1353" s="532" t="str">
        <f>IF([2]!Tabla1[[#This Row],[Insumos]]="","",_xlfn.XLOOKUP([2]!Tabla1[[#This Row],[Insumos]],[2]!Tabla10[Insumo],[2]!Tabla10[InsumoAbrev],"",0))</f>
        <v/>
      </c>
      <c r="S1353" s="191"/>
    </row>
    <row r="1354" spans="2:19">
      <c r="B1354" s="191" t="str">
        <f>IF('Formulario PPGR3'!$G1354="","",CONCATENATE('Formulario PPGR3'!$C1354,".",'Formulario PPGR3'!$D1354,".",'Formulario PPGR3'!$E1354,".",'Formulario PPGR3'!$F1354))</f>
        <v/>
      </c>
      <c r="C1354" s="191" t="str">
        <f>IF('Formulario PPGR3'!$G1354="","",'Formulario PPGR1'!#REF!)</f>
        <v/>
      </c>
      <c r="D1354" s="191" t="str">
        <f>IF('Formulario PPGR3'!$G1354="","",'Formulario PPGR1'!#REF!)</f>
        <v/>
      </c>
      <c r="E1354" s="191" t="str">
        <f>IF('Formulario PPGR3'!$G1354="","",'Formulario PPGR1'!#REF!)</f>
        <v/>
      </c>
      <c r="F1354" s="191" t="str">
        <f>IF('Formulario PPGR3'!$G1354="","",'Formulario PPGR1'!#REF!)</f>
        <v/>
      </c>
      <c r="G1354" s="241"/>
      <c r="H1354" s="528" t="e" cm="1" vm="1">
        <f t="array" ref="H1354">IF([2]!Tabla1[[#This Row],[Código_Actividad]]="","",_xlfn.XLOOKUP([2]!Tabla1[[#This Row],[Código_Actividad]],CodigoActividad,[2]!Tabla2[Actividades Programables Presupuestables],"",0))</f>
        <v>#REF!</v>
      </c>
      <c r="I1354" s="529" t="str">
        <f>IFERROR(VLOOKUP('[2]Formulario PPGR3'!$G1354,'[2]Formulario PPGR2'!$H$9:$V$534,15,FALSE),"")</f>
        <v/>
      </c>
      <c r="J1354" s="534"/>
      <c r="K1354" s="533"/>
      <c r="L1354" s="530" t="str">
        <f>IF([2]!Tabla1[[#This Row],[Descripción]]="","",_xlfn.XLOOKUP([2]!Tabla1[[#This Row],[Descripción]],[2]!Tabla10[Descripción],[2]!Tabla10[Unidad de Medida],"",0))</f>
        <v/>
      </c>
      <c r="M1354" s="321"/>
      <c r="N1354" s="546" t="str">
        <f>IF([2]!Tabla1[[#This Row],[Descripción]]="","",_xlfn.XLOOKUP([2]!Tabla1[[#This Row],[Descripción]],[2]!Tabla10[Descripción],[2]!Tabla10[Precio Unitario],0))</f>
        <v/>
      </c>
      <c r="O1354" s="546" t="str">
        <f>IF([2]!Tabla1[[#This Row],[Cantidad de Insumos]]="","",[2]!Tabla1[[#This Row],[Precio Unitario]]*[2]!Tabla1[[#This Row],[Cantidad de Insumos]])</f>
        <v/>
      </c>
      <c r="P1354" s="531" t="str">
        <f>IF([2]!Tabla1[[#This Row],[Descripción]]="","",_xlfn.XLOOKUP([2]!Tabla1[[#This Row],[Descripción]],[2]!Tabla10[Descripción],[2]!Tabla10[CODIGO PRESUPUESTARIO],0))</f>
        <v/>
      </c>
      <c r="Q1354" s="532"/>
      <c r="R1354" s="532" t="str">
        <f>IF([2]!Tabla1[[#This Row],[Insumos]]="","",_xlfn.XLOOKUP([2]!Tabla1[[#This Row],[Insumos]],[2]!Tabla10[Insumo],[2]!Tabla10[InsumoAbrev],"",0))</f>
        <v/>
      </c>
      <c r="S1354" s="191"/>
    </row>
    <row r="1355" spans="2:19">
      <c r="B1355" s="191" t="str">
        <f>IF('Formulario PPGR3'!$G1355="","",CONCATENATE('Formulario PPGR3'!$C1355,".",'Formulario PPGR3'!$D1355,".",'Formulario PPGR3'!$E1355,".",'Formulario PPGR3'!$F1355))</f>
        <v/>
      </c>
      <c r="C1355" s="191" t="str">
        <f>IF('Formulario PPGR3'!$G1355="","",'Formulario PPGR1'!#REF!)</f>
        <v/>
      </c>
      <c r="D1355" s="191" t="str">
        <f>IF('Formulario PPGR3'!$G1355="","",'Formulario PPGR1'!#REF!)</f>
        <v/>
      </c>
      <c r="E1355" s="191" t="str">
        <f>IF('Formulario PPGR3'!$G1355="","",'Formulario PPGR1'!#REF!)</f>
        <v/>
      </c>
      <c r="F1355" s="191" t="str">
        <f>IF('Formulario PPGR3'!$G1355="","",'Formulario PPGR1'!#REF!)</f>
        <v/>
      </c>
      <c r="G1355" s="241"/>
      <c r="H1355" s="528" t="e" cm="1" vm="1">
        <f t="array" ref="H1355">IF([2]!Tabla1[[#This Row],[Código_Actividad]]="","",_xlfn.XLOOKUP([2]!Tabla1[[#This Row],[Código_Actividad]],CodigoActividad,[2]!Tabla2[Actividades Programables Presupuestables],"",0))</f>
        <v>#REF!</v>
      </c>
      <c r="I1355" s="529" t="str">
        <f>IFERROR(VLOOKUP('[2]Formulario PPGR3'!$G1355,'[2]Formulario PPGR2'!$H$9:$V$534,15,FALSE),"")</f>
        <v/>
      </c>
      <c r="J1355" s="534"/>
      <c r="K1355" s="533"/>
      <c r="L1355" s="530" t="str">
        <f>IF([2]!Tabla1[[#This Row],[Descripción]]="","",_xlfn.XLOOKUP([2]!Tabla1[[#This Row],[Descripción]],[2]!Tabla10[Descripción],[2]!Tabla10[Unidad de Medida],"",0))</f>
        <v/>
      </c>
      <c r="M1355" s="321"/>
      <c r="N1355" s="546" t="str">
        <f>IF([2]!Tabla1[[#This Row],[Descripción]]="","",_xlfn.XLOOKUP([2]!Tabla1[[#This Row],[Descripción]],[2]!Tabla10[Descripción],[2]!Tabla10[Precio Unitario],0))</f>
        <v/>
      </c>
      <c r="O1355" s="546" t="str">
        <f>IF([2]!Tabla1[[#This Row],[Cantidad de Insumos]]="","",[2]!Tabla1[[#This Row],[Precio Unitario]]*[2]!Tabla1[[#This Row],[Cantidad de Insumos]])</f>
        <v/>
      </c>
      <c r="P1355" s="531" t="str">
        <f>IF([2]!Tabla1[[#This Row],[Descripción]]="","",_xlfn.XLOOKUP([2]!Tabla1[[#This Row],[Descripción]],[2]!Tabla10[Descripción],[2]!Tabla10[CODIGO PRESUPUESTARIO],0))</f>
        <v/>
      </c>
      <c r="Q1355" s="532"/>
      <c r="R1355" s="532" t="str">
        <f>IF([2]!Tabla1[[#This Row],[Insumos]]="","",_xlfn.XLOOKUP([2]!Tabla1[[#This Row],[Insumos]],[2]!Tabla10[Insumo],[2]!Tabla10[InsumoAbrev],"",0))</f>
        <v/>
      </c>
      <c r="S1355" s="191"/>
    </row>
    <row r="1356" spans="2:19">
      <c r="B1356" s="191" t="str">
        <f>IF('Formulario PPGR3'!$G1356="","",CONCATENATE('Formulario PPGR3'!$C1356,".",'Formulario PPGR3'!$D1356,".",'Formulario PPGR3'!$E1356,".",'Formulario PPGR3'!$F1356))</f>
        <v/>
      </c>
      <c r="C1356" s="191" t="str">
        <f>IF('Formulario PPGR3'!$G1356="","",'Formulario PPGR1'!#REF!)</f>
        <v/>
      </c>
      <c r="D1356" s="191" t="str">
        <f>IF('Formulario PPGR3'!$G1356="","",'Formulario PPGR1'!#REF!)</f>
        <v/>
      </c>
      <c r="E1356" s="191" t="str">
        <f>IF('Formulario PPGR3'!$G1356="","",'Formulario PPGR1'!#REF!)</f>
        <v/>
      </c>
      <c r="F1356" s="191" t="str">
        <f>IF('Formulario PPGR3'!$G1356="","",'Formulario PPGR1'!#REF!)</f>
        <v/>
      </c>
      <c r="G1356" s="241"/>
      <c r="H1356" s="528" t="e" cm="1" vm="1">
        <f t="array" ref="H1356">IF([2]!Tabla1[[#This Row],[Código_Actividad]]="","",_xlfn.XLOOKUP([2]!Tabla1[[#This Row],[Código_Actividad]],CodigoActividad,[2]!Tabla2[Actividades Programables Presupuestables],"",0))</f>
        <v>#REF!</v>
      </c>
      <c r="I1356" s="529" t="str">
        <f>IFERROR(VLOOKUP('[2]Formulario PPGR3'!$G1356,'[2]Formulario PPGR2'!$H$9:$V$534,15,FALSE),"")</f>
        <v/>
      </c>
      <c r="J1356" s="534"/>
      <c r="K1356" s="533"/>
      <c r="L1356" s="530" t="str">
        <f>IF([2]!Tabla1[[#This Row],[Descripción]]="","",_xlfn.XLOOKUP([2]!Tabla1[[#This Row],[Descripción]],[2]!Tabla10[Descripción],[2]!Tabla10[Unidad de Medida],"",0))</f>
        <v/>
      </c>
      <c r="M1356" s="321"/>
      <c r="N1356" s="546" t="str">
        <f>IF([2]!Tabla1[[#This Row],[Descripción]]="","",_xlfn.XLOOKUP([2]!Tabla1[[#This Row],[Descripción]],[2]!Tabla10[Descripción],[2]!Tabla10[Precio Unitario],0))</f>
        <v/>
      </c>
      <c r="O1356" s="546" t="str">
        <f>IF([2]!Tabla1[[#This Row],[Cantidad de Insumos]]="","",[2]!Tabla1[[#This Row],[Precio Unitario]]*[2]!Tabla1[[#This Row],[Cantidad de Insumos]])</f>
        <v/>
      </c>
      <c r="P1356" s="531" t="str">
        <f>IF([2]!Tabla1[[#This Row],[Descripción]]="","",_xlfn.XLOOKUP([2]!Tabla1[[#This Row],[Descripción]],[2]!Tabla10[Descripción],[2]!Tabla10[CODIGO PRESUPUESTARIO],0))</f>
        <v/>
      </c>
      <c r="Q1356" s="532"/>
      <c r="R1356" s="532" t="str">
        <f>IF([2]!Tabla1[[#This Row],[Insumos]]="","",_xlfn.XLOOKUP([2]!Tabla1[[#This Row],[Insumos]],[2]!Tabla10[Insumo],[2]!Tabla10[InsumoAbrev],"",0))</f>
        <v/>
      </c>
      <c r="S1356" s="191"/>
    </row>
    <row r="1357" spans="2:19">
      <c r="B1357" s="191" t="str">
        <f>IF('Formulario PPGR3'!$G1357="","",CONCATENATE('Formulario PPGR3'!$C1357,".",'Formulario PPGR3'!$D1357,".",'Formulario PPGR3'!$E1357,".",'Formulario PPGR3'!$F1357))</f>
        <v/>
      </c>
      <c r="C1357" s="191" t="str">
        <f>IF('Formulario PPGR3'!$G1357="","",'Formulario PPGR1'!#REF!)</f>
        <v/>
      </c>
      <c r="D1357" s="191" t="str">
        <f>IF('Formulario PPGR3'!$G1357="","",'Formulario PPGR1'!#REF!)</f>
        <v/>
      </c>
      <c r="E1357" s="191" t="str">
        <f>IF('Formulario PPGR3'!$G1357="","",'Formulario PPGR1'!#REF!)</f>
        <v/>
      </c>
      <c r="F1357" s="191" t="str">
        <f>IF('Formulario PPGR3'!$G1357="","",'Formulario PPGR1'!#REF!)</f>
        <v/>
      </c>
      <c r="G1357" s="241"/>
      <c r="H1357" s="528" t="e" cm="1" vm="1">
        <f t="array" ref="H1357">IF([2]!Tabla1[[#This Row],[Código_Actividad]]="","",_xlfn.XLOOKUP([2]!Tabla1[[#This Row],[Código_Actividad]],CodigoActividad,[2]!Tabla2[Actividades Programables Presupuestables],"",0))</f>
        <v>#REF!</v>
      </c>
      <c r="I1357" s="529" t="str">
        <f>IFERROR(VLOOKUP('[2]Formulario PPGR3'!$G1357,'[2]Formulario PPGR2'!$H$9:$V$534,15,FALSE),"")</f>
        <v/>
      </c>
      <c r="J1357" s="534"/>
      <c r="K1357" s="533"/>
      <c r="L1357" s="530" t="str">
        <f>IF([2]!Tabla1[[#This Row],[Descripción]]="","",_xlfn.XLOOKUP([2]!Tabla1[[#This Row],[Descripción]],[2]!Tabla10[Descripción],[2]!Tabla10[Unidad de Medida],"",0))</f>
        <v/>
      </c>
      <c r="M1357" s="321"/>
      <c r="N1357" s="546" t="str">
        <f>IF([2]!Tabla1[[#This Row],[Descripción]]="","",_xlfn.XLOOKUP([2]!Tabla1[[#This Row],[Descripción]],[2]!Tabla10[Descripción],[2]!Tabla10[Precio Unitario],0))</f>
        <v/>
      </c>
      <c r="O1357" s="546" t="str">
        <f>IF([2]!Tabla1[[#This Row],[Cantidad de Insumos]]="","",[2]!Tabla1[[#This Row],[Precio Unitario]]*[2]!Tabla1[[#This Row],[Cantidad de Insumos]])</f>
        <v/>
      </c>
      <c r="P1357" s="531" t="str">
        <f>IF([2]!Tabla1[[#This Row],[Descripción]]="","",_xlfn.XLOOKUP([2]!Tabla1[[#This Row],[Descripción]],[2]!Tabla10[Descripción],[2]!Tabla10[CODIGO PRESUPUESTARIO],0))</f>
        <v/>
      </c>
      <c r="Q1357" s="532"/>
      <c r="R1357" s="532" t="str">
        <f>IF([2]!Tabla1[[#This Row],[Insumos]]="","",_xlfn.XLOOKUP([2]!Tabla1[[#This Row],[Insumos]],[2]!Tabla10[Insumo],[2]!Tabla10[InsumoAbrev],"",0))</f>
        <v/>
      </c>
      <c r="S1357" s="191"/>
    </row>
    <row r="1358" spans="2:19">
      <c r="B1358" s="191" t="str">
        <f>IF('Formulario PPGR3'!$G1358="","",CONCATENATE('Formulario PPGR3'!$C1358,".",'Formulario PPGR3'!$D1358,".",'Formulario PPGR3'!$E1358,".",'Formulario PPGR3'!$F1358))</f>
        <v/>
      </c>
      <c r="C1358" s="191" t="str">
        <f>IF('Formulario PPGR3'!$G1358="","",'Formulario PPGR1'!#REF!)</f>
        <v/>
      </c>
      <c r="D1358" s="191" t="str">
        <f>IF('Formulario PPGR3'!$G1358="","",'Formulario PPGR1'!#REF!)</f>
        <v/>
      </c>
      <c r="E1358" s="191" t="str">
        <f>IF('Formulario PPGR3'!$G1358="","",'Formulario PPGR1'!#REF!)</f>
        <v/>
      </c>
      <c r="F1358" s="191" t="str">
        <f>IF('Formulario PPGR3'!$G1358="","",'Formulario PPGR1'!#REF!)</f>
        <v/>
      </c>
      <c r="G1358" s="241"/>
      <c r="H1358" s="528" t="e" cm="1" vm="1">
        <f t="array" ref="H1358">IF([2]!Tabla1[[#This Row],[Código_Actividad]]="","",_xlfn.XLOOKUP([2]!Tabla1[[#This Row],[Código_Actividad]],CodigoActividad,[2]!Tabla2[Actividades Programables Presupuestables],"",0))</f>
        <v>#REF!</v>
      </c>
      <c r="I1358" s="529" t="str">
        <f>IFERROR(VLOOKUP('[2]Formulario PPGR3'!$G1358,'[2]Formulario PPGR2'!$H$9:$V$534,15,FALSE),"")</f>
        <v/>
      </c>
      <c r="J1358" s="534"/>
      <c r="K1358" s="533"/>
      <c r="L1358" s="530" t="str">
        <f>IF([2]!Tabla1[[#This Row],[Descripción]]="","",_xlfn.XLOOKUP([2]!Tabla1[[#This Row],[Descripción]],[2]!Tabla10[Descripción],[2]!Tabla10[Unidad de Medida],"",0))</f>
        <v/>
      </c>
      <c r="M1358" s="321"/>
      <c r="N1358" s="546" t="str">
        <f>IF([2]!Tabla1[[#This Row],[Descripción]]="","",_xlfn.XLOOKUP([2]!Tabla1[[#This Row],[Descripción]],[2]!Tabla10[Descripción],[2]!Tabla10[Precio Unitario],0))</f>
        <v/>
      </c>
      <c r="O1358" s="546" t="str">
        <f>IF([2]!Tabla1[[#This Row],[Cantidad de Insumos]]="","",[2]!Tabla1[[#This Row],[Precio Unitario]]*[2]!Tabla1[[#This Row],[Cantidad de Insumos]])</f>
        <v/>
      </c>
      <c r="P1358" s="531" t="str">
        <f>IF([2]!Tabla1[[#This Row],[Descripción]]="","",_xlfn.XLOOKUP([2]!Tabla1[[#This Row],[Descripción]],[2]!Tabla10[Descripción],[2]!Tabla10[CODIGO PRESUPUESTARIO],0))</f>
        <v/>
      </c>
      <c r="Q1358" s="532"/>
      <c r="R1358" s="532" t="str">
        <f>IF([2]!Tabla1[[#This Row],[Insumos]]="","",_xlfn.XLOOKUP([2]!Tabla1[[#This Row],[Insumos]],[2]!Tabla10[Insumo],[2]!Tabla10[InsumoAbrev],"",0))</f>
        <v/>
      </c>
      <c r="S1358" s="191"/>
    </row>
    <row r="1359" spans="2:19">
      <c r="B1359" s="191" t="str">
        <f>IF('Formulario PPGR3'!$G1359="","",CONCATENATE('Formulario PPGR3'!$C1359,".",'Formulario PPGR3'!$D1359,".",'Formulario PPGR3'!$E1359,".",'Formulario PPGR3'!$F1359))</f>
        <v/>
      </c>
      <c r="C1359" s="191" t="str">
        <f>IF('Formulario PPGR3'!$G1359="","",'Formulario PPGR1'!#REF!)</f>
        <v/>
      </c>
      <c r="D1359" s="191" t="str">
        <f>IF('Formulario PPGR3'!$G1359="","",'Formulario PPGR1'!#REF!)</f>
        <v/>
      </c>
      <c r="E1359" s="191" t="str">
        <f>IF('Formulario PPGR3'!$G1359="","",'Formulario PPGR1'!#REF!)</f>
        <v/>
      </c>
      <c r="F1359" s="191" t="str">
        <f>IF('Formulario PPGR3'!$G1359="","",'Formulario PPGR1'!#REF!)</f>
        <v/>
      </c>
      <c r="G1359" s="241"/>
      <c r="H1359" s="528" t="e" cm="1" vm="1">
        <f t="array" ref="H1359">IF([2]!Tabla1[[#This Row],[Código_Actividad]]="","",_xlfn.XLOOKUP([2]!Tabla1[[#This Row],[Código_Actividad]],CodigoActividad,[2]!Tabla2[Actividades Programables Presupuestables],"",0))</f>
        <v>#REF!</v>
      </c>
      <c r="I1359" s="529" t="str">
        <f>IFERROR(VLOOKUP('[2]Formulario PPGR3'!$G1359,'[2]Formulario PPGR2'!$H$9:$V$534,15,FALSE),"")</f>
        <v/>
      </c>
      <c r="J1359" s="534"/>
      <c r="K1359" s="533"/>
      <c r="L1359" s="530" t="str">
        <f>IF([2]!Tabla1[[#This Row],[Descripción]]="","",_xlfn.XLOOKUP([2]!Tabla1[[#This Row],[Descripción]],[2]!Tabla10[Descripción],[2]!Tabla10[Unidad de Medida],"",0))</f>
        <v/>
      </c>
      <c r="M1359" s="321"/>
      <c r="N1359" s="546" t="str">
        <f>IF([2]!Tabla1[[#This Row],[Descripción]]="","",_xlfn.XLOOKUP([2]!Tabla1[[#This Row],[Descripción]],[2]!Tabla10[Descripción],[2]!Tabla10[Precio Unitario],0))</f>
        <v/>
      </c>
      <c r="O1359" s="546" t="str">
        <f>IF([2]!Tabla1[[#This Row],[Cantidad de Insumos]]="","",[2]!Tabla1[[#This Row],[Precio Unitario]]*[2]!Tabla1[[#This Row],[Cantidad de Insumos]])</f>
        <v/>
      </c>
      <c r="P1359" s="531" t="str">
        <f>IF([2]!Tabla1[[#This Row],[Descripción]]="","",_xlfn.XLOOKUP([2]!Tabla1[[#This Row],[Descripción]],[2]!Tabla10[Descripción],[2]!Tabla10[CODIGO PRESUPUESTARIO],0))</f>
        <v/>
      </c>
      <c r="Q1359" s="532"/>
      <c r="R1359" s="532" t="str">
        <f>IF([2]!Tabla1[[#This Row],[Insumos]]="","",_xlfn.XLOOKUP([2]!Tabla1[[#This Row],[Insumos]],[2]!Tabla10[Insumo],[2]!Tabla10[InsumoAbrev],"",0))</f>
        <v/>
      </c>
      <c r="S1359" s="191"/>
    </row>
    <row r="1360" spans="2:19">
      <c r="B1360" s="191" t="str">
        <f>IF('Formulario PPGR3'!$G1360="","",CONCATENATE('Formulario PPGR3'!$C1360,".",'Formulario PPGR3'!$D1360,".",'Formulario PPGR3'!$E1360,".",'Formulario PPGR3'!$F1360))</f>
        <v/>
      </c>
      <c r="C1360" s="191" t="str">
        <f>IF('Formulario PPGR3'!$G1360="","",'Formulario PPGR1'!#REF!)</f>
        <v/>
      </c>
      <c r="D1360" s="191" t="str">
        <f>IF('Formulario PPGR3'!$G1360="","",'Formulario PPGR1'!#REF!)</f>
        <v/>
      </c>
      <c r="E1360" s="191" t="str">
        <f>IF('Formulario PPGR3'!$G1360="","",'Formulario PPGR1'!#REF!)</f>
        <v/>
      </c>
      <c r="F1360" s="191" t="str">
        <f>IF('Formulario PPGR3'!$G1360="","",'Formulario PPGR1'!#REF!)</f>
        <v/>
      </c>
      <c r="G1360" s="241"/>
      <c r="H1360" s="528" t="e" cm="1" vm="1">
        <f t="array" ref="H1360">IF([2]!Tabla1[[#This Row],[Código_Actividad]]="","",_xlfn.XLOOKUP([2]!Tabla1[[#This Row],[Código_Actividad]],CodigoActividad,[2]!Tabla2[Actividades Programables Presupuestables],"",0))</f>
        <v>#REF!</v>
      </c>
      <c r="I1360" s="529" t="str">
        <f>IFERROR(VLOOKUP('[2]Formulario PPGR3'!$G1360,'[2]Formulario PPGR2'!$H$9:$V$534,15,FALSE),"")</f>
        <v/>
      </c>
      <c r="J1360" s="534"/>
      <c r="K1360" s="533"/>
      <c r="L1360" s="530" t="str">
        <f>IF([2]!Tabla1[[#This Row],[Descripción]]="","",_xlfn.XLOOKUP([2]!Tabla1[[#This Row],[Descripción]],[2]!Tabla10[Descripción],[2]!Tabla10[Unidad de Medida],"",0))</f>
        <v/>
      </c>
      <c r="M1360" s="321"/>
      <c r="N1360" s="546" t="str">
        <f>IF([2]!Tabla1[[#This Row],[Descripción]]="","",_xlfn.XLOOKUP([2]!Tabla1[[#This Row],[Descripción]],[2]!Tabla10[Descripción],[2]!Tabla10[Precio Unitario],0))</f>
        <v/>
      </c>
      <c r="O1360" s="546" t="str">
        <f>IF([2]!Tabla1[[#This Row],[Cantidad de Insumos]]="","",[2]!Tabla1[[#This Row],[Precio Unitario]]*[2]!Tabla1[[#This Row],[Cantidad de Insumos]])</f>
        <v/>
      </c>
      <c r="P1360" s="531" t="str">
        <f>IF([2]!Tabla1[[#This Row],[Descripción]]="","",_xlfn.XLOOKUP([2]!Tabla1[[#This Row],[Descripción]],[2]!Tabla10[Descripción],[2]!Tabla10[CODIGO PRESUPUESTARIO],0))</f>
        <v/>
      </c>
      <c r="Q1360" s="532"/>
      <c r="R1360" s="532" t="str">
        <f>IF([2]!Tabla1[[#This Row],[Insumos]]="","",_xlfn.XLOOKUP([2]!Tabla1[[#This Row],[Insumos]],[2]!Tabla10[Insumo],[2]!Tabla10[InsumoAbrev],"",0))</f>
        <v/>
      </c>
      <c r="S1360" s="191"/>
    </row>
    <row r="1361" spans="2:19">
      <c r="B1361" s="191" t="str">
        <f>IF('Formulario PPGR3'!$G1361="","",CONCATENATE('Formulario PPGR3'!$C1361,".",'Formulario PPGR3'!$D1361,".",'Formulario PPGR3'!$E1361,".",'Formulario PPGR3'!$F1361))</f>
        <v/>
      </c>
      <c r="C1361" s="191" t="str">
        <f>IF('Formulario PPGR3'!$G1361="","",'Formulario PPGR1'!#REF!)</f>
        <v/>
      </c>
      <c r="D1361" s="191" t="str">
        <f>IF('Formulario PPGR3'!$G1361="","",'Formulario PPGR1'!#REF!)</f>
        <v/>
      </c>
      <c r="E1361" s="191" t="str">
        <f>IF('Formulario PPGR3'!$G1361="","",'Formulario PPGR1'!#REF!)</f>
        <v/>
      </c>
      <c r="F1361" s="191" t="str">
        <f>IF('Formulario PPGR3'!$G1361="","",'Formulario PPGR1'!#REF!)</f>
        <v/>
      </c>
      <c r="G1361" s="241"/>
      <c r="H1361" s="528" t="e" cm="1" vm="1">
        <f t="array" ref="H1361">IF([2]!Tabla1[[#This Row],[Código_Actividad]]="","",_xlfn.XLOOKUP([2]!Tabla1[[#This Row],[Código_Actividad]],CodigoActividad,[2]!Tabla2[Actividades Programables Presupuestables],"",0))</f>
        <v>#REF!</v>
      </c>
      <c r="I1361" s="529" t="str">
        <f>IFERROR(VLOOKUP('[2]Formulario PPGR3'!$G1361,'[2]Formulario PPGR2'!$H$9:$V$534,15,FALSE),"")</f>
        <v/>
      </c>
      <c r="J1361" s="534"/>
      <c r="K1361" s="533"/>
      <c r="L1361" s="530" t="str">
        <f>IF([2]!Tabla1[[#This Row],[Descripción]]="","",_xlfn.XLOOKUP([2]!Tabla1[[#This Row],[Descripción]],[2]!Tabla10[Descripción],[2]!Tabla10[Unidad de Medida],"",0))</f>
        <v/>
      </c>
      <c r="M1361" s="321"/>
      <c r="N1361" s="546" t="str">
        <f>IF([2]!Tabla1[[#This Row],[Descripción]]="","",_xlfn.XLOOKUP([2]!Tabla1[[#This Row],[Descripción]],[2]!Tabla10[Descripción],[2]!Tabla10[Precio Unitario],0))</f>
        <v/>
      </c>
      <c r="O1361" s="546" t="str">
        <f>IF([2]!Tabla1[[#This Row],[Cantidad de Insumos]]="","",[2]!Tabla1[[#This Row],[Precio Unitario]]*[2]!Tabla1[[#This Row],[Cantidad de Insumos]])</f>
        <v/>
      </c>
      <c r="P1361" s="531" t="str">
        <f>IF([2]!Tabla1[[#This Row],[Descripción]]="","",_xlfn.XLOOKUP([2]!Tabla1[[#This Row],[Descripción]],[2]!Tabla10[Descripción],[2]!Tabla10[CODIGO PRESUPUESTARIO],0))</f>
        <v/>
      </c>
      <c r="Q1361" s="532"/>
      <c r="R1361" s="532" t="str">
        <f>IF([2]!Tabla1[[#This Row],[Insumos]]="","",_xlfn.XLOOKUP([2]!Tabla1[[#This Row],[Insumos]],[2]!Tabla10[Insumo],[2]!Tabla10[InsumoAbrev],"",0))</f>
        <v/>
      </c>
      <c r="S1361" s="191"/>
    </row>
    <row r="1362" spans="2:19">
      <c r="B1362" s="191" t="str">
        <f>IF('Formulario PPGR3'!$G1362="","",CONCATENATE('Formulario PPGR3'!$C1362,".",'Formulario PPGR3'!$D1362,".",'Formulario PPGR3'!$E1362,".",'Formulario PPGR3'!$F1362))</f>
        <v/>
      </c>
      <c r="C1362" s="191" t="str">
        <f>IF('Formulario PPGR3'!$G1362="","",'Formulario PPGR1'!#REF!)</f>
        <v/>
      </c>
      <c r="D1362" s="191" t="str">
        <f>IF('Formulario PPGR3'!$G1362="","",'Formulario PPGR1'!#REF!)</f>
        <v/>
      </c>
      <c r="E1362" s="191" t="str">
        <f>IF('Formulario PPGR3'!$G1362="","",'Formulario PPGR1'!#REF!)</f>
        <v/>
      </c>
      <c r="F1362" s="191" t="str">
        <f>IF('Formulario PPGR3'!$G1362="","",'Formulario PPGR1'!#REF!)</f>
        <v/>
      </c>
      <c r="G1362" s="241"/>
      <c r="H1362" s="528" t="e" cm="1" vm="1">
        <f t="array" ref="H1362">IF([2]!Tabla1[[#This Row],[Código_Actividad]]="","",_xlfn.XLOOKUP([2]!Tabla1[[#This Row],[Código_Actividad]],CodigoActividad,[2]!Tabla2[Actividades Programables Presupuestables],"",0))</f>
        <v>#REF!</v>
      </c>
      <c r="I1362" s="529" t="str">
        <f>IFERROR(VLOOKUP('[2]Formulario PPGR3'!$G1362,'[2]Formulario PPGR2'!$H$9:$V$534,15,FALSE),"")</f>
        <v/>
      </c>
      <c r="J1362" s="534"/>
      <c r="K1362" s="533"/>
      <c r="L1362" s="530" t="str">
        <f>IF([2]!Tabla1[[#This Row],[Descripción]]="","",_xlfn.XLOOKUP([2]!Tabla1[[#This Row],[Descripción]],[2]!Tabla10[Descripción],[2]!Tabla10[Unidad de Medida],"",0))</f>
        <v/>
      </c>
      <c r="M1362" s="321"/>
      <c r="N1362" s="546" t="str">
        <f>IF([2]!Tabla1[[#This Row],[Descripción]]="","",_xlfn.XLOOKUP([2]!Tabla1[[#This Row],[Descripción]],[2]!Tabla10[Descripción],[2]!Tabla10[Precio Unitario],0))</f>
        <v/>
      </c>
      <c r="O1362" s="546" t="str">
        <f>IF([2]!Tabla1[[#This Row],[Cantidad de Insumos]]="","",[2]!Tabla1[[#This Row],[Precio Unitario]]*[2]!Tabla1[[#This Row],[Cantidad de Insumos]])</f>
        <v/>
      </c>
      <c r="P1362" s="531" t="str">
        <f>IF([2]!Tabla1[[#This Row],[Descripción]]="","",_xlfn.XLOOKUP([2]!Tabla1[[#This Row],[Descripción]],[2]!Tabla10[Descripción],[2]!Tabla10[CODIGO PRESUPUESTARIO],0))</f>
        <v/>
      </c>
      <c r="Q1362" s="532"/>
      <c r="R1362" s="532" t="str">
        <f>IF([2]!Tabla1[[#This Row],[Insumos]]="","",_xlfn.XLOOKUP([2]!Tabla1[[#This Row],[Insumos]],[2]!Tabla10[Insumo],[2]!Tabla10[InsumoAbrev],"",0))</f>
        <v/>
      </c>
      <c r="S1362" s="191"/>
    </row>
    <row r="1363" spans="2:19">
      <c r="B1363" s="191" t="str">
        <f>IF('Formulario PPGR3'!$G1363="","",CONCATENATE('Formulario PPGR3'!$C1363,".",'Formulario PPGR3'!$D1363,".",'Formulario PPGR3'!$E1363,".",'Formulario PPGR3'!$F1363))</f>
        <v/>
      </c>
      <c r="C1363" s="191" t="str">
        <f>IF('Formulario PPGR3'!$G1363="","",'Formulario PPGR1'!#REF!)</f>
        <v/>
      </c>
      <c r="D1363" s="191" t="str">
        <f>IF('Formulario PPGR3'!$G1363="","",'Formulario PPGR1'!#REF!)</f>
        <v/>
      </c>
      <c r="E1363" s="191" t="str">
        <f>IF('Formulario PPGR3'!$G1363="","",'Formulario PPGR1'!#REF!)</f>
        <v/>
      </c>
      <c r="F1363" s="191" t="str">
        <f>IF('Formulario PPGR3'!$G1363="","",'Formulario PPGR1'!#REF!)</f>
        <v/>
      </c>
      <c r="G1363" s="241"/>
      <c r="H1363" s="528" t="e" cm="1" vm="1">
        <f t="array" ref="H1363">IF([2]!Tabla1[[#This Row],[Código_Actividad]]="","",_xlfn.XLOOKUP([2]!Tabla1[[#This Row],[Código_Actividad]],CodigoActividad,[2]!Tabla2[Actividades Programables Presupuestables],"",0))</f>
        <v>#REF!</v>
      </c>
      <c r="I1363" s="529" t="str">
        <f>IFERROR(VLOOKUP('[2]Formulario PPGR3'!$G1363,'[2]Formulario PPGR2'!$H$9:$V$534,15,FALSE),"")</f>
        <v/>
      </c>
      <c r="J1363" s="534"/>
      <c r="K1363" s="533"/>
      <c r="L1363" s="530" t="str">
        <f>IF([2]!Tabla1[[#This Row],[Descripción]]="","",_xlfn.XLOOKUP([2]!Tabla1[[#This Row],[Descripción]],[2]!Tabla10[Descripción],[2]!Tabla10[Unidad de Medida],"",0))</f>
        <v/>
      </c>
      <c r="M1363" s="321"/>
      <c r="N1363" s="546" t="str">
        <f>IF([2]!Tabla1[[#This Row],[Descripción]]="","",_xlfn.XLOOKUP([2]!Tabla1[[#This Row],[Descripción]],[2]!Tabla10[Descripción],[2]!Tabla10[Precio Unitario],0))</f>
        <v/>
      </c>
      <c r="O1363" s="546" t="str">
        <f>IF([2]!Tabla1[[#This Row],[Cantidad de Insumos]]="","",[2]!Tabla1[[#This Row],[Precio Unitario]]*[2]!Tabla1[[#This Row],[Cantidad de Insumos]])</f>
        <v/>
      </c>
      <c r="P1363" s="531" t="str">
        <f>IF([2]!Tabla1[[#This Row],[Descripción]]="","",_xlfn.XLOOKUP([2]!Tabla1[[#This Row],[Descripción]],[2]!Tabla10[Descripción],[2]!Tabla10[CODIGO PRESUPUESTARIO],0))</f>
        <v/>
      </c>
      <c r="Q1363" s="532"/>
      <c r="R1363" s="532" t="str">
        <f>IF([2]!Tabla1[[#This Row],[Insumos]]="","",_xlfn.XLOOKUP([2]!Tabla1[[#This Row],[Insumos]],[2]!Tabla10[Insumo],[2]!Tabla10[InsumoAbrev],"",0))</f>
        <v/>
      </c>
      <c r="S1363" s="191"/>
    </row>
    <row r="1364" spans="2:19">
      <c r="B1364" s="191" t="str">
        <f>IF('Formulario PPGR3'!$G1364="","",CONCATENATE('Formulario PPGR3'!$C1364,".",'Formulario PPGR3'!$D1364,".",'Formulario PPGR3'!$E1364,".",'Formulario PPGR3'!$F1364))</f>
        <v/>
      </c>
      <c r="C1364" s="191" t="str">
        <f>IF('Formulario PPGR3'!$G1364="","",'Formulario PPGR1'!#REF!)</f>
        <v/>
      </c>
      <c r="D1364" s="191" t="str">
        <f>IF('Formulario PPGR3'!$G1364="","",'Formulario PPGR1'!#REF!)</f>
        <v/>
      </c>
      <c r="E1364" s="191" t="str">
        <f>IF('Formulario PPGR3'!$G1364="","",'Formulario PPGR1'!#REF!)</f>
        <v/>
      </c>
      <c r="F1364" s="191" t="str">
        <f>IF('Formulario PPGR3'!$G1364="","",'Formulario PPGR1'!#REF!)</f>
        <v/>
      </c>
      <c r="G1364" s="241"/>
      <c r="H1364" s="528" t="e" cm="1" vm="1">
        <f t="array" ref="H1364">IF([2]!Tabla1[[#This Row],[Código_Actividad]]="","",_xlfn.XLOOKUP([2]!Tabla1[[#This Row],[Código_Actividad]],CodigoActividad,[2]!Tabla2[Actividades Programables Presupuestables],"",0))</f>
        <v>#REF!</v>
      </c>
      <c r="I1364" s="529" t="str">
        <f>IFERROR(VLOOKUP('[2]Formulario PPGR3'!$G1364,'[2]Formulario PPGR2'!$H$9:$V$534,15,FALSE),"")</f>
        <v/>
      </c>
      <c r="J1364" s="534"/>
      <c r="K1364" s="533"/>
      <c r="L1364" s="530" t="str">
        <f>IF([2]!Tabla1[[#This Row],[Descripción]]="","",_xlfn.XLOOKUP([2]!Tabla1[[#This Row],[Descripción]],[2]!Tabla10[Descripción],[2]!Tabla10[Unidad de Medida],"",0))</f>
        <v/>
      </c>
      <c r="M1364" s="321"/>
      <c r="N1364" s="546" t="str">
        <f>IF([2]!Tabla1[[#This Row],[Descripción]]="","",_xlfn.XLOOKUP([2]!Tabla1[[#This Row],[Descripción]],[2]!Tabla10[Descripción],[2]!Tabla10[Precio Unitario],0))</f>
        <v/>
      </c>
      <c r="O1364" s="546" t="str">
        <f>IF([2]!Tabla1[[#This Row],[Cantidad de Insumos]]="","",[2]!Tabla1[[#This Row],[Precio Unitario]]*[2]!Tabla1[[#This Row],[Cantidad de Insumos]])</f>
        <v/>
      </c>
      <c r="P1364" s="531" t="str">
        <f>IF([2]!Tabla1[[#This Row],[Descripción]]="","",_xlfn.XLOOKUP([2]!Tabla1[[#This Row],[Descripción]],[2]!Tabla10[Descripción],[2]!Tabla10[CODIGO PRESUPUESTARIO],0))</f>
        <v/>
      </c>
      <c r="Q1364" s="532"/>
      <c r="R1364" s="532" t="str">
        <f>IF([2]!Tabla1[[#This Row],[Insumos]]="","",_xlfn.XLOOKUP([2]!Tabla1[[#This Row],[Insumos]],[2]!Tabla10[Insumo],[2]!Tabla10[InsumoAbrev],"",0))</f>
        <v/>
      </c>
      <c r="S1364" s="191"/>
    </row>
    <row r="1365" spans="2:19">
      <c r="B1365" s="191" t="str">
        <f>IF('Formulario PPGR3'!$G1365="","",CONCATENATE('Formulario PPGR3'!$C1365,".",'Formulario PPGR3'!$D1365,".",'Formulario PPGR3'!$E1365,".",'Formulario PPGR3'!$F1365))</f>
        <v/>
      </c>
      <c r="C1365" s="191" t="str">
        <f>IF('Formulario PPGR3'!$G1365="","",'Formulario PPGR1'!#REF!)</f>
        <v/>
      </c>
      <c r="D1365" s="191" t="str">
        <f>IF('Formulario PPGR3'!$G1365="","",'Formulario PPGR1'!#REF!)</f>
        <v/>
      </c>
      <c r="E1365" s="191" t="str">
        <f>IF('Formulario PPGR3'!$G1365="","",'Formulario PPGR1'!#REF!)</f>
        <v/>
      </c>
      <c r="F1365" s="191" t="str">
        <f>IF('Formulario PPGR3'!$G1365="","",'Formulario PPGR1'!#REF!)</f>
        <v/>
      </c>
      <c r="G1365" s="241"/>
      <c r="H1365" s="528" t="e" cm="1" vm="1">
        <f t="array" ref="H1365">IF([2]!Tabla1[[#This Row],[Código_Actividad]]="","",_xlfn.XLOOKUP([2]!Tabla1[[#This Row],[Código_Actividad]],CodigoActividad,[2]!Tabla2[Actividades Programables Presupuestables],"",0))</f>
        <v>#REF!</v>
      </c>
      <c r="I1365" s="529" t="str">
        <f>IFERROR(VLOOKUP('[2]Formulario PPGR3'!$G1365,'[2]Formulario PPGR2'!$H$9:$V$534,15,FALSE),"")</f>
        <v/>
      </c>
      <c r="J1365" s="534"/>
      <c r="K1365" s="533"/>
      <c r="L1365" s="530" t="str">
        <f>IF([2]!Tabla1[[#This Row],[Descripción]]="","",_xlfn.XLOOKUP([2]!Tabla1[[#This Row],[Descripción]],[2]!Tabla10[Descripción],[2]!Tabla10[Unidad de Medida],"",0))</f>
        <v/>
      </c>
      <c r="M1365" s="321"/>
      <c r="N1365" s="546" t="str">
        <f>IF([2]!Tabla1[[#This Row],[Descripción]]="","",_xlfn.XLOOKUP([2]!Tabla1[[#This Row],[Descripción]],[2]!Tabla10[Descripción],[2]!Tabla10[Precio Unitario],0))</f>
        <v/>
      </c>
      <c r="O1365" s="546" t="str">
        <f>IF([2]!Tabla1[[#This Row],[Cantidad de Insumos]]="","",[2]!Tabla1[[#This Row],[Precio Unitario]]*[2]!Tabla1[[#This Row],[Cantidad de Insumos]])</f>
        <v/>
      </c>
      <c r="P1365" s="531" t="str">
        <f>IF([2]!Tabla1[[#This Row],[Descripción]]="","",_xlfn.XLOOKUP([2]!Tabla1[[#This Row],[Descripción]],[2]!Tabla10[Descripción],[2]!Tabla10[CODIGO PRESUPUESTARIO],0))</f>
        <v/>
      </c>
      <c r="Q1365" s="532"/>
      <c r="R1365" s="532" t="str">
        <f>IF([2]!Tabla1[[#This Row],[Insumos]]="","",_xlfn.XLOOKUP([2]!Tabla1[[#This Row],[Insumos]],[2]!Tabla10[Insumo],[2]!Tabla10[InsumoAbrev],"",0))</f>
        <v/>
      </c>
      <c r="S1365" s="191"/>
    </row>
    <row r="1366" spans="2:19">
      <c r="B1366" s="191" t="str">
        <f>IF('Formulario PPGR3'!$G1366="","",CONCATENATE('Formulario PPGR3'!$C1366,".",'Formulario PPGR3'!$D1366,".",'Formulario PPGR3'!$E1366,".",'Formulario PPGR3'!$F1366))</f>
        <v/>
      </c>
      <c r="C1366" s="191" t="str">
        <f>IF('Formulario PPGR3'!$G1366="","",'Formulario PPGR1'!#REF!)</f>
        <v/>
      </c>
      <c r="D1366" s="191" t="str">
        <f>IF('Formulario PPGR3'!$G1366="","",'Formulario PPGR1'!#REF!)</f>
        <v/>
      </c>
      <c r="E1366" s="191" t="str">
        <f>IF('Formulario PPGR3'!$G1366="","",'Formulario PPGR1'!#REF!)</f>
        <v/>
      </c>
      <c r="F1366" s="191" t="str">
        <f>IF('Formulario PPGR3'!$G1366="","",'Formulario PPGR1'!#REF!)</f>
        <v/>
      </c>
      <c r="G1366" s="241"/>
      <c r="H1366" s="528" t="e" cm="1" vm="1">
        <f t="array" ref="H1366">IF([2]!Tabla1[[#This Row],[Código_Actividad]]="","",_xlfn.XLOOKUP([2]!Tabla1[[#This Row],[Código_Actividad]],CodigoActividad,[2]!Tabla2[Actividades Programables Presupuestables],"",0))</f>
        <v>#REF!</v>
      </c>
      <c r="I1366" s="529" t="str">
        <f>IFERROR(VLOOKUP('[2]Formulario PPGR3'!$G1366,'[2]Formulario PPGR2'!$H$9:$V$534,15,FALSE),"")</f>
        <v/>
      </c>
      <c r="J1366" s="534"/>
      <c r="K1366" s="533"/>
      <c r="L1366" s="530" t="str">
        <f>IF([2]!Tabla1[[#This Row],[Descripción]]="","",_xlfn.XLOOKUP([2]!Tabla1[[#This Row],[Descripción]],[2]!Tabla10[Descripción],[2]!Tabla10[Unidad de Medida],"",0))</f>
        <v/>
      </c>
      <c r="M1366" s="321"/>
      <c r="N1366" s="546" t="str">
        <f>IF([2]!Tabla1[[#This Row],[Descripción]]="","",_xlfn.XLOOKUP([2]!Tabla1[[#This Row],[Descripción]],[2]!Tabla10[Descripción],[2]!Tabla10[Precio Unitario],0))</f>
        <v/>
      </c>
      <c r="O1366" s="546" t="str">
        <f>IF([2]!Tabla1[[#This Row],[Cantidad de Insumos]]="","",[2]!Tabla1[[#This Row],[Precio Unitario]]*[2]!Tabla1[[#This Row],[Cantidad de Insumos]])</f>
        <v/>
      </c>
      <c r="P1366" s="531" t="str">
        <f>IF([2]!Tabla1[[#This Row],[Descripción]]="","",_xlfn.XLOOKUP([2]!Tabla1[[#This Row],[Descripción]],[2]!Tabla10[Descripción],[2]!Tabla10[CODIGO PRESUPUESTARIO],0))</f>
        <v/>
      </c>
      <c r="Q1366" s="532"/>
      <c r="R1366" s="532" t="str">
        <f>IF([2]!Tabla1[[#This Row],[Insumos]]="","",_xlfn.XLOOKUP([2]!Tabla1[[#This Row],[Insumos]],[2]!Tabla10[Insumo],[2]!Tabla10[InsumoAbrev],"",0))</f>
        <v/>
      </c>
      <c r="S1366" s="191"/>
    </row>
    <row r="1367" spans="2:19">
      <c r="B1367" s="191" t="str">
        <f>IF('Formulario PPGR3'!$G1367="","",CONCATENATE('Formulario PPGR3'!$C1367,".",'Formulario PPGR3'!$D1367,".",'Formulario PPGR3'!$E1367,".",'Formulario PPGR3'!$F1367))</f>
        <v/>
      </c>
      <c r="C1367" s="191" t="str">
        <f>IF('Formulario PPGR3'!$G1367="","",'Formulario PPGR1'!#REF!)</f>
        <v/>
      </c>
      <c r="D1367" s="191" t="str">
        <f>IF('Formulario PPGR3'!$G1367="","",'Formulario PPGR1'!#REF!)</f>
        <v/>
      </c>
      <c r="E1367" s="191" t="str">
        <f>IF('Formulario PPGR3'!$G1367="","",'Formulario PPGR1'!#REF!)</f>
        <v/>
      </c>
      <c r="F1367" s="191" t="str">
        <f>IF('Formulario PPGR3'!$G1367="","",'Formulario PPGR1'!#REF!)</f>
        <v/>
      </c>
      <c r="G1367" s="241"/>
      <c r="H1367" s="528" t="e" cm="1" vm="1">
        <f t="array" ref="H1367">IF([2]!Tabla1[[#This Row],[Código_Actividad]]="","",_xlfn.XLOOKUP([2]!Tabla1[[#This Row],[Código_Actividad]],CodigoActividad,[2]!Tabla2[Actividades Programables Presupuestables],"",0))</f>
        <v>#REF!</v>
      </c>
      <c r="I1367" s="529" t="str">
        <f>IFERROR(VLOOKUP('[2]Formulario PPGR3'!$G1367,'[2]Formulario PPGR2'!$H$9:$V$534,15,FALSE),"")</f>
        <v/>
      </c>
      <c r="J1367" s="534"/>
      <c r="K1367" s="533"/>
      <c r="L1367" s="530" t="str">
        <f>IF([2]!Tabla1[[#This Row],[Descripción]]="","",_xlfn.XLOOKUP([2]!Tabla1[[#This Row],[Descripción]],[2]!Tabla10[Descripción],[2]!Tabla10[Unidad de Medida],"",0))</f>
        <v/>
      </c>
      <c r="M1367" s="321"/>
      <c r="N1367" s="546" t="str">
        <f>IF([2]!Tabla1[[#This Row],[Descripción]]="","",_xlfn.XLOOKUP([2]!Tabla1[[#This Row],[Descripción]],[2]!Tabla10[Descripción],[2]!Tabla10[Precio Unitario],0))</f>
        <v/>
      </c>
      <c r="O1367" s="546" t="str">
        <f>IF([2]!Tabla1[[#This Row],[Cantidad de Insumos]]="","",[2]!Tabla1[[#This Row],[Precio Unitario]]*[2]!Tabla1[[#This Row],[Cantidad de Insumos]])</f>
        <v/>
      </c>
      <c r="P1367" s="531" t="str">
        <f>IF([2]!Tabla1[[#This Row],[Descripción]]="","",_xlfn.XLOOKUP([2]!Tabla1[[#This Row],[Descripción]],[2]!Tabla10[Descripción],[2]!Tabla10[CODIGO PRESUPUESTARIO],0))</f>
        <v/>
      </c>
      <c r="Q1367" s="532"/>
      <c r="R1367" s="532" t="str">
        <f>IF([2]!Tabla1[[#This Row],[Insumos]]="","",_xlfn.XLOOKUP([2]!Tabla1[[#This Row],[Insumos]],[2]!Tabla10[Insumo],[2]!Tabla10[InsumoAbrev],"",0))</f>
        <v/>
      </c>
      <c r="S1367" s="191"/>
    </row>
    <row r="1368" spans="2:19">
      <c r="B1368" s="191" t="str">
        <f>IF('Formulario PPGR3'!$G1368="","",CONCATENATE('Formulario PPGR3'!$C1368,".",'Formulario PPGR3'!$D1368,".",'Formulario PPGR3'!$E1368,".",'Formulario PPGR3'!$F1368))</f>
        <v/>
      </c>
      <c r="C1368" s="191" t="str">
        <f>IF('Formulario PPGR3'!$G1368="","",'Formulario PPGR1'!#REF!)</f>
        <v/>
      </c>
      <c r="D1368" s="191" t="str">
        <f>IF('Formulario PPGR3'!$G1368="","",'Formulario PPGR1'!#REF!)</f>
        <v/>
      </c>
      <c r="E1368" s="191" t="str">
        <f>IF('Formulario PPGR3'!$G1368="","",'Formulario PPGR1'!#REF!)</f>
        <v/>
      </c>
      <c r="F1368" s="191" t="str">
        <f>IF('Formulario PPGR3'!$G1368="","",'Formulario PPGR1'!#REF!)</f>
        <v/>
      </c>
      <c r="G1368" s="241"/>
      <c r="H1368" s="528" t="e" cm="1" vm="1">
        <f t="array" ref="H1368">IF([2]!Tabla1[[#This Row],[Código_Actividad]]="","",_xlfn.XLOOKUP([2]!Tabla1[[#This Row],[Código_Actividad]],CodigoActividad,[2]!Tabla2[Actividades Programables Presupuestables],"",0))</f>
        <v>#REF!</v>
      </c>
      <c r="I1368" s="529" t="str">
        <f>IFERROR(VLOOKUP('[2]Formulario PPGR3'!$G1368,'[2]Formulario PPGR2'!$H$9:$V$534,15,FALSE),"")</f>
        <v/>
      </c>
      <c r="J1368" s="534"/>
      <c r="K1368" s="533"/>
      <c r="L1368" s="530" t="str">
        <f>IF([2]!Tabla1[[#This Row],[Descripción]]="","",_xlfn.XLOOKUP([2]!Tabla1[[#This Row],[Descripción]],[2]!Tabla10[Descripción],[2]!Tabla10[Unidad de Medida],"",0))</f>
        <v/>
      </c>
      <c r="M1368" s="321"/>
      <c r="N1368" s="546" t="str">
        <f>IF([2]!Tabla1[[#This Row],[Descripción]]="","",_xlfn.XLOOKUP([2]!Tabla1[[#This Row],[Descripción]],[2]!Tabla10[Descripción],[2]!Tabla10[Precio Unitario],0))</f>
        <v/>
      </c>
      <c r="O1368" s="546" t="str">
        <f>IF([2]!Tabla1[[#This Row],[Cantidad de Insumos]]="","",[2]!Tabla1[[#This Row],[Precio Unitario]]*[2]!Tabla1[[#This Row],[Cantidad de Insumos]])</f>
        <v/>
      </c>
      <c r="P1368" s="531" t="str">
        <f>IF([2]!Tabla1[[#This Row],[Descripción]]="","",_xlfn.XLOOKUP([2]!Tabla1[[#This Row],[Descripción]],[2]!Tabla10[Descripción],[2]!Tabla10[CODIGO PRESUPUESTARIO],0))</f>
        <v/>
      </c>
      <c r="Q1368" s="532"/>
      <c r="R1368" s="532" t="str">
        <f>IF([2]!Tabla1[[#This Row],[Insumos]]="","",_xlfn.XLOOKUP([2]!Tabla1[[#This Row],[Insumos]],[2]!Tabla10[Insumo],[2]!Tabla10[InsumoAbrev],"",0))</f>
        <v/>
      </c>
      <c r="S1368" s="191"/>
    </row>
    <row r="1369" spans="2:19">
      <c r="B1369" s="191" t="str">
        <f>IF('Formulario PPGR3'!$G1369="","",CONCATENATE('Formulario PPGR3'!$C1369,".",'Formulario PPGR3'!$D1369,".",'Formulario PPGR3'!$E1369,".",'Formulario PPGR3'!$F1369))</f>
        <v/>
      </c>
      <c r="C1369" s="191" t="str">
        <f>IF('Formulario PPGR3'!$G1369="","",'Formulario PPGR1'!#REF!)</f>
        <v/>
      </c>
      <c r="D1369" s="191" t="str">
        <f>IF('Formulario PPGR3'!$G1369="","",'Formulario PPGR1'!#REF!)</f>
        <v/>
      </c>
      <c r="E1369" s="191" t="str">
        <f>IF('Formulario PPGR3'!$G1369="","",'Formulario PPGR1'!#REF!)</f>
        <v/>
      </c>
      <c r="F1369" s="191" t="str">
        <f>IF('Formulario PPGR3'!$G1369="","",'Formulario PPGR1'!#REF!)</f>
        <v/>
      </c>
      <c r="G1369" s="241"/>
      <c r="H1369" s="528" t="e" cm="1" vm="1">
        <f t="array" ref="H1369">IF([2]!Tabla1[[#This Row],[Código_Actividad]]="","",_xlfn.XLOOKUP([2]!Tabla1[[#This Row],[Código_Actividad]],CodigoActividad,[2]!Tabla2[Actividades Programables Presupuestables],"",0))</f>
        <v>#REF!</v>
      </c>
      <c r="I1369" s="529" t="str">
        <f>IFERROR(VLOOKUP('[2]Formulario PPGR3'!$G1369,'[2]Formulario PPGR2'!$H$9:$V$534,15,FALSE),"")</f>
        <v/>
      </c>
      <c r="J1369" s="534"/>
      <c r="K1369" s="533"/>
      <c r="L1369" s="530" t="str">
        <f>IF([2]!Tabla1[[#This Row],[Descripción]]="","",_xlfn.XLOOKUP([2]!Tabla1[[#This Row],[Descripción]],[2]!Tabla10[Descripción],[2]!Tabla10[Unidad de Medida],"",0))</f>
        <v/>
      </c>
      <c r="M1369" s="321"/>
      <c r="N1369" s="546" t="str">
        <f>IF([2]!Tabla1[[#This Row],[Descripción]]="","",_xlfn.XLOOKUP([2]!Tabla1[[#This Row],[Descripción]],[2]!Tabla10[Descripción],[2]!Tabla10[Precio Unitario],0))</f>
        <v/>
      </c>
      <c r="O1369" s="546" t="str">
        <f>IF([2]!Tabla1[[#This Row],[Cantidad de Insumos]]="","",[2]!Tabla1[[#This Row],[Precio Unitario]]*[2]!Tabla1[[#This Row],[Cantidad de Insumos]])</f>
        <v/>
      </c>
      <c r="P1369" s="531" t="str">
        <f>IF([2]!Tabla1[[#This Row],[Descripción]]="","",_xlfn.XLOOKUP([2]!Tabla1[[#This Row],[Descripción]],[2]!Tabla10[Descripción],[2]!Tabla10[CODIGO PRESUPUESTARIO],0))</f>
        <v/>
      </c>
      <c r="Q1369" s="532"/>
      <c r="R1369" s="532" t="str">
        <f>IF([2]!Tabla1[[#This Row],[Insumos]]="","",_xlfn.XLOOKUP([2]!Tabla1[[#This Row],[Insumos]],[2]!Tabla10[Insumo],[2]!Tabla10[InsumoAbrev],"",0))</f>
        <v/>
      </c>
      <c r="S1369" s="191"/>
    </row>
    <row r="1370" spans="2:19">
      <c r="B1370" s="191" t="str">
        <f>IF('Formulario PPGR3'!$G1370="","",CONCATENATE('Formulario PPGR3'!$C1370,".",'Formulario PPGR3'!$D1370,".",'Formulario PPGR3'!$E1370,".",'Formulario PPGR3'!$F1370))</f>
        <v/>
      </c>
      <c r="C1370" s="191" t="str">
        <f>IF('Formulario PPGR3'!$G1370="","",'Formulario PPGR1'!#REF!)</f>
        <v/>
      </c>
      <c r="D1370" s="191" t="str">
        <f>IF('Formulario PPGR3'!$G1370="","",'Formulario PPGR1'!#REF!)</f>
        <v/>
      </c>
      <c r="E1370" s="191" t="str">
        <f>IF('Formulario PPGR3'!$G1370="","",'Formulario PPGR1'!#REF!)</f>
        <v/>
      </c>
      <c r="F1370" s="191" t="str">
        <f>IF('Formulario PPGR3'!$G1370="","",'Formulario PPGR1'!#REF!)</f>
        <v/>
      </c>
      <c r="G1370" s="241"/>
      <c r="H1370" s="528" t="e" cm="1" vm="1">
        <f t="array" ref="H1370">IF([2]!Tabla1[[#This Row],[Código_Actividad]]="","",_xlfn.XLOOKUP([2]!Tabla1[[#This Row],[Código_Actividad]],CodigoActividad,[2]!Tabla2[Actividades Programables Presupuestables],"",0))</f>
        <v>#REF!</v>
      </c>
      <c r="I1370" s="529" t="str">
        <f>IFERROR(VLOOKUP('[2]Formulario PPGR3'!$G1370,'[2]Formulario PPGR2'!$H$9:$V$534,15,FALSE),"")</f>
        <v/>
      </c>
      <c r="J1370" s="534"/>
      <c r="K1370" s="533"/>
      <c r="L1370" s="530" t="str">
        <f>IF([2]!Tabla1[[#This Row],[Descripción]]="","",_xlfn.XLOOKUP([2]!Tabla1[[#This Row],[Descripción]],[2]!Tabla10[Descripción],[2]!Tabla10[Unidad de Medida],"",0))</f>
        <v/>
      </c>
      <c r="M1370" s="321"/>
      <c r="N1370" s="546" t="str">
        <f>IF([2]!Tabla1[[#This Row],[Descripción]]="","",_xlfn.XLOOKUP([2]!Tabla1[[#This Row],[Descripción]],[2]!Tabla10[Descripción],[2]!Tabla10[Precio Unitario],0))</f>
        <v/>
      </c>
      <c r="O1370" s="546" t="str">
        <f>IF([2]!Tabla1[[#This Row],[Cantidad de Insumos]]="","",[2]!Tabla1[[#This Row],[Precio Unitario]]*[2]!Tabla1[[#This Row],[Cantidad de Insumos]])</f>
        <v/>
      </c>
      <c r="P1370" s="531" t="str">
        <f>IF([2]!Tabla1[[#This Row],[Descripción]]="","",_xlfn.XLOOKUP([2]!Tabla1[[#This Row],[Descripción]],[2]!Tabla10[Descripción],[2]!Tabla10[CODIGO PRESUPUESTARIO],0))</f>
        <v/>
      </c>
      <c r="Q1370" s="532"/>
      <c r="R1370" s="532" t="str">
        <f>IF([2]!Tabla1[[#This Row],[Insumos]]="","",_xlfn.XLOOKUP([2]!Tabla1[[#This Row],[Insumos]],[2]!Tabla10[Insumo],[2]!Tabla10[InsumoAbrev],"",0))</f>
        <v/>
      </c>
      <c r="S1370" s="191"/>
    </row>
    <row r="1371" spans="2:19">
      <c r="B1371" s="191" t="str">
        <f>IF('Formulario PPGR3'!$G1371="","",CONCATENATE('Formulario PPGR3'!$C1371,".",'Formulario PPGR3'!$D1371,".",'Formulario PPGR3'!$E1371,".",'Formulario PPGR3'!$F1371))</f>
        <v/>
      </c>
      <c r="C1371" s="191" t="str">
        <f>IF('Formulario PPGR3'!$G1371="","",'Formulario PPGR1'!#REF!)</f>
        <v/>
      </c>
      <c r="D1371" s="191" t="str">
        <f>IF('Formulario PPGR3'!$G1371="","",'Formulario PPGR1'!#REF!)</f>
        <v/>
      </c>
      <c r="E1371" s="191" t="str">
        <f>IF('Formulario PPGR3'!$G1371="","",'Formulario PPGR1'!#REF!)</f>
        <v/>
      </c>
      <c r="F1371" s="191" t="str">
        <f>IF('Formulario PPGR3'!$G1371="","",'Formulario PPGR1'!#REF!)</f>
        <v/>
      </c>
      <c r="G1371" s="241"/>
      <c r="H1371" s="528" t="e" cm="1" vm="1">
        <f t="array" ref="H1371">IF([2]!Tabla1[[#This Row],[Código_Actividad]]="","",_xlfn.XLOOKUP([2]!Tabla1[[#This Row],[Código_Actividad]],CodigoActividad,[2]!Tabla2[Actividades Programables Presupuestables],"",0))</f>
        <v>#REF!</v>
      </c>
      <c r="I1371" s="529" t="str">
        <f>IFERROR(VLOOKUP('[2]Formulario PPGR3'!$G1371,'[2]Formulario PPGR2'!$H$9:$V$534,15,FALSE),"")</f>
        <v/>
      </c>
      <c r="J1371" s="534"/>
      <c r="K1371" s="533"/>
      <c r="L1371" s="530" t="str">
        <f>IF([2]!Tabla1[[#This Row],[Descripción]]="","",_xlfn.XLOOKUP([2]!Tabla1[[#This Row],[Descripción]],[2]!Tabla10[Descripción],[2]!Tabla10[Unidad de Medida],"",0))</f>
        <v/>
      </c>
      <c r="M1371" s="321"/>
      <c r="N1371" s="546" t="str">
        <f>IF([2]!Tabla1[[#This Row],[Descripción]]="","",_xlfn.XLOOKUP([2]!Tabla1[[#This Row],[Descripción]],[2]!Tabla10[Descripción],[2]!Tabla10[Precio Unitario],0))</f>
        <v/>
      </c>
      <c r="O1371" s="546" t="str">
        <f>IF([2]!Tabla1[[#This Row],[Cantidad de Insumos]]="","",[2]!Tabla1[[#This Row],[Precio Unitario]]*[2]!Tabla1[[#This Row],[Cantidad de Insumos]])</f>
        <v/>
      </c>
      <c r="P1371" s="531" t="str">
        <f>IF([2]!Tabla1[[#This Row],[Descripción]]="","",_xlfn.XLOOKUP([2]!Tabla1[[#This Row],[Descripción]],[2]!Tabla10[Descripción],[2]!Tabla10[CODIGO PRESUPUESTARIO],0))</f>
        <v/>
      </c>
      <c r="Q1371" s="532"/>
      <c r="R1371" s="532" t="str">
        <f>IF([2]!Tabla1[[#This Row],[Insumos]]="","",_xlfn.XLOOKUP([2]!Tabla1[[#This Row],[Insumos]],[2]!Tabla10[Insumo],[2]!Tabla10[InsumoAbrev],"",0))</f>
        <v/>
      </c>
      <c r="S1371" s="191"/>
    </row>
    <row r="1372" spans="2:19">
      <c r="B1372" s="191" t="str">
        <f>IF('Formulario PPGR3'!$G1372="","",CONCATENATE('Formulario PPGR3'!$C1372,".",'Formulario PPGR3'!$D1372,".",'Formulario PPGR3'!$E1372,".",'Formulario PPGR3'!$F1372))</f>
        <v/>
      </c>
      <c r="C1372" s="191" t="str">
        <f>IF('Formulario PPGR3'!$G1372="","",'Formulario PPGR1'!#REF!)</f>
        <v/>
      </c>
      <c r="D1372" s="191" t="str">
        <f>IF('Formulario PPGR3'!$G1372="","",'Formulario PPGR1'!#REF!)</f>
        <v/>
      </c>
      <c r="E1372" s="191" t="str">
        <f>IF('Formulario PPGR3'!$G1372="","",'Formulario PPGR1'!#REF!)</f>
        <v/>
      </c>
      <c r="F1372" s="191" t="str">
        <f>IF('Formulario PPGR3'!$G1372="","",'Formulario PPGR1'!#REF!)</f>
        <v/>
      </c>
      <c r="G1372" s="241"/>
      <c r="H1372" s="528" t="e" cm="1" vm="1">
        <f t="array" ref="H1372">IF([2]!Tabla1[[#This Row],[Código_Actividad]]="","",_xlfn.XLOOKUP([2]!Tabla1[[#This Row],[Código_Actividad]],CodigoActividad,[2]!Tabla2[Actividades Programables Presupuestables],"",0))</f>
        <v>#REF!</v>
      </c>
      <c r="I1372" s="529" t="str">
        <f>IFERROR(VLOOKUP('[2]Formulario PPGR3'!$G1372,'[2]Formulario PPGR2'!$H$9:$V$534,15,FALSE),"")</f>
        <v/>
      </c>
      <c r="J1372" s="534"/>
      <c r="K1372" s="533"/>
      <c r="L1372" s="530" t="str">
        <f>IF([2]!Tabla1[[#This Row],[Descripción]]="","",_xlfn.XLOOKUP([2]!Tabla1[[#This Row],[Descripción]],[2]!Tabla10[Descripción],[2]!Tabla10[Unidad de Medida],"",0))</f>
        <v/>
      </c>
      <c r="M1372" s="321"/>
      <c r="N1372" s="546" t="str">
        <f>IF([2]!Tabla1[[#This Row],[Descripción]]="","",_xlfn.XLOOKUP([2]!Tabla1[[#This Row],[Descripción]],[2]!Tabla10[Descripción],[2]!Tabla10[Precio Unitario],0))</f>
        <v/>
      </c>
      <c r="O1372" s="546" t="str">
        <f>IF([2]!Tabla1[[#This Row],[Cantidad de Insumos]]="","",[2]!Tabla1[[#This Row],[Precio Unitario]]*[2]!Tabla1[[#This Row],[Cantidad de Insumos]])</f>
        <v/>
      </c>
      <c r="P1372" s="531" t="str">
        <f>IF([2]!Tabla1[[#This Row],[Descripción]]="","",_xlfn.XLOOKUP([2]!Tabla1[[#This Row],[Descripción]],[2]!Tabla10[Descripción],[2]!Tabla10[CODIGO PRESUPUESTARIO],0))</f>
        <v/>
      </c>
      <c r="Q1372" s="532"/>
      <c r="R1372" s="532" t="str">
        <f>IF([2]!Tabla1[[#This Row],[Insumos]]="","",_xlfn.XLOOKUP([2]!Tabla1[[#This Row],[Insumos]],[2]!Tabla10[Insumo],[2]!Tabla10[InsumoAbrev],"",0))</f>
        <v/>
      </c>
      <c r="S1372" s="191"/>
    </row>
    <row r="1373" spans="2:19">
      <c r="B1373" s="191" t="str">
        <f>IF('Formulario PPGR3'!$G1373="","",CONCATENATE('Formulario PPGR3'!$C1373,".",'Formulario PPGR3'!$D1373,".",'Formulario PPGR3'!$E1373,".",'Formulario PPGR3'!$F1373))</f>
        <v/>
      </c>
      <c r="C1373" s="191" t="str">
        <f>IF('Formulario PPGR3'!$G1373="","",'Formulario PPGR1'!#REF!)</f>
        <v/>
      </c>
      <c r="D1373" s="191" t="str">
        <f>IF('Formulario PPGR3'!$G1373="","",'Formulario PPGR1'!#REF!)</f>
        <v/>
      </c>
      <c r="E1373" s="191" t="str">
        <f>IF('Formulario PPGR3'!$G1373="","",'Formulario PPGR1'!#REF!)</f>
        <v/>
      </c>
      <c r="F1373" s="191" t="str">
        <f>IF('Formulario PPGR3'!$G1373="","",'Formulario PPGR1'!#REF!)</f>
        <v/>
      </c>
      <c r="G1373" s="241"/>
      <c r="H1373" s="528" t="e" cm="1" vm="1">
        <f t="array" ref="H1373">IF([2]!Tabla1[[#This Row],[Código_Actividad]]="","",_xlfn.XLOOKUP([2]!Tabla1[[#This Row],[Código_Actividad]],CodigoActividad,[2]!Tabla2[Actividades Programables Presupuestables],"",0))</f>
        <v>#REF!</v>
      </c>
      <c r="I1373" s="529" t="str">
        <f>IFERROR(VLOOKUP('[2]Formulario PPGR3'!$G1373,'[2]Formulario PPGR2'!$H$9:$V$534,15,FALSE),"")</f>
        <v/>
      </c>
      <c r="J1373" s="534"/>
      <c r="K1373" s="533"/>
      <c r="L1373" s="530" t="str">
        <f>IF([2]!Tabla1[[#This Row],[Descripción]]="","",_xlfn.XLOOKUP([2]!Tabla1[[#This Row],[Descripción]],[2]!Tabla10[Descripción],[2]!Tabla10[Unidad de Medida],"",0))</f>
        <v/>
      </c>
      <c r="M1373" s="321"/>
      <c r="N1373" s="546" t="str">
        <f>IF([2]!Tabla1[[#This Row],[Descripción]]="","",_xlfn.XLOOKUP([2]!Tabla1[[#This Row],[Descripción]],[2]!Tabla10[Descripción],[2]!Tabla10[Precio Unitario],0))</f>
        <v/>
      </c>
      <c r="O1373" s="546" t="str">
        <f>IF([2]!Tabla1[[#This Row],[Cantidad de Insumos]]="","",[2]!Tabla1[[#This Row],[Precio Unitario]]*[2]!Tabla1[[#This Row],[Cantidad de Insumos]])</f>
        <v/>
      </c>
      <c r="P1373" s="531" t="str">
        <f>IF([2]!Tabla1[[#This Row],[Descripción]]="","",_xlfn.XLOOKUP([2]!Tabla1[[#This Row],[Descripción]],[2]!Tabla10[Descripción],[2]!Tabla10[CODIGO PRESUPUESTARIO],0))</f>
        <v/>
      </c>
      <c r="Q1373" s="532"/>
      <c r="R1373" s="532" t="str">
        <f>IF([2]!Tabla1[[#This Row],[Insumos]]="","",_xlfn.XLOOKUP([2]!Tabla1[[#This Row],[Insumos]],[2]!Tabla10[Insumo],[2]!Tabla10[InsumoAbrev],"",0))</f>
        <v/>
      </c>
      <c r="S1373" s="191"/>
    </row>
    <row r="1374" spans="2:19">
      <c r="B1374" s="191" t="str">
        <f>IF('Formulario PPGR3'!$G1374="","",CONCATENATE('Formulario PPGR3'!$C1374,".",'Formulario PPGR3'!$D1374,".",'Formulario PPGR3'!$E1374,".",'Formulario PPGR3'!$F1374))</f>
        <v/>
      </c>
      <c r="C1374" s="191" t="str">
        <f>IF('Formulario PPGR3'!$G1374="","",'Formulario PPGR1'!#REF!)</f>
        <v/>
      </c>
      <c r="D1374" s="191" t="str">
        <f>IF('Formulario PPGR3'!$G1374="","",'Formulario PPGR1'!#REF!)</f>
        <v/>
      </c>
      <c r="E1374" s="191" t="str">
        <f>IF('Formulario PPGR3'!$G1374="","",'Formulario PPGR1'!#REF!)</f>
        <v/>
      </c>
      <c r="F1374" s="191" t="str">
        <f>IF('Formulario PPGR3'!$G1374="","",'Formulario PPGR1'!#REF!)</f>
        <v/>
      </c>
      <c r="G1374" s="241"/>
      <c r="H1374" s="528" t="e" cm="1" vm="1">
        <f t="array" ref="H1374">IF([2]!Tabla1[[#This Row],[Código_Actividad]]="","",_xlfn.XLOOKUP([2]!Tabla1[[#This Row],[Código_Actividad]],CodigoActividad,[2]!Tabla2[Actividades Programables Presupuestables],"",0))</f>
        <v>#REF!</v>
      </c>
      <c r="I1374" s="529" t="str">
        <f>IFERROR(VLOOKUP('[2]Formulario PPGR3'!$G1374,'[2]Formulario PPGR2'!$H$9:$V$534,15,FALSE),"")</f>
        <v/>
      </c>
      <c r="J1374" s="534"/>
      <c r="K1374" s="533"/>
      <c r="L1374" s="530" t="str">
        <f>IF([2]!Tabla1[[#This Row],[Descripción]]="","",_xlfn.XLOOKUP([2]!Tabla1[[#This Row],[Descripción]],[2]!Tabla10[Descripción],[2]!Tabla10[Unidad de Medida],"",0))</f>
        <v/>
      </c>
      <c r="M1374" s="321"/>
      <c r="N1374" s="546" t="str">
        <f>IF([2]!Tabla1[[#This Row],[Descripción]]="","",_xlfn.XLOOKUP([2]!Tabla1[[#This Row],[Descripción]],[2]!Tabla10[Descripción],[2]!Tabla10[Precio Unitario],0))</f>
        <v/>
      </c>
      <c r="O1374" s="546" t="str">
        <f>IF([2]!Tabla1[[#This Row],[Cantidad de Insumos]]="","",[2]!Tabla1[[#This Row],[Precio Unitario]]*[2]!Tabla1[[#This Row],[Cantidad de Insumos]])</f>
        <v/>
      </c>
      <c r="P1374" s="531" t="str">
        <f>IF([2]!Tabla1[[#This Row],[Descripción]]="","",_xlfn.XLOOKUP([2]!Tabla1[[#This Row],[Descripción]],[2]!Tabla10[Descripción],[2]!Tabla10[CODIGO PRESUPUESTARIO],0))</f>
        <v/>
      </c>
      <c r="Q1374" s="532"/>
      <c r="R1374" s="532" t="str">
        <f>IF([2]!Tabla1[[#This Row],[Insumos]]="","",_xlfn.XLOOKUP([2]!Tabla1[[#This Row],[Insumos]],[2]!Tabla10[Insumo],[2]!Tabla10[InsumoAbrev],"",0))</f>
        <v/>
      </c>
      <c r="S1374" s="191"/>
    </row>
    <row r="1375" spans="2:19">
      <c r="B1375" s="191" t="str">
        <f>IF('Formulario PPGR3'!$G1375="","",CONCATENATE('Formulario PPGR3'!$C1375,".",'Formulario PPGR3'!$D1375,".",'Formulario PPGR3'!$E1375,".",'Formulario PPGR3'!$F1375))</f>
        <v/>
      </c>
      <c r="C1375" s="191" t="str">
        <f>IF('Formulario PPGR3'!$G1375="","",'Formulario PPGR1'!#REF!)</f>
        <v/>
      </c>
      <c r="D1375" s="191" t="str">
        <f>IF('Formulario PPGR3'!$G1375="","",'Formulario PPGR1'!#REF!)</f>
        <v/>
      </c>
      <c r="E1375" s="191" t="str">
        <f>IF('Formulario PPGR3'!$G1375="","",'Formulario PPGR1'!#REF!)</f>
        <v/>
      </c>
      <c r="F1375" s="191" t="str">
        <f>IF('Formulario PPGR3'!$G1375="","",'Formulario PPGR1'!#REF!)</f>
        <v/>
      </c>
      <c r="G1375" s="241"/>
      <c r="H1375" s="528" t="e" cm="1" vm="1">
        <f t="array" ref="H1375">IF([2]!Tabla1[[#This Row],[Código_Actividad]]="","",_xlfn.XLOOKUP([2]!Tabla1[[#This Row],[Código_Actividad]],CodigoActividad,[2]!Tabla2[Actividades Programables Presupuestables],"",0))</f>
        <v>#REF!</v>
      </c>
      <c r="I1375" s="529" t="str">
        <f>IFERROR(VLOOKUP('[2]Formulario PPGR3'!$G1375,'[2]Formulario PPGR2'!$H$9:$V$534,15,FALSE),"")</f>
        <v/>
      </c>
      <c r="J1375" s="534"/>
      <c r="K1375" s="533"/>
      <c r="L1375" s="530" t="str">
        <f>IF([2]!Tabla1[[#This Row],[Descripción]]="","",_xlfn.XLOOKUP([2]!Tabla1[[#This Row],[Descripción]],[2]!Tabla10[Descripción],[2]!Tabla10[Unidad de Medida],"",0))</f>
        <v/>
      </c>
      <c r="M1375" s="321"/>
      <c r="N1375" s="546" t="str">
        <f>IF([2]!Tabla1[[#This Row],[Descripción]]="","",_xlfn.XLOOKUP([2]!Tabla1[[#This Row],[Descripción]],[2]!Tabla10[Descripción],[2]!Tabla10[Precio Unitario],0))</f>
        <v/>
      </c>
      <c r="O1375" s="546" t="str">
        <f>IF([2]!Tabla1[[#This Row],[Cantidad de Insumos]]="","",[2]!Tabla1[[#This Row],[Precio Unitario]]*[2]!Tabla1[[#This Row],[Cantidad de Insumos]])</f>
        <v/>
      </c>
      <c r="P1375" s="531" t="str">
        <f>IF([2]!Tabla1[[#This Row],[Descripción]]="","",_xlfn.XLOOKUP([2]!Tabla1[[#This Row],[Descripción]],[2]!Tabla10[Descripción],[2]!Tabla10[CODIGO PRESUPUESTARIO],0))</f>
        <v/>
      </c>
      <c r="Q1375" s="532"/>
      <c r="R1375" s="532" t="str">
        <f>IF([2]!Tabla1[[#This Row],[Insumos]]="","",_xlfn.XLOOKUP([2]!Tabla1[[#This Row],[Insumos]],[2]!Tabla10[Insumo],[2]!Tabla10[InsumoAbrev],"",0))</f>
        <v/>
      </c>
      <c r="S1375" s="191"/>
    </row>
    <row r="1376" spans="2:19">
      <c r="B1376" s="191" t="str">
        <f>IF('Formulario PPGR3'!$G1376="","",CONCATENATE('Formulario PPGR3'!$C1376,".",'Formulario PPGR3'!$D1376,".",'Formulario PPGR3'!$E1376,".",'Formulario PPGR3'!$F1376))</f>
        <v/>
      </c>
      <c r="C1376" s="191" t="str">
        <f>IF('Formulario PPGR3'!$G1376="","",'Formulario PPGR1'!#REF!)</f>
        <v/>
      </c>
      <c r="D1376" s="191" t="str">
        <f>IF('Formulario PPGR3'!$G1376="","",'Formulario PPGR1'!#REF!)</f>
        <v/>
      </c>
      <c r="E1376" s="191" t="str">
        <f>IF('Formulario PPGR3'!$G1376="","",'Formulario PPGR1'!#REF!)</f>
        <v/>
      </c>
      <c r="F1376" s="191" t="str">
        <f>IF('Formulario PPGR3'!$G1376="","",'Formulario PPGR1'!#REF!)</f>
        <v/>
      </c>
      <c r="G1376" s="241"/>
      <c r="H1376" s="528" t="e" cm="1" vm="1">
        <f t="array" ref="H1376">IF([2]!Tabla1[[#This Row],[Código_Actividad]]="","",_xlfn.XLOOKUP([2]!Tabla1[[#This Row],[Código_Actividad]],CodigoActividad,[2]!Tabla2[Actividades Programables Presupuestables],"",0))</f>
        <v>#REF!</v>
      </c>
      <c r="I1376" s="529" t="str">
        <f>IFERROR(VLOOKUP('[2]Formulario PPGR3'!$G1376,'[2]Formulario PPGR2'!$H$9:$V$534,15,FALSE),"")</f>
        <v/>
      </c>
      <c r="J1376" s="534"/>
      <c r="K1376" s="533"/>
      <c r="L1376" s="530" t="str">
        <f>IF([2]!Tabla1[[#This Row],[Descripción]]="","",_xlfn.XLOOKUP([2]!Tabla1[[#This Row],[Descripción]],[2]!Tabla10[Descripción],[2]!Tabla10[Unidad de Medida],"",0))</f>
        <v/>
      </c>
      <c r="M1376" s="321"/>
      <c r="N1376" s="546" t="str">
        <f>IF([2]!Tabla1[[#This Row],[Descripción]]="","",_xlfn.XLOOKUP([2]!Tabla1[[#This Row],[Descripción]],[2]!Tabla10[Descripción],[2]!Tabla10[Precio Unitario],0))</f>
        <v/>
      </c>
      <c r="O1376" s="546" t="str">
        <f>IF([2]!Tabla1[[#This Row],[Cantidad de Insumos]]="","",[2]!Tabla1[[#This Row],[Precio Unitario]]*[2]!Tabla1[[#This Row],[Cantidad de Insumos]])</f>
        <v/>
      </c>
      <c r="P1376" s="531" t="str">
        <f>IF([2]!Tabla1[[#This Row],[Descripción]]="","",_xlfn.XLOOKUP([2]!Tabla1[[#This Row],[Descripción]],[2]!Tabla10[Descripción],[2]!Tabla10[CODIGO PRESUPUESTARIO],0))</f>
        <v/>
      </c>
      <c r="Q1376" s="532"/>
      <c r="R1376" s="532" t="str">
        <f>IF([2]!Tabla1[[#This Row],[Insumos]]="","",_xlfn.XLOOKUP([2]!Tabla1[[#This Row],[Insumos]],[2]!Tabla10[Insumo],[2]!Tabla10[InsumoAbrev],"",0))</f>
        <v/>
      </c>
      <c r="S1376" s="191"/>
    </row>
    <row r="1377" spans="2:19">
      <c r="B1377" s="191" t="str">
        <f>IF('Formulario PPGR3'!$G1377="","",CONCATENATE('Formulario PPGR3'!$C1377,".",'Formulario PPGR3'!$D1377,".",'Formulario PPGR3'!$E1377,".",'Formulario PPGR3'!$F1377))</f>
        <v/>
      </c>
      <c r="C1377" s="191" t="str">
        <f>IF('Formulario PPGR3'!$G1377="","",'Formulario PPGR1'!#REF!)</f>
        <v/>
      </c>
      <c r="D1377" s="191" t="str">
        <f>IF('Formulario PPGR3'!$G1377="","",'Formulario PPGR1'!#REF!)</f>
        <v/>
      </c>
      <c r="E1377" s="191" t="str">
        <f>IF('Formulario PPGR3'!$G1377="","",'Formulario PPGR1'!#REF!)</f>
        <v/>
      </c>
      <c r="F1377" s="191" t="str">
        <f>IF('Formulario PPGR3'!$G1377="","",'Formulario PPGR1'!#REF!)</f>
        <v/>
      </c>
      <c r="G1377" s="241"/>
      <c r="H1377" s="528" t="e" cm="1" vm="1">
        <f t="array" ref="H1377">IF([2]!Tabla1[[#This Row],[Código_Actividad]]="","",_xlfn.XLOOKUP([2]!Tabla1[[#This Row],[Código_Actividad]],CodigoActividad,[2]!Tabla2[Actividades Programables Presupuestables],"",0))</f>
        <v>#REF!</v>
      </c>
      <c r="I1377" s="529" t="str">
        <f>IFERROR(VLOOKUP('[2]Formulario PPGR3'!$G1377,'[2]Formulario PPGR2'!$H$9:$V$534,15,FALSE),"")</f>
        <v/>
      </c>
      <c r="J1377" s="534"/>
      <c r="K1377" s="533"/>
      <c r="L1377" s="530" t="str">
        <f>IF([2]!Tabla1[[#This Row],[Descripción]]="","",_xlfn.XLOOKUP([2]!Tabla1[[#This Row],[Descripción]],[2]!Tabla10[Descripción],[2]!Tabla10[Unidad de Medida],"",0))</f>
        <v/>
      </c>
      <c r="M1377" s="321"/>
      <c r="N1377" s="546" t="str">
        <f>IF([2]!Tabla1[[#This Row],[Descripción]]="","",_xlfn.XLOOKUP([2]!Tabla1[[#This Row],[Descripción]],[2]!Tabla10[Descripción],[2]!Tabla10[Precio Unitario],0))</f>
        <v/>
      </c>
      <c r="O1377" s="546" t="str">
        <f>IF([2]!Tabla1[[#This Row],[Cantidad de Insumos]]="","",[2]!Tabla1[[#This Row],[Precio Unitario]]*[2]!Tabla1[[#This Row],[Cantidad de Insumos]])</f>
        <v/>
      </c>
      <c r="P1377" s="531" t="str">
        <f>IF([2]!Tabla1[[#This Row],[Descripción]]="","",_xlfn.XLOOKUP([2]!Tabla1[[#This Row],[Descripción]],[2]!Tabla10[Descripción],[2]!Tabla10[CODIGO PRESUPUESTARIO],0))</f>
        <v/>
      </c>
      <c r="Q1377" s="532"/>
      <c r="R1377" s="532" t="str">
        <f>IF([2]!Tabla1[[#This Row],[Insumos]]="","",_xlfn.XLOOKUP([2]!Tabla1[[#This Row],[Insumos]],[2]!Tabla10[Insumo],[2]!Tabla10[InsumoAbrev],"",0))</f>
        <v/>
      </c>
      <c r="S1377" s="191"/>
    </row>
    <row r="1378" spans="2:19">
      <c r="B1378" s="191" t="str">
        <f>IF('Formulario PPGR3'!$G1378="","",CONCATENATE('Formulario PPGR3'!$C1378,".",'Formulario PPGR3'!$D1378,".",'Formulario PPGR3'!$E1378,".",'Formulario PPGR3'!$F1378))</f>
        <v/>
      </c>
      <c r="C1378" s="191" t="str">
        <f>IF('Formulario PPGR3'!$G1378="","",'Formulario PPGR1'!#REF!)</f>
        <v/>
      </c>
      <c r="D1378" s="191" t="str">
        <f>IF('Formulario PPGR3'!$G1378="","",'Formulario PPGR1'!#REF!)</f>
        <v/>
      </c>
      <c r="E1378" s="191" t="str">
        <f>IF('Formulario PPGR3'!$G1378="","",'Formulario PPGR1'!#REF!)</f>
        <v/>
      </c>
      <c r="F1378" s="191" t="str">
        <f>IF('Formulario PPGR3'!$G1378="","",'Formulario PPGR1'!#REF!)</f>
        <v/>
      </c>
      <c r="G1378" s="241"/>
      <c r="H1378" s="528" t="e" cm="1" vm="1">
        <f t="array" ref="H1378">IF([2]!Tabla1[[#This Row],[Código_Actividad]]="","",_xlfn.XLOOKUP([2]!Tabla1[[#This Row],[Código_Actividad]],CodigoActividad,[2]!Tabla2[Actividades Programables Presupuestables],"",0))</f>
        <v>#REF!</v>
      </c>
      <c r="I1378" s="529" t="str">
        <f>IFERROR(VLOOKUP('[2]Formulario PPGR3'!$G1378,'[2]Formulario PPGR2'!$H$9:$V$534,15,FALSE),"")</f>
        <v/>
      </c>
      <c r="J1378" s="534"/>
      <c r="K1378" s="533"/>
      <c r="L1378" s="530" t="str">
        <f>IF([2]!Tabla1[[#This Row],[Descripción]]="","",_xlfn.XLOOKUP([2]!Tabla1[[#This Row],[Descripción]],[2]!Tabla10[Descripción],[2]!Tabla10[Unidad de Medida],"",0))</f>
        <v/>
      </c>
      <c r="M1378" s="321"/>
      <c r="N1378" s="546" t="str">
        <f>IF([2]!Tabla1[[#This Row],[Descripción]]="","",_xlfn.XLOOKUP([2]!Tabla1[[#This Row],[Descripción]],[2]!Tabla10[Descripción],[2]!Tabla10[Precio Unitario],0))</f>
        <v/>
      </c>
      <c r="O1378" s="546" t="str">
        <f>IF([2]!Tabla1[[#This Row],[Cantidad de Insumos]]="","",[2]!Tabla1[[#This Row],[Precio Unitario]]*[2]!Tabla1[[#This Row],[Cantidad de Insumos]])</f>
        <v/>
      </c>
      <c r="P1378" s="531" t="str">
        <f>IF([2]!Tabla1[[#This Row],[Descripción]]="","",_xlfn.XLOOKUP([2]!Tabla1[[#This Row],[Descripción]],[2]!Tabla10[Descripción],[2]!Tabla10[CODIGO PRESUPUESTARIO],0))</f>
        <v/>
      </c>
      <c r="Q1378" s="532"/>
      <c r="R1378" s="532" t="str">
        <f>IF([2]!Tabla1[[#This Row],[Insumos]]="","",_xlfn.XLOOKUP([2]!Tabla1[[#This Row],[Insumos]],[2]!Tabla10[Insumo],[2]!Tabla10[InsumoAbrev],"",0))</f>
        <v/>
      </c>
      <c r="S1378" s="191"/>
    </row>
    <row r="1379" spans="2:19">
      <c r="B1379" s="191" t="str">
        <f>IF('Formulario PPGR3'!$G1379="","",CONCATENATE('Formulario PPGR3'!$C1379,".",'Formulario PPGR3'!$D1379,".",'Formulario PPGR3'!$E1379,".",'Formulario PPGR3'!$F1379))</f>
        <v/>
      </c>
      <c r="C1379" s="191" t="str">
        <f>IF('Formulario PPGR3'!$G1379="","",'Formulario PPGR1'!#REF!)</f>
        <v/>
      </c>
      <c r="D1379" s="191" t="str">
        <f>IF('Formulario PPGR3'!$G1379="","",'Formulario PPGR1'!#REF!)</f>
        <v/>
      </c>
      <c r="E1379" s="191" t="str">
        <f>IF('Formulario PPGR3'!$G1379="","",'Formulario PPGR1'!#REF!)</f>
        <v/>
      </c>
      <c r="F1379" s="191" t="str">
        <f>IF('Formulario PPGR3'!$G1379="","",'Formulario PPGR1'!#REF!)</f>
        <v/>
      </c>
      <c r="G1379" s="241"/>
      <c r="H1379" s="528" t="e" cm="1" vm="1">
        <f t="array" ref="H1379">IF([2]!Tabla1[[#This Row],[Código_Actividad]]="","",_xlfn.XLOOKUP([2]!Tabla1[[#This Row],[Código_Actividad]],CodigoActividad,[2]!Tabla2[Actividades Programables Presupuestables],"",0))</f>
        <v>#REF!</v>
      </c>
      <c r="I1379" s="529" t="str">
        <f>IFERROR(VLOOKUP('[2]Formulario PPGR3'!$G1379,'[2]Formulario PPGR2'!$H$9:$V$534,15,FALSE),"")</f>
        <v/>
      </c>
      <c r="J1379" s="534"/>
      <c r="K1379" s="533"/>
      <c r="L1379" s="530" t="str">
        <f>IF([2]!Tabla1[[#This Row],[Descripción]]="","",_xlfn.XLOOKUP([2]!Tabla1[[#This Row],[Descripción]],[2]!Tabla10[Descripción],[2]!Tabla10[Unidad de Medida],"",0))</f>
        <v/>
      </c>
      <c r="M1379" s="321"/>
      <c r="N1379" s="546" t="str">
        <f>IF([2]!Tabla1[[#This Row],[Descripción]]="","",_xlfn.XLOOKUP([2]!Tabla1[[#This Row],[Descripción]],[2]!Tabla10[Descripción],[2]!Tabla10[Precio Unitario],0))</f>
        <v/>
      </c>
      <c r="O1379" s="546" t="str">
        <f>IF([2]!Tabla1[[#This Row],[Cantidad de Insumos]]="","",[2]!Tabla1[[#This Row],[Precio Unitario]]*[2]!Tabla1[[#This Row],[Cantidad de Insumos]])</f>
        <v/>
      </c>
      <c r="P1379" s="531" t="str">
        <f>IF([2]!Tabla1[[#This Row],[Descripción]]="","",_xlfn.XLOOKUP([2]!Tabla1[[#This Row],[Descripción]],[2]!Tabla10[Descripción],[2]!Tabla10[CODIGO PRESUPUESTARIO],0))</f>
        <v/>
      </c>
      <c r="Q1379" s="532"/>
      <c r="R1379" s="532" t="str">
        <f>IF([2]!Tabla1[[#This Row],[Insumos]]="","",_xlfn.XLOOKUP([2]!Tabla1[[#This Row],[Insumos]],[2]!Tabla10[Insumo],[2]!Tabla10[InsumoAbrev],"",0))</f>
        <v/>
      </c>
      <c r="S1379" s="191"/>
    </row>
    <row r="1380" spans="2:19">
      <c r="B1380" s="191" t="str">
        <f>IF('Formulario PPGR3'!$G1380="","",CONCATENATE('Formulario PPGR3'!$C1380,".",'Formulario PPGR3'!$D1380,".",'Formulario PPGR3'!$E1380,".",'Formulario PPGR3'!$F1380))</f>
        <v/>
      </c>
      <c r="C1380" s="191" t="str">
        <f>IF('Formulario PPGR3'!$G1380="","",'Formulario PPGR1'!#REF!)</f>
        <v/>
      </c>
      <c r="D1380" s="191" t="str">
        <f>IF('Formulario PPGR3'!$G1380="","",'Formulario PPGR1'!#REF!)</f>
        <v/>
      </c>
      <c r="E1380" s="191" t="str">
        <f>IF('Formulario PPGR3'!$G1380="","",'Formulario PPGR1'!#REF!)</f>
        <v/>
      </c>
      <c r="F1380" s="191" t="str">
        <f>IF('Formulario PPGR3'!$G1380="","",'Formulario PPGR1'!#REF!)</f>
        <v/>
      </c>
      <c r="G1380" s="241"/>
      <c r="H1380" s="528" t="e" cm="1" vm="1">
        <f t="array" ref="H1380">IF([2]!Tabla1[[#This Row],[Código_Actividad]]="","",_xlfn.XLOOKUP([2]!Tabla1[[#This Row],[Código_Actividad]],CodigoActividad,[2]!Tabla2[Actividades Programables Presupuestables],"",0))</f>
        <v>#REF!</v>
      </c>
      <c r="I1380" s="529" t="str">
        <f>IFERROR(VLOOKUP('[2]Formulario PPGR3'!$G1380,'[2]Formulario PPGR2'!$H$9:$V$534,15,FALSE),"")</f>
        <v/>
      </c>
      <c r="J1380" s="534"/>
      <c r="K1380" s="533"/>
      <c r="L1380" s="530" t="str">
        <f>IF([2]!Tabla1[[#This Row],[Descripción]]="","",_xlfn.XLOOKUP([2]!Tabla1[[#This Row],[Descripción]],[2]!Tabla10[Descripción],[2]!Tabla10[Unidad de Medida],"",0))</f>
        <v/>
      </c>
      <c r="M1380" s="321"/>
      <c r="N1380" s="546" t="str">
        <f>IF([2]!Tabla1[[#This Row],[Descripción]]="","",_xlfn.XLOOKUP([2]!Tabla1[[#This Row],[Descripción]],[2]!Tabla10[Descripción],[2]!Tabla10[Precio Unitario],0))</f>
        <v/>
      </c>
      <c r="O1380" s="546" t="str">
        <f>IF([2]!Tabla1[[#This Row],[Cantidad de Insumos]]="","",[2]!Tabla1[[#This Row],[Precio Unitario]]*[2]!Tabla1[[#This Row],[Cantidad de Insumos]])</f>
        <v/>
      </c>
      <c r="P1380" s="531" t="str">
        <f>IF([2]!Tabla1[[#This Row],[Descripción]]="","",_xlfn.XLOOKUP([2]!Tabla1[[#This Row],[Descripción]],[2]!Tabla10[Descripción],[2]!Tabla10[CODIGO PRESUPUESTARIO],0))</f>
        <v/>
      </c>
      <c r="Q1380" s="532"/>
      <c r="R1380" s="532" t="str">
        <f>IF([2]!Tabla1[[#This Row],[Insumos]]="","",_xlfn.XLOOKUP([2]!Tabla1[[#This Row],[Insumos]],[2]!Tabla10[Insumo],[2]!Tabla10[InsumoAbrev],"",0))</f>
        <v/>
      </c>
      <c r="S1380" s="191"/>
    </row>
    <row r="1381" spans="2:19">
      <c r="B1381" s="191" t="str">
        <f>IF('Formulario PPGR3'!$G1381="","",CONCATENATE('Formulario PPGR3'!$C1381,".",'Formulario PPGR3'!$D1381,".",'Formulario PPGR3'!$E1381,".",'Formulario PPGR3'!$F1381))</f>
        <v/>
      </c>
      <c r="C1381" s="191" t="str">
        <f>IF('Formulario PPGR3'!$G1381="","",'Formulario PPGR1'!#REF!)</f>
        <v/>
      </c>
      <c r="D1381" s="191" t="str">
        <f>IF('Formulario PPGR3'!$G1381="","",'Formulario PPGR1'!#REF!)</f>
        <v/>
      </c>
      <c r="E1381" s="191" t="str">
        <f>IF('Formulario PPGR3'!$G1381="","",'Formulario PPGR1'!#REF!)</f>
        <v/>
      </c>
      <c r="F1381" s="191" t="str">
        <f>IF('Formulario PPGR3'!$G1381="","",'Formulario PPGR1'!#REF!)</f>
        <v/>
      </c>
      <c r="G1381" s="241"/>
      <c r="H1381" s="528" t="e" cm="1" vm="1">
        <f t="array" ref="H1381">IF([2]!Tabla1[[#This Row],[Código_Actividad]]="","",_xlfn.XLOOKUP([2]!Tabla1[[#This Row],[Código_Actividad]],CodigoActividad,[2]!Tabla2[Actividades Programables Presupuestables],"",0))</f>
        <v>#REF!</v>
      </c>
      <c r="I1381" s="529" t="str">
        <f>IFERROR(VLOOKUP('[2]Formulario PPGR3'!$G1381,'[2]Formulario PPGR2'!$H$9:$V$534,15,FALSE),"")</f>
        <v/>
      </c>
      <c r="J1381" s="534"/>
      <c r="K1381" s="533"/>
      <c r="L1381" s="530" t="str">
        <f>IF([2]!Tabla1[[#This Row],[Descripción]]="","",_xlfn.XLOOKUP([2]!Tabla1[[#This Row],[Descripción]],[2]!Tabla10[Descripción],[2]!Tabla10[Unidad de Medida],"",0))</f>
        <v/>
      </c>
      <c r="M1381" s="321"/>
      <c r="N1381" s="546" t="str">
        <f>IF([2]!Tabla1[[#This Row],[Descripción]]="","",_xlfn.XLOOKUP([2]!Tabla1[[#This Row],[Descripción]],[2]!Tabla10[Descripción],[2]!Tabla10[Precio Unitario],0))</f>
        <v/>
      </c>
      <c r="O1381" s="546" t="str">
        <f>IF([2]!Tabla1[[#This Row],[Cantidad de Insumos]]="","",[2]!Tabla1[[#This Row],[Precio Unitario]]*[2]!Tabla1[[#This Row],[Cantidad de Insumos]])</f>
        <v/>
      </c>
      <c r="P1381" s="531" t="str">
        <f>IF([2]!Tabla1[[#This Row],[Descripción]]="","",_xlfn.XLOOKUP([2]!Tabla1[[#This Row],[Descripción]],[2]!Tabla10[Descripción],[2]!Tabla10[CODIGO PRESUPUESTARIO],0))</f>
        <v/>
      </c>
      <c r="Q1381" s="532"/>
      <c r="R1381" s="532" t="str">
        <f>IF([2]!Tabla1[[#This Row],[Insumos]]="","",_xlfn.XLOOKUP([2]!Tabla1[[#This Row],[Insumos]],[2]!Tabla10[Insumo],[2]!Tabla10[InsumoAbrev],"",0))</f>
        <v/>
      </c>
      <c r="S1381" s="191"/>
    </row>
    <row r="1382" spans="2:19">
      <c r="B1382" s="191" t="str">
        <f>IF('Formulario PPGR3'!$G1382="","",CONCATENATE('Formulario PPGR3'!$C1382,".",'Formulario PPGR3'!$D1382,".",'Formulario PPGR3'!$E1382,".",'Formulario PPGR3'!$F1382))</f>
        <v/>
      </c>
      <c r="C1382" s="191" t="str">
        <f>IF('Formulario PPGR3'!$G1382="","",'Formulario PPGR1'!#REF!)</f>
        <v/>
      </c>
      <c r="D1382" s="191" t="str">
        <f>IF('Formulario PPGR3'!$G1382="","",'Formulario PPGR1'!#REF!)</f>
        <v/>
      </c>
      <c r="E1382" s="191" t="str">
        <f>IF('Formulario PPGR3'!$G1382="","",'Formulario PPGR1'!#REF!)</f>
        <v/>
      </c>
      <c r="F1382" s="191" t="str">
        <f>IF('Formulario PPGR3'!$G1382="","",'Formulario PPGR1'!#REF!)</f>
        <v/>
      </c>
      <c r="G1382" s="241"/>
      <c r="H1382" s="528" t="e" cm="1" vm="1">
        <f t="array" ref="H1382">IF([2]!Tabla1[[#This Row],[Código_Actividad]]="","",_xlfn.XLOOKUP([2]!Tabla1[[#This Row],[Código_Actividad]],CodigoActividad,[2]!Tabla2[Actividades Programables Presupuestables],"",0))</f>
        <v>#REF!</v>
      </c>
      <c r="I1382" s="529" t="str">
        <f>IFERROR(VLOOKUP('[2]Formulario PPGR3'!$G1382,'[2]Formulario PPGR2'!$H$9:$V$534,15,FALSE),"")</f>
        <v/>
      </c>
      <c r="J1382" s="534"/>
      <c r="K1382" s="533"/>
      <c r="L1382" s="530" t="str">
        <f>IF([2]!Tabla1[[#This Row],[Descripción]]="","",_xlfn.XLOOKUP([2]!Tabla1[[#This Row],[Descripción]],[2]!Tabla10[Descripción],[2]!Tabla10[Unidad de Medida],"",0))</f>
        <v/>
      </c>
      <c r="M1382" s="321"/>
      <c r="N1382" s="546" t="str">
        <f>IF([2]!Tabla1[[#This Row],[Descripción]]="","",_xlfn.XLOOKUP([2]!Tabla1[[#This Row],[Descripción]],[2]!Tabla10[Descripción],[2]!Tabla10[Precio Unitario],0))</f>
        <v/>
      </c>
      <c r="O1382" s="546" t="str">
        <f>IF([2]!Tabla1[[#This Row],[Cantidad de Insumos]]="","",[2]!Tabla1[[#This Row],[Precio Unitario]]*[2]!Tabla1[[#This Row],[Cantidad de Insumos]])</f>
        <v/>
      </c>
      <c r="P1382" s="531" t="str">
        <f>IF([2]!Tabla1[[#This Row],[Descripción]]="","",_xlfn.XLOOKUP([2]!Tabla1[[#This Row],[Descripción]],[2]!Tabla10[Descripción],[2]!Tabla10[CODIGO PRESUPUESTARIO],0))</f>
        <v/>
      </c>
      <c r="Q1382" s="532"/>
      <c r="R1382" s="532" t="str">
        <f>IF([2]!Tabla1[[#This Row],[Insumos]]="","",_xlfn.XLOOKUP([2]!Tabla1[[#This Row],[Insumos]],[2]!Tabla10[Insumo],[2]!Tabla10[InsumoAbrev],"",0))</f>
        <v/>
      </c>
      <c r="S1382" s="191"/>
    </row>
    <row r="1383" spans="2:19">
      <c r="B1383" s="191" t="str">
        <f>IF('Formulario PPGR3'!$G1383="","",CONCATENATE('Formulario PPGR3'!$C1383,".",'Formulario PPGR3'!$D1383,".",'Formulario PPGR3'!$E1383,".",'Formulario PPGR3'!$F1383))</f>
        <v/>
      </c>
      <c r="C1383" s="191" t="str">
        <f>IF('Formulario PPGR3'!$G1383="","",'Formulario PPGR1'!#REF!)</f>
        <v/>
      </c>
      <c r="D1383" s="191" t="str">
        <f>IF('Formulario PPGR3'!$G1383="","",'Formulario PPGR1'!#REF!)</f>
        <v/>
      </c>
      <c r="E1383" s="191" t="str">
        <f>IF('Formulario PPGR3'!$G1383="","",'Formulario PPGR1'!#REF!)</f>
        <v/>
      </c>
      <c r="F1383" s="191" t="str">
        <f>IF('Formulario PPGR3'!$G1383="","",'Formulario PPGR1'!#REF!)</f>
        <v/>
      </c>
      <c r="G1383" s="241"/>
      <c r="H1383" s="528" t="e" cm="1" vm="1">
        <f t="array" ref="H1383">IF([2]!Tabla1[[#This Row],[Código_Actividad]]="","",_xlfn.XLOOKUP([2]!Tabla1[[#This Row],[Código_Actividad]],CodigoActividad,[2]!Tabla2[Actividades Programables Presupuestables],"",0))</f>
        <v>#REF!</v>
      </c>
      <c r="I1383" s="529" t="str">
        <f>IFERROR(VLOOKUP('[2]Formulario PPGR3'!$G1383,'[2]Formulario PPGR2'!$H$9:$V$534,15,FALSE),"")</f>
        <v/>
      </c>
      <c r="J1383" s="534"/>
      <c r="K1383" s="533"/>
      <c r="L1383" s="530" t="str">
        <f>IF([2]!Tabla1[[#This Row],[Descripción]]="","",_xlfn.XLOOKUP([2]!Tabla1[[#This Row],[Descripción]],[2]!Tabla10[Descripción],[2]!Tabla10[Unidad de Medida],"",0))</f>
        <v/>
      </c>
      <c r="M1383" s="321"/>
      <c r="N1383" s="546" t="str">
        <f>IF([2]!Tabla1[[#This Row],[Descripción]]="","",_xlfn.XLOOKUP([2]!Tabla1[[#This Row],[Descripción]],[2]!Tabla10[Descripción],[2]!Tabla10[Precio Unitario],0))</f>
        <v/>
      </c>
      <c r="O1383" s="546" t="str">
        <f>IF([2]!Tabla1[[#This Row],[Cantidad de Insumos]]="","",[2]!Tabla1[[#This Row],[Precio Unitario]]*[2]!Tabla1[[#This Row],[Cantidad de Insumos]])</f>
        <v/>
      </c>
      <c r="P1383" s="531" t="str">
        <f>IF([2]!Tabla1[[#This Row],[Descripción]]="","",_xlfn.XLOOKUP([2]!Tabla1[[#This Row],[Descripción]],[2]!Tabla10[Descripción],[2]!Tabla10[CODIGO PRESUPUESTARIO],0))</f>
        <v/>
      </c>
      <c r="Q1383" s="532"/>
      <c r="R1383" s="532" t="str">
        <f>IF([2]!Tabla1[[#This Row],[Insumos]]="","",_xlfn.XLOOKUP([2]!Tabla1[[#This Row],[Insumos]],[2]!Tabla10[Insumo],[2]!Tabla10[InsumoAbrev],"",0))</f>
        <v/>
      </c>
      <c r="S1383" s="191"/>
    </row>
    <row r="1384" spans="2:19">
      <c r="B1384" s="191" t="str">
        <f>IF('Formulario PPGR3'!$G1384="","",CONCATENATE('Formulario PPGR3'!$C1384,".",'Formulario PPGR3'!$D1384,".",'Formulario PPGR3'!$E1384,".",'Formulario PPGR3'!$F1384))</f>
        <v/>
      </c>
      <c r="C1384" s="191" t="str">
        <f>IF('Formulario PPGR3'!$G1384="","",'Formulario PPGR1'!#REF!)</f>
        <v/>
      </c>
      <c r="D1384" s="191" t="str">
        <f>IF('Formulario PPGR3'!$G1384="","",'Formulario PPGR1'!#REF!)</f>
        <v/>
      </c>
      <c r="E1384" s="191" t="str">
        <f>IF('Formulario PPGR3'!$G1384="","",'Formulario PPGR1'!#REF!)</f>
        <v/>
      </c>
      <c r="F1384" s="191" t="str">
        <f>IF('Formulario PPGR3'!$G1384="","",'Formulario PPGR1'!#REF!)</f>
        <v/>
      </c>
      <c r="G1384" s="241"/>
      <c r="H1384" s="528" t="e" cm="1" vm="1">
        <f t="array" ref="H1384">IF([2]!Tabla1[[#This Row],[Código_Actividad]]="","",_xlfn.XLOOKUP([2]!Tabla1[[#This Row],[Código_Actividad]],CodigoActividad,[2]!Tabla2[Actividades Programables Presupuestables],"",0))</f>
        <v>#REF!</v>
      </c>
      <c r="I1384" s="529" t="str">
        <f>IFERROR(VLOOKUP('[2]Formulario PPGR3'!$G1384,'[2]Formulario PPGR2'!$H$9:$V$534,15,FALSE),"")</f>
        <v/>
      </c>
      <c r="J1384" s="534"/>
      <c r="K1384" s="533"/>
      <c r="L1384" s="530" t="str">
        <f>IF([2]!Tabla1[[#This Row],[Descripción]]="","",_xlfn.XLOOKUP([2]!Tabla1[[#This Row],[Descripción]],[2]!Tabla10[Descripción],[2]!Tabla10[Unidad de Medida],"",0))</f>
        <v/>
      </c>
      <c r="M1384" s="321"/>
      <c r="N1384" s="546" t="str">
        <f>IF([2]!Tabla1[[#This Row],[Descripción]]="","",_xlfn.XLOOKUP([2]!Tabla1[[#This Row],[Descripción]],[2]!Tabla10[Descripción],[2]!Tabla10[Precio Unitario],0))</f>
        <v/>
      </c>
      <c r="O1384" s="546" t="str">
        <f>IF([2]!Tabla1[[#This Row],[Cantidad de Insumos]]="","",[2]!Tabla1[[#This Row],[Precio Unitario]]*[2]!Tabla1[[#This Row],[Cantidad de Insumos]])</f>
        <v/>
      </c>
      <c r="P1384" s="531" t="str">
        <f>IF([2]!Tabla1[[#This Row],[Descripción]]="","",_xlfn.XLOOKUP([2]!Tabla1[[#This Row],[Descripción]],[2]!Tabla10[Descripción],[2]!Tabla10[CODIGO PRESUPUESTARIO],0))</f>
        <v/>
      </c>
      <c r="Q1384" s="532"/>
      <c r="R1384" s="532" t="str">
        <f>IF([2]!Tabla1[[#This Row],[Insumos]]="","",_xlfn.XLOOKUP([2]!Tabla1[[#This Row],[Insumos]],[2]!Tabla10[Insumo],[2]!Tabla10[InsumoAbrev],"",0))</f>
        <v/>
      </c>
      <c r="S1384" s="191"/>
    </row>
    <row r="1385" spans="2:19">
      <c r="B1385" s="191" t="str">
        <f>IF('Formulario PPGR3'!$G1385="","",CONCATENATE('Formulario PPGR3'!$C1385,".",'Formulario PPGR3'!$D1385,".",'Formulario PPGR3'!$E1385,".",'Formulario PPGR3'!$F1385))</f>
        <v/>
      </c>
      <c r="C1385" s="191" t="str">
        <f>IF('Formulario PPGR3'!$G1385="","",'Formulario PPGR1'!#REF!)</f>
        <v/>
      </c>
      <c r="D1385" s="191" t="str">
        <f>IF('Formulario PPGR3'!$G1385="","",'Formulario PPGR1'!#REF!)</f>
        <v/>
      </c>
      <c r="E1385" s="191" t="str">
        <f>IF('Formulario PPGR3'!$G1385="","",'Formulario PPGR1'!#REF!)</f>
        <v/>
      </c>
      <c r="F1385" s="191" t="str">
        <f>IF('Formulario PPGR3'!$G1385="","",'Formulario PPGR1'!#REF!)</f>
        <v/>
      </c>
      <c r="G1385" s="241"/>
      <c r="H1385" s="528" t="e" cm="1" vm="1">
        <f t="array" ref="H1385">IF([2]!Tabla1[[#This Row],[Código_Actividad]]="","",_xlfn.XLOOKUP([2]!Tabla1[[#This Row],[Código_Actividad]],CodigoActividad,[2]!Tabla2[Actividades Programables Presupuestables],"",0))</f>
        <v>#REF!</v>
      </c>
      <c r="I1385" s="529" t="str">
        <f>IFERROR(VLOOKUP('[2]Formulario PPGR3'!$G1385,'[2]Formulario PPGR2'!$H$9:$V$534,15,FALSE),"")</f>
        <v/>
      </c>
      <c r="J1385" s="534"/>
      <c r="K1385" s="533"/>
      <c r="L1385" s="530" t="str">
        <f>IF([2]!Tabla1[[#This Row],[Descripción]]="","",_xlfn.XLOOKUP([2]!Tabla1[[#This Row],[Descripción]],[2]!Tabla10[Descripción],[2]!Tabla10[Unidad de Medida],"",0))</f>
        <v/>
      </c>
      <c r="M1385" s="321"/>
      <c r="N1385" s="546" t="str">
        <f>IF([2]!Tabla1[[#This Row],[Descripción]]="","",_xlfn.XLOOKUP([2]!Tabla1[[#This Row],[Descripción]],[2]!Tabla10[Descripción],[2]!Tabla10[Precio Unitario],0))</f>
        <v/>
      </c>
      <c r="O1385" s="546" t="str">
        <f>IF([2]!Tabla1[[#This Row],[Cantidad de Insumos]]="","",[2]!Tabla1[[#This Row],[Precio Unitario]]*[2]!Tabla1[[#This Row],[Cantidad de Insumos]])</f>
        <v/>
      </c>
      <c r="P1385" s="531" t="str">
        <f>IF([2]!Tabla1[[#This Row],[Descripción]]="","",_xlfn.XLOOKUP([2]!Tabla1[[#This Row],[Descripción]],[2]!Tabla10[Descripción],[2]!Tabla10[CODIGO PRESUPUESTARIO],0))</f>
        <v/>
      </c>
      <c r="Q1385" s="532"/>
      <c r="R1385" s="532" t="str">
        <f>IF([2]!Tabla1[[#This Row],[Insumos]]="","",_xlfn.XLOOKUP([2]!Tabla1[[#This Row],[Insumos]],[2]!Tabla10[Insumo],[2]!Tabla10[InsumoAbrev],"",0))</f>
        <v/>
      </c>
      <c r="S1385" s="191"/>
    </row>
    <row r="1386" spans="2:19">
      <c r="B1386" s="191" t="str">
        <f>IF('Formulario PPGR3'!$G1386="","",CONCATENATE('Formulario PPGR3'!$C1386,".",'Formulario PPGR3'!$D1386,".",'Formulario PPGR3'!$E1386,".",'Formulario PPGR3'!$F1386))</f>
        <v/>
      </c>
      <c r="C1386" s="191" t="str">
        <f>IF('Formulario PPGR3'!$G1386="","",'Formulario PPGR1'!#REF!)</f>
        <v/>
      </c>
      <c r="D1386" s="191" t="str">
        <f>IF('Formulario PPGR3'!$G1386="","",'Formulario PPGR1'!#REF!)</f>
        <v/>
      </c>
      <c r="E1386" s="191" t="str">
        <f>IF('Formulario PPGR3'!$G1386="","",'Formulario PPGR1'!#REF!)</f>
        <v/>
      </c>
      <c r="F1386" s="191" t="str">
        <f>IF('Formulario PPGR3'!$G1386="","",'Formulario PPGR1'!#REF!)</f>
        <v/>
      </c>
      <c r="G1386" s="241"/>
      <c r="H1386" s="528" t="e" cm="1" vm="1">
        <f t="array" ref="H1386">IF([2]!Tabla1[[#This Row],[Código_Actividad]]="","",_xlfn.XLOOKUP([2]!Tabla1[[#This Row],[Código_Actividad]],CodigoActividad,[2]!Tabla2[Actividades Programables Presupuestables],"",0))</f>
        <v>#REF!</v>
      </c>
      <c r="I1386" s="529" t="str">
        <f>IFERROR(VLOOKUP('[2]Formulario PPGR3'!$G1386,'[2]Formulario PPGR2'!$H$9:$V$534,15,FALSE),"")</f>
        <v/>
      </c>
      <c r="J1386" s="534"/>
      <c r="K1386" s="533"/>
      <c r="L1386" s="530" t="str">
        <f>IF([2]!Tabla1[[#This Row],[Descripción]]="","",_xlfn.XLOOKUP([2]!Tabla1[[#This Row],[Descripción]],[2]!Tabla10[Descripción],[2]!Tabla10[Unidad de Medida],"",0))</f>
        <v/>
      </c>
      <c r="M1386" s="321"/>
      <c r="N1386" s="546" t="str">
        <f>IF([2]!Tabla1[[#This Row],[Descripción]]="","",_xlfn.XLOOKUP([2]!Tabla1[[#This Row],[Descripción]],[2]!Tabla10[Descripción],[2]!Tabla10[Precio Unitario],0))</f>
        <v/>
      </c>
      <c r="O1386" s="546" t="str">
        <f>IF([2]!Tabla1[[#This Row],[Cantidad de Insumos]]="","",[2]!Tabla1[[#This Row],[Precio Unitario]]*[2]!Tabla1[[#This Row],[Cantidad de Insumos]])</f>
        <v/>
      </c>
      <c r="P1386" s="531" t="str">
        <f>IF([2]!Tabla1[[#This Row],[Descripción]]="","",_xlfn.XLOOKUP([2]!Tabla1[[#This Row],[Descripción]],[2]!Tabla10[Descripción],[2]!Tabla10[CODIGO PRESUPUESTARIO],0))</f>
        <v/>
      </c>
      <c r="Q1386" s="532"/>
      <c r="R1386" s="532" t="str">
        <f>IF([2]!Tabla1[[#This Row],[Insumos]]="","",_xlfn.XLOOKUP([2]!Tabla1[[#This Row],[Insumos]],[2]!Tabla10[Insumo],[2]!Tabla10[InsumoAbrev],"",0))</f>
        <v/>
      </c>
      <c r="S1386" s="191"/>
    </row>
    <row r="1387" spans="2:19">
      <c r="B1387" s="191" t="str">
        <f>IF('Formulario PPGR3'!$G1387="","",CONCATENATE('Formulario PPGR3'!$C1387,".",'Formulario PPGR3'!$D1387,".",'Formulario PPGR3'!$E1387,".",'Formulario PPGR3'!$F1387))</f>
        <v/>
      </c>
      <c r="C1387" s="191" t="str">
        <f>IF('Formulario PPGR3'!$G1387="","",'Formulario PPGR1'!#REF!)</f>
        <v/>
      </c>
      <c r="D1387" s="191" t="str">
        <f>IF('Formulario PPGR3'!$G1387="","",'Formulario PPGR1'!#REF!)</f>
        <v/>
      </c>
      <c r="E1387" s="191" t="str">
        <f>IF('Formulario PPGR3'!$G1387="","",'Formulario PPGR1'!#REF!)</f>
        <v/>
      </c>
      <c r="F1387" s="191" t="str">
        <f>IF('Formulario PPGR3'!$G1387="","",'Formulario PPGR1'!#REF!)</f>
        <v/>
      </c>
      <c r="G1387" s="241"/>
      <c r="H1387" s="528" t="e" cm="1" vm="1">
        <f t="array" ref="H1387">IF([2]!Tabla1[[#This Row],[Código_Actividad]]="","",_xlfn.XLOOKUP([2]!Tabla1[[#This Row],[Código_Actividad]],CodigoActividad,[2]!Tabla2[Actividades Programables Presupuestables],"",0))</f>
        <v>#REF!</v>
      </c>
      <c r="I1387" s="529" t="str">
        <f>IFERROR(VLOOKUP('[2]Formulario PPGR3'!$G1387,'[2]Formulario PPGR2'!$H$9:$V$534,15,FALSE),"")</f>
        <v/>
      </c>
      <c r="J1387" s="534"/>
      <c r="K1387" s="533"/>
      <c r="L1387" s="530" t="str">
        <f>IF([2]!Tabla1[[#This Row],[Descripción]]="","",_xlfn.XLOOKUP([2]!Tabla1[[#This Row],[Descripción]],[2]!Tabla10[Descripción],[2]!Tabla10[Unidad de Medida],"",0))</f>
        <v/>
      </c>
      <c r="M1387" s="321"/>
      <c r="N1387" s="546" t="str">
        <f>IF([2]!Tabla1[[#This Row],[Descripción]]="","",_xlfn.XLOOKUP([2]!Tabla1[[#This Row],[Descripción]],[2]!Tabla10[Descripción],[2]!Tabla10[Precio Unitario],0))</f>
        <v/>
      </c>
      <c r="O1387" s="546" t="str">
        <f>IF([2]!Tabla1[[#This Row],[Cantidad de Insumos]]="","",[2]!Tabla1[[#This Row],[Precio Unitario]]*[2]!Tabla1[[#This Row],[Cantidad de Insumos]])</f>
        <v/>
      </c>
      <c r="P1387" s="531" t="str">
        <f>IF([2]!Tabla1[[#This Row],[Descripción]]="","",_xlfn.XLOOKUP([2]!Tabla1[[#This Row],[Descripción]],[2]!Tabla10[Descripción],[2]!Tabla10[CODIGO PRESUPUESTARIO],0))</f>
        <v/>
      </c>
      <c r="Q1387" s="532"/>
      <c r="R1387" s="532" t="str">
        <f>IF([2]!Tabla1[[#This Row],[Insumos]]="","",_xlfn.XLOOKUP([2]!Tabla1[[#This Row],[Insumos]],[2]!Tabla10[Insumo],[2]!Tabla10[InsumoAbrev],"",0))</f>
        <v/>
      </c>
      <c r="S1387" s="191"/>
    </row>
    <row r="1388" spans="2:19">
      <c r="B1388" s="191" t="str">
        <f>IF('Formulario PPGR3'!$G1388="","",CONCATENATE('Formulario PPGR3'!$C1388,".",'Formulario PPGR3'!$D1388,".",'Formulario PPGR3'!$E1388,".",'Formulario PPGR3'!$F1388))</f>
        <v/>
      </c>
      <c r="C1388" s="191" t="str">
        <f>IF('Formulario PPGR3'!$G1388="","",'Formulario PPGR1'!#REF!)</f>
        <v/>
      </c>
      <c r="D1388" s="191" t="str">
        <f>IF('Formulario PPGR3'!$G1388="","",'Formulario PPGR1'!#REF!)</f>
        <v/>
      </c>
      <c r="E1388" s="191" t="str">
        <f>IF('Formulario PPGR3'!$G1388="","",'Formulario PPGR1'!#REF!)</f>
        <v/>
      </c>
      <c r="F1388" s="191" t="str">
        <f>IF('Formulario PPGR3'!$G1388="","",'Formulario PPGR1'!#REF!)</f>
        <v/>
      </c>
      <c r="G1388" s="241"/>
      <c r="H1388" s="528" t="e" cm="1" vm="1">
        <f t="array" ref="H1388">IF([2]!Tabla1[[#This Row],[Código_Actividad]]="","",_xlfn.XLOOKUP([2]!Tabla1[[#This Row],[Código_Actividad]],CodigoActividad,[2]!Tabla2[Actividades Programables Presupuestables],"",0))</f>
        <v>#REF!</v>
      </c>
      <c r="I1388" s="529" t="str">
        <f>IFERROR(VLOOKUP('[2]Formulario PPGR3'!$G1388,'[2]Formulario PPGR2'!$H$9:$V$534,15,FALSE),"")</f>
        <v/>
      </c>
      <c r="J1388" s="534"/>
      <c r="K1388" s="533"/>
      <c r="L1388" s="530" t="str">
        <f>IF([2]!Tabla1[[#This Row],[Descripción]]="","",_xlfn.XLOOKUP([2]!Tabla1[[#This Row],[Descripción]],[2]!Tabla10[Descripción],[2]!Tabla10[Unidad de Medida],"",0))</f>
        <v/>
      </c>
      <c r="M1388" s="321"/>
      <c r="N1388" s="546" t="str">
        <f>IF([2]!Tabla1[[#This Row],[Descripción]]="","",_xlfn.XLOOKUP([2]!Tabla1[[#This Row],[Descripción]],[2]!Tabla10[Descripción],[2]!Tabla10[Precio Unitario],0))</f>
        <v/>
      </c>
      <c r="O1388" s="546" t="str">
        <f>IF([2]!Tabla1[[#This Row],[Cantidad de Insumos]]="","",[2]!Tabla1[[#This Row],[Precio Unitario]]*[2]!Tabla1[[#This Row],[Cantidad de Insumos]])</f>
        <v/>
      </c>
      <c r="P1388" s="531" t="str">
        <f>IF([2]!Tabla1[[#This Row],[Descripción]]="","",_xlfn.XLOOKUP([2]!Tabla1[[#This Row],[Descripción]],[2]!Tabla10[Descripción],[2]!Tabla10[CODIGO PRESUPUESTARIO],0))</f>
        <v/>
      </c>
      <c r="Q1388" s="532"/>
      <c r="R1388" s="532" t="str">
        <f>IF([2]!Tabla1[[#This Row],[Insumos]]="","",_xlfn.XLOOKUP([2]!Tabla1[[#This Row],[Insumos]],[2]!Tabla10[Insumo],[2]!Tabla10[InsumoAbrev],"",0))</f>
        <v/>
      </c>
      <c r="S1388" s="191"/>
    </row>
    <row r="1389" spans="2:19">
      <c r="B1389" s="191" t="str">
        <f>IF('Formulario PPGR3'!$G1389="","",CONCATENATE('Formulario PPGR3'!$C1389,".",'Formulario PPGR3'!$D1389,".",'Formulario PPGR3'!$E1389,".",'Formulario PPGR3'!$F1389))</f>
        <v/>
      </c>
      <c r="C1389" s="191" t="str">
        <f>IF('Formulario PPGR3'!$G1389="","",'Formulario PPGR1'!#REF!)</f>
        <v/>
      </c>
      <c r="D1389" s="191" t="str">
        <f>IF('Formulario PPGR3'!$G1389="","",'Formulario PPGR1'!#REF!)</f>
        <v/>
      </c>
      <c r="E1389" s="191" t="str">
        <f>IF('Formulario PPGR3'!$G1389="","",'Formulario PPGR1'!#REF!)</f>
        <v/>
      </c>
      <c r="F1389" s="191" t="str">
        <f>IF('Formulario PPGR3'!$G1389="","",'Formulario PPGR1'!#REF!)</f>
        <v/>
      </c>
      <c r="G1389" s="241"/>
      <c r="H1389" s="528" t="e" cm="1" vm="1">
        <f t="array" ref="H1389">IF([2]!Tabla1[[#This Row],[Código_Actividad]]="","",_xlfn.XLOOKUP([2]!Tabla1[[#This Row],[Código_Actividad]],CodigoActividad,[2]!Tabla2[Actividades Programables Presupuestables],"",0))</f>
        <v>#REF!</v>
      </c>
      <c r="I1389" s="529" t="str">
        <f>IFERROR(VLOOKUP('[2]Formulario PPGR3'!$G1389,'[2]Formulario PPGR2'!$H$9:$V$534,15,FALSE),"")</f>
        <v/>
      </c>
      <c r="J1389" s="534"/>
      <c r="K1389" s="533"/>
      <c r="L1389" s="530" t="str">
        <f>IF([2]!Tabla1[[#This Row],[Descripción]]="","",_xlfn.XLOOKUP([2]!Tabla1[[#This Row],[Descripción]],[2]!Tabla10[Descripción],[2]!Tabla10[Unidad de Medida],"",0))</f>
        <v/>
      </c>
      <c r="M1389" s="321"/>
      <c r="N1389" s="546" t="str">
        <f>IF([2]!Tabla1[[#This Row],[Descripción]]="","",_xlfn.XLOOKUP([2]!Tabla1[[#This Row],[Descripción]],[2]!Tabla10[Descripción],[2]!Tabla10[Precio Unitario],0))</f>
        <v/>
      </c>
      <c r="O1389" s="546" t="str">
        <f>IF([2]!Tabla1[[#This Row],[Cantidad de Insumos]]="","",[2]!Tabla1[[#This Row],[Precio Unitario]]*[2]!Tabla1[[#This Row],[Cantidad de Insumos]])</f>
        <v/>
      </c>
      <c r="P1389" s="531" t="str">
        <f>IF([2]!Tabla1[[#This Row],[Descripción]]="","",_xlfn.XLOOKUP([2]!Tabla1[[#This Row],[Descripción]],[2]!Tabla10[Descripción],[2]!Tabla10[CODIGO PRESUPUESTARIO],0))</f>
        <v/>
      </c>
      <c r="Q1389" s="532"/>
      <c r="R1389" s="532" t="str">
        <f>IF([2]!Tabla1[[#This Row],[Insumos]]="","",_xlfn.XLOOKUP([2]!Tabla1[[#This Row],[Insumos]],[2]!Tabla10[Insumo],[2]!Tabla10[InsumoAbrev],"",0))</f>
        <v/>
      </c>
      <c r="S1389" s="191"/>
    </row>
    <row r="1390" spans="2:19">
      <c r="B1390" s="191" t="str">
        <f>IF('Formulario PPGR3'!$G1390="","",CONCATENATE('Formulario PPGR3'!$C1390,".",'Formulario PPGR3'!$D1390,".",'Formulario PPGR3'!$E1390,".",'Formulario PPGR3'!$F1390))</f>
        <v/>
      </c>
      <c r="C1390" s="191" t="str">
        <f>IF('Formulario PPGR3'!$G1390="","",'Formulario PPGR1'!#REF!)</f>
        <v/>
      </c>
      <c r="D1390" s="191" t="str">
        <f>IF('Formulario PPGR3'!$G1390="","",'Formulario PPGR1'!#REF!)</f>
        <v/>
      </c>
      <c r="E1390" s="191" t="str">
        <f>IF('Formulario PPGR3'!$G1390="","",'Formulario PPGR1'!#REF!)</f>
        <v/>
      </c>
      <c r="F1390" s="191" t="str">
        <f>IF('Formulario PPGR3'!$G1390="","",'Formulario PPGR1'!#REF!)</f>
        <v/>
      </c>
      <c r="G1390" s="241"/>
      <c r="H1390" s="528" t="e" cm="1" vm="1">
        <f t="array" ref="H1390">IF([2]!Tabla1[[#This Row],[Código_Actividad]]="","",_xlfn.XLOOKUP([2]!Tabla1[[#This Row],[Código_Actividad]],CodigoActividad,[2]!Tabla2[Actividades Programables Presupuestables],"",0))</f>
        <v>#REF!</v>
      </c>
      <c r="I1390" s="529" t="str">
        <f>IFERROR(VLOOKUP('[2]Formulario PPGR3'!$G1390,'[2]Formulario PPGR2'!$H$9:$V$534,15,FALSE),"")</f>
        <v/>
      </c>
      <c r="J1390" s="534"/>
      <c r="K1390" s="533"/>
      <c r="L1390" s="530" t="str">
        <f>IF([2]!Tabla1[[#This Row],[Descripción]]="","",_xlfn.XLOOKUP([2]!Tabla1[[#This Row],[Descripción]],[2]!Tabla10[Descripción],[2]!Tabla10[Unidad de Medida],"",0))</f>
        <v/>
      </c>
      <c r="M1390" s="321"/>
      <c r="N1390" s="546" t="str">
        <f>IF([2]!Tabla1[[#This Row],[Descripción]]="","",_xlfn.XLOOKUP([2]!Tabla1[[#This Row],[Descripción]],[2]!Tabla10[Descripción],[2]!Tabla10[Precio Unitario],0))</f>
        <v/>
      </c>
      <c r="O1390" s="546" t="str">
        <f>IF([2]!Tabla1[[#This Row],[Cantidad de Insumos]]="","",[2]!Tabla1[[#This Row],[Precio Unitario]]*[2]!Tabla1[[#This Row],[Cantidad de Insumos]])</f>
        <v/>
      </c>
      <c r="P1390" s="531" t="str">
        <f>IF([2]!Tabla1[[#This Row],[Descripción]]="","",_xlfn.XLOOKUP([2]!Tabla1[[#This Row],[Descripción]],[2]!Tabla10[Descripción],[2]!Tabla10[CODIGO PRESUPUESTARIO],0))</f>
        <v/>
      </c>
      <c r="Q1390" s="532"/>
      <c r="R1390" s="532" t="str">
        <f>IF([2]!Tabla1[[#This Row],[Insumos]]="","",_xlfn.XLOOKUP([2]!Tabla1[[#This Row],[Insumos]],[2]!Tabla10[Insumo],[2]!Tabla10[InsumoAbrev],"",0))</f>
        <v/>
      </c>
      <c r="S1390" s="191"/>
    </row>
    <row r="1391" spans="2:19">
      <c r="B1391" s="191" t="str">
        <f>IF('Formulario PPGR3'!$G1391="","",CONCATENATE('Formulario PPGR3'!$C1391,".",'Formulario PPGR3'!$D1391,".",'Formulario PPGR3'!$E1391,".",'Formulario PPGR3'!$F1391))</f>
        <v/>
      </c>
      <c r="C1391" s="191" t="str">
        <f>IF('Formulario PPGR3'!$G1391="","",'Formulario PPGR1'!#REF!)</f>
        <v/>
      </c>
      <c r="D1391" s="191" t="str">
        <f>IF('Formulario PPGR3'!$G1391="","",'Formulario PPGR1'!#REF!)</f>
        <v/>
      </c>
      <c r="E1391" s="191" t="str">
        <f>IF('Formulario PPGR3'!$G1391="","",'Formulario PPGR1'!#REF!)</f>
        <v/>
      </c>
      <c r="F1391" s="191" t="str">
        <f>IF('Formulario PPGR3'!$G1391="","",'Formulario PPGR1'!#REF!)</f>
        <v/>
      </c>
      <c r="G1391" s="241"/>
      <c r="H1391" s="528" t="e" cm="1" vm="1">
        <f t="array" ref="H1391">IF([2]!Tabla1[[#This Row],[Código_Actividad]]="","",_xlfn.XLOOKUP([2]!Tabla1[[#This Row],[Código_Actividad]],CodigoActividad,[2]!Tabla2[Actividades Programables Presupuestables],"",0))</f>
        <v>#REF!</v>
      </c>
      <c r="I1391" s="529" t="str">
        <f>IFERROR(VLOOKUP('[2]Formulario PPGR3'!$G1391,'[2]Formulario PPGR2'!$H$9:$V$534,15,FALSE),"")</f>
        <v/>
      </c>
      <c r="J1391" s="534"/>
      <c r="K1391" s="533"/>
      <c r="L1391" s="530" t="str">
        <f>IF([2]!Tabla1[[#This Row],[Descripción]]="","",_xlfn.XLOOKUP([2]!Tabla1[[#This Row],[Descripción]],[2]!Tabla10[Descripción],[2]!Tabla10[Unidad de Medida],"",0))</f>
        <v/>
      </c>
      <c r="M1391" s="321"/>
      <c r="N1391" s="546" t="str">
        <f>IF([2]!Tabla1[[#This Row],[Descripción]]="","",_xlfn.XLOOKUP([2]!Tabla1[[#This Row],[Descripción]],[2]!Tabla10[Descripción],[2]!Tabla10[Precio Unitario],0))</f>
        <v/>
      </c>
      <c r="O1391" s="546" t="str">
        <f>IF([2]!Tabla1[[#This Row],[Cantidad de Insumos]]="","",[2]!Tabla1[[#This Row],[Precio Unitario]]*[2]!Tabla1[[#This Row],[Cantidad de Insumos]])</f>
        <v/>
      </c>
      <c r="P1391" s="531" t="str">
        <f>IF([2]!Tabla1[[#This Row],[Descripción]]="","",_xlfn.XLOOKUP([2]!Tabla1[[#This Row],[Descripción]],[2]!Tabla10[Descripción],[2]!Tabla10[CODIGO PRESUPUESTARIO],0))</f>
        <v/>
      </c>
      <c r="Q1391" s="532"/>
      <c r="R1391" s="532" t="str">
        <f>IF([2]!Tabla1[[#This Row],[Insumos]]="","",_xlfn.XLOOKUP([2]!Tabla1[[#This Row],[Insumos]],[2]!Tabla10[Insumo],[2]!Tabla10[InsumoAbrev],"",0))</f>
        <v/>
      </c>
      <c r="S1391" s="191"/>
    </row>
    <row r="1392" spans="2:19">
      <c r="B1392" s="191" t="str">
        <f>IF('Formulario PPGR3'!$G1392="","",CONCATENATE('Formulario PPGR3'!$C1392,".",'Formulario PPGR3'!$D1392,".",'Formulario PPGR3'!$E1392,".",'Formulario PPGR3'!$F1392))</f>
        <v/>
      </c>
      <c r="C1392" s="191" t="str">
        <f>IF('Formulario PPGR3'!$G1392="","",'Formulario PPGR1'!#REF!)</f>
        <v/>
      </c>
      <c r="D1392" s="191" t="str">
        <f>IF('Formulario PPGR3'!$G1392="","",'Formulario PPGR1'!#REF!)</f>
        <v/>
      </c>
      <c r="E1392" s="191" t="str">
        <f>IF('Formulario PPGR3'!$G1392="","",'Formulario PPGR1'!#REF!)</f>
        <v/>
      </c>
      <c r="F1392" s="191" t="str">
        <f>IF('Formulario PPGR3'!$G1392="","",'Formulario PPGR1'!#REF!)</f>
        <v/>
      </c>
      <c r="G1392" s="241"/>
      <c r="H1392" s="528" t="e" cm="1" vm="1">
        <f t="array" ref="H1392">IF([2]!Tabla1[[#This Row],[Código_Actividad]]="","",_xlfn.XLOOKUP([2]!Tabla1[[#This Row],[Código_Actividad]],CodigoActividad,[2]!Tabla2[Actividades Programables Presupuestables],"",0))</f>
        <v>#REF!</v>
      </c>
      <c r="I1392" s="529" t="str">
        <f>IFERROR(VLOOKUP('[2]Formulario PPGR3'!$G1392,'[2]Formulario PPGR2'!$H$9:$V$534,15,FALSE),"")</f>
        <v/>
      </c>
      <c r="J1392" s="534"/>
      <c r="K1392" s="533"/>
      <c r="L1392" s="530" t="str">
        <f>IF([2]!Tabla1[[#This Row],[Descripción]]="","",_xlfn.XLOOKUP([2]!Tabla1[[#This Row],[Descripción]],[2]!Tabla10[Descripción],[2]!Tabla10[Unidad de Medida],"",0))</f>
        <v/>
      </c>
      <c r="M1392" s="321"/>
      <c r="N1392" s="546" t="str">
        <f>IF([2]!Tabla1[[#This Row],[Descripción]]="","",_xlfn.XLOOKUP([2]!Tabla1[[#This Row],[Descripción]],[2]!Tabla10[Descripción],[2]!Tabla10[Precio Unitario],0))</f>
        <v/>
      </c>
      <c r="O1392" s="546" t="str">
        <f>IF([2]!Tabla1[[#This Row],[Cantidad de Insumos]]="","",[2]!Tabla1[[#This Row],[Precio Unitario]]*[2]!Tabla1[[#This Row],[Cantidad de Insumos]])</f>
        <v/>
      </c>
      <c r="P1392" s="531" t="str">
        <f>IF([2]!Tabla1[[#This Row],[Descripción]]="","",_xlfn.XLOOKUP([2]!Tabla1[[#This Row],[Descripción]],[2]!Tabla10[Descripción],[2]!Tabla10[CODIGO PRESUPUESTARIO],0))</f>
        <v/>
      </c>
      <c r="Q1392" s="532"/>
      <c r="R1392" s="532" t="str">
        <f>IF([2]!Tabla1[[#This Row],[Insumos]]="","",_xlfn.XLOOKUP([2]!Tabla1[[#This Row],[Insumos]],[2]!Tabla10[Insumo],[2]!Tabla10[InsumoAbrev],"",0))</f>
        <v/>
      </c>
      <c r="S1392" s="191"/>
    </row>
    <row r="1393" spans="2:19">
      <c r="B1393" s="191" t="str">
        <f>IF('Formulario PPGR3'!$G1393="","",CONCATENATE('Formulario PPGR3'!$C1393,".",'Formulario PPGR3'!$D1393,".",'Formulario PPGR3'!$E1393,".",'Formulario PPGR3'!$F1393))</f>
        <v/>
      </c>
      <c r="C1393" s="191" t="str">
        <f>IF('Formulario PPGR3'!$G1393="","",'Formulario PPGR1'!#REF!)</f>
        <v/>
      </c>
      <c r="D1393" s="191" t="str">
        <f>IF('Formulario PPGR3'!$G1393="","",'Formulario PPGR1'!#REF!)</f>
        <v/>
      </c>
      <c r="E1393" s="191" t="str">
        <f>IF('Formulario PPGR3'!$G1393="","",'Formulario PPGR1'!#REF!)</f>
        <v/>
      </c>
      <c r="F1393" s="191" t="str">
        <f>IF('Formulario PPGR3'!$G1393="","",'Formulario PPGR1'!#REF!)</f>
        <v/>
      </c>
      <c r="G1393" s="241"/>
      <c r="H1393" s="528" t="e" cm="1" vm="1">
        <f t="array" ref="H1393">IF([2]!Tabla1[[#This Row],[Código_Actividad]]="","",_xlfn.XLOOKUP([2]!Tabla1[[#This Row],[Código_Actividad]],CodigoActividad,[2]!Tabla2[Actividades Programables Presupuestables],"",0))</f>
        <v>#REF!</v>
      </c>
      <c r="I1393" s="529" t="str">
        <f>IFERROR(VLOOKUP('[2]Formulario PPGR3'!$G1393,'[2]Formulario PPGR2'!$H$9:$V$534,15,FALSE),"")</f>
        <v/>
      </c>
      <c r="J1393" s="534"/>
      <c r="K1393" s="533"/>
      <c r="L1393" s="530" t="str">
        <f>IF([2]!Tabla1[[#This Row],[Descripción]]="","",_xlfn.XLOOKUP([2]!Tabla1[[#This Row],[Descripción]],[2]!Tabla10[Descripción],[2]!Tabla10[Unidad de Medida],"",0))</f>
        <v/>
      </c>
      <c r="M1393" s="321"/>
      <c r="N1393" s="546" t="str">
        <f>IF([2]!Tabla1[[#This Row],[Descripción]]="","",_xlfn.XLOOKUP([2]!Tabla1[[#This Row],[Descripción]],[2]!Tabla10[Descripción],[2]!Tabla10[Precio Unitario],0))</f>
        <v/>
      </c>
      <c r="O1393" s="546" t="str">
        <f>IF([2]!Tabla1[[#This Row],[Cantidad de Insumos]]="","",[2]!Tabla1[[#This Row],[Precio Unitario]]*[2]!Tabla1[[#This Row],[Cantidad de Insumos]])</f>
        <v/>
      </c>
      <c r="P1393" s="531" t="str">
        <f>IF([2]!Tabla1[[#This Row],[Descripción]]="","",_xlfn.XLOOKUP([2]!Tabla1[[#This Row],[Descripción]],[2]!Tabla10[Descripción],[2]!Tabla10[CODIGO PRESUPUESTARIO],0))</f>
        <v/>
      </c>
      <c r="Q1393" s="532"/>
      <c r="R1393" s="532" t="str">
        <f>IF([2]!Tabla1[[#This Row],[Insumos]]="","",_xlfn.XLOOKUP([2]!Tabla1[[#This Row],[Insumos]],[2]!Tabla10[Insumo],[2]!Tabla10[InsumoAbrev],"",0))</f>
        <v/>
      </c>
      <c r="S1393" s="191"/>
    </row>
    <row r="1394" spans="2:19">
      <c r="B1394" s="191" t="str">
        <f>IF('Formulario PPGR3'!$G1394="","",CONCATENATE('Formulario PPGR3'!$C1394,".",'Formulario PPGR3'!$D1394,".",'Formulario PPGR3'!$E1394,".",'Formulario PPGR3'!$F1394))</f>
        <v/>
      </c>
      <c r="C1394" s="191" t="str">
        <f>IF('Formulario PPGR3'!$G1394="","",'Formulario PPGR1'!#REF!)</f>
        <v/>
      </c>
      <c r="D1394" s="191" t="str">
        <f>IF('Formulario PPGR3'!$G1394="","",'Formulario PPGR1'!#REF!)</f>
        <v/>
      </c>
      <c r="E1394" s="191" t="str">
        <f>IF('Formulario PPGR3'!$G1394="","",'Formulario PPGR1'!#REF!)</f>
        <v/>
      </c>
      <c r="F1394" s="191" t="str">
        <f>IF('Formulario PPGR3'!$G1394="","",'Formulario PPGR1'!#REF!)</f>
        <v/>
      </c>
      <c r="G1394" s="241"/>
      <c r="H1394" s="528" t="e" cm="1" vm="1">
        <f t="array" ref="H1394">IF([2]!Tabla1[[#This Row],[Código_Actividad]]="","",_xlfn.XLOOKUP([2]!Tabla1[[#This Row],[Código_Actividad]],CodigoActividad,[2]!Tabla2[Actividades Programables Presupuestables],"",0))</f>
        <v>#REF!</v>
      </c>
      <c r="I1394" s="529" t="str">
        <f>IFERROR(VLOOKUP('[2]Formulario PPGR3'!$G1394,'[2]Formulario PPGR2'!$H$9:$V$534,15,FALSE),"")</f>
        <v/>
      </c>
      <c r="J1394" s="534"/>
      <c r="K1394" s="533"/>
      <c r="L1394" s="530" t="str">
        <f>IF([2]!Tabla1[[#This Row],[Descripción]]="","",_xlfn.XLOOKUP([2]!Tabla1[[#This Row],[Descripción]],[2]!Tabla10[Descripción],[2]!Tabla10[Unidad de Medida],"",0))</f>
        <v/>
      </c>
      <c r="M1394" s="321"/>
      <c r="N1394" s="546" t="str">
        <f>IF([2]!Tabla1[[#This Row],[Descripción]]="","",_xlfn.XLOOKUP([2]!Tabla1[[#This Row],[Descripción]],[2]!Tabla10[Descripción],[2]!Tabla10[Precio Unitario],0))</f>
        <v/>
      </c>
      <c r="O1394" s="546" t="str">
        <f>IF([2]!Tabla1[[#This Row],[Cantidad de Insumos]]="","",[2]!Tabla1[[#This Row],[Precio Unitario]]*[2]!Tabla1[[#This Row],[Cantidad de Insumos]])</f>
        <v/>
      </c>
      <c r="P1394" s="531" t="str">
        <f>IF([2]!Tabla1[[#This Row],[Descripción]]="","",_xlfn.XLOOKUP([2]!Tabla1[[#This Row],[Descripción]],[2]!Tabla10[Descripción],[2]!Tabla10[CODIGO PRESUPUESTARIO],0))</f>
        <v/>
      </c>
      <c r="Q1394" s="532"/>
      <c r="R1394" s="532" t="str">
        <f>IF([2]!Tabla1[[#This Row],[Insumos]]="","",_xlfn.XLOOKUP([2]!Tabla1[[#This Row],[Insumos]],[2]!Tabla10[Insumo],[2]!Tabla10[InsumoAbrev],"",0))</f>
        <v/>
      </c>
      <c r="S1394" s="191"/>
    </row>
    <row r="1395" spans="2:19">
      <c r="B1395" s="191" t="str">
        <f>IF('Formulario PPGR3'!$G1395="","",CONCATENATE('Formulario PPGR3'!$C1395,".",'Formulario PPGR3'!$D1395,".",'Formulario PPGR3'!$E1395,".",'Formulario PPGR3'!$F1395))</f>
        <v/>
      </c>
      <c r="C1395" s="191" t="str">
        <f>IF('Formulario PPGR3'!$G1395="","",'Formulario PPGR1'!#REF!)</f>
        <v/>
      </c>
      <c r="D1395" s="191" t="str">
        <f>IF('Formulario PPGR3'!$G1395="","",'Formulario PPGR1'!#REF!)</f>
        <v/>
      </c>
      <c r="E1395" s="191" t="str">
        <f>IF('Formulario PPGR3'!$G1395="","",'Formulario PPGR1'!#REF!)</f>
        <v/>
      </c>
      <c r="F1395" s="191" t="str">
        <f>IF('Formulario PPGR3'!$G1395="","",'Formulario PPGR1'!#REF!)</f>
        <v/>
      </c>
      <c r="G1395" s="241"/>
      <c r="H1395" s="528" t="e" cm="1" vm="1">
        <f t="array" ref="H1395">IF([2]!Tabla1[[#This Row],[Código_Actividad]]="","",_xlfn.XLOOKUP([2]!Tabla1[[#This Row],[Código_Actividad]],CodigoActividad,[2]!Tabla2[Actividades Programables Presupuestables],"",0))</f>
        <v>#REF!</v>
      </c>
      <c r="I1395" s="529" t="str">
        <f>IFERROR(VLOOKUP('[2]Formulario PPGR3'!$G1395,'[2]Formulario PPGR2'!$H$9:$V$534,15,FALSE),"")</f>
        <v/>
      </c>
      <c r="J1395" s="534"/>
      <c r="K1395" s="533"/>
      <c r="L1395" s="530" t="str">
        <f>IF([2]!Tabla1[[#This Row],[Descripción]]="","",_xlfn.XLOOKUP([2]!Tabla1[[#This Row],[Descripción]],[2]!Tabla10[Descripción],[2]!Tabla10[Unidad de Medida],"",0))</f>
        <v/>
      </c>
      <c r="M1395" s="321"/>
      <c r="N1395" s="546" t="str">
        <f>IF([2]!Tabla1[[#This Row],[Descripción]]="","",_xlfn.XLOOKUP([2]!Tabla1[[#This Row],[Descripción]],[2]!Tabla10[Descripción],[2]!Tabla10[Precio Unitario],0))</f>
        <v/>
      </c>
      <c r="O1395" s="546" t="str">
        <f>IF([2]!Tabla1[[#This Row],[Cantidad de Insumos]]="","",[2]!Tabla1[[#This Row],[Precio Unitario]]*[2]!Tabla1[[#This Row],[Cantidad de Insumos]])</f>
        <v/>
      </c>
      <c r="P1395" s="531" t="str">
        <f>IF([2]!Tabla1[[#This Row],[Descripción]]="","",_xlfn.XLOOKUP([2]!Tabla1[[#This Row],[Descripción]],[2]!Tabla10[Descripción],[2]!Tabla10[CODIGO PRESUPUESTARIO],0))</f>
        <v/>
      </c>
      <c r="Q1395" s="532"/>
      <c r="R1395" s="532" t="str">
        <f>IF([2]!Tabla1[[#This Row],[Insumos]]="","",_xlfn.XLOOKUP([2]!Tabla1[[#This Row],[Insumos]],[2]!Tabla10[Insumo],[2]!Tabla10[InsumoAbrev],"",0))</f>
        <v/>
      </c>
      <c r="S1395" s="191"/>
    </row>
    <row r="1396" spans="2:19">
      <c r="B1396" s="191" t="str">
        <f>IF('Formulario PPGR3'!$G1396="","",CONCATENATE('Formulario PPGR3'!$C1396,".",'Formulario PPGR3'!$D1396,".",'Formulario PPGR3'!$E1396,".",'Formulario PPGR3'!$F1396))</f>
        <v/>
      </c>
      <c r="C1396" s="191" t="str">
        <f>IF('Formulario PPGR3'!$G1396="","",'Formulario PPGR1'!#REF!)</f>
        <v/>
      </c>
      <c r="D1396" s="191" t="str">
        <f>IF('Formulario PPGR3'!$G1396="","",'Formulario PPGR1'!#REF!)</f>
        <v/>
      </c>
      <c r="E1396" s="191" t="str">
        <f>IF('Formulario PPGR3'!$G1396="","",'Formulario PPGR1'!#REF!)</f>
        <v/>
      </c>
      <c r="F1396" s="191" t="str">
        <f>IF('Formulario PPGR3'!$G1396="","",'Formulario PPGR1'!#REF!)</f>
        <v/>
      </c>
      <c r="G1396" s="241"/>
      <c r="H1396" s="528" t="e" cm="1" vm="1">
        <f t="array" ref="H1396">IF([2]!Tabla1[[#This Row],[Código_Actividad]]="","",_xlfn.XLOOKUP([2]!Tabla1[[#This Row],[Código_Actividad]],CodigoActividad,[2]!Tabla2[Actividades Programables Presupuestables],"",0))</f>
        <v>#REF!</v>
      </c>
      <c r="I1396" s="529" t="str">
        <f>IFERROR(VLOOKUP('[2]Formulario PPGR3'!$G1396,'[2]Formulario PPGR2'!$H$9:$V$534,15,FALSE),"")</f>
        <v/>
      </c>
      <c r="J1396" s="534"/>
      <c r="K1396" s="533"/>
      <c r="L1396" s="530" t="str">
        <f>IF([2]!Tabla1[[#This Row],[Descripción]]="","",_xlfn.XLOOKUP([2]!Tabla1[[#This Row],[Descripción]],[2]!Tabla10[Descripción],[2]!Tabla10[Unidad de Medida],"",0))</f>
        <v/>
      </c>
      <c r="M1396" s="321"/>
      <c r="N1396" s="546" t="str">
        <f>IF([2]!Tabla1[[#This Row],[Descripción]]="","",_xlfn.XLOOKUP([2]!Tabla1[[#This Row],[Descripción]],[2]!Tabla10[Descripción],[2]!Tabla10[Precio Unitario],0))</f>
        <v/>
      </c>
      <c r="O1396" s="546" t="str">
        <f>IF([2]!Tabla1[[#This Row],[Cantidad de Insumos]]="","",[2]!Tabla1[[#This Row],[Precio Unitario]]*[2]!Tabla1[[#This Row],[Cantidad de Insumos]])</f>
        <v/>
      </c>
      <c r="P1396" s="531" t="str">
        <f>IF([2]!Tabla1[[#This Row],[Descripción]]="","",_xlfn.XLOOKUP([2]!Tabla1[[#This Row],[Descripción]],[2]!Tabla10[Descripción],[2]!Tabla10[CODIGO PRESUPUESTARIO],0))</f>
        <v/>
      </c>
      <c r="Q1396" s="532"/>
      <c r="R1396" s="532" t="str">
        <f>IF([2]!Tabla1[[#This Row],[Insumos]]="","",_xlfn.XLOOKUP([2]!Tabla1[[#This Row],[Insumos]],[2]!Tabla10[Insumo],[2]!Tabla10[InsumoAbrev],"",0))</f>
        <v/>
      </c>
      <c r="S1396" s="191"/>
    </row>
    <row r="1397" spans="2:19">
      <c r="B1397" s="191" t="str">
        <f>IF('Formulario PPGR3'!$G1397="","",CONCATENATE('Formulario PPGR3'!$C1397,".",'Formulario PPGR3'!$D1397,".",'Formulario PPGR3'!$E1397,".",'Formulario PPGR3'!$F1397))</f>
        <v/>
      </c>
      <c r="C1397" s="191" t="str">
        <f>IF('Formulario PPGR3'!$G1397="","",'Formulario PPGR1'!#REF!)</f>
        <v/>
      </c>
      <c r="D1397" s="191" t="str">
        <f>IF('Formulario PPGR3'!$G1397="","",'Formulario PPGR1'!#REF!)</f>
        <v/>
      </c>
      <c r="E1397" s="191" t="str">
        <f>IF('Formulario PPGR3'!$G1397="","",'Formulario PPGR1'!#REF!)</f>
        <v/>
      </c>
      <c r="F1397" s="191" t="str">
        <f>IF('Formulario PPGR3'!$G1397="","",'Formulario PPGR1'!#REF!)</f>
        <v/>
      </c>
      <c r="G1397" s="241"/>
      <c r="H1397" s="528" t="e" cm="1" vm="1">
        <f t="array" ref="H1397">IF([2]!Tabla1[[#This Row],[Código_Actividad]]="","",_xlfn.XLOOKUP([2]!Tabla1[[#This Row],[Código_Actividad]],CodigoActividad,[2]!Tabla2[Actividades Programables Presupuestables],"",0))</f>
        <v>#REF!</v>
      </c>
      <c r="I1397" s="529" t="str">
        <f>IFERROR(VLOOKUP('[2]Formulario PPGR3'!$G1397,'[2]Formulario PPGR2'!$H$9:$V$534,15,FALSE),"")</f>
        <v/>
      </c>
      <c r="J1397" s="534"/>
      <c r="K1397" s="533"/>
      <c r="L1397" s="530" t="str">
        <f>IF([2]!Tabla1[[#This Row],[Descripción]]="","",_xlfn.XLOOKUP([2]!Tabla1[[#This Row],[Descripción]],[2]!Tabla10[Descripción],[2]!Tabla10[Unidad de Medida],"",0))</f>
        <v/>
      </c>
      <c r="M1397" s="321"/>
      <c r="N1397" s="546" t="str">
        <f>IF([2]!Tabla1[[#This Row],[Descripción]]="","",_xlfn.XLOOKUP([2]!Tabla1[[#This Row],[Descripción]],[2]!Tabla10[Descripción],[2]!Tabla10[Precio Unitario],0))</f>
        <v/>
      </c>
      <c r="O1397" s="546" t="str">
        <f>IF([2]!Tabla1[[#This Row],[Cantidad de Insumos]]="","",[2]!Tabla1[[#This Row],[Precio Unitario]]*[2]!Tabla1[[#This Row],[Cantidad de Insumos]])</f>
        <v/>
      </c>
      <c r="P1397" s="531" t="str">
        <f>IF([2]!Tabla1[[#This Row],[Descripción]]="","",_xlfn.XLOOKUP([2]!Tabla1[[#This Row],[Descripción]],[2]!Tabla10[Descripción],[2]!Tabla10[CODIGO PRESUPUESTARIO],0))</f>
        <v/>
      </c>
      <c r="Q1397" s="532"/>
      <c r="R1397" s="532" t="str">
        <f>IF([2]!Tabla1[[#This Row],[Insumos]]="","",_xlfn.XLOOKUP([2]!Tabla1[[#This Row],[Insumos]],[2]!Tabla10[Insumo],[2]!Tabla10[InsumoAbrev],"",0))</f>
        <v/>
      </c>
      <c r="S1397" s="191"/>
    </row>
    <row r="1398" spans="2:19">
      <c r="B1398" s="191" t="str">
        <f>IF('Formulario PPGR3'!$G1398="","",CONCATENATE('Formulario PPGR3'!$C1398,".",'Formulario PPGR3'!$D1398,".",'Formulario PPGR3'!$E1398,".",'Formulario PPGR3'!$F1398))</f>
        <v/>
      </c>
      <c r="C1398" s="191" t="str">
        <f>IF('Formulario PPGR3'!$G1398="","",'Formulario PPGR1'!#REF!)</f>
        <v/>
      </c>
      <c r="D1398" s="191" t="str">
        <f>IF('Formulario PPGR3'!$G1398="","",'Formulario PPGR1'!#REF!)</f>
        <v/>
      </c>
      <c r="E1398" s="191" t="str">
        <f>IF('Formulario PPGR3'!$G1398="","",'Formulario PPGR1'!#REF!)</f>
        <v/>
      </c>
      <c r="F1398" s="191" t="str">
        <f>IF('Formulario PPGR3'!$G1398="","",'Formulario PPGR1'!#REF!)</f>
        <v/>
      </c>
      <c r="G1398" s="241"/>
      <c r="H1398" s="528" t="e" cm="1" vm="1">
        <f t="array" ref="H1398">IF([2]!Tabla1[[#This Row],[Código_Actividad]]="","",_xlfn.XLOOKUP([2]!Tabla1[[#This Row],[Código_Actividad]],CodigoActividad,[2]!Tabla2[Actividades Programables Presupuestables],"",0))</f>
        <v>#REF!</v>
      </c>
      <c r="I1398" s="529" t="str">
        <f>IFERROR(VLOOKUP('[2]Formulario PPGR3'!$G1398,'[2]Formulario PPGR2'!$H$9:$V$534,15,FALSE),"")</f>
        <v/>
      </c>
      <c r="J1398" s="534"/>
      <c r="K1398" s="533"/>
      <c r="L1398" s="530" t="str">
        <f>IF([2]!Tabla1[[#This Row],[Descripción]]="","",_xlfn.XLOOKUP([2]!Tabla1[[#This Row],[Descripción]],[2]!Tabla10[Descripción],[2]!Tabla10[Unidad de Medida],"",0))</f>
        <v/>
      </c>
      <c r="M1398" s="321"/>
      <c r="N1398" s="546" t="str">
        <f>IF([2]!Tabla1[[#This Row],[Descripción]]="","",_xlfn.XLOOKUP([2]!Tabla1[[#This Row],[Descripción]],[2]!Tabla10[Descripción],[2]!Tabla10[Precio Unitario],0))</f>
        <v/>
      </c>
      <c r="O1398" s="546" t="str">
        <f>IF([2]!Tabla1[[#This Row],[Cantidad de Insumos]]="","",[2]!Tabla1[[#This Row],[Precio Unitario]]*[2]!Tabla1[[#This Row],[Cantidad de Insumos]])</f>
        <v/>
      </c>
      <c r="P1398" s="531" t="str">
        <f>IF([2]!Tabla1[[#This Row],[Descripción]]="","",_xlfn.XLOOKUP([2]!Tabla1[[#This Row],[Descripción]],[2]!Tabla10[Descripción],[2]!Tabla10[CODIGO PRESUPUESTARIO],0))</f>
        <v/>
      </c>
      <c r="Q1398" s="532"/>
      <c r="R1398" s="532" t="str">
        <f>IF([2]!Tabla1[[#This Row],[Insumos]]="","",_xlfn.XLOOKUP([2]!Tabla1[[#This Row],[Insumos]],[2]!Tabla10[Insumo],[2]!Tabla10[InsumoAbrev],"",0))</f>
        <v/>
      </c>
      <c r="S1398" s="191"/>
    </row>
    <row r="1399" spans="2:19">
      <c r="B1399" s="191" t="str">
        <f>IF('Formulario PPGR3'!$G1399="","",CONCATENATE('Formulario PPGR3'!$C1399,".",'Formulario PPGR3'!$D1399,".",'Formulario PPGR3'!$E1399,".",'Formulario PPGR3'!$F1399))</f>
        <v/>
      </c>
      <c r="C1399" s="191" t="str">
        <f>IF('Formulario PPGR3'!$G1399="","",'Formulario PPGR1'!#REF!)</f>
        <v/>
      </c>
      <c r="D1399" s="191" t="str">
        <f>IF('Formulario PPGR3'!$G1399="","",'Formulario PPGR1'!#REF!)</f>
        <v/>
      </c>
      <c r="E1399" s="191" t="str">
        <f>IF('Formulario PPGR3'!$G1399="","",'Formulario PPGR1'!#REF!)</f>
        <v/>
      </c>
      <c r="F1399" s="191" t="str">
        <f>IF('Formulario PPGR3'!$G1399="","",'Formulario PPGR1'!#REF!)</f>
        <v/>
      </c>
      <c r="G1399" s="241"/>
      <c r="H1399" s="528" t="e" cm="1" vm="1">
        <f t="array" ref="H1399">IF([2]!Tabla1[[#This Row],[Código_Actividad]]="","",_xlfn.XLOOKUP([2]!Tabla1[[#This Row],[Código_Actividad]],CodigoActividad,[2]!Tabla2[Actividades Programables Presupuestables],"",0))</f>
        <v>#REF!</v>
      </c>
      <c r="I1399" s="529" t="str">
        <f>IFERROR(VLOOKUP('[2]Formulario PPGR3'!$G1399,'[2]Formulario PPGR2'!$H$9:$V$534,15,FALSE),"")</f>
        <v/>
      </c>
      <c r="J1399" s="534"/>
      <c r="K1399" s="533"/>
      <c r="L1399" s="530" t="str">
        <f>IF([2]!Tabla1[[#This Row],[Descripción]]="","",_xlfn.XLOOKUP([2]!Tabla1[[#This Row],[Descripción]],[2]!Tabla10[Descripción],[2]!Tabla10[Unidad de Medida],"",0))</f>
        <v/>
      </c>
      <c r="M1399" s="321"/>
      <c r="N1399" s="546" t="str">
        <f>IF([2]!Tabla1[[#This Row],[Descripción]]="","",_xlfn.XLOOKUP([2]!Tabla1[[#This Row],[Descripción]],[2]!Tabla10[Descripción],[2]!Tabla10[Precio Unitario],0))</f>
        <v/>
      </c>
      <c r="O1399" s="546" t="str">
        <f>IF([2]!Tabla1[[#This Row],[Cantidad de Insumos]]="","",[2]!Tabla1[[#This Row],[Precio Unitario]]*[2]!Tabla1[[#This Row],[Cantidad de Insumos]])</f>
        <v/>
      </c>
      <c r="P1399" s="531" t="str">
        <f>IF([2]!Tabla1[[#This Row],[Descripción]]="","",_xlfn.XLOOKUP([2]!Tabla1[[#This Row],[Descripción]],[2]!Tabla10[Descripción],[2]!Tabla10[CODIGO PRESUPUESTARIO],0))</f>
        <v/>
      </c>
      <c r="Q1399" s="532"/>
      <c r="R1399" s="532" t="str">
        <f>IF([2]!Tabla1[[#This Row],[Insumos]]="","",_xlfn.XLOOKUP([2]!Tabla1[[#This Row],[Insumos]],[2]!Tabla10[Insumo],[2]!Tabla10[InsumoAbrev],"",0))</f>
        <v/>
      </c>
      <c r="S1399" s="191"/>
    </row>
    <row r="1400" spans="2:19">
      <c r="B1400" s="191" t="str">
        <f>IF('Formulario PPGR3'!$G1400="","",CONCATENATE('Formulario PPGR3'!$C1400,".",'Formulario PPGR3'!$D1400,".",'Formulario PPGR3'!$E1400,".",'Formulario PPGR3'!$F1400))</f>
        <v/>
      </c>
      <c r="C1400" s="191" t="str">
        <f>IF('Formulario PPGR3'!$G1400="","",'Formulario PPGR1'!#REF!)</f>
        <v/>
      </c>
      <c r="D1400" s="191" t="str">
        <f>IF('Formulario PPGR3'!$G1400="","",'Formulario PPGR1'!#REF!)</f>
        <v/>
      </c>
      <c r="E1400" s="191" t="str">
        <f>IF('Formulario PPGR3'!$G1400="","",'Formulario PPGR1'!#REF!)</f>
        <v/>
      </c>
      <c r="F1400" s="191" t="str">
        <f>IF('Formulario PPGR3'!$G1400="","",'Formulario PPGR1'!#REF!)</f>
        <v/>
      </c>
      <c r="G1400" s="241"/>
      <c r="H1400" s="528" t="e" cm="1" vm="1">
        <f t="array" ref="H1400">IF([2]!Tabla1[[#This Row],[Código_Actividad]]="","",_xlfn.XLOOKUP([2]!Tabla1[[#This Row],[Código_Actividad]],CodigoActividad,[2]!Tabla2[Actividades Programables Presupuestables],"",0))</f>
        <v>#REF!</v>
      </c>
      <c r="I1400" s="529" t="str">
        <f>IFERROR(VLOOKUP('[2]Formulario PPGR3'!$G1400,'[2]Formulario PPGR2'!$H$9:$V$534,15,FALSE),"")</f>
        <v/>
      </c>
      <c r="J1400" s="534"/>
      <c r="K1400" s="533"/>
      <c r="L1400" s="530" t="str">
        <f>IF([2]!Tabla1[[#This Row],[Descripción]]="","",_xlfn.XLOOKUP([2]!Tabla1[[#This Row],[Descripción]],[2]!Tabla10[Descripción],[2]!Tabla10[Unidad de Medida],"",0))</f>
        <v/>
      </c>
      <c r="M1400" s="321"/>
      <c r="N1400" s="546" t="str">
        <f>IF([2]!Tabla1[[#This Row],[Descripción]]="","",_xlfn.XLOOKUP([2]!Tabla1[[#This Row],[Descripción]],[2]!Tabla10[Descripción],[2]!Tabla10[Precio Unitario],0))</f>
        <v/>
      </c>
      <c r="O1400" s="546" t="str">
        <f>IF([2]!Tabla1[[#This Row],[Cantidad de Insumos]]="","",[2]!Tabla1[[#This Row],[Precio Unitario]]*[2]!Tabla1[[#This Row],[Cantidad de Insumos]])</f>
        <v/>
      </c>
      <c r="P1400" s="531" t="str">
        <f>IF([2]!Tabla1[[#This Row],[Descripción]]="","",_xlfn.XLOOKUP([2]!Tabla1[[#This Row],[Descripción]],[2]!Tabla10[Descripción],[2]!Tabla10[CODIGO PRESUPUESTARIO],0))</f>
        <v/>
      </c>
      <c r="Q1400" s="532"/>
      <c r="R1400" s="532" t="str">
        <f>IF([2]!Tabla1[[#This Row],[Insumos]]="","",_xlfn.XLOOKUP([2]!Tabla1[[#This Row],[Insumos]],[2]!Tabla10[Insumo],[2]!Tabla10[InsumoAbrev],"",0))</f>
        <v/>
      </c>
      <c r="S1400" s="191"/>
    </row>
    <row r="1401" spans="2:19">
      <c r="B1401" s="191" t="str">
        <f>IF('Formulario PPGR3'!$G1401="","",CONCATENATE('Formulario PPGR3'!$C1401,".",'Formulario PPGR3'!$D1401,".",'Formulario PPGR3'!$E1401,".",'Formulario PPGR3'!$F1401))</f>
        <v/>
      </c>
      <c r="C1401" s="191" t="str">
        <f>IF('Formulario PPGR3'!$G1401="","",'Formulario PPGR1'!#REF!)</f>
        <v/>
      </c>
      <c r="D1401" s="191" t="str">
        <f>IF('Formulario PPGR3'!$G1401="","",'Formulario PPGR1'!#REF!)</f>
        <v/>
      </c>
      <c r="E1401" s="191" t="str">
        <f>IF('Formulario PPGR3'!$G1401="","",'Formulario PPGR1'!#REF!)</f>
        <v/>
      </c>
      <c r="F1401" s="191" t="str">
        <f>IF('Formulario PPGR3'!$G1401="","",'Formulario PPGR1'!#REF!)</f>
        <v/>
      </c>
      <c r="G1401" s="241"/>
      <c r="H1401" s="528" t="e" cm="1" vm="1">
        <f t="array" ref="H1401">IF([2]!Tabla1[[#This Row],[Código_Actividad]]="","",_xlfn.XLOOKUP([2]!Tabla1[[#This Row],[Código_Actividad]],CodigoActividad,[2]!Tabla2[Actividades Programables Presupuestables],"",0))</f>
        <v>#REF!</v>
      </c>
      <c r="I1401" s="529" t="str">
        <f>IFERROR(VLOOKUP('[2]Formulario PPGR3'!$G1401,'[2]Formulario PPGR2'!$H$9:$V$534,15,FALSE),"")</f>
        <v/>
      </c>
      <c r="J1401" s="534"/>
      <c r="K1401" s="533"/>
      <c r="L1401" s="530" t="str">
        <f>IF([2]!Tabla1[[#This Row],[Descripción]]="","",_xlfn.XLOOKUP([2]!Tabla1[[#This Row],[Descripción]],[2]!Tabla10[Descripción],[2]!Tabla10[Unidad de Medida],"",0))</f>
        <v/>
      </c>
      <c r="M1401" s="321"/>
      <c r="N1401" s="546" t="str">
        <f>IF([2]!Tabla1[[#This Row],[Descripción]]="","",_xlfn.XLOOKUP([2]!Tabla1[[#This Row],[Descripción]],[2]!Tabla10[Descripción],[2]!Tabla10[Precio Unitario],0))</f>
        <v/>
      </c>
      <c r="O1401" s="546" t="str">
        <f>IF([2]!Tabla1[[#This Row],[Cantidad de Insumos]]="","",[2]!Tabla1[[#This Row],[Precio Unitario]]*[2]!Tabla1[[#This Row],[Cantidad de Insumos]])</f>
        <v/>
      </c>
      <c r="P1401" s="531" t="str">
        <f>IF([2]!Tabla1[[#This Row],[Descripción]]="","",_xlfn.XLOOKUP([2]!Tabla1[[#This Row],[Descripción]],[2]!Tabla10[Descripción],[2]!Tabla10[CODIGO PRESUPUESTARIO],0))</f>
        <v/>
      </c>
      <c r="Q1401" s="532"/>
      <c r="R1401" s="532" t="str">
        <f>IF([2]!Tabla1[[#This Row],[Insumos]]="","",_xlfn.XLOOKUP([2]!Tabla1[[#This Row],[Insumos]],[2]!Tabla10[Insumo],[2]!Tabla10[InsumoAbrev],"",0))</f>
        <v/>
      </c>
      <c r="S1401" s="191"/>
    </row>
    <row r="1402" spans="2:19">
      <c r="B1402" s="191" t="str">
        <f>IF('Formulario PPGR3'!$G1402="","",CONCATENATE('Formulario PPGR3'!$C1402,".",'Formulario PPGR3'!$D1402,".",'Formulario PPGR3'!$E1402,".",'Formulario PPGR3'!$F1402))</f>
        <v/>
      </c>
      <c r="C1402" s="191" t="str">
        <f>IF('Formulario PPGR3'!$G1402="","",'Formulario PPGR1'!#REF!)</f>
        <v/>
      </c>
      <c r="D1402" s="191" t="str">
        <f>IF('Formulario PPGR3'!$G1402="","",'Formulario PPGR1'!#REF!)</f>
        <v/>
      </c>
      <c r="E1402" s="191" t="str">
        <f>IF('Formulario PPGR3'!$G1402="","",'Formulario PPGR1'!#REF!)</f>
        <v/>
      </c>
      <c r="F1402" s="191" t="str">
        <f>IF('Formulario PPGR3'!$G1402="","",'Formulario PPGR1'!#REF!)</f>
        <v/>
      </c>
      <c r="G1402" s="241"/>
      <c r="H1402" s="528" t="e" cm="1" vm="1">
        <f t="array" ref="H1402">IF([2]!Tabla1[[#This Row],[Código_Actividad]]="","",_xlfn.XLOOKUP([2]!Tabla1[[#This Row],[Código_Actividad]],CodigoActividad,[2]!Tabla2[Actividades Programables Presupuestables],"",0))</f>
        <v>#REF!</v>
      </c>
      <c r="I1402" s="529" t="str">
        <f>IFERROR(VLOOKUP('[2]Formulario PPGR3'!$G1402,'[2]Formulario PPGR2'!$H$9:$V$534,15,FALSE),"")</f>
        <v/>
      </c>
      <c r="J1402" s="534"/>
      <c r="K1402" s="533"/>
      <c r="L1402" s="530" t="str">
        <f>IF([2]!Tabla1[[#This Row],[Descripción]]="","",_xlfn.XLOOKUP([2]!Tabla1[[#This Row],[Descripción]],[2]!Tabla10[Descripción],[2]!Tabla10[Unidad de Medida],"",0))</f>
        <v/>
      </c>
      <c r="M1402" s="321"/>
      <c r="N1402" s="546" t="str">
        <f>IF([2]!Tabla1[[#This Row],[Descripción]]="","",_xlfn.XLOOKUP([2]!Tabla1[[#This Row],[Descripción]],[2]!Tabla10[Descripción],[2]!Tabla10[Precio Unitario],0))</f>
        <v/>
      </c>
      <c r="O1402" s="546" t="str">
        <f>IF([2]!Tabla1[[#This Row],[Cantidad de Insumos]]="","",[2]!Tabla1[[#This Row],[Precio Unitario]]*[2]!Tabla1[[#This Row],[Cantidad de Insumos]])</f>
        <v/>
      </c>
      <c r="P1402" s="531" t="str">
        <f>IF([2]!Tabla1[[#This Row],[Descripción]]="","",_xlfn.XLOOKUP([2]!Tabla1[[#This Row],[Descripción]],[2]!Tabla10[Descripción],[2]!Tabla10[CODIGO PRESUPUESTARIO],0))</f>
        <v/>
      </c>
      <c r="Q1402" s="532"/>
      <c r="R1402" s="532" t="str">
        <f>IF([2]!Tabla1[[#This Row],[Insumos]]="","",_xlfn.XLOOKUP([2]!Tabla1[[#This Row],[Insumos]],[2]!Tabla10[Insumo],[2]!Tabla10[InsumoAbrev],"",0))</f>
        <v/>
      </c>
      <c r="S1402" s="191"/>
    </row>
    <row r="1403" spans="2:19">
      <c r="B1403" s="191" t="str">
        <f>IF('Formulario PPGR3'!$G1403="","",CONCATENATE('Formulario PPGR3'!$C1403,".",'Formulario PPGR3'!$D1403,".",'Formulario PPGR3'!$E1403,".",'Formulario PPGR3'!$F1403))</f>
        <v/>
      </c>
      <c r="C1403" s="191" t="str">
        <f>IF('Formulario PPGR3'!$G1403="","",'Formulario PPGR1'!#REF!)</f>
        <v/>
      </c>
      <c r="D1403" s="191" t="str">
        <f>IF('Formulario PPGR3'!$G1403="","",'Formulario PPGR1'!#REF!)</f>
        <v/>
      </c>
      <c r="E1403" s="191" t="str">
        <f>IF('Formulario PPGR3'!$G1403="","",'Formulario PPGR1'!#REF!)</f>
        <v/>
      </c>
      <c r="F1403" s="191" t="str">
        <f>IF('Formulario PPGR3'!$G1403="","",'Formulario PPGR1'!#REF!)</f>
        <v/>
      </c>
      <c r="G1403" s="241"/>
      <c r="H1403" s="528" t="e" cm="1" vm="1">
        <f t="array" ref="H1403">IF([2]!Tabla1[[#This Row],[Código_Actividad]]="","",_xlfn.XLOOKUP([2]!Tabla1[[#This Row],[Código_Actividad]],CodigoActividad,[2]!Tabla2[Actividades Programables Presupuestables],"",0))</f>
        <v>#REF!</v>
      </c>
      <c r="I1403" s="529" t="str">
        <f>IFERROR(VLOOKUP('[2]Formulario PPGR3'!$G1403,'[2]Formulario PPGR2'!$H$9:$V$534,15,FALSE),"")</f>
        <v/>
      </c>
      <c r="J1403" s="534"/>
      <c r="K1403" s="533"/>
      <c r="L1403" s="530" t="str">
        <f>IF([2]!Tabla1[[#This Row],[Descripción]]="","",_xlfn.XLOOKUP([2]!Tabla1[[#This Row],[Descripción]],[2]!Tabla10[Descripción],[2]!Tabla10[Unidad de Medida],"",0))</f>
        <v/>
      </c>
      <c r="M1403" s="321"/>
      <c r="N1403" s="546" t="str">
        <f>IF([2]!Tabla1[[#This Row],[Descripción]]="","",_xlfn.XLOOKUP([2]!Tabla1[[#This Row],[Descripción]],[2]!Tabla10[Descripción],[2]!Tabla10[Precio Unitario],0))</f>
        <v/>
      </c>
      <c r="O1403" s="546" t="str">
        <f>IF([2]!Tabla1[[#This Row],[Cantidad de Insumos]]="","",[2]!Tabla1[[#This Row],[Precio Unitario]]*[2]!Tabla1[[#This Row],[Cantidad de Insumos]])</f>
        <v/>
      </c>
      <c r="P1403" s="531" t="str">
        <f>IF([2]!Tabla1[[#This Row],[Descripción]]="","",_xlfn.XLOOKUP([2]!Tabla1[[#This Row],[Descripción]],[2]!Tabla10[Descripción],[2]!Tabla10[CODIGO PRESUPUESTARIO],0))</f>
        <v/>
      </c>
      <c r="Q1403" s="532"/>
      <c r="R1403" s="532" t="str">
        <f>IF([2]!Tabla1[[#This Row],[Insumos]]="","",_xlfn.XLOOKUP([2]!Tabla1[[#This Row],[Insumos]],[2]!Tabla10[Insumo],[2]!Tabla10[InsumoAbrev],"",0))</f>
        <v/>
      </c>
      <c r="S1403" s="191"/>
    </row>
    <row r="1404" spans="2:19">
      <c r="B1404" s="191" t="str">
        <f>IF('Formulario PPGR3'!$G1404="","",CONCATENATE('Formulario PPGR3'!$C1404,".",'Formulario PPGR3'!$D1404,".",'Formulario PPGR3'!$E1404,".",'Formulario PPGR3'!$F1404))</f>
        <v/>
      </c>
      <c r="C1404" s="191" t="str">
        <f>IF('Formulario PPGR3'!$G1404="","",'Formulario PPGR1'!#REF!)</f>
        <v/>
      </c>
      <c r="D1404" s="191" t="str">
        <f>IF('Formulario PPGR3'!$G1404="","",'Formulario PPGR1'!#REF!)</f>
        <v/>
      </c>
      <c r="E1404" s="191" t="str">
        <f>IF('Formulario PPGR3'!$G1404="","",'Formulario PPGR1'!#REF!)</f>
        <v/>
      </c>
      <c r="F1404" s="191" t="str">
        <f>IF('Formulario PPGR3'!$G1404="","",'Formulario PPGR1'!#REF!)</f>
        <v/>
      </c>
      <c r="G1404" s="241"/>
      <c r="H1404" s="528" t="e" cm="1" vm="1">
        <f t="array" ref="H1404">IF([2]!Tabla1[[#This Row],[Código_Actividad]]="","",_xlfn.XLOOKUP([2]!Tabla1[[#This Row],[Código_Actividad]],CodigoActividad,[2]!Tabla2[Actividades Programables Presupuestables],"",0))</f>
        <v>#REF!</v>
      </c>
      <c r="I1404" s="529" t="str">
        <f>IFERROR(VLOOKUP('[2]Formulario PPGR3'!$G1404,'[2]Formulario PPGR2'!$H$9:$V$534,15,FALSE),"")</f>
        <v/>
      </c>
      <c r="J1404" s="534"/>
      <c r="K1404" s="533"/>
      <c r="L1404" s="530" t="str">
        <f>IF([2]!Tabla1[[#This Row],[Descripción]]="","",_xlfn.XLOOKUP([2]!Tabla1[[#This Row],[Descripción]],[2]!Tabla10[Descripción],[2]!Tabla10[Unidad de Medida],"",0))</f>
        <v/>
      </c>
      <c r="M1404" s="321"/>
      <c r="N1404" s="546" t="str">
        <f>IF([2]!Tabla1[[#This Row],[Descripción]]="","",_xlfn.XLOOKUP([2]!Tabla1[[#This Row],[Descripción]],[2]!Tabla10[Descripción],[2]!Tabla10[Precio Unitario],0))</f>
        <v/>
      </c>
      <c r="O1404" s="546" t="str">
        <f>IF([2]!Tabla1[[#This Row],[Cantidad de Insumos]]="","",[2]!Tabla1[[#This Row],[Precio Unitario]]*[2]!Tabla1[[#This Row],[Cantidad de Insumos]])</f>
        <v/>
      </c>
      <c r="P1404" s="531" t="str">
        <f>IF([2]!Tabla1[[#This Row],[Descripción]]="","",_xlfn.XLOOKUP([2]!Tabla1[[#This Row],[Descripción]],[2]!Tabla10[Descripción],[2]!Tabla10[CODIGO PRESUPUESTARIO],0))</f>
        <v/>
      </c>
      <c r="Q1404" s="532"/>
      <c r="R1404" s="532" t="str">
        <f>IF([2]!Tabla1[[#This Row],[Insumos]]="","",_xlfn.XLOOKUP([2]!Tabla1[[#This Row],[Insumos]],[2]!Tabla10[Insumo],[2]!Tabla10[InsumoAbrev],"",0))</f>
        <v/>
      </c>
      <c r="S1404" s="191"/>
    </row>
    <row r="1405" spans="2:19">
      <c r="B1405" s="191" t="str">
        <f>IF('Formulario PPGR3'!$G1405="","",CONCATENATE('Formulario PPGR3'!$C1405,".",'Formulario PPGR3'!$D1405,".",'Formulario PPGR3'!$E1405,".",'Formulario PPGR3'!$F1405))</f>
        <v/>
      </c>
      <c r="C1405" s="191" t="str">
        <f>IF('Formulario PPGR3'!$G1405="","",'Formulario PPGR1'!#REF!)</f>
        <v/>
      </c>
      <c r="D1405" s="191" t="str">
        <f>IF('Formulario PPGR3'!$G1405="","",'Formulario PPGR1'!#REF!)</f>
        <v/>
      </c>
      <c r="E1405" s="191" t="str">
        <f>IF('Formulario PPGR3'!$G1405="","",'Formulario PPGR1'!#REF!)</f>
        <v/>
      </c>
      <c r="F1405" s="191" t="str">
        <f>IF('Formulario PPGR3'!$G1405="","",'Formulario PPGR1'!#REF!)</f>
        <v/>
      </c>
      <c r="G1405" s="241"/>
      <c r="H1405" s="528" t="e" cm="1" vm="1">
        <f t="array" ref="H1405">IF([2]!Tabla1[[#This Row],[Código_Actividad]]="","",_xlfn.XLOOKUP([2]!Tabla1[[#This Row],[Código_Actividad]],CodigoActividad,[2]!Tabla2[Actividades Programables Presupuestables],"",0))</f>
        <v>#REF!</v>
      </c>
      <c r="I1405" s="529" t="str">
        <f>IFERROR(VLOOKUP('[2]Formulario PPGR3'!$G1405,'[2]Formulario PPGR2'!$H$9:$V$534,15,FALSE),"")</f>
        <v/>
      </c>
      <c r="J1405" s="534"/>
      <c r="K1405" s="533"/>
      <c r="L1405" s="530" t="str">
        <f>IF([2]!Tabla1[[#This Row],[Descripción]]="","",_xlfn.XLOOKUP([2]!Tabla1[[#This Row],[Descripción]],[2]!Tabla10[Descripción],[2]!Tabla10[Unidad de Medida],"",0))</f>
        <v/>
      </c>
      <c r="M1405" s="321"/>
      <c r="N1405" s="546" t="str">
        <f>IF([2]!Tabla1[[#This Row],[Descripción]]="","",_xlfn.XLOOKUP([2]!Tabla1[[#This Row],[Descripción]],[2]!Tabla10[Descripción],[2]!Tabla10[Precio Unitario],0))</f>
        <v/>
      </c>
      <c r="O1405" s="546" t="str">
        <f>IF([2]!Tabla1[[#This Row],[Cantidad de Insumos]]="","",[2]!Tabla1[[#This Row],[Precio Unitario]]*[2]!Tabla1[[#This Row],[Cantidad de Insumos]])</f>
        <v/>
      </c>
      <c r="P1405" s="531" t="str">
        <f>IF([2]!Tabla1[[#This Row],[Descripción]]="","",_xlfn.XLOOKUP([2]!Tabla1[[#This Row],[Descripción]],[2]!Tabla10[Descripción],[2]!Tabla10[CODIGO PRESUPUESTARIO],0))</f>
        <v/>
      </c>
      <c r="Q1405" s="532"/>
      <c r="R1405" s="532" t="str">
        <f>IF([2]!Tabla1[[#This Row],[Insumos]]="","",_xlfn.XLOOKUP([2]!Tabla1[[#This Row],[Insumos]],[2]!Tabla10[Insumo],[2]!Tabla10[InsumoAbrev],"",0))</f>
        <v/>
      </c>
      <c r="S1405" s="191"/>
    </row>
    <row r="1406" spans="2:19">
      <c r="B1406" s="191" t="str">
        <f>IF('Formulario PPGR3'!$G1406="","",CONCATENATE('Formulario PPGR3'!$C1406,".",'Formulario PPGR3'!$D1406,".",'Formulario PPGR3'!$E1406,".",'Formulario PPGR3'!$F1406))</f>
        <v/>
      </c>
      <c r="C1406" s="191" t="str">
        <f>IF('Formulario PPGR3'!$G1406="","",'Formulario PPGR1'!#REF!)</f>
        <v/>
      </c>
      <c r="D1406" s="191" t="str">
        <f>IF('Formulario PPGR3'!$G1406="","",'Formulario PPGR1'!#REF!)</f>
        <v/>
      </c>
      <c r="E1406" s="191" t="str">
        <f>IF('Formulario PPGR3'!$G1406="","",'Formulario PPGR1'!#REF!)</f>
        <v/>
      </c>
      <c r="F1406" s="191" t="str">
        <f>IF('Formulario PPGR3'!$G1406="","",'Formulario PPGR1'!#REF!)</f>
        <v/>
      </c>
      <c r="G1406" s="241"/>
      <c r="H1406" s="528" t="e" cm="1" vm="1">
        <f t="array" ref="H1406">IF([2]!Tabla1[[#This Row],[Código_Actividad]]="","",_xlfn.XLOOKUP([2]!Tabla1[[#This Row],[Código_Actividad]],CodigoActividad,[2]!Tabla2[Actividades Programables Presupuestables],"",0))</f>
        <v>#REF!</v>
      </c>
      <c r="I1406" s="529" t="str">
        <f>IFERROR(VLOOKUP('[2]Formulario PPGR3'!$G1406,'[2]Formulario PPGR2'!$H$9:$V$534,15,FALSE),"")</f>
        <v/>
      </c>
      <c r="J1406" s="534"/>
      <c r="K1406" s="533"/>
      <c r="L1406" s="530" t="str">
        <f>IF([2]!Tabla1[[#This Row],[Descripción]]="","",_xlfn.XLOOKUP([2]!Tabla1[[#This Row],[Descripción]],[2]!Tabla10[Descripción],[2]!Tabla10[Unidad de Medida],"",0))</f>
        <v/>
      </c>
      <c r="M1406" s="321"/>
      <c r="N1406" s="546" t="str">
        <f>IF([2]!Tabla1[[#This Row],[Descripción]]="","",_xlfn.XLOOKUP([2]!Tabla1[[#This Row],[Descripción]],[2]!Tabla10[Descripción],[2]!Tabla10[Precio Unitario],0))</f>
        <v/>
      </c>
      <c r="O1406" s="546" t="str">
        <f>IF([2]!Tabla1[[#This Row],[Cantidad de Insumos]]="","",[2]!Tabla1[[#This Row],[Precio Unitario]]*[2]!Tabla1[[#This Row],[Cantidad de Insumos]])</f>
        <v/>
      </c>
      <c r="P1406" s="531" t="str">
        <f>IF([2]!Tabla1[[#This Row],[Descripción]]="","",_xlfn.XLOOKUP([2]!Tabla1[[#This Row],[Descripción]],[2]!Tabla10[Descripción],[2]!Tabla10[CODIGO PRESUPUESTARIO],0))</f>
        <v/>
      </c>
      <c r="Q1406" s="532"/>
      <c r="R1406" s="532" t="str">
        <f>IF([2]!Tabla1[[#This Row],[Insumos]]="","",_xlfn.XLOOKUP([2]!Tabla1[[#This Row],[Insumos]],[2]!Tabla10[Insumo],[2]!Tabla10[InsumoAbrev],"",0))</f>
        <v/>
      </c>
      <c r="S1406" s="191"/>
    </row>
    <row r="1407" spans="2:19">
      <c r="B1407" s="191" t="str">
        <f>IF('Formulario PPGR3'!$G1407="","",CONCATENATE('Formulario PPGR3'!$C1407,".",'Formulario PPGR3'!$D1407,".",'Formulario PPGR3'!$E1407,".",'Formulario PPGR3'!$F1407))</f>
        <v/>
      </c>
      <c r="C1407" s="191" t="str">
        <f>IF('Formulario PPGR3'!$G1407="","",'Formulario PPGR1'!#REF!)</f>
        <v/>
      </c>
      <c r="D1407" s="191" t="str">
        <f>IF('Formulario PPGR3'!$G1407="","",'Formulario PPGR1'!#REF!)</f>
        <v/>
      </c>
      <c r="E1407" s="191" t="str">
        <f>IF('Formulario PPGR3'!$G1407="","",'Formulario PPGR1'!#REF!)</f>
        <v/>
      </c>
      <c r="F1407" s="191" t="str">
        <f>IF('Formulario PPGR3'!$G1407="","",'Formulario PPGR1'!#REF!)</f>
        <v/>
      </c>
      <c r="G1407" s="241"/>
      <c r="H1407" s="528" t="e" cm="1" vm="1">
        <f t="array" ref="H1407">IF([2]!Tabla1[[#This Row],[Código_Actividad]]="","",_xlfn.XLOOKUP([2]!Tabla1[[#This Row],[Código_Actividad]],CodigoActividad,[2]!Tabla2[Actividades Programables Presupuestables],"",0))</f>
        <v>#REF!</v>
      </c>
      <c r="I1407" s="529" t="str">
        <f>IFERROR(VLOOKUP('[2]Formulario PPGR3'!$G1407,'[2]Formulario PPGR2'!$H$9:$V$534,15,FALSE),"")</f>
        <v/>
      </c>
      <c r="J1407" s="534"/>
      <c r="K1407" s="533"/>
      <c r="L1407" s="530" t="str">
        <f>IF([2]!Tabla1[[#This Row],[Descripción]]="","",_xlfn.XLOOKUP([2]!Tabla1[[#This Row],[Descripción]],[2]!Tabla10[Descripción],[2]!Tabla10[Unidad de Medida],"",0))</f>
        <v/>
      </c>
      <c r="M1407" s="321"/>
      <c r="N1407" s="546" t="str">
        <f>IF([2]!Tabla1[[#This Row],[Descripción]]="","",_xlfn.XLOOKUP([2]!Tabla1[[#This Row],[Descripción]],[2]!Tabla10[Descripción],[2]!Tabla10[Precio Unitario],0))</f>
        <v/>
      </c>
      <c r="O1407" s="546" t="str">
        <f>IF([2]!Tabla1[[#This Row],[Cantidad de Insumos]]="","",[2]!Tabla1[[#This Row],[Precio Unitario]]*[2]!Tabla1[[#This Row],[Cantidad de Insumos]])</f>
        <v/>
      </c>
      <c r="P1407" s="531" t="str">
        <f>IF([2]!Tabla1[[#This Row],[Descripción]]="","",_xlfn.XLOOKUP([2]!Tabla1[[#This Row],[Descripción]],[2]!Tabla10[Descripción],[2]!Tabla10[CODIGO PRESUPUESTARIO],0))</f>
        <v/>
      </c>
      <c r="Q1407" s="532"/>
      <c r="R1407" s="532" t="str">
        <f>IF([2]!Tabla1[[#This Row],[Insumos]]="","",_xlfn.XLOOKUP([2]!Tabla1[[#This Row],[Insumos]],[2]!Tabla10[Insumo],[2]!Tabla10[InsumoAbrev],"",0))</f>
        <v/>
      </c>
      <c r="S1407" s="191"/>
    </row>
    <row r="1408" spans="2:19">
      <c r="B1408" s="191" t="str">
        <f>IF('Formulario PPGR3'!$G1408="","",CONCATENATE('Formulario PPGR3'!$C1408,".",'Formulario PPGR3'!$D1408,".",'Formulario PPGR3'!$E1408,".",'Formulario PPGR3'!$F1408))</f>
        <v/>
      </c>
      <c r="C1408" s="191" t="str">
        <f>IF('Formulario PPGR3'!$G1408="","",'Formulario PPGR1'!#REF!)</f>
        <v/>
      </c>
      <c r="D1408" s="191" t="str">
        <f>IF('Formulario PPGR3'!$G1408="","",'Formulario PPGR1'!#REF!)</f>
        <v/>
      </c>
      <c r="E1408" s="191" t="str">
        <f>IF('Formulario PPGR3'!$G1408="","",'Formulario PPGR1'!#REF!)</f>
        <v/>
      </c>
      <c r="F1408" s="191" t="str">
        <f>IF('Formulario PPGR3'!$G1408="","",'Formulario PPGR1'!#REF!)</f>
        <v/>
      </c>
      <c r="G1408" s="241"/>
      <c r="H1408" s="528" t="e" cm="1" vm="1">
        <f t="array" ref="H1408">IF([2]!Tabla1[[#This Row],[Código_Actividad]]="","",_xlfn.XLOOKUP([2]!Tabla1[[#This Row],[Código_Actividad]],CodigoActividad,[2]!Tabla2[Actividades Programables Presupuestables],"",0))</f>
        <v>#REF!</v>
      </c>
      <c r="I1408" s="529" t="str">
        <f>IFERROR(VLOOKUP('[2]Formulario PPGR3'!$G1408,'[2]Formulario PPGR2'!$H$9:$V$534,15,FALSE),"")</f>
        <v/>
      </c>
      <c r="J1408" s="534"/>
      <c r="K1408" s="533"/>
      <c r="L1408" s="530" t="str">
        <f>IF([2]!Tabla1[[#This Row],[Descripción]]="","",_xlfn.XLOOKUP([2]!Tabla1[[#This Row],[Descripción]],[2]!Tabla10[Descripción],[2]!Tabla10[Unidad de Medida],"",0))</f>
        <v/>
      </c>
      <c r="M1408" s="321"/>
      <c r="N1408" s="546" t="str">
        <f>IF([2]!Tabla1[[#This Row],[Descripción]]="","",_xlfn.XLOOKUP([2]!Tabla1[[#This Row],[Descripción]],[2]!Tabla10[Descripción],[2]!Tabla10[Precio Unitario],0))</f>
        <v/>
      </c>
      <c r="O1408" s="546" t="str">
        <f>IF([2]!Tabla1[[#This Row],[Cantidad de Insumos]]="","",[2]!Tabla1[[#This Row],[Precio Unitario]]*[2]!Tabla1[[#This Row],[Cantidad de Insumos]])</f>
        <v/>
      </c>
      <c r="P1408" s="531" t="str">
        <f>IF([2]!Tabla1[[#This Row],[Descripción]]="","",_xlfn.XLOOKUP([2]!Tabla1[[#This Row],[Descripción]],[2]!Tabla10[Descripción],[2]!Tabla10[CODIGO PRESUPUESTARIO],0))</f>
        <v/>
      </c>
      <c r="Q1408" s="532"/>
      <c r="R1408" s="532" t="str">
        <f>IF([2]!Tabla1[[#This Row],[Insumos]]="","",_xlfn.XLOOKUP([2]!Tabla1[[#This Row],[Insumos]],[2]!Tabla10[Insumo],[2]!Tabla10[InsumoAbrev],"",0))</f>
        <v/>
      </c>
      <c r="S1408" s="191"/>
    </row>
    <row r="1409" spans="2:19">
      <c r="B1409" s="191" t="str">
        <f>IF('Formulario PPGR3'!$G1409="","",CONCATENATE('Formulario PPGR3'!$C1409,".",'Formulario PPGR3'!$D1409,".",'Formulario PPGR3'!$E1409,".",'Formulario PPGR3'!$F1409))</f>
        <v/>
      </c>
      <c r="C1409" s="191" t="str">
        <f>IF('Formulario PPGR3'!$G1409="","",'Formulario PPGR1'!#REF!)</f>
        <v/>
      </c>
      <c r="D1409" s="191" t="str">
        <f>IF('Formulario PPGR3'!$G1409="","",'Formulario PPGR1'!#REF!)</f>
        <v/>
      </c>
      <c r="E1409" s="191" t="str">
        <f>IF('Formulario PPGR3'!$G1409="","",'Formulario PPGR1'!#REF!)</f>
        <v/>
      </c>
      <c r="F1409" s="191" t="str">
        <f>IF('Formulario PPGR3'!$G1409="","",'Formulario PPGR1'!#REF!)</f>
        <v/>
      </c>
      <c r="G1409" s="241"/>
      <c r="H1409" s="528" t="e" cm="1" vm="1">
        <f t="array" ref="H1409">IF([2]!Tabla1[[#This Row],[Código_Actividad]]="","",_xlfn.XLOOKUP([2]!Tabla1[[#This Row],[Código_Actividad]],CodigoActividad,[2]!Tabla2[Actividades Programables Presupuestables],"",0))</f>
        <v>#REF!</v>
      </c>
      <c r="I1409" s="529" t="str">
        <f>IFERROR(VLOOKUP('[2]Formulario PPGR3'!$G1409,'[2]Formulario PPGR2'!$H$9:$V$534,15,FALSE),"")</f>
        <v/>
      </c>
      <c r="J1409" s="534"/>
      <c r="K1409" s="533"/>
      <c r="L1409" s="530" t="str">
        <f>IF([2]!Tabla1[[#This Row],[Descripción]]="","",_xlfn.XLOOKUP([2]!Tabla1[[#This Row],[Descripción]],[2]!Tabla10[Descripción],[2]!Tabla10[Unidad de Medida],"",0))</f>
        <v/>
      </c>
      <c r="M1409" s="321"/>
      <c r="N1409" s="546" t="str">
        <f>IF([2]!Tabla1[[#This Row],[Descripción]]="","",_xlfn.XLOOKUP([2]!Tabla1[[#This Row],[Descripción]],[2]!Tabla10[Descripción],[2]!Tabla10[Precio Unitario],0))</f>
        <v/>
      </c>
      <c r="O1409" s="546" t="str">
        <f>IF([2]!Tabla1[[#This Row],[Cantidad de Insumos]]="","",[2]!Tabla1[[#This Row],[Precio Unitario]]*[2]!Tabla1[[#This Row],[Cantidad de Insumos]])</f>
        <v/>
      </c>
      <c r="P1409" s="531" t="str">
        <f>IF([2]!Tabla1[[#This Row],[Descripción]]="","",_xlfn.XLOOKUP([2]!Tabla1[[#This Row],[Descripción]],[2]!Tabla10[Descripción],[2]!Tabla10[CODIGO PRESUPUESTARIO],0))</f>
        <v/>
      </c>
      <c r="Q1409" s="532"/>
      <c r="R1409" s="532" t="str">
        <f>IF([2]!Tabla1[[#This Row],[Insumos]]="","",_xlfn.XLOOKUP([2]!Tabla1[[#This Row],[Insumos]],[2]!Tabla10[Insumo],[2]!Tabla10[InsumoAbrev],"",0))</f>
        <v/>
      </c>
      <c r="S1409" s="191"/>
    </row>
    <row r="1410" spans="2:19">
      <c r="B1410" s="191" t="str">
        <f>IF('Formulario PPGR3'!$G1410="","",CONCATENATE('Formulario PPGR3'!$C1410,".",'Formulario PPGR3'!$D1410,".",'Formulario PPGR3'!$E1410,".",'Formulario PPGR3'!$F1410))</f>
        <v/>
      </c>
      <c r="C1410" s="191" t="str">
        <f>IF('Formulario PPGR3'!$G1410="","",'Formulario PPGR1'!#REF!)</f>
        <v/>
      </c>
      <c r="D1410" s="191" t="str">
        <f>IF('Formulario PPGR3'!$G1410="","",'Formulario PPGR1'!#REF!)</f>
        <v/>
      </c>
      <c r="E1410" s="191" t="str">
        <f>IF('Formulario PPGR3'!$G1410="","",'Formulario PPGR1'!#REF!)</f>
        <v/>
      </c>
      <c r="F1410" s="191" t="str">
        <f>IF('Formulario PPGR3'!$G1410="","",'Formulario PPGR1'!#REF!)</f>
        <v/>
      </c>
      <c r="G1410" s="241"/>
      <c r="H1410" s="528" t="e" cm="1" vm="1">
        <f t="array" ref="H1410">IF([2]!Tabla1[[#This Row],[Código_Actividad]]="","",_xlfn.XLOOKUP([2]!Tabla1[[#This Row],[Código_Actividad]],CodigoActividad,[2]!Tabla2[Actividades Programables Presupuestables],"",0))</f>
        <v>#REF!</v>
      </c>
      <c r="I1410" s="529" t="str">
        <f>IFERROR(VLOOKUP('[2]Formulario PPGR3'!$G1410,'[2]Formulario PPGR2'!$H$9:$V$534,15,FALSE),"")</f>
        <v/>
      </c>
      <c r="J1410" s="534"/>
      <c r="K1410" s="533"/>
      <c r="L1410" s="530" t="str">
        <f>IF([2]!Tabla1[[#This Row],[Descripción]]="","",_xlfn.XLOOKUP([2]!Tabla1[[#This Row],[Descripción]],[2]!Tabla10[Descripción],[2]!Tabla10[Unidad de Medida],"",0))</f>
        <v/>
      </c>
      <c r="M1410" s="321"/>
      <c r="N1410" s="546" t="str">
        <f>IF([2]!Tabla1[[#This Row],[Descripción]]="","",_xlfn.XLOOKUP([2]!Tabla1[[#This Row],[Descripción]],[2]!Tabla10[Descripción],[2]!Tabla10[Precio Unitario],0))</f>
        <v/>
      </c>
      <c r="O1410" s="546" t="str">
        <f>IF([2]!Tabla1[[#This Row],[Cantidad de Insumos]]="","",[2]!Tabla1[[#This Row],[Precio Unitario]]*[2]!Tabla1[[#This Row],[Cantidad de Insumos]])</f>
        <v/>
      </c>
      <c r="P1410" s="531" t="str">
        <f>IF([2]!Tabla1[[#This Row],[Descripción]]="","",_xlfn.XLOOKUP([2]!Tabla1[[#This Row],[Descripción]],[2]!Tabla10[Descripción],[2]!Tabla10[CODIGO PRESUPUESTARIO],0))</f>
        <v/>
      </c>
      <c r="Q1410" s="532"/>
      <c r="R1410" s="532" t="str">
        <f>IF([2]!Tabla1[[#This Row],[Insumos]]="","",_xlfn.XLOOKUP([2]!Tabla1[[#This Row],[Insumos]],[2]!Tabla10[Insumo],[2]!Tabla10[InsumoAbrev],"",0))</f>
        <v/>
      </c>
      <c r="S1410" s="191"/>
    </row>
    <row r="1411" spans="2:19">
      <c r="B1411" s="191" t="str">
        <f>IF('Formulario PPGR3'!$G1411="","",CONCATENATE('Formulario PPGR3'!$C1411,".",'Formulario PPGR3'!$D1411,".",'Formulario PPGR3'!$E1411,".",'Formulario PPGR3'!$F1411))</f>
        <v/>
      </c>
      <c r="C1411" s="191" t="str">
        <f>IF('Formulario PPGR3'!$G1411="","",'Formulario PPGR1'!#REF!)</f>
        <v/>
      </c>
      <c r="D1411" s="191" t="str">
        <f>IF('Formulario PPGR3'!$G1411="","",'Formulario PPGR1'!#REF!)</f>
        <v/>
      </c>
      <c r="E1411" s="191" t="str">
        <f>IF('Formulario PPGR3'!$G1411="","",'Formulario PPGR1'!#REF!)</f>
        <v/>
      </c>
      <c r="F1411" s="191" t="str">
        <f>IF('Formulario PPGR3'!$G1411="","",'Formulario PPGR1'!#REF!)</f>
        <v/>
      </c>
      <c r="G1411" s="241"/>
      <c r="H1411" s="528" t="e" cm="1" vm="1">
        <f t="array" ref="H1411">IF([2]!Tabla1[[#This Row],[Código_Actividad]]="","",_xlfn.XLOOKUP([2]!Tabla1[[#This Row],[Código_Actividad]],CodigoActividad,[2]!Tabla2[Actividades Programables Presupuestables],"",0))</f>
        <v>#REF!</v>
      </c>
      <c r="I1411" s="529" t="str">
        <f>IFERROR(VLOOKUP('[2]Formulario PPGR3'!$G1411,'[2]Formulario PPGR2'!$H$9:$V$534,15,FALSE),"")</f>
        <v/>
      </c>
      <c r="J1411" s="534"/>
      <c r="K1411" s="533"/>
      <c r="L1411" s="530" t="str">
        <f>IF([2]!Tabla1[[#This Row],[Descripción]]="","",_xlfn.XLOOKUP([2]!Tabla1[[#This Row],[Descripción]],[2]!Tabla10[Descripción],[2]!Tabla10[Unidad de Medida],"",0))</f>
        <v/>
      </c>
      <c r="M1411" s="321"/>
      <c r="N1411" s="546" t="str">
        <f>IF([2]!Tabla1[[#This Row],[Descripción]]="","",_xlfn.XLOOKUP([2]!Tabla1[[#This Row],[Descripción]],[2]!Tabla10[Descripción],[2]!Tabla10[Precio Unitario],0))</f>
        <v/>
      </c>
      <c r="O1411" s="546" t="str">
        <f>IF([2]!Tabla1[[#This Row],[Cantidad de Insumos]]="","",[2]!Tabla1[[#This Row],[Precio Unitario]]*[2]!Tabla1[[#This Row],[Cantidad de Insumos]])</f>
        <v/>
      </c>
      <c r="P1411" s="531" t="str">
        <f>IF([2]!Tabla1[[#This Row],[Descripción]]="","",_xlfn.XLOOKUP([2]!Tabla1[[#This Row],[Descripción]],[2]!Tabla10[Descripción],[2]!Tabla10[CODIGO PRESUPUESTARIO],0))</f>
        <v/>
      </c>
      <c r="Q1411" s="532"/>
      <c r="R1411" s="532" t="str">
        <f>IF([2]!Tabla1[[#This Row],[Insumos]]="","",_xlfn.XLOOKUP([2]!Tabla1[[#This Row],[Insumos]],[2]!Tabla10[Insumo],[2]!Tabla10[InsumoAbrev],"",0))</f>
        <v/>
      </c>
      <c r="S1411" s="191"/>
    </row>
    <row r="1412" spans="2:19">
      <c r="B1412" s="191" t="str">
        <f>IF('Formulario PPGR3'!$G1412="","",CONCATENATE('Formulario PPGR3'!$C1412,".",'Formulario PPGR3'!$D1412,".",'Formulario PPGR3'!$E1412,".",'Formulario PPGR3'!$F1412))</f>
        <v/>
      </c>
      <c r="C1412" s="191" t="str">
        <f>IF('Formulario PPGR3'!$G1412="","",'Formulario PPGR1'!#REF!)</f>
        <v/>
      </c>
      <c r="D1412" s="191" t="str">
        <f>IF('Formulario PPGR3'!$G1412="","",'Formulario PPGR1'!#REF!)</f>
        <v/>
      </c>
      <c r="E1412" s="191" t="str">
        <f>IF('Formulario PPGR3'!$G1412="","",'Formulario PPGR1'!#REF!)</f>
        <v/>
      </c>
      <c r="F1412" s="191" t="str">
        <f>IF('Formulario PPGR3'!$G1412="","",'Formulario PPGR1'!#REF!)</f>
        <v/>
      </c>
      <c r="G1412" s="241"/>
      <c r="H1412" s="528" t="e" cm="1" vm="1">
        <f t="array" ref="H1412">IF([2]!Tabla1[[#This Row],[Código_Actividad]]="","",_xlfn.XLOOKUP([2]!Tabla1[[#This Row],[Código_Actividad]],CodigoActividad,[2]!Tabla2[Actividades Programables Presupuestables],"",0))</f>
        <v>#REF!</v>
      </c>
      <c r="I1412" s="529" t="str">
        <f>IFERROR(VLOOKUP('[2]Formulario PPGR3'!$G1412,'[2]Formulario PPGR2'!$H$9:$V$534,15,FALSE),"")</f>
        <v/>
      </c>
      <c r="J1412" s="534"/>
      <c r="K1412" s="533"/>
      <c r="L1412" s="530" t="str">
        <f>IF([2]!Tabla1[[#This Row],[Descripción]]="","",_xlfn.XLOOKUP([2]!Tabla1[[#This Row],[Descripción]],[2]!Tabla10[Descripción],[2]!Tabla10[Unidad de Medida],"",0))</f>
        <v/>
      </c>
      <c r="M1412" s="321"/>
      <c r="N1412" s="546" t="str">
        <f>IF([2]!Tabla1[[#This Row],[Descripción]]="","",_xlfn.XLOOKUP([2]!Tabla1[[#This Row],[Descripción]],[2]!Tabla10[Descripción],[2]!Tabla10[Precio Unitario],0))</f>
        <v/>
      </c>
      <c r="O1412" s="546" t="str">
        <f>IF([2]!Tabla1[[#This Row],[Cantidad de Insumos]]="","",[2]!Tabla1[[#This Row],[Precio Unitario]]*[2]!Tabla1[[#This Row],[Cantidad de Insumos]])</f>
        <v/>
      </c>
      <c r="P1412" s="531" t="str">
        <f>IF([2]!Tabla1[[#This Row],[Descripción]]="","",_xlfn.XLOOKUP([2]!Tabla1[[#This Row],[Descripción]],[2]!Tabla10[Descripción],[2]!Tabla10[CODIGO PRESUPUESTARIO],0))</f>
        <v/>
      </c>
      <c r="Q1412" s="532"/>
      <c r="R1412" s="532" t="str">
        <f>IF([2]!Tabla1[[#This Row],[Insumos]]="","",_xlfn.XLOOKUP([2]!Tabla1[[#This Row],[Insumos]],[2]!Tabla10[Insumo],[2]!Tabla10[InsumoAbrev],"",0))</f>
        <v/>
      </c>
      <c r="S1412" s="191"/>
    </row>
    <row r="1413" spans="2:19">
      <c r="B1413" s="191" t="str">
        <f>IF('Formulario PPGR3'!$G1413="","",CONCATENATE('Formulario PPGR3'!$C1413,".",'Formulario PPGR3'!$D1413,".",'Formulario PPGR3'!$E1413,".",'Formulario PPGR3'!$F1413))</f>
        <v/>
      </c>
      <c r="C1413" s="191" t="str">
        <f>IF('Formulario PPGR3'!$G1413="","",'Formulario PPGR1'!#REF!)</f>
        <v/>
      </c>
      <c r="D1413" s="191" t="str">
        <f>IF('Formulario PPGR3'!$G1413="","",'Formulario PPGR1'!#REF!)</f>
        <v/>
      </c>
      <c r="E1413" s="191" t="str">
        <f>IF('Formulario PPGR3'!$G1413="","",'Formulario PPGR1'!#REF!)</f>
        <v/>
      </c>
      <c r="F1413" s="191" t="str">
        <f>IF('Formulario PPGR3'!$G1413="","",'Formulario PPGR1'!#REF!)</f>
        <v/>
      </c>
      <c r="G1413" s="241"/>
      <c r="H1413" s="528" t="e" cm="1" vm="1">
        <f t="array" ref="H1413">IF([2]!Tabla1[[#This Row],[Código_Actividad]]="","",_xlfn.XLOOKUP([2]!Tabla1[[#This Row],[Código_Actividad]],CodigoActividad,[2]!Tabla2[Actividades Programables Presupuestables],"",0))</f>
        <v>#REF!</v>
      </c>
      <c r="I1413" s="529" t="str">
        <f>IFERROR(VLOOKUP('[2]Formulario PPGR3'!$G1413,'[2]Formulario PPGR2'!$H$9:$V$534,15,FALSE),"")</f>
        <v/>
      </c>
      <c r="J1413" s="534"/>
      <c r="K1413" s="533"/>
      <c r="L1413" s="530" t="str">
        <f>IF([2]!Tabla1[[#This Row],[Descripción]]="","",_xlfn.XLOOKUP([2]!Tabla1[[#This Row],[Descripción]],[2]!Tabla10[Descripción],[2]!Tabla10[Unidad de Medida],"",0))</f>
        <v/>
      </c>
      <c r="M1413" s="321"/>
      <c r="N1413" s="546" t="str">
        <f>IF([2]!Tabla1[[#This Row],[Descripción]]="","",_xlfn.XLOOKUP([2]!Tabla1[[#This Row],[Descripción]],[2]!Tabla10[Descripción],[2]!Tabla10[Precio Unitario],0))</f>
        <v/>
      </c>
      <c r="O1413" s="546" t="str">
        <f>IF([2]!Tabla1[[#This Row],[Cantidad de Insumos]]="","",[2]!Tabla1[[#This Row],[Precio Unitario]]*[2]!Tabla1[[#This Row],[Cantidad de Insumos]])</f>
        <v/>
      </c>
      <c r="P1413" s="531" t="str">
        <f>IF([2]!Tabla1[[#This Row],[Descripción]]="","",_xlfn.XLOOKUP([2]!Tabla1[[#This Row],[Descripción]],[2]!Tabla10[Descripción],[2]!Tabla10[CODIGO PRESUPUESTARIO],0))</f>
        <v/>
      </c>
      <c r="Q1413" s="532"/>
      <c r="R1413" s="532" t="str">
        <f>IF([2]!Tabla1[[#This Row],[Insumos]]="","",_xlfn.XLOOKUP([2]!Tabla1[[#This Row],[Insumos]],[2]!Tabla10[Insumo],[2]!Tabla10[InsumoAbrev],"",0))</f>
        <v/>
      </c>
      <c r="S1413" s="191"/>
    </row>
    <row r="1414" spans="2:19">
      <c r="B1414" s="191" t="str">
        <f>IF('Formulario PPGR3'!$G1414="","",CONCATENATE('Formulario PPGR3'!$C1414,".",'Formulario PPGR3'!$D1414,".",'Formulario PPGR3'!$E1414,".",'Formulario PPGR3'!$F1414))</f>
        <v/>
      </c>
      <c r="C1414" s="191" t="str">
        <f>IF('Formulario PPGR3'!$G1414="","",'Formulario PPGR1'!#REF!)</f>
        <v/>
      </c>
      <c r="D1414" s="191" t="str">
        <f>IF('Formulario PPGR3'!$G1414="","",'Formulario PPGR1'!#REF!)</f>
        <v/>
      </c>
      <c r="E1414" s="191" t="str">
        <f>IF('Formulario PPGR3'!$G1414="","",'Formulario PPGR1'!#REF!)</f>
        <v/>
      </c>
      <c r="F1414" s="191" t="str">
        <f>IF('Formulario PPGR3'!$G1414="","",'Formulario PPGR1'!#REF!)</f>
        <v/>
      </c>
      <c r="G1414" s="241"/>
      <c r="H1414" s="528" t="e" cm="1" vm="1">
        <f t="array" ref="H1414">IF([2]!Tabla1[[#This Row],[Código_Actividad]]="","",_xlfn.XLOOKUP([2]!Tabla1[[#This Row],[Código_Actividad]],CodigoActividad,[2]!Tabla2[Actividades Programables Presupuestables],"",0))</f>
        <v>#REF!</v>
      </c>
      <c r="I1414" s="529" t="str">
        <f>IFERROR(VLOOKUP('[2]Formulario PPGR3'!$G1414,'[2]Formulario PPGR2'!$H$9:$V$534,15,FALSE),"")</f>
        <v/>
      </c>
      <c r="J1414" s="534"/>
      <c r="K1414" s="533"/>
      <c r="L1414" s="530" t="str">
        <f>IF([2]!Tabla1[[#This Row],[Descripción]]="","",_xlfn.XLOOKUP([2]!Tabla1[[#This Row],[Descripción]],[2]!Tabla10[Descripción],[2]!Tabla10[Unidad de Medida],"",0))</f>
        <v/>
      </c>
      <c r="M1414" s="321"/>
      <c r="N1414" s="546" t="str">
        <f>IF([2]!Tabla1[[#This Row],[Descripción]]="","",_xlfn.XLOOKUP([2]!Tabla1[[#This Row],[Descripción]],[2]!Tabla10[Descripción],[2]!Tabla10[Precio Unitario],0))</f>
        <v/>
      </c>
      <c r="O1414" s="546" t="str">
        <f>IF([2]!Tabla1[[#This Row],[Cantidad de Insumos]]="","",[2]!Tabla1[[#This Row],[Precio Unitario]]*[2]!Tabla1[[#This Row],[Cantidad de Insumos]])</f>
        <v/>
      </c>
      <c r="P1414" s="531" t="str">
        <f>IF([2]!Tabla1[[#This Row],[Descripción]]="","",_xlfn.XLOOKUP([2]!Tabla1[[#This Row],[Descripción]],[2]!Tabla10[Descripción],[2]!Tabla10[CODIGO PRESUPUESTARIO],0))</f>
        <v/>
      </c>
      <c r="Q1414" s="532"/>
      <c r="R1414" s="532" t="str">
        <f>IF([2]!Tabla1[[#This Row],[Insumos]]="","",_xlfn.XLOOKUP([2]!Tabla1[[#This Row],[Insumos]],[2]!Tabla10[Insumo],[2]!Tabla10[InsumoAbrev],"",0))</f>
        <v/>
      </c>
      <c r="S1414" s="191"/>
    </row>
    <row r="1415" spans="2:19">
      <c r="B1415" s="191" t="str">
        <f>IF('Formulario PPGR3'!$G1415="","",CONCATENATE('Formulario PPGR3'!$C1415,".",'Formulario PPGR3'!$D1415,".",'Formulario PPGR3'!$E1415,".",'Formulario PPGR3'!$F1415))</f>
        <v/>
      </c>
      <c r="C1415" s="191" t="str">
        <f>IF('Formulario PPGR3'!$G1415="","",'Formulario PPGR1'!#REF!)</f>
        <v/>
      </c>
      <c r="D1415" s="191" t="str">
        <f>IF('Formulario PPGR3'!$G1415="","",'Formulario PPGR1'!#REF!)</f>
        <v/>
      </c>
      <c r="E1415" s="191" t="str">
        <f>IF('Formulario PPGR3'!$G1415="","",'Formulario PPGR1'!#REF!)</f>
        <v/>
      </c>
      <c r="F1415" s="191" t="str">
        <f>IF('Formulario PPGR3'!$G1415="","",'Formulario PPGR1'!#REF!)</f>
        <v/>
      </c>
      <c r="G1415" s="241"/>
      <c r="H1415" s="528" t="e" cm="1" vm="1">
        <f t="array" ref="H1415">IF([2]!Tabla1[[#This Row],[Código_Actividad]]="","",_xlfn.XLOOKUP([2]!Tabla1[[#This Row],[Código_Actividad]],CodigoActividad,[2]!Tabla2[Actividades Programables Presupuestables],"",0))</f>
        <v>#REF!</v>
      </c>
      <c r="I1415" s="529" t="str">
        <f>IFERROR(VLOOKUP('[2]Formulario PPGR3'!$G1415,'[2]Formulario PPGR2'!$H$9:$V$534,15,FALSE),"")</f>
        <v/>
      </c>
      <c r="J1415" s="534"/>
      <c r="K1415" s="533"/>
      <c r="L1415" s="530" t="str">
        <f>IF([2]!Tabla1[[#This Row],[Descripción]]="","",_xlfn.XLOOKUP([2]!Tabla1[[#This Row],[Descripción]],[2]!Tabla10[Descripción],[2]!Tabla10[Unidad de Medida],"",0))</f>
        <v/>
      </c>
      <c r="M1415" s="321"/>
      <c r="N1415" s="546" t="str">
        <f>IF([2]!Tabla1[[#This Row],[Descripción]]="","",_xlfn.XLOOKUP([2]!Tabla1[[#This Row],[Descripción]],[2]!Tabla10[Descripción],[2]!Tabla10[Precio Unitario],0))</f>
        <v/>
      </c>
      <c r="O1415" s="546" t="str">
        <f>IF([2]!Tabla1[[#This Row],[Cantidad de Insumos]]="","",[2]!Tabla1[[#This Row],[Precio Unitario]]*[2]!Tabla1[[#This Row],[Cantidad de Insumos]])</f>
        <v/>
      </c>
      <c r="P1415" s="531" t="str">
        <f>IF([2]!Tabla1[[#This Row],[Descripción]]="","",_xlfn.XLOOKUP([2]!Tabla1[[#This Row],[Descripción]],[2]!Tabla10[Descripción],[2]!Tabla10[CODIGO PRESUPUESTARIO],0))</f>
        <v/>
      </c>
      <c r="Q1415" s="532"/>
      <c r="R1415" s="532" t="str">
        <f>IF([2]!Tabla1[[#This Row],[Insumos]]="","",_xlfn.XLOOKUP([2]!Tabla1[[#This Row],[Insumos]],[2]!Tabla10[Insumo],[2]!Tabla10[InsumoAbrev],"",0))</f>
        <v/>
      </c>
      <c r="S1415" s="191"/>
    </row>
    <row r="1416" spans="2:19">
      <c r="B1416" s="191" t="str">
        <f>IF('Formulario PPGR3'!$G1416="","",CONCATENATE('Formulario PPGR3'!$C1416,".",'Formulario PPGR3'!$D1416,".",'Formulario PPGR3'!$E1416,".",'Formulario PPGR3'!$F1416))</f>
        <v/>
      </c>
      <c r="C1416" s="191" t="str">
        <f>IF('Formulario PPGR3'!$G1416="","",'Formulario PPGR1'!#REF!)</f>
        <v/>
      </c>
      <c r="D1416" s="191" t="str">
        <f>IF('Formulario PPGR3'!$G1416="","",'Formulario PPGR1'!#REF!)</f>
        <v/>
      </c>
      <c r="E1416" s="191" t="str">
        <f>IF('Formulario PPGR3'!$G1416="","",'Formulario PPGR1'!#REF!)</f>
        <v/>
      </c>
      <c r="F1416" s="191" t="str">
        <f>IF('Formulario PPGR3'!$G1416="","",'Formulario PPGR1'!#REF!)</f>
        <v/>
      </c>
      <c r="G1416" s="241"/>
      <c r="H1416" s="528" t="e" cm="1" vm="1">
        <f t="array" ref="H1416">IF([2]!Tabla1[[#This Row],[Código_Actividad]]="","",_xlfn.XLOOKUP([2]!Tabla1[[#This Row],[Código_Actividad]],CodigoActividad,[2]!Tabla2[Actividades Programables Presupuestables],"",0))</f>
        <v>#REF!</v>
      </c>
      <c r="I1416" s="529" t="str">
        <f>IFERROR(VLOOKUP('[2]Formulario PPGR3'!$G1416,'[2]Formulario PPGR2'!$H$9:$V$534,15,FALSE),"")</f>
        <v/>
      </c>
      <c r="J1416" s="534"/>
      <c r="K1416" s="533"/>
      <c r="L1416" s="530" t="str">
        <f>IF([2]!Tabla1[[#This Row],[Descripción]]="","",_xlfn.XLOOKUP([2]!Tabla1[[#This Row],[Descripción]],[2]!Tabla10[Descripción],[2]!Tabla10[Unidad de Medida],"",0))</f>
        <v/>
      </c>
      <c r="M1416" s="321"/>
      <c r="N1416" s="546" t="str">
        <f>IF([2]!Tabla1[[#This Row],[Descripción]]="","",_xlfn.XLOOKUP([2]!Tabla1[[#This Row],[Descripción]],[2]!Tabla10[Descripción],[2]!Tabla10[Precio Unitario],0))</f>
        <v/>
      </c>
      <c r="O1416" s="546" t="str">
        <f>IF([2]!Tabla1[[#This Row],[Cantidad de Insumos]]="","",[2]!Tabla1[[#This Row],[Precio Unitario]]*[2]!Tabla1[[#This Row],[Cantidad de Insumos]])</f>
        <v/>
      </c>
      <c r="P1416" s="531" t="str">
        <f>IF([2]!Tabla1[[#This Row],[Descripción]]="","",_xlfn.XLOOKUP([2]!Tabla1[[#This Row],[Descripción]],[2]!Tabla10[Descripción],[2]!Tabla10[CODIGO PRESUPUESTARIO],0))</f>
        <v/>
      </c>
      <c r="Q1416" s="532"/>
      <c r="R1416" s="532" t="str">
        <f>IF([2]!Tabla1[[#This Row],[Insumos]]="","",_xlfn.XLOOKUP([2]!Tabla1[[#This Row],[Insumos]],[2]!Tabla10[Insumo],[2]!Tabla10[InsumoAbrev],"",0))</f>
        <v/>
      </c>
      <c r="S1416" s="191"/>
    </row>
    <row r="1417" spans="2:19">
      <c r="B1417" s="191" t="str">
        <f>IF('Formulario PPGR3'!$G1417="","",CONCATENATE('Formulario PPGR3'!$C1417,".",'Formulario PPGR3'!$D1417,".",'Formulario PPGR3'!$E1417,".",'Formulario PPGR3'!$F1417))</f>
        <v/>
      </c>
      <c r="C1417" s="191" t="str">
        <f>IF('Formulario PPGR3'!$G1417="","",'Formulario PPGR1'!#REF!)</f>
        <v/>
      </c>
      <c r="D1417" s="191" t="str">
        <f>IF('Formulario PPGR3'!$G1417="","",'Formulario PPGR1'!#REF!)</f>
        <v/>
      </c>
      <c r="E1417" s="191" t="str">
        <f>IF('Formulario PPGR3'!$G1417="","",'Formulario PPGR1'!#REF!)</f>
        <v/>
      </c>
      <c r="F1417" s="191" t="str">
        <f>IF('Formulario PPGR3'!$G1417="","",'Formulario PPGR1'!#REF!)</f>
        <v/>
      </c>
      <c r="G1417" s="241"/>
      <c r="H1417" s="528" t="e" cm="1" vm="1">
        <f t="array" ref="H1417">IF([2]!Tabla1[[#This Row],[Código_Actividad]]="","",_xlfn.XLOOKUP([2]!Tabla1[[#This Row],[Código_Actividad]],CodigoActividad,[2]!Tabla2[Actividades Programables Presupuestables],"",0))</f>
        <v>#REF!</v>
      </c>
      <c r="I1417" s="529" t="str">
        <f>IFERROR(VLOOKUP('[2]Formulario PPGR3'!$G1417,'[2]Formulario PPGR2'!$H$9:$V$534,15,FALSE),"")</f>
        <v/>
      </c>
      <c r="J1417" s="534"/>
      <c r="K1417" s="533"/>
      <c r="L1417" s="530" t="str">
        <f>IF([2]!Tabla1[[#This Row],[Descripción]]="","",_xlfn.XLOOKUP([2]!Tabla1[[#This Row],[Descripción]],[2]!Tabla10[Descripción],[2]!Tabla10[Unidad de Medida],"",0))</f>
        <v/>
      </c>
      <c r="M1417" s="321"/>
      <c r="N1417" s="546" t="str">
        <f>IF([2]!Tabla1[[#This Row],[Descripción]]="","",_xlfn.XLOOKUP([2]!Tabla1[[#This Row],[Descripción]],[2]!Tabla10[Descripción],[2]!Tabla10[Precio Unitario],0))</f>
        <v/>
      </c>
      <c r="O1417" s="546" t="str">
        <f>IF([2]!Tabla1[[#This Row],[Cantidad de Insumos]]="","",[2]!Tabla1[[#This Row],[Precio Unitario]]*[2]!Tabla1[[#This Row],[Cantidad de Insumos]])</f>
        <v/>
      </c>
      <c r="P1417" s="531" t="str">
        <f>IF([2]!Tabla1[[#This Row],[Descripción]]="","",_xlfn.XLOOKUP([2]!Tabla1[[#This Row],[Descripción]],[2]!Tabla10[Descripción],[2]!Tabla10[CODIGO PRESUPUESTARIO],0))</f>
        <v/>
      </c>
      <c r="Q1417" s="532"/>
      <c r="R1417" s="532" t="str">
        <f>IF([2]!Tabla1[[#This Row],[Insumos]]="","",_xlfn.XLOOKUP([2]!Tabla1[[#This Row],[Insumos]],[2]!Tabla10[Insumo],[2]!Tabla10[InsumoAbrev],"",0))</f>
        <v/>
      </c>
      <c r="S1417" s="191"/>
    </row>
    <row r="1418" spans="2:19">
      <c r="B1418" s="191" t="str">
        <f>IF('Formulario PPGR3'!$G1418="","",CONCATENATE('Formulario PPGR3'!$C1418,".",'Formulario PPGR3'!$D1418,".",'Formulario PPGR3'!$E1418,".",'Formulario PPGR3'!$F1418))</f>
        <v/>
      </c>
      <c r="C1418" s="191" t="str">
        <f>IF('Formulario PPGR3'!$G1418="","",'Formulario PPGR1'!#REF!)</f>
        <v/>
      </c>
      <c r="D1418" s="191" t="str">
        <f>IF('Formulario PPGR3'!$G1418="","",'Formulario PPGR1'!#REF!)</f>
        <v/>
      </c>
      <c r="E1418" s="191" t="str">
        <f>IF('Formulario PPGR3'!$G1418="","",'Formulario PPGR1'!#REF!)</f>
        <v/>
      </c>
      <c r="F1418" s="191" t="str">
        <f>IF('Formulario PPGR3'!$G1418="","",'Formulario PPGR1'!#REF!)</f>
        <v/>
      </c>
      <c r="G1418" s="241"/>
      <c r="H1418" s="528" t="e" cm="1" vm="1">
        <f t="array" ref="H1418">IF([2]!Tabla1[[#This Row],[Código_Actividad]]="","",_xlfn.XLOOKUP([2]!Tabla1[[#This Row],[Código_Actividad]],CodigoActividad,[2]!Tabla2[Actividades Programables Presupuestables],"",0))</f>
        <v>#REF!</v>
      </c>
      <c r="I1418" s="529" t="str">
        <f>IFERROR(VLOOKUP('[2]Formulario PPGR3'!$G1418,'[2]Formulario PPGR2'!$H$9:$V$534,15,FALSE),"")</f>
        <v/>
      </c>
      <c r="J1418" s="534"/>
      <c r="K1418" s="533"/>
      <c r="L1418" s="530" t="str">
        <f>IF([2]!Tabla1[[#This Row],[Descripción]]="","",_xlfn.XLOOKUP([2]!Tabla1[[#This Row],[Descripción]],[2]!Tabla10[Descripción],[2]!Tabla10[Unidad de Medida],"",0))</f>
        <v/>
      </c>
      <c r="M1418" s="321"/>
      <c r="N1418" s="546" t="str">
        <f>IF([2]!Tabla1[[#This Row],[Descripción]]="","",_xlfn.XLOOKUP([2]!Tabla1[[#This Row],[Descripción]],[2]!Tabla10[Descripción],[2]!Tabla10[Precio Unitario],0))</f>
        <v/>
      </c>
      <c r="O1418" s="546" t="str">
        <f>IF([2]!Tabla1[[#This Row],[Cantidad de Insumos]]="","",[2]!Tabla1[[#This Row],[Precio Unitario]]*[2]!Tabla1[[#This Row],[Cantidad de Insumos]])</f>
        <v/>
      </c>
      <c r="P1418" s="531" t="str">
        <f>IF([2]!Tabla1[[#This Row],[Descripción]]="","",_xlfn.XLOOKUP([2]!Tabla1[[#This Row],[Descripción]],[2]!Tabla10[Descripción],[2]!Tabla10[CODIGO PRESUPUESTARIO],0))</f>
        <v/>
      </c>
      <c r="Q1418" s="532"/>
      <c r="R1418" s="532" t="str">
        <f>IF([2]!Tabla1[[#This Row],[Insumos]]="","",_xlfn.XLOOKUP([2]!Tabla1[[#This Row],[Insumos]],[2]!Tabla10[Insumo],[2]!Tabla10[InsumoAbrev],"",0))</f>
        <v/>
      </c>
      <c r="S1418" s="191"/>
    </row>
    <row r="1419" spans="2:19">
      <c r="B1419" s="191" t="str">
        <f>IF('Formulario PPGR3'!$G1419="","",CONCATENATE('Formulario PPGR3'!$C1419,".",'Formulario PPGR3'!$D1419,".",'Formulario PPGR3'!$E1419,".",'Formulario PPGR3'!$F1419))</f>
        <v/>
      </c>
      <c r="C1419" s="191" t="str">
        <f>IF('Formulario PPGR3'!$G1419="","",'Formulario PPGR1'!#REF!)</f>
        <v/>
      </c>
      <c r="D1419" s="191" t="str">
        <f>IF('Formulario PPGR3'!$G1419="","",'Formulario PPGR1'!#REF!)</f>
        <v/>
      </c>
      <c r="E1419" s="191" t="str">
        <f>IF('Formulario PPGR3'!$G1419="","",'Formulario PPGR1'!#REF!)</f>
        <v/>
      </c>
      <c r="F1419" s="191" t="str">
        <f>IF('Formulario PPGR3'!$G1419="","",'Formulario PPGR1'!#REF!)</f>
        <v/>
      </c>
      <c r="G1419" s="241"/>
      <c r="H1419" s="528" t="e" cm="1" vm="1">
        <f t="array" ref="H1419">IF([2]!Tabla1[[#This Row],[Código_Actividad]]="","",_xlfn.XLOOKUP([2]!Tabla1[[#This Row],[Código_Actividad]],CodigoActividad,[2]!Tabla2[Actividades Programables Presupuestables],"",0))</f>
        <v>#REF!</v>
      </c>
      <c r="I1419" s="529" t="str">
        <f>IFERROR(VLOOKUP('[2]Formulario PPGR3'!$G1419,'[2]Formulario PPGR2'!$H$9:$V$534,15,FALSE),"")</f>
        <v/>
      </c>
      <c r="J1419" s="534"/>
      <c r="K1419" s="533"/>
      <c r="L1419" s="530" t="str">
        <f>IF([2]!Tabla1[[#This Row],[Descripción]]="","",_xlfn.XLOOKUP([2]!Tabla1[[#This Row],[Descripción]],[2]!Tabla10[Descripción],[2]!Tabla10[Unidad de Medida],"",0))</f>
        <v/>
      </c>
      <c r="M1419" s="321"/>
      <c r="N1419" s="546" t="str">
        <f>IF([2]!Tabla1[[#This Row],[Descripción]]="","",_xlfn.XLOOKUP([2]!Tabla1[[#This Row],[Descripción]],[2]!Tabla10[Descripción],[2]!Tabla10[Precio Unitario],0))</f>
        <v/>
      </c>
      <c r="O1419" s="546" t="str">
        <f>IF([2]!Tabla1[[#This Row],[Cantidad de Insumos]]="","",[2]!Tabla1[[#This Row],[Precio Unitario]]*[2]!Tabla1[[#This Row],[Cantidad de Insumos]])</f>
        <v/>
      </c>
      <c r="P1419" s="531" t="str">
        <f>IF([2]!Tabla1[[#This Row],[Descripción]]="","",_xlfn.XLOOKUP([2]!Tabla1[[#This Row],[Descripción]],[2]!Tabla10[Descripción],[2]!Tabla10[CODIGO PRESUPUESTARIO],0))</f>
        <v/>
      </c>
      <c r="Q1419" s="532"/>
      <c r="R1419" s="532" t="str">
        <f>IF([2]!Tabla1[[#This Row],[Insumos]]="","",_xlfn.XLOOKUP([2]!Tabla1[[#This Row],[Insumos]],[2]!Tabla10[Insumo],[2]!Tabla10[InsumoAbrev],"",0))</f>
        <v/>
      </c>
      <c r="S1419" s="191"/>
    </row>
    <row r="1420" spans="2:19">
      <c r="B1420" s="191" t="str">
        <f>IF('Formulario PPGR3'!$G1420="","",CONCATENATE('Formulario PPGR3'!$C1420,".",'Formulario PPGR3'!$D1420,".",'Formulario PPGR3'!$E1420,".",'Formulario PPGR3'!$F1420))</f>
        <v/>
      </c>
      <c r="C1420" s="191" t="str">
        <f>IF('Formulario PPGR3'!$G1420="","",'Formulario PPGR1'!#REF!)</f>
        <v/>
      </c>
      <c r="D1420" s="191" t="str">
        <f>IF('Formulario PPGR3'!$G1420="","",'Formulario PPGR1'!#REF!)</f>
        <v/>
      </c>
      <c r="E1420" s="191" t="str">
        <f>IF('Formulario PPGR3'!$G1420="","",'Formulario PPGR1'!#REF!)</f>
        <v/>
      </c>
      <c r="F1420" s="191" t="str">
        <f>IF('Formulario PPGR3'!$G1420="","",'Formulario PPGR1'!#REF!)</f>
        <v/>
      </c>
      <c r="G1420" s="241"/>
      <c r="H1420" s="528" t="e" cm="1" vm="1">
        <f t="array" ref="H1420">IF([2]!Tabla1[[#This Row],[Código_Actividad]]="","",_xlfn.XLOOKUP([2]!Tabla1[[#This Row],[Código_Actividad]],CodigoActividad,[2]!Tabla2[Actividades Programables Presupuestables],"",0))</f>
        <v>#REF!</v>
      </c>
      <c r="I1420" s="529" t="str">
        <f>IFERROR(VLOOKUP('[2]Formulario PPGR3'!$G1420,'[2]Formulario PPGR2'!$H$9:$V$534,15,FALSE),"")</f>
        <v/>
      </c>
      <c r="J1420" s="534"/>
      <c r="K1420" s="533"/>
      <c r="L1420" s="530" t="str">
        <f>IF([2]!Tabla1[[#This Row],[Descripción]]="","",_xlfn.XLOOKUP([2]!Tabla1[[#This Row],[Descripción]],[2]!Tabla10[Descripción],[2]!Tabla10[Unidad de Medida],"",0))</f>
        <v/>
      </c>
      <c r="M1420" s="321"/>
      <c r="N1420" s="546" t="str">
        <f>IF([2]!Tabla1[[#This Row],[Descripción]]="","",_xlfn.XLOOKUP([2]!Tabla1[[#This Row],[Descripción]],[2]!Tabla10[Descripción],[2]!Tabla10[Precio Unitario],0))</f>
        <v/>
      </c>
      <c r="O1420" s="546" t="str">
        <f>IF([2]!Tabla1[[#This Row],[Cantidad de Insumos]]="","",[2]!Tabla1[[#This Row],[Precio Unitario]]*[2]!Tabla1[[#This Row],[Cantidad de Insumos]])</f>
        <v/>
      </c>
      <c r="P1420" s="531" t="str">
        <f>IF([2]!Tabla1[[#This Row],[Descripción]]="","",_xlfn.XLOOKUP([2]!Tabla1[[#This Row],[Descripción]],[2]!Tabla10[Descripción],[2]!Tabla10[CODIGO PRESUPUESTARIO],0))</f>
        <v/>
      </c>
      <c r="Q1420" s="532"/>
      <c r="R1420" s="532" t="str">
        <f>IF([2]!Tabla1[[#This Row],[Insumos]]="","",_xlfn.XLOOKUP([2]!Tabla1[[#This Row],[Insumos]],[2]!Tabla10[Insumo],[2]!Tabla10[InsumoAbrev],"",0))</f>
        <v/>
      </c>
      <c r="S1420" s="191"/>
    </row>
    <row r="1421" spans="2:19">
      <c r="B1421" s="191" t="str">
        <f>IF('Formulario PPGR3'!$G1421="","",CONCATENATE('Formulario PPGR3'!$C1421,".",'Formulario PPGR3'!$D1421,".",'Formulario PPGR3'!$E1421,".",'Formulario PPGR3'!$F1421))</f>
        <v/>
      </c>
      <c r="C1421" s="191" t="str">
        <f>IF('Formulario PPGR3'!$G1421="","",'Formulario PPGR1'!#REF!)</f>
        <v/>
      </c>
      <c r="D1421" s="191" t="str">
        <f>IF('Formulario PPGR3'!$G1421="","",'Formulario PPGR1'!#REF!)</f>
        <v/>
      </c>
      <c r="E1421" s="191" t="str">
        <f>IF('Formulario PPGR3'!$G1421="","",'Formulario PPGR1'!#REF!)</f>
        <v/>
      </c>
      <c r="F1421" s="191" t="str">
        <f>IF('Formulario PPGR3'!$G1421="","",'Formulario PPGR1'!#REF!)</f>
        <v/>
      </c>
      <c r="G1421" s="241"/>
      <c r="H1421" s="528" t="e" cm="1" vm="1">
        <f t="array" ref="H1421">IF([2]!Tabla1[[#This Row],[Código_Actividad]]="","",_xlfn.XLOOKUP([2]!Tabla1[[#This Row],[Código_Actividad]],CodigoActividad,[2]!Tabla2[Actividades Programables Presupuestables],"",0))</f>
        <v>#REF!</v>
      </c>
      <c r="I1421" s="529" t="str">
        <f>IFERROR(VLOOKUP('[2]Formulario PPGR3'!$G1421,'[2]Formulario PPGR2'!$H$9:$V$534,15,FALSE),"")</f>
        <v/>
      </c>
      <c r="J1421" s="534"/>
      <c r="K1421" s="533"/>
      <c r="L1421" s="530" t="str">
        <f>IF([2]!Tabla1[[#This Row],[Descripción]]="","",_xlfn.XLOOKUP([2]!Tabla1[[#This Row],[Descripción]],[2]!Tabla10[Descripción],[2]!Tabla10[Unidad de Medida],"",0))</f>
        <v/>
      </c>
      <c r="M1421" s="321"/>
      <c r="N1421" s="546" t="str">
        <f>IF([2]!Tabla1[[#This Row],[Descripción]]="","",_xlfn.XLOOKUP([2]!Tabla1[[#This Row],[Descripción]],[2]!Tabla10[Descripción],[2]!Tabla10[Precio Unitario],0))</f>
        <v/>
      </c>
      <c r="O1421" s="546" t="str">
        <f>IF([2]!Tabla1[[#This Row],[Cantidad de Insumos]]="","",[2]!Tabla1[[#This Row],[Precio Unitario]]*[2]!Tabla1[[#This Row],[Cantidad de Insumos]])</f>
        <v/>
      </c>
      <c r="P1421" s="531" t="str">
        <f>IF([2]!Tabla1[[#This Row],[Descripción]]="","",_xlfn.XLOOKUP([2]!Tabla1[[#This Row],[Descripción]],[2]!Tabla10[Descripción],[2]!Tabla10[CODIGO PRESUPUESTARIO],0))</f>
        <v/>
      </c>
      <c r="Q1421" s="532"/>
      <c r="R1421" s="532" t="str">
        <f>IF([2]!Tabla1[[#This Row],[Insumos]]="","",_xlfn.XLOOKUP([2]!Tabla1[[#This Row],[Insumos]],[2]!Tabla10[Insumo],[2]!Tabla10[InsumoAbrev],"",0))</f>
        <v/>
      </c>
      <c r="S1421" s="191"/>
    </row>
    <row r="1422" spans="2:19">
      <c r="B1422" s="191" t="str">
        <f>IF('Formulario PPGR3'!$G1422="","",CONCATENATE('Formulario PPGR3'!$C1422,".",'Formulario PPGR3'!$D1422,".",'Formulario PPGR3'!$E1422,".",'Formulario PPGR3'!$F1422))</f>
        <v/>
      </c>
      <c r="C1422" s="191" t="str">
        <f>IF('Formulario PPGR3'!$G1422="","",'Formulario PPGR1'!#REF!)</f>
        <v/>
      </c>
      <c r="D1422" s="191" t="str">
        <f>IF('Formulario PPGR3'!$G1422="","",'Formulario PPGR1'!#REF!)</f>
        <v/>
      </c>
      <c r="E1422" s="191" t="str">
        <f>IF('Formulario PPGR3'!$G1422="","",'Formulario PPGR1'!#REF!)</f>
        <v/>
      </c>
      <c r="F1422" s="191" t="str">
        <f>IF('Formulario PPGR3'!$G1422="","",'Formulario PPGR1'!#REF!)</f>
        <v/>
      </c>
      <c r="G1422" s="241"/>
      <c r="H1422" s="528" t="e" cm="1" vm="1">
        <f t="array" ref="H1422">IF([2]!Tabla1[[#This Row],[Código_Actividad]]="","",_xlfn.XLOOKUP([2]!Tabla1[[#This Row],[Código_Actividad]],CodigoActividad,[2]!Tabla2[Actividades Programables Presupuestables],"",0))</f>
        <v>#REF!</v>
      </c>
      <c r="I1422" s="529" t="str">
        <f>IFERROR(VLOOKUP('[2]Formulario PPGR3'!$G1422,'[2]Formulario PPGR2'!$H$9:$V$534,15,FALSE),"")</f>
        <v/>
      </c>
      <c r="J1422" s="534"/>
      <c r="K1422" s="533"/>
      <c r="L1422" s="530" t="str">
        <f>IF([2]!Tabla1[[#This Row],[Descripción]]="","",_xlfn.XLOOKUP([2]!Tabla1[[#This Row],[Descripción]],[2]!Tabla10[Descripción],[2]!Tabla10[Unidad de Medida],"",0))</f>
        <v/>
      </c>
      <c r="M1422" s="321"/>
      <c r="N1422" s="546" t="str">
        <f>IF([2]!Tabla1[[#This Row],[Descripción]]="","",_xlfn.XLOOKUP([2]!Tabla1[[#This Row],[Descripción]],[2]!Tabla10[Descripción],[2]!Tabla10[Precio Unitario],0))</f>
        <v/>
      </c>
      <c r="O1422" s="546" t="str">
        <f>IF([2]!Tabla1[[#This Row],[Cantidad de Insumos]]="","",[2]!Tabla1[[#This Row],[Precio Unitario]]*[2]!Tabla1[[#This Row],[Cantidad de Insumos]])</f>
        <v/>
      </c>
      <c r="P1422" s="531" t="str">
        <f>IF([2]!Tabla1[[#This Row],[Descripción]]="","",_xlfn.XLOOKUP([2]!Tabla1[[#This Row],[Descripción]],[2]!Tabla10[Descripción],[2]!Tabla10[CODIGO PRESUPUESTARIO],0))</f>
        <v/>
      </c>
      <c r="Q1422" s="532"/>
      <c r="R1422" s="532" t="str">
        <f>IF([2]!Tabla1[[#This Row],[Insumos]]="","",_xlfn.XLOOKUP([2]!Tabla1[[#This Row],[Insumos]],[2]!Tabla10[Insumo],[2]!Tabla10[InsumoAbrev],"",0))</f>
        <v/>
      </c>
      <c r="S1422" s="191"/>
    </row>
    <row r="1423" spans="2:19">
      <c r="B1423" s="191" t="str">
        <f>IF('Formulario PPGR3'!$G1423="","",CONCATENATE('Formulario PPGR3'!$C1423,".",'Formulario PPGR3'!$D1423,".",'Formulario PPGR3'!$E1423,".",'Formulario PPGR3'!$F1423))</f>
        <v/>
      </c>
      <c r="C1423" s="191" t="str">
        <f>IF('Formulario PPGR3'!$G1423="","",'Formulario PPGR1'!#REF!)</f>
        <v/>
      </c>
      <c r="D1423" s="191" t="str">
        <f>IF('Formulario PPGR3'!$G1423="","",'Formulario PPGR1'!#REF!)</f>
        <v/>
      </c>
      <c r="E1423" s="191" t="str">
        <f>IF('Formulario PPGR3'!$G1423="","",'Formulario PPGR1'!#REF!)</f>
        <v/>
      </c>
      <c r="F1423" s="191" t="str">
        <f>IF('Formulario PPGR3'!$G1423="","",'Formulario PPGR1'!#REF!)</f>
        <v/>
      </c>
      <c r="G1423" s="241"/>
      <c r="H1423" s="528" t="e" cm="1" vm="1">
        <f t="array" ref="H1423">IF([2]!Tabla1[[#This Row],[Código_Actividad]]="","",_xlfn.XLOOKUP([2]!Tabla1[[#This Row],[Código_Actividad]],CodigoActividad,[2]!Tabla2[Actividades Programables Presupuestables],"",0))</f>
        <v>#REF!</v>
      </c>
      <c r="I1423" s="529" t="str">
        <f>IFERROR(VLOOKUP('[2]Formulario PPGR3'!$G1423,'[2]Formulario PPGR2'!$H$9:$V$534,15,FALSE),"")</f>
        <v/>
      </c>
      <c r="J1423" s="534"/>
      <c r="K1423" s="533"/>
      <c r="L1423" s="530" t="str">
        <f>IF([2]!Tabla1[[#This Row],[Descripción]]="","",_xlfn.XLOOKUP([2]!Tabla1[[#This Row],[Descripción]],[2]!Tabla10[Descripción],[2]!Tabla10[Unidad de Medida],"",0))</f>
        <v/>
      </c>
      <c r="M1423" s="321"/>
      <c r="N1423" s="546" t="str">
        <f>IF([2]!Tabla1[[#This Row],[Descripción]]="","",_xlfn.XLOOKUP([2]!Tabla1[[#This Row],[Descripción]],[2]!Tabla10[Descripción],[2]!Tabla10[Precio Unitario],0))</f>
        <v/>
      </c>
      <c r="O1423" s="546" t="str">
        <f>IF([2]!Tabla1[[#This Row],[Cantidad de Insumos]]="","",[2]!Tabla1[[#This Row],[Precio Unitario]]*[2]!Tabla1[[#This Row],[Cantidad de Insumos]])</f>
        <v/>
      </c>
      <c r="P1423" s="531" t="str">
        <f>IF([2]!Tabla1[[#This Row],[Descripción]]="","",_xlfn.XLOOKUP([2]!Tabla1[[#This Row],[Descripción]],[2]!Tabla10[Descripción],[2]!Tabla10[CODIGO PRESUPUESTARIO],0))</f>
        <v/>
      </c>
      <c r="Q1423" s="532"/>
      <c r="R1423" s="532" t="str">
        <f>IF([2]!Tabla1[[#This Row],[Insumos]]="","",_xlfn.XLOOKUP([2]!Tabla1[[#This Row],[Insumos]],[2]!Tabla10[Insumo],[2]!Tabla10[InsumoAbrev],"",0))</f>
        <v/>
      </c>
      <c r="S1423" s="191"/>
    </row>
    <row r="1424" spans="2:19">
      <c r="B1424" s="191" t="str">
        <f>IF('Formulario PPGR3'!$G1424="","",CONCATENATE('Formulario PPGR3'!$C1424,".",'Formulario PPGR3'!$D1424,".",'Formulario PPGR3'!$E1424,".",'Formulario PPGR3'!$F1424))</f>
        <v/>
      </c>
      <c r="C1424" s="191" t="str">
        <f>IF('Formulario PPGR3'!$G1424="","",'Formulario PPGR1'!#REF!)</f>
        <v/>
      </c>
      <c r="D1424" s="191" t="str">
        <f>IF('Formulario PPGR3'!$G1424="","",'Formulario PPGR1'!#REF!)</f>
        <v/>
      </c>
      <c r="E1424" s="191" t="str">
        <f>IF('Formulario PPGR3'!$G1424="","",'Formulario PPGR1'!#REF!)</f>
        <v/>
      </c>
      <c r="F1424" s="191" t="str">
        <f>IF('Formulario PPGR3'!$G1424="","",'Formulario PPGR1'!#REF!)</f>
        <v/>
      </c>
      <c r="G1424" s="241"/>
      <c r="H1424" s="528" t="e" cm="1" vm="1">
        <f t="array" ref="H1424">IF([2]!Tabla1[[#This Row],[Código_Actividad]]="","",_xlfn.XLOOKUP([2]!Tabla1[[#This Row],[Código_Actividad]],CodigoActividad,[2]!Tabla2[Actividades Programables Presupuestables],"",0))</f>
        <v>#REF!</v>
      </c>
      <c r="I1424" s="529" t="str">
        <f>IFERROR(VLOOKUP('[2]Formulario PPGR3'!$G1424,'[2]Formulario PPGR2'!$H$9:$V$534,15,FALSE),"")</f>
        <v/>
      </c>
      <c r="J1424" s="534"/>
      <c r="K1424" s="533"/>
      <c r="L1424" s="530" t="str">
        <f>IF([2]!Tabla1[[#This Row],[Descripción]]="","",_xlfn.XLOOKUP([2]!Tabla1[[#This Row],[Descripción]],[2]!Tabla10[Descripción],[2]!Tabla10[Unidad de Medida],"",0))</f>
        <v/>
      </c>
      <c r="M1424" s="321"/>
      <c r="N1424" s="546" t="str">
        <f>IF([2]!Tabla1[[#This Row],[Descripción]]="","",_xlfn.XLOOKUP([2]!Tabla1[[#This Row],[Descripción]],[2]!Tabla10[Descripción],[2]!Tabla10[Precio Unitario],0))</f>
        <v/>
      </c>
      <c r="O1424" s="546" t="str">
        <f>IF([2]!Tabla1[[#This Row],[Cantidad de Insumos]]="","",[2]!Tabla1[[#This Row],[Precio Unitario]]*[2]!Tabla1[[#This Row],[Cantidad de Insumos]])</f>
        <v/>
      </c>
      <c r="P1424" s="531" t="str">
        <f>IF([2]!Tabla1[[#This Row],[Descripción]]="","",_xlfn.XLOOKUP([2]!Tabla1[[#This Row],[Descripción]],[2]!Tabla10[Descripción],[2]!Tabla10[CODIGO PRESUPUESTARIO],0))</f>
        <v/>
      </c>
      <c r="Q1424" s="532"/>
      <c r="R1424" s="532" t="str">
        <f>IF([2]!Tabla1[[#This Row],[Insumos]]="","",_xlfn.XLOOKUP([2]!Tabla1[[#This Row],[Insumos]],[2]!Tabla10[Insumo],[2]!Tabla10[InsumoAbrev],"",0))</f>
        <v/>
      </c>
      <c r="S1424" s="191"/>
    </row>
    <row r="1425" spans="2:19">
      <c r="B1425" s="191" t="str">
        <f>IF('Formulario PPGR3'!$G1425="","",CONCATENATE('Formulario PPGR3'!$C1425,".",'Formulario PPGR3'!$D1425,".",'Formulario PPGR3'!$E1425,".",'Formulario PPGR3'!$F1425))</f>
        <v/>
      </c>
      <c r="C1425" s="191" t="str">
        <f>IF('Formulario PPGR3'!$G1425="","",'Formulario PPGR1'!#REF!)</f>
        <v/>
      </c>
      <c r="D1425" s="191" t="str">
        <f>IF('Formulario PPGR3'!$G1425="","",'Formulario PPGR1'!#REF!)</f>
        <v/>
      </c>
      <c r="E1425" s="191" t="str">
        <f>IF('Formulario PPGR3'!$G1425="","",'Formulario PPGR1'!#REF!)</f>
        <v/>
      </c>
      <c r="F1425" s="191" t="str">
        <f>IF('Formulario PPGR3'!$G1425="","",'Formulario PPGR1'!#REF!)</f>
        <v/>
      </c>
      <c r="G1425" s="241"/>
      <c r="H1425" s="528" t="e" cm="1" vm="1">
        <f t="array" ref="H1425">IF([2]!Tabla1[[#This Row],[Código_Actividad]]="","",_xlfn.XLOOKUP([2]!Tabla1[[#This Row],[Código_Actividad]],CodigoActividad,[2]!Tabla2[Actividades Programables Presupuestables],"",0))</f>
        <v>#REF!</v>
      </c>
      <c r="I1425" s="529" t="str">
        <f>IFERROR(VLOOKUP('[2]Formulario PPGR3'!$G1425,'[2]Formulario PPGR2'!$H$9:$V$534,15,FALSE),"")</f>
        <v/>
      </c>
      <c r="J1425" s="534"/>
      <c r="K1425" s="533"/>
      <c r="L1425" s="530" t="str">
        <f>IF([2]!Tabla1[[#This Row],[Descripción]]="","",_xlfn.XLOOKUP([2]!Tabla1[[#This Row],[Descripción]],[2]!Tabla10[Descripción],[2]!Tabla10[Unidad de Medida],"",0))</f>
        <v/>
      </c>
      <c r="M1425" s="321"/>
      <c r="N1425" s="546" t="str">
        <f>IF([2]!Tabla1[[#This Row],[Descripción]]="","",_xlfn.XLOOKUP([2]!Tabla1[[#This Row],[Descripción]],[2]!Tabla10[Descripción],[2]!Tabla10[Precio Unitario],0))</f>
        <v/>
      </c>
      <c r="O1425" s="546" t="str">
        <f>IF([2]!Tabla1[[#This Row],[Cantidad de Insumos]]="","",[2]!Tabla1[[#This Row],[Precio Unitario]]*[2]!Tabla1[[#This Row],[Cantidad de Insumos]])</f>
        <v/>
      </c>
      <c r="P1425" s="531" t="str">
        <f>IF([2]!Tabla1[[#This Row],[Descripción]]="","",_xlfn.XLOOKUP([2]!Tabla1[[#This Row],[Descripción]],[2]!Tabla10[Descripción],[2]!Tabla10[CODIGO PRESUPUESTARIO],0))</f>
        <v/>
      </c>
      <c r="Q1425" s="532"/>
      <c r="R1425" s="532" t="str">
        <f>IF([2]!Tabla1[[#This Row],[Insumos]]="","",_xlfn.XLOOKUP([2]!Tabla1[[#This Row],[Insumos]],[2]!Tabla10[Insumo],[2]!Tabla10[InsumoAbrev],"",0))</f>
        <v/>
      </c>
      <c r="S1425" s="191"/>
    </row>
    <row r="1426" spans="2:19">
      <c r="B1426" s="191" t="str">
        <f>IF('Formulario PPGR3'!$G1426="","",CONCATENATE('Formulario PPGR3'!$C1426,".",'Formulario PPGR3'!$D1426,".",'Formulario PPGR3'!$E1426,".",'Formulario PPGR3'!$F1426))</f>
        <v/>
      </c>
      <c r="C1426" s="191" t="str">
        <f>IF('Formulario PPGR3'!$G1426="","",'Formulario PPGR1'!#REF!)</f>
        <v/>
      </c>
      <c r="D1426" s="191" t="str">
        <f>IF('Formulario PPGR3'!$G1426="","",'Formulario PPGR1'!#REF!)</f>
        <v/>
      </c>
      <c r="E1426" s="191" t="str">
        <f>IF('Formulario PPGR3'!$G1426="","",'Formulario PPGR1'!#REF!)</f>
        <v/>
      </c>
      <c r="F1426" s="191" t="str">
        <f>IF('Formulario PPGR3'!$G1426="","",'Formulario PPGR1'!#REF!)</f>
        <v/>
      </c>
      <c r="G1426" s="241"/>
      <c r="H1426" s="528" t="e" cm="1" vm="1">
        <f t="array" ref="H1426">IF([2]!Tabla1[[#This Row],[Código_Actividad]]="","",_xlfn.XLOOKUP([2]!Tabla1[[#This Row],[Código_Actividad]],CodigoActividad,[2]!Tabla2[Actividades Programables Presupuestables],"",0))</f>
        <v>#REF!</v>
      </c>
      <c r="I1426" s="529" t="str">
        <f>IFERROR(VLOOKUP('[2]Formulario PPGR3'!$G1426,'[2]Formulario PPGR2'!$H$9:$V$534,15,FALSE),"")</f>
        <v/>
      </c>
      <c r="J1426" s="534"/>
      <c r="K1426" s="533"/>
      <c r="L1426" s="530" t="str">
        <f>IF([2]!Tabla1[[#This Row],[Descripción]]="","",_xlfn.XLOOKUP([2]!Tabla1[[#This Row],[Descripción]],[2]!Tabla10[Descripción],[2]!Tabla10[Unidad de Medida],"",0))</f>
        <v/>
      </c>
      <c r="M1426" s="321"/>
      <c r="N1426" s="546" t="str">
        <f>IF([2]!Tabla1[[#This Row],[Descripción]]="","",_xlfn.XLOOKUP([2]!Tabla1[[#This Row],[Descripción]],[2]!Tabla10[Descripción],[2]!Tabla10[Precio Unitario],0))</f>
        <v/>
      </c>
      <c r="O1426" s="546" t="str">
        <f>IF([2]!Tabla1[[#This Row],[Cantidad de Insumos]]="","",[2]!Tabla1[[#This Row],[Precio Unitario]]*[2]!Tabla1[[#This Row],[Cantidad de Insumos]])</f>
        <v/>
      </c>
      <c r="P1426" s="531" t="str">
        <f>IF([2]!Tabla1[[#This Row],[Descripción]]="","",_xlfn.XLOOKUP([2]!Tabla1[[#This Row],[Descripción]],[2]!Tabla10[Descripción],[2]!Tabla10[CODIGO PRESUPUESTARIO],0))</f>
        <v/>
      </c>
      <c r="Q1426" s="532"/>
      <c r="R1426" s="532" t="str">
        <f>IF([2]!Tabla1[[#This Row],[Insumos]]="","",_xlfn.XLOOKUP([2]!Tabla1[[#This Row],[Insumos]],[2]!Tabla10[Insumo],[2]!Tabla10[InsumoAbrev],"",0))</f>
        <v/>
      </c>
      <c r="S1426" s="191"/>
    </row>
    <row r="1427" spans="2:19">
      <c r="B1427" s="191" t="str">
        <f>IF('Formulario PPGR3'!$G1427="","",CONCATENATE('Formulario PPGR3'!$C1427,".",'Formulario PPGR3'!$D1427,".",'Formulario PPGR3'!$E1427,".",'Formulario PPGR3'!$F1427))</f>
        <v/>
      </c>
      <c r="C1427" s="191" t="str">
        <f>IF('Formulario PPGR3'!$G1427="","",'Formulario PPGR1'!#REF!)</f>
        <v/>
      </c>
      <c r="D1427" s="191" t="str">
        <f>IF('Formulario PPGR3'!$G1427="","",'Formulario PPGR1'!#REF!)</f>
        <v/>
      </c>
      <c r="E1427" s="191" t="str">
        <f>IF('Formulario PPGR3'!$G1427="","",'Formulario PPGR1'!#REF!)</f>
        <v/>
      </c>
      <c r="F1427" s="191" t="str">
        <f>IF('Formulario PPGR3'!$G1427="","",'Formulario PPGR1'!#REF!)</f>
        <v/>
      </c>
      <c r="G1427" s="241"/>
      <c r="H1427" s="528" t="e" cm="1" vm="1">
        <f t="array" ref="H1427">IF([2]!Tabla1[[#This Row],[Código_Actividad]]="","",_xlfn.XLOOKUP([2]!Tabla1[[#This Row],[Código_Actividad]],CodigoActividad,[2]!Tabla2[Actividades Programables Presupuestables],"",0))</f>
        <v>#REF!</v>
      </c>
      <c r="I1427" s="529" t="str">
        <f>IFERROR(VLOOKUP('[2]Formulario PPGR3'!$G1427,'[2]Formulario PPGR2'!$H$9:$V$534,15,FALSE),"")</f>
        <v/>
      </c>
      <c r="J1427" s="534"/>
      <c r="K1427" s="533"/>
      <c r="L1427" s="530" t="str">
        <f>IF([2]!Tabla1[[#This Row],[Descripción]]="","",_xlfn.XLOOKUP([2]!Tabla1[[#This Row],[Descripción]],[2]!Tabla10[Descripción],[2]!Tabla10[Unidad de Medida],"",0))</f>
        <v/>
      </c>
      <c r="M1427" s="321"/>
      <c r="N1427" s="546" t="str">
        <f>IF([2]!Tabla1[[#This Row],[Descripción]]="","",_xlfn.XLOOKUP([2]!Tabla1[[#This Row],[Descripción]],[2]!Tabla10[Descripción],[2]!Tabla10[Precio Unitario],0))</f>
        <v/>
      </c>
      <c r="O1427" s="546" t="str">
        <f>IF([2]!Tabla1[[#This Row],[Cantidad de Insumos]]="","",[2]!Tabla1[[#This Row],[Precio Unitario]]*[2]!Tabla1[[#This Row],[Cantidad de Insumos]])</f>
        <v/>
      </c>
      <c r="P1427" s="531" t="str">
        <f>IF([2]!Tabla1[[#This Row],[Descripción]]="","",_xlfn.XLOOKUP([2]!Tabla1[[#This Row],[Descripción]],[2]!Tabla10[Descripción],[2]!Tabla10[CODIGO PRESUPUESTARIO],0))</f>
        <v/>
      </c>
      <c r="Q1427" s="532"/>
      <c r="R1427" s="532" t="str">
        <f>IF([2]!Tabla1[[#This Row],[Insumos]]="","",_xlfn.XLOOKUP([2]!Tabla1[[#This Row],[Insumos]],[2]!Tabla10[Insumo],[2]!Tabla10[InsumoAbrev],"",0))</f>
        <v/>
      </c>
      <c r="S1427" s="191"/>
    </row>
    <row r="1428" spans="2:19">
      <c r="B1428" s="191" t="str">
        <f>IF('Formulario PPGR3'!$G1428="","",CONCATENATE('Formulario PPGR3'!$C1428,".",'Formulario PPGR3'!$D1428,".",'Formulario PPGR3'!$E1428,".",'Formulario PPGR3'!$F1428))</f>
        <v/>
      </c>
      <c r="C1428" s="191" t="str">
        <f>IF('Formulario PPGR3'!$G1428="","",'Formulario PPGR1'!#REF!)</f>
        <v/>
      </c>
      <c r="D1428" s="191" t="str">
        <f>IF('Formulario PPGR3'!$G1428="","",'Formulario PPGR1'!#REF!)</f>
        <v/>
      </c>
      <c r="E1428" s="191" t="str">
        <f>IF('Formulario PPGR3'!$G1428="","",'Formulario PPGR1'!#REF!)</f>
        <v/>
      </c>
      <c r="F1428" s="191" t="str">
        <f>IF('Formulario PPGR3'!$G1428="","",'Formulario PPGR1'!#REF!)</f>
        <v/>
      </c>
      <c r="G1428" s="241"/>
      <c r="H1428" s="528" t="e" cm="1" vm="1">
        <f t="array" ref="H1428">IF([2]!Tabla1[[#This Row],[Código_Actividad]]="","",_xlfn.XLOOKUP([2]!Tabla1[[#This Row],[Código_Actividad]],CodigoActividad,[2]!Tabla2[Actividades Programables Presupuestables],"",0))</f>
        <v>#REF!</v>
      </c>
      <c r="I1428" s="529" t="str">
        <f>IFERROR(VLOOKUP('[2]Formulario PPGR3'!$G1428,'[2]Formulario PPGR2'!$H$9:$V$534,15,FALSE),"")</f>
        <v/>
      </c>
      <c r="J1428" s="534"/>
      <c r="K1428" s="533"/>
      <c r="L1428" s="530" t="str">
        <f>IF([2]!Tabla1[[#This Row],[Descripción]]="","",_xlfn.XLOOKUP([2]!Tabla1[[#This Row],[Descripción]],[2]!Tabla10[Descripción],[2]!Tabla10[Unidad de Medida],"",0))</f>
        <v/>
      </c>
      <c r="M1428" s="321"/>
      <c r="N1428" s="546" t="str">
        <f>IF([2]!Tabla1[[#This Row],[Descripción]]="","",_xlfn.XLOOKUP([2]!Tabla1[[#This Row],[Descripción]],[2]!Tabla10[Descripción],[2]!Tabla10[Precio Unitario],0))</f>
        <v/>
      </c>
      <c r="O1428" s="546" t="str">
        <f>IF([2]!Tabla1[[#This Row],[Cantidad de Insumos]]="","",[2]!Tabla1[[#This Row],[Precio Unitario]]*[2]!Tabla1[[#This Row],[Cantidad de Insumos]])</f>
        <v/>
      </c>
      <c r="P1428" s="531" t="str">
        <f>IF([2]!Tabla1[[#This Row],[Descripción]]="","",_xlfn.XLOOKUP([2]!Tabla1[[#This Row],[Descripción]],[2]!Tabla10[Descripción],[2]!Tabla10[CODIGO PRESUPUESTARIO],0))</f>
        <v/>
      </c>
      <c r="Q1428" s="532"/>
      <c r="R1428" s="532" t="str">
        <f>IF([2]!Tabla1[[#This Row],[Insumos]]="","",_xlfn.XLOOKUP([2]!Tabla1[[#This Row],[Insumos]],[2]!Tabla10[Insumo],[2]!Tabla10[InsumoAbrev],"",0))</f>
        <v/>
      </c>
      <c r="S1428" s="191"/>
    </row>
    <row r="1429" spans="2:19">
      <c r="B1429" s="191" t="str">
        <f>IF('Formulario PPGR3'!$G1429="","",CONCATENATE('Formulario PPGR3'!$C1429,".",'Formulario PPGR3'!$D1429,".",'Formulario PPGR3'!$E1429,".",'Formulario PPGR3'!$F1429))</f>
        <v/>
      </c>
      <c r="C1429" s="191" t="str">
        <f>IF('Formulario PPGR3'!$G1429="","",'Formulario PPGR1'!#REF!)</f>
        <v/>
      </c>
      <c r="D1429" s="191" t="str">
        <f>IF('Formulario PPGR3'!$G1429="","",'Formulario PPGR1'!#REF!)</f>
        <v/>
      </c>
      <c r="E1429" s="191" t="str">
        <f>IF('Formulario PPGR3'!$G1429="","",'Formulario PPGR1'!#REF!)</f>
        <v/>
      </c>
      <c r="F1429" s="191" t="str">
        <f>IF('Formulario PPGR3'!$G1429="","",'Formulario PPGR1'!#REF!)</f>
        <v/>
      </c>
      <c r="G1429" s="241"/>
      <c r="H1429" s="528" t="e" cm="1" vm="1">
        <f t="array" ref="H1429">IF([2]!Tabla1[[#This Row],[Código_Actividad]]="","",_xlfn.XLOOKUP([2]!Tabla1[[#This Row],[Código_Actividad]],CodigoActividad,[2]!Tabla2[Actividades Programables Presupuestables],"",0))</f>
        <v>#REF!</v>
      </c>
      <c r="I1429" s="529" t="str">
        <f>IFERROR(VLOOKUP('[2]Formulario PPGR3'!$G1429,'[2]Formulario PPGR2'!$H$9:$V$534,15,FALSE),"")</f>
        <v/>
      </c>
      <c r="J1429" s="534"/>
      <c r="K1429" s="533"/>
      <c r="L1429" s="530" t="str">
        <f>IF([2]!Tabla1[[#This Row],[Descripción]]="","",_xlfn.XLOOKUP([2]!Tabla1[[#This Row],[Descripción]],[2]!Tabla10[Descripción],[2]!Tabla10[Unidad de Medida],"",0))</f>
        <v/>
      </c>
      <c r="M1429" s="321"/>
      <c r="N1429" s="546" t="str">
        <f>IF([2]!Tabla1[[#This Row],[Descripción]]="","",_xlfn.XLOOKUP([2]!Tabla1[[#This Row],[Descripción]],[2]!Tabla10[Descripción],[2]!Tabla10[Precio Unitario],0))</f>
        <v/>
      </c>
      <c r="O1429" s="546" t="str">
        <f>IF([2]!Tabla1[[#This Row],[Cantidad de Insumos]]="","",[2]!Tabla1[[#This Row],[Precio Unitario]]*[2]!Tabla1[[#This Row],[Cantidad de Insumos]])</f>
        <v/>
      </c>
      <c r="P1429" s="531" t="str">
        <f>IF([2]!Tabla1[[#This Row],[Descripción]]="","",_xlfn.XLOOKUP([2]!Tabla1[[#This Row],[Descripción]],[2]!Tabla10[Descripción],[2]!Tabla10[CODIGO PRESUPUESTARIO],0))</f>
        <v/>
      </c>
      <c r="Q1429" s="532"/>
      <c r="R1429" s="532" t="str">
        <f>IF([2]!Tabla1[[#This Row],[Insumos]]="","",_xlfn.XLOOKUP([2]!Tabla1[[#This Row],[Insumos]],[2]!Tabla10[Insumo],[2]!Tabla10[InsumoAbrev],"",0))</f>
        <v/>
      </c>
      <c r="S1429" s="191"/>
    </row>
    <row r="1430" spans="2:19">
      <c r="B1430" s="191" t="str">
        <f>IF('Formulario PPGR3'!$G1430="","",CONCATENATE('Formulario PPGR3'!$C1430,".",'Formulario PPGR3'!$D1430,".",'Formulario PPGR3'!$E1430,".",'Formulario PPGR3'!$F1430))</f>
        <v/>
      </c>
      <c r="C1430" s="191" t="str">
        <f>IF('Formulario PPGR3'!$G1430="","",'Formulario PPGR1'!#REF!)</f>
        <v/>
      </c>
      <c r="D1430" s="191" t="str">
        <f>IF('Formulario PPGR3'!$G1430="","",'Formulario PPGR1'!#REF!)</f>
        <v/>
      </c>
      <c r="E1430" s="191" t="str">
        <f>IF('Formulario PPGR3'!$G1430="","",'Formulario PPGR1'!#REF!)</f>
        <v/>
      </c>
      <c r="F1430" s="191" t="str">
        <f>IF('Formulario PPGR3'!$G1430="","",'Formulario PPGR1'!#REF!)</f>
        <v/>
      </c>
      <c r="G1430" s="241"/>
      <c r="H1430" s="528" t="e" cm="1" vm="1">
        <f t="array" ref="H1430">IF([2]!Tabla1[[#This Row],[Código_Actividad]]="","",_xlfn.XLOOKUP([2]!Tabla1[[#This Row],[Código_Actividad]],CodigoActividad,[2]!Tabla2[Actividades Programables Presupuestables],"",0))</f>
        <v>#REF!</v>
      </c>
      <c r="I1430" s="529" t="str">
        <f>IFERROR(VLOOKUP('[2]Formulario PPGR3'!$G1430,'[2]Formulario PPGR2'!$H$9:$V$534,15,FALSE),"")</f>
        <v/>
      </c>
      <c r="J1430" s="534"/>
      <c r="K1430" s="533"/>
      <c r="L1430" s="530" t="str">
        <f>IF([2]!Tabla1[[#This Row],[Descripción]]="","",_xlfn.XLOOKUP([2]!Tabla1[[#This Row],[Descripción]],[2]!Tabla10[Descripción],[2]!Tabla10[Unidad de Medida],"",0))</f>
        <v/>
      </c>
      <c r="M1430" s="321"/>
      <c r="N1430" s="546" t="str">
        <f>IF([2]!Tabla1[[#This Row],[Descripción]]="","",_xlfn.XLOOKUP([2]!Tabla1[[#This Row],[Descripción]],[2]!Tabla10[Descripción],[2]!Tabla10[Precio Unitario],0))</f>
        <v/>
      </c>
      <c r="O1430" s="546" t="str">
        <f>IF([2]!Tabla1[[#This Row],[Cantidad de Insumos]]="","",[2]!Tabla1[[#This Row],[Precio Unitario]]*[2]!Tabla1[[#This Row],[Cantidad de Insumos]])</f>
        <v/>
      </c>
      <c r="P1430" s="531" t="str">
        <f>IF([2]!Tabla1[[#This Row],[Descripción]]="","",_xlfn.XLOOKUP([2]!Tabla1[[#This Row],[Descripción]],[2]!Tabla10[Descripción],[2]!Tabla10[CODIGO PRESUPUESTARIO],0))</f>
        <v/>
      </c>
      <c r="Q1430" s="532"/>
      <c r="R1430" s="532" t="str">
        <f>IF([2]!Tabla1[[#This Row],[Insumos]]="","",_xlfn.XLOOKUP([2]!Tabla1[[#This Row],[Insumos]],[2]!Tabla10[Insumo],[2]!Tabla10[InsumoAbrev],"",0))</f>
        <v/>
      </c>
      <c r="S1430" s="191"/>
    </row>
    <row r="1431" spans="2:19">
      <c r="B1431" s="191" t="str">
        <f>IF('Formulario PPGR3'!$G1431="","",CONCATENATE('Formulario PPGR3'!$C1431,".",'Formulario PPGR3'!$D1431,".",'Formulario PPGR3'!$E1431,".",'Formulario PPGR3'!$F1431))</f>
        <v/>
      </c>
      <c r="C1431" s="191" t="str">
        <f>IF('Formulario PPGR3'!$G1431="","",'Formulario PPGR1'!#REF!)</f>
        <v/>
      </c>
      <c r="D1431" s="191" t="str">
        <f>IF('Formulario PPGR3'!$G1431="","",'Formulario PPGR1'!#REF!)</f>
        <v/>
      </c>
      <c r="E1431" s="191" t="str">
        <f>IF('Formulario PPGR3'!$G1431="","",'Formulario PPGR1'!#REF!)</f>
        <v/>
      </c>
      <c r="F1431" s="191" t="str">
        <f>IF('Formulario PPGR3'!$G1431="","",'Formulario PPGR1'!#REF!)</f>
        <v/>
      </c>
      <c r="G1431" s="241"/>
      <c r="H1431" s="528" t="e" cm="1" vm="1">
        <f t="array" ref="H1431">IF([2]!Tabla1[[#This Row],[Código_Actividad]]="","",_xlfn.XLOOKUP([2]!Tabla1[[#This Row],[Código_Actividad]],CodigoActividad,[2]!Tabla2[Actividades Programables Presupuestables],"",0))</f>
        <v>#REF!</v>
      </c>
      <c r="I1431" s="529" t="str">
        <f>IFERROR(VLOOKUP('[2]Formulario PPGR3'!$G1431,'[2]Formulario PPGR2'!$H$9:$V$534,15,FALSE),"")</f>
        <v/>
      </c>
      <c r="J1431" s="534"/>
      <c r="K1431" s="533"/>
      <c r="L1431" s="530" t="str">
        <f>IF([2]!Tabla1[[#This Row],[Descripción]]="","",_xlfn.XLOOKUP([2]!Tabla1[[#This Row],[Descripción]],[2]!Tabla10[Descripción],[2]!Tabla10[Unidad de Medida],"",0))</f>
        <v/>
      </c>
      <c r="M1431" s="321"/>
      <c r="N1431" s="546" t="str">
        <f>IF([2]!Tabla1[[#This Row],[Descripción]]="","",_xlfn.XLOOKUP([2]!Tabla1[[#This Row],[Descripción]],[2]!Tabla10[Descripción],[2]!Tabla10[Precio Unitario],0))</f>
        <v/>
      </c>
      <c r="O1431" s="546" t="str">
        <f>IF([2]!Tabla1[[#This Row],[Cantidad de Insumos]]="","",[2]!Tabla1[[#This Row],[Precio Unitario]]*[2]!Tabla1[[#This Row],[Cantidad de Insumos]])</f>
        <v/>
      </c>
      <c r="P1431" s="531" t="str">
        <f>IF([2]!Tabla1[[#This Row],[Descripción]]="","",_xlfn.XLOOKUP([2]!Tabla1[[#This Row],[Descripción]],[2]!Tabla10[Descripción],[2]!Tabla10[CODIGO PRESUPUESTARIO],0))</f>
        <v/>
      </c>
      <c r="Q1431" s="532"/>
      <c r="R1431" s="532" t="str">
        <f>IF([2]!Tabla1[[#This Row],[Insumos]]="","",_xlfn.XLOOKUP([2]!Tabla1[[#This Row],[Insumos]],[2]!Tabla10[Insumo],[2]!Tabla10[InsumoAbrev],"",0))</f>
        <v/>
      </c>
      <c r="S1431" s="191"/>
    </row>
    <row r="1432" spans="2:19">
      <c r="B1432" s="191" t="str">
        <f>IF('Formulario PPGR3'!$G1432="","",CONCATENATE('Formulario PPGR3'!$C1432,".",'Formulario PPGR3'!$D1432,".",'Formulario PPGR3'!$E1432,".",'Formulario PPGR3'!$F1432))</f>
        <v/>
      </c>
      <c r="C1432" s="191" t="str">
        <f>IF('Formulario PPGR3'!$G1432="","",'Formulario PPGR1'!#REF!)</f>
        <v/>
      </c>
      <c r="D1432" s="191" t="str">
        <f>IF('Formulario PPGR3'!$G1432="","",'Formulario PPGR1'!#REF!)</f>
        <v/>
      </c>
      <c r="E1432" s="191" t="str">
        <f>IF('Formulario PPGR3'!$G1432="","",'Formulario PPGR1'!#REF!)</f>
        <v/>
      </c>
      <c r="F1432" s="191" t="str">
        <f>IF('Formulario PPGR3'!$G1432="","",'Formulario PPGR1'!#REF!)</f>
        <v/>
      </c>
      <c r="G1432" s="241"/>
      <c r="H1432" s="528" t="e" cm="1" vm="1">
        <f t="array" ref="H1432">IF([2]!Tabla1[[#This Row],[Código_Actividad]]="","",_xlfn.XLOOKUP([2]!Tabla1[[#This Row],[Código_Actividad]],CodigoActividad,[2]!Tabla2[Actividades Programables Presupuestables],"",0))</f>
        <v>#REF!</v>
      </c>
      <c r="I1432" s="529" t="str">
        <f>IFERROR(VLOOKUP('[2]Formulario PPGR3'!$G1432,'[2]Formulario PPGR2'!$H$9:$V$534,15,FALSE),"")</f>
        <v/>
      </c>
      <c r="J1432" s="534"/>
      <c r="K1432" s="533"/>
      <c r="L1432" s="530" t="str">
        <f>IF([2]!Tabla1[[#This Row],[Descripción]]="","",_xlfn.XLOOKUP([2]!Tabla1[[#This Row],[Descripción]],[2]!Tabla10[Descripción],[2]!Tabla10[Unidad de Medida],"",0))</f>
        <v/>
      </c>
      <c r="M1432" s="321"/>
      <c r="N1432" s="546" t="str">
        <f>IF([2]!Tabla1[[#This Row],[Descripción]]="","",_xlfn.XLOOKUP([2]!Tabla1[[#This Row],[Descripción]],[2]!Tabla10[Descripción],[2]!Tabla10[Precio Unitario],0))</f>
        <v/>
      </c>
      <c r="O1432" s="546" t="str">
        <f>IF([2]!Tabla1[[#This Row],[Cantidad de Insumos]]="","",[2]!Tabla1[[#This Row],[Precio Unitario]]*[2]!Tabla1[[#This Row],[Cantidad de Insumos]])</f>
        <v/>
      </c>
      <c r="P1432" s="531" t="str">
        <f>IF([2]!Tabla1[[#This Row],[Descripción]]="","",_xlfn.XLOOKUP([2]!Tabla1[[#This Row],[Descripción]],[2]!Tabla10[Descripción],[2]!Tabla10[CODIGO PRESUPUESTARIO],0))</f>
        <v/>
      </c>
      <c r="Q1432" s="532"/>
      <c r="R1432" s="532" t="str">
        <f>IF([2]!Tabla1[[#This Row],[Insumos]]="","",_xlfn.XLOOKUP([2]!Tabla1[[#This Row],[Insumos]],[2]!Tabla10[Insumo],[2]!Tabla10[InsumoAbrev],"",0))</f>
        <v/>
      </c>
      <c r="S1432" s="191"/>
    </row>
    <row r="1433" spans="2:19">
      <c r="B1433" s="191" t="str">
        <f>IF('Formulario PPGR3'!$G1433="","",CONCATENATE('Formulario PPGR3'!$C1433,".",'Formulario PPGR3'!$D1433,".",'Formulario PPGR3'!$E1433,".",'Formulario PPGR3'!$F1433))</f>
        <v/>
      </c>
      <c r="C1433" s="191" t="str">
        <f>IF('Formulario PPGR3'!$G1433="","",'Formulario PPGR1'!#REF!)</f>
        <v/>
      </c>
      <c r="D1433" s="191" t="str">
        <f>IF('Formulario PPGR3'!$G1433="","",'Formulario PPGR1'!#REF!)</f>
        <v/>
      </c>
      <c r="E1433" s="191" t="str">
        <f>IF('Formulario PPGR3'!$G1433="","",'Formulario PPGR1'!#REF!)</f>
        <v/>
      </c>
      <c r="F1433" s="191" t="str">
        <f>IF('Formulario PPGR3'!$G1433="","",'Formulario PPGR1'!#REF!)</f>
        <v/>
      </c>
      <c r="G1433" s="241"/>
      <c r="H1433" s="528" t="e" cm="1" vm="1">
        <f t="array" ref="H1433">IF([2]!Tabla1[[#This Row],[Código_Actividad]]="","",_xlfn.XLOOKUP([2]!Tabla1[[#This Row],[Código_Actividad]],CodigoActividad,[2]!Tabla2[Actividades Programables Presupuestables],"",0))</f>
        <v>#REF!</v>
      </c>
      <c r="I1433" s="529" t="str">
        <f>IFERROR(VLOOKUP('[2]Formulario PPGR3'!$G1433,'[2]Formulario PPGR2'!$H$9:$V$534,15,FALSE),"")</f>
        <v/>
      </c>
      <c r="J1433" s="534"/>
      <c r="K1433" s="533"/>
      <c r="L1433" s="530" t="str">
        <f>IF([2]!Tabla1[[#This Row],[Descripción]]="","",_xlfn.XLOOKUP([2]!Tabla1[[#This Row],[Descripción]],[2]!Tabla10[Descripción],[2]!Tabla10[Unidad de Medida],"",0))</f>
        <v/>
      </c>
      <c r="M1433" s="321"/>
      <c r="N1433" s="546" t="str">
        <f>IF([2]!Tabla1[[#This Row],[Descripción]]="","",_xlfn.XLOOKUP([2]!Tabla1[[#This Row],[Descripción]],[2]!Tabla10[Descripción],[2]!Tabla10[Precio Unitario],0))</f>
        <v/>
      </c>
      <c r="O1433" s="546" t="str">
        <f>IF([2]!Tabla1[[#This Row],[Cantidad de Insumos]]="","",[2]!Tabla1[[#This Row],[Precio Unitario]]*[2]!Tabla1[[#This Row],[Cantidad de Insumos]])</f>
        <v/>
      </c>
      <c r="P1433" s="531" t="str">
        <f>IF([2]!Tabla1[[#This Row],[Descripción]]="","",_xlfn.XLOOKUP([2]!Tabla1[[#This Row],[Descripción]],[2]!Tabla10[Descripción],[2]!Tabla10[CODIGO PRESUPUESTARIO],0))</f>
        <v/>
      </c>
      <c r="Q1433" s="532"/>
      <c r="R1433" s="532" t="str">
        <f>IF([2]!Tabla1[[#This Row],[Insumos]]="","",_xlfn.XLOOKUP([2]!Tabla1[[#This Row],[Insumos]],[2]!Tabla10[Insumo],[2]!Tabla10[InsumoAbrev],"",0))</f>
        <v/>
      </c>
      <c r="S1433" s="191"/>
    </row>
    <row r="1434" spans="2:19">
      <c r="B1434" s="191" t="str">
        <f>IF('Formulario PPGR3'!$G1434="","",CONCATENATE('Formulario PPGR3'!$C1434,".",'Formulario PPGR3'!$D1434,".",'Formulario PPGR3'!$E1434,".",'Formulario PPGR3'!$F1434))</f>
        <v/>
      </c>
      <c r="C1434" s="191" t="str">
        <f>IF('Formulario PPGR3'!$G1434="","",'Formulario PPGR1'!#REF!)</f>
        <v/>
      </c>
      <c r="D1434" s="191" t="str">
        <f>IF('Formulario PPGR3'!$G1434="","",'Formulario PPGR1'!#REF!)</f>
        <v/>
      </c>
      <c r="E1434" s="191" t="str">
        <f>IF('Formulario PPGR3'!$G1434="","",'Formulario PPGR1'!#REF!)</f>
        <v/>
      </c>
      <c r="F1434" s="191" t="str">
        <f>IF('Formulario PPGR3'!$G1434="","",'Formulario PPGR1'!#REF!)</f>
        <v/>
      </c>
      <c r="G1434" s="241"/>
      <c r="H1434" s="528" t="e" cm="1" vm="1">
        <f t="array" ref="H1434">IF([2]!Tabla1[[#This Row],[Código_Actividad]]="","",_xlfn.XLOOKUP([2]!Tabla1[[#This Row],[Código_Actividad]],CodigoActividad,[2]!Tabla2[Actividades Programables Presupuestables],"",0))</f>
        <v>#REF!</v>
      </c>
      <c r="I1434" s="529" t="str">
        <f>IFERROR(VLOOKUP('[2]Formulario PPGR3'!$G1434,'[2]Formulario PPGR2'!$H$9:$V$534,15,FALSE),"")</f>
        <v/>
      </c>
      <c r="J1434" s="534"/>
      <c r="K1434" s="533"/>
      <c r="L1434" s="530" t="str">
        <f>IF([2]!Tabla1[[#This Row],[Descripción]]="","",_xlfn.XLOOKUP([2]!Tabla1[[#This Row],[Descripción]],[2]!Tabla10[Descripción],[2]!Tabla10[Unidad de Medida],"",0))</f>
        <v/>
      </c>
      <c r="M1434" s="321"/>
      <c r="N1434" s="546" t="str">
        <f>IF([2]!Tabla1[[#This Row],[Descripción]]="","",_xlfn.XLOOKUP([2]!Tabla1[[#This Row],[Descripción]],[2]!Tabla10[Descripción],[2]!Tabla10[Precio Unitario],0))</f>
        <v/>
      </c>
      <c r="O1434" s="546" t="str">
        <f>IF([2]!Tabla1[[#This Row],[Cantidad de Insumos]]="","",[2]!Tabla1[[#This Row],[Precio Unitario]]*[2]!Tabla1[[#This Row],[Cantidad de Insumos]])</f>
        <v/>
      </c>
      <c r="P1434" s="531" t="str">
        <f>IF([2]!Tabla1[[#This Row],[Descripción]]="","",_xlfn.XLOOKUP([2]!Tabla1[[#This Row],[Descripción]],[2]!Tabla10[Descripción],[2]!Tabla10[CODIGO PRESUPUESTARIO],0))</f>
        <v/>
      </c>
      <c r="Q1434" s="532"/>
      <c r="R1434" s="532" t="str">
        <f>IF([2]!Tabla1[[#This Row],[Insumos]]="","",_xlfn.XLOOKUP([2]!Tabla1[[#This Row],[Insumos]],[2]!Tabla10[Insumo],[2]!Tabla10[InsumoAbrev],"",0))</f>
        <v/>
      </c>
      <c r="S1434" s="191"/>
    </row>
    <row r="1435" spans="2:19">
      <c r="B1435" s="191" t="str">
        <f>IF('Formulario PPGR3'!$G1435="","",CONCATENATE('Formulario PPGR3'!$C1435,".",'Formulario PPGR3'!$D1435,".",'Formulario PPGR3'!$E1435,".",'Formulario PPGR3'!$F1435))</f>
        <v/>
      </c>
      <c r="C1435" s="191" t="str">
        <f>IF('Formulario PPGR3'!$G1435="","",'Formulario PPGR1'!#REF!)</f>
        <v/>
      </c>
      <c r="D1435" s="191" t="str">
        <f>IF('Formulario PPGR3'!$G1435="","",'Formulario PPGR1'!#REF!)</f>
        <v/>
      </c>
      <c r="E1435" s="191" t="str">
        <f>IF('Formulario PPGR3'!$G1435="","",'Formulario PPGR1'!#REF!)</f>
        <v/>
      </c>
      <c r="F1435" s="191" t="str">
        <f>IF('Formulario PPGR3'!$G1435="","",'Formulario PPGR1'!#REF!)</f>
        <v/>
      </c>
      <c r="G1435" s="241"/>
      <c r="H1435" s="528" t="e" cm="1" vm="1">
        <f t="array" ref="H1435">IF([2]!Tabla1[[#This Row],[Código_Actividad]]="","",_xlfn.XLOOKUP([2]!Tabla1[[#This Row],[Código_Actividad]],CodigoActividad,[2]!Tabla2[Actividades Programables Presupuestables],"",0))</f>
        <v>#REF!</v>
      </c>
      <c r="I1435" s="529" t="str">
        <f>IFERROR(VLOOKUP('[2]Formulario PPGR3'!$G1435,'[2]Formulario PPGR2'!$H$9:$V$534,15,FALSE),"")</f>
        <v/>
      </c>
      <c r="J1435" s="534"/>
      <c r="K1435" s="533"/>
      <c r="L1435" s="530" t="str">
        <f>IF([2]!Tabla1[[#This Row],[Descripción]]="","",_xlfn.XLOOKUP([2]!Tabla1[[#This Row],[Descripción]],[2]!Tabla10[Descripción],[2]!Tabla10[Unidad de Medida],"",0))</f>
        <v/>
      </c>
      <c r="M1435" s="321"/>
      <c r="N1435" s="546" t="str">
        <f>IF([2]!Tabla1[[#This Row],[Descripción]]="","",_xlfn.XLOOKUP([2]!Tabla1[[#This Row],[Descripción]],[2]!Tabla10[Descripción],[2]!Tabla10[Precio Unitario],0))</f>
        <v/>
      </c>
      <c r="O1435" s="546" t="str">
        <f>IF([2]!Tabla1[[#This Row],[Cantidad de Insumos]]="","",[2]!Tabla1[[#This Row],[Precio Unitario]]*[2]!Tabla1[[#This Row],[Cantidad de Insumos]])</f>
        <v/>
      </c>
      <c r="P1435" s="531" t="str">
        <f>IF([2]!Tabla1[[#This Row],[Descripción]]="","",_xlfn.XLOOKUP([2]!Tabla1[[#This Row],[Descripción]],[2]!Tabla10[Descripción],[2]!Tabla10[CODIGO PRESUPUESTARIO],0))</f>
        <v/>
      </c>
      <c r="Q1435" s="532"/>
      <c r="R1435" s="532" t="str">
        <f>IF([2]!Tabla1[[#This Row],[Insumos]]="","",_xlfn.XLOOKUP([2]!Tabla1[[#This Row],[Insumos]],[2]!Tabla10[Insumo],[2]!Tabla10[InsumoAbrev],"",0))</f>
        <v/>
      </c>
      <c r="S1435" s="191"/>
    </row>
    <row r="1436" spans="2:19">
      <c r="B1436" s="191" t="str">
        <f>IF('Formulario PPGR3'!$G1436="","",CONCATENATE('Formulario PPGR3'!$C1436,".",'Formulario PPGR3'!$D1436,".",'Formulario PPGR3'!$E1436,".",'Formulario PPGR3'!$F1436))</f>
        <v/>
      </c>
      <c r="C1436" s="191" t="str">
        <f>IF('Formulario PPGR3'!$G1436="","",'Formulario PPGR1'!#REF!)</f>
        <v/>
      </c>
      <c r="D1436" s="191" t="str">
        <f>IF('Formulario PPGR3'!$G1436="","",'Formulario PPGR1'!#REF!)</f>
        <v/>
      </c>
      <c r="E1436" s="191" t="str">
        <f>IF('Formulario PPGR3'!$G1436="","",'Formulario PPGR1'!#REF!)</f>
        <v/>
      </c>
      <c r="F1436" s="191" t="str">
        <f>IF('Formulario PPGR3'!$G1436="","",'Formulario PPGR1'!#REF!)</f>
        <v/>
      </c>
      <c r="G1436" s="241"/>
      <c r="H1436" s="528" t="e" cm="1" vm="1">
        <f t="array" ref="H1436">IF([2]!Tabla1[[#This Row],[Código_Actividad]]="","",_xlfn.XLOOKUP([2]!Tabla1[[#This Row],[Código_Actividad]],CodigoActividad,[2]!Tabla2[Actividades Programables Presupuestables],"",0))</f>
        <v>#REF!</v>
      </c>
      <c r="I1436" s="529" t="str">
        <f>IFERROR(VLOOKUP('[2]Formulario PPGR3'!$G1436,'[2]Formulario PPGR2'!$H$9:$V$534,15,FALSE),"")</f>
        <v/>
      </c>
      <c r="J1436" s="534"/>
      <c r="K1436" s="533"/>
      <c r="L1436" s="530" t="str">
        <f>IF([2]!Tabla1[[#This Row],[Descripción]]="","",_xlfn.XLOOKUP([2]!Tabla1[[#This Row],[Descripción]],[2]!Tabla10[Descripción],[2]!Tabla10[Unidad de Medida],"",0))</f>
        <v/>
      </c>
      <c r="M1436" s="321"/>
      <c r="N1436" s="546" t="str">
        <f>IF([2]!Tabla1[[#This Row],[Descripción]]="","",_xlfn.XLOOKUP([2]!Tabla1[[#This Row],[Descripción]],[2]!Tabla10[Descripción],[2]!Tabla10[Precio Unitario],0))</f>
        <v/>
      </c>
      <c r="O1436" s="546" t="str">
        <f>IF([2]!Tabla1[[#This Row],[Cantidad de Insumos]]="","",[2]!Tabla1[[#This Row],[Precio Unitario]]*[2]!Tabla1[[#This Row],[Cantidad de Insumos]])</f>
        <v/>
      </c>
      <c r="P1436" s="531" t="str">
        <f>IF([2]!Tabla1[[#This Row],[Descripción]]="","",_xlfn.XLOOKUP([2]!Tabla1[[#This Row],[Descripción]],[2]!Tabla10[Descripción],[2]!Tabla10[CODIGO PRESUPUESTARIO],0))</f>
        <v/>
      </c>
      <c r="Q1436" s="532"/>
      <c r="R1436" s="532" t="str">
        <f>IF([2]!Tabla1[[#This Row],[Insumos]]="","",_xlfn.XLOOKUP([2]!Tabla1[[#This Row],[Insumos]],[2]!Tabla10[Insumo],[2]!Tabla10[InsumoAbrev],"",0))</f>
        <v/>
      </c>
      <c r="S1436" s="191"/>
    </row>
    <row r="1437" spans="2:19">
      <c r="B1437" s="191" t="str">
        <f>IF('Formulario PPGR3'!$G1437="","",CONCATENATE('Formulario PPGR3'!$C1437,".",'Formulario PPGR3'!$D1437,".",'Formulario PPGR3'!$E1437,".",'Formulario PPGR3'!$F1437))</f>
        <v/>
      </c>
      <c r="C1437" s="191" t="str">
        <f>IF('Formulario PPGR3'!$G1437="","",'Formulario PPGR1'!#REF!)</f>
        <v/>
      </c>
      <c r="D1437" s="191" t="str">
        <f>IF('Formulario PPGR3'!$G1437="","",'Formulario PPGR1'!#REF!)</f>
        <v/>
      </c>
      <c r="E1437" s="191" t="str">
        <f>IF('Formulario PPGR3'!$G1437="","",'Formulario PPGR1'!#REF!)</f>
        <v/>
      </c>
      <c r="F1437" s="191" t="str">
        <f>IF('Formulario PPGR3'!$G1437="","",'Formulario PPGR1'!#REF!)</f>
        <v/>
      </c>
      <c r="G1437" s="241"/>
      <c r="H1437" s="528" t="e" cm="1" vm="1">
        <f t="array" ref="H1437">IF([2]!Tabla1[[#This Row],[Código_Actividad]]="","",_xlfn.XLOOKUP([2]!Tabla1[[#This Row],[Código_Actividad]],CodigoActividad,[2]!Tabla2[Actividades Programables Presupuestables],"",0))</f>
        <v>#REF!</v>
      </c>
      <c r="I1437" s="529" t="str">
        <f>IFERROR(VLOOKUP('[2]Formulario PPGR3'!$G1437,'[2]Formulario PPGR2'!$H$9:$V$534,15,FALSE),"")</f>
        <v/>
      </c>
      <c r="J1437" s="534"/>
      <c r="K1437" s="533"/>
      <c r="L1437" s="530" t="str">
        <f>IF([2]!Tabla1[[#This Row],[Descripción]]="","",_xlfn.XLOOKUP([2]!Tabla1[[#This Row],[Descripción]],[2]!Tabla10[Descripción],[2]!Tabla10[Unidad de Medida],"",0))</f>
        <v/>
      </c>
      <c r="M1437" s="321"/>
      <c r="N1437" s="546" t="str">
        <f>IF([2]!Tabla1[[#This Row],[Descripción]]="","",_xlfn.XLOOKUP([2]!Tabla1[[#This Row],[Descripción]],[2]!Tabla10[Descripción],[2]!Tabla10[Precio Unitario],0))</f>
        <v/>
      </c>
      <c r="O1437" s="546" t="str">
        <f>IF([2]!Tabla1[[#This Row],[Cantidad de Insumos]]="","",[2]!Tabla1[[#This Row],[Precio Unitario]]*[2]!Tabla1[[#This Row],[Cantidad de Insumos]])</f>
        <v/>
      </c>
      <c r="P1437" s="531" t="str">
        <f>IF([2]!Tabla1[[#This Row],[Descripción]]="","",_xlfn.XLOOKUP([2]!Tabla1[[#This Row],[Descripción]],[2]!Tabla10[Descripción],[2]!Tabla10[CODIGO PRESUPUESTARIO],0))</f>
        <v/>
      </c>
      <c r="Q1437" s="532"/>
      <c r="R1437" s="532" t="str">
        <f>IF([2]!Tabla1[[#This Row],[Insumos]]="","",_xlfn.XLOOKUP([2]!Tabla1[[#This Row],[Insumos]],[2]!Tabla10[Insumo],[2]!Tabla10[InsumoAbrev],"",0))</f>
        <v/>
      </c>
      <c r="S1437" s="191"/>
    </row>
    <row r="1438" spans="2:19">
      <c r="B1438" s="191" t="str">
        <f>IF('Formulario PPGR3'!$G1438="","",CONCATENATE('Formulario PPGR3'!$C1438,".",'Formulario PPGR3'!$D1438,".",'Formulario PPGR3'!$E1438,".",'Formulario PPGR3'!$F1438))</f>
        <v/>
      </c>
      <c r="C1438" s="191" t="str">
        <f>IF('Formulario PPGR3'!$G1438="","",'Formulario PPGR1'!#REF!)</f>
        <v/>
      </c>
      <c r="D1438" s="191" t="str">
        <f>IF('Formulario PPGR3'!$G1438="","",'Formulario PPGR1'!#REF!)</f>
        <v/>
      </c>
      <c r="E1438" s="191" t="str">
        <f>IF('Formulario PPGR3'!$G1438="","",'Formulario PPGR1'!#REF!)</f>
        <v/>
      </c>
      <c r="F1438" s="191" t="str">
        <f>IF('Formulario PPGR3'!$G1438="","",'Formulario PPGR1'!#REF!)</f>
        <v/>
      </c>
      <c r="G1438" s="241"/>
      <c r="H1438" s="528" t="e" cm="1" vm="1">
        <f t="array" ref="H1438">IF([2]!Tabla1[[#This Row],[Código_Actividad]]="","",_xlfn.XLOOKUP([2]!Tabla1[[#This Row],[Código_Actividad]],CodigoActividad,[2]!Tabla2[Actividades Programables Presupuestables],"",0))</f>
        <v>#REF!</v>
      </c>
      <c r="I1438" s="529" t="str">
        <f>IFERROR(VLOOKUP('[2]Formulario PPGR3'!$G1438,'[2]Formulario PPGR2'!$H$9:$V$534,15,FALSE),"")</f>
        <v/>
      </c>
      <c r="J1438" s="534"/>
      <c r="K1438" s="533"/>
      <c r="L1438" s="530" t="str">
        <f>IF([2]!Tabla1[[#This Row],[Descripción]]="","",_xlfn.XLOOKUP([2]!Tabla1[[#This Row],[Descripción]],[2]!Tabla10[Descripción],[2]!Tabla10[Unidad de Medida],"",0))</f>
        <v/>
      </c>
      <c r="M1438" s="321"/>
      <c r="N1438" s="546" t="str">
        <f>IF([2]!Tabla1[[#This Row],[Descripción]]="","",_xlfn.XLOOKUP([2]!Tabla1[[#This Row],[Descripción]],[2]!Tabla10[Descripción],[2]!Tabla10[Precio Unitario],0))</f>
        <v/>
      </c>
      <c r="O1438" s="546" t="str">
        <f>IF([2]!Tabla1[[#This Row],[Cantidad de Insumos]]="","",[2]!Tabla1[[#This Row],[Precio Unitario]]*[2]!Tabla1[[#This Row],[Cantidad de Insumos]])</f>
        <v/>
      </c>
      <c r="P1438" s="531" t="str">
        <f>IF([2]!Tabla1[[#This Row],[Descripción]]="","",_xlfn.XLOOKUP([2]!Tabla1[[#This Row],[Descripción]],[2]!Tabla10[Descripción],[2]!Tabla10[CODIGO PRESUPUESTARIO],0))</f>
        <v/>
      </c>
      <c r="Q1438" s="532"/>
      <c r="R1438" s="532" t="str">
        <f>IF([2]!Tabla1[[#This Row],[Insumos]]="","",_xlfn.XLOOKUP([2]!Tabla1[[#This Row],[Insumos]],[2]!Tabla10[Insumo],[2]!Tabla10[InsumoAbrev],"",0))</f>
        <v/>
      </c>
      <c r="S1438" s="191"/>
    </row>
    <row r="1439" spans="2:19">
      <c r="B1439" s="191" t="str">
        <f>IF('Formulario PPGR3'!$G1439="","",CONCATENATE('Formulario PPGR3'!$C1439,".",'Formulario PPGR3'!$D1439,".",'Formulario PPGR3'!$E1439,".",'Formulario PPGR3'!$F1439))</f>
        <v/>
      </c>
      <c r="C1439" s="191" t="str">
        <f>IF('Formulario PPGR3'!$G1439="","",'Formulario PPGR1'!#REF!)</f>
        <v/>
      </c>
      <c r="D1439" s="191" t="str">
        <f>IF('Formulario PPGR3'!$G1439="","",'Formulario PPGR1'!#REF!)</f>
        <v/>
      </c>
      <c r="E1439" s="191" t="str">
        <f>IF('Formulario PPGR3'!$G1439="","",'Formulario PPGR1'!#REF!)</f>
        <v/>
      </c>
      <c r="F1439" s="191" t="str">
        <f>IF('Formulario PPGR3'!$G1439="","",'Formulario PPGR1'!#REF!)</f>
        <v/>
      </c>
      <c r="G1439" s="241"/>
      <c r="H1439" s="528" t="e" cm="1" vm="1">
        <f t="array" ref="H1439">IF([2]!Tabla1[[#This Row],[Código_Actividad]]="","",_xlfn.XLOOKUP([2]!Tabla1[[#This Row],[Código_Actividad]],CodigoActividad,[2]!Tabla2[Actividades Programables Presupuestables],"",0))</f>
        <v>#REF!</v>
      </c>
      <c r="I1439" s="529" t="str">
        <f>IFERROR(VLOOKUP('[2]Formulario PPGR3'!$G1439,'[2]Formulario PPGR2'!$H$9:$V$534,15,FALSE),"")</f>
        <v/>
      </c>
      <c r="J1439" s="534"/>
      <c r="K1439" s="533"/>
      <c r="L1439" s="530" t="str">
        <f>IF([2]!Tabla1[[#This Row],[Descripción]]="","",_xlfn.XLOOKUP([2]!Tabla1[[#This Row],[Descripción]],[2]!Tabla10[Descripción],[2]!Tabla10[Unidad de Medida],"",0))</f>
        <v/>
      </c>
      <c r="M1439" s="321"/>
      <c r="N1439" s="546" t="str">
        <f>IF([2]!Tabla1[[#This Row],[Descripción]]="","",_xlfn.XLOOKUP([2]!Tabla1[[#This Row],[Descripción]],[2]!Tabla10[Descripción],[2]!Tabla10[Precio Unitario],0))</f>
        <v/>
      </c>
      <c r="O1439" s="546" t="str">
        <f>IF([2]!Tabla1[[#This Row],[Cantidad de Insumos]]="","",[2]!Tabla1[[#This Row],[Precio Unitario]]*[2]!Tabla1[[#This Row],[Cantidad de Insumos]])</f>
        <v/>
      </c>
      <c r="P1439" s="531" t="str">
        <f>IF([2]!Tabla1[[#This Row],[Descripción]]="","",_xlfn.XLOOKUP([2]!Tabla1[[#This Row],[Descripción]],[2]!Tabla10[Descripción],[2]!Tabla10[CODIGO PRESUPUESTARIO],0))</f>
        <v/>
      </c>
      <c r="Q1439" s="532"/>
      <c r="R1439" s="532" t="str">
        <f>IF([2]!Tabla1[[#This Row],[Insumos]]="","",_xlfn.XLOOKUP([2]!Tabla1[[#This Row],[Insumos]],[2]!Tabla10[Insumo],[2]!Tabla10[InsumoAbrev],"",0))</f>
        <v/>
      </c>
      <c r="S1439" s="191"/>
    </row>
    <row r="1440" spans="2:19">
      <c r="B1440" s="191" t="str">
        <f>IF('Formulario PPGR3'!$G1440="","",CONCATENATE('Formulario PPGR3'!$C1440,".",'Formulario PPGR3'!$D1440,".",'Formulario PPGR3'!$E1440,".",'Formulario PPGR3'!$F1440))</f>
        <v/>
      </c>
      <c r="C1440" s="191" t="str">
        <f>IF('Formulario PPGR3'!$G1440="","",'Formulario PPGR1'!#REF!)</f>
        <v/>
      </c>
      <c r="D1440" s="191" t="str">
        <f>IF('Formulario PPGR3'!$G1440="","",'Formulario PPGR1'!#REF!)</f>
        <v/>
      </c>
      <c r="E1440" s="191" t="str">
        <f>IF('Formulario PPGR3'!$G1440="","",'Formulario PPGR1'!#REF!)</f>
        <v/>
      </c>
      <c r="F1440" s="191" t="str">
        <f>IF('Formulario PPGR3'!$G1440="","",'Formulario PPGR1'!#REF!)</f>
        <v/>
      </c>
      <c r="G1440" s="241"/>
      <c r="H1440" s="528" t="e" cm="1" vm="1">
        <f t="array" ref="H1440">IF([2]!Tabla1[[#This Row],[Código_Actividad]]="","",_xlfn.XLOOKUP([2]!Tabla1[[#This Row],[Código_Actividad]],CodigoActividad,[2]!Tabla2[Actividades Programables Presupuestables],"",0))</f>
        <v>#REF!</v>
      </c>
      <c r="I1440" s="529" t="str">
        <f>IFERROR(VLOOKUP('[2]Formulario PPGR3'!$G1440,'[2]Formulario PPGR2'!$H$9:$V$534,15,FALSE),"")</f>
        <v/>
      </c>
      <c r="J1440" s="534"/>
      <c r="K1440" s="533"/>
      <c r="L1440" s="530" t="str">
        <f>IF([2]!Tabla1[[#This Row],[Descripción]]="","",_xlfn.XLOOKUP([2]!Tabla1[[#This Row],[Descripción]],[2]!Tabla10[Descripción],[2]!Tabla10[Unidad de Medida],"",0))</f>
        <v/>
      </c>
      <c r="M1440" s="321"/>
      <c r="N1440" s="546" t="str">
        <f>IF([2]!Tabla1[[#This Row],[Descripción]]="","",_xlfn.XLOOKUP([2]!Tabla1[[#This Row],[Descripción]],[2]!Tabla10[Descripción],[2]!Tabla10[Precio Unitario],0))</f>
        <v/>
      </c>
      <c r="O1440" s="546" t="str">
        <f>IF([2]!Tabla1[[#This Row],[Cantidad de Insumos]]="","",[2]!Tabla1[[#This Row],[Precio Unitario]]*[2]!Tabla1[[#This Row],[Cantidad de Insumos]])</f>
        <v/>
      </c>
      <c r="P1440" s="531" t="str">
        <f>IF([2]!Tabla1[[#This Row],[Descripción]]="","",_xlfn.XLOOKUP([2]!Tabla1[[#This Row],[Descripción]],[2]!Tabla10[Descripción],[2]!Tabla10[CODIGO PRESUPUESTARIO],0))</f>
        <v/>
      </c>
      <c r="Q1440" s="532"/>
      <c r="R1440" s="532" t="str">
        <f>IF([2]!Tabla1[[#This Row],[Insumos]]="","",_xlfn.XLOOKUP([2]!Tabla1[[#This Row],[Insumos]],[2]!Tabla10[Insumo],[2]!Tabla10[InsumoAbrev],"",0))</f>
        <v/>
      </c>
      <c r="S1440" s="191"/>
    </row>
    <row r="1441" spans="2:19">
      <c r="B1441" s="191" t="str">
        <f>IF('Formulario PPGR3'!$G1441="","",CONCATENATE('Formulario PPGR3'!$C1441,".",'Formulario PPGR3'!$D1441,".",'Formulario PPGR3'!$E1441,".",'Formulario PPGR3'!$F1441))</f>
        <v/>
      </c>
      <c r="C1441" s="191" t="str">
        <f>IF('Formulario PPGR3'!$G1441="","",'Formulario PPGR1'!#REF!)</f>
        <v/>
      </c>
      <c r="D1441" s="191" t="str">
        <f>IF('Formulario PPGR3'!$G1441="","",'Formulario PPGR1'!#REF!)</f>
        <v/>
      </c>
      <c r="E1441" s="191" t="str">
        <f>IF('Formulario PPGR3'!$G1441="","",'Formulario PPGR1'!#REF!)</f>
        <v/>
      </c>
      <c r="F1441" s="191" t="str">
        <f>IF('Formulario PPGR3'!$G1441="","",'Formulario PPGR1'!#REF!)</f>
        <v/>
      </c>
      <c r="G1441" s="241"/>
      <c r="H1441" s="528" t="e" cm="1" vm="1">
        <f t="array" ref="H1441">IF([2]!Tabla1[[#This Row],[Código_Actividad]]="","",_xlfn.XLOOKUP([2]!Tabla1[[#This Row],[Código_Actividad]],CodigoActividad,[2]!Tabla2[Actividades Programables Presupuestables],"",0))</f>
        <v>#REF!</v>
      </c>
      <c r="I1441" s="529" t="str">
        <f>IFERROR(VLOOKUP('[2]Formulario PPGR3'!$G1441,'[2]Formulario PPGR2'!$H$9:$V$534,15,FALSE),"")</f>
        <v/>
      </c>
      <c r="J1441" s="534"/>
      <c r="K1441" s="533"/>
      <c r="L1441" s="530" t="str">
        <f>IF([2]!Tabla1[[#This Row],[Descripción]]="","",_xlfn.XLOOKUP([2]!Tabla1[[#This Row],[Descripción]],[2]!Tabla10[Descripción],[2]!Tabla10[Unidad de Medida],"",0))</f>
        <v/>
      </c>
      <c r="M1441" s="321"/>
      <c r="N1441" s="546" t="str">
        <f>IF([2]!Tabla1[[#This Row],[Descripción]]="","",_xlfn.XLOOKUP([2]!Tabla1[[#This Row],[Descripción]],[2]!Tabla10[Descripción],[2]!Tabla10[Precio Unitario],0))</f>
        <v/>
      </c>
      <c r="O1441" s="546" t="str">
        <f>IF([2]!Tabla1[[#This Row],[Cantidad de Insumos]]="","",[2]!Tabla1[[#This Row],[Precio Unitario]]*[2]!Tabla1[[#This Row],[Cantidad de Insumos]])</f>
        <v/>
      </c>
      <c r="P1441" s="531" t="str">
        <f>IF([2]!Tabla1[[#This Row],[Descripción]]="","",_xlfn.XLOOKUP([2]!Tabla1[[#This Row],[Descripción]],[2]!Tabla10[Descripción],[2]!Tabla10[CODIGO PRESUPUESTARIO],0))</f>
        <v/>
      </c>
      <c r="Q1441" s="532"/>
      <c r="R1441" s="532" t="str">
        <f>IF([2]!Tabla1[[#This Row],[Insumos]]="","",_xlfn.XLOOKUP([2]!Tabla1[[#This Row],[Insumos]],[2]!Tabla10[Insumo],[2]!Tabla10[InsumoAbrev],"",0))</f>
        <v/>
      </c>
      <c r="S1441" s="191"/>
    </row>
    <row r="1442" spans="2:19">
      <c r="B1442" s="191" t="str">
        <f>IF('Formulario PPGR3'!$G1442="","",CONCATENATE('Formulario PPGR3'!$C1442,".",'Formulario PPGR3'!$D1442,".",'Formulario PPGR3'!$E1442,".",'Formulario PPGR3'!$F1442))</f>
        <v/>
      </c>
      <c r="C1442" s="191" t="str">
        <f>IF('Formulario PPGR3'!$G1442="","",'Formulario PPGR1'!#REF!)</f>
        <v/>
      </c>
      <c r="D1442" s="191" t="str">
        <f>IF('Formulario PPGR3'!$G1442="","",'Formulario PPGR1'!#REF!)</f>
        <v/>
      </c>
      <c r="E1442" s="191" t="str">
        <f>IF('Formulario PPGR3'!$G1442="","",'Formulario PPGR1'!#REF!)</f>
        <v/>
      </c>
      <c r="F1442" s="191" t="str">
        <f>IF('Formulario PPGR3'!$G1442="","",'Formulario PPGR1'!#REF!)</f>
        <v/>
      </c>
      <c r="G1442" s="241"/>
      <c r="H1442" s="528" t="e" cm="1" vm="1">
        <f t="array" ref="H1442">IF([2]!Tabla1[[#This Row],[Código_Actividad]]="","",_xlfn.XLOOKUP([2]!Tabla1[[#This Row],[Código_Actividad]],CodigoActividad,[2]!Tabla2[Actividades Programables Presupuestables],"",0))</f>
        <v>#REF!</v>
      </c>
      <c r="I1442" s="529" t="str">
        <f>IFERROR(VLOOKUP('[2]Formulario PPGR3'!$G1442,'[2]Formulario PPGR2'!$H$9:$V$534,15,FALSE),"")</f>
        <v/>
      </c>
      <c r="J1442" s="534"/>
      <c r="K1442" s="533"/>
      <c r="L1442" s="530" t="str">
        <f>IF([2]!Tabla1[[#This Row],[Descripción]]="","",_xlfn.XLOOKUP([2]!Tabla1[[#This Row],[Descripción]],[2]!Tabla10[Descripción],[2]!Tabla10[Unidad de Medida],"",0))</f>
        <v/>
      </c>
      <c r="M1442" s="321"/>
      <c r="N1442" s="546" t="str">
        <f>IF([2]!Tabla1[[#This Row],[Descripción]]="","",_xlfn.XLOOKUP([2]!Tabla1[[#This Row],[Descripción]],[2]!Tabla10[Descripción],[2]!Tabla10[Precio Unitario],0))</f>
        <v/>
      </c>
      <c r="O1442" s="546" t="str">
        <f>IF([2]!Tabla1[[#This Row],[Cantidad de Insumos]]="","",[2]!Tabla1[[#This Row],[Precio Unitario]]*[2]!Tabla1[[#This Row],[Cantidad de Insumos]])</f>
        <v/>
      </c>
      <c r="P1442" s="531" t="str">
        <f>IF([2]!Tabla1[[#This Row],[Descripción]]="","",_xlfn.XLOOKUP([2]!Tabla1[[#This Row],[Descripción]],[2]!Tabla10[Descripción],[2]!Tabla10[CODIGO PRESUPUESTARIO],0))</f>
        <v/>
      </c>
      <c r="Q1442" s="532"/>
      <c r="R1442" s="532" t="str">
        <f>IF([2]!Tabla1[[#This Row],[Insumos]]="","",_xlfn.XLOOKUP([2]!Tabla1[[#This Row],[Insumos]],[2]!Tabla10[Insumo],[2]!Tabla10[InsumoAbrev],"",0))</f>
        <v/>
      </c>
      <c r="S1442" s="191"/>
    </row>
    <row r="1443" spans="2:19">
      <c r="B1443" s="191" t="str">
        <f>IF('Formulario PPGR3'!$G1443="","",CONCATENATE('Formulario PPGR3'!$C1443,".",'Formulario PPGR3'!$D1443,".",'Formulario PPGR3'!$E1443,".",'Formulario PPGR3'!$F1443))</f>
        <v/>
      </c>
      <c r="C1443" s="191" t="str">
        <f>IF('Formulario PPGR3'!$G1443="","",'Formulario PPGR1'!#REF!)</f>
        <v/>
      </c>
      <c r="D1443" s="191" t="str">
        <f>IF('Formulario PPGR3'!$G1443="","",'Formulario PPGR1'!#REF!)</f>
        <v/>
      </c>
      <c r="E1443" s="191" t="str">
        <f>IF('Formulario PPGR3'!$G1443="","",'Formulario PPGR1'!#REF!)</f>
        <v/>
      </c>
      <c r="F1443" s="191" t="str">
        <f>IF('Formulario PPGR3'!$G1443="","",'Formulario PPGR1'!#REF!)</f>
        <v/>
      </c>
      <c r="G1443" s="241"/>
      <c r="H1443" s="528" t="e" cm="1" vm="1">
        <f t="array" ref="H1443">IF([2]!Tabla1[[#This Row],[Código_Actividad]]="","",_xlfn.XLOOKUP([2]!Tabla1[[#This Row],[Código_Actividad]],CodigoActividad,[2]!Tabla2[Actividades Programables Presupuestables],"",0))</f>
        <v>#REF!</v>
      </c>
      <c r="I1443" s="529" t="str">
        <f>IFERROR(VLOOKUP('[2]Formulario PPGR3'!$G1443,'[2]Formulario PPGR2'!$H$9:$V$534,15,FALSE),"")</f>
        <v/>
      </c>
      <c r="J1443" s="534"/>
      <c r="K1443" s="533"/>
      <c r="L1443" s="530" t="str">
        <f>IF([2]!Tabla1[[#This Row],[Descripción]]="","",_xlfn.XLOOKUP([2]!Tabla1[[#This Row],[Descripción]],[2]!Tabla10[Descripción],[2]!Tabla10[Unidad de Medida],"",0))</f>
        <v/>
      </c>
      <c r="M1443" s="321"/>
      <c r="N1443" s="546" t="str">
        <f>IF([2]!Tabla1[[#This Row],[Descripción]]="","",_xlfn.XLOOKUP([2]!Tabla1[[#This Row],[Descripción]],[2]!Tabla10[Descripción],[2]!Tabla10[Precio Unitario],0))</f>
        <v/>
      </c>
      <c r="O1443" s="546" t="str">
        <f>IF([2]!Tabla1[[#This Row],[Cantidad de Insumos]]="","",[2]!Tabla1[[#This Row],[Precio Unitario]]*[2]!Tabla1[[#This Row],[Cantidad de Insumos]])</f>
        <v/>
      </c>
      <c r="P1443" s="531" t="str">
        <f>IF([2]!Tabla1[[#This Row],[Descripción]]="","",_xlfn.XLOOKUP([2]!Tabla1[[#This Row],[Descripción]],[2]!Tabla10[Descripción],[2]!Tabla10[CODIGO PRESUPUESTARIO],0))</f>
        <v/>
      </c>
      <c r="Q1443" s="532"/>
      <c r="R1443" s="532" t="str">
        <f>IF([2]!Tabla1[[#This Row],[Insumos]]="","",_xlfn.XLOOKUP([2]!Tabla1[[#This Row],[Insumos]],[2]!Tabla10[Insumo],[2]!Tabla10[InsumoAbrev],"",0))</f>
        <v/>
      </c>
      <c r="S1443" s="191"/>
    </row>
    <row r="1444" spans="2:19">
      <c r="B1444" s="191" t="str">
        <f>IF('Formulario PPGR3'!$G1444="","",CONCATENATE('Formulario PPGR3'!$C1444,".",'Formulario PPGR3'!$D1444,".",'Formulario PPGR3'!$E1444,".",'Formulario PPGR3'!$F1444))</f>
        <v/>
      </c>
      <c r="C1444" s="191" t="str">
        <f>IF('Formulario PPGR3'!$G1444="","",'Formulario PPGR1'!#REF!)</f>
        <v/>
      </c>
      <c r="D1444" s="191" t="str">
        <f>IF('Formulario PPGR3'!$G1444="","",'Formulario PPGR1'!#REF!)</f>
        <v/>
      </c>
      <c r="E1444" s="191" t="str">
        <f>IF('Formulario PPGR3'!$G1444="","",'Formulario PPGR1'!#REF!)</f>
        <v/>
      </c>
      <c r="F1444" s="191" t="str">
        <f>IF('Formulario PPGR3'!$G1444="","",'Formulario PPGR1'!#REF!)</f>
        <v/>
      </c>
      <c r="G1444" s="241"/>
      <c r="H1444" s="528" t="e" cm="1" vm="1">
        <f t="array" ref="H1444">IF([2]!Tabla1[[#This Row],[Código_Actividad]]="","",_xlfn.XLOOKUP([2]!Tabla1[[#This Row],[Código_Actividad]],CodigoActividad,[2]!Tabla2[Actividades Programables Presupuestables],"",0))</f>
        <v>#REF!</v>
      </c>
      <c r="I1444" s="529" t="str">
        <f>IFERROR(VLOOKUP('[2]Formulario PPGR3'!$G1444,'[2]Formulario PPGR2'!$H$9:$V$534,15,FALSE),"")</f>
        <v/>
      </c>
      <c r="J1444" s="534"/>
      <c r="K1444" s="533"/>
      <c r="L1444" s="530" t="str">
        <f>IF([2]!Tabla1[[#This Row],[Descripción]]="","",_xlfn.XLOOKUP([2]!Tabla1[[#This Row],[Descripción]],[2]!Tabla10[Descripción],[2]!Tabla10[Unidad de Medida],"",0))</f>
        <v/>
      </c>
      <c r="M1444" s="321"/>
      <c r="N1444" s="546" t="str">
        <f>IF([2]!Tabla1[[#This Row],[Descripción]]="","",_xlfn.XLOOKUP([2]!Tabla1[[#This Row],[Descripción]],[2]!Tabla10[Descripción],[2]!Tabla10[Precio Unitario],0))</f>
        <v/>
      </c>
      <c r="O1444" s="546" t="str">
        <f>IF([2]!Tabla1[[#This Row],[Cantidad de Insumos]]="","",[2]!Tabla1[[#This Row],[Precio Unitario]]*[2]!Tabla1[[#This Row],[Cantidad de Insumos]])</f>
        <v/>
      </c>
      <c r="P1444" s="531" t="str">
        <f>IF([2]!Tabla1[[#This Row],[Descripción]]="","",_xlfn.XLOOKUP([2]!Tabla1[[#This Row],[Descripción]],[2]!Tabla10[Descripción],[2]!Tabla10[CODIGO PRESUPUESTARIO],0))</f>
        <v/>
      </c>
      <c r="Q1444" s="532"/>
      <c r="R1444" s="532" t="str">
        <f>IF([2]!Tabla1[[#This Row],[Insumos]]="","",_xlfn.XLOOKUP([2]!Tabla1[[#This Row],[Insumos]],[2]!Tabla10[Insumo],[2]!Tabla10[InsumoAbrev],"",0))</f>
        <v/>
      </c>
      <c r="S1444" s="191"/>
    </row>
    <row r="1445" spans="2:19">
      <c r="B1445" s="191" t="str">
        <f>IF('Formulario PPGR3'!$G1445="","",CONCATENATE('Formulario PPGR3'!$C1445,".",'Formulario PPGR3'!$D1445,".",'Formulario PPGR3'!$E1445,".",'Formulario PPGR3'!$F1445))</f>
        <v/>
      </c>
      <c r="C1445" s="191" t="str">
        <f>IF('Formulario PPGR3'!$G1445="","",'Formulario PPGR1'!#REF!)</f>
        <v/>
      </c>
      <c r="D1445" s="191" t="str">
        <f>IF('Formulario PPGR3'!$G1445="","",'Formulario PPGR1'!#REF!)</f>
        <v/>
      </c>
      <c r="E1445" s="191" t="str">
        <f>IF('Formulario PPGR3'!$G1445="","",'Formulario PPGR1'!#REF!)</f>
        <v/>
      </c>
      <c r="F1445" s="191" t="str">
        <f>IF('Formulario PPGR3'!$G1445="","",'Formulario PPGR1'!#REF!)</f>
        <v/>
      </c>
      <c r="G1445" s="241"/>
      <c r="H1445" s="528" t="e" cm="1" vm="1">
        <f t="array" ref="H1445">IF([2]!Tabla1[[#This Row],[Código_Actividad]]="","",_xlfn.XLOOKUP([2]!Tabla1[[#This Row],[Código_Actividad]],CodigoActividad,[2]!Tabla2[Actividades Programables Presupuestables],"",0))</f>
        <v>#REF!</v>
      </c>
      <c r="I1445" s="529" t="str">
        <f>IFERROR(VLOOKUP('[2]Formulario PPGR3'!$G1445,'[2]Formulario PPGR2'!$H$9:$V$534,15,FALSE),"")</f>
        <v/>
      </c>
      <c r="J1445" s="534"/>
      <c r="K1445" s="533"/>
      <c r="L1445" s="530" t="str">
        <f>IF([2]!Tabla1[[#This Row],[Descripción]]="","",_xlfn.XLOOKUP([2]!Tabla1[[#This Row],[Descripción]],[2]!Tabla10[Descripción],[2]!Tabla10[Unidad de Medida],"",0))</f>
        <v/>
      </c>
      <c r="M1445" s="321"/>
      <c r="N1445" s="546" t="str">
        <f>IF([2]!Tabla1[[#This Row],[Descripción]]="","",_xlfn.XLOOKUP([2]!Tabla1[[#This Row],[Descripción]],[2]!Tabla10[Descripción],[2]!Tabla10[Precio Unitario],0))</f>
        <v/>
      </c>
      <c r="O1445" s="546" t="str">
        <f>IF([2]!Tabla1[[#This Row],[Cantidad de Insumos]]="","",[2]!Tabla1[[#This Row],[Precio Unitario]]*[2]!Tabla1[[#This Row],[Cantidad de Insumos]])</f>
        <v/>
      </c>
      <c r="P1445" s="531" t="str">
        <f>IF([2]!Tabla1[[#This Row],[Descripción]]="","",_xlfn.XLOOKUP([2]!Tabla1[[#This Row],[Descripción]],[2]!Tabla10[Descripción],[2]!Tabla10[CODIGO PRESUPUESTARIO],0))</f>
        <v/>
      </c>
      <c r="Q1445" s="532"/>
      <c r="R1445" s="532" t="str">
        <f>IF([2]!Tabla1[[#This Row],[Insumos]]="","",_xlfn.XLOOKUP([2]!Tabla1[[#This Row],[Insumos]],[2]!Tabla10[Insumo],[2]!Tabla10[InsumoAbrev],"",0))</f>
        <v/>
      </c>
      <c r="S1445" s="191"/>
    </row>
    <row r="1446" spans="2:19">
      <c r="B1446" s="191" t="str">
        <f>IF('Formulario PPGR3'!$G1446="","",CONCATENATE('Formulario PPGR3'!$C1446,".",'Formulario PPGR3'!$D1446,".",'Formulario PPGR3'!$E1446,".",'Formulario PPGR3'!$F1446))</f>
        <v/>
      </c>
      <c r="C1446" s="191" t="str">
        <f>IF('Formulario PPGR3'!$G1446="","",'Formulario PPGR1'!#REF!)</f>
        <v/>
      </c>
      <c r="D1446" s="191" t="str">
        <f>IF('Formulario PPGR3'!$G1446="","",'Formulario PPGR1'!#REF!)</f>
        <v/>
      </c>
      <c r="E1446" s="191" t="str">
        <f>IF('Formulario PPGR3'!$G1446="","",'Formulario PPGR1'!#REF!)</f>
        <v/>
      </c>
      <c r="F1446" s="191" t="str">
        <f>IF('Formulario PPGR3'!$G1446="","",'Formulario PPGR1'!#REF!)</f>
        <v/>
      </c>
      <c r="G1446" s="241"/>
      <c r="H1446" s="528" t="e" cm="1" vm="1">
        <f t="array" ref="H1446">IF([2]!Tabla1[[#This Row],[Código_Actividad]]="","",_xlfn.XLOOKUP([2]!Tabla1[[#This Row],[Código_Actividad]],CodigoActividad,[2]!Tabla2[Actividades Programables Presupuestables],"",0))</f>
        <v>#REF!</v>
      </c>
      <c r="I1446" s="529" t="str">
        <f>IFERROR(VLOOKUP('[2]Formulario PPGR3'!$G1446,'[2]Formulario PPGR2'!$H$9:$V$534,15,FALSE),"")</f>
        <v/>
      </c>
      <c r="J1446" s="534"/>
      <c r="K1446" s="533"/>
      <c r="L1446" s="530" t="str">
        <f>IF([2]!Tabla1[[#This Row],[Descripción]]="","",_xlfn.XLOOKUP([2]!Tabla1[[#This Row],[Descripción]],[2]!Tabla10[Descripción],[2]!Tabla10[Unidad de Medida],"",0))</f>
        <v/>
      </c>
      <c r="M1446" s="321"/>
      <c r="N1446" s="546" t="str">
        <f>IF([2]!Tabla1[[#This Row],[Descripción]]="","",_xlfn.XLOOKUP([2]!Tabla1[[#This Row],[Descripción]],[2]!Tabla10[Descripción],[2]!Tabla10[Precio Unitario],0))</f>
        <v/>
      </c>
      <c r="O1446" s="546" t="str">
        <f>IF([2]!Tabla1[[#This Row],[Cantidad de Insumos]]="","",[2]!Tabla1[[#This Row],[Precio Unitario]]*[2]!Tabla1[[#This Row],[Cantidad de Insumos]])</f>
        <v/>
      </c>
      <c r="P1446" s="531" t="str">
        <f>IF([2]!Tabla1[[#This Row],[Descripción]]="","",_xlfn.XLOOKUP([2]!Tabla1[[#This Row],[Descripción]],[2]!Tabla10[Descripción],[2]!Tabla10[CODIGO PRESUPUESTARIO],0))</f>
        <v/>
      </c>
      <c r="Q1446" s="532"/>
      <c r="R1446" s="532" t="str">
        <f>IF([2]!Tabla1[[#This Row],[Insumos]]="","",_xlfn.XLOOKUP([2]!Tabla1[[#This Row],[Insumos]],[2]!Tabla10[Insumo],[2]!Tabla10[InsumoAbrev],"",0))</f>
        <v/>
      </c>
      <c r="S1446" s="191"/>
    </row>
    <row r="1447" spans="2:19">
      <c r="B1447" s="191" t="str">
        <f>IF('Formulario PPGR3'!$G1447="","",CONCATENATE('Formulario PPGR3'!$C1447,".",'Formulario PPGR3'!$D1447,".",'Formulario PPGR3'!$E1447,".",'Formulario PPGR3'!$F1447))</f>
        <v/>
      </c>
      <c r="C1447" s="191" t="str">
        <f>IF('Formulario PPGR3'!$G1447="","",'Formulario PPGR1'!#REF!)</f>
        <v/>
      </c>
      <c r="D1447" s="191" t="str">
        <f>IF('Formulario PPGR3'!$G1447="","",'Formulario PPGR1'!#REF!)</f>
        <v/>
      </c>
      <c r="E1447" s="191" t="str">
        <f>IF('Formulario PPGR3'!$G1447="","",'Formulario PPGR1'!#REF!)</f>
        <v/>
      </c>
      <c r="F1447" s="191" t="str">
        <f>IF('Formulario PPGR3'!$G1447="","",'Formulario PPGR1'!#REF!)</f>
        <v/>
      </c>
      <c r="G1447" s="241"/>
      <c r="H1447" s="528" t="e" cm="1" vm="1">
        <f t="array" ref="H1447">IF([2]!Tabla1[[#This Row],[Código_Actividad]]="","",_xlfn.XLOOKUP([2]!Tabla1[[#This Row],[Código_Actividad]],CodigoActividad,[2]!Tabla2[Actividades Programables Presupuestables],"",0))</f>
        <v>#REF!</v>
      </c>
      <c r="I1447" s="529" t="str">
        <f>IFERROR(VLOOKUP('[2]Formulario PPGR3'!$G1447,'[2]Formulario PPGR2'!$H$9:$V$534,15,FALSE),"")</f>
        <v/>
      </c>
      <c r="J1447" s="534"/>
      <c r="K1447" s="533"/>
      <c r="L1447" s="530" t="str">
        <f>IF([2]!Tabla1[[#This Row],[Descripción]]="","",_xlfn.XLOOKUP([2]!Tabla1[[#This Row],[Descripción]],[2]!Tabla10[Descripción],[2]!Tabla10[Unidad de Medida],"",0))</f>
        <v/>
      </c>
      <c r="M1447" s="321"/>
      <c r="N1447" s="546" t="str">
        <f>IF([2]!Tabla1[[#This Row],[Descripción]]="","",_xlfn.XLOOKUP([2]!Tabla1[[#This Row],[Descripción]],[2]!Tabla10[Descripción],[2]!Tabla10[Precio Unitario],0))</f>
        <v/>
      </c>
      <c r="O1447" s="546" t="str">
        <f>IF([2]!Tabla1[[#This Row],[Cantidad de Insumos]]="","",[2]!Tabla1[[#This Row],[Precio Unitario]]*[2]!Tabla1[[#This Row],[Cantidad de Insumos]])</f>
        <v/>
      </c>
      <c r="P1447" s="531" t="str">
        <f>IF([2]!Tabla1[[#This Row],[Descripción]]="","",_xlfn.XLOOKUP([2]!Tabla1[[#This Row],[Descripción]],[2]!Tabla10[Descripción],[2]!Tabla10[CODIGO PRESUPUESTARIO],0))</f>
        <v/>
      </c>
      <c r="Q1447" s="532"/>
      <c r="R1447" s="532" t="str">
        <f>IF([2]!Tabla1[[#This Row],[Insumos]]="","",_xlfn.XLOOKUP([2]!Tabla1[[#This Row],[Insumos]],[2]!Tabla10[Insumo],[2]!Tabla10[InsumoAbrev],"",0))</f>
        <v/>
      </c>
      <c r="S1447" s="191"/>
    </row>
    <row r="1448" spans="2:19">
      <c r="B1448" s="191" t="str">
        <f>IF('Formulario PPGR3'!$G1448="","",CONCATENATE('Formulario PPGR3'!$C1448,".",'Formulario PPGR3'!$D1448,".",'Formulario PPGR3'!$E1448,".",'Formulario PPGR3'!$F1448))</f>
        <v/>
      </c>
      <c r="C1448" s="191" t="str">
        <f>IF('Formulario PPGR3'!$G1448="","",'Formulario PPGR1'!#REF!)</f>
        <v/>
      </c>
      <c r="D1448" s="191" t="str">
        <f>IF('Formulario PPGR3'!$G1448="","",'Formulario PPGR1'!#REF!)</f>
        <v/>
      </c>
      <c r="E1448" s="191" t="str">
        <f>IF('Formulario PPGR3'!$G1448="","",'Formulario PPGR1'!#REF!)</f>
        <v/>
      </c>
      <c r="F1448" s="191" t="str">
        <f>IF('Formulario PPGR3'!$G1448="","",'Formulario PPGR1'!#REF!)</f>
        <v/>
      </c>
      <c r="G1448" s="241"/>
      <c r="H1448" s="528" t="e" cm="1" vm="1">
        <f t="array" ref="H1448">IF([2]!Tabla1[[#This Row],[Código_Actividad]]="","",_xlfn.XLOOKUP([2]!Tabla1[[#This Row],[Código_Actividad]],CodigoActividad,[2]!Tabla2[Actividades Programables Presupuestables],"",0))</f>
        <v>#REF!</v>
      </c>
      <c r="I1448" s="529" t="str">
        <f>IFERROR(VLOOKUP('[2]Formulario PPGR3'!$G1448,'[2]Formulario PPGR2'!$H$9:$V$534,15,FALSE),"")</f>
        <v/>
      </c>
      <c r="J1448" s="534"/>
      <c r="K1448" s="533"/>
      <c r="L1448" s="530" t="str">
        <f>IF([2]!Tabla1[[#This Row],[Descripción]]="","",_xlfn.XLOOKUP([2]!Tabla1[[#This Row],[Descripción]],[2]!Tabla10[Descripción],[2]!Tabla10[Unidad de Medida],"",0))</f>
        <v/>
      </c>
      <c r="M1448" s="321"/>
      <c r="N1448" s="546" t="str">
        <f>IF([2]!Tabla1[[#This Row],[Descripción]]="","",_xlfn.XLOOKUP([2]!Tabla1[[#This Row],[Descripción]],[2]!Tabla10[Descripción],[2]!Tabla10[Precio Unitario],0))</f>
        <v/>
      </c>
      <c r="O1448" s="546" t="str">
        <f>IF([2]!Tabla1[[#This Row],[Cantidad de Insumos]]="","",[2]!Tabla1[[#This Row],[Precio Unitario]]*[2]!Tabla1[[#This Row],[Cantidad de Insumos]])</f>
        <v/>
      </c>
      <c r="P1448" s="531" t="str">
        <f>IF([2]!Tabla1[[#This Row],[Descripción]]="","",_xlfn.XLOOKUP([2]!Tabla1[[#This Row],[Descripción]],[2]!Tabla10[Descripción],[2]!Tabla10[CODIGO PRESUPUESTARIO],0))</f>
        <v/>
      </c>
      <c r="Q1448" s="532"/>
      <c r="R1448" s="532" t="str">
        <f>IF([2]!Tabla1[[#This Row],[Insumos]]="","",_xlfn.XLOOKUP([2]!Tabla1[[#This Row],[Insumos]],[2]!Tabla10[Insumo],[2]!Tabla10[InsumoAbrev],"",0))</f>
        <v/>
      </c>
      <c r="S1448" s="191"/>
    </row>
    <row r="1449" spans="2:19">
      <c r="B1449" s="191" t="str">
        <f>IF('Formulario PPGR3'!$G1449="","",CONCATENATE('Formulario PPGR3'!$C1449,".",'Formulario PPGR3'!$D1449,".",'Formulario PPGR3'!$E1449,".",'Formulario PPGR3'!$F1449))</f>
        <v/>
      </c>
      <c r="C1449" s="191" t="str">
        <f>IF('Formulario PPGR3'!$G1449="","",'Formulario PPGR1'!#REF!)</f>
        <v/>
      </c>
      <c r="D1449" s="191" t="str">
        <f>IF('Formulario PPGR3'!$G1449="","",'Formulario PPGR1'!#REF!)</f>
        <v/>
      </c>
      <c r="E1449" s="191" t="str">
        <f>IF('Formulario PPGR3'!$G1449="","",'Formulario PPGR1'!#REF!)</f>
        <v/>
      </c>
      <c r="F1449" s="191" t="str">
        <f>IF('Formulario PPGR3'!$G1449="","",'Formulario PPGR1'!#REF!)</f>
        <v/>
      </c>
      <c r="G1449" s="241"/>
      <c r="H1449" s="528" t="e" cm="1" vm="1">
        <f t="array" ref="H1449">IF([2]!Tabla1[[#This Row],[Código_Actividad]]="","",_xlfn.XLOOKUP([2]!Tabla1[[#This Row],[Código_Actividad]],CodigoActividad,[2]!Tabla2[Actividades Programables Presupuestables],"",0))</f>
        <v>#REF!</v>
      </c>
      <c r="I1449" s="529" t="str">
        <f>IFERROR(VLOOKUP('[2]Formulario PPGR3'!$G1449,'[2]Formulario PPGR2'!$H$9:$V$534,15,FALSE),"")</f>
        <v/>
      </c>
      <c r="J1449" s="534"/>
      <c r="K1449" s="533"/>
      <c r="L1449" s="530" t="str">
        <f>IF([2]!Tabla1[[#This Row],[Descripción]]="","",_xlfn.XLOOKUP([2]!Tabla1[[#This Row],[Descripción]],[2]!Tabla10[Descripción],[2]!Tabla10[Unidad de Medida],"",0))</f>
        <v/>
      </c>
      <c r="M1449" s="321"/>
      <c r="N1449" s="546" t="str">
        <f>IF([2]!Tabla1[[#This Row],[Descripción]]="","",_xlfn.XLOOKUP([2]!Tabla1[[#This Row],[Descripción]],[2]!Tabla10[Descripción],[2]!Tabla10[Precio Unitario],0))</f>
        <v/>
      </c>
      <c r="O1449" s="546" t="str">
        <f>IF([2]!Tabla1[[#This Row],[Cantidad de Insumos]]="","",[2]!Tabla1[[#This Row],[Precio Unitario]]*[2]!Tabla1[[#This Row],[Cantidad de Insumos]])</f>
        <v/>
      </c>
      <c r="P1449" s="531" t="str">
        <f>IF([2]!Tabla1[[#This Row],[Descripción]]="","",_xlfn.XLOOKUP([2]!Tabla1[[#This Row],[Descripción]],[2]!Tabla10[Descripción],[2]!Tabla10[CODIGO PRESUPUESTARIO],0))</f>
        <v/>
      </c>
      <c r="Q1449" s="532"/>
      <c r="R1449" s="532" t="str">
        <f>IF([2]!Tabla1[[#This Row],[Insumos]]="","",_xlfn.XLOOKUP([2]!Tabla1[[#This Row],[Insumos]],[2]!Tabla10[Insumo],[2]!Tabla10[InsumoAbrev],"",0))</f>
        <v/>
      </c>
      <c r="S1449" s="191"/>
    </row>
    <row r="1450" spans="2:19">
      <c r="B1450" s="191" t="str">
        <f>IF('Formulario PPGR3'!$G1450="","",CONCATENATE('Formulario PPGR3'!$C1450,".",'Formulario PPGR3'!$D1450,".",'Formulario PPGR3'!$E1450,".",'Formulario PPGR3'!$F1450))</f>
        <v/>
      </c>
      <c r="C1450" s="191" t="str">
        <f>IF('Formulario PPGR3'!$G1450="","",'Formulario PPGR1'!#REF!)</f>
        <v/>
      </c>
      <c r="D1450" s="191" t="str">
        <f>IF('Formulario PPGR3'!$G1450="","",'Formulario PPGR1'!#REF!)</f>
        <v/>
      </c>
      <c r="E1450" s="191" t="str">
        <f>IF('Formulario PPGR3'!$G1450="","",'Formulario PPGR1'!#REF!)</f>
        <v/>
      </c>
      <c r="F1450" s="191" t="str">
        <f>IF('Formulario PPGR3'!$G1450="","",'Formulario PPGR1'!#REF!)</f>
        <v/>
      </c>
      <c r="G1450" s="241"/>
      <c r="H1450" s="528" t="e" cm="1" vm="1">
        <f t="array" ref="H1450">IF([2]!Tabla1[[#This Row],[Código_Actividad]]="","",_xlfn.XLOOKUP([2]!Tabla1[[#This Row],[Código_Actividad]],CodigoActividad,[2]!Tabla2[Actividades Programables Presupuestables],"",0))</f>
        <v>#REF!</v>
      </c>
      <c r="I1450" s="529" t="str">
        <f>IFERROR(VLOOKUP('[2]Formulario PPGR3'!$G1450,'[2]Formulario PPGR2'!$H$9:$V$534,15,FALSE),"")</f>
        <v/>
      </c>
      <c r="J1450" s="534"/>
      <c r="K1450" s="533"/>
      <c r="L1450" s="530" t="str">
        <f>IF([2]!Tabla1[[#This Row],[Descripción]]="","",_xlfn.XLOOKUP([2]!Tabla1[[#This Row],[Descripción]],[2]!Tabla10[Descripción],[2]!Tabla10[Unidad de Medida],"",0))</f>
        <v/>
      </c>
      <c r="M1450" s="321"/>
      <c r="N1450" s="546" t="str">
        <f>IF([2]!Tabla1[[#This Row],[Descripción]]="","",_xlfn.XLOOKUP([2]!Tabla1[[#This Row],[Descripción]],[2]!Tabla10[Descripción],[2]!Tabla10[Precio Unitario],0))</f>
        <v/>
      </c>
      <c r="O1450" s="546" t="str">
        <f>IF([2]!Tabla1[[#This Row],[Cantidad de Insumos]]="","",[2]!Tabla1[[#This Row],[Precio Unitario]]*[2]!Tabla1[[#This Row],[Cantidad de Insumos]])</f>
        <v/>
      </c>
      <c r="P1450" s="531" t="str">
        <f>IF([2]!Tabla1[[#This Row],[Descripción]]="","",_xlfn.XLOOKUP([2]!Tabla1[[#This Row],[Descripción]],[2]!Tabla10[Descripción],[2]!Tabla10[CODIGO PRESUPUESTARIO],0))</f>
        <v/>
      </c>
      <c r="Q1450" s="532"/>
      <c r="R1450" s="532" t="str">
        <f>IF([2]!Tabla1[[#This Row],[Insumos]]="","",_xlfn.XLOOKUP([2]!Tabla1[[#This Row],[Insumos]],[2]!Tabla10[Insumo],[2]!Tabla10[InsumoAbrev],"",0))</f>
        <v/>
      </c>
      <c r="S1450" s="191"/>
    </row>
    <row r="1451" spans="2:19">
      <c r="B1451" s="191" t="str">
        <f>IF('Formulario PPGR3'!$G1451="","",CONCATENATE('Formulario PPGR3'!$C1451,".",'Formulario PPGR3'!$D1451,".",'Formulario PPGR3'!$E1451,".",'Formulario PPGR3'!$F1451))</f>
        <v/>
      </c>
      <c r="C1451" s="191" t="str">
        <f>IF('Formulario PPGR3'!$G1451="","",'Formulario PPGR1'!#REF!)</f>
        <v/>
      </c>
      <c r="D1451" s="191" t="str">
        <f>IF('Formulario PPGR3'!$G1451="","",'Formulario PPGR1'!#REF!)</f>
        <v/>
      </c>
      <c r="E1451" s="191" t="str">
        <f>IF('Formulario PPGR3'!$G1451="","",'Formulario PPGR1'!#REF!)</f>
        <v/>
      </c>
      <c r="F1451" s="191" t="str">
        <f>IF('Formulario PPGR3'!$G1451="","",'Formulario PPGR1'!#REF!)</f>
        <v/>
      </c>
      <c r="G1451" s="241"/>
      <c r="H1451" s="528" t="e" cm="1" vm="1">
        <f t="array" ref="H1451">IF([2]!Tabla1[[#This Row],[Código_Actividad]]="","",_xlfn.XLOOKUP([2]!Tabla1[[#This Row],[Código_Actividad]],CodigoActividad,[2]!Tabla2[Actividades Programables Presupuestables],"",0))</f>
        <v>#REF!</v>
      </c>
      <c r="I1451" s="529" t="str">
        <f>IFERROR(VLOOKUP('[2]Formulario PPGR3'!$G1451,'[2]Formulario PPGR2'!$H$9:$V$534,15,FALSE),"")</f>
        <v/>
      </c>
      <c r="J1451" s="534"/>
      <c r="K1451" s="533"/>
      <c r="L1451" s="530" t="str">
        <f>IF([2]!Tabla1[[#This Row],[Descripción]]="","",_xlfn.XLOOKUP([2]!Tabla1[[#This Row],[Descripción]],[2]!Tabla10[Descripción],[2]!Tabla10[Unidad de Medida],"",0))</f>
        <v/>
      </c>
      <c r="M1451" s="321"/>
      <c r="N1451" s="546" t="str">
        <f>IF([2]!Tabla1[[#This Row],[Descripción]]="","",_xlfn.XLOOKUP([2]!Tabla1[[#This Row],[Descripción]],[2]!Tabla10[Descripción],[2]!Tabla10[Precio Unitario],0))</f>
        <v/>
      </c>
      <c r="O1451" s="546" t="str">
        <f>IF([2]!Tabla1[[#This Row],[Cantidad de Insumos]]="","",[2]!Tabla1[[#This Row],[Precio Unitario]]*[2]!Tabla1[[#This Row],[Cantidad de Insumos]])</f>
        <v/>
      </c>
      <c r="P1451" s="531" t="str">
        <f>IF([2]!Tabla1[[#This Row],[Descripción]]="","",_xlfn.XLOOKUP([2]!Tabla1[[#This Row],[Descripción]],[2]!Tabla10[Descripción],[2]!Tabla10[CODIGO PRESUPUESTARIO],0))</f>
        <v/>
      </c>
      <c r="Q1451" s="532"/>
      <c r="R1451" s="532" t="str">
        <f>IF([2]!Tabla1[[#This Row],[Insumos]]="","",_xlfn.XLOOKUP([2]!Tabla1[[#This Row],[Insumos]],[2]!Tabla10[Insumo],[2]!Tabla10[InsumoAbrev],"",0))</f>
        <v/>
      </c>
      <c r="S1451" s="191"/>
    </row>
    <row r="1452" spans="2:19">
      <c r="B1452" s="191" t="str">
        <f>IF('Formulario PPGR3'!$G1452="","",CONCATENATE('Formulario PPGR3'!$C1452,".",'Formulario PPGR3'!$D1452,".",'Formulario PPGR3'!$E1452,".",'Formulario PPGR3'!$F1452))</f>
        <v/>
      </c>
      <c r="C1452" s="191" t="str">
        <f>IF('Formulario PPGR3'!$G1452="","",'Formulario PPGR1'!#REF!)</f>
        <v/>
      </c>
      <c r="D1452" s="191" t="str">
        <f>IF('Formulario PPGR3'!$G1452="","",'Formulario PPGR1'!#REF!)</f>
        <v/>
      </c>
      <c r="E1452" s="191" t="str">
        <f>IF('Formulario PPGR3'!$G1452="","",'Formulario PPGR1'!#REF!)</f>
        <v/>
      </c>
      <c r="F1452" s="191" t="str">
        <f>IF('Formulario PPGR3'!$G1452="","",'Formulario PPGR1'!#REF!)</f>
        <v/>
      </c>
      <c r="G1452" s="241"/>
      <c r="H1452" s="528" t="e" cm="1" vm="1">
        <f t="array" ref="H1452">IF([2]!Tabla1[[#This Row],[Código_Actividad]]="","",_xlfn.XLOOKUP([2]!Tabla1[[#This Row],[Código_Actividad]],CodigoActividad,[2]!Tabla2[Actividades Programables Presupuestables],"",0))</f>
        <v>#REF!</v>
      </c>
      <c r="I1452" s="529" t="str">
        <f>IFERROR(VLOOKUP('[2]Formulario PPGR3'!$G1452,'[2]Formulario PPGR2'!$H$9:$V$534,15,FALSE),"")</f>
        <v/>
      </c>
      <c r="J1452" s="534"/>
      <c r="K1452" s="533"/>
      <c r="L1452" s="530" t="str">
        <f>IF([2]!Tabla1[[#This Row],[Descripción]]="","",_xlfn.XLOOKUP([2]!Tabla1[[#This Row],[Descripción]],[2]!Tabla10[Descripción],[2]!Tabla10[Unidad de Medida],"",0))</f>
        <v/>
      </c>
      <c r="M1452" s="321"/>
      <c r="N1452" s="546" t="str">
        <f>IF([2]!Tabla1[[#This Row],[Descripción]]="","",_xlfn.XLOOKUP([2]!Tabla1[[#This Row],[Descripción]],[2]!Tabla10[Descripción],[2]!Tabla10[Precio Unitario],0))</f>
        <v/>
      </c>
      <c r="O1452" s="546" t="str">
        <f>IF([2]!Tabla1[[#This Row],[Cantidad de Insumos]]="","",[2]!Tabla1[[#This Row],[Precio Unitario]]*[2]!Tabla1[[#This Row],[Cantidad de Insumos]])</f>
        <v/>
      </c>
      <c r="P1452" s="531" t="str">
        <f>IF([2]!Tabla1[[#This Row],[Descripción]]="","",_xlfn.XLOOKUP([2]!Tabla1[[#This Row],[Descripción]],[2]!Tabla10[Descripción],[2]!Tabla10[CODIGO PRESUPUESTARIO],0))</f>
        <v/>
      </c>
      <c r="Q1452" s="532"/>
      <c r="R1452" s="532" t="str">
        <f>IF([2]!Tabla1[[#This Row],[Insumos]]="","",_xlfn.XLOOKUP([2]!Tabla1[[#This Row],[Insumos]],[2]!Tabla10[Insumo],[2]!Tabla10[InsumoAbrev],"",0))</f>
        <v/>
      </c>
      <c r="S1452" s="191"/>
    </row>
    <row r="1453" spans="2:19">
      <c r="B1453" s="191" t="str">
        <f>IF('Formulario PPGR3'!$G1453="","",CONCATENATE('Formulario PPGR3'!$C1453,".",'Formulario PPGR3'!$D1453,".",'Formulario PPGR3'!$E1453,".",'Formulario PPGR3'!$F1453))</f>
        <v/>
      </c>
      <c r="C1453" s="191" t="str">
        <f>IF('Formulario PPGR3'!$G1453="","",'Formulario PPGR1'!#REF!)</f>
        <v/>
      </c>
      <c r="D1453" s="191" t="str">
        <f>IF('Formulario PPGR3'!$G1453="","",'Formulario PPGR1'!#REF!)</f>
        <v/>
      </c>
      <c r="E1453" s="191" t="str">
        <f>IF('Formulario PPGR3'!$G1453="","",'Formulario PPGR1'!#REF!)</f>
        <v/>
      </c>
      <c r="F1453" s="191" t="str">
        <f>IF('Formulario PPGR3'!$G1453="","",'Formulario PPGR1'!#REF!)</f>
        <v/>
      </c>
      <c r="G1453" s="241"/>
      <c r="H1453" s="528" t="e" cm="1" vm="1">
        <f t="array" ref="H1453">IF([2]!Tabla1[[#This Row],[Código_Actividad]]="","",_xlfn.XLOOKUP([2]!Tabla1[[#This Row],[Código_Actividad]],CodigoActividad,[2]!Tabla2[Actividades Programables Presupuestables],"",0))</f>
        <v>#REF!</v>
      </c>
      <c r="I1453" s="529" t="str">
        <f>IFERROR(VLOOKUP('[2]Formulario PPGR3'!$G1453,'[2]Formulario PPGR2'!$H$9:$V$534,15,FALSE),"")</f>
        <v/>
      </c>
      <c r="J1453" s="534"/>
      <c r="K1453" s="533"/>
      <c r="L1453" s="530" t="str">
        <f>IF([2]!Tabla1[[#This Row],[Descripción]]="","",_xlfn.XLOOKUP([2]!Tabla1[[#This Row],[Descripción]],[2]!Tabla10[Descripción],[2]!Tabla10[Unidad de Medida],"",0))</f>
        <v/>
      </c>
      <c r="M1453" s="321"/>
      <c r="N1453" s="546" t="str">
        <f>IF([2]!Tabla1[[#This Row],[Descripción]]="","",_xlfn.XLOOKUP([2]!Tabla1[[#This Row],[Descripción]],[2]!Tabla10[Descripción],[2]!Tabla10[Precio Unitario],0))</f>
        <v/>
      </c>
      <c r="O1453" s="546" t="str">
        <f>IF([2]!Tabla1[[#This Row],[Cantidad de Insumos]]="","",[2]!Tabla1[[#This Row],[Precio Unitario]]*[2]!Tabla1[[#This Row],[Cantidad de Insumos]])</f>
        <v/>
      </c>
      <c r="P1453" s="531" t="str">
        <f>IF([2]!Tabla1[[#This Row],[Descripción]]="","",_xlfn.XLOOKUP([2]!Tabla1[[#This Row],[Descripción]],[2]!Tabla10[Descripción],[2]!Tabla10[CODIGO PRESUPUESTARIO],0))</f>
        <v/>
      </c>
      <c r="Q1453" s="532"/>
      <c r="R1453" s="532" t="str">
        <f>IF([2]!Tabla1[[#This Row],[Insumos]]="","",_xlfn.XLOOKUP([2]!Tabla1[[#This Row],[Insumos]],[2]!Tabla10[Insumo],[2]!Tabla10[InsumoAbrev],"",0))</f>
        <v/>
      </c>
      <c r="S1453" s="191"/>
    </row>
    <row r="1454" spans="2:19">
      <c r="B1454" s="191" t="str">
        <f>IF('Formulario PPGR3'!$G1454="","",CONCATENATE('Formulario PPGR3'!$C1454,".",'Formulario PPGR3'!$D1454,".",'Formulario PPGR3'!$E1454,".",'Formulario PPGR3'!$F1454))</f>
        <v/>
      </c>
      <c r="C1454" s="191" t="str">
        <f>IF('Formulario PPGR3'!$G1454="","",'Formulario PPGR1'!#REF!)</f>
        <v/>
      </c>
      <c r="D1454" s="191" t="str">
        <f>IF('Formulario PPGR3'!$G1454="","",'Formulario PPGR1'!#REF!)</f>
        <v/>
      </c>
      <c r="E1454" s="191" t="str">
        <f>IF('Formulario PPGR3'!$G1454="","",'Formulario PPGR1'!#REF!)</f>
        <v/>
      </c>
      <c r="F1454" s="191" t="str">
        <f>IF('Formulario PPGR3'!$G1454="","",'Formulario PPGR1'!#REF!)</f>
        <v/>
      </c>
      <c r="G1454" s="241"/>
      <c r="H1454" s="528" t="e" cm="1" vm="1">
        <f t="array" ref="H1454">IF([2]!Tabla1[[#This Row],[Código_Actividad]]="","",_xlfn.XLOOKUP([2]!Tabla1[[#This Row],[Código_Actividad]],CodigoActividad,[2]!Tabla2[Actividades Programables Presupuestables],"",0))</f>
        <v>#REF!</v>
      </c>
      <c r="I1454" s="529" t="str">
        <f>IFERROR(VLOOKUP('[2]Formulario PPGR3'!$G1454,'[2]Formulario PPGR2'!$H$9:$V$534,15,FALSE),"")</f>
        <v/>
      </c>
      <c r="J1454" s="534"/>
      <c r="K1454" s="533"/>
      <c r="L1454" s="530" t="str">
        <f>IF([2]!Tabla1[[#This Row],[Descripción]]="","",_xlfn.XLOOKUP([2]!Tabla1[[#This Row],[Descripción]],[2]!Tabla10[Descripción],[2]!Tabla10[Unidad de Medida],"",0))</f>
        <v/>
      </c>
      <c r="M1454" s="321"/>
      <c r="N1454" s="546" t="str">
        <f>IF([2]!Tabla1[[#This Row],[Descripción]]="","",_xlfn.XLOOKUP([2]!Tabla1[[#This Row],[Descripción]],[2]!Tabla10[Descripción],[2]!Tabla10[Precio Unitario],0))</f>
        <v/>
      </c>
      <c r="O1454" s="546" t="str">
        <f>IF([2]!Tabla1[[#This Row],[Cantidad de Insumos]]="","",[2]!Tabla1[[#This Row],[Precio Unitario]]*[2]!Tabla1[[#This Row],[Cantidad de Insumos]])</f>
        <v/>
      </c>
      <c r="P1454" s="531" t="str">
        <f>IF([2]!Tabla1[[#This Row],[Descripción]]="","",_xlfn.XLOOKUP([2]!Tabla1[[#This Row],[Descripción]],[2]!Tabla10[Descripción],[2]!Tabla10[CODIGO PRESUPUESTARIO],0))</f>
        <v/>
      </c>
      <c r="Q1454" s="532"/>
      <c r="R1454" s="532" t="str">
        <f>IF([2]!Tabla1[[#This Row],[Insumos]]="","",_xlfn.XLOOKUP([2]!Tabla1[[#This Row],[Insumos]],[2]!Tabla10[Insumo],[2]!Tabla10[InsumoAbrev],"",0))</f>
        <v/>
      </c>
      <c r="S1454" s="191"/>
    </row>
    <row r="1455" spans="2:19">
      <c r="B1455" s="191" t="str">
        <f>IF('Formulario PPGR3'!$G1455="","",CONCATENATE('Formulario PPGR3'!$C1455,".",'Formulario PPGR3'!$D1455,".",'Formulario PPGR3'!$E1455,".",'Formulario PPGR3'!$F1455))</f>
        <v/>
      </c>
      <c r="C1455" s="191" t="str">
        <f>IF('Formulario PPGR3'!$G1455="","",'Formulario PPGR1'!#REF!)</f>
        <v/>
      </c>
      <c r="D1455" s="191" t="str">
        <f>IF('Formulario PPGR3'!$G1455="","",'Formulario PPGR1'!#REF!)</f>
        <v/>
      </c>
      <c r="E1455" s="191" t="str">
        <f>IF('Formulario PPGR3'!$G1455="","",'Formulario PPGR1'!#REF!)</f>
        <v/>
      </c>
      <c r="F1455" s="191" t="str">
        <f>IF('Formulario PPGR3'!$G1455="","",'Formulario PPGR1'!#REF!)</f>
        <v/>
      </c>
      <c r="G1455" s="241"/>
      <c r="H1455" s="528" t="e" cm="1" vm="1">
        <f t="array" ref="H1455">IF([2]!Tabla1[[#This Row],[Código_Actividad]]="","",_xlfn.XLOOKUP([2]!Tabla1[[#This Row],[Código_Actividad]],CodigoActividad,[2]!Tabla2[Actividades Programables Presupuestables],"",0))</f>
        <v>#REF!</v>
      </c>
      <c r="I1455" s="529" t="str">
        <f>IFERROR(VLOOKUP('[2]Formulario PPGR3'!$G1455,'[2]Formulario PPGR2'!$H$9:$V$534,15,FALSE),"")</f>
        <v/>
      </c>
      <c r="J1455" s="534"/>
      <c r="K1455" s="533"/>
      <c r="L1455" s="530" t="str">
        <f>IF([2]!Tabla1[[#This Row],[Descripción]]="","",_xlfn.XLOOKUP([2]!Tabla1[[#This Row],[Descripción]],[2]!Tabla10[Descripción],[2]!Tabla10[Unidad de Medida],"",0))</f>
        <v/>
      </c>
      <c r="M1455" s="321"/>
      <c r="N1455" s="546" t="str">
        <f>IF([2]!Tabla1[[#This Row],[Descripción]]="","",_xlfn.XLOOKUP([2]!Tabla1[[#This Row],[Descripción]],[2]!Tabla10[Descripción],[2]!Tabla10[Precio Unitario],0))</f>
        <v/>
      </c>
      <c r="O1455" s="546" t="str">
        <f>IF([2]!Tabla1[[#This Row],[Cantidad de Insumos]]="","",[2]!Tabla1[[#This Row],[Precio Unitario]]*[2]!Tabla1[[#This Row],[Cantidad de Insumos]])</f>
        <v/>
      </c>
      <c r="P1455" s="531" t="str">
        <f>IF([2]!Tabla1[[#This Row],[Descripción]]="","",_xlfn.XLOOKUP([2]!Tabla1[[#This Row],[Descripción]],[2]!Tabla10[Descripción],[2]!Tabla10[CODIGO PRESUPUESTARIO],0))</f>
        <v/>
      </c>
      <c r="Q1455" s="532"/>
      <c r="R1455" s="532" t="str">
        <f>IF([2]!Tabla1[[#This Row],[Insumos]]="","",_xlfn.XLOOKUP([2]!Tabla1[[#This Row],[Insumos]],[2]!Tabla10[Insumo],[2]!Tabla10[InsumoAbrev],"",0))</f>
        <v/>
      </c>
      <c r="S1455" s="191"/>
    </row>
    <row r="1456" spans="2:19">
      <c r="B1456" s="191" t="str">
        <f>IF('Formulario PPGR3'!$G1456="","",CONCATENATE('Formulario PPGR3'!$C1456,".",'Formulario PPGR3'!$D1456,".",'Formulario PPGR3'!$E1456,".",'Formulario PPGR3'!$F1456))</f>
        <v/>
      </c>
      <c r="C1456" s="191" t="str">
        <f>IF('Formulario PPGR3'!$G1456="","",'Formulario PPGR1'!#REF!)</f>
        <v/>
      </c>
      <c r="D1456" s="191" t="str">
        <f>IF('Formulario PPGR3'!$G1456="","",'Formulario PPGR1'!#REF!)</f>
        <v/>
      </c>
      <c r="E1456" s="191" t="str">
        <f>IF('Formulario PPGR3'!$G1456="","",'Formulario PPGR1'!#REF!)</f>
        <v/>
      </c>
      <c r="F1456" s="191" t="str">
        <f>IF('Formulario PPGR3'!$G1456="","",'Formulario PPGR1'!#REF!)</f>
        <v/>
      </c>
      <c r="G1456" s="241"/>
      <c r="H1456" s="528" t="e" cm="1" vm="1">
        <f t="array" ref="H1456">IF([2]!Tabla1[[#This Row],[Código_Actividad]]="","",_xlfn.XLOOKUP([2]!Tabla1[[#This Row],[Código_Actividad]],CodigoActividad,[2]!Tabla2[Actividades Programables Presupuestables],"",0))</f>
        <v>#REF!</v>
      </c>
      <c r="I1456" s="529" t="str">
        <f>IFERROR(VLOOKUP('[2]Formulario PPGR3'!$G1456,'[2]Formulario PPGR2'!$H$9:$V$534,15,FALSE),"")</f>
        <v/>
      </c>
      <c r="J1456" s="534"/>
      <c r="K1456" s="533"/>
      <c r="L1456" s="530" t="str">
        <f>IF([2]!Tabla1[[#This Row],[Descripción]]="","",_xlfn.XLOOKUP([2]!Tabla1[[#This Row],[Descripción]],[2]!Tabla10[Descripción],[2]!Tabla10[Unidad de Medida],"",0))</f>
        <v/>
      </c>
      <c r="M1456" s="321"/>
      <c r="N1456" s="546" t="str">
        <f>IF([2]!Tabla1[[#This Row],[Descripción]]="","",_xlfn.XLOOKUP([2]!Tabla1[[#This Row],[Descripción]],[2]!Tabla10[Descripción],[2]!Tabla10[Precio Unitario],0))</f>
        <v/>
      </c>
      <c r="O1456" s="546" t="str">
        <f>IF([2]!Tabla1[[#This Row],[Cantidad de Insumos]]="","",[2]!Tabla1[[#This Row],[Precio Unitario]]*[2]!Tabla1[[#This Row],[Cantidad de Insumos]])</f>
        <v/>
      </c>
      <c r="P1456" s="531" t="str">
        <f>IF([2]!Tabla1[[#This Row],[Descripción]]="","",_xlfn.XLOOKUP([2]!Tabla1[[#This Row],[Descripción]],[2]!Tabla10[Descripción],[2]!Tabla10[CODIGO PRESUPUESTARIO],0))</f>
        <v/>
      </c>
      <c r="Q1456" s="532"/>
      <c r="R1456" s="532" t="str">
        <f>IF([2]!Tabla1[[#This Row],[Insumos]]="","",_xlfn.XLOOKUP([2]!Tabla1[[#This Row],[Insumos]],[2]!Tabla10[Insumo],[2]!Tabla10[InsumoAbrev],"",0))</f>
        <v/>
      </c>
      <c r="S1456" s="191"/>
    </row>
    <row r="1457" spans="2:19">
      <c r="B1457" s="191" t="str">
        <f>IF('Formulario PPGR3'!$G1457="","",CONCATENATE('Formulario PPGR3'!$C1457,".",'Formulario PPGR3'!$D1457,".",'Formulario PPGR3'!$E1457,".",'Formulario PPGR3'!$F1457))</f>
        <v/>
      </c>
      <c r="C1457" s="191" t="str">
        <f>IF('Formulario PPGR3'!$G1457="","",'Formulario PPGR1'!#REF!)</f>
        <v/>
      </c>
      <c r="D1457" s="191" t="str">
        <f>IF('Formulario PPGR3'!$G1457="","",'Formulario PPGR1'!#REF!)</f>
        <v/>
      </c>
      <c r="E1457" s="191" t="str">
        <f>IF('Formulario PPGR3'!$G1457="","",'Formulario PPGR1'!#REF!)</f>
        <v/>
      </c>
      <c r="F1457" s="191" t="str">
        <f>IF('Formulario PPGR3'!$G1457="","",'Formulario PPGR1'!#REF!)</f>
        <v/>
      </c>
      <c r="G1457" s="241"/>
      <c r="H1457" s="528" t="e" cm="1" vm="1">
        <f t="array" ref="H1457">IF([2]!Tabla1[[#This Row],[Código_Actividad]]="","",_xlfn.XLOOKUP([2]!Tabla1[[#This Row],[Código_Actividad]],CodigoActividad,[2]!Tabla2[Actividades Programables Presupuestables],"",0))</f>
        <v>#REF!</v>
      </c>
      <c r="I1457" s="529" t="str">
        <f>IFERROR(VLOOKUP('[2]Formulario PPGR3'!$G1457,'[2]Formulario PPGR2'!$H$9:$V$534,15,FALSE),"")</f>
        <v/>
      </c>
      <c r="J1457" s="534"/>
      <c r="K1457" s="533"/>
      <c r="L1457" s="530" t="str">
        <f>IF([2]!Tabla1[[#This Row],[Descripción]]="","",_xlfn.XLOOKUP([2]!Tabla1[[#This Row],[Descripción]],[2]!Tabla10[Descripción],[2]!Tabla10[Unidad de Medida],"",0))</f>
        <v/>
      </c>
      <c r="M1457" s="321"/>
      <c r="N1457" s="546" t="str">
        <f>IF([2]!Tabla1[[#This Row],[Descripción]]="","",_xlfn.XLOOKUP([2]!Tabla1[[#This Row],[Descripción]],[2]!Tabla10[Descripción],[2]!Tabla10[Precio Unitario],0))</f>
        <v/>
      </c>
      <c r="O1457" s="546" t="str">
        <f>IF([2]!Tabla1[[#This Row],[Cantidad de Insumos]]="","",[2]!Tabla1[[#This Row],[Precio Unitario]]*[2]!Tabla1[[#This Row],[Cantidad de Insumos]])</f>
        <v/>
      </c>
      <c r="P1457" s="531" t="str">
        <f>IF([2]!Tabla1[[#This Row],[Descripción]]="","",_xlfn.XLOOKUP([2]!Tabla1[[#This Row],[Descripción]],[2]!Tabla10[Descripción],[2]!Tabla10[CODIGO PRESUPUESTARIO],0))</f>
        <v/>
      </c>
      <c r="Q1457" s="532"/>
      <c r="R1457" s="532" t="str">
        <f>IF([2]!Tabla1[[#This Row],[Insumos]]="","",_xlfn.XLOOKUP([2]!Tabla1[[#This Row],[Insumos]],[2]!Tabla10[Insumo],[2]!Tabla10[InsumoAbrev],"",0))</f>
        <v/>
      </c>
      <c r="S1457" s="191"/>
    </row>
    <row r="1458" spans="2:19">
      <c r="B1458" s="191" t="str">
        <f>IF('Formulario PPGR3'!$G1458="","",CONCATENATE('Formulario PPGR3'!$C1458,".",'Formulario PPGR3'!$D1458,".",'Formulario PPGR3'!$E1458,".",'Formulario PPGR3'!$F1458))</f>
        <v/>
      </c>
      <c r="C1458" s="191" t="str">
        <f>IF('Formulario PPGR3'!$G1458="","",'Formulario PPGR1'!#REF!)</f>
        <v/>
      </c>
      <c r="D1458" s="191" t="str">
        <f>IF('Formulario PPGR3'!$G1458="","",'Formulario PPGR1'!#REF!)</f>
        <v/>
      </c>
      <c r="E1458" s="191" t="str">
        <f>IF('Formulario PPGR3'!$G1458="","",'Formulario PPGR1'!#REF!)</f>
        <v/>
      </c>
      <c r="F1458" s="191" t="str">
        <f>IF('Formulario PPGR3'!$G1458="","",'Formulario PPGR1'!#REF!)</f>
        <v/>
      </c>
      <c r="G1458" s="241"/>
      <c r="H1458" s="528" t="e" cm="1" vm="1">
        <f t="array" ref="H1458">IF([2]!Tabla1[[#This Row],[Código_Actividad]]="","",_xlfn.XLOOKUP([2]!Tabla1[[#This Row],[Código_Actividad]],CodigoActividad,[2]!Tabla2[Actividades Programables Presupuestables],"",0))</f>
        <v>#REF!</v>
      </c>
      <c r="I1458" s="529" t="str">
        <f>IFERROR(VLOOKUP('[2]Formulario PPGR3'!$G1458,'[2]Formulario PPGR2'!$H$9:$V$534,15,FALSE),"")</f>
        <v/>
      </c>
      <c r="J1458" s="534"/>
      <c r="K1458" s="533"/>
      <c r="L1458" s="530" t="str">
        <f>IF([2]!Tabla1[[#This Row],[Descripción]]="","",_xlfn.XLOOKUP([2]!Tabla1[[#This Row],[Descripción]],[2]!Tabla10[Descripción],[2]!Tabla10[Unidad de Medida],"",0))</f>
        <v/>
      </c>
      <c r="M1458" s="321"/>
      <c r="N1458" s="546" t="str">
        <f>IF([2]!Tabla1[[#This Row],[Descripción]]="","",_xlfn.XLOOKUP([2]!Tabla1[[#This Row],[Descripción]],[2]!Tabla10[Descripción],[2]!Tabla10[Precio Unitario],0))</f>
        <v/>
      </c>
      <c r="O1458" s="546" t="str">
        <f>IF([2]!Tabla1[[#This Row],[Cantidad de Insumos]]="","",[2]!Tabla1[[#This Row],[Precio Unitario]]*[2]!Tabla1[[#This Row],[Cantidad de Insumos]])</f>
        <v/>
      </c>
      <c r="P1458" s="531" t="str">
        <f>IF([2]!Tabla1[[#This Row],[Descripción]]="","",_xlfn.XLOOKUP([2]!Tabla1[[#This Row],[Descripción]],[2]!Tabla10[Descripción],[2]!Tabla10[CODIGO PRESUPUESTARIO],0))</f>
        <v/>
      </c>
      <c r="Q1458" s="532"/>
      <c r="R1458" s="532" t="str">
        <f>IF([2]!Tabla1[[#This Row],[Insumos]]="","",_xlfn.XLOOKUP([2]!Tabla1[[#This Row],[Insumos]],[2]!Tabla10[Insumo],[2]!Tabla10[InsumoAbrev],"",0))</f>
        <v/>
      </c>
      <c r="S1458" s="191"/>
    </row>
    <row r="1459" spans="2:19">
      <c r="B1459" s="191" t="str">
        <f>IF('Formulario PPGR3'!$G1459="","",CONCATENATE('Formulario PPGR3'!$C1459,".",'Formulario PPGR3'!$D1459,".",'Formulario PPGR3'!$E1459,".",'Formulario PPGR3'!$F1459))</f>
        <v/>
      </c>
      <c r="C1459" s="191" t="str">
        <f>IF('Formulario PPGR3'!$G1459="","",'Formulario PPGR1'!#REF!)</f>
        <v/>
      </c>
      <c r="D1459" s="191" t="str">
        <f>IF('Formulario PPGR3'!$G1459="","",'Formulario PPGR1'!#REF!)</f>
        <v/>
      </c>
      <c r="E1459" s="191" t="str">
        <f>IF('Formulario PPGR3'!$G1459="","",'Formulario PPGR1'!#REF!)</f>
        <v/>
      </c>
      <c r="F1459" s="191" t="str">
        <f>IF('Formulario PPGR3'!$G1459="","",'Formulario PPGR1'!#REF!)</f>
        <v/>
      </c>
      <c r="G1459" s="241"/>
      <c r="H1459" s="528" t="e" cm="1" vm="1">
        <f t="array" ref="H1459">IF([2]!Tabla1[[#This Row],[Código_Actividad]]="","",_xlfn.XLOOKUP([2]!Tabla1[[#This Row],[Código_Actividad]],CodigoActividad,[2]!Tabla2[Actividades Programables Presupuestables],"",0))</f>
        <v>#REF!</v>
      </c>
      <c r="I1459" s="529" t="str">
        <f>IFERROR(VLOOKUP('[2]Formulario PPGR3'!$G1459,'[2]Formulario PPGR2'!$H$9:$V$534,15,FALSE),"")</f>
        <v/>
      </c>
      <c r="J1459" s="534"/>
      <c r="K1459" s="533"/>
      <c r="L1459" s="530" t="str">
        <f>IF([2]!Tabla1[[#This Row],[Descripción]]="","",_xlfn.XLOOKUP([2]!Tabla1[[#This Row],[Descripción]],[2]!Tabla10[Descripción],[2]!Tabla10[Unidad de Medida],"",0))</f>
        <v/>
      </c>
      <c r="M1459" s="321"/>
      <c r="N1459" s="546" t="str">
        <f>IF([2]!Tabla1[[#This Row],[Descripción]]="","",_xlfn.XLOOKUP([2]!Tabla1[[#This Row],[Descripción]],[2]!Tabla10[Descripción],[2]!Tabla10[Precio Unitario],0))</f>
        <v/>
      </c>
      <c r="O1459" s="546" t="str">
        <f>IF([2]!Tabla1[[#This Row],[Cantidad de Insumos]]="","",[2]!Tabla1[[#This Row],[Precio Unitario]]*[2]!Tabla1[[#This Row],[Cantidad de Insumos]])</f>
        <v/>
      </c>
      <c r="P1459" s="531" t="str">
        <f>IF([2]!Tabla1[[#This Row],[Descripción]]="","",_xlfn.XLOOKUP([2]!Tabla1[[#This Row],[Descripción]],[2]!Tabla10[Descripción],[2]!Tabla10[CODIGO PRESUPUESTARIO],0))</f>
        <v/>
      </c>
      <c r="Q1459" s="532"/>
      <c r="R1459" s="532" t="str">
        <f>IF([2]!Tabla1[[#This Row],[Insumos]]="","",_xlfn.XLOOKUP([2]!Tabla1[[#This Row],[Insumos]],[2]!Tabla10[Insumo],[2]!Tabla10[InsumoAbrev],"",0))</f>
        <v/>
      </c>
      <c r="S1459" s="191"/>
    </row>
    <row r="1460" spans="2:19">
      <c r="B1460" s="191" t="str">
        <f>IF('Formulario PPGR3'!$G1460="","",CONCATENATE('Formulario PPGR3'!$C1460,".",'Formulario PPGR3'!$D1460,".",'Formulario PPGR3'!$E1460,".",'Formulario PPGR3'!$F1460))</f>
        <v/>
      </c>
      <c r="C1460" s="191" t="str">
        <f>IF('Formulario PPGR3'!$G1460="","",'Formulario PPGR1'!#REF!)</f>
        <v/>
      </c>
      <c r="D1460" s="191" t="str">
        <f>IF('Formulario PPGR3'!$G1460="","",'Formulario PPGR1'!#REF!)</f>
        <v/>
      </c>
      <c r="E1460" s="191" t="str">
        <f>IF('Formulario PPGR3'!$G1460="","",'Formulario PPGR1'!#REF!)</f>
        <v/>
      </c>
      <c r="F1460" s="191" t="str">
        <f>IF('Formulario PPGR3'!$G1460="","",'Formulario PPGR1'!#REF!)</f>
        <v/>
      </c>
      <c r="G1460" s="241"/>
      <c r="H1460" s="528" t="e" cm="1" vm="1">
        <f t="array" ref="H1460">IF([2]!Tabla1[[#This Row],[Código_Actividad]]="","",_xlfn.XLOOKUP([2]!Tabla1[[#This Row],[Código_Actividad]],CodigoActividad,[2]!Tabla2[Actividades Programables Presupuestables],"",0))</f>
        <v>#REF!</v>
      </c>
      <c r="I1460" s="529" t="str">
        <f>IFERROR(VLOOKUP('[2]Formulario PPGR3'!$G1460,'[2]Formulario PPGR2'!$H$9:$V$534,15,FALSE),"")</f>
        <v/>
      </c>
      <c r="J1460" s="534"/>
      <c r="K1460" s="533"/>
      <c r="L1460" s="530" t="str">
        <f>IF([2]!Tabla1[[#This Row],[Descripción]]="","",_xlfn.XLOOKUP([2]!Tabla1[[#This Row],[Descripción]],[2]!Tabla10[Descripción],[2]!Tabla10[Unidad de Medida],"",0))</f>
        <v/>
      </c>
      <c r="M1460" s="321"/>
      <c r="N1460" s="546" t="str">
        <f>IF([2]!Tabla1[[#This Row],[Descripción]]="","",_xlfn.XLOOKUP([2]!Tabla1[[#This Row],[Descripción]],[2]!Tabla10[Descripción],[2]!Tabla10[Precio Unitario],0))</f>
        <v/>
      </c>
      <c r="O1460" s="546" t="str">
        <f>IF([2]!Tabla1[[#This Row],[Cantidad de Insumos]]="","",[2]!Tabla1[[#This Row],[Precio Unitario]]*[2]!Tabla1[[#This Row],[Cantidad de Insumos]])</f>
        <v/>
      </c>
      <c r="P1460" s="531" t="str">
        <f>IF([2]!Tabla1[[#This Row],[Descripción]]="","",_xlfn.XLOOKUP([2]!Tabla1[[#This Row],[Descripción]],[2]!Tabla10[Descripción],[2]!Tabla10[CODIGO PRESUPUESTARIO],0))</f>
        <v/>
      </c>
      <c r="Q1460" s="532"/>
      <c r="R1460" s="532" t="str">
        <f>IF([2]!Tabla1[[#This Row],[Insumos]]="","",_xlfn.XLOOKUP([2]!Tabla1[[#This Row],[Insumos]],[2]!Tabla10[Insumo],[2]!Tabla10[InsumoAbrev],"",0))</f>
        <v/>
      </c>
      <c r="S1460" s="191"/>
    </row>
    <row r="1461" spans="2:19">
      <c r="B1461" s="191" t="str">
        <f>IF('Formulario PPGR3'!$G1461="","",CONCATENATE('Formulario PPGR3'!$C1461,".",'Formulario PPGR3'!$D1461,".",'Formulario PPGR3'!$E1461,".",'Formulario PPGR3'!$F1461))</f>
        <v/>
      </c>
      <c r="C1461" s="191" t="str">
        <f>IF('Formulario PPGR3'!$G1461="","",'Formulario PPGR1'!#REF!)</f>
        <v/>
      </c>
      <c r="D1461" s="191" t="str">
        <f>IF('Formulario PPGR3'!$G1461="","",'Formulario PPGR1'!#REF!)</f>
        <v/>
      </c>
      <c r="E1461" s="191" t="str">
        <f>IF('Formulario PPGR3'!$G1461="","",'Formulario PPGR1'!#REF!)</f>
        <v/>
      </c>
      <c r="F1461" s="191" t="str">
        <f>IF('Formulario PPGR3'!$G1461="","",'Formulario PPGR1'!#REF!)</f>
        <v/>
      </c>
      <c r="G1461" s="241"/>
      <c r="H1461" s="528" t="e" cm="1" vm="1">
        <f t="array" ref="H1461">IF([2]!Tabla1[[#This Row],[Código_Actividad]]="","",_xlfn.XLOOKUP([2]!Tabla1[[#This Row],[Código_Actividad]],CodigoActividad,[2]!Tabla2[Actividades Programables Presupuestables],"",0))</f>
        <v>#REF!</v>
      </c>
      <c r="I1461" s="529" t="str">
        <f>IFERROR(VLOOKUP('[2]Formulario PPGR3'!$G1461,'[2]Formulario PPGR2'!$H$9:$V$534,15,FALSE),"")</f>
        <v/>
      </c>
      <c r="J1461" s="534"/>
      <c r="K1461" s="533"/>
      <c r="L1461" s="530" t="str">
        <f>IF([2]!Tabla1[[#This Row],[Descripción]]="","",_xlfn.XLOOKUP([2]!Tabla1[[#This Row],[Descripción]],[2]!Tabla10[Descripción],[2]!Tabla10[Unidad de Medida],"",0))</f>
        <v/>
      </c>
      <c r="M1461" s="321"/>
      <c r="N1461" s="546" t="str">
        <f>IF([2]!Tabla1[[#This Row],[Descripción]]="","",_xlfn.XLOOKUP([2]!Tabla1[[#This Row],[Descripción]],[2]!Tabla10[Descripción],[2]!Tabla10[Precio Unitario],0))</f>
        <v/>
      </c>
      <c r="O1461" s="546" t="str">
        <f>IF([2]!Tabla1[[#This Row],[Cantidad de Insumos]]="","",[2]!Tabla1[[#This Row],[Precio Unitario]]*[2]!Tabla1[[#This Row],[Cantidad de Insumos]])</f>
        <v/>
      </c>
      <c r="P1461" s="531" t="str">
        <f>IF([2]!Tabla1[[#This Row],[Descripción]]="","",_xlfn.XLOOKUP([2]!Tabla1[[#This Row],[Descripción]],[2]!Tabla10[Descripción],[2]!Tabla10[CODIGO PRESUPUESTARIO],0))</f>
        <v/>
      </c>
      <c r="Q1461" s="532"/>
      <c r="R1461" s="532" t="str">
        <f>IF([2]!Tabla1[[#This Row],[Insumos]]="","",_xlfn.XLOOKUP([2]!Tabla1[[#This Row],[Insumos]],[2]!Tabla10[Insumo],[2]!Tabla10[InsumoAbrev],"",0))</f>
        <v/>
      </c>
      <c r="S1461" s="191"/>
    </row>
    <row r="1462" spans="2:19">
      <c r="B1462" s="191" t="str">
        <f>IF('Formulario PPGR3'!$G1462="","",CONCATENATE('Formulario PPGR3'!$C1462,".",'Formulario PPGR3'!$D1462,".",'Formulario PPGR3'!$E1462,".",'Formulario PPGR3'!$F1462))</f>
        <v/>
      </c>
      <c r="C1462" s="191" t="str">
        <f>IF('Formulario PPGR3'!$G1462="","",'Formulario PPGR1'!#REF!)</f>
        <v/>
      </c>
      <c r="D1462" s="191" t="str">
        <f>IF('Formulario PPGR3'!$G1462="","",'Formulario PPGR1'!#REF!)</f>
        <v/>
      </c>
      <c r="E1462" s="191" t="str">
        <f>IF('Formulario PPGR3'!$G1462="","",'Formulario PPGR1'!#REF!)</f>
        <v/>
      </c>
      <c r="F1462" s="191" t="str">
        <f>IF('Formulario PPGR3'!$G1462="","",'Formulario PPGR1'!#REF!)</f>
        <v/>
      </c>
      <c r="G1462" s="241"/>
      <c r="H1462" s="528" t="e" cm="1" vm="1">
        <f t="array" ref="H1462">IF([2]!Tabla1[[#This Row],[Código_Actividad]]="","",_xlfn.XLOOKUP([2]!Tabla1[[#This Row],[Código_Actividad]],CodigoActividad,[2]!Tabla2[Actividades Programables Presupuestables],"",0))</f>
        <v>#REF!</v>
      </c>
      <c r="I1462" s="529" t="str">
        <f>IFERROR(VLOOKUP('[2]Formulario PPGR3'!$G1462,'[2]Formulario PPGR2'!$H$9:$V$534,15,FALSE),"")</f>
        <v/>
      </c>
      <c r="J1462" s="534"/>
      <c r="K1462" s="533"/>
      <c r="L1462" s="530" t="str">
        <f>IF([2]!Tabla1[[#This Row],[Descripción]]="","",_xlfn.XLOOKUP([2]!Tabla1[[#This Row],[Descripción]],[2]!Tabla10[Descripción],[2]!Tabla10[Unidad de Medida],"",0))</f>
        <v/>
      </c>
      <c r="M1462" s="321"/>
      <c r="N1462" s="546" t="str">
        <f>IF([2]!Tabla1[[#This Row],[Descripción]]="","",_xlfn.XLOOKUP([2]!Tabla1[[#This Row],[Descripción]],[2]!Tabla10[Descripción],[2]!Tabla10[Precio Unitario],0))</f>
        <v/>
      </c>
      <c r="O1462" s="546" t="str">
        <f>IF([2]!Tabla1[[#This Row],[Cantidad de Insumos]]="","",[2]!Tabla1[[#This Row],[Precio Unitario]]*[2]!Tabla1[[#This Row],[Cantidad de Insumos]])</f>
        <v/>
      </c>
      <c r="P1462" s="531" t="str">
        <f>IF([2]!Tabla1[[#This Row],[Descripción]]="","",_xlfn.XLOOKUP([2]!Tabla1[[#This Row],[Descripción]],[2]!Tabla10[Descripción],[2]!Tabla10[CODIGO PRESUPUESTARIO],0))</f>
        <v/>
      </c>
      <c r="Q1462" s="532"/>
      <c r="R1462" s="532" t="str">
        <f>IF([2]!Tabla1[[#This Row],[Insumos]]="","",_xlfn.XLOOKUP([2]!Tabla1[[#This Row],[Insumos]],[2]!Tabla10[Insumo],[2]!Tabla10[InsumoAbrev],"",0))</f>
        <v/>
      </c>
      <c r="S1462" s="191"/>
    </row>
    <row r="1463" spans="2:19">
      <c r="B1463" s="191" t="str">
        <f>IF('Formulario PPGR3'!$G1463="","",CONCATENATE('Formulario PPGR3'!$C1463,".",'Formulario PPGR3'!$D1463,".",'Formulario PPGR3'!$E1463,".",'Formulario PPGR3'!$F1463))</f>
        <v/>
      </c>
      <c r="C1463" s="191" t="str">
        <f>IF('Formulario PPGR3'!$G1463="","",'Formulario PPGR1'!#REF!)</f>
        <v/>
      </c>
      <c r="D1463" s="191" t="str">
        <f>IF('Formulario PPGR3'!$G1463="","",'Formulario PPGR1'!#REF!)</f>
        <v/>
      </c>
      <c r="E1463" s="191" t="str">
        <f>IF('Formulario PPGR3'!$G1463="","",'Formulario PPGR1'!#REF!)</f>
        <v/>
      </c>
      <c r="F1463" s="191" t="str">
        <f>IF('Formulario PPGR3'!$G1463="","",'Formulario PPGR1'!#REF!)</f>
        <v/>
      </c>
      <c r="G1463" s="241"/>
      <c r="H1463" s="528" t="e" cm="1" vm="1">
        <f t="array" ref="H1463">IF([2]!Tabla1[[#This Row],[Código_Actividad]]="","",_xlfn.XLOOKUP([2]!Tabla1[[#This Row],[Código_Actividad]],CodigoActividad,[2]!Tabla2[Actividades Programables Presupuestables],"",0))</f>
        <v>#REF!</v>
      </c>
      <c r="I1463" s="529" t="str">
        <f>IFERROR(VLOOKUP('[2]Formulario PPGR3'!$G1463,'[2]Formulario PPGR2'!$H$9:$V$534,15,FALSE),"")</f>
        <v/>
      </c>
      <c r="J1463" s="534"/>
      <c r="K1463" s="533"/>
      <c r="L1463" s="530" t="str">
        <f>IF([2]!Tabla1[[#This Row],[Descripción]]="","",_xlfn.XLOOKUP([2]!Tabla1[[#This Row],[Descripción]],[2]!Tabla10[Descripción],[2]!Tabla10[Unidad de Medida],"",0))</f>
        <v/>
      </c>
      <c r="M1463" s="321"/>
      <c r="N1463" s="546" t="str">
        <f>IF([2]!Tabla1[[#This Row],[Descripción]]="","",_xlfn.XLOOKUP([2]!Tabla1[[#This Row],[Descripción]],[2]!Tabla10[Descripción],[2]!Tabla10[Precio Unitario],0))</f>
        <v/>
      </c>
      <c r="O1463" s="546" t="str">
        <f>IF([2]!Tabla1[[#This Row],[Cantidad de Insumos]]="","",[2]!Tabla1[[#This Row],[Precio Unitario]]*[2]!Tabla1[[#This Row],[Cantidad de Insumos]])</f>
        <v/>
      </c>
      <c r="P1463" s="531" t="str">
        <f>IF([2]!Tabla1[[#This Row],[Descripción]]="","",_xlfn.XLOOKUP([2]!Tabla1[[#This Row],[Descripción]],[2]!Tabla10[Descripción],[2]!Tabla10[CODIGO PRESUPUESTARIO],0))</f>
        <v/>
      </c>
      <c r="Q1463" s="532"/>
      <c r="R1463" s="532" t="str">
        <f>IF([2]!Tabla1[[#This Row],[Insumos]]="","",_xlfn.XLOOKUP([2]!Tabla1[[#This Row],[Insumos]],[2]!Tabla10[Insumo],[2]!Tabla10[InsumoAbrev],"",0))</f>
        <v/>
      </c>
      <c r="S1463" s="191"/>
    </row>
    <row r="1464" spans="2:19">
      <c r="B1464" s="191" t="str">
        <f>IF('Formulario PPGR3'!$G1464="","",CONCATENATE('Formulario PPGR3'!$C1464,".",'Formulario PPGR3'!$D1464,".",'Formulario PPGR3'!$E1464,".",'Formulario PPGR3'!$F1464))</f>
        <v/>
      </c>
      <c r="C1464" s="191" t="str">
        <f>IF('Formulario PPGR3'!$G1464="","",'Formulario PPGR1'!#REF!)</f>
        <v/>
      </c>
      <c r="D1464" s="191" t="str">
        <f>IF('Formulario PPGR3'!$G1464="","",'Formulario PPGR1'!#REF!)</f>
        <v/>
      </c>
      <c r="E1464" s="191" t="str">
        <f>IF('Formulario PPGR3'!$G1464="","",'Formulario PPGR1'!#REF!)</f>
        <v/>
      </c>
      <c r="F1464" s="191" t="str">
        <f>IF('Formulario PPGR3'!$G1464="","",'Formulario PPGR1'!#REF!)</f>
        <v/>
      </c>
      <c r="G1464" s="241"/>
      <c r="H1464" s="528" t="e" cm="1" vm="1">
        <f t="array" ref="H1464">IF([2]!Tabla1[[#This Row],[Código_Actividad]]="","",_xlfn.XLOOKUP([2]!Tabla1[[#This Row],[Código_Actividad]],CodigoActividad,[2]!Tabla2[Actividades Programables Presupuestables],"",0))</f>
        <v>#REF!</v>
      </c>
      <c r="I1464" s="529" t="str">
        <f>IFERROR(VLOOKUP('[2]Formulario PPGR3'!$G1464,'[2]Formulario PPGR2'!$H$9:$V$534,15,FALSE),"")</f>
        <v/>
      </c>
      <c r="J1464" s="534"/>
      <c r="K1464" s="533"/>
      <c r="L1464" s="530" t="str">
        <f>IF([2]!Tabla1[[#This Row],[Descripción]]="","",_xlfn.XLOOKUP([2]!Tabla1[[#This Row],[Descripción]],[2]!Tabla10[Descripción],[2]!Tabla10[Unidad de Medida],"",0))</f>
        <v/>
      </c>
      <c r="M1464" s="321"/>
      <c r="N1464" s="546" t="str">
        <f>IF([2]!Tabla1[[#This Row],[Descripción]]="","",_xlfn.XLOOKUP([2]!Tabla1[[#This Row],[Descripción]],[2]!Tabla10[Descripción],[2]!Tabla10[Precio Unitario],0))</f>
        <v/>
      </c>
      <c r="O1464" s="546" t="str">
        <f>IF([2]!Tabla1[[#This Row],[Cantidad de Insumos]]="","",[2]!Tabla1[[#This Row],[Precio Unitario]]*[2]!Tabla1[[#This Row],[Cantidad de Insumos]])</f>
        <v/>
      </c>
      <c r="P1464" s="531" t="str">
        <f>IF([2]!Tabla1[[#This Row],[Descripción]]="","",_xlfn.XLOOKUP([2]!Tabla1[[#This Row],[Descripción]],[2]!Tabla10[Descripción],[2]!Tabla10[CODIGO PRESUPUESTARIO],0))</f>
        <v/>
      </c>
      <c r="Q1464" s="532"/>
      <c r="R1464" s="532" t="str">
        <f>IF([2]!Tabla1[[#This Row],[Insumos]]="","",_xlfn.XLOOKUP([2]!Tabla1[[#This Row],[Insumos]],[2]!Tabla10[Insumo],[2]!Tabla10[InsumoAbrev],"",0))</f>
        <v/>
      </c>
      <c r="S1464" s="191"/>
    </row>
    <row r="1465" spans="2:19">
      <c r="B1465" s="191" t="str">
        <f>IF('Formulario PPGR3'!$G1465="","",CONCATENATE('Formulario PPGR3'!$C1465,".",'Formulario PPGR3'!$D1465,".",'Formulario PPGR3'!$E1465,".",'Formulario PPGR3'!$F1465))</f>
        <v/>
      </c>
      <c r="C1465" s="191" t="str">
        <f>IF('Formulario PPGR3'!$G1465="","",'Formulario PPGR1'!#REF!)</f>
        <v/>
      </c>
      <c r="D1465" s="191" t="str">
        <f>IF('Formulario PPGR3'!$G1465="","",'Formulario PPGR1'!#REF!)</f>
        <v/>
      </c>
      <c r="E1465" s="191" t="str">
        <f>IF('Formulario PPGR3'!$G1465="","",'Formulario PPGR1'!#REF!)</f>
        <v/>
      </c>
      <c r="F1465" s="191" t="str">
        <f>IF('Formulario PPGR3'!$G1465="","",'Formulario PPGR1'!#REF!)</f>
        <v/>
      </c>
      <c r="G1465" s="241"/>
      <c r="H1465" s="528" t="e" cm="1" vm="1">
        <f t="array" ref="H1465">IF([2]!Tabla1[[#This Row],[Código_Actividad]]="","",_xlfn.XLOOKUP([2]!Tabla1[[#This Row],[Código_Actividad]],CodigoActividad,[2]!Tabla2[Actividades Programables Presupuestables],"",0))</f>
        <v>#REF!</v>
      </c>
      <c r="I1465" s="529" t="str">
        <f>IFERROR(VLOOKUP('[2]Formulario PPGR3'!$G1465,'[2]Formulario PPGR2'!$H$9:$V$534,15,FALSE),"")</f>
        <v/>
      </c>
      <c r="J1465" s="534"/>
      <c r="K1465" s="533"/>
      <c r="L1465" s="530" t="str">
        <f>IF([2]!Tabla1[[#This Row],[Descripción]]="","",_xlfn.XLOOKUP([2]!Tabla1[[#This Row],[Descripción]],[2]!Tabla10[Descripción],[2]!Tabla10[Unidad de Medida],"",0))</f>
        <v/>
      </c>
      <c r="M1465" s="321"/>
      <c r="N1465" s="546" t="str">
        <f>IF([2]!Tabla1[[#This Row],[Descripción]]="","",_xlfn.XLOOKUP([2]!Tabla1[[#This Row],[Descripción]],[2]!Tabla10[Descripción],[2]!Tabla10[Precio Unitario],0))</f>
        <v/>
      </c>
      <c r="O1465" s="546" t="str">
        <f>IF([2]!Tabla1[[#This Row],[Cantidad de Insumos]]="","",[2]!Tabla1[[#This Row],[Precio Unitario]]*[2]!Tabla1[[#This Row],[Cantidad de Insumos]])</f>
        <v/>
      </c>
      <c r="P1465" s="531" t="str">
        <f>IF([2]!Tabla1[[#This Row],[Descripción]]="","",_xlfn.XLOOKUP([2]!Tabla1[[#This Row],[Descripción]],[2]!Tabla10[Descripción],[2]!Tabla10[CODIGO PRESUPUESTARIO],0))</f>
        <v/>
      </c>
      <c r="Q1465" s="532"/>
      <c r="R1465" s="532" t="str">
        <f>IF([2]!Tabla1[[#This Row],[Insumos]]="","",_xlfn.XLOOKUP([2]!Tabla1[[#This Row],[Insumos]],[2]!Tabla10[Insumo],[2]!Tabla10[InsumoAbrev],"",0))</f>
        <v/>
      </c>
      <c r="S1465" s="191"/>
    </row>
    <row r="1466" spans="2:19">
      <c r="B1466" s="191" t="str">
        <f>IF('Formulario PPGR3'!$G1466="","",CONCATENATE('Formulario PPGR3'!$C1466,".",'Formulario PPGR3'!$D1466,".",'Formulario PPGR3'!$E1466,".",'Formulario PPGR3'!$F1466))</f>
        <v/>
      </c>
      <c r="C1466" s="191" t="str">
        <f>IF('Formulario PPGR3'!$G1466="","",'Formulario PPGR1'!#REF!)</f>
        <v/>
      </c>
      <c r="D1466" s="191" t="str">
        <f>IF('Formulario PPGR3'!$G1466="","",'Formulario PPGR1'!#REF!)</f>
        <v/>
      </c>
      <c r="E1466" s="191" t="str">
        <f>IF('Formulario PPGR3'!$G1466="","",'Formulario PPGR1'!#REF!)</f>
        <v/>
      </c>
      <c r="F1466" s="191" t="str">
        <f>IF('Formulario PPGR3'!$G1466="","",'Formulario PPGR1'!#REF!)</f>
        <v/>
      </c>
      <c r="G1466" s="241"/>
      <c r="H1466" s="528" t="e" cm="1" vm="1">
        <f t="array" ref="H1466">IF([2]!Tabla1[[#This Row],[Código_Actividad]]="","",_xlfn.XLOOKUP([2]!Tabla1[[#This Row],[Código_Actividad]],CodigoActividad,[2]!Tabla2[Actividades Programables Presupuestables],"",0))</f>
        <v>#REF!</v>
      </c>
      <c r="I1466" s="529" t="str">
        <f>IFERROR(VLOOKUP('[2]Formulario PPGR3'!$G1466,'[2]Formulario PPGR2'!$H$9:$V$534,15,FALSE),"")</f>
        <v/>
      </c>
      <c r="J1466" s="534"/>
      <c r="K1466" s="533"/>
      <c r="L1466" s="530" t="str">
        <f>IF([2]!Tabla1[[#This Row],[Descripción]]="","",_xlfn.XLOOKUP([2]!Tabla1[[#This Row],[Descripción]],[2]!Tabla10[Descripción],[2]!Tabla10[Unidad de Medida],"",0))</f>
        <v/>
      </c>
      <c r="M1466" s="321"/>
      <c r="N1466" s="546" t="str">
        <f>IF([2]!Tabla1[[#This Row],[Descripción]]="","",_xlfn.XLOOKUP([2]!Tabla1[[#This Row],[Descripción]],[2]!Tabla10[Descripción],[2]!Tabla10[Precio Unitario],0))</f>
        <v/>
      </c>
      <c r="O1466" s="546" t="str">
        <f>IF([2]!Tabla1[[#This Row],[Cantidad de Insumos]]="","",[2]!Tabla1[[#This Row],[Precio Unitario]]*[2]!Tabla1[[#This Row],[Cantidad de Insumos]])</f>
        <v/>
      </c>
      <c r="P1466" s="531" t="str">
        <f>IF([2]!Tabla1[[#This Row],[Descripción]]="","",_xlfn.XLOOKUP([2]!Tabla1[[#This Row],[Descripción]],[2]!Tabla10[Descripción],[2]!Tabla10[CODIGO PRESUPUESTARIO],0))</f>
        <v/>
      </c>
      <c r="Q1466" s="532"/>
      <c r="R1466" s="532" t="str">
        <f>IF([2]!Tabla1[[#This Row],[Insumos]]="","",_xlfn.XLOOKUP([2]!Tabla1[[#This Row],[Insumos]],[2]!Tabla10[Insumo],[2]!Tabla10[InsumoAbrev],"",0))</f>
        <v/>
      </c>
      <c r="S1466" s="191"/>
    </row>
    <row r="1467" spans="2:19">
      <c r="B1467" s="191" t="str">
        <f>IF('Formulario PPGR3'!$G1467="","",CONCATENATE('Formulario PPGR3'!$C1467,".",'Formulario PPGR3'!$D1467,".",'Formulario PPGR3'!$E1467,".",'Formulario PPGR3'!$F1467))</f>
        <v/>
      </c>
      <c r="C1467" s="191" t="str">
        <f>IF('Formulario PPGR3'!$G1467="","",'Formulario PPGR1'!#REF!)</f>
        <v/>
      </c>
      <c r="D1467" s="191" t="str">
        <f>IF('Formulario PPGR3'!$G1467="","",'Formulario PPGR1'!#REF!)</f>
        <v/>
      </c>
      <c r="E1467" s="191" t="str">
        <f>IF('Formulario PPGR3'!$G1467="","",'Formulario PPGR1'!#REF!)</f>
        <v/>
      </c>
      <c r="F1467" s="191" t="str">
        <f>IF('Formulario PPGR3'!$G1467="","",'Formulario PPGR1'!#REF!)</f>
        <v/>
      </c>
      <c r="G1467" s="241"/>
      <c r="H1467" s="528" t="e" cm="1" vm="1">
        <f t="array" ref="H1467">IF([2]!Tabla1[[#This Row],[Código_Actividad]]="","",_xlfn.XLOOKUP([2]!Tabla1[[#This Row],[Código_Actividad]],CodigoActividad,[2]!Tabla2[Actividades Programables Presupuestables],"",0))</f>
        <v>#REF!</v>
      </c>
      <c r="I1467" s="529" t="str">
        <f>IFERROR(VLOOKUP('[2]Formulario PPGR3'!$G1467,'[2]Formulario PPGR2'!$H$9:$V$534,15,FALSE),"")</f>
        <v/>
      </c>
      <c r="J1467" s="534"/>
      <c r="K1467" s="533"/>
      <c r="L1467" s="530" t="str">
        <f>IF([2]!Tabla1[[#This Row],[Descripción]]="","",_xlfn.XLOOKUP([2]!Tabla1[[#This Row],[Descripción]],[2]!Tabla10[Descripción],[2]!Tabla10[Unidad de Medida],"",0))</f>
        <v/>
      </c>
      <c r="M1467" s="321"/>
      <c r="N1467" s="546" t="str">
        <f>IF([2]!Tabla1[[#This Row],[Descripción]]="","",_xlfn.XLOOKUP([2]!Tabla1[[#This Row],[Descripción]],[2]!Tabla10[Descripción],[2]!Tabla10[Precio Unitario],0))</f>
        <v/>
      </c>
      <c r="O1467" s="546" t="str">
        <f>IF([2]!Tabla1[[#This Row],[Cantidad de Insumos]]="","",[2]!Tabla1[[#This Row],[Precio Unitario]]*[2]!Tabla1[[#This Row],[Cantidad de Insumos]])</f>
        <v/>
      </c>
      <c r="P1467" s="531" t="str">
        <f>IF([2]!Tabla1[[#This Row],[Descripción]]="","",_xlfn.XLOOKUP([2]!Tabla1[[#This Row],[Descripción]],[2]!Tabla10[Descripción],[2]!Tabla10[CODIGO PRESUPUESTARIO],0))</f>
        <v/>
      </c>
      <c r="Q1467" s="532"/>
      <c r="R1467" s="532" t="str">
        <f>IF([2]!Tabla1[[#This Row],[Insumos]]="","",_xlfn.XLOOKUP([2]!Tabla1[[#This Row],[Insumos]],[2]!Tabla10[Insumo],[2]!Tabla10[InsumoAbrev],"",0))</f>
        <v/>
      </c>
      <c r="S1467" s="191"/>
    </row>
    <row r="1468" spans="2:19">
      <c r="B1468" s="191" t="str">
        <f>IF('Formulario PPGR3'!$G1468="","",CONCATENATE('Formulario PPGR3'!$C1468,".",'Formulario PPGR3'!$D1468,".",'Formulario PPGR3'!$E1468,".",'Formulario PPGR3'!$F1468))</f>
        <v/>
      </c>
      <c r="C1468" s="191" t="str">
        <f>IF('Formulario PPGR3'!$G1468="","",'Formulario PPGR1'!#REF!)</f>
        <v/>
      </c>
      <c r="D1468" s="191" t="str">
        <f>IF('Formulario PPGR3'!$G1468="","",'Formulario PPGR1'!#REF!)</f>
        <v/>
      </c>
      <c r="E1468" s="191" t="str">
        <f>IF('Formulario PPGR3'!$G1468="","",'Formulario PPGR1'!#REF!)</f>
        <v/>
      </c>
      <c r="F1468" s="191" t="str">
        <f>IF('Formulario PPGR3'!$G1468="","",'Formulario PPGR1'!#REF!)</f>
        <v/>
      </c>
      <c r="G1468" s="241"/>
      <c r="H1468" s="528" t="e" cm="1" vm="1">
        <f t="array" ref="H1468">IF([2]!Tabla1[[#This Row],[Código_Actividad]]="","",_xlfn.XLOOKUP([2]!Tabla1[[#This Row],[Código_Actividad]],CodigoActividad,[2]!Tabla2[Actividades Programables Presupuestables],"",0))</f>
        <v>#REF!</v>
      </c>
      <c r="I1468" s="529" t="str">
        <f>IFERROR(VLOOKUP('[2]Formulario PPGR3'!$G1468,'[2]Formulario PPGR2'!$H$9:$V$534,15,FALSE),"")</f>
        <v/>
      </c>
      <c r="J1468" s="534"/>
      <c r="K1468" s="533"/>
      <c r="L1468" s="530" t="str">
        <f>IF([2]!Tabla1[[#This Row],[Descripción]]="","",_xlfn.XLOOKUP([2]!Tabla1[[#This Row],[Descripción]],[2]!Tabla10[Descripción],[2]!Tabla10[Unidad de Medida],"",0))</f>
        <v/>
      </c>
      <c r="M1468" s="321"/>
      <c r="N1468" s="546" t="str">
        <f>IF([2]!Tabla1[[#This Row],[Descripción]]="","",_xlfn.XLOOKUP([2]!Tabla1[[#This Row],[Descripción]],[2]!Tabla10[Descripción],[2]!Tabla10[Precio Unitario],0))</f>
        <v/>
      </c>
      <c r="O1468" s="546" t="str">
        <f>IF([2]!Tabla1[[#This Row],[Cantidad de Insumos]]="","",[2]!Tabla1[[#This Row],[Precio Unitario]]*[2]!Tabla1[[#This Row],[Cantidad de Insumos]])</f>
        <v/>
      </c>
      <c r="P1468" s="531" t="str">
        <f>IF([2]!Tabla1[[#This Row],[Descripción]]="","",_xlfn.XLOOKUP([2]!Tabla1[[#This Row],[Descripción]],[2]!Tabla10[Descripción],[2]!Tabla10[CODIGO PRESUPUESTARIO],0))</f>
        <v/>
      </c>
      <c r="Q1468" s="532"/>
      <c r="R1468" s="532" t="str">
        <f>IF([2]!Tabla1[[#This Row],[Insumos]]="","",_xlfn.XLOOKUP([2]!Tabla1[[#This Row],[Insumos]],[2]!Tabla10[Insumo],[2]!Tabla10[InsumoAbrev],"",0))</f>
        <v/>
      </c>
      <c r="S1468" s="191"/>
    </row>
    <row r="1469" spans="2:19">
      <c r="B1469" s="191" t="str">
        <f>IF('Formulario PPGR3'!$G1469="","",CONCATENATE('Formulario PPGR3'!$C1469,".",'Formulario PPGR3'!$D1469,".",'Formulario PPGR3'!$E1469,".",'Formulario PPGR3'!$F1469))</f>
        <v/>
      </c>
      <c r="C1469" s="191" t="str">
        <f>IF('Formulario PPGR3'!$G1469="","",'Formulario PPGR1'!#REF!)</f>
        <v/>
      </c>
      <c r="D1469" s="191" t="str">
        <f>IF('Formulario PPGR3'!$G1469="","",'Formulario PPGR1'!#REF!)</f>
        <v/>
      </c>
      <c r="E1469" s="191" t="str">
        <f>IF('Formulario PPGR3'!$G1469="","",'Formulario PPGR1'!#REF!)</f>
        <v/>
      </c>
      <c r="F1469" s="191" t="str">
        <f>IF('Formulario PPGR3'!$G1469="","",'Formulario PPGR1'!#REF!)</f>
        <v/>
      </c>
      <c r="G1469" s="241"/>
      <c r="H1469" s="528" t="e" cm="1" vm="1">
        <f t="array" ref="H1469">IF([2]!Tabla1[[#This Row],[Código_Actividad]]="","",_xlfn.XLOOKUP([2]!Tabla1[[#This Row],[Código_Actividad]],CodigoActividad,[2]!Tabla2[Actividades Programables Presupuestables],"",0))</f>
        <v>#REF!</v>
      </c>
      <c r="I1469" s="529" t="str">
        <f>IFERROR(VLOOKUP('[2]Formulario PPGR3'!$G1469,'[2]Formulario PPGR2'!$H$9:$V$534,15,FALSE),"")</f>
        <v/>
      </c>
      <c r="J1469" s="534"/>
      <c r="K1469" s="533"/>
      <c r="L1469" s="530" t="str">
        <f>IF([2]!Tabla1[[#This Row],[Descripción]]="","",_xlfn.XLOOKUP([2]!Tabla1[[#This Row],[Descripción]],[2]!Tabla10[Descripción],[2]!Tabla10[Unidad de Medida],"",0))</f>
        <v/>
      </c>
      <c r="M1469" s="321"/>
      <c r="N1469" s="546" t="str">
        <f>IF([2]!Tabla1[[#This Row],[Descripción]]="","",_xlfn.XLOOKUP([2]!Tabla1[[#This Row],[Descripción]],[2]!Tabla10[Descripción],[2]!Tabla10[Precio Unitario],0))</f>
        <v/>
      </c>
      <c r="O1469" s="546" t="str">
        <f>IF([2]!Tabla1[[#This Row],[Cantidad de Insumos]]="","",[2]!Tabla1[[#This Row],[Precio Unitario]]*[2]!Tabla1[[#This Row],[Cantidad de Insumos]])</f>
        <v/>
      </c>
      <c r="P1469" s="531" t="str">
        <f>IF([2]!Tabla1[[#This Row],[Descripción]]="","",_xlfn.XLOOKUP([2]!Tabla1[[#This Row],[Descripción]],[2]!Tabla10[Descripción],[2]!Tabla10[CODIGO PRESUPUESTARIO],0))</f>
        <v/>
      </c>
      <c r="Q1469" s="532"/>
      <c r="R1469" s="532" t="str">
        <f>IF([2]!Tabla1[[#This Row],[Insumos]]="","",_xlfn.XLOOKUP([2]!Tabla1[[#This Row],[Insumos]],[2]!Tabla10[Insumo],[2]!Tabla10[InsumoAbrev],"",0))</f>
        <v/>
      </c>
      <c r="S1469" s="191"/>
    </row>
    <row r="1470" spans="2:19">
      <c r="B1470" s="191" t="str">
        <f>IF('Formulario PPGR3'!$G1470="","",CONCATENATE('Formulario PPGR3'!$C1470,".",'Formulario PPGR3'!$D1470,".",'Formulario PPGR3'!$E1470,".",'Formulario PPGR3'!$F1470))</f>
        <v/>
      </c>
      <c r="C1470" s="191" t="str">
        <f>IF('Formulario PPGR3'!$G1470="","",'Formulario PPGR1'!#REF!)</f>
        <v/>
      </c>
      <c r="D1470" s="191" t="str">
        <f>IF('Formulario PPGR3'!$G1470="","",'Formulario PPGR1'!#REF!)</f>
        <v/>
      </c>
      <c r="E1470" s="191" t="str">
        <f>IF('Formulario PPGR3'!$G1470="","",'Formulario PPGR1'!#REF!)</f>
        <v/>
      </c>
      <c r="F1470" s="191" t="str">
        <f>IF('Formulario PPGR3'!$G1470="","",'Formulario PPGR1'!#REF!)</f>
        <v/>
      </c>
      <c r="G1470" s="241"/>
      <c r="H1470" s="528" t="e" cm="1" vm="1">
        <f t="array" ref="H1470">IF([2]!Tabla1[[#This Row],[Código_Actividad]]="","",_xlfn.XLOOKUP([2]!Tabla1[[#This Row],[Código_Actividad]],CodigoActividad,[2]!Tabla2[Actividades Programables Presupuestables],"",0))</f>
        <v>#REF!</v>
      </c>
      <c r="I1470" s="529" t="str">
        <f>IFERROR(VLOOKUP('[2]Formulario PPGR3'!$G1470,'[2]Formulario PPGR2'!$H$9:$V$534,15,FALSE),"")</f>
        <v/>
      </c>
      <c r="J1470" s="534"/>
      <c r="K1470" s="533"/>
      <c r="L1470" s="530" t="str">
        <f>IF([2]!Tabla1[[#This Row],[Descripción]]="","",_xlfn.XLOOKUP([2]!Tabla1[[#This Row],[Descripción]],[2]!Tabla10[Descripción],[2]!Tabla10[Unidad de Medida],"",0))</f>
        <v/>
      </c>
      <c r="M1470" s="321"/>
      <c r="N1470" s="546" t="str">
        <f>IF([2]!Tabla1[[#This Row],[Descripción]]="","",_xlfn.XLOOKUP([2]!Tabla1[[#This Row],[Descripción]],[2]!Tabla10[Descripción],[2]!Tabla10[Precio Unitario],0))</f>
        <v/>
      </c>
      <c r="O1470" s="546" t="str">
        <f>IF([2]!Tabla1[[#This Row],[Cantidad de Insumos]]="","",[2]!Tabla1[[#This Row],[Precio Unitario]]*[2]!Tabla1[[#This Row],[Cantidad de Insumos]])</f>
        <v/>
      </c>
      <c r="P1470" s="531" t="str">
        <f>IF([2]!Tabla1[[#This Row],[Descripción]]="","",_xlfn.XLOOKUP([2]!Tabla1[[#This Row],[Descripción]],[2]!Tabla10[Descripción],[2]!Tabla10[CODIGO PRESUPUESTARIO],0))</f>
        <v/>
      </c>
      <c r="Q1470" s="532"/>
      <c r="R1470" s="532" t="str">
        <f>IF([2]!Tabla1[[#This Row],[Insumos]]="","",_xlfn.XLOOKUP([2]!Tabla1[[#This Row],[Insumos]],[2]!Tabla10[Insumo],[2]!Tabla10[InsumoAbrev],"",0))</f>
        <v/>
      </c>
      <c r="S1470" s="191"/>
    </row>
    <row r="1471" spans="2:19">
      <c r="B1471" s="191" t="str">
        <f>IF('Formulario PPGR3'!$G1471="","",CONCATENATE('Formulario PPGR3'!$C1471,".",'Formulario PPGR3'!$D1471,".",'Formulario PPGR3'!$E1471,".",'Formulario PPGR3'!$F1471))</f>
        <v/>
      </c>
      <c r="C1471" s="191" t="str">
        <f>IF('Formulario PPGR3'!$G1471="","",'Formulario PPGR1'!#REF!)</f>
        <v/>
      </c>
      <c r="D1471" s="191" t="str">
        <f>IF('Formulario PPGR3'!$G1471="","",'Formulario PPGR1'!#REF!)</f>
        <v/>
      </c>
      <c r="E1471" s="191" t="str">
        <f>IF('Formulario PPGR3'!$G1471="","",'Formulario PPGR1'!#REF!)</f>
        <v/>
      </c>
      <c r="F1471" s="191" t="str">
        <f>IF('Formulario PPGR3'!$G1471="","",'Formulario PPGR1'!#REF!)</f>
        <v/>
      </c>
      <c r="G1471" s="241"/>
      <c r="H1471" s="528" t="e" cm="1" vm="1">
        <f t="array" ref="H1471">IF([2]!Tabla1[[#This Row],[Código_Actividad]]="","",_xlfn.XLOOKUP([2]!Tabla1[[#This Row],[Código_Actividad]],CodigoActividad,[2]!Tabla2[Actividades Programables Presupuestables],"",0))</f>
        <v>#REF!</v>
      </c>
      <c r="I1471" s="529" t="str">
        <f>IFERROR(VLOOKUP('[2]Formulario PPGR3'!$G1471,'[2]Formulario PPGR2'!$H$9:$V$534,15,FALSE),"")</f>
        <v/>
      </c>
      <c r="J1471" s="534"/>
      <c r="K1471" s="533"/>
      <c r="L1471" s="530" t="str">
        <f>IF([2]!Tabla1[[#This Row],[Descripción]]="","",_xlfn.XLOOKUP([2]!Tabla1[[#This Row],[Descripción]],[2]!Tabla10[Descripción],[2]!Tabla10[Unidad de Medida],"",0))</f>
        <v/>
      </c>
      <c r="M1471" s="321"/>
      <c r="N1471" s="546" t="str">
        <f>IF([2]!Tabla1[[#This Row],[Descripción]]="","",_xlfn.XLOOKUP([2]!Tabla1[[#This Row],[Descripción]],[2]!Tabla10[Descripción],[2]!Tabla10[Precio Unitario],0))</f>
        <v/>
      </c>
      <c r="O1471" s="546" t="str">
        <f>IF([2]!Tabla1[[#This Row],[Cantidad de Insumos]]="","",[2]!Tabla1[[#This Row],[Precio Unitario]]*[2]!Tabla1[[#This Row],[Cantidad de Insumos]])</f>
        <v/>
      </c>
      <c r="P1471" s="531" t="str">
        <f>IF([2]!Tabla1[[#This Row],[Descripción]]="","",_xlfn.XLOOKUP([2]!Tabla1[[#This Row],[Descripción]],[2]!Tabla10[Descripción],[2]!Tabla10[CODIGO PRESUPUESTARIO],0))</f>
        <v/>
      </c>
      <c r="Q1471" s="532"/>
      <c r="R1471" s="532" t="str">
        <f>IF([2]!Tabla1[[#This Row],[Insumos]]="","",_xlfn.XLOOKUP([2]!Tabla1[[#This Row],[Insumos]],[2]!Tabla10[Insumo],[2]!Tabla10[InsumoAbrev],"",0))</f>
        <v/>
      </c>
      <c r="S1471" s="191"/>
    </row>
    <row r="1472" spans="2:19">
      <c r="B1472" s="191" t="str">
        <f>IF('Formulario PPGR3'!$G1472="","",CONCATENATE('Formulario PPGR3'!$C1472,".",'Formulario PPGR3'!$D1472,".",'Formulario PPGR3'!$E1472,".",'Formulario PPGR3'!$F1472))</f>
        <v/>
      </c>
      <c r="C1472" s="191" t="str">
        <f>IF('Formulario PPGR3'!$G1472="","",'Formulario PPGR1'!#REF!)</f>
        <v/>
      </c>
      <c r="D1472" s="191" t="str">
        <f>IF('Formulario PPGR3'!$G1472="","",'Formulario PPGR1'!#REF!)</f>
        <v/>
      </c>
      <c r="E1472" s="191" t="str">
        <f>IF('Formulario PPGR3'!$G1472="","",'Formulario PPGR1'!#REF!)</f>
        <v/>
      </c>
      <c r="F1472" s="191" t="str">
        <f>IF('Formulario PPGR3'!$G1472="","",'Formulario PPGR1'!#REF!)</f>
        <v/>
      </c>
      <c r="G1472" s="241"/>
      <c r="H1472" s="528" t="e" cm="1" vm="1">
        <f t="array" ref="H1472">IF([2]!Tabla1[[#This Row],[Código_Actividad]]="","",_xlfn.XLOOKUP([2]!Tabla1[[#This Row],[Código_Actividad]],CodigoActividad,[2]!Tabla2[Actividades Programables Presupuestables],"",0))</f>
        <v>#REF!</v>
      </c>
      <c r="I1472" s="529" t="str">
        <f>IFERROR(VLOOKUP('[2]Formulario PPGR3'!$G1472,'[2]Formulario PPGR2'!$H$9:$V$534,15,FALSE),"")</f>
        <v/>
      </c>
      <c r="J1472" s="534"/>
      <c r="K1472" s="533"/>
      <c r="L1472" s="530" t="str">
        <f>IF([2]!Tabla1[[#This Row],[Descripción]]="","",_xlfn.XLOOKUP([2]!Tabla1[[#This Row],[Descripción]],[2]!Tabla10[Descripción],[2]!Tabla10[Unidad de Medida],"",0))</f>
        <v/>
      </c>
      <c r="M1472" s="321"/>
      <c r="N1472" s="546" t="str">
        <f>IF([2]!Tabla1[[#This Row],[Descripción]]="","",_xlfn.XLOOKUP([2]!Tabla1[[#This Row],[Descripción]],[2]!Tabla10[Descripción],[2]!Tabla10[Precio Unitario],0))</f>
        <v/>
      </c>
      <c r="O1472" s="546" t="str">
        <f>IF([2]!Tabla1[[#This Row],[Cantidad de Insumos]]="","",[2]!Tabla1[[#This Row],[Precio Unitario]]*[2]!Tabla1[[#This Row],[Cantidad de Insumos]])</f>
        <v/>
      </c>
      <c r="P1472" s="531" t="str">
        <f>IF([2]!Tabla1[[#This Row],[Descripción]]="","",_xlfn.XLOOKUP([2]!Tabla1[[#This Row],[Descripción]],[2]!Tabla10[Descripción],[2]!Tabla10[CODIGO PRESUPUESTARIO],0))</f>
        <v/>
      </c>
      <c r="Q1472" s="532"/>
      <c r="R1472" s="532" t="str">
        <f>IF([2]!Tabla1[[#This Row],[Insumos]]="","",_xlfn.XLOOKUP([2]!Tabla1[[#This Row],[Insumos]],[2]!Tabla10[Insumo],[2]!Tabla10[InsumoAbrev],"",0))</f>
        <v/>
      </c>
      <c r="S1472" s="191"/>
    </row>
    <row r="1473" spans="2:19">
      <c r="B1473" s="191" t="str">
        <f>IF('Formulario PPGR3'!$G1473="","",CONCATENATE('Formulario PPGR3'!$C1473,".",'Formulario PPGR3'!$D1473,".",'Formulario PPGR3'!$E1473,".",'Formulario PPGR3'!$F1473))</f>
        <v/>
      </c>
      <c r="C1473" s="191" t="str">
        <f>IF('Formulario PPGR3'!$G1473="","",'Formulario PPGR1'!#REF!)</f>
        <v/>
      </c>
      <c r="D1473" s="191" t="str">
        <f>IF('Formulario PPGR3'!$G1473="","",'Formulario PPGR1'!#REF!)</f>
        <v/>
      </c>
      <c r="E1473" s="191" t="str">
        <f>IF('Formulario PPGR3'!$G1473="","",'Formulario PPGR1'!#REF!)</f>
        <v/>
      </c>
      <c r="F1473" s="191" t="str">
        <f>IF('Formulario PPGR3'!$G1473="","",'Formulario PPGR1'!#REF!)</f>
        <v/>
      </c>
      <c r="G1473" s="241"/>
      <c r="H1473" s="528" t="e" cm="1" vm="1">
        <f t="array" ref="H1473">IF([2]!Tabla1[[#This Row],[Código_Actividad]]="","",_xlfn.XLOOKUP([2]!Tabla1[[#This Row],[Código_Actividad]],CodigoActividad,[2]!Tabla2[Actividades Programables Presupuestables],"",0))</f>
        <v>#REF!</v>
      </c>
      <c r="I1473" s="529" t="str">
        <f>IFERROR(VLOOKUP('[2]Formulario PPGR3'!$G1473,'[2]Formulario PPGR2'!$H$9:$V$534,15,FALSE),"")</f>
        <v/>
      </c>
      <c r="J1473" s="534"/>
      <c r="K1473" s="533"/>
      <c r="L1473" s="530" t="str">
        <f>IF([2]!Tabla1[[#This Row],[Descripción]]="","",_xlfn.XLOOKUP([2]!Tabla1[[#This Row],[Descripción]],[2]!Tabla10[Descripción],[2]!Tabla10[Unidad de Medida],"",0))</f>
        <v/>
      </c>
      <c r="M1473" s="321"/>
      <c r="N1473" s="546" t="str">
        <f>IF([2]!Tabla1[[#This Row],[Descripción]]="","",_xlfn.XLOOKUP([2]!Tabla1[[#This Row],[Descripción]],[2]!Tabla10[Descripción],[2]!Tabla10[Precio Unitario],0))</f>
        <v/>
      </c>
      <c r="O1473" s="546" t="str">
        <f>IF([2]!Tabla1[[#This Row],[Cantidad de Insumos]]="","",[2]!Tabla1[[#This Row],[Precio Unitario]]*[2]!Tabla1[[#This Row],[Cantidad de Insumos]])</f>
        <v/>
      </c>
      <c r="P1473" s="531" t="str">
        <f>IF([2]!Tabla1[[#This Row],[Descripción]]="","",_xlfn.XLOOKUP([2]!Tabla1[[#This Row],[Descripción]],[2]!Tabla10[Descripción],[2]!Tabla10[CODIGO PRESUPUESTARIO],0))</f>
        <v/>
      </c>
      <c r="Q1473" s="532"/>
      <c r="R1473" s="532" t="str">
        <f>IF([2]!Tabla1[[#This Row],[Insumos]]="","",_xlfn.XLOOKUP([2]!Tabla1[[#This Row],[Insumos]],[2]!Tabla10[Insumo],[2]!Tabla10[InsumoAbrev],"",0))</f>
        <v/>
      </c>
      <c r="S1473" s="191"/>
    </row>
    <row r="1474" spans="2:19">
      <c r="B1474" s="191" t="str">
        <f>IF('Formulario PPGR3'!$G1474="","",CONCATENATE('Formulario PPGR3'!$C1474,".",'Formulario PPGR3'!$D1474,".",'Formulario PPGR3'!$E1474,".",'Formulario PPGR3'!$F1474))</f>
        <v/>
      </c>
      <c r="C1474" s="191" t="str">
        <f>IF('Formulario PPGR3'!$G1474="","",'Formulario PPGR1'!#REF!)</f>
        <v/>
      </c>
      <c r="D1474" s="191" t="str">
        <f>IF('Formulario PPGR3'!$G1474="","",'Formulario PPGR1'!#REF!)</f>
        <v/>
      </c>
      <c r="E1474" s="191" t="str">
        <f>IF('Formulario PPGR3'!$G1474="","",'Formulario PPGR1'!#REF!)</f>
        <v/>
      </c>
      <c r="F1474" s="191" t="str">
        <f>IF('Formulario PPGR3'!$G1474="","",'Formulario PPGR1'!#REF!)</f>
        <v/>
      </c>
      <c r="G1474" s="241"/>
      <c r="H1474" s="528" t="e" cm="1" vm="1">
        <f t="array" ref="H1474">IF([2]!Tabla1[[#This Row],[Código_Actividad]]="","",_xlfn.XLOOKUP([2]!Tabla1[[#This Row],[Código_Actividad]],CodigoActividad,[2]!Tabla2[Actividades Programables Presupuestables],"",0))</f>
        <v>#REF!</v>
      </c>
      <c r="I1474" s="529" t="str">
        <f>IFERROR(VLOOKUP('[2]Formulario PPGR3'!$G1474,'[2]Formulario PPGR2'!$H$9:$V$534,15,FALSE),"")</f>
        <v/>
      </c>
      <c r="J1474" s="534"/>
      <c r="K1474" s="533"/>
      <c r="L1474" s="530" t="str">
        <f>IF([2]!Tabla1[[#This Row],[Descripción]]="","",_xlfn.XLOOKUP([2]!Tabla1[[#This Row],[Descripción]],[2]!Tabla10[Descripción],[2]!Tabla10[Unidad de Medida],"",0))</f>
        <v/>
      </c>
      <c r="M1474" s="321"/>
      <c r="N1474" s="546" t="str">
        <f>IF([2]!Tabla1[[#This Row],[Descripción]]="","",_xlfn.XLOOKUP([2]!Tabla1[[#This Row],[Descripción]],[2]!Tabla10[Descripción],[2]!Tabla10[Precio Unitario],0))</f>
        <v/>
      </c>
      <c r="O1474" s="546" t="str">
        <f>IF([2]!Tabla1[[#This Row],[Cantidad de Insumos]]="","",[2]!Tabla1[[#This Row],[Precio Unitario]]*[2]!Tabla1[[#This Row],[Cantidad de Insumos]])</f>
        <v/>
      </c>
      <c r="P1474" s="531" t="str">
        <f>IF([2]!Tabla1[[#This Row],[Descripción]]="","",_xlfn.XLOOKUP([2]!Tabla1[[#This Row],[Descripción]],[2]!Tabla10[Descripción],[2]!Tabla10[CODIGO PRESUPUESTARIO],0))</f>
        <v/>
      </c>
      <c r="Q1474" s="532"/>
      <c r="R1474" s="532" t="str">
        <f>IF([2]!Tabla1[[#This Row],[Insumos]]="","",_xlfn.XLOOKUP([2]!Tabla1[[#This Row],[Insumos]],[2]!Tabla10[Insumo],[2]!Tabla10[InsumoAbrev],"",0))</f>
        <v/>
      </c>
      <c r="S1474" s="191"/>
    </row>
    <row r="1475" spans="2:19">
      <c r="B1475" s="191" t="str">
        <f>IF('Formulario PPGR3'!$G1475="","",CONCATENATE('Formulario PPGR3'!$C1475,".",'Formulario PPGR3'!$D1475,".",'Formulario PPGR3'!$E1475,".",'Formulario PPGR3'!$F1475))</f>
        <v/>
      </c>
      <c r="C1475" s="191" t="str">
        <f>IF('Formulario PPGR3'!$G1475="","",'Formulario PPGR1'!#REF!)</f>
        <v/>
      </c>
      <c r="D1475" s="191" t="str">
        <f>IF('Formulario PPGR3'!$G1475="","",'Formulario PPGR1'!#REF!)</f>
        <v/>
      </c>
      <c r="E1475" s="191" t="str">
        <f>IF('Formulario PPGR3'!$G1475="","",'Formulario PPGR1'!#REF!)</f>
        <v/>
      </c>
      <c r="F1475" s="191" t="str">
        <f>IF('Formulario PPGR3'!$G1475="","",'Formulario PPGR1'!#REF!)</f>
        <v/>
      </c>
      <c r="G1475" s="241"/>
      <c r="H1475" s="528" t="e" cm="1" vm="1">
        <f t="array" ref="H1475">IF([2]!Tabla1[[#This Row],[Código_Actividad]]="","",_xlfn.XLOOKUP([2]!Tabla1[[#This Row],[Código_Actividad]],CodigoActividad,[2]!Tabla2[Actividades Programables Presupuestables],"",0))</f>
        <v>#REF!</v>
      </c>
      <c r="I1475" s="529" t="str">
        <f>IFERROR(VLOOKUP('[2]Formulario PPGR3'!$G1475,'[2]Formulario PPGR2'!$H$9:$V$534,15,FALSE),"")</f>
        <v/>
      </c>
      <c r="J1475" s="534"/>
      <c r="K1475" s="533"/>
      <c r="L1475" s="530" t="str">
        <f>IF([2]!Tabla1[[#This Row],[Descripción]]="","",_xlfn.XLOOKUP([2]!Tabla1[[#This Row],[Descripción]],[2]!Tabla10[Descripción],[2]!Tabla10[Unidad de Medida],"",0))</f>
        <v/>
      </c>
      <c r="M1475" s="321"/>
      <c r="N1475" s="546" t="str">
        <f>IF([2]!Tabla1[[#This Row],[Descripción]]="","",_xlfn.XLOOKUP([2]!Tabla1[[#This Row],[Descripción]],[2]!Tabla10[Descripción],[2]!Tabla10[Precio Unitario],0))</f>
        <v/>
      </c>
      <c r="O1475" s="546" t="str">
        <f>IF([2]!Tabla1[[#This Row],[Cantidad de Insumos]]="","",[2]!Tabla1[[#This Row],[Precio Unitario]]*[2]!Tabla1[[#This Row],[Cantidad de Insumos]])</f>
        <v/>
      </c>
      <c r="P1475" s="531" t="str">
        <f>IF([2]!Tabla1[[#This Row],[Descripción]]="","",_xlfn.XLOOKUP([2]!Tabla1[[#This Row],[Descripción]],[2]!Tabla10[Descripción],[2]!Tabla10[CODIGO PRESUPUESTARIO],0))</f>
        <v/>
      </c>
      <c r="Q1475" s="532"/>
      <c r="R1475" s="532" t="str">
        <f>IF([2]!Tabla1[[#This Row],[Insumos]]="","",_xlfn.XLOOKUP([2]!Tabla1[[#This Row],[Insumos]],[2]!Tabla10[Insumo],[2]!Tabla10[InsumoAbrev],"",0))</f>
        <v/>
      </c>
      <c r="S1475" s="191"/>
    </row>
    <row r="1476" spans="2:19">
      <c r="B1476" s="191" t="str">
        <f>IF('Formulario PPGR3'!$G1476="","",CONCATENATE('Formulario PPGR3'!$C1476,".",'Formulario PPGR3'!$D1476,".",'Formulario PPGR3'!$E1476,".",'Formulario PPGR3'!$F1476))</f>
        <v/>
      </c>
      <c r="C1476" s="191" t="str">
        <f>IF('Formulario PPGR3'!$G1476="","",'Formulario PPGR1'!#REF!)</f>
        <v/>
      </c>
      <c r="D1476" s="191" t="str">
        <f>IF('Formulario PPGR3'!$G1476="","",'Formulario PPGR1'!#REF!)</f>
        <v/>
      </c>
      <c r="E1476" s="191" t="str">
        <f>IF('Formulario PPGR3'!$G1476="","",'Formulario PPGR1'!#REF!)</f>
        <v/>
      </c>
      <c r="F1476" s="191" t="str">
        <f>IF('Formulario PPGR3'!$G1476="","",'Formulario PPGR1'!#REF!)</f>
        <v/>
      </c>
      <c r="G1476" s="241"/>
      <c r="H1476" s="528" t="e" cm="1" vm="1">
        <f t="array" ref="H1476">IF([2]!Tabla1[[#This Row],[Código_Actividad]]="","",_xlfn.XLOOKUP([2]!Tabla1[[#This Row],[Código_Actividad]],CodigoActividad,[2]!Tabla2[Actividades Programables Presupuestables],"",0))</f>
        <v>#REF!</v>
      </c>
      <c r="I1476" s="529" t="str">
        <f>IFERROR(VLOOKUP('[2]Formulario PPGR3'!$G1476,'[2]Formulario PPGR2'!$H$9:$V$534,15,FALSE),"")</f>
        <v/>
      </c>
      <c r="J1476" s="534"/>
      <c r="K1476" s="533"/>
      <c r="L1476" s="530" t="str">
        <f>IF([2]!Tabla1[[#This Row],[Descripción]]="","",_xlfn.XLOOKUP([2]!Tabla1[[#This Row],[Descripción]],[2]!Tabla10[Descripción],[2]!Tabla10[Unidad de Medida],"",0))</f>
        <v/>
      </c>
      <c r="M1476" s="321"/>
      <c r="N1476" s="546" t="str">
        <f>IF([2]!Tabla1[[#This Row],[Descripción]]="","",_xlfn.XLOOKUP([2]!Tabla1[[#This Row],[Descripción]],[2]!Tabla10[Descripción],[2]!Tabla10[Precio Unitario],0))</f>
        <v/>
      </c>
      <c r="O1476" s="546" t="str">
        <f>IF([2]!Tabla1[[#This Row],[Cantidad de Insumos]]="","",[2]!Tabla1[[#This Row],[Precio Unitario]]*[2]!Tabla1[[#This Row],[Cantidad de Insumos]])</f>
        <v/>
      </c>
      <c r="P1476" s="531" t="str">
        <f>IF([2]!Tabla1[[#This Row],[Descripción]]="","",_xlfn.XLOOKUP([2]!Tabla1[[#This Row],[Descripción]],[2]!Tabla10[Descripción],[2]!Tabla10[CODIGO PRESUPUESTARIO],0))</f>
        <v/>
      </c>
      <c r="Q1476" s="532"/>
      <c r="R1476" s="532" t="str">
        <f>IF([2]!Tabla1[[#This Row],[Insumos]]="","",_xlfn.XLOOKUP([2]!Tabla1[[#This Row],[Insumos]],[2]!Tabla10[Insumo],[2]!Tabla10[InsumoAbrev],"",0))</f>
        <v/>
      </c>
      <c r="S1476" s="191"/>
    </row>
    <row r="1477" spans="2:19">
      <c r="B1477" s="191" t="str">
        <f>IF('Formulario PPGR3'!$G1477="","",CONCATENATE('Formulario PPGR3'!$C1477,".",'Formulario PPGR3'!$D1477,".",'Formulario PPGR3'!$E1477,".",'Formulario PPGR3'!$F1477))</f>
        <v/>
      </c>
      <c r="C1477" s="191" t="str">
        <f>IF('Formulario PPGR3'!$G1477="","",'Formulario PPGR1'!#REF!)</f>
        <v/>
      </c>
      <c r="D1477" s="191" t="str">
        <f>IF('Formulario PPGR3'!$G1477="","",'Formulario PPGR1'!#REF!)</f>
        <v/>
      </c>
      <c r="E1477" s="191" t="str">
        <f>IF('Formulario PPGR3'!$G1477="","",'Formulario PPGR1'!#REF!)</f>
        <v/>
      </c>
      <c r="F1477" s="191" t="str">
        <f>IF('Formulario PPGR3'!$G1477="","",'Formulario PPGR1'!#REF!)</f>
        <v/>
      </c>
      <c r="G1477" s="241"/>
      <c r="H1477" s="528" t="e" cm="1" vm="1">
        <f t="array" ref="H1477">IF([2]!Tabla1[[#This Row],[Código_Actividad]]="","",_xlfn.XLOOKUP([2]!Tabla1[[#This Row],[Código_Actividad]],CodigoActividad,[2]!Tabla2[Actividades Programables Presupuestables],"",0))</f>
        <v>#REF!</v>
      </c>
      <c r="I1477" s="529" t="str">
        <f>IFERROR(VLOOKUP('[2]Formulario PPGR3'!$G1477,'[2]Formulario PPGR2'!$H$9:$V$534,15,FALSE),"")</f>
        <v/>
      </c>
      <c r="J1477" s="534"/>
      <c r="K1477" s="533"/>
      <c r="L1477" s="530" t="str">
        <f>IF([2]!Tabla1[[#This Row],[Descripción]]="","",_xlfn.XLOOKUP([2]!Tabla1[[#This Row],[Descripción]],[2]!Tabla10[Descripción],[2]!Tabla10[Unidad de Medida],"",0))</f>
        <v/>
      </c>
      <c r="M1477" s="321"/>
      <c r="N1477" s="546" t="str">
        <f>IF([2]!Tabla1[[#This Row],[Descripción]]="","",_xlfn.XLOOKUP([2]!Tabla1[[#This Row],[Descripción]],[2]!Tabla10[Descripción],[2]!Tabla10[Precio Unitario],0))</f>
        <v/>
      </c>
      <c r="O1477" s="546" t="str">
        <f>IF([2]!Tabla1[[#This Row],[Cantidad de Insumos]]="","",[2]!Tabla1[[#This Row],[Precio Unitario]]*[2]!Tabla1[[#This Row],[Cantidad de Insumos]])</f>
        <v/>
      </c>
      <c r="P1477" s="531" t="str">
        <f>IF([2]!Tabla1[[#This Row],[Descripción]]="","",_xlfn.XLOOKUP([2]!Tabla1[[#This Row],[Descripción]],[2]!Tabla10[Descripción],[2]!Tabla10[CODIGO PRESUPUESTARIO],0))</f>
        <v/>
      </c>
      <c r="Q1477" s="532"/>
      <c r="R1477" s="532" t="str">
        <f>IF([2]!Tabla1[[#This Row],[Insumos]]="","",_xlfn.XLOOKUP([2]!Tabla1[[#This Row],[Insumos]],[2]!Tabla10[Insumo],[2]!Tabla10[InsumoAbrev],"",0))</f>
        <v/>
      </c>
      <c r="S1477" s="191"/>
    </row>
    <row r="1478" spans="2:19">
      <c r="B1478" s="191" t="str">
        <f>IF('Formulario PPGR3'!$G1478="","",CONCATENATE('Formulario PPGR3'!$C1478,".",'Formulario PPGR3'!$D1478,".",'Formulario PPGR3'!$E1478,".",'Formulario PPGR3'!$F1478))</f>
        <v/>
      </c>
      <c r="C1478" s="191" t="str">
        <f>IF('Formulario PPGR3'!$G1478="","",'Formulario PPGR1'!#REF!)</f>
        <v/>
      </c>
      <c r="D1478" s="191" t="str">
        <f>IF('Formulario PPGR3'!$G1478="","",'Formulario PPGR1'!#REF!)</f>
        <v/>
      </c>
      <c r="E1478" s="191" t="str">
        <f>IF('Formulario PPGR3'!$G1478="","",'Formulario PPGR1'!#REF!)</f>
        <v/>
      </c>
      <c r="F1478" s="191" t="str">
        <f>IF('Formulario PPGR3'!$G1478="","",'Formulario PPGR1'!#REF!)</f>
        <v/>
      </c>
      <c r="G1478" s="241"/>
      <c r="H1478" s="528" t="e" cm="1" vm="1">
        <f t="array" ref="H1478">IF([2]!Tabla1[[#This Row],[Código_Actividad]]="","",_xlfn.XLOOKUP([2]!Tabla1[[#This Row],[Código_Actividad]],CodigoActividad,[2]!Tabla2[Actividades Programables Presupuestables],"",0))</f>
        <v>#REF!</v>
      </c>
      <c r="I1478" s="529" t="str">
        <f>IFERROR(VLOOKUP('[2]Formulario PPGR3'!$G1478,'[2]Formulario PPGR2'!$H$9:$V$534,15,FALSE),"")</f>
        <v/>
      </c>
      <c r="J1478" s="534"/>
      <c r="K1478" s="533"/>
      <c r="L1478" s="530" t="str">
        <f>IF([2]!Tabla1[[#This Row],[Descripción]]="","",_xlfn.XLOOKUP([2]!Tabla1[[#This Row],[Descripción]],[2]!Tabla10[Descripción],[2]!Tabla10[Unidad de Medida],"",0))</f>
        <v/>
      </c>
      <c r="M1478" s="321"/>
      <c r="N1478" s="546" t="str">
        <f>IF([2]!Tabla1[[#This Row],[Descripción]]="","",_xlfn.XLOOKUP([2]!Tabla1[[#This Row],[Descripción]],[2]!Tabla10[Descripción],[2]!Tabla10[Precio Unitario],0))</f>
        <v/>
      </c>
      <c r="O1478" s="546" t="str">
        <f>IF([2]!Tabla1[[#This Row],[Cantidad de Insumos]]="","",[2]!Tabla1[[#This Row],[Precio Unitario]]*[2]!Tabla1[[#This Row],[Cantidad de Insumos]])</f>
        <v/>
      </c>
      <c r="P1478" s="531" t="str">
        <f>IF([2]!Tabla1[[#This Row],[Descripción]]="","",_xlfn.XLOOKUP([2]!Tabla1[[#This Row],[Descripción]],[2]!Tabla10[Descripción],[2]!Tabla10[CODIGO PRESUPUESTARIO],0))</f>
        <v/>
      </c>
      <c r="Q1478" s="532"/>
      <c r="R1478" s="532" t="str">
        <f>IF([2]!Tabla1[[#This Row],[Insumos]]="","",_xlfn.XLOOKUP([2]!Tabla1[[#This Row],[Insumos]],[2]!Tabla10[Insumo],[2]!Tabla10[InsumoAbrev],"",0))</f>
        <v/>
      </c>
      <c r="S1478" s="191"/>
    </row>
    <row r="1479" spans="2:19">
      <c r="B1479" s="191" t="str">
        <f>IF('Formulario PPGR3'!$G1479="","",CONCATENATE('Formulario PPGR3'!$C1479,".",'Formulario PPGR3'!$D1479,".",'Formulario PPGR3'!$E1479,".",'Formulario PPGR3'!$F1479))</f>
        <v/>
      </c>
      <c r="C1479" s="191" t="str">
        <f>IF('Formulario PPGR3'!$G1479="","",'Formulario PPGR1'!#REF!)</f>
        <v/>
      </c>
      <c r="D1479" s="191" t="str">
        <f>IF('Formulario PPGR3'!$G1479="","",'Formulario PPGR1'!#REF!)</f>
        <v/>
      </c>
      <c r="E1479" s="191" t="str">
        <f>IF('Formulario PPGR3'!$G1479="","",'Formulario PPGR1'!#REF!)</f>
        <v/>
      </c>
      <c r="F1479" s="191" t="str">
        <f>IF('Formulario PPGR3'!$G1479="","",'Formulario PPGR1'!#REF!)</f>
        <v/>
      </c>
      <c r="G1479" s="241"/>
      <c r="H1479" s="528" t="e" cm="1" vm="1">
        <f t="array" ref="H1479">IF([2]!Tabla1[[#This Row],[Código_Actividad]]="","",_xlfn.XLOOKUP([2]!Tabla1[[#This Row],[Código_Actividad]],CodigoActividad,[2]!Tabla2[Actividades Programables Presupuestables],"",0))</f>
        <v>#REF!</v>
      </c>
      <c r="I1479" s="529" t="str">
        <f>IFERROR(VLOOKUP('[2]Formulario PPGR3'!$G1479,'[2]Formulario PPGR2'!$H$9:$V$534,15,FALSE),"")</f>
        <v/>
      </c>
      <c r="J1479" s="534"/>
      <c r="K1479" s="533"/>
      <c r="L1479" s="530" t="str">
        <f>IF([2]!Tabla1[[#This Row],[Descripción]]="","",_xlfn.XLOOKUP([2]!Tabla1[[#This Row],[Descripción]],[2]!Tabla10[Descripción],[2]!Tabla10[Unidad de Medida],"",0))</f>
        <v/>
      </c>
      <c r="M1479" s="321"/>
      <c r="N1479" s="546" t="str">
        <f>IF([2]!Tabla1[[#This Row],[Descripción]]="","",_xlfn.XLOOKUP([2]!Tabla1[[#This Row],[Descripción]],[2]!Tabla10[Descripción],[2]!Tabla10[Precio Unitario],0))</f>
        <v/>
      </c>
      <c r="O1479" s="546" t="str">
        <f>IF([2]!Tabla1[[#This Row],[Cantidad de Insumos]]="","",[2]!Tabla1[[#This Row],[Precio Unitario]]*[2]!Tabla1[[#This Row],[Cantidad de Insumos]])</f>
        <v/>
      </c>
      <c r="P1479" s="531" t="str">
        <f>IF([2]!Tabla1[[#This Row],[Descripción]]="","",_xlfn.XLOOKUP([2]!Tabla1[[#This Row],[Descripción]],[2]!Tabla10[Descripción],[2]!Tabla10[CODIGO PRESUPUESTARIO],0))</f>
        <v/>
      </c>
      <c r="Q1479" s="532"/>
      <c r="R1479" s="532" t="str">
        <f>IF([2]!Tabla1[[#This Row],[Insumos]]="","",_xlfn.XLOOKUP([2]!Tabla1[[#This Row],[Insumos]],[2]!Tabla10[Insumo],[2]!Tabla10[InsumoAbrev],"",0))</f>
        <v/>
      </c>
      <c r="S1479" s="191"/>
    </row>
    <row r="1480" spans="2:19">
      <c r="B1480" s="191" t="str">
        <f>IF('Formulario PPGR3'!$G1480="","",CONCATENATE('Formulario PPGR3'!$C1480,".",'Formulario PPGR3'!$D1480,".",'Formulario PPGR3'!$E1480,".",'Formulario PPGR3'!$F1480))</f>
        <v/>
      </c>
      <c r="C1480" s="191" t="str">
        <f>IF('Formulario PPGR3'!$G1480="","",'Formulario PPGR1'!#REF!)</f>
        <v/>
      </c>
      <c r="D1480" s="191" t="str">
        <f>IF('Formulario PPGR3'!$G1480="","",'Formulario PPGR1'!#REF!)</f>
        <v/>
      </c>
      <c r="E1480" s="191" t="str">
        <f>IF('Formulario PPGR3'!$G1480="","",'Formulario PPGR1'!#REF!)</f>
        <v/>
      </c>
      <c r="F1480" s="191" t="str">
        <f>IF('Formulario PPGR3'!$G1480="","",'Formulario PPGR1'!#REF!)</f>
        <v/>
      </c>
      <c r="G1480" s="241"/>
      <c r="H1480" s="528" t="e" cm="1" vm="1">
        <f t="array" ref="H1480">IF([2]!Tabla1[[#This Row],[Código_Actividad]]="","",_xlfn.XLOOKUP([2]!Tabla1[[#This Row],[Código_Actividad]],CodigoActividad,[2]!Tabla2[Actividades Programables Presupuestables],"",0))</f>
        <v>#REF!</v>
      </c>
      <c r="I1480" s="529" t="str">
        <f>IFERROR(VLOOKUP('[2]Formulario PPGR3'!$G1480,'[2]Formulario PPGR2'!$H$9:$V$534,15,FALSE),"")</f>
        <v/>
      </c>
      <c r="J1480" s="534"/>
      <c r="K1480" s="533"/>
      <c r="L1480" s="530" t="str">
        <f>IF([2]!Tabla1[[#This Row],[Descripción]]="","",_xlfn.XLOOKUP([2]!Tabla1[[#This Row],[Descripción]],[2]!Tabla10[Descripción],[2]!Tabla10[Unidad de Medida],"",0))</f>
        <v/>
      </c>
      <c r="M1480" s="321"/>
      <c r="N1480" s="546" t="str">
        <f>IF([2]!Tabla1[[#This Row],[Descripción]]="","",_xlfn.XLOOKUP([2]!Tabla1[[#This Row],[Descripción]],[2]!Tabla10[Descripción],[2]!Tabla10[Precio Unitario],0))</f>
        <v/>
      </c>
      <c r="O1480" s="546" t="str">
        <f>IF([2]!Tabla1[[#This Row],[Cantidad de Insumos]]="","",[2]!Tabla1[[#This Row],[Precio Unitario]]*[2]!Tabla1[[#This Row],[Cantidad de Insumos]])</f>
        <v/>
      </c>
      <c r="P1480" s="531" t="str">
        <f>IF([2]!Tabla1[[#This Row],[Descripción]]="","",_xlfn.XLOOKUP([2]!Tabla1[[#This Row],[Descripción]],[2]!Tabla10[Descripción],[2]!Tabla10[CODIGO PRESUPUESTARIO],0))</f>
        <v/>
      </c>
      <c r="Q1480" s="532"/>
      <c r="R1480" s="532" t="str">
        <f>IF([2]!Tabla1[[#This Row],[Insumos]]="","",_xlfn.XLOOKUP([2]!Tabla1[[#This Row],[Insumos]],[2]!Tabla10[Insumo],[2]!Tabla10[InsumoAbrev],"",0))</f>
        <v/>
      </c>
      <c r="S1480" s="191"/>
    </row>
    <row r="1481" spans="2:19">
      <c r="B1481" s="191" t="str">
        <f>IF('Formulario PPGR3'!$G1481="","",CONCATENATE('Formulario PPGR3'!$C1481,".",'Formulario PPGR3'!$D1481,".",'Formulario PPGR3'!$E1481,".",'Formulario PPGR3'!$F1481))</f>
        <v/>
      </c>
      <c r="C1481" s="191" t="str">
        <f>IF('Formulario PPGR3'!$G1481="","",'Formulario PPGR1'!#REF!)</f>
        <v/>
      </c>
      <c r="D1481" s="191" t="str">
        <f>IF('Formulario PPGR3'!$G1481="","",'Formulario PPGR1'!#REF!)</f>
        <v/>
      </c>
      <c r="E1481" s="191" t="str">
        <f>IF('Formulario PPGR3'!$G1481="","",'Formulario PPGR1'!#REF!)</f>
        <v/>
      </c>
      <c r="F1481" s="191" t="str">
        <f>IF('Formulario PPGR3'!$G1481="","",'Formulario PPGR1'!#REF!)</f>
        <v/>
      </c>
      <c r="G1481" s="241"/>
      <c r="H1481" s="528" t="e" cm="1" vm="1">
        <f t="array" ref="H1481">IF([2]!Tabla1[[#This Row],[Código_Actividad]]="","",_xlfn.XLOOKUP([2]!Tabla1[[#This Row],[Código_Actividad]],CodigoActividad,[2]!Tabla2[Actividades Programables Presupuestables],"",0))</f>
        <v>#REF!</v>
      </c>
      <c r="I1481" s="529" t="str">
        <f>IFERROR(VLOOKUP('[2]Formulario PPGR3'!$G1481,'[2]Formulario PPGR2'!$H$9:$V$534,15,FALSE),"")</f>
        <v/>
      </c>
      <c r="J1481" s="534"/>
      <c r="K1481" s="533"/>
      <c r="L1481" s="530" t="str">
        <f>IF([2]!Tabla1[[#This Row],[Descripción]]="","",_xlfn.XLOOKUP([2]!Tabla1[[#This Row],[Descripción]],[2]!Tabla10[Descripción],[2]!Tabla10[Unidad de Medida],"",0))</f>
        <v/>
      </c>
      <c r="M1481" s="321"/>
      <c r="N1481" s="546" t="str">
        <f>IF([2]!Tabla1[[#This Row],[Descripción]]="","",_xlfn.XLOOKUP([2]!Tabla1[[#This Row],[Descripción]],[2]!Tabla10[Descripción],[2]!Tabla10[Precio Unitario],0))</f>
        <v/>
      </c>
      <c r="O1481" s="546" t="str">
        <f>IF([2]!Tabla1[[#This Row],[Cantidad de Insumos]]="","",[2]!Tabla1[[#This Row],[Precio Unitario]]*[2]!Tabla1[[#This Row],[Cantidad de Insumos]])</f>
        <v/>
      </c>
      <c r="P1481" s="531" t="str">
        <f>IF([2]!Tabla1[[#This Row],[Descripción]]="","",_xlfn.XLOOKUP([2]!Tabla1[[#This Row],[Descripción]],[2]!Tabla10[Descripción],[2]!Tabla10[CODIGO PRESUPUESTARIO],0))</f>
        <v/>
      </c>
      <c r="Q1481" s="532"/>
      <c r="R1481" s="532" t="str">
        <f>IF([2]!Tabla1[[#This Row],[Insumos]]="","",_xlfn.XLOOKUP([2]!Tabla1[[#This Row],[Insumos]],[2]!Tabla10[Insumo],[2]!Tabla10[InsumoAbrev],"",0))</f>
        <v/>
      </c>
      <c r="S1481" s="191"/>
    </row>
    <row r="1482" spans="2:19">
      <c r="B1482" s="191" t="str">
        <f>IF('Formulario PPGR3'!$G1482="","",CONCATENATE('Formulario PPGR3'!$C1482,".",'Formulario PPGR3'!$D1482,".",'Formulario PPGR3'!$E1482,".",'Formulario PPGR3'!$F1482))</f>
        <v/>
      </c>
      <c r="C1482" s="191" t="str">
        <f>IF('Formulario PPGR3'!$G1482="","",'Formulario PPGR1'!#REF!)</f>
        <v/>
      </c>
      <c r="D1482" s="191" t="str">
        <f>IF('Formulario PPGR3'!$G1482="","",'Formulario PPGR1'!#REF!)</f>
        <v/>
      </c>
      <c r="E1482" s="191" t="str">
        <f>IF('Formulario PPGR3'!$G1482="","",'Formulario PPGR1'!#REF!)</f>
        <v/>
      </c>
      <c r="F1482" s="191" t="str">
        <f>IF('Formulario PPGR3'!$G1482="","",'Formulario PPGR1'!#REF!)</f>
        <v/>
      </c>
      <c r="G1482" s="241"/>
      <c r="H1482" s="528" t="e" cm="1" vm="1">
        <f t="array" ref="H1482">IF([2]!Tabla1[[#This Row],[Código_Actividad]]="","",_xlfn.XLOOKUP([2]!Tabla1[[#This Row],[Código_Actividad]],CodigoActividad,[2]!Tabla2[Actividades Programables Presupuestables],"",0))</f>
        <v>#REF!</v>
      </c>
      <c r="I1482" s="529" t="str">
        <f>IFERROR(VLOOKUP('[2]Formulario PPGR3'!$G1482,'[2]Formulario PPGR2'!$H$9:$V$534,15,FALSE),"")</f>
        <v/>
      </c>
      <c r="J1482" s="534"/>
      <c r="K1482" s="533"/>
      <c r="L1482" s="530" t="str">
        <f>IF([2]!Tabla1[[#This Row],[Descripción]]="","",_xlfn.XLOOKUP([2]!Tabla1[[#This Row],[Descripción]],[2]!Tabla10[Descripción],[2]!Tabla10[Unidad de Medida],"",0))</f>
        <v/>
      </c>
      <c r="M1482" s="321"/>
      <c r="N1482" s="546" t="str">
        <f>IF([2]!Tabla1[[#This Row],[Descripción]]="","",_xlfn.XLOOKUP([2]!Tabla1[[#This Row],[Descripción]],[2]!Tabla10[Descripción],[2]!Tabla10[Precio Unitario],0))</f>
        <v/>
      </c>
      <c r="O1482" s="546" t="str">
        <f>IF([2]!Tabla1[[#This Row],[Cantidad de Insumos]]="","",[2]!Tabla1[[#This Row],[Precio Unitario]]*[2]!Tabla1[[#This Row],[Cantidad de Insumos]])</f>
        <v/>
      </c>
      <c r="P1482" s="531" t="str">
        <f>IF([2]!Tabla1[[#This Row],[Descripción]]="","",_xlfn.XLOOKUP([2]!Tabla1[[#This Row],[Descripción]],[2]!Tabla10[Descripción],[2]!Tabla10[CODIGO PRESUPUESTARIO],0))</f>
        <v/>
      </c>
      <c r="Q1482" s="532"/>
      <c r="R1482" s="532" t="str">
        <f>IF([2]!Tabla1[[#This Row],[Insumos]]="","",_xlfn.XLOOKUP([2]!Tabla1[[#This Row],[Insumos]],[2]!Tabla10[Insumo],[2]!Tabla10[InsumoAbrev],"",0))</f>
        <v/>
      </c>
      <c r="S1482" s="191"/>
    </row>
    <row r="1483" spans="2:19">
      <c r="B1483" s="191" t="str">
        <f>IF('Formulario PPGR3'!$G1483="","",CONCATENATE('Formulario PPGR3'!$C1483,".",'Formulario PPGR3'!$D1483,".",'Formulario PPGR3'!$E1483,".",'Formulario PPGR3'!$F1483))</f>
        <v/>
      </c>
      <c r="C1483" s="191" t="str">
        <f>IF('Formulario PPGR3'!$G1483="","",'Formulario PPGR1'!#REF!)</f>
        <v/>
      </c>
      <c r="D1483" s="191" t="str">
        <f>IF('Formulario PPGR3'!$G1483="","",'Formulario PPGR1'!#REF!)</f>
        <v/>
      </c>
      <c r="E1483" s="191" t="str">
        <f>IF('Formulario PPGR3'!$G1483="","",'Formulario PPGR1'!#REF!)</f>
        <v/>
      </c>
      <c r="F1483" s="191" t="str">
        <f>IF('Formulario PPGR3'!$G1483="","",'Formulario PPGR1'!#REF!)</f>
        <v/>
      </c>
      <c r="G1483" s="241"/>
      <c r="H1483" s="528" t="e" cm="1" vm="1">
        <f t="array" ref="H1483">IF([2]!Tabla1[[#This Row],[Código_Actividad]]="","",_xlfn.XLOOKUP([2]!Tabla1[[#This Row],[Código_Actividad]],CodigoActividad,[2]!Tabla2[Actividades Programables Presupuestables],"",0))</f>
        <v>#REF!</v>
      </c>
      <c r="I1483" s="529" t="str">
        <f>IFERROR(VLOOKUP('[2]Formulario PPGR3'!$G1483,'[2]Formulario PPGR2'!$H$9:$V$534,15,FALSE),"")</f>
        <v/>
      </c>
      <c r="J1483" s="534"/>
      <c r="K1483" s="533"/>
      <c r="L1483" s="530" t="str">
        <f>IF([2]!Tabla1[[#This Row],[Descripción]]="","",_xlfn.XLOOKUP([2]!Tabla1[[#This Row],[Descripción]],[2]!Tabla10[Descripción],[2]!Tabla10[Unidad de Medida],"",0))</f>
        <v/>
      </c>
      <c r="M1483" s="321"/>
      <c r="N1483" s="546" t="str">
        <f>IF([2]!Tabla1[[#This Row],[Descripción]]="","",_xlfn.XLOOKUP([2]!Tabla1[[#This Row],[Descripción]],[2]!Tabla10[Descripción],[2]!Tabla10[Precio Unitario],0))</f>
        <v/>
      </c>
      <c r="O1483" s="546" t="str">
        <f>IF([2]!Tabla1[[#This Row],[Cantidad de Insumos]]="","",[2]!Tabla1[[#This Row],[Precio Unitario]]*[2]!Tabla1[[#This Row],[Cantidad de Insumos]])</f>
        <v/>
      </c>
      <c r="P1483" s="531" t="str">
        <f>IF([2]!Tabla1[[#This Row],[Descripción]]="","",_xlfn.XLOOKUP([2]!Tabla1[[#This Row],[Descripción]],[2]!Tabla10[Descripción],[2]!Tabla10[CODIGO PRESUPUESTARIO],0))</f>
        <v/>
      </c>
      <c r="Q1483" s="532"/>
      <c r="R1483" s="532" t="str">
        <f>IF([2]!Tabla1[[#This Row],[Insumos]]="","",_xlfn.XLOOKUP([2]!Tabla1[[#This Row],[Insumos]],[2]!Tabla10[Insumo],[2]!Tabla10[InsumoAbrev],"",0))</f>
        <v/>
      </c>
      <c r="S1483" s="191"/>
    </row>
    <row r="1484" spans="2:19">
      <c r="B1484" s="191" t="str">
        <f>IF('Formulario PPGR3'!$G1484="","",CONCATENATE('Formulario PPGR3'!$C1484,".",'Formulario PPGR3'!$D1484,".",'Formulario PPGR3'!$E1484,".",'Formulario PPGR3'!$F1484))</f>
        <v/>
      </c>
      <c r="C1484" s="191" t="str">
        <f>IF('Formulario PPGR3'!$G1484="","",'Formulario PPGR1'!#REF!)</f>
        <v/>
      </c>
      <c r="D1484" s="191" t="str">
        <f>IF('Formulario PPGR3'!$G1484="","",'Formulario PPGR1'!#REF!)</f>
        <v/>
      </c>
      <c r="E1484" s="191" t="str">
        <f>IF('Formulario PPGR3'!$G1484="","",'Formulario PPGR1'!#REF!)</f>
        <v/>
      </c>
      <c r="F1484" s="191" t="str">
        <f>IF('Formulario PPGR3'!$G1484="","",'Formulario PPGR1'!#REF!)</f>
        <v/>
      </c>
      <c r="G1484" s="241"/>
      <c r="H1484" s="528" t="e" cm="1" vm="1">
        <f t="array" ref="H1484">IF([2]!Tabla1[[#This Row],[Código_Actividad]]="","",_xlfn.XLOOKUP([2]!Tabla1[[#This Row],[Código_Actividad]],CodigoActividad,[2]!Tabla2[Actividades Programables Presupuestables],"",0))</f>
        <v>#REF!</v>
      </c>
      <c r="I1484" s="529" t="str">
        <f>IFERROR(VLOOKUP('[2]Formulario PPGR3'!$G1484,'[2]Formulario PPGR2'!$H$9:$V$534,15,FALSE),"")</f>
        <v/>
      </c>
      <c r="J1484" s="534"/>
      <c r="K1484" s="533"/>
      <c r="L1484" s="530" t="str">
        <f>IF([2]!Tabla1[[#This Row],[Descripción]]="","",_xlfn.XLOOKUP([2]!Tabla1[[#This Row],[Descripción]],[2]!Tabla10[Descripción],[2]!Tabla10[Unidad de Medida],"",0))</f>
        <v/>
      </c>
      <c r="M1484" s="321"/>
      <c r="N1484" s="546" t="str">
        <f>IF([2]!Tabla1[[#This Row],[Descripción]]="","",_xlfn.XLOOKUP([2]!Tabla1[[#This Row],[Descripción]],[2]!Tabla10[Descripción],[2]!Tabla10[Precio Unitario],0))</f>
        <v/>
      </c>
      <c r="O1484" s="546" t="str">
        <f>IF([2]!Tabla1[[#This Row],[Cantidad de Insumos]]="","",[2]!Tabla1[[#This Row],[Precio Unitario]]*[2]!Tabla1[[#This Row],[Cantidad de Insumos]])</f>
        <v/>
      </c>
      <c r="P1484" s="531" t="str">
        <f>IF([2]!Tabla1[[#This Row],[Descripción]]="","",_xlfn.XLOOKUP([2]!Tabla1[[#This Row],[Descripción]],[2]!Tabla10[Descripción],[2]!Tabla10[CODIGO PRESUPUESTARIO],0))</f>
        <v/>
      </c>
      <c r="Q1484" s="532"/>
      <c r="R1484" s="532" t="str">
        <f>IF([2]!Tabla1[[#This Row],[Insumos]]="","",_xlfn.XLOOKUP([2]!Tabla1[[#This Row],[Insumos]],[2]!Tabla10[Insumo],[2]!Tabla10[InsumoAbrev],"",0))</f>
        <v/>
      </c>
      <c r="S1484" s="191"/>
    </row>
    <row r="1485" spans="2:19">
      <c r="B1485" s="191" t="str">
        <f>IF('Formulario PPGR3'!$G1485="","",CONCATENATE('Formulario PPGR3'!$C1485,".",'Formulario PPGR3'!$D1485,".",'Formulario PPGR3'!$E1485,".",'Formulario PPGR3'!$F1485))</f>
        <v/>
      </c>
      <c r="C1485" s="191" t="str">
        <f>IF('Formulario PPGR3'!$G1485="","",'Formulario PPGR1'!#REF!)</f>
        <v/>
      </c>
      <c r="D1485" s="191" t="str">
        <f>IF('Formulario PPGR3'!$G1485="","",'Formulario PPGR1'!#REF!)</f>
        <v/>
      </c>
      <c r="E1485" s="191" t="str">
        <f>IF('Formulario PPGR3'!$G1485="","",'Formulario PPGR1'!#REF!)</f>
        <v/>
      </c>
      <c r="F1485" s="191" t="str">
        <f>IF('Formulario PPGR3'!$G1485="","",'Formulario PPGR1'!#REF!)</f>
        <v/>
      </c>
      <c r="G1485" s="241"/>
      <c r="H1485" s="528" t="e" cm="1" vm="1">
        <f t="array" ref="H1485">IF([2]!Tabla1[[#This Row],[Código_Actividad]]="","",_xlfn.XLOOKUP([2]!Tabla1[[#This Row],[Código_Actividad]],CodigoActividad,[2]!Tabla2[Actividades Programables Presupuestables],"",0))</f>
        <v>#REF!</v>
      </c>
      <c r="I1485" s="529" t="str">
        <f>IFERROR(VLOOKUP('[2]Formulario PPGR3'!$G1485,'[2]Formulario PPGR2'!$H$9:$V$534,15,FALSE),"")</f>
        <v/>
      </c>
      <c r="J1485" s="534"/>
      <c r="K1485" s="533"/>
      <c r="L1485" s="530" t="str">
        <f>IF([2]!Tabla1[[#This Row],[Descripción]]="","",_xlfn.XLOOKUP([2]!Tabla1[[#This Row],[Descripción]],[2]!Tabla10[Descripción],[2]!Tabla10[Unidad de Medida],"",0))</f>
        <v/>
      </c>
      <c r="M1485" s="321"/>
      <c r="N1485" s="546" t="str">
        <f>IF([2]!Tabla1[[#This Row],[Descripción]]="","",_xlfn.XLOOKUP([2]!Tabla1[[#This Row],[Descripción]],[2]!Tabla10[Descripción],[2]!Tabla10[Precio Unitario],0))</f>
        <v/>
      </c>
      <c r="O1485" s="546" t="str">
        <f>IF([2]!Tabla1[[#This Row],[Cantidad de Insumos]]="","",[2]!Tabla1[[#This Row],[Precio Unitario]]*[2]!Tabla1[[#This Row],[Cantidad de Insumos]])</f>
        <v/>
      </c>
      <c r="P1485" s="531" t="str">
        <f>IF([2]!Tabla1[[#This Row],[Descripción]]="","",_xlfn.XLOOKUP([2]!Tabla1[[#This Row],[Descripción]],[2]!Tabla10[Descripción],[2]!Tabla10[CODIGO PRESUPUESTARIO],0))</f>
        <v/>
      </c>
      <c r="Q1485" s="532"/>
      <c r="R1485" s="532" t="str">
        <f>IF([2]!Tabla1[[#This Row],[Insumos]]="","",_xlfn.XLOOKUP([2]!Tabla1[[#This Row],[Insumos]],[2]!Tabla10[Insumo],[2]!Tabla10[InsumoAbrev],"",0))</f>
        <v/>
      </c>
      <c r="S1485" s="191"/>
    </row>
    <row r="1486" spans="2:19">
      <c r="B1486" s="191" t="str">
        <f>IF('Formulario PPGR3'!$G1486="","",CONCATENATE('Formulario PPGR3'!$C1486,".",'Formulario PPGR3'!$D1486,".",'Formulario PPGR3'!$E1486,".",'Formulario PPGR3'!$F1486))</f>
        <v/>
      </c>
      <c r="C1486" s="191" t="str">
        <f>IF('Formulario PPGR3'!$G1486="","",'Formulario PPGR1'!#REF!)</f>
        <v/>
      </c>
      <c r="D1486" s="191" t="str">
        <f>IF('Formulario PPGR3'!$G1486="","",'Formulario PPGR1'!#REF!)</f>
        <v/>
      </c>
      <c r="E1486" s="191" t="str">
        <f>IF('Formulario PPGR3'!$G1486="","",'Formulario PPGR1'!#REF!)</f>
        <v/>
      </c>
      <c r="F1486" s="191" t="str">
        <f>IF('Formulario PPGR3'!$G1486="","",'Formulario PPGR1'!#REF!)</f>
        <v/>
      </c>
      <c r="G1486" s="241"/>
      <c r="H1486" s="528" t="e" cm="1" vm="1">
        <f t="array" ref="H1486">IF([2]!Tabla1[[#This Row],[Código_Actividad]]="","",_xlfn.XLOOKUP([2]!Tabla1[[#This Row],[Código_Actividad]],CodigoActividad,[2]!Tabla2[Actividades Programables Presupuestables],"",0))</f>
        <v>#REF!</v>
      </c>
      <c r="I1486" s="529" t="str">
        <f>IFERROR(VLOOKUP('[2]Formulario PPGR3'!$G1486,'[2]Formulario PPGR2'!$H$9:$V$534,15,FALSE),"")</f>
        <v/>
      </c>
      <c r="J1486" s="534"/>
      <c r="K1486" s="533"/>
      <c r="L1486" s="530" t="str">
        <f>IF([2]!Tabla1[[#This Row],[Descripción]]="","",_xlfn.XLOOKUP([2]!Tabla1[[#This Row],[Descripción]],[2]!Tabla10[Descripción],[2]!Tabla10[Unidad de Medida],"",0))</f>
        <v/>
      </c>
      <c r="M1486" s="321"/>
      <c r="N1486" s="546" t="str">
        <f>IF([2]!Tabla1[[#This Row],[Descripción]]="","",_xlfn.XLOOKUP([2]!Tabla1[[#This Row],[Descripción]],[2]!Tabla10[Descripción],[2]!Tabla10[Precio Unitario],0))</f>
        <v/>
      </c>
      <c r="O1486" s="546" t="str">
        <f>IF([2]!Tabla1[[#This Row],[Cantidad de Insumos]]="","",[2]!Tabla1[[#This Row],[Precio Unitario]]*[2]!Tabla1[[#This Row],[Cantidad de Insumos]])</f>
        <v/>
      </c>
      <c r="P1486" s="531" t="str">
        <f>IF([2]!Tabla1[[#This Row],[Descripción]]="","",_xlfn.XLOOKUP([2]!Tabla1[[#This Row],[Descripción]],[2]!Tabla10[Descripción],[2]!Tabla10[CODIGO PRESUPUESTARIO],0))</f>
        <v/>
      </c>
      <c r="Q1486" s="532"/>
      <c r="R1486" s="532" t="str">
        <f>IF([2]!Tabla1[[#This Row],[Insumos]]="","",_xlfn.XLOOKUP([2]!Tabla1[[#This Row],[Insumos]],[2]!Tabla10[Insumo],[2]!Tabla10[InsumoAbrev],"",0))</f>
        <v/>
      </c>
      <c r="S1486" s="191"/>
    </row>
    <row r="1487" spans="2:19">
      <c r="B1487" s="191" t="str">
        <f>IF('Formulario PPGR3'!$G1487="","",CONCATENATE('Formulario PPGR3'!$C1487,".",'Formulario PPGR3'!$D1487,".",'Formulario PPGR3'!$E1487,".",'Formulario PPGR3'!$F1487))</f>
        <v/>
      </c>
      <c r="C1487" s="191" t="str">
        <f>IF('Formulario PPGR3'!$G1487="","",'Formulario PPGR1'!#REF!)</f>
        <v/>
      </c>
      <c r="D1487" s="191" t="str">
        <f>IF('Formulario PPGR3'!$G1487="","",'Formulario PPGR1'!#REF!)</f>
        <v/>
      </c>
      <c r="E1487" s="191" t="str">
        <f>IF('Formulario PPGR3'!$G1487="","",'Formulario PPGR1'!#REF!)</f>
        <v/>
      </c>
      <c r="F1487" s="191" t="str">
        <f>IF('Formulario PPGR3'!$G1487="","",'Formulario PPGR1'!#REF!)</f>
        <v/>
      </c>
      <c r="G1487" s="241"/>
      <c r="H1487" s="528" t="e" cm="1" vm="1">
        <f t="array" ref="H1487">IF([2]!Tabla1[[#This Row],[Código_Actividad]]="","",_xlfn.XLOOKUP([2]!Tabla1[[#This Row],[Código_Actividad]],CodigoActividad,[2]!Tabla2[Actividades Programables Presupuestables],"",0))</f>
        <v>#REF!</v>
      </c>
      <c r="I1487" s="529" t="str">
        <f>IFERROR(VLOOKUP('[2]Formulario PPGR3'!$G1487,'[2]Formulario PPGR2'!$H$9:$V$534,15,FALSE),"")</f>
        <v/>
      </c>
      <c r="J1487" s="534"/>
      <c r="K1487" s="533"/>
      <c r="L1487" s="530" t="str">
        <f>IF([2]!Tabla1[[#This Row],[Descripción]]="","",_xlfn.XLOOKUP([2]!Tabla1[[#This Row],[Descripción]],[2]!Tabla10[Descripción],[2]!Tabla10[Unidad de Medida],"",0))</f>
        <v/>
      </c>
      <c r="M1487" s="321"/>
      <c r="N1487" s="546" t="str">
        <f>IF([2]!Tabla1[[#This Row],[Descripción]]="","",_xlfn.XLOOKUP([2]!Tabla1[[#This Row],[Descripción]],[2]!Tabla10[Descripción],[2]!Tabla10[Precio Unitario],0))</f>
        <v/>
      </c>
      <c r="O1487" s="546" t="str">
        <f>IF([2]!Tabla1[[#This Row],[Cantidad de Insumos]]="","",[2]!Tabla1[[#This Row],[Precio Unitario]]*[2]!Tabla1[[#This Row],[Cantidad de Insumos]])</f>
        <v/>
      </c>
      <c r="P1487" s="531" t="str">
        <f>IF([2]!Tabla1[[#This Row],[Descripción]]="","",_xlfn.XLOOKUP([2]!Tabla1[[#This Row],[Descripción]],[2]!Tabla10[Descripción],[2]!Tabla10[CODIGO PRESUPUESTARIO],0))</f>
        <v/>
      </c>
      <c r="Q1487" s="532"/>
      <c r="R1487" s="532" t="str">
        <f>IF([2]!Tabla1[[#This Row],[Insumos]]="","",_xlfn.XLOOKUP([2]!Tabla1[[#This Row],[Insumos]],[2]!Tabla10[Insumo],[2]!Tabla10[InsumoAbrev],"",0))</f>
        <v/>
      </c>
      <c r="S1487" s="191"/>
    </row>
    <row r="1488" spans="2:19">
      <c r="B1488" s="191" t="str">
        <f>IF('Formulario PPGR3'!$G1488="","",CONCATENATE('Formulario PPGR3'!$C1488,".",'Formulario PPGR3'!$D1488,".",'Formulario PPGR3'!$E1488,".",'Formulario PPGR3'!$F1488))</f>
        <v/>
      </c>
      <c r="C1488" s="191" t="str">
        <f>IF('Formulario PPGR3'!$G1488="","",'Formulario PPGR1'!#REF!)</f>
        <v/>
      </c>
      <c r="D1488" s="191" t="str">
        <f>IF('Formulario PPGR3'!$G1488="","",'Formulario PPGR1'!#REF!)</f>
        <v/>
      </c>
      <c r="E1488" s="191" t="str">
        <f>IF('Formulario PPGR3'!$G1488="","",'Formulario PPGR1'!#REF!)</f>
        <v/>
      </c>
      <c r="F1488" s="191" t="str">
        <f>IF('Formulario PPGR3'!$G1488="","",'Formulario PPGR1'!#REF!)</f>
        <v/>
      </c>
      <c r="G1488" s="241"/>
      <c r="H1488" s="528" t="e" cm="1" vm="1">
        <f t="array" ref="H1488">IF([2]!Tabla1[[#This Row],[Código_Actividad]]="","",_xlfn.XLOOKUP([2]!Tabla1[[#This Row],[Código_Actividad]],CodigoActividad,[2]!Tabla2[Actividades Programables Presupuestables],"",0))</f>
        <v>#REF!</v>
      </c>
      <c r="I1488" s="529" t="str">
        <f>IFERROR(VLOOKUP('[2]Formulario PPGR3'!$G1488,'[2]Formulario PPGR2'!$H$9:$V$534,15,FALSE),"")</f>
        <v/>
      </c>
      <c r="J1488" s="534"/>
      <c r="K1488" s="533"/>
      <c r="L1488" s="530" t="str">
        <f>IF([2]!Tabla1[[#This Row],[Descripción]]="","",_xlfn.XLOOKUP([2]!Tabla1[[#This Row],[Descripción]],[2]!Tabla10[Descripción],[2]!Tabla10[Unidad de Medida],"",0))</f>
        <v/>
      </c>
      <c r="M1488" s="321"/>
      <c r="N1488" s="546" t="str">
        <f>IF([2]!Tabla1[[#This Row],[Descripción]]="","",_xlfn.XLOOKUP([2]!Tabla1[[#This Row],[Descripción]],[2]!Tabla10[Descripción],[2]!Tabla10[Precio Unitario],0))</f>
        <v/>
      </c>
      <c r="O1488" s="546" t="str">
        <f>IF([2]!Tabla1[[#This Row],[Cantidad de Insumos]]="","",[2]!Tabla1[[#This Row],[Precio Unitario]]*[2]!Tabla1[[#This Row],[Cantidad de Insumos]])</f>
        <v/>
      </c>
      <c r="P1488" s="531" t="str">
        <f>IF([2]!Tabla1[[#This Row],[Descripción]]="","",_xlfn.XLOOKUP([2]!Tabla1[[#This Row],[Descripción]],[2]!Tabla10[Descripción],[2]!Tabla10[CODIGO PRESUPUESTARIO],0))</f>
        <v/>
      </c>
      <c r="Q1488" s="532"/>
      <c r="R1488" s="532" t="str">
        <f>IF([2]!Tabla1[[#This Row],[Insumos]]="","",_xlfn.XLOOKUP([2]!Tabla1[[#This Row],[Insumos]],[2]!Tabla10[Insumo],[2]!Tabla10[InsumoAbrev],"",0))</f>
        <v/>
      </c>
      <c r="S1488" s="191"/>
    </row>
    <row r="1489" spans="2:19">
      <c r="B1489" s="191" t="str">
        <f>IF('Formulario PPGR3'!$G1489="","",CONCATENATE('Formulario PPGR3'!$C1489,".",'Formulario PPGR3'!$D1489,".",'Formulario PPGR3'!$E1489,".",'Formulario PPGR3'!$F1489))</f>
        <v/>
      </c>
      <c r="C1489" s="191" t="str">
        <f>IF('Formulario PPGR3'!$G1489="","",'Formulario PPGR1'!#REF!)</f>
        <v/>
      </c>
      <c r="D1489" s="191" t="str">
        <f>IF('Formulario PPGR3'!$G1489="","",'Formulario PPGR1'!#REF!)</f>
        <v/>
      </c>
      <c r="E1489" s="191" t="str">
        <f>IF('Formulario PPGR3'!$G1489="","",'Formulario PPGR1'!#REF!)</f>
        <v/>
      </c>
      <c r="F1489" s="191" t="str">
        <f>IF('Formulario PPGR3'!$G1489="","",'Formulario PPGR1'!#REF!)</f>
        <v/>
      </c>
      <c r="G1489" s="241"/>
      <c r="H1489" s="528" t="e" cm="1" vm="1">
        <f t="array" ref="H1489">IF([2]!Tabla1[[#This Row],[Código_Actividad]]="","",_xlfn.XLOOKUP([2]!Tabla1[[#This Row],[Código_Actividad]],CodigoActividad,[2]!Tabla2[Actividades Programables Presupuestables],"",0))</f>
        <v>#REF!</v>
      </c>
      <c r="I1489" s="529" t="str">
        <f>IFERROR(VLOOKUP('[2]Formulario PPGR3'!$G1489,'[2]Formulario PPGR2'!$H$9:$V$534,15,FALSE),"")</f>
        <v/>
      </c>
      <c r="J1489" s="534"/>
      <c r="K1489" s="533"/>
      <c r="L1489" s="530" t="str">
        <f>IF([2]!Tabla1[[#This Row],[Descripción]]="","",_xlfn.XLOOKUP([2]!Tabla1[[#This Row],[Descripción]],[2]!Tabla10[Descripción],[2]!Tabla10[Unidad de Medida],"",0))</f>
        <v/>
      </c>
      <c r="M1489" s="321"/>
      <c r="N1489" s="546" t="str">
        <f>IF([2]!Tabla1[[#This Row],[Descripción]]="","",_xlfn.XLOOKUP([2]!Tabla1[[#This Row],[Descripción]],[2]!Tabla10[Descripción],[2]!Tabla10[Precio Unitario],0))</f>
        <v/>
      </c>
      <c r="O1489" s="546" t="str">
        <f>IF([2]!Tabla1[[#This Row],[Cantidad de Insumos]]="","",[2]!Tabla1[[#This Row],[Precio Unitario]]*[2]!Tabla1[[#This Row],[Cantidad de Insumos]])</f>
        <v/>
      </c>
      <c r="P1489" s="531" t="str">
        <f>IF([2]!Tabla1[[#This Row],[Descripción]]="","",_xlfn.XLOOKUP([2]!Tabla1[[#This Row],[Descripción]],[2]!Tabla10[Descripción],[2]!Tabla10[CODIGO PRESUPUESTARIO],0))</f>
        <v/>
      </c>
      <c r="Q1489" s="532"/>
      <c r="R1489" s="532" t="str">
        <f>IF([2]!Tabla1[[#This Row],[Insumos]]="","",_xlfn.XLOOKUP([2]!Tabla1[[#This Row],[Insumos]],[2]!Tabla10[Insumo],[2]!Tabla10[InsumoAbrev],"",0))</f>
        <v/>
      </c>
      <c r="S1489" s="191"/>
    </row>
    <row r="1490" spans="2:19">
      <c r="B1490" s="191" t="str">
        <f>IF('Formulario PPGR3'!$G1490="","",CONCATENATE('Formulario PPGR3'!$C1490,".",'Formulario PPGR3'!$D1490,".",'Formulario PPGR3'!$E1490,".",'Formulario PPGR3'!$F1490))</f>
        <v/>
      </c>
      <c r="C1490" s="191" t="str">
        <f>IF('Formulario PPGR3'!$G1490="","",'Formulario PPGR1'!#REF!)</f>
        <v/>
      </c>
      <c r="D1490" s="191" t="str">
        <f>IF('Formulario PPGR3'!$G1490="","",'Formulario PPGR1'!#REF!)</f>
        <v/>
      </c>
      <c r="E1490" s="191" t="str">
        <f>IF('Formulario PPGR3'!$G1490="","",'Formulario PPGR1'!#REF!)</f>
        <v/>
      </c>
      <c r="F1490" s="191" t="str">
        <f>IF('Formulario PPGR3'!$G1490="","",'Formulario PPGR1'!#REF!)</f>
        <v/>
      </c>
      <c r="G1490" s="241"/>
      <c r="H1490" s="528" t="e" cm="1" vm="1">
        <f t="array" ref="H1490">IF([2]!Tabla1[[#This Row],[Código_Actividad]]="","",_xlfn.XLOOKUP([2]!Tabla1[[#This Row],[Código_Actividad]],CodigoActividad,[2]!Tabla2[Actividades Programables Presupuestables],"",0))</f>
        <v>#REF!</v>
      </c>
      <c r="I1490" s="529" t="str">
        <f>IFERROR(VLOOKUP('[2]Formulario PPGR3'!$G1490,'[2]Formulario PPGR2'!$H$9:$V$534,15,FALSE),"")</f>
        <v/>
      </c>
      <c r="J1490" s="534"/>
      <c r="K1490" s="533"/>
      <c r="L1490" s="530" t="str">
        <f>IF([2]!Tabla1[[#This Row],[Descripción]]="","",_xlfn.XLOOKUP([2]!Tabla1[[#This Row],[Descripción]],[2]!Tabla10[Descripción],[2]!Tabla10[Unidad de Medida],"",0))</f>
        <v/>
      </c>
      <c r="M1490" s="321"/>
      <c r="N1490" s="546" t="str">
        <f>IF([2]!Tabla1[[#This Row],[Descripción]]="","",_xlfn.XLOOKUP([2]!Tabla1[[#This Row],[Descripción]],[2]!Tabla10[Descripción],[2]!Tabla10[Precio Unitario],0))</f>
        <v/>
      </c>
      <c r="O1490" s="546" t="str">
        <f>IF([2]!Tabla1[[#This Row],[Cantidad de Insumos]]="","",[2]!Tabla1[[#This Row],[Precio Unitario]]*[2]!Tabla1[[#This Row],[Cantidad de Insumos]])</f>
        <v/>
      </c>
      <c r="P1490" s="531" t="str">
        <f>IF([2]!Tabla1[[#This Row],[Descripción]]="","",_xlfn.XLOOKUP([2]!Tabla1[[#This Row],[Descripción]],[2]!Tabla10[Descripción],[2]!Tabla10[CODIGO PRESUPUESTARIO],0))</f>
        <v/>
      </c>
      <c r="Q1490" s="532"/>
      <c r="R1490" s="532" t="str">
        <f>IF([2]!Tabla1[[#This Row],[Insumos]]="","",_xlfn.XLOOKUP([2]!Tabla1[[#This Row],[Insumos]],[2]!Tabla10[Insumo],[2]!Tabla10[InsumoAbrev],"",0))</f>
        <v/>
      </c>
      <c r="S1490" s="191"/>
    </row>
    <row r="1491" spans="2:19">
      <c r="B1491" s="191" t="str">
        <f>IF('Formulario PPGR3'!$G1491="","",CONCATENATE('Formulario PPGR3'!$C1491,".",'Formulario PPGR3'!$D1491,".",'Formulario PPGR3'!$E1491,".",'Formulario PPGR3'!$F1491))</f>
        <v/>
      </c>
      <c r="C1491" s="191" t="str">
        <f>IF('Formulario PPGR3'!$G1491="","",'Formulario PPGR1'!#REF!)</f>
        <v/>
      </c>
      <c r="D1491" s="191" t="str">
        <f>IF('Formulario PPGR3'!$G1491="","",'Formulario PPGR1'!#REF!)</f>
        <v/>
      </c>
      <c r="E1491" s="191" t="str">
        <f>IF('Formulario PPGR3'!$G1491="","",'Formulario PPGR1'!#REF!)</f>
        <v/>
      </c>
      <c r="F1491" s="191" t="str">
        <f>IF('Formulario PPGR3'!$G1491="","",'Formulario PPGR1'!#REF!)</f>
        <v/>
      </c>
      <c r="G1491" s="241"/>
      <c r="H1491" s="528" t="e" cm="1" vm="1">
        <f t="array" ref="H1491">IF([2]!Tabla1[[#This Row],[Código_Actividad]]="","",_xlfn.XLOOKUP([2]!Tabla1[[#This Row],[Código_Actividad]],CodigoActividad,[2]!Tabla2[Actividades Programables Presupuestables],"",0))</f>
        <v>#REF!</v>
      </c>
      <c r="I1491" s="529" t="str">
        <f>IFERROR(VLOOKUP('[2]Formulario PPGR3'!$G1491,'[2]Formulario PPGR2'!$H$9:$V$534,15,FALSE),"")</f>
        <v/>
      </c>
      <c r="J1491" s="534"/>
      <c r="K1491" s="533"/>
      <c r="L1491" s="530" t="str">
        <f>IF([2]!Tabla1[[#This Row],[Descripción]]="","",_xlfn.XLOOKUP([2]!Tabla1[[#This Row],[Descripción]],[2]!Tabla10[Descripción],[2]!Tabla10[Unidad de Medida],"",0))</f>
        <v/>
      </c>
      <c r="M1491" s="321"/>
      <c r="N1491" s="546" t="str">
        <f>IF([2]!Tabla1[[#This Row],[Descripción]]="","",_xlfn.XLOOKUP([2]!Tabla1[[#This Row],[Descripción]],[2]!Tabla10[Descripción],[2]!Tabla10[Precio Unitario],0))</f>
        <v/>
      </c>
      <c r="O1491" s="546" t="str">
        <f>IF([2]!Tabla1[[#This Row],[Cantidad de Insumos]]="","",[2]!Tabla1[[#This Row],[Precio Unitario]]*[2]!Tabla1[[#This Row],[Cantidad de Insumos]])</f>
        <v/>
      </c>
      <c r="P1491" s="531" t="str">
        <f>IF([2]!Tabla1[[#This Row],[Descripción]]="","",_xlfn.XLOOKUP([2]!Tabla1[[#This Row],[Descripción]],[2]!Tabla10[Descripción],[2]!Tabla10[CODIGO PRESUPUESTARIO],0))</f>
        <v/>
      </c>
      <c r="Q1491" s="532"/>
      <c r="R1491" s="532" t="str">
        <f>IF([2]!Tabla1[[#This Row],[Insumos]]="","",_xlfn.XLOOKUP([2]!Tabla1[[#This Row],[Insumos]],[2]!Tabla10[Insumo],[2]!Tabla10[InsumoAbrev],"",0))</f>
        <v/>
      </c>
      <c r="S1491" s="191"/>
    </row>
    <row r="1492" spans="2:19">
      <c r="B1492" s="191" t="str">
        <f>IF('Formulario PPGR3'!$G1492="","",CONCATENATE('Formulario PPGR3'!$C1492,".",'Formulario PPGR3'!$D1492,".",'Formulario PPGR3'!$E1492,".",'Formulario PPGR3'!$F1492))</f>
        <v/>
      </c>
      <c r="C1492" s="191" t="str">
        <f>IF('Formulario PPGR3'!$G1492="","",'Formulario PPGR1'!#REF!)</f>
        <v/>
      </c>
      <c r="D1492" s="191" t="str">
        <f>IF('Formulario PPGR3'!$G1492="","",'Formulario PPGR1'!#REF!)</f>
        <v/>
      </c>
      <c r="E1492" s="191" t="str">
        <f>IF('Formulario PPGR3'!$G1492="","",'Formulario PPGR1'!#REF!)</f>
        <v/>
      </c>
      <c r="F1492" s="191" t="str">
        <f>IF('Formulario PPGR3'!$G1492="","",'Formulario PPGR1'!#REF!)</f>
        <v/>
      </c>
      <c r="G1492" s="241"/>
      <c r="H1492" s="528" t="e" cm="1" vm="1">
        <f t="array" ref="H1492">IF([2]!Tabla1[[#This Row],[Código_Actividad]]="","",_xlfn.XLOOKUP([2]!Tabla1[[#This Row],[Código_Actividad]],CodigoActividad,[2]!Tabla2[Actividades Programables Presupuestables],"",0))</f>
        <v>#REF!</v>
      </c>
      <c r="I1492" s="529" t="str">
        <f>IFERROR(VLOOKUP('[2]Formulario PPGR3'!$G1492,'[2]Formulario PPGR2'!$H$9:$V$534,15,FALSE),"")</f>
        <v/>
      </c>
      <c r="J1492" s="534"/>
      <c r="K1492" s="533"/>
      <c r="L1492" s="530" t="str">
        <f>IF([2]!Tabla1[[#This Row],[Descripción]]="","",_xlfn.XLOOKUP([2]!Tabla1[[#This Row],[Descripción]],[2]!Tabla10[Descripción],[2]!Tabla10[Unidad de Medida],"",0))</f>
        <v/>
      </c>
      <c r="M1492" s="321"/>
      <c r="N1492" s="546" t="str">
        <f>IF([2]!Tabla1[[#This Row],[Descripción]]="","",_xlfn.XLOOKUP([2]!Tabla1[[#This Row],[Descripción]],[2]!Tabla10[Descripción],[2]!Tabla10[Precio Unitario],0))</f>
        <v/>
      </c>
      <c r="O1492" s="546" t="str">
        <f>IF([2]!Tabla1[[#This Row],[Cantidad de Insumos]]="","",[2]!Tabla1[[#This Row],[Precio Unitario]]*[2]!Tabla1[[#This Row],[Cantidad de Insumos]])</f>
        <v/>
      </c>
      <c r="P1492" s="531" t="str">
        <f>IF([2]!Tabla1[[#This Row],[Descripción]]="","",_xlfn.XLOOKUP([2]!Tabla1[[#This Row],[Descripción]],[2]!Tabla10[Descripción],[2]!Tabla10[CODIGO PRESUPUESTARIO],0))</f>
        <v/>
      </c>
      <c r="Q1492" s="532"/>
      <c r="R1492" s="532" t="str">
        <f>IF([2]!Tabla1[[#This Row],[Insumos]]="","",_xlfn.XLOOKUP([2]!Tabla1[[#This Row],[Insumos]],[2]!Tabla10[Insumo],[2]!Tabla10[InsumoAbrev],"",0))</f>
        <v/>
      </c>
      <c r="S1492" s="191"/>
    </row>
    <row r="1493" spans="2:19">
      <c r="B1493" s="191" t="str">
        <f>IF('Formulario PPGR3'!$G1493="","",CONCATENATE('Formulario PPGR3'!$C1493,".",'Formulario PPGR3'!$D1493,".",'Formulario PPGR3'!$E1493,".",'Formulario PPGR3'!$F1493))</f>
        <v/>
      </c>
      <c r="C1493" s="191" t="str">
        <f>IF('Formulario PPGR3'!$G1493="","",'Formulario PPGR1'!#REF!)</f>
        <v/>
      </c>
      <c r="D1493" s="191" t="str">
        <f>IF('Formulario PPGR3'!$G1493="","",'Formulario PPGR1'!#REF!)</f>
        <v/>
      </c>
      <c r="E1493" s="191" t="str">
        <f>IF('Formulario PPGR3'!$G1493="","",'Formulario PPGR1'!#REF!)</f>
        <v/>
      </c>
      <c r="F1493" s="191" t="str">
        <f>IF('Formulario PPGR3'!$G1493="","",'Formulario PPGR1'!#REF!)</f>
        <v/>
      </c>
      <c r="G1493" s="241"/>
      <c r="H1493" s="528" t="e" cm="1" vm="1">
        <f t="array" ref="H1493">IF([2]!Tabla1[[#This Row],[Código_Actividad]]="","",_xlfn.XLOOKUP([2]!Tabla1[[#This Row],[Código_Actividad]],CodigoActividad,[2]!Tabla2[Actividades Programables Presupuestables],"",0))</f>
        <v>#REF!</v>
      </c>
      <c r="I1493" s="529" t="str">
        <f>IFERROR(VLOOKUP('[2]Formulario PPGR3'!$G1493,'[2]Formulario PPGR2'!$H$9:$V$534,15,FALSE),"")</f>
        <v/>
      </c>
      <c r="J1493" s="534"/>
      <c r="K1493" s="533"/>
      <c r="L1493" s="530" t="str">
        <f>IF([2]!Tabla1[[#This Row],[Descripción]]="","",_xlfn.XLOOKUP([2]!Tabla1[[#This Row],[Descripción]],[2]!Tabla10[Descripción],[2]!Tabla10[Unidad de Medida],"",0))</f>
        <v/>
      </c>
      <c r="M1493" s="321"/>
      <c r="N1493" s="546" t="str">
        <f>IF([2]!Tabla1[[#This Row],[Descripción]]="","",_xlfn.XLOOKUP([2]!Tabla1[[#This Row],[Descripción]],[2]!Tabla10[Descripción],[2]!Tabla10[Precio Unitario],0))</f>
        <v/>
      </c>
      <c r="O1493" s="546" t="str">
        <f>IF([2]!Tabla1[[#This Row],[Cantidad de Insumos]]="","",[2]!Tabla1[[#This Row],[Precio Unitario]]*[2]!Tabla1[[#This Row],[Cantidad de Insumos]])</f>
        <v/>
      </c>
      <c r="P1493" s="531" t="str">
        <f>IF([2]!Tabla1[[#This Row],[Descripción]]="","",_xlfn.XLOOKUP([2]!Tabla1[[#This Row],[Descripción]],[2]!Tabla10[Descripción],[2]!Tabla10[CODIGO PRESUPUESTARIO],0))</f>
        <v/>
      </c>
      <c r="Q1493" s="532"/>
      <c r="R1493" s="532" t="str">
        <f>IF([2]!Tabla1[[#This Row],[Insumos]]="","",_xlfn.XLOOKUP([2]!Tabla1[[#This Row],[Insumos]],[2]!Tabla10[Insumo],[2]!Tabla10[InsumoAbrev],"",0))</f>
        <v/>
      </c>
      <c r="S1493" s="191"/>
    </row>
    <row r="1494" spans="2:19">
      <c r="B1494" s="191" t="str">
        <f>IF('Formulario PPGR3'!$G1494="","",CONCATENATE('Formulario PPGR3'!$C1494,".",'Formulario PPGR3'!$D1494,".",'Formulario PPGR3'!$E1494,".",'Formulario PPGR3'!$F1494))</f>
        <v/>
      </c>
      <c r="C1494" s="191" t="str">
        <f>IF('Formulario PPGR3'!$G1494="","",'Formulario PPGR1'!#REF!)</f>
        <v/>
      </c>
      <c r="D1494" s="191" t="str">
        <f>IF('Formulario PPGR3'!$G1494="","",'Formulario PPGR1'!#REF!)</f>
        <v/>
      </c>
      <c r="E1494" s="191" t="str">
        <f>IF('Formulario PPGR3'!$G1494="","",'Formulario PPGR1'!#REF!)</f>
        <v/>
      </c>
      <c r="F1494" s="191" t="str">
        <f>IF('Formulario PPGR3'!$G1494="","",'Formulario PPGR1'!#REF!)</f>
        <v/>
      </c>
      <c r="G1494" s="241"/>
      <c r="H1494" s="528" t="e" cm="1" vm="1">
        <f t="array" ref="H1494">IF([2]!Tabla1[[#This Row],[Código_Actividad]]="","",_xlfn.XLOOKUP([2]!Tabla1[[#This Row],[Código_Actividad]],CodigoActividad,[2]!Tabla2[Actividades Programables Presupuestables],"",0))</f>
        <v>#REF!</v>
      </c>
      <c r="I1494" s="529" t="str">
        <f>IFERROR(VLOOKUP('[2]Formulario PPGR3'!$G1494,'[2]Formulario PPGR2'!$H$9:$V$534,15,FALSE),"")</f>
        <v/>
      </c>
      <c r="J1494" s="534"/>
      <c r="K1494" s="533"/>
      <c r="L1494" s="530" t="str">
        <f>IF([2]!Tabla1[[#This Row],[Descripción]]="","",_xlfn.XLOOKUP([2]!Tabla1[[#This Row],[Descripción]],[2]!Tabla10[Descripción],[2]!Tabla10[Unidad de Medida],"",0))</f>
        <v/>
      </c>
      <c r="M1494" s="321"/>
      <c r="N1494" s="546" t="str">
        <f>IF([2]!Tabla1[[#This Row],[Descripción]]="","",_xlfn.XLOOKUP([2]!Tabla1[[#This Row],[Descripción]],[2]!Tabla10[Descripción],[2]!Tabla10[Precio Unitario],0))</f>
        <v/>
      </c>
      <c r="O1494" s="546" t="str">
        <f>IF([2]!Tabla1[[#This Row],[Cantidad de Insumos]]="","",[2]!Tabla1[[#This Row],[Precio Unitario]]*[2]!Tabla1[[#This Row],[Cantidad de Insumos]])</f>
        <v/>
      </c>
      <c r="P1494" s="531" t="str">
        <f>IF([2]!Tabla1[[#This Row],[Descripción]]="","",_xlfn.XLOOKUP([2]!Tabla1[[#This Row],[Descripción]],[2]!Tabla10[Descripción],[2]!Tabla10[CODIGO PRESUPUESTARIO],0))</f>
        <v/>
      </c>
      <c r="Q1494" s="532"/>
      <c r="R1494" s="532" t="str">
        <f>IF([2]!Tabla1[[#This Row],[Insumos]]="","",_xlfn.XLOOKUP([2]!Tabla1[[#This Row],[Insumos]],[2]!Tabla10[Insumo],[2]!Tabla10[InsumoAbrev],"",0))</f>
        <v/>
      </c>
      <c r="S1494" s="191"/>
    </row>
    <row r="1495" spans="2:19">
      <c r="B1495" s="191" t="str">
        <f>IF('Formulario PPGR3'!$G1495="","",CONCATENATE('Formulario PPGR3'!$C1495,".",'Formulario PPGR3'!$D1495,".",'Formulario PPGR3'!$E1495,".",'Formulario PPGR3'!$F1495))</f>
        <v/>
      </c>
      <c r="C1495" s="191" t="str">
        <f>IF('Formulario PPGR3'!$G1495="","",'Formulario PPGR1'!#REF!)</f>
        <v/>
      </c>
      <c r="D1495" s="191" t="str">
        <f>IF('Formulario PPGR3'!$G1495="","",'Formulario PPGR1'!#REF!)</f>
        <v/>
      </c>
      <c r="E1495" s="191" t="str">
        <f>IF('Formulario PPGR3'!$G1495="","",'Formulario PPGR1'!#REF!)</f>
        <v/>
      </c>
      <c r="F1495" s="191" t="str">
        <f>IF('Formulario PPGR3'!$G1495="","",'Formulario PPGR1'!#REF!)</f>
        <v/>
      </c>
      <c r="G1495" s="241"/>
      <c r="H1495" s="528" t="e" cm="1" vm="1">
        <f t="array" ref="H1495">IF([2]!Tabla1[[#This Row],[Código_Actividad]]="","",_xlfn.XLOOKUP([2]!Tabla1[[#This Row],[Código_Actividad]],CodigoActividad,[2]!Tabla2[Actividades Programables Presupuestables],"",0))</f>
        <v>#REF!</v>
      </c>
      <c r="I1495" s="529" t="str">
        <f>IFERROR(VLOOKUP('[2]Formulario PPGR3'!$G1495,'[2]Formulario PPGR2'!$H$9:$V$534,15,FALSE),"")</f>
        <v/>
      </c>
      <c r="J1495" s="534"/>
      <c r="K1495" s="533"/>
      <c r="L1495" s="530" t="str">
        <f>IF([2]!Tabla1[[#This Row],[Descripción]]="","",_xlfn.XLOOKUP([2]!Tabla1[[#This Row],[Descripción]],[2]!Tabla10[Descripción],[2]!Tabla10[Unidad de Medida],"",0))</f>
        <v/>
      </c>
      <c r="M1495" s="321"/>
      <c r="N1495" s="546" t="str">
        <f>IF([2]!Tabla1[[#This Row],[Descripción]]="","",_xlfn.XLOOKUP([2]!Tabla1[[#This Row],[Descripción]],[2]!Tabla10[Descripción],[2]!Tabla10[Precio Unitario],0))</f>
        <v/>
      </c>
      <c r="O1495" s="546" t="str">
        <f>IF([2]!Tabla1[[#This Row],[Cantidad de Insumos]]="","",[2]!Tabla1[[#This Row],[Precio Unitario]]*[2]!Tabla1[[#This Row],[Cantidad de Insumos]])</f>
        <v/>
      </c>
      <c r="P1495" s="531" t="str">
        <f>IF([2]!Tabla1[[#This Row],[Descripción]]="","",_xlfn.XLOOKUP([2]!Tabla1[[#This Row],[Descripción]],[2]!Tabla10[Descripción],[2]!Tabla10[CODIGO PRESUPUESTARIO],0))</f>
        <v/>
      </c>
      <c r="Q1495" s="532"/>
      <c r="R1495" s="532" t="str">
        <f>IF([2]!Tabla1[[#This Row],[Insumos]]="","",_xlfn.XLOOKUP([2]!Tabla1[[#This Row],[Insumos]],[2]!Tabla10[Insumo],[2]!Tabla10[InsumoAbrev],"",0))</f>
        <v/>
      </c>
      <c r="S1495" s="191"/>
    </row>
    <row r="1496" spans="2:19">
      <c r="B1496" s="191" t="str">
        <f>IF('Formulario PPGR3'!$G1496="","",CONCATENATE('Formulario PPGR3'!$C1496,".",'Formulario PPGR3'!$D1496,".",'Formulario PPGR3'!$E1496,".",'Formulario PPGR3'!$F1496))</f>
        <v/>
      </c>
      <c r="C1496" s="191" t="str">
        <f>IF('Formulario PPGR3'!$G1496="","",'Formulario PPGR1'!#REF!)</f>
        <v/>
      </c>
      <c r="D1496" s="191" t="str">
        <f>IF('Formulario PPGR3'!$G1496="","",'Formulario PPGR1'!#REF!)</f>
        <v/>
      </c>
      <c r="E1496" s="191" t="str">
        <f>IF('Formulario PPGR3'!$G1496="","",'Formulario PPGR1'!#REF!)</f>
        <v/>
      </c>
      <c r="F1496" s="191" t="str">
        <f>IF('Formulario PPGR3'!$G1496="","",'Formulario PPGR1'!#REF!)</f>
        <v/>
      </c>
      <c r="G1496" s="241"/>
      <c r="H1496" s="528" t="e" cm="1" vm="1">
        <f t="array" ref="H1496">IF([2]!Tabla1[[#This Row],[Código_Actividad]]="","",_xlfn.XLOOKUP([2]!Tabla1[[#This Row],[Código_Actividad]],CodigoActividad,[2]!Tabla2[Actividades Programables Presupuestables],"",0))</f>
        <v>#REF!</v>
      </c>
      <c r="I1496" s="529" t="str">
        <f>IFERROR(VLOOKUP('[2]Formulario PPGR3'!$G1496,'[2]Formulario PPGR2'!$H$9:$V$534,15,FALSE),"")</f>
        <v/>
      </c>
      <c r="J1496" s="534"/>
      <c r="K1496" s="533"/>
      <c r="L1496" s="530" t="str">
        <f>IF([2]!Tabla1[[#This Row],[Descripción]]="","",_xlfn.XLOOKUP([2]!Tabla1[[#This Row],[Descripción]],[2]!Tabla10[Descripción],[2]!Tabla10[Unidad de Medida],"",0))</f>
        <v/>
      </c>
      <c r="M1496" s="321"/>
      <c r="N1496" s="546" t="str">
        <f>IF([2]!Tabla1[[#This Row],[Descripción]]="","",_xlfn.XLOOKUP([2]!Tabla1[[#This Row],[Descripción]],[2]!Tabla10[Descripción],[2]!Tabla10[Precio Unitario],0))</f>
        <v/>
      </c>
      <c r="O1496" s="546" t="str">
        <f>IF([2]!Tabla1[[#This Row],[Cantidad de Insumos]]="","",[2]!Tabla1[[#This Row],[Precio Unitario]]*[2]!Tabla1[[#This Row],[Cantidad de Insumos]])</f>
        <v/>
      </c>
      <c r="P1496" s="531" t="str">
        <f>IF([2]!Tabla1[[#This Row],[Descripción]]="","",_xlfn.XLOOKUP([2]!Tabla1[[#This Row],[Descripción]],[2]!Tabla10[Descripción],[2]!Tabla10[CODIGO PRESUPUESTARIO],0))</f>
        <v/>
      </c>
      <c r="Q1496" s="532"/>
      <c r="R1496" s="532" t="str">
        <f>IF([2]!Tabla1[[#This Row],[Insumos]]="","",_xlfn.XLOOKUP([2]!Tabla1[[#This Row],[Insumos]],[2]!Tabla10[Insumo],[2]!Tabla10[InsumoAbrev],"",0))</f>
        <v/>
      </c>
      <c r="S1496" s="191"/>
    </row>
    <row r="1497" spans="2:19">
      <c r="B1497" s="191" t="str">
        <f>IF('Formulario PPGR3'!$G1497="","",CONCATENATE('Formulario PPGR3'!$C1497,".",'Formulario PPGR3'!$D1497,".",'Formulario PPGR3'!$E1497,".",'Formulario PPGR3'!$F1497))</f>
        <v/>
      </c>
      <c r="C1497" s="191" t="str">
        <f>IF('Formulario PPGR3'!$G1497="","",'Formulario PPGR1'!#REF!)</f>
        <v/>
      </c>
      <c r="D1497" s="191" t="str">
        <f>IF('Formulario PPGR3'!$G1497="","",'Formulario PPGR1'!#REF!)</f>
        <v/>
      </c>
      <c r="E1497" s="191" t="str">
        <f>IF('Formulario PPGR3'!$G1497="","",'Formulario PPGR1'!#REF!)</f>
        <v/>
      </c>
      <c r="F1497" s="191" t="str">
        <f>IF('Formulario PPGR3'!$G1497="","",'Formulario PPGR1'!#REF!)</f>
        <v/>
      </c>
      <c r="G1497" s="241"/>
      <c r="H1497" s="528" t="e" cm="1" vm="1">
        <f t="array" ref="H1497">IF([2]!Tabla1[[#This Row],[Código_Actividad]]="","",_xlfn.XLOOKUP([2]!Tabla1[[#This Row],[Código_Actividad]],CodigoActividad,[2]!Tabla2[Actividades Programables Presupuestables],"",0))</f>
        <v>#REF!</v>
      </c>
      <c r="I1497" s="529" t="str">
        <f>IFERROR(VLOOKUP('[2]Formulario PPGR3'!$G1497,'[2]Formulario PPGR2'!$H$9:$V$534,15,FALSE),"")</f>
        <v/>
      </c>
      <c r="J1497" s="534"/>
      <c r="K1497" s="533"/>
      <c r="L1497" s="530" t="str">
        <f>IF([2]!Tabla1[[#This Row],[Descripción]]="","",_xlfn.XLOOKUP([2]!Tabla1[[#This Row],[Descripción]],[2]!Tabla10[Descripción],[2]!Tabla10[Unidad de Medida],"",0))</f>
        <v/>
      </c>
      <c r="M1497" s="321"/>
      <c r="N1497" s="546" t="str">
        <f>IF([2]!Tabla1[[#This Row],[Descripción]]="","",_xlfn.XLOOKUP([2]!Tabla1[[#This Row],[Descripción]],[2]!Tabla10[Descripción],[2]!Tabla10[Precio Unitario],0))</f>
        <v/>
      </c>
      <c r="O1497" s="546" t="str">
        <f>IF([2]!Tabla1[[#This Row],[Cantidad de Insumos]]="","",[2]!Tabla1[[#This Row],[Precio Unitario]]*[2]!Tabla1[[#This Row],[Cantidad de Insumos]])</f>
        <v/>
      </c>
      <c r="P1497" s="531" t="str">
        <f>IF([2]!Tabla1[[#This Row],[Descripción]]="","",_xlfn.XLOOKUP([2]!Tabla1[[#This Row],[Descripción]],[2]!Tabla10[Descripción],[2]!Tabla10[CODIGO PRESUPUESTARIO],0))</f>
        <v/>
      </c>
      <c r="Q1497" s="532"/>
      <c r="R1497" s="532" t="str">
        <f>IF([2]!Tabla1[[#This Row],[Insumos]]="","",_xlfn.XLOOKUP([2]!Tabla1[[#This Row],[Insumos]],[2]!Tabla10[Insumo],[2]!Tabla10[InsumoAbrev],"",0))</f>
        <v/>
      </c>
      <c r="S1497" s="191"/>
    </row>
    <row r="1498" spans="2:19">
      <c r="B1498" s="191" t="str">
        <f>IF('Formulario PPGR3'!$G1498="","",CONCATENATE('Formulario PPGR3'!$C1498,".",'Formulario PPGR3'!$D1498,".",'Formulario PPGR3'!$E1498,".",'Formulario PPGR3'!$F1498))</f>
        <v/>
      </c>
      <c r="C1498" s="191" t="str">
        <f>IF('Formulario PPGR3'!$G1498="","",'Formulario PPGR1'!#REF!)</f>
        <v/>
      </c>
      <c r="D1498" s="191" t="str">
        <f>IF('Formulario PPGR3'!$G1498="","",'Formulario PPGR1'!#REF!)</f>
        <v/>
      </c>
      <c r="E1498" s="191" t="str">
        <f>IF('Formulario PPGR3'!$G1498="","",'Formulario PPGR1'!#REF!)</f>
        <v/>
      </c>
      <c r="F1498" s="191" t="str">
        <f>IF('Formulario PPGR3'!$G1498="","",'Formulario PPGR1'!#REF!)</f>
        <v/>
      </c>
      <c r="G1498" s="241"/>
      <c r="H1498" s="528" t="e" cm="1" vm="1">
        <f t="array" ref="H1498">IF([2]!Tabla1[[#This Row],[Código_Actividad]]="","",_xlfn.XLOOKUP([2]!Tabla1[[#This Row],[Código_Actividad]],CodigoActividad,[2]!Tabla2[Actividades Programables Presupuestables],"",0))</f>
        <v>#REF!</v>
      </c>
      <c r="I1498" s="529" t="str">
        <f>IFERROR(VLOOKUP('[2]Formulario PPGR3'!$G1498,'[2]Formulario PPGR2'!$H$9:$V$534,15,FALSE),"")</f>
        <v/>
      </c>
      <c r="J1498" s="534"/>
      <c r="K1498" s="533"/>
      <c r="L1498" s="530" t="str">
        <f>IF([2]!Tabla1[[#This Row],[Descripción]]="","",_xlfn.XLOOKUP([2]!Tabla1[[#This Row],[Descripción]],[2]!Tabla10[Descripción],[2]!Tabla10[Unidad de Medida],"",0))</f>
        <v/>
      </c>
      <c r="M1498" s="321"/>
      <c r="N1498" s="546" t="str">
        <f>IF([2]!Tabla1[[#This Row],[Descripción]]="","",_xlfn.XLOOKUP([2]!Tabla1[[#This Row],[Descripción]],[2]!Tabla10[Descripción],[2]!Tabla10[Precio Unitario],0))</f>
        <v/>
      </c>
      <c r="O1498" s="546" t="str">
        <f>IF([2]!Tabla1[[#This Row],[Cantidad de Insumos]]="","",[2]!Tabla1[[#This Row],[Precio Unitario]]*[2]!Tabla1[[#This Row],[Cantidad de Insumos]])</f>
        <v/>
      </c>
      <c r="P1498" s="531" t="str">
        <f>IF([2]!Tabla1[[#This Row],[Descripción]]="","",_xlfn.XLOOKUP([2]!Tabla1[[#This Row],[Descripción]],[2]!Tabla10[Descripción],[2]!Tabla10[CODIGO PRESUPUESTARIO],0))</f>
        <v/>
      </c>
      <c r="Q1498" s="532"/>
      <c r="R1498" s="532" t="str">
        <f>IF([2]!Tabla1[[#This Row],[Insumos]]="","",_xlfn.XLOOKUP([2]!Tabla1[[#This Row],[Insumos]],[2]!Tabla10[Insumo],[2]!Tabla10[InsumoAbrev],"",0))</f>
        <v/>
      </c>
      <c r="S1498" s="191"/>
    </row>
    <row r="1499" spans="2:19">
      <c r="B1499" s="191" t="str">
        <f>IF('Formulario PPGR3'!$G1499="","",CONCATENATE('Formulario PPGR3'!$C1499,".",'Formulario PPGR3'!$D1499,".",'Formulario PPGR3'!$E1499,".",'Formulario PPGR3'!$F1499))</f>
        <v/>
      </c>
      <c r="C1499" s="191" t="str">
        <f>IF('Formulario PPGR3'!$G1499="","",'Formulario PPGR1'!#REF!)</f>
        <v/>
      </c>
      <c r="D1499" s="191" t="str">
        <f>IF('Formulario PPGR3'!$G1499="","",'Formulario PPGR1'!#REF!)</f>
        <v/>
      </c>
      <c r="E1499" s="191" t="str">
        <f>IF('Formulario PPGR3'!$G1499="","",'Formulario PPGR1'!#REF!)</f>
        <v/>
      </c>
      <c r="F1499" s="191" t="str">
        <f>IF('Formulario PPGR3'!$G1499="","",'Formulario PPGR1'!#REF!)</f>
        <v/>
      </c>
      <c r="G1499" s="241"/>
      <c r="H1499" s="528" t="e" cm="1" vm="1">
        <f t="array" ref="H1499">IF([2]!Tabla1[[#This Row],[Código_Actividad]]="","",_xlfn.XLOOKUP([2]!Tabla1[[#This Row],[Código_Actividad]],CodigoActividad,[2]!Tabla2[Actividades Programables Presupuestables],"",0))</f>
        <v>#REF!</v>
      </c>
      <c r="I1499" s="529" t="str">
        <f>IFERROR(VLOOKUP('[2]Formulario PPGR3'!$G1499,'[2]Formulario PPGR2'!$H$9:$V$534,15,FALSE),"")</f>
        <v/>
      </c>
      <c r="J1499" s="534"/>
      <c r="K1499" s="533"/>
      <c r="L1499" s="530" t="str">
        <f>IF([2]!Tabla1[[#This Row],[Descripción]]="","",_xlfn.XLOOKUP([2]!Tabla1[[#This Row],[Descripción]],[2]!Tabla10[Descripción],[2]!Tabla10[Unidad de Medida],"",0))</f>
        <v/>
      </c>
      <c r="M1499" s="321"/>
      <c r="N1499" s="546" t="str">
        <f>IF([2]!Tabla1[[#This Row],[Descripción]]="","",_xlfn.XLOOKUP([2]!Tabla1[[#This Row],[Descripción]],[2]!Tabla10[Descripción],[2]!Tabla10[Precio Unitario],0))</f>
        <v/>
      </c>
      <c r="O1499" s="546" t="str">
        <f>IF([2]!Tabla1[[#This Row],[Cantidad de Insumos]]="","",[2]!Tabla1[[#This Row],[Precio Unitario]]*[2]!Tabla1[[#This Row],[Cantidad de Insumos]])</f>
        <v/>
      </c>
      <c r="P1499" s="531" t="str">
        <f>IF([2]!Tabla1[[#This Row],[Descripción]]="","",_xlfn.XLOOKUP([2]!Tabla1[[#This Row],[Descripción]],[2]!Tabla10[Descripción],[2]!Tabla10[CODIGO PRESUPUESTARIO],0))</f>
        <v/>
      </c>
      <c r="Q1499" s="532"/>
      <c r="R1499" s="532" t="str">
        <f>IF([2]!Tabla1[[#This Row],[Insumos]]="","",_xlfn.XLOOKUP([2]!Tabla1[[#This Row],[Insumos]],[2]!Tabla10[Insumo],[2]!Tabla10[InsumoAbrev],"",0))</f>
        <v/>
      </c>
      <c r="S1499" s="191"/>
    </row>
    <row r="1500" spans="2:19">
      <c r="B1500" s="191" t="str">
        <f>IF('Formulario PPGR3'!$G1500="","",CONCATENATE('Formulario PPGR3'!$C1500,".",'Formulario PPGR3'!$D1500,".",'Formulario PPGR3'!$E1500,".",'Formulario PPGR3'!$F1500))</f>
        <v/>
      </c>
      <c r="C1500" s="191" t="str">
        <f>IF('Formulario PPGR3'!$G1500="","",'Formulario PPGR1'!#REF!)</f>
        <v/>
      </c>
      <c r="D1500" s="191" t="str">
        <f>IF('Formulario PPGR3'!$G1500="","",'Formulario PPGR1'!#REF!)</f>
        <v/>
      </c>
      <c r="E1500" s="191" t="str">
        <f>IF('Formulario PPGR3'!$G1500="","",'Formulario PPGR1'!#REF!)</f>
        <v/>
      </c>
      <c r="F1500" s="191" t="str">
        <f>IF('Formulario PPGR3'!$G1500="","",'Formulario PPGR1'!#REF!)</f>
        <v/>
      </c>
      <c r="G1500" s="241"/>
      <c r="H1500" s="528" t="e" cm="1" vm="1">
        <f t="array" ref="H1500">IF([2]!Tabla1[[#This Row],[Código_Actividad]]="","",_xlfn.XLOOKUP([2]!Tabla1[[#This Row],[Código_Actividad]],CodigoActividad,[2]!Tabla2[Actividades Programables Presupuestables],"",0))</f>
        <v>#REF!</v>
      </c>
      <c r="I1500" s="529" t="str">
        <f>IFERROR(VLOOKUP('[2]Formulario PPGR3'!$G1500,'[2]Formulario PPGR2'!$H$9:$V$534,15,FALSE),"")</f>
        <v/>
      </c>
      <c r="J1500" s="534"/>
      <c r="K1500" s="533"/>
      <c r="L1500" s="530" t="str">
        <f>IF([2]!Tabla1[[#This Row],[Descripción]]="","",_xlfn.XLOOKUP([2]!Tabla1[[#This Row],[Descripción]],[2]!Tabla10[Descripción],[2]!Tabla10[Unidad de Medida],"",0))</f>
        <v/>
      </c>
      <c r="M1500" s="321"/>
      <c r="N1500" s="546" t="str">
        <f>IF([2]!Tabla1[[#This Row],[Descripción]]="","",_xlfn.XLOOKUP([2]!Tabla1[[#This Row],[Descripción]],[2]!Tabla10[Descripción],[2]!Tabla10[Precio Unitario],0))</f>
        <v/>
      </c>
      <c r="O1500" s="546" t="str">
        <f>IF([2]!Tabla1[[#This Row],[Cantidad de Insumos]]="","",[2]!Tabla1[[#This Row],[Precio Unitario]]*[2]!Tabla1[[#This Row],[Cantidad de Insumos]])</f>
        <v/>
      </c>
      <c r="P1500" s="531" t="str">
        <f>IF([2]!Tabla1[[#This Row],[Descripción]]="","",_xlfn.XLOOKUP([2]!Tabla1[[#This Row],[Descripción]],[2]!Tabla10[Descripción],[2]!Tabla10[CODIGO PRESUPUESTARIO],0))</f>
        <v/>
      </c>
      <c r="Q1500" s="532"/>
      <c r="R1500" s="532" t="str">
        <f>IF([2]!Tabla1[[#This Row],[Insumos]]="","",_xlfn.XLOOKUP([2]!Tabla1[[#This Row],[Insumos]],[2]!Tabla10[Insumo],[2]!Tabla10[InsumoAbrev],"",0))</f>
        <v/>
      </c>
      <c r="S1500" s="191"/>
    </row>
    <row r="1501" spans="2:19">
      <c r="B1501" s="191" t="str">
        <f>IF('Formulario PPGR3'!$G1501="","",CONCATENATE('Formulario PPGR3'!$C1501,".",'Formulario PPGR3'!$D1501,".",'Formulario PPGR3'!$E1501,".",'Formulario PPGR3'!$F1501))</f>
        <v/>
      </c>
      <c r="C1501" s="191" t="str">
        <f>IF('Formulario PPGR3'!$G1501="","",'Formulario PPGR1'!#REF!)</f>
        <v/>
      </c>
      <c r="D1501" s="191" t="str">
        <f>IF('Formulario PPGR3'!$G1501="","",'Formulario PPGR1'!#REF!)</f>
        <v/>
      </c>
      <c r="E1501" s="191" t="str">
        <f>IF('Formulario PPGR3'!$G1501="","",'Formulario PPGR1'!#REF!)</f>
        <v/>
      </c>
      <c r="F1501" s="191" t="str">
        <f>IF('Formulario PPGR3'!$G1501="","",'Formulario PPGR1'!#REF!)</f>
        <v/>
      </c>
      <c r="G1501" s="241"/>
      <c r="H1501" s="528" t="e" cm="1" vm="1">
        <f t="array" ref="H1501">IF([2]!Tabla1[[#This Row],[Código_Actividad]]="","",_xlfn.XLOOKUP([2]!Tabla1[[#This Row],[Código_Actividad]],CodigoActividad,[2]!Tabla2[Actividades Programables Presupuestables],"",0))</f>
        <v>#REF!</v>
      </c>
      <c r="I1501" s="529" t="str">
        <f>IFERROR(VLOOKUP('[2]Formulario PPGR3'!$G1501,'[2]Formulario PPGR2'!$H$9:$V$534,15,FALSE),"")</f>
        <v/>
      </c>
      <c r="J1501" s="534"/>
      <c r="K1501" s="533"/>
      <c r="L1501" s="530" t="str">
        <f>IF([2]!Tabla1[[#This Row],[Descripción]]="","",_xlfn.XLOOKUP([2]!Tabla1[[#This Row],[Descripción]],[2]!Tabla10[Descripción],[2]!Tabla10[Unidad de Medida],"",0))</f>
        <v/>
      </c>
      <c r="M1501" s="321"/>
      <c r="N1501" s="546" t="str">
        <f>IF([2]!Tabla1[[#This Row],[Descripción]]="","",_xlfn.XLOOKUP([2]!Tabla1[[#This Row],[Descripción]],[2]!Tabla10[Descripción],[2]!Tabla10[Precio Unitario],0))</f>
        <v/>
      </c>
      <c r="O1501" s="546" t="str">
        <f>IF([2]!Tabla1[[#This Row],[Cantidad de Insumos]]="","",[2]!Tabla1[[#This Row],[Precio Unitario]]*[2]!Tabla1[[#This Row],[Cantidad de Insumos]])</f>
        <v/>
      </c>
      <c r="P1501" s="531" t="str">
        <f>IF([2]!Tabla1[[#This Row],[Descripción]]="","",_xlfn.XLOOKUP([2]!Tabla1[[#This Row],[Descripción]],[2]!Tabla10[Descripción],[2]!Tabla10[CODIGO PRESUPUESTARIO],0))</f>
        <v/>
      </c>
      <c r="Q1501" s="532"/>
      <c r="R1501" s="532" t="str">
        <f>IF([2]!Tabla1[[#This Row],[Insumos]]="","",_xlfn.XLOOKUP([2]!Tabla1[[#This Row],[Insumos]],[2]!Tabla10[Insumo],[2]!Tabla10[InsumoAbrev],"",0))</f>
        <v/>
      </c>
      <c r="S1501" s="191"/>
    </row>
    <row r="1502" spans="2:19">
      <c r="B1502" s="191" t="str">
        <f>IF('Formulario PPGR3'!$G1502="","",CONCATENATE('Formulario PPGR3'!$C1502,".",'Formulario PPGR3'!$D1502,".",'Formulario PPGR3'!$E1502,".",'Formulario PPGR3'!$F1502))</f>
        <v/>
      </c>
      <c r="C1502" s="191" t="str">
        <f>IF('Formulario PPGR3'!$G1502="","",'Formulario PPGR1'!#REF!)</f>
        <v/>
      </c>
      <c r="D1502" s="191" t="str">
        <f>IF('Formulario PPGR3'!$G1502="","",'Formulario PPGR1'!#REF!)</f>
        <v/>
      </c>
      <c r="E1502" s="191" t="str">
        <f>IF('Formulario PPGR3'!$G1502="","",'Formulario PPGR1'!#REF!)</f>
        <v/>
      </c>
      <c r="F1502" s="191" t="str">
        <f>IF('Formulario PPGR3'!$G1502="","",'Formulario PPGR1'!#REF!)</f>
        <v/>
      </c>
      <c r="G1502" s="241"/>
      <c r="H1502" s="528" t="e" cm="1" vm="1">
        <f t="array" ref="H1502">IF([2]!Tabla1[[#This Row],[Código_Actividad]]="","",_xlfn.XLOOKUP([2]!Tabla1[[#This Row],[Código_Actividad]],CodigoActividad,[2]!Tabla2[Actividades Programables Presupuestables],"",0))</f>
        <v>#REF!</v>
      </c>
      <c r="I1502" s="529" t="str">
        <f>IFERROR(VLOOKUP('[2]Formulario PPGR3'!$G1502,'[2]Formulario PPGR2'!$H$9:$V$534,15,FALSE),"")</f>
        <v/>
      </c>
      <c r="J1502" s="534"/>
      <c r="K1502" s="533"/>
      <c r="L1502" s="530" t="str">
        <f>IF([2]!Tabla1[[#This Row],[Descripción]]="","",_xlfn.XLOOKUP([2]!Tabla1[[#This Row],[Descripción]],[2]!Tabla10[Descripción],[2]!Tabla10[Unidad de Medida],"",0))</f>
        <v/>
      </c>
      <c r="M1502" s="321"/>
      <c r="N1502" s="546" t="str">
        <f>IF([2]!Tabla1[[#This Row],[Descripción]]="","",_xlfn.XLOOKUP([2]!Tabla1[[#This Row],[Descripción]],[2]!Tabla10[Descripción],[2]!Tabla10[Precio Unitario],0))</f>
        <v/>
      </c>
      <c r="O1502" s="546" t="str">
        <f>IF([2]!Tabla1[[#This Row],[Cantidad de Insumos]]="","",[2]!Tabla1[[#This Row],[Precio Unitario]]*[2]!Tabla1[[#This Row],[Cantidad de Insumos]])</f>
        <v/>
      </c>
      <c r="P1502" s="531" t="str">
        <f>IF([2]!Tabla1[[#This Row],[Descripción]]="","",_xlfn.XLOOKUP([2]!Tabla1[[#This Row],[Descripción]],[2]!Tabla10[Descripción],[2]!Tabla10[CODIGO PRESUPUESTARIO],0))</f>
        <v/>
      </c>
      <c r="Q1502" s="532"/>
      <c r="R1502" s="532" t="str">
        <f>IF([2]!Tabla1[[#This Row],[Insumos]]="","",_xlfn.XLOOKUP([2]!Tabla1[[#This Row],[Insumos]],[2]!Tabla10[Insumo],[2]!Tabla10[InsumoAbrev],"",0))</f>
        <v/>
      </c>
      <c r="S1502" s="191"/>
    </row>
    <row r="1503" spans="2:19">
      <c r="B1503" s="191" t="str">
        <f>IF('Formulario PPGR3'!$G1503="","",CONCATENATE('Formulario PPGR3'!$C1503,".",'Formulario PPGR3'!$D1503,".",'Formulario PPGR3'!$E1503,".",'Formulario PPGR3'!$F1503))</f>
        <v/>
      </c>
      <c r="C1503" s="191" t="str">
        <f>IF('Formulario PPGR3'!$G1503="","",'Formulario PPGR1'!#REF!)</f>
        <v/>
      </c>
      <c r="D1503" s="191" t="str">
        <f>IF('Formulario PPGR3'!$G1503="","",'Formulario PPGR1'!#REF!)</f>
        <v/>
      </c>
      <c r="E1503" s="191" t="str">
        <f>IF('Formulario PPGR3'!$G1503="","",'Formulario PPGR1'!#REF!)</f>
        <v/>
      </c>
      <c r="F1503" s="191" t="str">
        <f>IF('Formulario PPGR3'!$G1503="","",'Formulario PPGR1'!#REF!)</f>
        <v/>
      </c>
      <c r="G1503" s="241"/>
      <c r="H1503" s="528" t="e" cm="1" vm="1">
        <f t="array" ref="H1503">IF([2]!Tabla1[[#This Row],[Código_Actividad]]="","",_xlfn.XLOOKUP([2]!Tabla1[[#This Row],[Código_Actividad]],CodigoActividad,[2]!Tabla2[Actividades Programables Presupuestables],"",0))</f>
        <v>#REF!</v>
      </c>
      <c r="I1503" s="529" t="str">
        <f>IFERROR(VLOOKUP('[2]Formulario PPGR3'!$G1503,'[2]Formulario PPGR2'!$H$9:$V$534,15,FALSE),"")</f>
        <v/>
      </c>
      <c r="J1503" s="534"/>
      <c r="K1503" s="533"/>
      <c r="L1503" s="530" t="str">
        <f>IF([2]!Tabla1[[#This Row],[Descripción]]="","",_xlfn.XLOOKUP([2]!Tabla1[[#This Row],[Descripción]],[2]!Tabla10[Descripción],[2]!Tabla10[Unidad de Medida],"",0))</f>
        <v/>
      </c>
      <c r="M1503" s="321"/>
      <c r="N1503" s="546" t="str">
        <f>IF([2]!Tabla1[[#This Row],[Descripción]]="","",_xlfn.XLOOKUP([2]!Tabla1[[#This Row],[Descripción]],[2]!Tabla10[Descripción],[2]!Tabla10[Precio Unitario],0))</f>
        <v/>
      </c>
      <c r="O1503" s="546" t="str">
        <f>IF([2]!Tabla1[[#This Row],[Cantidad de Insumos]]="","",[2]!Tabla1[[#This Row],[Precio Unitario]]*[2]!Tabla1[[#This Row],[Cantidad de Insumos]])</f>
        <v/>
      </c>
      <c r="P1503" s="531" t="str">
        <f>IF([2]!Tabla1[[#This Row],[Descripción]]="","",_xlfn.XLOOKUP([2]!Tabla1[[#This Row],[Descripción]],[2]!Tabla10[Descripción],[2]!Tabla10[CODIGO PRESUPUESTARIO],0))</f>
        <v/>
      </c>
      <c r="Q1503" s="532"/>
      <c r="R1503" s="532" t="str">
        <f>IF([2]!Tabla1[[#This Row],[Insumos]]="","",_xlfn.XLOOKUP([2]!Tabla1[[#This Row],[Insumos]],[2]!Tabla10[Insumo],[2]!Tabla10[InsumoAbrev],"",0))</f>
        <v/>
      </c>
      <c r="S1503" s="191"/>
    </row>
    <row r="1504" spans="2:19">
      <c r="B1504" s="191" t="str">
        <f>IF('Formulario PPGR3'!$G1504="","",CONCATENATE('Formulario PPGR3'!$C1504,".",'Formulario PPGR3'!$D1504,".",'Formulario PPGR3'!$E1504,".",'Formulario PPGR3'!$F1504))</f>
        <v/>
      </c>
      <c r="C1504" s="191" t="str">
        <f>IF('Formulario PPGR3'!$G1504="","",'Formulario PPGR1'!#REF!)</f>
        <v/>
      </c>
      <c r="D1504" s="191" t="str">
        <f>IF('Formulario PPGR3'!$G1504="","",'Formulario PPGR1'!#REF!)</f>
        <v/>
      </c>
      <c r="E1504" s="191" t="str">
        <f>IF('Formulario PPGR3'!$G1504="","",'Formulario PPGR1'!#REF!)</f>
        <v/>
      </c>
      <c r="F1504" s="191" t="str">
        <f>IF('Formulario PPGR3'!$G1504="","",'Formulario PPGR1'!#REF!)</f>
        <v/>
      </c>
      <c r="G1504" s="241"/>
      <c r="H1504" s="528" t="e" cm="1" vm="1">
        <f t="array" ref="H1504">IF([2]!Tabla1[[#This Row],[Código_Actividad]]="","",_xlfn.XLOOKUP([2]!Tabla1[[#This Row],[Código_Actividad]],CodigoActividad,[2]!Tabla2[Actividades Programables Presupuestables],"",0))</f>
        <v>#REF!</v>
      </c>
      <c r="I1504" s="529" t="str">
        <f>IFERROR(VLOOKUP('[2]Formulario PPGR3'!$G1504,'[2]Formulario PPGR2'!$H$9:$V$534,15,FALSE),"")</f>
        <v/>
      </c>
      <c r="J1504" s="534"/>
      <c r="K1504" s="533"/>
      <c r="L1504" s="530" t="str">
        <f>IF([2]!Tabla1[[#This Row],[Descripción]]="","",_xlfn.XLOOKUP([2]!Tabla1[[#This Row],[Descripción]],[2]!Tabla10[Descripción],[2]!Tabla10[Unidad de Medida],"",0))</f>
        <v/>
      </c>
      <c r="M1504" s="321"/>
      <c r="N1504" s="546" t="str">
        <f>IF([2]!Tabla1[[#This Row],[Descripción]]="","",_xlfn.XLOOKUP([2]!Tabla1[[#This Row],[Descripción]],[2]!Tabla10[Descripción],[2]!Tabla10[Precio Unitario],0))</f>
        <v/>
      </c>
      <c r="O1504" s="546" t="str">
        <f>IF([2]!Tabla1[[#This Row],[Cantidad de Insumos]]="","",[2]!Tabla1[[#This Row],[Precio Unitario]]*[2]!Tabla1[[#This Row],[Cantidad de Insumos]])</f>
        <v/>
      </c>
      <c r="P1504" s="531" t="str">
        <f>IF([2]!Tabla1[[#This Row],[Descripción]]="","",_xlfn.XLOOKUP([2]!Tabla1[[#This Row],[Descripción]],[2]!Tabla10[Descripción],[2]!Tabla10[CODIGO PRESUPUESTARIO],0))</f>
        <v/>
      </c>
      <c r="Q1504" s="532"/>
      <c r="R1504" s="532" t="str">
        <f>IF([2]!Tabla1[[#This Row],[Insumos]]="","",_xlfn.XLOOKUP([2]!Tabla1[[#This Row],[Insumos]],[2]!Tabla10[Insumo],[2]!Tabla10[InsumoAbrev],"",0))</f>
        <v/>
      </c>
      <c r="S1504" s="191"/>
    </row>
    <row r="1505" spans="2:19">
      <c r="B1505" s="191" t="str">
        <f>IF('Formulario PPGR3'!$G1505="","",CONCATENATE('Formulario PPGR3'!$C1505,".",'Formulario PPGR3'!$D1505,".",'Formulario PPGR3'!$E1505,".",'Formulario PPGR3'!$F1505))</f>
        <v/>
      </c>
      <c r="C1505" s="191" t="str">
        <f>IF('Formulario PPGR3'!$G1505="","",'Formulario PPGR1'!#REF!)</f>
        <v/>
      </c>
      <c r="D1505" s="191" t="str">
        <f>IF('Formulario PPGR3'!$G1505="","",'Formulario PPGR1'!#REF!)</f>
        <v/>
      </c>
      <c r="E1505" s="191" t="str">
        <f>IF('Formulario PPGR3'!$G1505="","",'Formulario PPGR1'!#REF!)</f>
        <v/>
      </c>
      <c r="F1505" s="191" t="str">
        <f>IF('Formulario PPGR3'!$G1505="","",'Formulario PPGR1'!#REF!)</f>
        <v/>
      </c>
      <c r="G1505" s="241"/>
      <c r="H1505" s="528" t="e" cm="1" vm="1">
        <f t="array" ref="H1505">IF([2]!Tabla1[[#This Row],[Código_Actividad]]="","",_xlfn.XLOOKUP([2]!Tabla1[[#This Row],[Código_Actividad]],CodigoActividad,[2]!Tabla2[Actividades Programables Presupuestables],"",0))</f>
        <v>#REF!</v>
      </c>
      <c r="I1505" s="529" t="str">
        <f>IFERROR(VLOOKUP('[2]Formulario PPGR3'!$G1505,'[2]Formulario PPGR2'!$H$9:$V$534,15,FALSE),"")</f>
        <v/>
      </c>
      <c r="J1505" s="534"/>
      <c r="K1505" s="533"/>
      <c r="L1505" s="530" t="str">
        <f>IF([2]!Tabla1[[#This Row],[Descripción]]="","",_xlfn.XLOOKUP([2]!Tabla1[[#This Row],[Descripción]],[2]!Tabla10[Descripción],[2]!Tabla10[Unidad de Medida],"",0))</f>
        <v/>
      </c>
      <c r="M1505" s="321"/>
      <c r="N1505" s="546" t="str">
        <f>IF([2]!Tabla1[[#This Row],[Descripción]]="","",_xlfn.XLOOKUP([2]!Tabla1[[#This Row],[Descripción]],[2]!Tabla10[Descripción],[2]!Tabla10[Precio Unitario],0))</f>
        <v/>
      </c>
      <c r="O1505" s="546" t="str">
        <f>IF([2]!Tabla1[[#This Row],[Cantidad de Insumos]]="","",[2]!Tabla1[[#This Row],[Precio Unitario]]*[2]!Tabla1[[#This Row],[Cantidad de Insumos]])</f>
        <v/>
      </c>
      <c r="P1505" s="531" t="str">
        <f>IF([2]!Tabla1[[#This Row],[Descripción]]="","",_xlfn.XLOOKUP([2]!Tabla1[[#This Row],[Descripción]],[2]!Tabla10[Descripción],[2]!Tabla10[CODIGO PRESUPUESTARIO],0))</f>
        <v/>
      </c>
      <c r="Q1505" s="532"/>
      <c r="R1505" s="532" t="str">
        <f>IF([2]!Tabla1[[#This Row],[Insumos]]="","",_xlfn.XLOOKUP([2]!Tabla1[[#This Row],[Insumos]],[2]!Tabla10[Insumo],[2]!Tabla10[InsumoAbrev],"",0))</f>
        <v/>
      </c>
      <c r="S1505" s="191"/>
    </row>
    <row r="1506" spans="2:19">
      <c r="B1506" s="191" t="str">
        <f>IF('Formulario PPGR3'!$G1506="","",CONCATENATE('Formulario PPGR3'!$C1506,".",'Formulario PPGR3'!$D1506,".",'Formulario PPGR3'!$E1506,".",'Formulario PPGR3'!$F1506))</f>
        <v/>
      </c>
      <c r="C1506" s="191" t="str">
        <f>IF('Formulario PPGR3'!$G1506="","",'Formulario PPGR1'!#REF!)</f>
        <v/>
      </c>
      <c r="D1506" s="191" t="str">
        <f>IF('Formulario PPGR3'!$G1506="","",'Formulario PPGR1'!#REF!)</f>
        <v/>
      </c>
      <c r="E1506" s="191" t="str">
        <f>IF('Formulario PPGR3'!$G1506="","",'Formulario PPGR1'!#REF!)</f>
        <v/>
      </c>
      <c r="F1506" s="191" t="str">
        <f>IF('Formulario PPGR3'!$G1506="","",'Formulario PPGR1'!#REF!)</f>
        <v/>
      </c>
      <c r="G1506" s="241"/>
      <c r="H1506" s="528" t="e" cm="1" vm="1">
        <f t="array" ref="H1506">IF([2]!Tabla1[[#This Row],[Código_Actividad]]="","",_xlfn.XLOOKUP([2]!Tabla1[[#This Row],[Código_Actividad]],CodigoActividad,[2]!Tabla2[Actividades Programables Presupuestables],"",0))</f>
        <v>#REF!</v>
      </c>
      <c r="I1506" s="529" t="str">
        <f>IFERROR(VLOOKUP('[2]Formulario PPGR3'!$G1506,'[2]Formulario PPGR2'!$H$9:$V$534,15,FALSE),"")</f>
        <v/>
      </c>
      <c r="J1506" s="534"/>
      <c r="K1506" s="533"/>
      <c r="L1506" s="530" t="str">
        <f>IF([2]!Tabla1[[#This Row],[Descripción]]="","",_xlfn.XLOOKUP([2]!Tabla1[[#This Row],[Descripción]],[2]!Tabla10[Descripción],[2]!Tabla10[Unidad de Medida],"",0))</f>
        <v/>
      </c>
      <c r="M1506" s="321"/>
      <c r="N1506" s="546" t="str">
        <f>IF([2]!Tabla1[[#This Row],[Descripción]]="","",_xlfn.XLOOKUP([2]!Tabla1[[#This Row],[Descripción]],[2]!Tabla10[Descripción],[2]!Tabla10[Precio Unitario],0))</f>
        <v/>
      </c>
      <c r="O1506" s="546" t="str">
        <f>IF([2]!Tabla1[[#This Row],[Cantidad de Insumos]]="","",[2]!Tabla1[[#This Row],[Precio Unitario]]*[2]!Tabla1[[#This Row],[Cantidad de Insumos]])</f>
        <v/>
      </c>
      <c r="P1506" s="531" t="str">
        <f>IF([2]!Tabla1[[#This Row],[Descripción]]="","",_xlfn.XLOOKUP([2]!Tabla1[[#This Row],[Descripción]],[2]!Tabla10[Descripción],[2]!Tabla10[CODIGO PRESUPUESTARIO],0))</f>
        <v/>
      </c>
      <c r="Q1506" s="532"/>
      <c r="R1506" s="532" t="str">
        <f>IF([2]!Tabla1[[#This Row],[Insumos]]="","",_xlfn.XLOOKUP([2]!Tabla1[[#This Row],[Insumos]],[2]!Tabla10[Insumo],[2]!Tabla10[InsumoAbrev],"",0))</f>
        <v/>
      </c>
      <c r="S1506" s="191"/>
    </row>
    <row r="1507" spans="2:19">
      <c r="B1507" s="191" t="str">
        <f>IF('Formulario PPGR3'!$G1507="","",CONCATENATE('Formulario PPGR3'!$C1507,".",'Formulario PPGR3'!$D1507,".",'Formulario PPGR3'!$E1507,".",'Formulario PPGR3'!$F1507))</f>
        <v/>
      </c>
      <c r="C1507" s="191" t="str">
        <f>IF('Formulario PPGR3'!$G1507="","",'Formulario PPGR1'!#REF!)</f>
        <v/>
      </c>
      <c r="D1507" s="191" t="str">
        <f>IF('Formulario PPGR3'!$G1507="","",'Formulario PPGR1'!#REF!)</f>
        <v/>
      </c>
      <c r="E1507" s="191" t="str">
        <f>IF('Formulario PPGR3'!$G1507="","",'Formulario PPGR1'!#REF!)</f>
        <v/>
      </c>
      <c r="F1507" s="191" t="str">
        <f>IF('Formulario PPGR3'!$G1507="","",'Formulario PPGR1'!#REF!)</f>
        <v/>
      </c>
      <c r="G1507" s="241"/>
      <c r="H1507" s="528" t="e" cm="1" vm="1">
        <f t="array" ref="H1507">IF([2]!Tabla1[[#This Row],[Código_Actividad]]="","",_xlfn.XLOOKUP([2]!Tabla1[[#This Row],[Código_Actividad]],CodigoActividad,[2]!Tabla2[Actividades Programables Presupuestables],"",0))</f>
        <v>#REF!</v>
      </c>
      <c r="I1507" s="529" t="str">
        <f>IFERROR(VLOOKUP('[2]Formulario PPGR3'!$G1507,'[2]Formulario PPGR2'!$H$9:$V$534,15,FALSE),"")</f>
        <v/>
      </c>
      <c r="J1507" s="534"/>
      <c r="K1507" s="533"/>
      <c r="L1507" s="530" t="str">
        <f>IF([2]!Tabla1[[#This Row],[Descripción]]="","",_xlfn.XLOOKUP([2]!Tabla1[[#This Row],[Descripción]],[2]!Tabla10[Descripción],[2]!Tabla10[Unidad de Medida],"",0))</f>
        <v/>
      </c>
      <c r="M1507" s="321"/>
      <c r="N1507" s="546" t="str">
        <f>IF([2]!Tabla1[[#This Row],[Descripción]]="","",_xlfn.XLOOKUP([2]!Tabla1[[#This Row],[Descripción]],[2]!Tabla10[Descripción],[2]!Tabla10[Precio Unitario],0))</f>
        <v/>
      </c>
      <c r="O1507" s="546" t="str">
        <f>IF([2]!Tabla1[[#This Row],[Cantidad de Insumos]]="","",[2]!Tabla1[[#This Row],[Precio Unitario]]*[2]!Tabla1[[#This Row],[Cantidad de Insumos]])</f>
        <v/>
      </c>
      <c r="P1507" s="531" t="str">
        <f>IF([2]!Tabla1[[#This Row],[Descripción]]="","",_xlfn.XLOOKUP([2]!Tabla1[[#This Row],[Descripción]],[2]!Tabla10[Descripción],[2]!Tabla10[CODIGO PRESUPUESTARIO],0))</f>
        <v/>
      </c>
      <c r="Q1507" s="532"/>
      <c r="R1507" s="532" t="str">
        <f>IF([2]!Tabla1[[#This Row],[Insumos]]="","",_xlfn.XLOOKUP([2]!Tabla1[[#This Row],[Insumos]],[2]!Tabla10[Insumo],[2]!Tabla10[InsumoAbrev],"",0))</f>
        <v/>
      </c>
      <c r="S1507" s="191"/>
    </row>
    <row r="1508" spans="2:19">
      <c r="B1508" s="191" t="str">
        <f>IF('Formulario PPGR3'!$G1508="","",CONCATENATE('Formulario PPGR3'!$C1508,".",'Formulario PPGR3'!$D1508,".",'Formulario PPGR3'!$E1508,".",'Formulario PPGR3'!$F1508))</f>
        <v/>
      </c>
      <c r="C1508" s="191" t="str">
        <f>IF('Formulario PPGR3'!$G1508="","",'Formulario PPGR1'!#REF!)</f>
        <v/>
      </c>
      <c r="D1508" s="191" t="str">
        <f>IF('Formulario PPGR3'!$G1508="","",'Formulario PPGR1'!#REF!)</f>
        <v/>
      </c>
      <c r="E1508" s="191" t="str">
        <f>IF('Formulario PPGR3'!$G1508="","",'Formulario PPGR1'!#REF!)</f>
        <v/>
      </c>
      <c r="F1508" s="191" t="str">
        <f>IF('Formulario PPGR3'!$G1508="","",'Formulario PPGR1'!#REF!)</f>
        <v/>
      </c>
      <c r="G1508" s="241"/>
      <c r="H1508" s="528" t="e" cm="1" vm="1">
        <f t="array" ref="H1508">IF([2]!Tabla1[[#This Row],[Código_Actividad]]="","",_xlfn.XLOOKUP([2]!Tabla1[[#This Row],[Código_Actividad]],CodigoActividad,[2]!Tabla2[Actividades Programables Presupuestables],"",0))</f>
        <v>#REF!</v>
      </c>
      <c r="I1508" s="529" t="str">
        <f>IFERROR(VLOOKUP('[2]Formulario PPGR3'!$G1508,'[2]Formulario PPGR2'!$H$9:$V$534,15,FALSE),"")</f>
        <v/>
      </c>
      <c r="J1508" s="534"/>
      <c r="K1508" s="533"/>
      <c r="L1508" s="530" t="str">
        <f>IF([2]!Tabla1[[#This Row],[Descripción]]="","",_xlfn.XLOOKUP([2]!Tabla1[[#This Row],[Descripción]],[2]!Tabla10[Descripción],[2]!Tabla10[Unidad de Medida],"",0))</f>
        <v/>
      </c>
      <c r="M1508" s="321"/>
      <c r="N1508" s="546" t="str">
        <f>IF([2]!Tabla1[[#This Row],[Descripción]]="","",_xlfn.XLOOKUP([2]!Tabla1[[#This Row],[Descripción]],[2]!Tabla10[Descripción],[2]!Tabla10[Precio Unitario],0))</f>
        <v/>
      </c>
      <c r="O1508" s="546" t="str">
        <f>IF([2]!Tabla1[[#This Row],[Cantidad de Insumos]]="","",[2]!Tabla1[[#This Row],[Precio Unitario]]*[2]!Tabla1[[#This Row],[Cantidad de Insumos]])</f>
        <v/>
      </c>
      <c r="P1508" s="531" t="str">
        <f>IF([2]!Tabla1[[#This Row],[Descripción]]="","",_xlfn.XLOOKUP([2]!Tabla1[[#This Row],[Descripción]],[2]!Tabla10[Descripción],[2]!Tabla10[CODIGO PRESUPUESTARIO],0))</f>
        <v/>
      </c>
      <c r="Q1508" s="532"/>
      <c r="R1508" s="532" t="str">
        <f>IF([2]!Tabla1[[#This Row],[Insumos]]="","",_xlfn.XLOOKUP([2]!Tabla1[[#This Row],[Insumos]],[2]!Tabla10[Insumo],[2]!Tabla10[InsumoAbrev],"",0))</f>
        <v/>
      </c>
      <c r="S1508" s="191"/>
    </row>
    <row r="1509" spans="2:19">
      <c r="B1509" s="191" t="str">
        <f>IF('Formulario PPGR3'!$G1509="","",CONCATENATE('Formulario PPGR3'!$C1509,".",'Formulario PPGR3'!$D1509,".",'Formulario PPGR3'!$E1509,".",'Formulario PPGR3'!$F1509))</f>
        <v/>
      </c>
      <c r="C1509" s="191" t="str">
        <f>IF('Formulario PPGR3'!$G1509="","",'Formulario PPGR1'!#REF!)</f>
        <v/>
      </c>
      <c r="D1509" s="191" t="str">
        <f>IF('Formulario PPGR3'!$G1509="","",'Formulario PPGR1'!#REF!)</f>
        <v/>
      </c>
      <c r="E1509" s="191" t="str">
        <f>IF('Formulario PPGR3'!$G1509="","",'Formulario PPGR1'!#REF!)</f>
        <v/>
      </c>
      <c r="F1509" s="191" t="str">
        <f>IF('Formulario PPGR3'!$G1509="","",'Formulario PPGR1'!#REF!)</f>
        <v/>
      </c>
      <c r="G1509" s="241"/>
      <c r="H1509" s="528" t="e" cm="1" vm="1">
        <f t="array" ref="H1509">IF([2]!Tabla1[[#This Row],[Código_Actividad]]="","",_xlfn.XLOOKUP([2]!Tabla1[[#This Row],[Código_Actividad]],CodigoActividad,[2]!Tabla2[Actividades Programables Presupuestables],"",0))</f>
        <v>#REF!</v>
      </c>
      <c r="I1509" s="529" t="str">
        <f>IFERROR(VLOOKUP('[2]Formulario PPGR3'!$G1509,'[2]Formulario PPGR2'!$H$9:$V$534,15,FALSE),"")</f>
        <v/>
      </c>
      <c r="J1509" s="534"/>
      <c r="K1509" s="533"/>
      <c r="L1509" s="530" t="str">
        <f>IF([2]!Tabla1[[#This Row],[Descripción]]="","",_xlfn.XLOOKUP([2]!Tabla1[[#This Row],[Descripción]],[2]!Tabla10[Descripción],[2]!Tabla10[Unidad de Medida],"",0))</f>
        <v/>
      </c>
      <c r="M1509" s="321"/>
      <c r="N1509" s="546" t="str">
        <f>IF([2]!Tabla1[[#This Row],[Descripción]]="","",_xlfn.XLOOKUP([2]!Tabla1[[#This Row],[Descripción]],[2]!Tabla10[Descripción],[2]!Tabla10[Precio Unitario],0))</f>
        <v/>
      </c>
      <c r="O1509" s="546" t="str">
        <f>IF([2]!Tabla1[[#This Row],[Cantidad de Insumos]]="","",[2]!Tabla1[[#This Row],[Precio Unitario]]*[2]!Tabla1[[#This Row],[Cantidad de Insumos]])</f>
        <v/>
      </c>
      <c r="P1509" s="531" t="str">
        <f>IF([2]!Tabla1[[#This Row],[Descripción]]="","",_xlfn.XLOOKUP([2]!Tabla1[[#This Row],[Descripción]],[2]!Tabla10[Descripción],[2]!Tabla10[CODIGO PRESUPUESTARIO],0))</f>
        <v/>
      </c>
      <c r="Q1509" s="532"/>
      <c r="R1509" s="532" t="str">
        <f>IF([2]!Tabla1[[#This Row],[Insumos]]="","",_xlfn.XLOOKUP([2]!Tabla1[[#This Row],[Insumos]],[2]!Tabla10[Insumo],[2]!Tabla10[InsumoAbrev],"",0))</f>
        <v/>
      </c>
      <c r="S1509" s="191"/>
    </row>
    <row r="1510" spans="2:19">
      <c r="B1510" s="191" t="str">
        <f>IF('Formulario PPGR3'!$G1510="","",CONCATENATE('Formulario PPGR3'!$C1510,".",'Formulario PPGR3'!$D1510,".",'Formulario PPGR3'!$E1510,".",'Formulario PPGR3'!$F1510))</f>
        <v/>
      </c>
      <c r="C1510" s="191" t="str">
        <f>IF('Formulario PPGR3'!$G1510="","",'Formulario PPGR1'!#REF!)</f>
        <v/>
      </c>
      <c r="D1510" s="191" t="str">
        <f>IF('Formulario PPGR3'!$G1510="","",'Formulario PPGR1'!#REF!)</f>
        <v/>
      </c>
      <c r="E1510" s="191" t="str">
        <f>IF('Formulario PPGR3'!$G1510="","",'Formulario PPGR1'!#REF!)</f>
        <v/>
      </c>
      <c r="F1510" s="191" t="str">
        <f>IF('Formulario PPGR3'!$G1510="","",'Formulario PPGR1'!#REF!)</f>
        <v/>
      </c>
      <c r="G1510" s="241"/>
      <c r="H1510" s="528" t="e" cm="1" vm="1">
        <f t="array" ref="H1510">IF([2]!Tabla1[[#This Row],[Código_Actividad]]="","",_xlfn.XLOOKUP([2]!Tabla1[[#This Row],[Código_Actividad]],CodigoActividad,[2]!Tabla2[Actividades Programables Presupuestables],"",0))</f>
        <v>#REF!</v>
      </c>
      <c r="I1510" s="529" t="str">
        <f>IFERROR(VLOOKUP('[2]Formulario PPGR3'!$G1510,'[2]Formulario PPGR2'!$H$9:$V$534,15,FALSE),"")</f>
        <v/>
      </c>
      <c r="J1510" s="534"/>
      <c r="K1510" s="533"/>
      <c r="L1510" s="530" t="str">
        <f>IF([2]!Tabla1[[#This Row],[Descripción]]="","",_xlfn.XLOOKUP([2]!Tabla1[[#This Row],[Descripción]],[2]!Tabla10[Descripción],[2]!Tabla10[Unidad de Medida],"",0))</f>
        <v/>
      </c>
      <c r="M1510" s="321"/>
      <c r="N1510" s="546" t="str">
        <f>IF([2]!Tabla1[[#This Row],[Descripción]]="","",_xlfn.XLOOKUP([2]!Tabla1[[#This Row],[Descripción]],[2]!Tabla10[Descripción],[2]!Tabla10[Precio Unitario],0))</f>
        <v/>
      </c>
      <c r="O1510" s="546" t="str">
        <f>IF([2]!Tabla1[[#This Row],[Cantidad de Insumos]]="","",[2]!Tabla1[[#This Row],[Precio Unitario]]*[2]!Tabla1[[#This Row],[Cantidad de Insumos]])</f>
        <v/>
      </c>
      <c r="P1510" s="531" t="str">
        <f>IF([2]!Tabla1[[#This Row],[Descripción]]="","",_xlfn.XLOOKUP([2]!Tabla1[[#This Row],[Descripción]],[2]!Tabla10[Descripción],[2]!Tabla10[CODIGO PRESUPUESTARIO],0))</f>
        <v/>
      </c>
      <c r="Q1510" s="532"/>
      <c r="R1510" s="532" t="str">
        <f>IF([2]!Tabla1[[#This Row],[Insumos]]="","",_xlfn.XLOOKUP([2]!Tabla1[[#This Row],[Insumos]],[2]!Tabla10[Insumo],[2]!Tabla10[InsumoAbrev],"",0))</f>
        <v/>
      </c>
      <c r="S1510" s="191"/>
    </row>
    <row r="1511" spans="2:19">
      <c r="B1511" s="191" t="str">
        <f>IF('Formulario PPGR3'!$G1511="","",CONCATENATE('Formulario PPGR3'!$C1511,".",'Formulario PPGR3'!$D1511,".",'Formulario PPGR3'!$E1511,".",'Formulario PPGR3'!$F1511))</f>
        <v/>
      </c>
      <c r="C1511" s="191" t="str">
        <f>IF('Formulario PPGR3'!$G1511="","",'Formulario PPGR1'!#REF!)</f>
        <v/>
      </c>
      <c r="D1511" s="191" t="str">
        <f>IF('Formulario PPGR3'!$G1511="","",'Formulario PPGR1'!#REF!)</f>
        <v/>
      </c>
      <c r="E1511" s="191" t="str">
        <f>IF('Formulario PPGR3'!$G1511="","",'Formulario PPGR1'!#REF!)</f>
        <v/>
      </c>
      <c r="F1511" s="191" t="str">
        <f>IF('Formulario PPGR3'!$G1511="","",'Formulario PPGR1'!#REF!)</f>
        <v/>
      </c>
      <c r="G1511" s="241"/>
      <c r="H1511" s="528" t="e" cm="1" vm="1">
        <f t="array" ref="H1511">IF([2]!Tabla1[[#This Row],[Código_Actividad]]="","",_xlfn.XLOOKUP([2]!Tabla1[[#This Row],[Código_Actividad]],CodigoActividad,[2]!Tabla2[Actividades Programables Presupuestables],"",0))</f>
        <v>#REF!</v>
      </c>
      <c r="I1511" s="529" t="str">
        <f>IFERROR(VLOOKUP('[2]Formulario PPGR3'!$G1511,'[2]Formulario PPGR2'!$H$9:$V$534,15,FALSE),"")</f>
        <v/>
      </c>
      <c r="J1511" s="534"/>
      <c r="K1511" s="533"/>
      <c r="L1511" s="530" t="str">
        <f>IF([2]!Tabla1[[#This Row],[Descripción]]="","",_xlfn.XLOOKUP([2]!Tabla1[[#This Row],[Descripción]],[2]!Tabla10[Descripción],[2]!Tabla10[Unidad de Medida],"",0))</f>
        <v/>
      </c>
      <c r="M1511" s="321"/>
      <c r="N1511" s="546" t="str">
        <f>IF([2]!Tabla1[[#This Row],[Descripción]]="","",_xlfn.XLOOKUP([2]!Tabla1[[#This Row],[Descripción]],[2]!Tabla10[Descripción],[2]!Tabla10[Precio Unitario],0))</f>
        <v/>
      </c>
      <c r="O1511" s="546" t="str">
        <f>IF([2]!Tabla1[[#This Row],[Cantidad de Insumos]]="","",[2]!Tabla1[[#This Row],[Precio Unitario]]*[2]!Tabla1[[#This Row],[Cantidad de Insumos]])</f>
        <v/>
      </c>
      <c r="P1511" s="531" t="str">
        <f>IF([2]!Tabla1[[#This Row],[Descripción]]="","",_xlfn.XLOOKUP([2]!Tabla1[[#This Row],[Descripción]],[2]!Tabla10[Descripción],[2]!Tabla10[CODIGO PRESUPUESTARIO],0))</f>
        <v/>
      </c>
      <c r="Q1511" s="532"/>
      <c r="R1511" s="532" t="str">
        <f>IF([2]!Tabla1[[#This Row],[Insumos]]="","",_xlfn.XLOOKUP([2]!Tabla1[[#This Row],[Insumos]],[2]!Tabla10[Insumo],[2]!Tabla10[InsumoAbrev],"",0))</f>
        <v/>
      </c>
      <c r="S1511" s="191"/>
    </row>
    <row r="1512" spans="2:19">
      <c r="B1512" s="191" t="str">
        <f>IF('Formulario PPGR3'!$G1512="","",CONCATENATE('Formulario PPGR3'!$C1512,".",'Formulario PPGR3'!$D1512,".",'Formulario PPGR3'!$E1512,".",'Formulario PPGR3'!$F1512))</f>
        <v/>
      </c>
      <c r="C1512" s="191" t="str">
        <f>IF('Formulario PPGR3'!$G1512="","",'Formulario PPGR1'!#REF!)</f>
        <v/>
      </c>
      <c r="D1512" s="191" t="str">
        <f>IF('Formulario PPGR3'!$G1512="","",'Formulario PPGR1'!#REF!)</f>
        <v/>
      </c>
      <c r="E1512" s="191" t="str">
        <f>IF('Formulario PPGR3'!$G1512="","",'Formulario PPGR1'!#REF!)</f>
        <v/>
      </c>
      <c r="F1512" s="191" t="str">
        <f>IF('Formulario PPGR3'!$G1512="","",'Formulario PPGR1'!#REF!)</f>
        <v/>
      </c>
      <c r="G1512" s="241"/>
      <c r="H1512" s="528" t="e" cm="1" vm="1">
        <f t="array" ref="H1512">IF([2]!Tabla1[[#This Row],[Código_Actividad]]="","",_xlfn.XLOOKUP([2]!Tabla1[[#This Row],[Código_Actividad]],CodigoActividad,[2]!Tabla2[Actividades Programables Presupuestables],"",0))</f>
        <v>#REF!</v>
      </c>
      <c r="I1512" s="529" t="str">
        <f>IFERROR(VLOOKUP('[2]Formulario PPGR3'!$G1512,'[2]Formulario PPGR2'!$H$9:$V$534,15,FALSE),"")</f>
        <v/>
      </c>
      <c r="J1512" s="534"/>
      <c r="K1512" s="533"/>
      <c r="L1512" s="530" t="str">
        <f>IF([2]!Tabla1[[#This Row],[Descripción]]="","",_xlfn.XLOOKUP([2]!Tabla1[[#This Row],[Descripción]],[2]!Tabla10[Descripción],[2]!Tabla10[Unidad de Medida],"",0))</f>
        <v/>
      </c>
      <c r="M1512" s="321"/>
      <c r="N1512" s="546" t="str">
        <f>IF([2]!Tabla1[[#This Row],[Descripción]]="","",_xlfn.XLOOKUP([2]!Tabla1[[#This Row],[Descripción]],[2]!Tabla10[Descripción],[2]!Tabla10[Precio Unitario],0))</f>
        <v/>
      </c>
      <c r="O1512" s="546" t="str">
        <f>IF([2]!Tabla1[[#This Row],[Cantidad de Insumos]]="","",[2]!Tabla1[[#This Row],[Precio Unitario]]*[2]!Tabla1[[#This Row],[Cantidad de Insumos]])</f>
        <v/>
      </c>
      <c r="P1512" s="531" t="str">
        <f>IF([2]!Tabla1[[#This Row],[Descripción]]="","",_xlfn.XLOOKUP([2]!Tabla1[[#This Row],[Descripción]],[2]!Tabla10[Descripción],[2]!Tabla10[CODIGO PRESUPUESTARIO],0))</f>
        <v/>
      </c>
      <c r="Q1512" s="532"/>
      <c r="R1512" s="532" t="str">
        <f>IF([2]!Tabla1[[#This Row],[Insumos]]="","",_xlfn.XLOOKUP([2]!Tabla1[[#This Row],[Insumos]],[2]!Tabla10[Insumo],[2]!Tabla10[InsumoAbrev],"",0))</f>
        <v/>
      </c>
      <c r="S1512" s="191"/>
    </row>
    <row r="1513" spans="2:19">
      <c r="B1513" s="191" t="str">
        <f>IF('Formulario PPGR3'!$G1513="","",CONCATENATE('Formulario PPGR3'!$C1513,".",'Formulario PPGR3'!$D1513,".",'Formulario PPGR3'!$E1513,".",'Formulario PPGR3'!$F1513))</f>
        <v/>
      </c>
      <c r="C1513" s="191" t="str">
        <f>IF('Formulario PPGR3'!$G1513="","",'Formulario PPGR1'!#REF!)</f>
        <v/>
      </c>
      <c r="D1513" s="191" t="str">
        <f>IF('Formulario PPGR3'!$G1513="","",'Formulario PPGR1'!#REF!)</f>
        <v/>
      </c>
      <c r="E1513" s="191" t="str">
        <f>IF('Formulario PPGR3'!$G1513="","",'Formulario PPGR1'!#REF!)</f>
        <v/>
      </c>
      <c r="F1513" s="191" t="str">
        <f>IF('Formulario PPGR3'!$G1513="","",'Formulario PPGR1'!#REF!)</f>
        <v/>
      </c>
      <c r="G1513" s="241"/>
      <c r="H1513" s="528" t="e" cm="1" vm="1">
        <f t="array" ref="H1513">IF([2]!Tabla1[[#This Row],[Código_Actividad]]="","",_xlfn.XLOOKUP([2]!Tabla1[[#This Row],[Código_Actividad]],CodigoActividad,[2]!Tabla2[Actividades Programables Presupuestables],"",0))</f>
        <v>#REF!</v>
      </c>
      <c r="I1513" s="529" t="str">
        <f>IFERROR(VLOOKUP('[2]Formulario PPGR3'!$G1513,'[2]Formulario PPGR2'!$H$9:$V$534,15,FALSE),"")</f>
        <v/>
      </c>
      <c r="J1513" s="534"/>
      <c r="K1513" s="533"/>
      <c r="L1513" s="530" t="str">
        <f>IF([2]!Tabla1[[#This Row],[Descripción]]="","",_xlfn.XLOOKUP([2]!Tabla1[[#This Row],[Descripción]],[2]!Tabla10[Descripción],[2]!Tabla10[Unidad de Medida],"",0))</f>
        <v/>
      </c>
      <c r="M1513" s="321"/>
      <c r="N1513" s="546" t="str">
        <f>IF([2]!Tabla1[[#This Row],[Descripción]]="","",_xlfn.XLOOKUP([2]!Tabla1[[#This Row],[Descripción]],[2]!Tabla10[Descripción],[2]!Tabla10[Precio Unitario],0))</f>
        <v/>
      </c>
      <c r="O1513" s="546" t="str">
        <f>IF([2]!Tabla1[[#This Row],[Cantidad de Insumos]]="","",[2]!Tabla1[[#This Row],[Precio Unitario]]*[2]!Tabla1[[#This Row],[Cantidad de Insumos]])</f>
        <v/>
      </c>
      <c r="P1513" s="531" t="str">
        <f>IF([2]!Tabla1[[#This Row],[Descripción]]="","",_xlfn.XLOOKUP([2]!Tabla1[[#This Row],[Descripción]],[2]!Tabla10[Descripción],[2]!Tabla10[CODIGO PRESUPUESTARIO],0))</f>
        <v/>
      </c>
      <c r="Q1513" s="532"/>
      <c r="R1513" s="532" t="str">
        <f>IF([2]!Tabla1[[#This Row],[Insumos]]="","",_xlfn.XLOOKUP([2]!Tabla1[[#This Row],[Insumos]],[2]!Tabla10[Insumo],[2]!Tabla10[InsumoAbrev],"",0))</f>
        <v/>
      </c>
      <c r="S1513" s="191"/>
    </row>
    <row r="1514" spans="2:19">
      <c r="B1514" s="191" t="str">
        <f>IF('Formulario PPGR3'!$G1514="","",CONCATENATE('Formulario PPGR3'!$C1514,".",'Formulario PPGR3'!$D1514,".",'Formulario PPGR3'!$E1514,".",'Formulario PPGR3'!$F1514))</f>
        <v/>
      </c>
      <c r="C1514" s="191" t="str">
        <f>IF('Formulario PPGR3'!$G1514="","",'Formulario PPGR1'!#REF!)</f>
        <v/>
      </c>
      <c r="D1514" s="191" t="str">
        <f>IF('Formulario PPGR3'!$G1514="","",'Formulario PPGR1'!#REF!)</f>
        <v/>
      </c>
      <c r="E1514" s="191" t="str">
        <f>IF('Formulario PPGR3'!$G1514="","",'Formulario PPGR1'!#REF!)</f>
        <v/>
      </c>
      <c r="F1514" s="191" t="str">
        <f>IF('Formulario PPGR3'!$G1514="","",'Formulario PPGR1'!#REF!)</f>
        <v/>
      </c>
      <c r="G1514" s="241"/>
      <c r="H1514" s="528" t="e" cm="1" vm="1">
        <f t="array" ref="H1514">IF([2]!Tabla1[[#This Row],[Código_Actividad]]="","",_xlfn.XLOOKUP([2]!Tabla1[[#This Row],[Código_Actividad]],CodigoActividad,[2]!Tabla2[Actividades Programables Presupuestables],"",0))</f>
        <v>#REF!</v>
      </c>
      <c r="I1514" s="529" t="str">
        <f>IFERROR(VLOOKUP('[2]Formulario PPGR3'!$G1514,'[2]Formulario PPGR2'!$H$9:$V$534,15,FALSE),"")</f>
        <v/>
      </c>
      <c r="J1514" s="534"/>
      <c r="K1514" s="533"/>
      <c r="L1514" s="530" t="str">
        <f>IF([2]!Tabla1[[#This Row],[Descripción]]="","",_xlfn.XLOOKUP([2]!Tabla1[[#This Row],[Descripción]],[2]!Tabla10[Descripción],[2]!Tabla10[Unidad de Medida],"",0))</f>
        <v/>
      </c>
      <c r="M1514" s="321"/>
      <c r="N1514" s="546" t="str">
        <f>IF([2]!Tabla1[[#This Row],[Descripción]]="","",_xlfn.XLOOKUP([2]!Tabla1[[#This Row],[Descripción]],[2]!Tabla10[Descripción],[2]!Tabla10[Precio Unitario],0))</f>
        <v/>
      </c>
      <c r="O1514" s="546" t="str">
        <f>IF([2]!Tabla1[[#This Row],[Cantidad de Insumos]]="","",[2]!Tabla1[[#This Row],[Precio Unitario]]*[2]!Tabla1[[#This Row],[Cantidad de Insumos]])</f>
        <v/>
      </c>
      <c r="P1514" s="531" t="str">
        <f>IF([2]!Tabla1[[#This Row],[Descripción]]="","",_xlfn.XLOOKUP([2]!Tabla1[[#This Row],[Descripción]],[2]!Tabla10[Descripción],[2]!Tabla10[CODIGO PRESUPUESTARIO],0))</f>
        <v/>
      </c>
      <c r="Q1514" s="532"/>
      <c r="R1514" s="532" t="str">
        <f>IF([2]!Tabla1[[#This Row],[Insumos]]="","",_xlfn.XLOOKUP([2]!Tabla1[[#This Row],[Insumos]],[2]!Tabla10[Insumo],[2]!Tabla10[InsumoAbrev],"",0))</f>
        <v/>
      </c>
      <c r="S1514" s="191"/>
    </row>
    <row r="1515" spans="2:19">
      <c r="B1515" s="191" t="str">
        <f>IF('Formulario PPGR3'!$G1515="","",CONCATENATE('Formulario PPGR3'!$C1515,".",'Formulario PPGR3'!$D1515,".",'Formulario PPGR3'!$E1515,".",'Formulario PPGR3'!$F1515))</f>
        <v/>
      </c>
      <c r="C1515" s="191" t="str">
        <f>IF('Formulario PPGR3'!$G1515="","",'Formulario PPGR1'!#REF!)</f>
        <v/>
      </c>
      <c r="D1515" s="191" t="str">
        <f>IF('Formulario PPGR3'!$G1515="","",'Formulario PPGR1'!#REF!)</f>
        <v/>
      </c>
      <c r="E1515" s="191" t="str">
        <f>IF('Formulario PPGR3'!$G1515="","",'Formulario PPGR1'!#REF!)</f>
        <v/>
      </c>
      <c r="F1515" s="191" t="str">
        <f>IF('Formulario PPGR3'!$G1515="","",'Formulario PPGR1'!#REF!)</f>
        <v/>
      </c>
      <c r="G1515" s="241"/>
      <c r="H1515" s="528" t="e" cm="1" vm="1">
        <f t="array" ref="H1515">IF([2]!Tabla1[[#This Row],[Código_Actividad]]="","",_xlfn.XLOOKUP([2]!Tabla1[[#This Row],[Código_Actividad]],CodigoActividad,[2]!Tabla2[Actividades Programables Presupuestables],"",0))</f>
        <v>#REF!</v>
      </c>
      <c r="I1515" s="529" t="str">
        <f>IFERROR(VLOOKUP('[2]Formulario PPGR3'!$G1515,'[2]Formulario PPGR2'!$H$9:$V$534,15,FALSE),"")</f>
        <v/>
      </c>
      <c r="J1515" s="534"/>
      <c r="K1515" s="533"/>
      <c r="L1515" s="530" t="str">
        <f>IF([2]!Tabla1[[#This Row],[Descripción]]="","",_xlfn.XLOOKUP([2]!Tabla1[[#This Row],[Descripción]],[2]!Tabla10[Descripción],[2]!Tabla10[Unidad de Medida],"",0))</f>
        <v/>
      </c>
      <c r="M1515" s="321"/>
      <c r="N1515" s="546" t="str">
        <f>IF([2]!Tabla1[[#This Row],[Descripción]]="","",_xlfn.XLOOKUP([2]!Tabla1[[#This Row],[Descripción]],[2]!Tabla10[Descripción],[2]!Tabla10[Precio Unitario],0))</f>
        <v/>
      </c>
      <c r="O1515" s="546" t="str">
        <f>IF([2]!Tabla1[[#This Row],[Cantidad de Insumos]]="","",[2]!Tabla1[[#This Row],[Precio Unitario]]*[2]!Tabla1[[#This Row],[Cantidad de Insumos]])</f>
        <v/>
      </c>
      <c r="P1515" s="531" t="str">
        <f>IF([2]!Tabla1[[#This Row],[Descripción]]="","",_xlfn.XLOOKUP([2]!Tabla1[[#This Row],[Descripción]],[2]!Tabla10[Descripción],[2]!Tabla10[CODIGO PRESUPUESTARIO],0))</f>
        <v/>
      </c>
      <c r="Q1515" s="532"/>
      <c r="R1515" s="532" t="str">
        <f>IF([2]!Tabla1[[#This Row],[Insumos]]="","",_xlfn.XLOOKUP([2]!Tabla1[[#This Row],[Insumos]],[2]!Tabla10[Insumo],[2]!Tabla10[InsumoAbrev],"",0))</f>
        <v/>
      </c>
      <c r="S1515" s="191"/>
    </row>
    <row r="1516" spans="2:19">
      <c r="B1516" s="191" t="str">
        <f>IF('Formulario PPGR3'!$G1516="","",CONCATENATE('Formulario PPGR3'!$C1516,".",'Formulario PPGR3'!$D1516,".",'Formulario PPGR3'!$E1516,".",'Formulario PPGR3'!$F1516))</f>
        <v/>
      </c>
      <c r="C1516" s="191" t="str">
        <f>IF('Formulario PPGR3'!$G1516="","",'Formulario PPGR1'!#REF!)</f>
        <v/>
      </c>
      <c r="D1516" s="191" t="str">
        <f>IF('Formulario PPGR3'!$G1516="","",'Formulario PPGR1'!#REF!)</f>
        <v/>
      </c>
      <c r="E1516" s="191" t="str">
        <f>IF('Formulario PPGR3'!$G1516="","",'Formulario PPGR1'!#REF!)</f>
        <v/>
      </c>
      <c r="F1516" s="191" t="str">
        <f>IF('Formulario PPGR3'!$G1516="","",'Formulario PPGR1'!#REF!)</f>
        <v/>
      </c>
      <c r="G1516" s="241"/>
      <c r="H1516" s="528" t="e" cm="1" vm="1">
        <f t="array" ref="H1516">IF([2]!Tabla1[[#This Row],[Código_Actividad]]="","",_xlfn.XLOOKUP([2]!Tabla1[[#This Row],[Código_Actividad]],CodigoActividad,[2]!Tabla2[Actividades Programables Presupuestables],"",0))</f>
        <v>#REF!</v>
      </c>
      <c r="I1516" s="529" t="str">
        <f>IFERROR(VLOOKUP('[2]Formulario PPGR3'!$G1516,'[2]Formulario PPGR2'!$H$9:$V$534,15,FALSE),"")</f>
        <v/>
      </c>
      <c r="J1516" s="534"/>
      <c r="K1516" s="533"/>
      <c r="L1516" s="530" t="str">
        <f>IF([2]!Tabla1[[#This Row],[Descripción]]="","",_xlfn.XLOOKUP([2]!Tabla1[[#This Row],[Descripción]],[2]!Tabla10[Descripción],[2]!Tabla10[Unidad de Medida],"",0))</f>
        <v/>
      </c>
      <c r="M1516" s="321"/>
      <c r="N1516" s="546" t="str">
        <f>IF([2]!Tabla1[[#This Row],[Descripción]]="","",_xlfn.XLOOKUP([2]!Tabla1[[#This Row],[Descripción]],[2]!Tabla10[Descripción],[2]!Tabla10[Precio Unitario],0))</f>
        <v/>
      </c>
      <c r="O1516" s="546" t="str">
        <f>IF([2]!Tabla1[[#This Row],[Cantidad de Insumos]]="","",[2]!Tabla1[[#This Row],[Precio Unitario]]*[2]!Tabla1[[#This Row],[Cantidad de Insumos]])</f>
        <v/>
      </c>
      <c r="P1516" s="531" t="str">
        <f>IF([2]!Tabla1[[#This Row],[Descripción]]="","",_xlfn.XLOOKUP([2]!Tabla1[[#This Row],[Descripción]],[2]!Tabla10[Descripción],[2]!Tabla10[CODIGO PRESUPUESTARIO],0))</f>
        <v/>
      </c>
      <c r="Q1516" s="532"/>
      <c r="R1516" s="532" t="str">
        <f>IF([2]!Tabla1[[#This Row],[Insumos]]="","",_xlfn.XLOOKUP([2]!Tabla1[[#This Row],[Insumos]],[2]!Tabla10[Insumo],[2]!Tabla10[InsumoAbrev],"",0))</f>
        <v/>
      </c>
      <c r="S1516" s="191"/>
    </row>
    <row r="1517" spans="2:19">
      <c r="B1517" s="191" t="str">
        <f>IF('Formulario PPGR3'!$G1517="","",CONCATENATE('Formulario PPGR3'!$C1517,".",'Formulario PPGR3'!$D1517,".",'Formulario PPGR3'!$E1517,".",'Formulario PPGR3'!$F1517))</f>
        <v/>
      </c>
      <c r="C1517" s="191" t="str">
        <f>IF('Formulario PPGR3'!$G1517="","",'Formulario PPGR1'!#REF!)</f>
        <v/>
      </c>
      <c r="D1517" s="191" t="str">
        <f>IF('Formulario PPGR3'!$G1517="","",'Formulario PPGR1'!#REF!)</f>
        <v/>
      </c>
      <c r="E1517" s="191" t="str">
        <f>IF('Formulario PPGR3'!$G1517="","",'Formulario PPGR1'!#REF!)</f>
        <v/>
      </c>
      <c r="F1517" s="191" t="str">
        <f>IF('Formulario PPGR3'!$G1517="","",'Formulario PPGR1'!#REF!)</f>
        <v/>
      </c>
      <c r="G1517" s="241"/>
      <c r="H1517" s="528" t="e" cm="1" vm="1">
        <f t="array" ref="H1517">IF([2]!Tabla1[[#This Row],[Código_Actividad]]="","",_xlfn.XLOOKUP([2]!Tabla1[[#This Row],[Código_Actividad]],CodigoActividad,[2]!Tabla2[Actividades Programables Presupuestables],"",0))</f>
        <v>#REF!</v>
      </c>
      <c r="I1517" s="529" t="str">
        <f>IFERROR(VLOOKUP('[2]Formulario PPGR3'!$G1517,'[2]Formulario PPGR2'!$H$9:$V$534,15,FALSE),"")</f>
        <v/>
      </c>
      <c r="J1517" s="534"/>
      <c r="K1517" s="533"/>
      <c r="L1517" s="530" t="str">
        <f>IF([2]!Tabla1[[#This Row],[Descripción]]="","",_xlfn.XLOOKUP([2]!Tabla1[[#This Row],[Descripción]],[2]!Tabla10[Descripción],[2]!Tabla10[Unidad de Medida],"",0))</f>
        <v/>
      </c>
      <c r="M1517" s="321"/>
      <c r="N1517" s="546" t="str">
        <f>IF([2]!Tabla1[[#This Row],[Descripción]]="","",_xlfn.XLOOKUP([2]!Tabla1[[#This Row],[Descripción]],[2]!Tabla10[Descripción],[2]!Tabla10[Precio Unitario],0))</f>
        <v/>
      </c>
      <c r="O1517" s="546" t="str">
        <f>IF([2]!Tabla1[[#This Row],[Cantidad de Insumos]]="","",[2]!Tabla1[[#This Row],[Precio Unitario]]*[2]!Tabla1[[#This Row],[Cantidad de Insumos]])</f>
        <v/>
      </c>
      <c r="P1517" s="531" t="str">
        <f>IF([2]!Tabla1[[#This Row],[Descripción]]="","",_xlfn.XLOOKUP([2]!Tabla1[[#This Row],[Descripción]],[2]!Tabla10[Descripción],[2]!Tabla10[CODIGO PRESUPUESTARIO],0))</f>
        <v/>
      </c>
      <c r="Q1517" s="532"/>
      <c r="R1517" s="532" t="str">
        <f>IF([2]!Tabla1[[#This Row],[Insumos]]="","",_xlfn.XLOOKUP([2]!Tabla1[[#This Row],[Insumos]],[2]!Tabla10[Insumo],[2]!Tabla10[InsumoAbrev],"",0))</f>
        <v/>
      </c>
      <c r="S1517" s="191"/>
    </row>
    <row r="1518" spans="2:19">
      <c r="B1518" s="191" t="str">
        <f>IF('Formulario PPGR3'!$G1518="","",CONCATENATE('Formulario PPGR3'!$C1518,".",'Formulario PPGR3'!$D1518,".",'Formulario PPGR3'!$E1518,".",'Formulario PPGR3'!$F1518))</f>
        <v/>
      </c>
      <c r="C1518" s="191" t="str">
        <f>IF('Formulario PPGR3'!$G1518="","",'Formulario PPGR1'!#REF!)</f>
        <v/>
      </c>
      <c r="D1518" s="191" t="str">
        <f>IF('Formulario PPGR3'!$G1518="","",'Formulario PPGR1'!#REF!)</f>
        <v/>
      </c>
      <c r="E1518" s="191" t="str">
        <f>IF('Formulario PPGR3'!$G1518="","",'Formulario PPGR1'!#REF!)</f>
        <v/>
      </c>
      <c r="F1518" s="191" t="str">
        <f>IF('Formulario PPGR3'!$G1518="","",'Formulario PPGR1'!#REF!)</f>
        <v/>
      </c>
      <c r="G1518" s="241"/>
      <c r="H1518" s="528" t="e" cm="1" vm="1">
        <f t="array" ref="H1518">IF([2]!Tabla1[[#This Row],[Código_Actividad]]="","",_xlfn.XLOOKUP([2]!Tabla1[[#This Row],[Código_Actividad]],CodigoActividad,[2]!Tabla2[Actividades Programables Presupuestables],"",0))</f>
        <v>#REF!</v>
      </c>
      <c r="I1518" s="529" t="str">
        <f>IFERROR(VLOOKUP('[2]Formulario PPGR3'!$G1518,'[2]Formulario PPGR2'!$H$9:$V$534,15,FALSE),"")</f>
        <v/>
      </c>
      <c r="J1518" s="534"/>
      <c r="K1518" s="533"/>
      <c r="L1518" s="530" t="str">
        <f>IF([2]!Tabla1[[#This Row],[Descripción]]="","",_xlfn.XLOOKUP([2]!Tabla1[[#This Row],[Descripción]],[2]!Tabla10[Descripción],[2]!Tabla10[Unidad de Medida],"",0))</f>
        <v/>
      </c>
      <c r="M1518" s="321"/>
      <c r="N1518" s="546" t="str">
        <f>IF([2]!Tabla1[[#This Row],[Descripción]]="","",_xlfn.XLOOKUP([2]!Tabla1[[#This Row],[Descripción]],[2]!Tabla10[Descripción],[2]!Tabla10[Precio Unitario],0))</f>
        <v/>
      </c>
      <c r="O1518" s="546" t="str">
        <f>IF([2]!Tabla1[[#This Row],[Cantidad de Insumos]]="","",[2]!Tabla1[[#This Row],[Precio Unitario]]*[2]!Tabla1[[#This Row],[Cantidad de Insumos]])</f>
        <v/>
      </c>
      <c r="P1518" s="531" t="str">
        <f>IF([2]!Tabla1[[#This Row],[Descripción]]="","",_xlfn.XLOOKUP([2]!Tabla1[[#This Row],[Descripción]],[2]!Tabla10[Descripción],[2]!Tabla10[CODIGO PRESUPUESTARIO],0))</f>
        <v/>
      </c>
      <c r="Q1518" s="532"/>
      <c r="R1518" s="532" t="str">
        <f>IF([2]!Tabla1[[#This Row],[Insumos]]="","",_xlfn.XLOOKUP([2]!Tabla1[[#This Row],[Insumos]],[2]!Tabla10[Insumo],[2]!Tabla10[InsumoAbrev],"",0))</f>
        <v/>
      </c>
      <c r="S1518" s="191"/>
    </row>
    <row r="1519" spans="2:19">
      <c r="B1519" s="191" t="str">
        <f>IF('Formulario PPGR3'!$G1519="","",CONCATENATE('Formulario PPGR3'!$C1519,".",'Formulario PPGR3'!$D1519,".",'Formulario PPGR3'!$E1519,".",'Formulario PPGR3'!$F1519))</f>
        <v/>
      </c>
      <c r="C1519" s="191" t="str">
        <f>IF('Formulario PPGR3'!$G1519="","",'Formulario PPGR1'!#REF!)</f>
        <v/>
      </c>
      <c r="D1519" s="191" t="str">
        <f>IF('Formulario PPGR3'!$G1519="","",'Formulario PPGR1'!#REF!)</f>
        <v/>
      </c>
      <c r="E1519" s="191" t="str">
        <f>IF('Formulario PPGR3'!$G1519="","",'Formulario PPGR1'!#REF!)</f>
        <v/>
      </c>
      <c r="F1519" s="191" t="str">
        <f>IF('Formulario PPGR3'!$G1519="","",'Formulario PPGR1'!#REF!)</f>
        <v/>
      </c>
      <c r="G1519" s="241"/>
      <c r="H1519" s="528" t="e" cm="1" vm="1">
        <f t="array" ref="H1519">IF([2]!Tabla1[[#This Row],[Código_Actividad]]="","",_xlfn.XLOOKUP([2]!Tabla1[[#This Row],[Código_Actividad]],CodigoActividad,[2]!Tabla2[Actividades Programables Presupuestables],"",0))</f>
        <v>#REF!</v>
      </c>
      <c r="I1519" s="529" t="str">
        <f>IFERROR(VLOOKUP('[2]Formulario PPGR3'!$G1519,'[2]Formulario PPGR2'!$H$9:$V$534,15,FALSE),"")</f>
        <v/>
      </c>
      <c r="J1519" s="534"/>
      <c r="K1519" s="533"/>
      <c r="L1519" s="530" t="str">
        <f>IF([2]!Tabla1[[#This Row],[Descripción]]="","",_xlfn.XLOOKUP([2]!Tabla1[[#This Row],[Descripción]],[2]!Tabla10[Descripción],[2]!Tabla10[Unidad de Medida],"",0))</f>
        <v/>
      </c>
      <c r="M1519" s="321"/>
      <c r="N1519" s="546" t="str">
        <f>IF([2]!Tabla1[[#This Row],[Descripción]]="","",_xlfn.XLOOKUP([2]!Tabla1[[#This Row],[Descripción]],[2]!Tabla10[Descripción],[2]!Tabla10[Precio Unitario],0))</f>
        <v/>
      </c>
      <c r="O1519" s="546" t="str">
        <f>IF([2]!Tabla1[[#This Row],[Cantidad de Insumos]]="","",[2]!Tabla1[[#This Row],[Precio Unitario]]*[2]!Tabla1[[#This Row],[Cantidad de Insumos]])</f>
        <v/>
      </c>
      <c r="P1519" s="531" t="str">
        <f>IF([2]!Tabla1[[#This Row],[Descripción]]="","",_xlfn.XLOOKUP([2]!Tabla1[[#This Row],[Descripción]],[2]!Tabla10[Descripción],[2]!Tabla10[CODIGO PRESUPUESTARIO],0))</f>
        <v/>
      </c>
      <c r="Q1519" s="532"/>
      <c r="R1519" s="532" t="str">
        <f>IF([2]!Tabla1[[#This Row],[Insumos]]="","",_xlfn.XLOOKUP([2]!Tabla1[[#This Row],[Insumos]],[2]!Tabla10[Insumo],[2]!Tabla10[InsumoAbrev],"",0))</f>
        <v/>
      </c>
      <c r="S1519" s="191"/>
    </row>
    <row r="1520" spans="2:19">
      <c r="B1520" s="191" t="str">
        <f>IF('Formulario PPGR3'!$G1520="","",CONCATENATE('Formulario PPGR3'!$C1520,".",'Formulario PPGR3'!$D1520,".",'Formulario PPGR3'!$E1520,".",'Formulario PPGR3'!$F1520))</f>
        <v/>
      </c>
      <c r="C1520" s="191" t="str">
        <f>IF('Formulario PPGR3'!$G1520="","",'Formulario PPGR1'!#REF!)</f>
        <v/>
      </c>
      <c r="D1520" s="191" t="str">
        <f>IF('Formulario PPGR3'!$G1520="","",'Formulario PPGR1'!#REF!)</f>
        <v/>
      </c>
      <c r="E1520" s="191" t="str">
        <f>IF('Formulario PPGR3'!$G1520="","",'Formulario PPGR1'!#REF!)</f>
        <v/>
      </c>
      <c r="F1520" s="191" t="str">
        <f>IF('Formulario PPGR3'!$G1520="","",'Formulario PPGR1'!#REF!)</f>
        <v/>
      </c>
      <c r="G1520" s="241"/>
      <c r="H1520" s="528" t="e" cm="1" vm="1">
        <f t="array" ref="H1520">IF([2]!Tabla1[[#This Row],[Código_Actividad]]="","",_xlfn.XLOOKUP([2]!Tabla1[[#This Row],[Código_Actividad]],CodigoActividad,[2]!Tabla2[Actividades Programables Presupuestables],"",0))</f>
        <v>#REF!</v>
      </c>
      <c r="I1520" s="529" t="str">
        <f>IFERROR(VLOOKUP('[2]Formulario PPGR3'!$G1520,'[2]Formulario PPGR2'!$H$9:$V$534,15,FALSE),"")</f>
        <v/>
      </c>
      <c r="J1520" s="534"/>
      <c r="K1520" s="533"/>
      <c r="L1520" s="530" t="str">
        <f>IF([2]!Tabla1[[#This Row],[Descripción]]="","",_xlfn.XLOOKUP([2]!Tabla1[[#This Row],[Descripción]],[2]!Tabla10[Descripción],[2]!Tabla10[Unidad de Medida],"",0))</f>
        <v/>
      </c>
      <c r="M1520" s="321"/>
      <c r="N1520" s="546" t="str">
        <f>IF([2]!Tabla1[[#This Row],[Descripción]]="","",_xlfn.XLOOKUP([2]!Tabla1[[#This Row],[Descripción]],[2]!Tabla10[Descripción],[2]!Tabla10[Precio Unitario],0))</f>
        <v/>
      </c>
      <c r="O1520" s="546" t="str">
        <f>IF([2]!Tabla1[[#This Row],[Cantidad de Insumos]]="","",[2]!Tabla1[[#This Row],[Precio Unitario]]*[2]!Tabla1[[#This Row],[Cantidad de Insumos]])</f>
        <v/>
      </c>
      <c r="P1520" s="531" t="str">
        <f>IF([2]!Tabla1[[#This Row],[Descripción]]="","",_xlfn.XLOOKUP([2]!Tabla1[[#This Row],[Descripción]],[2]!Tabla10[Descripción],[2]!Tabla10[CODIGO PRESUPUESTARIO],0))</f>
        <v/>
      </c>
      <c r="Q1520" s="532"/>
      <c r="R1520" s="532" t="str">
        <f>IF([2]!Tabla1[[#This Row],[Insumos]]="","",_xlfn.XLOOKUP([2]!Tabla1[[#This Row],[Insumos]],[2]!Tabla10[Insumo],[2]!Tabla10[InsumoAbrev],"",0))</f>
        <v/>
      </c>
      <c r="S1520" s="191"/>
    </row>
    <row r="1521" spans="2:19">
      <c r="B1521" s="191" t="str">
        <f>IF('Formulario PPGR3'!$G1521="","",CONCATENATE('Formulario PPGR3'!$C1521,".",'Formulario PPGR3'!$D1521,".",'Formulario PPGR3'!$E1521,".",'Formulario PPGR3'!$F1521))</f>
        <v/>
      </c>
      <c r="C1521" s="191" t="str">
        <f>IF('Formulario PPGR3'!$G1521="","",'Formulario PPGR1'!#REF!)</f>
        <v/>
      </c>
      <c r="D1521" s="191" t="str">
        <f>IF('Formulario PPGR3'!$G1521="","",'Formulario PPGR1'!#REF!)</f>
        <v/>
      </c>
      <c r="E1521" s="191" t="str">
        <f>IF('Formulario PPGR3'!$G1521="","",'Formulario PPGR1'!#REF!)</f>
        <v/>
      </c>
      <c r="F1521" s="191" t="str">
        <f>IF('Formulario PPGR3'!$G1521="","",'Formulario PPGR1'!#REF!)</f>
        <v/>
      </c>
      <c r="G1521" s="241"/>
      <c r="H1521" s="528" t="e" cm="1" vm="1">
        <f t="array" ref="H1521">IF([2]!Tabla1[[#This Row],[Código_Actividad]]="","",_xlfn.XLOOKUP([2]!Tabla1[[#This Row],[Código_Actividad]],CodigoActividad,[2]!Tabla2[Actividades Programables Presupuestables],"",0))</f>
        <v>#REF!</v>
      </c>
      <c r="I1521" s="529" t="str">
        <f>IFERROR(VLOOKUP('[2]Formulario PPGR3'!$G1521,'[2]Formulario PPGR2'!$H$9:$V$534,15,FALSE),"")</f>
        <v/>
      </c>
      <c r="J1521" s="534"/>
      <c r="K1521" s="533"/>
      <c r="L1521" s="530" t="str">
        <f>IF([2]!Tabla1[[#This Row],[Descripción]]="","",_xlfn.XLOOKUP([2]!Tabla1[[#This Row],[Descripción]],[2]!Tabla10[Descripción],[2]!Tabla10[Unidad de Medida],"",0))</f>
        <v/>
      </c>
      <c r="M1521" s="321"/>
      <c r="N1521" s="546" t="str">
        <f>IF([2]!Tabla1[[#This Row],[Descripción]]="","",_xlfn.XLOOKUP([2]!Tabla1[[#This Row],[Descripción]],[2]!Tabla10[Descripción],[2]!Tabla10[Precio Unitario],0))</f>
        <v/>
      </c>
      <c r="O1521" s="546" t="str">
        <f>IF([2]!Tabla1[[#This Row],[Cantidad de Insumos]]="","",[2]!Tabla1[[#This Row],[Precio Unitario]]*[2]!Tabla1[[#This Row],[Cantidad de Insumos]])</f>
        <v/>
      </c>
      <c r="P1521" s="531" t="str">
        <f>IF([2]!Tabla1[[#This Row],[Descripción]]="","",_xlfn.XLOOKUP([2]!Tabla1[[#This Row],[Descripción]],[2]!Tabla10[Descripción],[2]!Tabla10[CODIGO PRESUPUESTARIO],0))</f>
        <v/>
      </c>
      <c r="Q1521" s="532"/>
      <c r="R1521" s="532" t="str">
        <f>IF([2]!Tabla1[[#This Row],[Insumos]]="","",_xlfn.XLOOKUP([2]!Tabla1[[#This Row],[Insumos]],[2]!Tabla10[Insumo],[2]!Tabla10[InsumoAbrev],"",0))</f>
        <v/>
      </c>
      <c r="S1521" s="191"/>
    </row>
    <row r="1522" spans="2:19">
      <c r="B1522" s="191" t="str">
        <f>IF('Formulario PPGR3'!$G1522="","",CONCATENATE('Formulario PPGR3'!$C1522,".",'Formulario PPGR3'!$D1522,".",'Formulario PPGR3'!$E1522,".",'Formulario PPGR3'!$F1522))</f>
        <v/>
      </c>
      <c r="C1522" s="191" t="str">
        <f>IF('Formulario PPGR3'!$G1522="","",'Formulario PPGR1'!#REF!)</f>
        <v/>
      </c>
      <c r="D1522" s="191" t="str">
        <f>IF('Formulario PPGR3'!$G1522="","",'Formulario PPGR1'!#REF!)</f>
        <v/>
      </c>
      <c r="E1522" s="191" t="str">
        <f>IF('Formulario PPGR3'!$G1522="","",'Formulario PPGR1'!#REF!)</f>
        <v/>
      </c>
      <c r="F1522" s="191" t="str">
        <f>IF('Formulario PPGR3'!$G1522="","",'Formulario PPGR1'!#REF!)</f>
        <v/>
      </c>
      <c r="G1522" s="241"/>
      <c r="H1522" s="528" t="e" cm="1" vm="1">
        <f t="array" ref="H1522">IF([2]!Tabla1[[#This Row],[Código_Actividad]]="","",_xlfn.XLOOKUP([2]!Tabla1[[#This Row],[Código_Actividad]],CodigoActividad,[2]!Tabla2[Actividades Programables Presupuestables],"",0))</f>
        <v>#REF!</v>
      </c>
      <c r="I1522" s="529" t="str">
        <f>IFERROR(VLOOKUP('[2]Formulario PPGR3'!$G1522,'[2]Formulario PPGR2'!$H$9:$V$534,15,FALSE),"")</f>
        <v/>
      </c>
      <c r="J1522" s="534"/>
      <c r="K1522" s="533"/>
      <c r="L1522" s="530" t="str">
        <f>IF([2]!Tabla1[[#This Row],[Descripción]]="","",_xlfn.XLOOKUP([2]!Tabla1[[#This Row],[Descripción]],[2]!Tabla10[Descripción],[2]!Tabla10[Unidad de Medida],"",0))</f>
        <v/>
      </c>
      <c r="M1522" s="321"/>
      <c r="N1522" s="546" t="str">
        <f>IF([2]!Tabla1[[#This Row],[Descripción]]="","",_xlfn.XLOOKUP([2]!Tabla1[[#This Row],[Descripción]],[2]!Tabla10[Descripción],[2]!Tabla10[Precio Unitario],0))</f>
        <v/>
      </c>
      <c r="O1522" s="546" t="str">
        <f>IF([2]!Tabla1[[#This Row],[Cantidad de Insumos]]="","",[2]!Tabla1[[#This Row],[Precio Unitario]]*[2]!Tabla1[[#This Row],[Cantidad de Insumos]])</f>
        <v/>
      </c>
      <c r="P1522" s="531" t="str">
        <f>IF([2]!Tabla1[[#This Row],[Descripción]]="","",_xlfn.XLOOKUP([2]!Tabla1[[#This Row],[Descripción]],[2]!Tabla10[Descripción],[2]!Tabla10[CODIGO PRESUPUESTARIO],0))</f>
        <v/>
      </c>
      <c r="Q1522" s="532"/>
      <c r="R1522" s="532" t="str">
        <f>IF([2]!Tabla1[[#This Row],[Insumos]]="","",_xlfn.XLOOKUP([2]!Tabla1[[#This Row],[Insumos]],[2]!Tabla10[Insumo],[2]!Tabla10[InsumoAbrev],"",0))</f>
        <v/>
      </c>
      <c r="S1522" s="191"/>
    </row>
    <row r="1523" spans="2:19">
      <c r="B1523" s="191" t="str">
        <f>IF('Formulario PPGR3'!$G1523="","",CONCATENATE('Formulario PPGR3'!$C1523,".",'Formulario PPGR3'!$D1523,".",'Formulario PPGR3'!$E1523,".",'Formulario PPGR3'!$F1523))</f>
        <v/>
      </c>
      <c r="C1523" s="191" t="str">
        <f>IF('Formulario PPGR3'!$G1523="","",'Formulario PPGR1'!#REF!)</f>
        <v/>
      </c>
      <c r="D1523" s="191" t="str">
        <f>IF('Formulario PPGR3'!$G1523="","",'Formulario PPGR1'!#REF!)</f>
        <v/>
      </c>
      <c r="E1523" s="191" t="str">
        <f>IF('Formulario PPGR3'!$G1523="","",'Formulario PPGR1'!#REF!)</f>
        <v/>
      </c>
      <c r="F1523" s="191" t="str">
        <f>IF('Formulario PPGR3'!$G1523="","",'Formulario PPGR1'!#REF!)</f>
        <v/>
      </c>
      <c r="G1523" s="241"/>
      <c r="H1523" s="528" t="e" cm="1" vm="1">
        <f t="array" ref="H1523">IF([2]!Tabla1[[#This Row],[Código_Actividad]]="","",_xlfn.XLOOKUP([2]!Tabla1[[#This Row],[Código_Actividad]],CodigoActividad,[2]!Tabla2[Actividades Programables Presupuestables],"",0))</f>
        <v>#REF!</v>
      </c>
      <c r="I1523" s="529" t="str">
        <f>IFERROR(VLOOKUP('[2]Formulario PPGR3'!$G1523,'[2]Formulario PPGR2'!$H$9:$V$534,15,FALSE),"")</f>
        <v/>
      </c>
      <c r="J1523" s="534"/>
      <c r="K1523" s="533"/>
      <c r="L1523" s="530" t="str">
        <f>IF([2]!Tabla1[[#This Row],[Descripción]]="","",_xlfn.XLOOKUP([2]!Tabla1[[#This Row],[Descripción]],[2]!Tabla10[Descripción],[2]!Tabla10[Unidad de Medida],"",0))</f>
        <v/>
      </c>
      <c r="M1523" s="321"/>
      <c r="N1523" s="546" t="str">
        <f>IF([2]!Tabla1[[#This Row],[Descripción]]="","",_xlfn.XLOOKUP([2]!Tabla1[[#This Row],[Descripción]],[2]!Tabla10[Descripción],[2]!Tabla10[Precio Unitario],0))</f>
        <v/>
      </c>
      <c r="O1523" s="546" t="str">
        <f>IF([2]!Tabla1[[#This Row],[Cantidad de Insumos]]="","",[2]!Tabla1[[#This Row],[Precio Unitario]]*[2]!Tabla1[[#This Row],[Cantidad de Insumos]])</f>
        <v/>
      </c>
      <c r="P1523" s="531" t="str">
        <f>IF([2]!Tabla1[[#This Row],[Descripción]]="","",_xlfn.XLOOKUP([2]!Tabla1[[#This Row],[Descripción]],[2]!Tabla10[Descripción],[2]!Tabla10[CODIGO PRESUPUESTARIO],0))</f>
        <v/>
      </c>
      <c r="Q1523" s="532"/>
      <c r="R1523" s="532" t="str">
        <f>IF([2]!Tabla1[[#This Row],[Insumos]]="","",_xlfn.XLOOKUP([2]!Tabla1[[#This Row],[Insumos]],[2]!Tabla10[Insumo],[2]!Tabla10[InsumoAbrev],"",0))</f>
        <v/>
      </c>
      <c r="S1523" s="191"/>
    </row>
    <row r="1524" spans="2:19">
      <c r="B1524" s="191" t="str">
        <f>IF('Formulario PPGR3'!$G1524="","",CONCATENATE('Formulario PPGR3'!$C1524,".",'Formulario PPGR3'!$D1524,".",'Formulario PPGR3'!$E1524,".",'Formulario PPGR3'!$F1524))</f>
        <v/>
      </c>
      <c r="C1524" s="191" t="str">
        <f>IF('Formulario PPGR3'!$G1524="","",'Formulario PPGR1'!#REF!)</f>
        <v/>
      </c>
      <c r="D1524" s="191" t="str">
        <f>IF('Formulario PPGR3'!$G1524="","",'Formulario PPGR1'!#REF!)</f>
        <v/>
      </c>
      <c r="E1524" s="191" t="str">
        <f>IF('Formulario PPGR3'!$G1524="","",'Formulario PPGR1'!#REF!)</f>
        <v/>
      </c>
      <c r="F1524" s="191" t="str">
        <f>IF('Formulario PPGR3'!$G1524="","",'Formulario PPGR1'!#REF!)</f>
        <v/>
      </c>
      <c r="G1524" s="241"/>
      <c r="H1524" s="528" t="e" cm="1" vm="1">
        <f t="array" ref="H1524">IF([2]!Tabla1[[#This Row],[Código_Actividad]]="","",_xlfn.XLOOKUP([2]!Tabla1[[#This Row],[Código_Actividad]],CodigoActividad,[2]!Tabla2[Actividades Programables Presupuestables],"",0))</f>
        <v>#REF!</v>
      </c>
      <c r="I1524" s="529" t="str">
        <f>IFERROR(VLOOKUP('[2]Formulario PPGR3'!$G1524,'[2]Formulario PPGR2'!$H$9:$V$534,15,FALSE),"")</f>
        <v/>
      </c>
      <c r="J1524" s="534"/>
      <c r="K1524" s="533"/>
      <c r="L1524" s="530" t="str">
        <f>IF([2]!Tabla1[[#This Row],[Descripción]]="","",_xlfn.XLOOKUP([2]!Tabla1[[#This Row],[Descripción]],[2]!Tabla10[Descripción],[2]!Tabla10[Unidad de Medida],"",0))</f>
        <v/>
      </c>
      <c r="M1524" s="321"/>
      <c r="N1524" s="546" t="str">
        <f>IF([2]!Tabla1[[#This Row],[Descripción]]="","",_xlfn.XLOOKUP([2]!Tabla1[[#This Row],[Descripción]],[2]!Tabla10[Descripción],[2]!Tabla10[Precio Unitario],0))</f>
        <v/>
      </c>
      <c r="O1524" s="546" t="str">
        <f>IF([2]!Tabla1[[#This Row],[Cantidad de Insumos]]="","",[2]!Tabla1[[#This Row],[Precio Unitario]]*[2]!Tabla1[[#This Row],[Cantidad de Insumos]])</f>
        <v/>
      </c>
      <c r="P1524" s="531" t="str">
        <f>IF([2]!Tabla1[[#This Row],[Descripción]]="","",_xlfn.XLOOKUP([2]!Tabla1[[#This Row],[Descripción]],[2]!Tabla10[Descripción],[2]!Tabla10[CODIGO PRESUPUESTARIO],0))</f>
        <v/>
      </c>
      <c r="Q1524" s="532"/>
      <c r="R1524" s="532" t="str">
        <f>IF([2]!Tabla1[[#This Row],[Insumos]]="","",_xlfn.XLOOKUP([2]!Tabla1[[#This Row],[Insumos]],[2]!Tabla10[Insumo],[2]!Tabla10[InsumoAbrev],"",0))</f>
        <v/>
      </c>
      <c r="S1524" s="191"/>
    </row>
    <row r="1525" spans="2:19">
      <c r="B1525" s="191" t="str">
        <f>IF('Formulario PPGR3'!$G1525="","",CONCATENATE('Formulario PPGR3'!$C1525,".",'Formulario PPGR3'!$D1525,".",'Formulario PPGR3'!$E1525,".",'Formulario PPGR3'!$F1525))</f>
        <v/>
      </c>
      <c r="C1525" s="191" t="str">
        <f>IF('Formulario PPGR3'!$G1525="","",'Formulario PPGR1'!#REF!)</f>
        <v/>
      </c>
      <c r="D1525" s="191" t="str">
        <f>IF('Formulario PPGR3'!$G1525="","",'Formulario PPGR1'!#REF!)</f>
        <v/>
      </c>
      <c r="E1525" s="191" t="str">
        <f>IF('Formulario PPGR3'!$G1525="","",'Formulario PPGR1'!#REF!)</f>
        <v/>
      </c>
      <c r="F1525" s="191" t="str">
        <f>IF('Formulario PPGR3'!$G1525="","",'Formulario PPGR1'!#REF!)</f>
        <v/>
      </c>
      <c r="G1525" s="241"/>
      <c r="H1525" s="528" t="e" cm="1" vm="1">
        <f t="array" ref="H1525">IF([2]!Tabla1[[#This Row],[Código_Actividad]]="","",_xlfn.XLOOKUP([2]!Tabla1[[#This Row],[Código_Actividad]],CodigoActividad,[2]!Tabla2[Actividades Programables Presupuestables],"",0))</f>
        <v>#REF!</v>
      </c>
      <c r="I1525" s="529" t="str">
        <f>IFERROR(VLOOKUP('[2]Formulario PPGR3'!$G1525,'[2]Formulario PPGR2'!$H$9:$V$534,15,FALSE),"")</f>
        <v/>
      </c>
      <c r="J1525" s="534"/>
      <c r="K1525" s="533"/>
      <c r="L1525" s="530" t="str">
        <f>IF([2]!Tabla1[[#This Row],[Descripción]]="","",_xlfn.XLOOKUP([2]!Tabla1[[#This Row],[Descripción]],[2]!Tabla10[Descripción],[2]!Tabla10[Unidad de Medida],"",0))</f>
        <v/>
      </c>
      <c r="M1525" s="321"/>
      <c r="N1525" s="546" t="str">
        <f>IF([2]!Tabla1[[#This Row],[Descripción]]="","",_xlfn.XLOOKUP([2]!Tabla1[[#This Row],[Descripción]],[2]!Tabla10[Descripción],[2]!Tabla10[Precio Unitario],0))</f>
        <v/>
      </c>
      <c r="O1525" s="546" t="str">
        <f>IF([2]!Tabla1[[#This Row],[Cantidad de Insumos]]="","",[2]!Tabla1[[#This Row],[Precio Unitario]]*[2]!Tabla1[[#This Row],[Cantidad de Insumos]])</f>
        <v/>
      </c>
      <c r="P1525" s="531" t="str">
        <f>IF([2]!Tabla1[[#This Row],[Descripción]]="","",_xlfn.XLOOKUP([2]!Tabla1[[#This Row],[Descripción]],[2]!Tabla10[Descripción],[2]!Tabla10[CODIGO PRESUPUESTARIO],0))</f>
        <v/>
      </c>
      <c r="Q1525" s="532"/>
      <c r="R1525" s="532" t="str">
        <f>IF([2]!Tabla1[[#This Row],[Insumos]]="","",_xlfn.XLOOKUP([2]!Tabla1[[#This Row],[Insumos]],[2]!Tabla10[Insumo],[2]!Tabla10[InsumoAbrev],"",0))</f>
        <v/>
      </c>
      <c r="S1525" s="191"/>
    </row>
    <row r="1526" spans="2:19">
      <c r="B1526" s="191" t="str">
        <f>IF('Formulario PPGR3'!$G1526="","",CONCATENATE('Formulario PPGR3'!$C1526,".",'Formulario PPGR3'!$D1526,".",'Formulario PPGR3'!$E1526,".",'Formulario PPGR3'!$F1526))</f>
        <v/>
      </c>
      <c r="C1526" s="191" t="str">
        <f>IF('Formulario PPGR3'!$G1526="","",'Formulario PPGR1'!#REF!)</f>
        <v/>
      </c>
      <c r="D1526" s="191" t="str">
        <f>IF('Formulario PPGR3'!$G1526="","",'Formulario PPGR1'!#REF!)</f>
        <v/>
      </c>
      <c r="E1526" s="191" t="str">
        <f>IF('Formulario PPGR3'!$G1526="","",'Formulario PPGR1'!#REF!)</f>
        <v/>
      </c>
      <c r="F1526" s="191" t="str">
        <f>IF('Formulario PPGR3'!$G1526="","",'Formulario PPGR1'!#REF!)</f>
        <v/>
      </c>
      <c r="G1526" s="241"/>
      <c r="H1526" s="528" t="e" cm="1" vm="1">
        <f t="array" ref="H1526">IF([2]!Tabla1[[#This Row],[Código_Actividad]]="","",_xlfn.XLOOKUP([2]!Tabla1[[#This Row],[Código_Actividad]],CodigoActividad,[2]!Tabla2[Actividades Programables Presupuestables],"",0))</f>
        <v>#REF!</v>
      </c>
      <c r="I1526" s="529" t="str">
        <f>IFERROR(VLOOKUP('[2]Formulario PPGR3'!$G1526,'[2]Formulario PPGR2'!$H$9:$V$534,15,FALSE),"")</f>
        <v/>
      </c>
      <c r="J1526" s="534"/>
      <c r="K1526" s="533"/>
      <c r="L1526" s="530" t="str">
        <f>IF([2]!Tabla1[[#This Row],[Descripción]]="","",_xlfn.XLOOKUP([2]!Tabla1[[#This Row],[Descripción]],[2]!Tabla10[Descripción],[2]!Tabla10[Unidad de Medida],"",0))</f>
        <v/>
      </c>
      <c r="M1526" s="321"/>
      <c r="N1526" s="546" t="str">
        <f>IF([2]!Tabla1[[#This Row],[Descripción]]="","",_xlfn.XLOOKUP([2]!Tabla1[[#This Row],[Descripción]],[2]!Tabla10[Descripción],[2]!Tabla10[Precio Unitario],0))</f>
        <v/>
      </c>
      <c r="O1526" s="546" t="str">
        <f>IF([2]!Tabla1[[#This Row],[Cantidad de Insumos]]="","",[2]!Tabla1[[#This Row],[Precio Unitario]]*[2]!Tabla1[[#This Row],[Cantidad de Insumos]])</f>
        <v/>
      </c>
      <c r="P1526" s="531" t="str">
        <f>IF([2]!Tabla1[[#This Row],[Descripción]]="","",_xlfn.XLOOKUP([2]!Tabla1[[#This Row],[Descripción]],[2]!Tabla10[Descripción],[2]!Tabla10[CODIGO PRESUPUESTARIO],0))</f>
        <v/>
      </c>
      <c r="Q1526" s="532"/>
      <c r="R1526" s="532" t="str">
        <f>IF([2]!Tabla1[[#This Row],[Insumos]]="","",_xlfn.XLOOKUP([2]!Tabla1[[#This Row],[Insumos]],[2]!Tabla10[Insumo],[2]!Tabla10[InsumoAbrev],"",0))</f>
        <v/>
      </c>
      <c r="S1526" s="191"/>
    </row>
    <row r="1527" spans="2:19">
      <c r="B1527" s="191" t="str">
        <f>IF('Formulario PPGR3'!$G1527="","",CONCATENATE('Formulario PPGR3'!$C1527,".",'Formulario PPGR3'!$D1527,".",'Formulario PPGR3'!$E1527,".",'Formulario PPGR3'!$F1527))</f>
        <v/>
      </c>
      <c r="C1527" s="191" t="str">
        <f>IF('Formulario PPGR3'!$G1527="","",'Formulario PPGR1'!#REF!)</f>
        <v/>
      </c>
      <c r="D1527" s="191" t="str">
        <f>IF('Formulario PPGR3'!$G1527="","",'Formulario PPGR1'!#REF!)</f>
        <v/>
      </c>
      <c r="E1527" s="191" t="str">
        <f>IF('Formulario PPGR3'!$G1527="","",'Formulario PPGR1'!#REF!)</f>
        <v/>
      </c>
      <c r="F1527" s="191" t="str">
        <f>IF('Formulario PPGR3'!$G1527="","",'Formulario PPGR1'!#REF!)</f>
        <v/>
      </c>
      <c r="G1527" s="241"/>
      <c r="H1527" s="528" t="e" cm="1" vm="1">
        <f t="array" ref="H1527">IF([2]!Tabla1[[#This Row],[Código_Actividad]]="","",_xlfn.XLOOKUP([2]!Tabla1[[#This Row],[Código_Actividad]],CodigoActividad,[2]!Tabla2[Actividades Programables Presupuestables],"",0))</f>
        <v>#REF!</v>
      </c>
      <c r="I1527" s="529" t="str">
        <f>IFERROR(VLOOKUP('[2]Formulario PPGR3'!$G1527,'[2]Formulario PPGR2'!$H$9:$V$534,15,FALSE),"")</f>
        <v/>
      </c>
      <c r="J1527" s="534"/>
      <c r="K1527" s="533"/>
      <c r="L1527" s="530" t="str">
        <f>IF([2]!Tabla1[[#This Row],[Descripción]]="","",_xlfn.XLOOKUP([2]!Tabla1[[#This Row],[Descripción]],[2]!Tabla10[Descripción],[2]!Tabla10[Unidad de Medida],"",0))</f>
        <v/>
      </c>
      <c r="M1527" s="321"/>
      <c r="N1527" s="546" t="str">
        <f>IF([2]!Tabla1[[#This Row],[Descripción]]="","",_xlfn.XLOOKUP([2]!Tabla1[[#This Row],[Descripción]],[2]!Tabla10[Descripción],[2]!Tabla10[Precio Unitario],0))</f>
        <v/>
      </c>
      <c r="O1527" s="546" t="str">
        <f>IF([2]!Tabla1[[#This Row],[Cantidad de Insumos]]="","",[2]!Tabla1[[#This Row],[Precio Unitario]]*[2]!Tabla1[[#This Row],[Cantidad de Insumos]])</f>
        <v/>
      </c>
      <c r="P1527" s="531" t="str">
        <f>IF([2]!Tabla1[[#This Row],[Descripción]]="","",_xlfn.XLOOKUP([2]!Tabla1[[#This Row],[Descripción]],[2]!Tabla10[Descripción],[2]!Tabla10[CODIGO PRESUPUESTARIO],0))</f>
        <v/>
      </c>
      <c r="Q1527" s="532"/>
      <c r="R1527" s="532" t="str">
        <f>IF([2]!Tabla1[[#This Row],[Insumos]]="","",_xlfn.XLOOKUP([2]!Tabla1[[#This Row],[Insumos]],[2]!Tabla10[Insumo],[2]!Tabla10[InsumoAbrev],"",0))</f>
        <v/>
      </c>
      <c r="S1527" s="191"/>
    </row>
    <row r="1528" spans="2:19">
      <c r="B1528" s="191" t="str">
        <f>IF('Formulario PPGR3'!$G1528="","",CONCATENATE('Formulario PPGR3'!$C1528,".",'Formulario PPGR3'!$D1528,".",'Formulario PPGR3'!$E1528,".",'Formulario PPGR3'!$F1528))</f>
        <v/>
      </c>
      <c r="C1528" s="191" t="str">
        <f>IF('Formulario PPGR3'!$G1528="","",'Formulario PPGR1'!#REF!)</f>
        <v/>
      </c>
      <c r="D1528" s="191" t="str">
        <f>IF('Formulario PPGR3'!$G1528="","",'Formulario PPGR1'!#REF!)</f>
        <v/>
      </c>
      <c r="E1528" s="191" t="str">
        <f>IF('Formulario PPGR3'!$G1528="","",'Formulario PPGR1'!#REF!)</f>
        <v/>
      </c>
      <c r="F1528" s="191" t="str">
        <f>IF('Formulario PPGR3'!$G1528="","",'Formulario PPGR1'!#REF!)</f>
        <v/>
      </c>
      <c r="G1528" s="241"/>
      <c r="H1528" s="528" t="e" cm="1" vm="1">
        <f t="array" ref="H1528">IF([2]!Tabla1[[#This Row],[Código_Actividad]]="","",_xlfn.XLOOKUP([2]!Tabla1[[#This Row],[Código_Actividad]],CodigoActividad,[2]!Tabla2[Actividades Programables Presupuestables],"",0))</f>
        <v>#REF!</v>
      </c>
      <c r="I1528" s="529" t="str">
        <f>IFERROR(VLOOKUP('[2]Formulario PPGR3'!$G1528,'[2]Formulario PPGR2'!$H$9:$V$534,15,FALSE),"")</f>
        <v/>
      </c>
      <c r="J1528" s="534"/>
      <c r="K1528" s="533"/>
      <c r="L1528" s="530" t="str">
        <f>IF([2]!Tabla1[[#This Row],[Descripción]]="","",_xlfn.XLOOKUP([2]!Tabla1[[#This Row],[Descripción]],[2]!Tabla10[Descripción],[2]!Tabla10[Unidad de Medida],"",0))</f>
        <v/>
      </c>
      <c r="M1528" s="321"/>
      <c r="N1528" s="546" t="str">
        <f>IF([2]!Tabla1[[#This Row],[Descripción]]="","",_xlfn.XLOOKUP([2]!Tabla1[[#This Row],[Descripción]],[2]!Tabla10[Descripción],[2]!Tabla10[Precio Unitario],0))</f>
        <v/>
      </c>
      <c r="O1528" s="546" t="str">
        <f>IF([2]!Tabla1[[#This Row],[Cantidad de Insumos]]="","",[2]!Tabla1[[#This Row],[Precio Unitario]]*[2]!Tabla1[[#This Row],[Cantidad de Insumos]])</f>
        <v/>
      </c>
      <c r="P1528" s="531" t="str">
        <f>IF([2]!Tabla1[[#This Row],[Descripción]]="","",_xlfn.XLOOKUP([2]!Tabla1[[#This Row],[Descripción]],[2]!Tabla10[Descripción],[2]!Tabla10[CODIGO PRESUPUESTARIO],0))</f>
        <v/>
      </c>
      <c r="Q1528" s="532"/>
      <c r="R1528" s="532" t="str">
        <f>IF([2]!Tabla1[[#This Row],[Insumos]]="","",_xlfn.XLOOKUP([2]!Tabla1[[#This Row],[Insumos]],[2]!Tabla10[Insumo],[2]!Tabla10[InsumoAbrev],"",0))</f>
        <v/>
      </c>
      <c r="S1528" s="191"/>
    </row>
    <row r="1529" spans="2:19">
      <c r="B1529" s="191" t="str">
        <f>IF('Formulario PPGR3'!$G1529="","",CONCATENATE('Formulario PPGR3'!$C1529,".",'Formulario PPGR3'!$D1529,".",'Formulario PPGR3'!$E1529,".",'Formulario PPGR3'!$F1529))</f>
        <v/>
      </c>
      <c r="C1529" s="191" t="str">
        <f>IF('Formulario PPGR3'!$G1529="","",'Formulario PPGR1'!#REF!)</f>
        <v/>
      </c>
      <c r="D1529" s="191" t="str">
        <f>IF('Formulario PPGR3'!$G1529="","",'Formulario PPGR1'!#REF!)</f>
        <v/>
      </c>
      <c r="E1529" s="191" t="str">
        <f>IF('Formulario PPGR3'!$G1529="","",'Formulario PPGR1'!#REF!)</f>
        <v/>
      </c>
      <c r="F1529" s="191" t="str">
        <f>IF('Formulario PPGR3'!$G1529="","",'Formulario PPGR1'!#REF!)</f>
        <v/>
      </c>
      <c r="G1529" s="241"/>
      <c r="H1529" s="528" t="e" cm="1" vm="1">
        <f t="array" ref="H1529">IF([2]!Tabla1[[#This Row],[Código_Actividad]]="","",_xlfn.XLOOKUP([2]!Tabla1[[#This Row],[Código_Actividad]],CodigoActividad,[2]!Tabla2[Actividades Programables Presupuestables],"",0))</f>
        <v>#REF!</v>
      </c>
      <c r="I1529" s="529" t="str">
        <f>IFERROR(VLOOKUP('[2]Formulario PPGR3'!$G1529,'[2]Formulario PPGR2'!$H$9:$V$534,15,FALSE),"")</f>
        <v/>
      </c>
      <c r="J1529" s="534"/>
      <c r="K1529" s="533"/>
      <c r="L1529" s="530" t="str">
        <f>IF([2]!Tabla1[[#This Row],[Descripción]]="","",_xlfn.XLOOKUP([2]!Tabla1[[#This Row],[Descripción]],[2]!Tabla10[Descripción],[2]!Tabla10[Unidad de Medida],"",0))</f>
        <v/>
      </c>
      <c r="M1529" s="321"/>
      <c r="N1529" s="546" t="str">
        <f>IF([2]!Tabla1[[#This Row],[Descripción]]="","",_xlfn.XLOOKUP([2]!Tabla1[[#This Row],[Descripción]],[2]!Tabla10[Descripción],[2]!Tabla10[Precio Unitario],0))</f>
        <v/>
      </c>
      <c r="O1529" s="546" t="str">
        <f>IF([2]!Tabla1[[#This Row],[Cantidad de Insumos]]="","",[2]!Tabla1[[#This Row],[Precio Unitario]]*[2]!Tabla1[[#This Row],[Cantidad de Insumos]])</f>
        <v/>
      </c>
      <c r="P1529" s="531" t="str">
        <f>IF([2]!Tabla1[[#This Row],[Descripción]]="","",_xlfn.XLOOKUP([2]!Tabla1[[#This Row],[Descripción]],[2]!Tabla10[Descripción],[2]!Tabla10[CODIGO PRESUPUESTARIO],0))</f>
        <v/>
      </c>
      <c r="Q1529" s="532"/>
      <c r="R1529" s="532" t="str">
        <f>IF([2]!Tabla1[[#This Row],[Insumos]]="","",_xlfn.XLOOKUP([2]!Tabla1[[#This Row],[Insumos]],[2]!Tabla10[Insumo],[2]!Tabla10[InsumoAbrev],"",0))</f>
        <v/>
      </c>
      <c r="S1529" s="191"/>
    </row>
    <row r="1530" spans="2:19">
      <c r="B1530" s="191" t="str">
        <f>IF('Formulario PPGR3'!$G1530="","",CONCATENATE('Formulario PPGR3'!$C1530,".",'Formulario PPGR3'!$D1530,".",'Formulario PPGR3'!$E1530,".",'Formulario PPGR3'!$F1530))</f>
        <v/>
      </c>
      <c r="C1530" s="191" t="str">
        <f>IF('Formulario PPGR3'!$G1530="","",'Formulario PPGR1'!#REF!)</f>
        <v/>
      </c>
      <c r="D1530" s="191" t="str">
        <f>IF('Formulario PPGR3'!$G1530="","",'Formulario PPGR1'!#REF!)</f>
        <v/>
      </c>
      <c r="E1530" s="191" t="str">
        <f>IF('Formulario PPGR3'!$G1530="","",'Formulario PPGR1'!#REF!)</f>
        <v/>
      </c>
      <c r="F1530" s="191" t="str">
        <f>IF('Formulario PPGR3'!$G1530="","",'Formulario PPGR1'!#REF!)</f>
        <v/>
      </c>
      <c r="G1530" s="241"/>
      <c r="H1530" s="528" t="e" cm="1" vm="1">
        <f t="array" ref="H1530">IF([2]!Tabla1[[#This Row],[Código_Actividad]]="","",_xlfn.XLOOKUP([2]!Tabla1[[#This Row],[Código_Actividad]],CodigoActividad,[2]!Tabla2[Actividades Programables Presupuestables],"",0))</f>
        <v>#REF!</v>
      </c>
      <c r="I1530" s="529" t="str">
        <f>IFERROR(VLOOKUP('[2]Formulario PPGR3'!$G1530,'[2]Formulario PPGR2'!$H$9:$V$534,15,FALSE),"")</f>
        <v/>
      </c>
      <c r="J1530" s="534"/>
      <c r="K1530" s="533"/>
      <c r="L1530" s="530" t="str">
        <f>IF([2]!Tabla1[[#This Row],[Descripción]]="","",_xlfn.XLOOKUP([2]!Tabla1[[#This Row],[Descripción]],[2]!Tabla10[Descripción],[2]!Tabla10[Unidad de Medida],"",0))</f>
        <v/>
      </c>
      <c r="M1530" s="321"/>
      <c r="N1530" s="546" t="str">
        <f>IF([2]!Tabla1[[#This Row],[Descripción]]="","",_xlfn.XLOOKUP([2]!Tabla1[[#This Row],[Descripción]],[2]!Tabla10[Descripción],[2]!Tabla10[Precio Unitario],0))</f>
        <v/>
      </c>
      <c r="O1530" s="546" t="str">
        <f>IF([2]!Tabla1[[#This Row],[Cantidad de Insumos]]="","",[2]!Tabla1[[#This Row],[Precio Unitario]]*[2]!Tabla1[[#This Row],[Cantidad de Insumos]])</f>
        <v/>
      </c>
      <c r="P1530" s="531" t="str">
        <f>IF([2]!Tabla1[[#This Row],[Descripción]]="","",_xlfn.XLOOKUP([2]!Tabla1[[#This Row],[Descripción]],[2]!Tabla10[Descripción],[2]!Tabla10[CODIGO PRESUPUESTARIO],0))</f>
        <v/>
      </c>
      <c r="Q1530" s="532"/>
      <c r="R1530" s="532" t="str">
        <f>IF([2]!Tabla1[[#This Row],[Insumos]]="","",_xlfn.XLOOKUP([2]!Tabla1[[#This Row],[Insumos]],[2]!Tabla10[Insumo],[2]!Tabla10[InsumoAbrev],"",0))</f>
        <v/>
      </c>
      <c r="S1530" s="191"/>
    </row>
    <row r="1531" spans="2:19">
      <c r="B1531" s="191" t="str">
        <f>IF('Formulario PPGR3'!$G1531="","",CONCATENATE('Formulario PPGR3'!$C1531,".",'Formulario PPGR3'!$D1531,".",'Formulario PPGR3'!$E1531,".",'Formulario PPGR3'!$F1531))</f>
        <v/>
      </c>
      <c r="C1531" s="191" t="str">
        <f>IF('Formulario PPGR3'!$G1531="","",'Formulario PPGR1'!#REF!)</f>
        <v/>
      </c>
      <c r="D1531" s="191" t="str">
        <f>IF('Formulario PPGR3'!$G1531="","",'Formulario PPGR1'!#REF!)</f>
        <v/>
      </c>
      <c r="E1531" s="191" t="str">
        <f>IF('Formulario PPGR3'!$G1531="","",'Formulario PPGR1'!#REF!)</f>
        <v/>
      </c>
      <c r="F1531" s="191" t="str">
        <f>IF('Formulario PPGR3'!$G1531="","",'Formulario PPGR1'!#REF!)</f>
        <v/>
      </c>
      <c r="G1531" s="241"/>
      <c r="H1531" s="528" t="e" cm="1" vm="1">
        <f t="array" ref="H1531">IF([2]!Tabla1[[#This Row],[Código_Actividad]]="","",_xlfn.XLOOKUP([2]!Tabla1[[#This Row],[Código_Actividad]],CodigoActividad,[2]!Tabla2[Actividades Programables Presupuestables],"",0))</f>
        <v>#REF!</v>
      </c>
      <c r="I1531" s="529" t="str">
        <f>IFERROR(VLOOKUP('[2]Formulario PPGR3'!$G1531,'[2]Formulario PPGR2'!$H$9:$V$534,15,FALSE),"")</f>
        <v/>
      </c>
      <c r="J1531" s="534"/>
      <c r="K1531" s="533"/>
      <c r="L1531" s="530" t="str">
        <f>IF([2]!Tabla1[[#This Row],[Descripción]]="","",_xlfn.XLOOKUP([2]!Tabla1[[#This Row],[Descripción]],[2]!Tabla10[Descripción],[2]!Tabla10[Unidad de Medida],"",0))</f>
        <v/>
      </c>
      <c r="M1531" s="321"/>
      <c r="N1531" s="546" t="str">
        <f>IF([2]!Tabla1[[#This Row],[Descripción]]="","",_xlfn.XLOOKUP([2]!Tabla1[[#This Row],[Descripción]],[2]!Tabla10[Descripción],[2]!Tabla10[Precio Unitario],0))</f>
        <v/>
      </c>
      <c r="O1531" s="546" t="str">
        <f>IF([2]!Tabla1[[#This Row],[Cantidad de Insumos]]="","",[2]!Tabla1[[#This Row],[Precio Unitario]]*[2]!Tabla1[[#This Row],[Cantidad de Insumos]])</f>
        <v/>
      </c>
      <c r="P1531" s="531" t="str">
        <f>IF([2]!Tabla1[[#This Row],[Descripción]]="","",_xlfn.XLOOKUP([2]!Tabla1[[#This Row],[Descripción]],[2]!Tabla10[Descripción],[2]!Tabla10[CODIGO PRESUPUESTARIO],0))</f>
        <v/>
      </c>
      <c r="Q1531" s="532"/>
      <c r="R1531" s="532" t="str">
        <f>IF([2]!Tabla1[[#This Row],[Insumos]]="","",_xlfn.XLOOKUP([2]!Tabla1[[#This Row],[Insumos]],[2]!Tabla10[Insumo],[2]!Tabla10[InsumoAbrev],"",0))</f>
        <v/>
      </c>
      <c r="S1531" s="191"/>
    </row>
    <row r="1532" spans="2:19">
      <c r="B1532" s="191" t="str">
        <f>IF('Formulario PPGR3'!$G1532="","",CONCATENATE('Formulario PPGR3'!$C1532,".",'Formulario PPGR3'!$D1532,".",'Formulario PPGR3'!$E1532,".",'Formulario PPGR3'!$F1532))</f>
        <v/>
      </c>
      <c r="C1532" s="191" t="str">
        <f>IF('Formulario PPGR3'!$G1532="","",'Formulario PPGR1'!#REF!)</f>
        <v/>
      </c>
      <c r="D1532" s="191" t="str">
        <f>IF('Formulario PPGR3'!$G1532="","",'Formulario PPGR1'!#REF!)</f>
        <v/>
      </c>
      <c r="E1532" s="191" t="str">
        <f>IF('Formulario PPGR3'!$G1532="","",'Formulario PPGR1'!#REF!)</f>
        <v/>
      </c>
      <c r="F1532" s="191" t="str">
        <f>IF('Formulario PPGR3'!$G1532="","",'Formulario PPGR1'!#REF!)</f>
        <v/>
      </c>
      <c r="G1532" s="241"/>
      <c r="H1532" s="528" t="e" cm="1" vm="1">
        <f t="array" ref="H1532">IF([2]!Tabla1[[#This Row],[Código_Actividad]]="","",_xlfn.XLOOKUP([2]!Tabla1[[#This Row],[Código_Actividad]],CodigoActividad,[2]!Tabla2[Actividades Programables Presupuestables],"",0))</f>
        <v>#REF!</v>
      </c>
      <c r="I1532" s="529" t="str">
        <f>IFERROR(VLOOKUP('[2]Formulario PPGR3'!$G1532,'[2]Formulario PPGR2'!$H$9:$V$534,15,FALSE),"")</f>
        <v/>
      </c>
      <c r="J1532" s="534"/>
      <c r="K1532" s="533"/>
      <c r="L1532" s="530" t="str">
        <f>IF([2]!Tabla1[[#This Row],[Descripción]]="","",_xlfn.XLOOKUP([2]!Tabla1[[#This Row],[Descripción]],[2]!Tabla10[Descripción],[2]!Tabla10[Unidad de Medida],"",0))</f>
        <v/>
      </c>
      <c r="M1532" s="321"/>
      <c r="N1532" s="546" t="str">
        <f>IF([2]!Tabla1[[#This Row],[Descripción]]="","",_xlfn.XLOOKUP([2]!Tabla1[[#This Row],[Descripción]],[2]!Tabla10[Descripción],[2]!Tabla10[Precio Unitario],0))</f>
        <v/>
      </c>
      <c r="O1532" s="546" t="str">
        <f>IF([2]!Tabla1[[#This Row],[Cantidad de Insumos]]="","",[2]!Tabla1[[#This Row],[Precio Unitario]]*[2]!Tabla1[[#This Row],[Cantidad de Insumos]])</f>
        <v/>
      </c>
      <c r="P1532" s="531" t="str">
        <f>IF([2]!Tabla1[[#This Row],[Descripción]]="","",_xlfn.XLOOKUP([2]!Tabla1[[#This Row],[Descripción]],[2]!Tabla10[Descripción],[2]!Tabla10[CODIGO PRESUPUESTARIO],0))</f>
        <v/>
      </c>
      <c r="Q1532" s="532"/>
      <c r="R1532" s="532" t="str">
        <f>IF([2]!Tabla1[[#This Row],[Insumos]]="","",_xlfn.XLOOKUP([2]!Tabla1[[#This Row],[Insumos]],[2]!Tabla10[Insumo],[2]!Tabla10[InsumoAbrev],"",0))</f>
        <v/>
      </c>
      <c r="S1532" s="191"/>
    </row>
    <row r="1533" spans="2:19">
      <c r="B1533" s="191" t="str">
        <f>IF('Formulario PPGR3'!$G1533="","",CONCATENATE('Formulario PPGR3'!$C1533,".",'Formulario PPGR3'!$D1533,".",'Formulario PPGR3'!$E1533,".",'Formulario PPGR3'!$F1533))</f>
        <v/>
      </c>
      <c r="C1533" s="191" t="str">
        <f>IF('Formulario PPGR3'!$G1533="","",'Formulario PPGR1'!#REF!)</f>
        <v/>
      </c>
      <c r="D1533" s="191" t="str">
        <f>IF('Formulario PPGR3'!$G1533="","",'Formulario PPGR1'!#REF!)</f>
        <v/>
      </c>
      <c r="E1533" s="191" t="str">
        <f>IF('Formulario PPGR3'!$G1533="","",'Formulario PPGR1'!#REF!)</f>
        <v/>
      </c>
      <c r="F1533" s="191" t="str">
        <f>IF('Formulario PPGR3'!$G1533="","",'Formulario PPGR1'!#REF!)</f>
        <v/>
      </c>
      <c r="G1533" s="241"/>
      <c r="H1533" s="528" t="e" cm="1" vm="1">
        <f t="array" ref="H1533">IF([2]!Tabla1[[#This Row],[Código_Actividad]]="","",_xlfn.XLOOKUP([2]!Tabla1[[#This Row],[Código_Actividad]],CodigoActividad,[2]!Tabla2[Actividades Programables Presupuestables],"",0))</f>
        <v>#REF!</v>
      </c>
      <c r="I1533" s="529" t="str">
        <f>IFERROR(VLOOKUP('[2]Formulario PPGR3'!$G1533,'[2]Formulario PPGR2'!$H$9:$V$534,15,FALSE),"")</f>
        <v/>
      </c>
      <c r="J1533" s="534"/>
      <c r="K1533" s="533"/>
      <c r="L1533" s="530" t="str">
        <f>IF([2]!Tabla1[[#This Row],[Descripción]]="","",_xlfn.XLOOKUP([2]!Tabla1[[#This Row],[Descripción]],[2]!Tabla10[Descripción],[2]!Tabla10[Unidad de Medida],"",0))</f>
        <v/>
      </c>
      <c r="M1533" s="321"/>
      <c r="N1533" s="546" t="str">
        <f>IF([2]!Tabla1[[#This Row],[Descripción]]="","",_xlfn.XLOOKUP([2]!Tabla1[[#This Row],[Descripción]],[2]!Tabla10[Descripción],[2]!Tabla10[Precio Unitario],0))</f>
        <v/>
      </c>
      <c r="O1533" s="546" t="str">
        <f>IF([2]!Tabla1[[#This Row],[Cantidad de Insumos]]="","",[2]!Tabla1[[#This Row],[Precio Unitario]]*[2]!Tabla1[[#This Row],[Cantidad de Insumos]])</f>
        <v/>
      </c>
      <c r="P1533" s="531" t="str">
        <f>IF([2]!Tabla1[[#This Row],[Descripción]]="","",_xlfn.XLOOKUP([2]!Tabla1[[#This Row],[Descripción]],[2]!Tabla10[Descripción],[2]!Tabla10[CODIGO PRESUPUESTARIO],0))</f>
        <v/>
      </c>
      <c r="Q1533" s="532"/>
      <c r="R1533" s="532" t="str">
        <f>IF([2]!Tabla1[[#This Row],[Insumos]]="","",_xlfn.XLOOKUP([2]!Tabla1[[#This Row],[Insumos]],[2]!Tabla10[Insumo],[2]!Tabla10[InsumoAbrev],"",0))</f>
        <v/>
      </c>
      <c r="S1533" s="191"/>
    </row>
    <row r="1534" spans="2:19">
      <c r="B1534" s="191" t="str">
        <f>IF('Formulario PPGR3'!$G1534="","",CONCATENATE('Formulario PPGR3'!$C1534,".",'Formulario PPGR3'!$D1534,".",'Formulario PPGR3'!$E1534,".",'Formulario PPGR3'!$F1534))</f>
        <v/>
      </c>
      <c r="C1534" s="191" t="str">
        <f>IF('Formulario PPGR3'!$G1534="","",'Formulario PPGR1'!#REF!)</f>
        <v/>
      </c>
      <c r="D1534" s="191" t="str">
        <f>IF('Formulario PPGR3'!$G1534="","",'Formulario PPGR1'!#REF!)</f>
        <v/>
      </c>
      <c r="E1534" s="191" t="str">
        <f>IF('Formulario PPGR3'!$G1534="","",'Formulario PPGR1'!#REF!)</f>
        <v/>
      </c>
      <c r="F1534" s="191" t="str">
        <f>IF('Formulario PPGR3'!$G1534="","",'Formulario PPGR1'!#REF!)</f>
        <v/>
      </c>
      <c r="G1534" s="241"/>
      <c r="H1534" s="528" t="e" cm="1" vm="1">
        <f t="array" ref="H1534">IF([2]!Tabla1[[#This Row],[Código_Actividad]]="","",_xlfn.XLOOKUP([2]!Tabla1[[#This Row],[Código_Actividad]],CodigoActividad,[2]!Tabla2[Actividades Programables Presupuestables],"",0))</f>
        <v>#REF!</v>
      </c>
      <c r="I1534" s="529" t="str">
        <f>IFERROR(VLOOKUP('[2]Formulario PPGR3'!$G1534,'[2]Formulario PPGR2'!$H$9:$V$534,15,FALSE),"")</f>
        <v/>
      </c>
      <c r="J1534" s="534"/>
      <c r="K1534" s="533"/>
      <c r="L1534" s="530" t="str">
        <f>IF([2]!Tabla1[[#This Row],[Descripción]]="","",_xlfn.XLOOKUP([2]!Tabla1[[#This Row],[Descripción]],[2]!Tabla10[Descripción],[2]!Tabla10[Unidad de Medida],"",0))</f>
        <v/>
      </c>
      <c r="M1534" s="321"/>
      <c r="N1534" s="546" t="str">
        <f>IF([2]!Tabla1[[#This Row],[Descripción]]="","",_xlfn.XLOOKUP([2]!Tabla1[[#This Row],[Descripción]],[2]!Tabla10[Descripción],[2]!Tabla10[Precio Unitario],0))</f>
        <v/>
      </c>
      <c r="O1534" s="546" t="str">
        <f>IF([2]!Tabla1[[#This Row],[Cantidad de Insumos]]="","",[2]!Tabla1[[#This Row],[Precio Unitario]]*[2]!Tabla1[[#This Row],[Cantidad de Insumos]])</f>
        <v/>
      </c>
      <c r="P1534" s="531" t="str">
        <f>IF([2]!Tabla1[[#This Row],[Descripción]]="","",_xlfn.XLOOKUP([2]!Tabla1[[#This Row],[Descripción]],[2]!Tabla10[Descripción],[2]!Tabla10[CODIGO PRESUPUESTARIO],0))</f>
        <v/>
      </c>
      <c r="Q1534" s="532"/>
      <c r="R1534" s="532" t="str">
        <f>IF([2]!Tabla1[[#This Row],[Insumos]]="","",_xlfn.XLOOKUP([2]!Tabla1[[#This Row],[Insumos]],[2]!Tabla10[Insumo],[2]!Tabla10[InsumoAbrev],"",0))</f>
        <v/>
      </c>
      <c r="S1534" s="191"/>
    </row>
    <row r="1535" spans="2:19">
      <c r="B1535" s="191" t="str">
        <f>IF('Formulario PPGR3'!$G1535="","",CONCATENATE('Formulario PPGR3'!$C1535,".",'Formulario PPGR3'!$D1535,".",'Formulario PPGR3'!$E1535,".",'Formulario PPGR3'!$F1535))</f>
        <v/>
      </c>
      <c r="C1535" s="191" t="str">
        <f>IF('Formulario PPGR3'!$G1535="","",'Formulario PPGR1'!#REF!)</f>
        <v/>
      </c>
      <c r="D1535" s="191" t="str">
        <f>IF('Formulario PPGR3'!$G1535="","",'Formulario PPGR1'!#REF!)</f>
        <v/>
      </c>
      <c r="E1535" s="191" t="str">
        <f>IF('Formulario PPGR3'!$G1535="","",'Formulario PPGR1'!#REF!)</f>
        <v/>
      </c>
      <c r="F1535" s="191" t="str">
        <f>IF('Formulario PPGR3'!$G1535="","",'Formulario PPGR1'!#REF!)</f>
        <v/>
      </c>
      <c r="G1535" s="241"/>
      <c r="H1535" s="528" t="e" cm="1" vm="1">
        <f t="array" ref="H1535">IF([2]!Tabla1[[#This Row],[Código_Actividad]]="","",_xlfn.XLOOKUP([2]!Tabla1[[#This Row],[Código_Actividad]],CodigoActividad,[2]!Tabla2[Actividades Programables Presupuestables],"",0))</f>
        <v>#REF!</v>
      </c>
      <c r="I1535" s="529" t="str">
        <f>IFERROR(VLOOKUP('[2]Formulario PPGR3'!$G1535,'[2]Formulario PPGR2'!$H$9:$V$534,15,FALSE),"")</f>
        <v/>
      </c>
      <c r="J1535" s="534"/>
      <c r="K1535" s="533"/>
      <c r="L1535" s="530" t="str">
        <f>IF([2]!Tabla1[[#This Row],[Descripción]]="","",_xlfn.XLOOKUP([2]!Tabla1[[#This Row],[Descripción]],[2]!Tabla10[Descripción],[2]!Tabla10[Unidad de Medida],"",0))</f>
        <v/>
      </c>
      <c r="M1535" s="321"/>
      <c r="N1535" s="546" t="str">
        <f>IF([2]!Tabla1[[#This Row],[Descripción]]="","",_xlfn.XLOOKUP([2]!Tabla1[[#This Row],[Descripción]],[2]!Tabla10[Descripción],[2]!Tabla10[Precio Unitario],0))</f>
        <v/>
      </c>
      <c r="O1535" s="546" t="str">
        <f>IF([2]!Tabla1[[#This Row],[Cantidad de Insumos]]="","",[2]!Tabla1[[#This Row],[Precio Unitario]]*[2]!Tabla1[[#This Row],[Cantidad de Insumos]])</f>
        <v/>
      </c>
      <c r="P1535" s="531" t="str">
        <f>IF([2]!Tabla1[[#This Row],[Descripción]]="","",_xlfn.XLOOKUP([2]!Tabla1[[#This Row],[Descripción]],[2]!Tabla10[Descripción],[2]!Tabla10[CODIGO PRESUPUESTARIO],0))</f>
        <v/>
      </c>
      <c r="Q1535" s="532"/>
      <c r="R1535" s="532" t="str">
        <f>IF([2]!Tabla1[[#This Row],[Insumos]]="","",_xlfn.XLOOKUP([2]!Tabla1[[#This Row],[Insumos]],[2]!Tabla10[Insumo],[2]!Tabla10[InsumoAbrev],"",0))</f>
        <v/>
      </c>
      <c r="S1535" s="191"/>
    </row>
    <row r="1536" spans="2:19">
      <c r="B1536" s="191" t="str">
        <f>IF('Formulario PPGR3'!$G1536="","",CONCATENATE('Formulario PPGR3'!$C1536,".",'Formulario PPGR3'!$D1536,".",'Formulario PPGR3'!$E1536,".",'Formulario PPGR3'!$F1536))</f>
        <v/>
      </c>
      <c r="C1536" s="191" t="str">
        <f>IF('Formulario PPGR3'!$G1536="","",'Formulario PPGR1'!#REF!)</f>
        <v/>
      </c>
      <c r="D1536" s="191" t="str">
        <f>IF('Formulario PPGR3'!$G1536="","",'Formulario PPGR1'!#REF!)</f>
        <v/>
      </c>
      <c r="E1536" s="191" t="str">
        <f>IF('Formulario PPGR3'!$G1536="","",'Formulario PPGR1'!#REF!)</f>
        <v/>
      </c>
      <c r="F1536" s="191" t="str">
        <f>IF('Formulario PPGR3'!$G1536="","",'Formulario PPGR1'!#REF!)</f>
        <v/>
      </c>
      <c r="G1536" s="241"/>
      <c r="H1536" s="528" t="e" cm="1" vm="1">
        <f t="array" ref="H1536">IF([2]!Tabla1[[#This Row],[Código_Actividad]]="","",_xlfn.XLOOKUP([2]!Tabla1[[#This Row],[Código_Actividad]],CodigoActividad,[2]!Tabla2[Actividades Programables Presupuestables],"",0))</f>
        <v>#REF!</v>
      </c>
      <c r="I1536" s="529" t="str">
        <f>IFERROR(VLOOKUP('[2]Formulario PPGR3'!$G1536,'[2]Formulario PPGR2'!$H$9:$V$534,15,FALSE),"")</f>
        <v/>
      </c>
      <c r="J1536" s="534"/>
      <c r="K1536" s="533"/>
      <c r="L1536" s="530" t="str">
        <f>IF([2]!Tabla1[[#This Row],[Descripción]]="","",_xlfn.XLOOKUP([2]!Tabla1[[#This Row],[Descripción]],[2]!Tabla10[Descripción],[2]!Tabla10[Unidad de Medida],"",0))</f>
        <v/>
      </c>
      <c r="M1536" s="321"/>
      <c r="N1536" s="546" t="str">
        <f>IF([2]!Tabla1[[#This Row],[Descripción]]="","",_xlfn.XLOOKUP([2]!Tabla1[[#This Row],[Descripción]],[2]!Tabla10[Descripción],[2]!Tabla10[Precio Unitario],0))</f>
        <v/>
      </c>
      <c r="O1536" s="546" t="str">
        <f>IF([2]!Tabla1[[#This Row],[Cantidad de Insumos]]="","",[2]!Tabla1[[#This Row],[Precio Unitario]]*[2]!Tabla1[[#This Row],[Cantidad de Insumos]])</f>
        <v/>
      </c>
      <c r="P1536" s="531" t="str">
        <f>IF([2]!Tabla1[[#This Row],[Descripción]]="","",_xlfn.XLOOKUP([2]!Tabla1[[#This Row],[Descripción]],[2]!Tabla10[Descripción],[2]!Tabla10[CODIGO PRESUPUESTARIO],0))</f>
        <v/>
      </c>
      <c r="Q1536" s="532"/>
      <c r="R1536" s="532" t="str">
        <f>IF([2]!Tabla1[[#This Row],[Insumos]]="","",_xlfn.XLOOKUP([2]!Tabla1[[#This Row],[Insumos]],[2]!Tabla10[Insumo],[2]!Tabla10[InsumoAbrev],"",0))</f>
        <v/>
      </c>
      <c r="S1536" s="191"/>
    </row>
    <row r="1537" spans="2:19">
      <c r="B1537" s="191" t="str">
        <f>IF('Formulario PPGR3'!$G1537="","",CONCATENATE('Formulario PPGR3'!$C1537,".",'Formulario PPGR3'!$D1537,".",'Formulario PPGR3'!$E1537,".",'Formulario PPGR3'!$F1537))</f>
        <v/>
      </c>
      <c r="C1537" s="191" t="str">
        <f>IF('Formulario PPGR3'!$G1537="","",'Formulario PPGR1'!#REF!)</f>
        <v/>
      </c>
      <c r="D1537" s="191" t="str">
        <f>IF('Formulario PPGR3'!$G1537="","",'Formulario PPGR1'!#REF!)</f>
        <v/>
      </c>
      <c r="E1537" s="191" t="str">
        <f>IF('Formulario PPGR3'!$G1537="","",'Formulario PPGR1'!#REF!)</f>
        <v/>
      </c>
      <c r="F1537" s="191" t="str">
        <f>IF('Formulario PPGR3'!$G1537="","",'Formulario PPGR1'!#REF!)</f>
        <v/>
      </c>
      <c r="G1537" s="241"/>
      <c r="H1537" s="528" t="e" cm="1" vm="1">
        <f t="array" ref="H1537">IF([2]!Tabla1[[#This Row],[Código_Actividad]]="","",_xlfn.XLOOKUP([2]!Tabla1[[#This Row],[Código_Actividad]],CodigoActividad,[2]!Tabla2[Actividades Programables Presupuestables],"",0))</f>
        <v>#REF!</v>
      </c>
      <c r="I1537" s="529" t="str">
        <f>IFERROR(VLOOKUP('[2]Formulario PPGR3'!$G1537,'[2]Formulario PPGR2'!$H$9:$V$534,15,FALSE),"")</f>
        <v/>
      </c>
      <c r="J1537" s="534"/>
      <c r="K1537" s="533"/>
      <c r="L1537" s="530" t="str">
        <f>IF([2]!Tabla1[[#This Row],[Descripción]]="","",_xlfn.XLOOKUP([2]!Tabla1[[#This Row],[Descripción]],[2]!Tabla10[Descripción],[2]!Tabla10[Unidad de Medida],"",0))</f>
        <v/>
      </c>
      <c r="M1537" s="321"/>
      <c r="N1537" s="546" t="str">
        <f>IF([2]!Tabla1[[#This Row],[Descripción]]="","",_xlfn.XLOOKUP([2]!Tabla1[[#This Row],[Descripción]],[2]!Tabla10[Descripción],[2]!Tabla10[Precio Unitario],0))</f>
        <v/>
      </c>
      <c r="O1537" s="546" t="str">
        <f>IF([2]!Tabla1[[#This Row],[Cantidad de Insumos]]="","",[2]!Tabla1[[#This Row],[Precio Unitario]]*[2]!Tabla1[[#This Row],[Cantidad de Insumos]])</f>
        <v/>
      </c>
      <c r="P1537" s="531" t="str">
        <f>IF([2]!Tabla1[[#This Row],[Descripción]]="","",_xlfn.XLOOKUP([2]!Tabla1[[#This Row],[Descripción]],[2]!Tabla10[Descripción],[2]!Tabla10[CODIGO PRESUPUESTARIO],0))</f>
        <v/>
      </c>
      <c r="Q1537" s="532"/>
      <c r="R1537" s="532" t="str">
        <f>IF([2]!Tabla1[[#This Row],[Insumos]]="","",_xlfn.XLOOKUP([2]!Tabla1[[#This Row],[Insumos]],[2]!Tabla10[Insumo],[2]!Tabla10[InsumoAbrev],"",0))</f>
        <v/>
      </c>
      <c r="S1537" s="191"/>
    </row>
    <row r="1538" spans="2:19">
      <c r="B1538" s="191" t="str">
        <f>IF('Formulario PPGR3'!$G1538="","",CONCATENATE('Formulario PPGR3'!$C1538,".",'Formulario PPGR3'!$D1538,".",'Formulario PPGR3'!$E1538,".",'Formulario PPGR3'!$F1538))</f>
        <v/>
      </c>
      <c r="C1538" s="191" t="str">
        <f>IF('Formulario PPGR3'!$G1538="","",'Formulario PPGR1'!#REF!)</f>
        <v/>
      </c>
      <c r="D1538" s="191" t="str">
        <f>IF('Formulario PPGR3'!$G1538="","",'Formulario PPGR1'!#REF!)</f>
        <v/>
      </c>
      <c r="E1538" s="191" t="str">
        <f>IF('Formulario PPGR3'!$G1538="","",'Formulario PPGR1'!#REF!)</f>
        <v/>
      </c>
      <c r="F1538" s="191" t="str">
        <f>IF('Formulario PPGR3'!$G1538="","",'Formulario PPGR1'!#REF!)</f>
        <v/>
      </c>
      <c r="G1538" s="241"/>
      <c r="H1538" s="528" t="e" cm="1" vm="1">
        <f t="array" ref="H1538">IF([2]!Tabla1[[#This Row],[Código_Actividad]]="","",_xlfn.XLOOKUP([2]!Tabla1[[#This Row],[Código_Actividad]],CodigoActividad,[2]!Tabla2[Actividades Programables Presupuestables],"",0))</f>
        <v>#REF!</v>
      </c>
      <c r="I1538" s="529" t="str">
        <f>IFERROR(VLOOKUP('[2]Formulario PPGR3'!$G1538,'[2]Formulario PPGR2'!$H$9:$V$534,15,FALSE),"")</f>
        <v/>
      </c>
      <c r="J1538" s="534"/>
      <c r="K1538" s="533"/>
      <c r="L1538" s="530" t="str">
        <f>IF([2]!Tabla1[[#This Row],[Descripción]]="","",_xlfn.XLOOKUP([2]!Tabla1[[#This Row],[Descripción]],[2]!Tabla10[Descripción],[2]!Tabla10[Unidad de Medida],"",0))</f>
        <v/>
      </c>
      <c r="M1538" s="321"/>
      <c r="N1538" s="546" t="str">
        <f>IF([2]!Tabla1[[#This Row],[Descripción]]="","",_xlfn.XLOOKUP([2]!Tabla1[[#This Row],[Descripción]],[2]!Tabla10[Descripción],[2]!Tabla10[Precio Unitario],0))</f>
        <v/>
      </c>
      <c r="O1538" s="546" t="str">
        <f>IF([2]!Tabla1[[#This Row],[Cantidad de Insumos]]="","",[2]!Tabla1[[#This Row],[Precio Unitario]]*[2]!Tabla1[[#This Row],[Cantidad de Insumos]])</f>
        <v/>
      </c>
      <c r="P1538" s="531" t="str">
        <f>IF([2]!Tabla1[[#This Row],[Descripción]]="","",_xlfn.XLOOKUP([2]!Tabla1[[#This Row],[Descripción]],[2]!Tabla10[Descripción],[2]!Tabla10[CODIGO PRESUPUESTARIO],0))</f>
        <v/>
      </c>
      <c r="Q1538" s="532"/>
      <c r="R1538" s="532" t="str">
        <f>IF([2]!Tabla1[[#This Row],[Insumos]]="","",_xlfn.XLOOKUP([2]!Tabla1[[#This Row],[Insumos]],[2]!Tabla10[Insumo],[2]!Tabla10[InsumoAbrev],"",0))</f>
        <v/>
      </c>
      <c r="S1538" s="191"/>
    </row>
    <row r="1539" spans="2:19">
      <c r="B1539" s="191" t="str">
        <f>IF('Formulario PPGR3'!$G1539="","",CONCATENATE('Formulario PPGR3'!$C1539,".",'Formulario PPGR3'!$D1539,".",'Formulario PPGR3'!$E1539,".",'Formulario PPGR3'!$F1539))</f>
        <v/>
      </c>
      <c r="C1539" s="191" t="str">
        <f>IF('Formulario PPGR3'!$G1539="","",'Formulario PPGR1'!#REF!)</f>
        <v/>
      </c>
      <c r="D1539" s="191" t="str">
        <f>IF('Formulario PPGR3'!$G1539="","",'Formulario PPGR1'!#REF!)</f>
        <v/>
      </c>
      <c r="E1539" s="191" t="str">
        <f>IF('Formulario PPGR3'!$G1539="","",'Formulario PPGR1'!#REF!)</f>
        <v/>
      </c>
      <c r="F1539" s="191" t="str">
        <f>IF('Formulario PPGR3'!$G1539="","",'Formulario PPGR1'!#REF!)</f>
        <v/>
      </c>
      <c r="G1539" s="241"/>
      <c r="H1539" s="528" t="e" cm="1" vm="1">
        <f t="array" ref="H1539">IF([2]!Tabla1[[#This Row],[Código_Actividad]]="","",_xlfn.XLOOKUP([2]!Tabla1[[#This Row],[Código_Actividad]],CodigoActividad,[2]!Tabla2[Actividades Programables Presupuestables],"",0))</f>
        <v>#REF!</v>
      </c>
      <c r="I1539" s="529" t="str">
        <f>IFERROR(VLOOKUP('[2]Formulario PPGR3'!$G1539,'[2]Formulario PPGR2'!$H$9:$V$534,15,FALSE),"")</f>
        <v/>
      </c>
      <c r="J1539" s="534"/>
      <c r="K1539" s="533"/>
      <c r="L1539" s="530" t="str">
        <f>IF([2]!Tabla1[[#This Row],[Descripción]]="","",_xlfn.XLOOKUP([2]!Tabla1[[#This Row],[Descripción]],[2]!Tabla10[Descripción],[2]!Tabla10[Unidad de Medida],"",0))</f>
        <v/>
      </c>
      <c r="M1539" s="321"/>
      <c r="N1539" s="546" t="str">
        <f>IF([2]!Tabla1[[#This Row],[Descripción]]="","",_xlfn.XLOOKUP([2]!Tabla1[[#This Row],[Descripción]],[2]!Tabla10[Descripción],[2]!Tabla10[Precio Unitario],0))</f>
        <v/>
      </c>
      <c r="O1539" s="546" t="str">
        <f>IF([2]!Tabla1[[#This Row],[Cantidad de Insumos]]="","",[2]!Tabla1[[#This Row],[Precio Unitario]]*[2]!Tabla1[[#This Row],[Cantidad de Insumos]])</f>
        <v/>
      </c>
      <c r="P1539" s="531" t="str">
        <f>IF([2]!Tabla1[[#This Row],[Descripción]]="","",_xlfn.XLOOKUP([2]!Tabla1[[#This Row],[Descripción]],[2]!Tabla10[Descripción],[2]!Tabla10[CODIGO PRESUPUESTARIO],0))</f>
        <v/>
      </c>
      <c r="Q1539" s="532"/>
      <c r="R1539" s="532" t="str">
        <f>IF([2]!Tabla1[[#This Row],[Insumos]]="","",_xlfn.XLOOKUP([2]!Tabla1[[#This Row],[Insumos]],[2]!Tabla10[Insumo],[2]!Tabla10[InsumoAbrev],"",0))</f>
        <v/>
      </c>
      <c r="S1539" s="191"/>
    </row>
    <row r="1540" spans="2:19">
      <c r="B1540" s="191" t="str">
        <f>IF('Formulario PPGR3'!$G1540="","",CONCATENATE('Formulario PPGR3'!$C1540,".",'Formulario PPGR3'!$D1540,".",'Formulario PPGR3'!$E1540,".",'Formulario PPGR3'!$F1540))</f>
        <v/>
      </c>
      <c r="C1540" s="191" t="str">
        <f>IF('Formulario PPGR3'!$G1540="","",'Formulario PPGR1'!#REF!)</f>
        <v/>
      </c>
      <c r="D1540" s="191" t="str">
        <f>IF('Formulario PPGR3'!$G1540="","",'Formulario PPGR1'!#REF!)</f>
        <v/>
      </c>
      <c r="E1540" s="191" t="str">
        <f>IF('Formulario PPGR3'!$G1540="","",'Formulario PPGR1'!#REF!)</f>
        <v/>
      </c>
      <c r="F1540" s="191" t="str">
        <f>IF('Formulario PPGR3'!$G1540="","",'Formulario PPGR1'!#REF!)</f>
        <v/>
      </c>
      <c r="G1540" s="241"/>
      <c r="H1540" s="528" t="e" cm="1" vm="1">
        <f t="array" ref="H1540">IF([2]!Tabla1[[#This Row],[Código_Actividad]]="","",_xlfn.XLOOKUP([2]!Tabla1[[#This Row],[Código_Actividad]],CodigoActividad,[2]!Tabla2[Actividades Programables Presupuestables],"",0))</f>
        <v>#REF!</v>
      </c>
      <c r="I1540" s="529" t="str">
        <f>IFERROR(VLOOKUP('[2]Formulario PPGR3'!$G1540,'[2]Formulario PPGR2'!$H$9:$V$534,15,FALSE),"")</f>
        <v/>
      </c>
      <c r="J1540" s="534"/>
      <c r="K1540" s="533"/>
      <c r="L1540" s="530" t="str">
        <f>IF([2]!Tabla1[[#This Row],[Descripción]]="","",_xlfn.XLOOKUP([2]!Tabla1[[#This Row],[Descripción]],[2]!Tabla10[Descripción],[2]!Tabla10[Unidad de Medida],"",0))</f>
        <v/>
      </c>
      <c r="M1540" s="321"/>
      <c r="N1540" s="546" t="str">
        <f>IF([2]!Tabla1[[#This Row],[Descripción]]="","",_xlfn.XLOOKUP([2]!Tabla1[[#This Row],[Descripción]],[2]!Tabla10[Descripción],[2]!Tabla10[Precio Unitario],0))</f>
        <v/>
      </c>
      <c r="O1540" s="546" t="str">
        <f>IF([2]!Tabla1[[#This Row],[Cantidad de Insumos]]="","",[2]!Tabla1[[#This Row],[Precio Unitario]]*[2]!Tabla1[[#This Row],[Cantidad de Insumos]])</f>
        <v/>
      </c>
      <c r="P1540" s="531" t="str">
        <f>IF([2]!Tabla1[[#This Row],[Descripción]]="","",_xlfn.XLOOKUP([2]!Tabla1[[#This Row],[Descripción]],[2]!Tabla10[Descripción],[2]!Tabla10[CODIGO PRESUPUESTARIO],0))</f>
        <v/>
      </c>
      <c r="Q1540" s="532"/>
      <c r="R1540" s="532" t="str">
        <f>IF([2]!Tabla1[[#This Row],[Insumos]]="","",_xlfn.XLOOKUP([2]!Tabla1[[#This Row],[Insumos]],[2]!Tabla10[Insumo],[2]!Tabla10[InsumoAbrev],"",0))</f>
        <v/>
      </c>
      <c r="S1540" s="191"/>
    </row>
    <row r="1541" spans="2:19">
      <c r="B1541" s="191" t="str">
        <f>IF('Formulario PPGR3'!$G1541="","",CONCATENATE('Formulario PPGR3'!$C1541,".",'Formulario PPGR3'!$D1541,".",'Formulario PPGR3'!$E1541,".",'Formulario PPGR3'!$F1541))</f>
        <v/>
      </c>
      <c r="C1541" s="191" t="str">
        <f>IF('Formulario PPGR3'!$G1541="","",'Formulario PPGR1'!#REF!)</f>
        <v/>
      </c>
      <c r="D1541" s="191" t="str">
        <f>IF('Formulario PPGR3'!$G1541="","",'Formulario PPGR1'!#REF!)</f>
        <v/>
      </c>
      <c r="E1541" s="191" t="str">
        <f>IF('Formulario PPGR3'!$G1541="","",'Formulario PPGR1'!#REF!)</f>
        <v/>
      </c>
      <c r="F1541" s="191" t="str">
        <f>IF('Formulario PPGR3'!$G1541="","",'Formulario PPGR1'!#REF!)</f>
        <v/>
      </c>
      <c r="G1541" s="241"/>
      <c r="H1541" s="528" t="e" cm="1" vm="1">
        <f t="array" ref="H1541">IF([2]!Tabla1[[#This Row],[Código_Actividad]]="","",_xlfn.XLOOKUP([2]!Tabla1[[#This Row],[Código_Actividad]],CodigoActividad,[2]!Tabla2[Actividades Programables Presupuestables],"",0))</f>
        <v>#REF!</v>
      </c>
      <c r="I1541" s="529" t="str">
        <f>IFERROR(VLOOKUP('[2]Formulario PPGR3'!$G1541,'[2]Formulario PPGR2'!$H$9:$V$534,15,FALSE),"")</f>
        <v/>
      </c>
      <c r="J1541" s="534"/>
      <c r="K1541" s="533"/>
      <c r="L1541" s="530" t="str">
        <f>IF([2]!Tabla1[[#This Row],[Descripción]]="","",_xlfn.XLOOKUP([2]!Tabla1[[#This Row],[Descripción]],[2]!Tabla10[Descripción],[2]!Tabla10[Unidad de Medida],"",0))</f>
        <v/>
      </c>
      <c r="M1541" s="321"/>
      <c r="N1541" s="546" t="str">
        <f>IF([2]!Tabla1[[#This Row],[Descripción]]="","",_xlfn.XLOOKUP([2]!Tabla1[[#This Row],[Descripción]],[2]!Tabla10[Descripción],[2]!Tabla10[Precio Unitario],0))</f>
        <v/>
      </c>
      <c r="O1541" s="546" t="str">
        <f>IF([2]!Tabla1[[#This Row],[Cantidad de Insumos]]="","",[2]!Tabla1[[#This Row],[Precio Unitario]]*[2]!Tabla1[[#This Row],[Cantidad de Insumos]])</f>
        <v/>
      </c>
      <c r="P1541" s="531" t="str">
        <f>IF([2]!Tabla1[[#This Row],[Descripción]]="","",_xlfn.XLOOKUP([2]!Tabla1[[#This Row],[Descripción]],[2]!Tabla10[Descripción],[2]!Tabla10[CODIGO PRESUPUESTARIO],0))</f>
        <v/>
      </c>
      <c r="Q1541" s="532"/>
      <c r="R1541" s="532" t="str">
        <f>IF([2]!Tabla1[[#This Row],[Insumos]]="","",_xlfn.XLOOKUP([2]!Tabla1[[#This Row],[Insumos]],[2]!Tabla10[Insumo],[2]!Tabla10[InsumoAbrev],"",0))</f>
        <v/>
      </c>
      <c r="S1541" s="191"/>
    </row>
    <row r="1542" spans="2:19">
      <c r="B1542" s="191" t="str">
        <f>IF('Formulario PPGR3'!$G1542="","",CONCATENATE('Formulario PPGR3'!$C1542,".",'Formulario PPGR3'!$D1542,".",'Formulario PPGR3'!$E1542,".",'Formulario PPGR3'!$F1542))</f>
        <v/>
      </c>
      <c r="C1542" s="191" t="str">
        <f>IF('Formulario PPGR3'!$G1542="","",'Formulario PPGR1'!#REF!)</f>
        <v/>
      </c>
      <c r="D1542" s="191" t="str">
        <f>IF('Formulario PPGR3'!$G1542="","",'Formulario PPGR1'!#REF!)</f>
        <v/>
      </c>
      <c r="E1542" s="191" t="str">
        <f>IF('Formulario PPGR3'!$G1542="","",'Formulario PPGR1'!#REF!)</f>
        <v/>
      </c>
      <c r="F1542" s="191" t="str">
        <f>IF('Formulario PPGR3'!$G1542="","",'Formulario PPGR1'!#REF!)</f>
        <v/>
      </c>
      <c r="G1542" s="241"/>
      <c r="H1542" s="528" t="e" cm="1" vm="1">
        <f t="array" ref="H1542">IF([2]!Tabla1[[#This Row],[Código_Actividad]]="","",_xlfn.XLOOKUP([2]!Tabla1[[#This Row],[Código_Actividad]],CodigoActividad,[2]!Tabla2[Actividades Programables Presupuestables],"",0))</f>
        <v>#REF!</v>
      </c>
      <c r="I1542" s="529" t="str">
        <f>IFERROR(VLOOKUP('[2]Formulario PPGR3'!$G1542,'[2]Formulario PPGR2'!$H$9:$V$534,15,FALSE),"")</f>
        <v/>
      </c>
      <c r="J1542" s="534"/>
      <c r="K1542" s="533"/>
      <c r="L1542" s="530" t="str">
        <f>IF([2]!Tabla1[[#This Row],[Descripción]]="","",_xlfn.XLOOKUP([2]!Tabla1[[#This Row],[Descripción]],[2]!Tabla10[Descripción],[2]!Tabla10[Unidad de Medida],"",0))</f>
        <v/>
      </c>
      <c r="M1542" s="321"/>
      <c r="N1542" s="546" t="str">
        <f>IF([2]!Tabla1[[#This Row],[Descripción]]="","",_xlfn.XLOOKUP([2]!Tabla1[[#This Row],[Descripción]],[2]!Tabla10[Descripción],[2]!Tabla10[Precio Unitario],0))</f>
        <v/>
      </c>
      <c r="O1542" s="546" t="str">
        <f>IF([2]!Tabla1[[#This Row],[Cantidad de Insumos]]="","",[2]!Tabla1[[#This Row],[Precio Unitario]]*[2]!Tabla1[[#This Row],[Cantidad de Insumos]])</f>
        <v/>
      </c>
      <c r="P1542" s="531" t="str">
        <f>IF([2]!Tabla1[[#This Row],[Descripción]]="","",_xlfn.XLOOKUP([2]!Tabla1[[#This Row],[Descripción]],[2]!Tabla10[Descripción],[2]!Tabla10[CODIGO PRESUPUESTARIO],0))</f>
        <v/>
      </c>
      <c r="Q1542" s="532"/>
      <c r="R1542" s="532" t="str">
        <f>IF([2]!Tabla1[[#This Row],[Insumos]]="","",_xlfn.XLOOKUP([2]!Tabla1[[#This Row],[Insumos]],[2]!Tabla10[Insumo],[2]!Tabla10[InsumoAbrev],"",0))</f>
        <v/>
      </c>
      <c r="S1542" s="191"/>
    </row>
    <row r="1543" spans="2:19">
      <c r="B1543" s="191" t="str">
        <f>IF('Formulario PPGR3'!$G1543="","",CONCATENATE('Formulario PPGR3'!$C1543,".",'Formulario PPGR3'!$D1543,".",'Formulario PPGR3'!$E1543,".",'Formulario PPGR3'!$F1543))</f>
        <v/>
      </c>
      <c r="C1543" s="191" t="str">
        <f>IF('Formulario PPGR3'!$G1543="","",'Formulario PPGR1'!#REF!)</f>
        <v/>
      </c>
      <c r="D1543" s="191" t="str">
        <f>IF('Formulario PPGR3'!$G1543="","",'Formulario PPGR1'!#REF!)</f>
        <v/>
      </c>
      <c r="E1543" s="191" t="str">
        <f>IF('Formulario PPGR3'!$G1543="","",'Formulario PPGR1'!#REF!)</f>
        <v/>
      </c>
      <c r="F1543" s="191" t="str">
        <f>IF('Formulario PPGR3'!$G1543="","",'Formulario PPGR1'!#REF!)</f>
        <v/>
      </c>
      <c r="G1543" s="241"/>
      <c r="H1543" s="528" t="e" cm="1" vm="1">
        <f t="array" ref="H1543">IF([2]!Tabla1[[#This Row],[Código_Actividad]]="","",_xlfn.XLOOKUP([2]!Tabla1[[#This Row],[Código_Actividad]],CodigoActividad,[2]!Tabla2[Actividades Programables Presupuestables],"",0))</f>
        <v>#REF!</v>
      </c>
      <c r="I1543" s="529" t="str">
        <f>IFERROR(VLOOKUP('[2]Formulario PPGR3'!$G1543,'[2]Formulario PPGR2'!$H$9:$V$534,15,FALSE),"")</f>
        <v/>
      </c>
      <c r="J1543" s="534"/>
      <c r="K1543" s="533"/>
      <c r="L1543" s="530" t="str">
        <f>IF([2]!Tabla1[[#This Row],[Descripción]]="","",_xlfn.XLOOKUP([2]!Tabla1[[#This Row],[Descripción]],[2]!Tabla10[Descripción],[2]!Tabla10[Unidad de Medida],"",0))</f>
        <v/>
      </c>
      <c r="M1543" s="321"/>
      <c r="N1543" s="546" t="str">
        <f>IF([2]!Tabla1[[#This Row],[Descripción]]="","",_xlfn.XLOOKUP([2]!Tabla1[[#This Row],[Descripción]],[2]!Tabla10[Descripción],[2]!Tabla10[Precio Unitario],0))</f>
        <v/>
      </c>
      <c r="O1543" s="546" t="str">
        <f>IF([2]!Tabla1[[#This Row],[Cantidad de Insumos]]="","",[2]!Tabla1[[#This Row],[Precio Unitario]]*[2]!Tabla1[[#This Row],[Cantidad de Insumos]])</f>
        <v/>
      </c>
      <c r="P1543" s="531" t="str">
        <f>IF([2]!Tabla1[[#This Row],[Descripción]]="","",_xlfn.XLOOKUP([2]!Tabla1[[#This Row],[Descripción]],[2]!Tabla10[Descripción],[2]!Tabla10[CODIGO PRESUPUESTARIO],0))</f>
        <v/>
      </c>
      <c r="Q1543" s="532"/>
      <c r="R1543" s="532" t="str">
        <f>IF([2]!Tabla1[[#This Row],[Insumos]]="","",_xlfn.XLOOKUP([2]!Tabla1[[#This Row],[Insumos]],[2]!Tabla10[Insumo],[2]!Tabla10[InsumoAbrev],"",0))</f>
        <v/>
      </c>
      <c r="S1543" s="191"/>
    </row>
    <row r="1544" spans="2:19">
      <c r="B1544" s="191" t="str">
        <f>IF('Formulario PPGR3'!$G1544="","",CONCATENATE('Formulario PPGR3'!$C1544,".",'Formulario PPGR3'!$D1544,".",'Formulario PPGR3'!$E1544,".",'Formulario PPGR3'!$F1544))</f>
        <v/>
      </c>
      <c r="C1544" s="191" t="str">
        <f>IF('Formulario PPGR3'!$G1544="","",'Formulario PPGR1'!#REF!)</f>
        <v/>
      </c>
      <c r="D1544" s="191" t="str">
        <f>IF('Formulario PPGR3'!$G1544="","",'Formulario PPGR1'!#REF!)</f>
        <v/>
      </c>
      <c r="E1544" s="191" t="str">
        <f>IF('Formulario PPGR3'!$G1544="","",'Formulario PPGR1'!#REF!)</f>
        <v/>
      </c>
      <c r="F1544" s="191" t="str">
        <f>IF('Formulario PPGR3'!$G1544="","",'Formulario PPGR1'!#REF!)</f>
        <v/>
      </c>
      <c r="G1544" s="241"/>
      <c r="H1544" s="528" t="e" cm="1" vm="1">
        <f t="array" ref="H1544">IF([2]!Tabla1[[#This Row],[Código_Actividad]]="","",_xlfn.XLOOKUP([2]!Tabla1[[#This Row],[Código_Actividad]],CodigoActividad,[2]!Tabla2[Actividades Programables Presupuestables],"",0))</f>
        <v>#REF!</v>
      </c>
      <c r="I1544" s="529" t="str">
        <f>IFERROR(VLOOKUP('[2]Formulario PPGR3'!$G1544,'[2]Formulario PPGR2'!$H$9:$V$534,15,FALSE),"")</f>
        <v/>
      </c>
      <c r="J1544" s="534"/>
      <c r="K1544" s="533"/>
      <c r="L1544" s="530" t="str">
        <f>IF([2]!Tabla1[[#This Row],[Descripción]]="","",_xlfn.XLOOKUP([2]!Tabla1[[#This Row],[Descripción]],[2]!Tabla10[Descripción],[2]!Tabla10[Unidad de Medida],"",0))</f>
        <v/>
      </c>
      <c r="M1544" s="321"/>
      <c r="N1544" s="546" t="str">
        <f>IF([2]!Tabla1[[#This Row],[Descripción]]="","",_xlfn.XLOOKUP([2]!Tabla1[[#This Row],[Descripción]],[2]!Tabla10[Descripción],[2]!Tabla10[Precio Unitario],0))</f>
        <v/>
      </c>
      <c r="O1544" s="546" t="str">
        <f>IF([2]!Tabla1[[#This Row],[Cantidad de Insumos]]="","",[2]!Tabla1[[#This Row],[Precio Unitario]]*[2]!Tabla1[[#This Row],[Cantidad de Insumos]])</f>
        <v/>
      </c>
      <c r="P1544" s="531" t="str">
        <f>IF([2]!Tabla1[[#This Row],[Descripción]]="","",_xlfn.XLOOKUP([2]!Tabla1[[#This Row],[Descripción]],[2]!Tabla10[Descripción],[2]!Tabla10[CODIGO PRESUPUESTARIO],0))</f>
        <v/>
      </c>
      <c r="Q1544" s="532"/>
      <c r="R1544" s="532" t="str">
        <f>IF([2]!Tabla1[[#This Row],[Insumos]]="","",_xlfn.XLOOKUP([2]!Tabla1[[#This Row],[Insumos]],[2]!Tabla10[Insumo],[2]!Tabla10[InsumoAbrev],"",0))</f>
        <v/>
      </c>
      <c r="S1544" s="191"/>
    </row>
    <row r="1545" spans="2:19">
      <c r="B1545" s="191" t="str">
        <f>IF('Formulario PPGR3'!$G1545="","",CONCATENATE('Formulario PPGR3'!$C1545,".",'Formulario PPGR3'!$D1545,".",'Formulario PPGR3'!$E1545,".",'Formulario PPGR3'!$F1545))</f>
        <v/>
      </c>
      <c r="C1545" s="191" t="str">
        <f>IF('Formulario PPGR3'!$G1545="","",'Formulario PPGR1'!#REF!)</f>
        <v/>
      </c>
      <c r="D1545" s="191" t="str">
        <f>IF('Formulario PPGR3'!$G1545="","",'Formulario PPGR1'!#REF!)</f>
        <v/>
      </c>
      <c r="E1545" s="191" t="str">
        <f>IF('Formulario PPGR3'!$G1545="","",'Formulario PPGR1'!#REF!)</f>
        <v/>
      </c>
      <c r="F1545" s="191" t="str">
        <f>IF('Formulario PPGR3'!$G1545="","",'Formulario PPGR1'!#REF!)</f>
        <v/>
      </c>
      <c r="G1545" s="241"/>
      <c r="H1545" s="528" t="e" cm="1" vm="1">
        <f t="array" ref="H1545">IF([2]!Tabla1[[#This Row],[Código_Actividad]]="","",_xlfn.XLOOKUP([2]!Tabla1[[#This Row],[Código_Actividad]],CodigoActividad,[2]!Tabla2[Actividades Programables Presupuestables],"",0))</f>
        <v>#REF!</v>
      </c>
      <c r="I1545" s="529" t="str">
        <f>IFERROR(VLOOKUP('[2]Formulario PPGR3'!$G1545,'[2]Formulario PPGR2'!$H$9:$V$534,15,FALSE),"")</f>
        <v/>
      </c>
      <c r="J1545" s="534"/>
      <c r="K1545" s="533"/>
      <c r="L1545" s="530" t="str">
        <f>IF([2]!Tabla1[[#This Row],[Descripción]]="","",_xlfn.XLOOKUP([2]!Tabla1[[#This Row],[Descripción]],[2]!Tabla10[Descripción],[2]!Tabla10[Unidad de Medida],"",0))</f>
        <v/>
      </c>
      <c r="M1545" s="321"/>
      <c r="N1545" s="546" t="str">
        <f>IF([2]!Tabla1[[#This Row],[Descripción]]="","",_xlfn.XLOOKUP([2]!Tabla1[[#This Row],[Descripción]],[2]!Tabla10[Descripción],[2]!Tabla10[Precio Unitario],0))</f>
        <v/>
      </c>
      <c r="O1545" s="546" t="str">
        <f>IF([2]!Tabla1[[#This Row],[Cantidad de Insumos]]="","",[2]!Tabla1[[#This Row],[Precio Unitario]]*[2]!Tabla1[[#This Row],[Cantidad de Insumos]])</f>
        <v/>
      </c>
      <c r="P1545" s="531" t="str">
        <f>IF([2]!Tabla1[[#This Row],[Descripción]]="","",_xlfn.XLOOKUP([2]!Tabla1[[#This Row],[Descripción]],[2]!Tabla10[Descripción],[2]!Tabla10[CODIGO PRESUPUESTARIO],0))</f>
        <v/>
      </c>
      <c r="Q1545" s="532"/>
      <c r="R1545" s="532" t="str">
        <f>IF([2]!Tabla1[[#This Row],[Insumos]]="","",_xlfn.XLOOKUP([2]!Tabla1[[#This Row],[Insumos]],[2]!Tabla10[Insumo],[2]!Tabla10[InsumoAbrev],"",0))</f>
        <v/>
      </c>
      <c r="S1545" s="191"/>
    </row>
    <row r="1546" spans="2:19">
      <c r="B1546" s="191" t="str">
        <f>IF('Formulario PPGR3'!$G1546="","",CONCATENATE('Formulario PPGR3'!$C1546,".",'Formulario PPGR3'!$D1546,".",'Formulario PPGR3'!$E1546,".",'Formulario PPGR3'!$F1546))</f>
        <v/>
      </c>
      <c r="C1546" s="191" t="str">
        <f>IF('Formulario PPGR3'!$G1546="","",'Formulario PPGR1'!#REF!)</f>
        <v/>
      </c>
      <c r="D1546" s="191" t="str">
        <f>IF('Formulario PPGR3'!$G1546="","",'Formulario PPGR1'!#REF!)</f>
        <v/>
      </c>
      <c r="E1546" s="191" t="str">
        <f>IF('Formulario PPGR3'!$G1546="","",'Formulario PPGR1'!#REF!)</f>
        <v/>
      </c>
      <c r="F1546" s="191" t="str">
        <f>IF('Formulario PPGR3'!$G1546="","",'Formulario PPGR1'!#REF!)</f>
        <v/>
      </c>
      <c r="G1546" s="241"/>
      <c r="H1546" s="528" t="e" cm="1" vm="1">
        <f t="array" ref="H1546">IF([2]!Tabla1[[#This Row],[Código_Actividad]]="","",_xlfn.XLOOKUP([2]!Tabla1[[#This Row],[Código_Actividad]],CodigoActividad,[2]!Tabla2[Actividades Programables Presupuestables],"",0))</f>
        <v>#REF!</v>
      </c>
      <c r="I1546" s="529" t="str">
        <f>IFERROR(VLOOKUP('[2]Formulario PPGR3'!$G1546,'[2]Formulario PPGR2'!$H$9:$V$534,15,FALSE),"")</f>
        <v/>
      </c>
      <c r="J1546" s="534"/>
      <c r="K1546" s="533"/>
      <c r="L1546" s="530" t="str">
        <f>IF([2]!Tabla1[[#This Row],[Descripción]]="","",_xlfn.XLOOKUP([2]!Tabla1[[#This Row],[Descripción]],[2]!Tabla10[Descripción],[2]!Tabla10[Unidad de Medida],"",0))</f>
        <v/>
      </c>
      <c r="M1546" s="321"/>
      <c r="N1546" s="546" t="str">
        <f>IF([2]!Tabla1[[#This Row],[Descripción]]="","",_xlfn.XLOOKUP([2]!Tabla1[[#This Row],[Descripción]],[2]!Tabla10[Descripción],[2]!Tabla10[Precio Unitario],0))</f>
        <v/>
      </c>
      <c r="O1546" s="546" t="str">
        <f>IF([2]!Tabla1[[#This Row],[Cantidad de Insumos]]="","",[2]!Tabla1[[#This Row],[Precio Unitario]]*[2]!Tabla1[[#This Row],[Cantidad de Insumos]])</f>
        <v/>
      </c>
      <c r="P1546" s="531" t="str">
        <f>IF([2]!Tabla1[[#This Row],[Descripción]]="","",_xlfn.XLOOKUP([2]!Tabla1[[#This Row],[Descripción]],[2]!Tabla10[Descripción],[2]!Tabla10[CODIGO PRESUPUESTARIO],0))</f>
        <v/>
      </c>
      <c r="Q1546" s="532"/>
      <c r="R1546" s="532" t="str">
        <f>IF([2]!Tabla1[[#This Row],[Insumos]]="","",_xlfn.XLOOKUP([2]!Tabla1[[#This Row],[Insumos]],[2]!Tabla10[Insumo],[2]!Tabla10[InsumoAbrev],"",0))</f>
        <v/>
      </c>
      <c r="S1546" s="191"/>
    </row>
    <row r="1547" spans="2:19">
      <c r="B1547" s="191" t="str">
        <f>IF('Formulario PPGR3'!$G1547="","",CONCATENATE('Formulario PPGR3'!$C1547,".",'Formulario PPGR3'!$D1547,".",'Formulario PPGR3'!$E1547,".",'Formulario PPGR3'!$F1547))</f>
        <v/>
      </c>
      <c r="C1547" s="191" t="str">
        <f>IF('Formulario PPGR3'!$G1547="","",'Formulario PPGR1'!#REF!)</f>
        <v/>
      </c>
      <c r="D1547" s="191" t="str">
        <f>IF('Formulario PPGR3'!$G1547="","",'Formulario PPGR1'!#REF!)</f>
        <v/>
      </c>
      <c r="E1547" s="191" t="str">
        <f>IF('Formulario PPGR3'!$G1547="","",'Formulario PPGR1'!#REF!)</f>
        <v/>
      </c>
      <c r="F1547" s="191" t="str">
        <f>IF('Formulario PPGR3'!$G1547="","",'Formulario PPGR1'!#REF!)</f>
        <v/>
      </c>
      <c r="G1547" s="241"/>
      <c r="H1547" s="528" t="e" cm="1" vm="1">
        <f t="array" ref="H1547">IF([2]!Tabla1[[#This Row],[Código_Actividad]]="","",_xlfn.XLOOKUP([2]!Tabla1[[#This Row],[Código_Actividad]],CodigoActividad,[2]!Tabla2[Actividades Programables Presupuestables],"",0))</f>
        <v>#REF!</v>
      </c>
      <c r="I1547" s="529" t="str">
        <f>IFERROR(VLOOKUP('[2]Formulario PPGR3'!$G1547,'[2]Formulario PPGR2'!$H$9:$V$534,15,FALSE),"")</f>
        <v/>
      </c>
      <c r="J1547" s="534"/>
      <c r="K1547" s="533"/>
      <c r="L1547" s="530" t="str">
        <f>IF([2]!Tabla1[[#This Row],[Descripción]]="","",_xlfn.XLOOKUP([2]!Tabla1[[#This Row],[Descripción]],[2]!Tabla10[Descripción],[2]!Tabla10[Unidad de Medida],"",0))</f>
        <v/>
      </c>
      <c r="M1547" s="321"/>
      <c r="N1547" s="546" t="str">
        <f>IF([2]!Tabla1[[#This Row],[Descripción]]="","",_xlfn.XLOOKUP([2]!Tabla1[[#This Row],[Descripción]],[2]!Tabla10[Descripción],[2]!Tabla10[Precio Unitario],0))</f>
        <v/>
      </c>
      <c r="O1547" s="546" t="str">
        <f>IF([2]!Tabla1[[#This Row],[Cantidad de Insumos]]="","",[2]!Tabla1[[#This Row],[Precio Unitario]]*[2]!Tabla1[[#This Row],[Cantidad de Insumos]])</f>
        <v/>
      </c>
      <c r="P1547" s="531" t="str">
        <f>IF([2]!Tabla1[[#This Row],[Descripción]]="","",_xlfn.XLOOKUP([2]!Tabla1[[#This Row],[Descripción]],[2]!Tabla10[Descripción],[2]!Tabla10[CODIGO PRESUPUESTARIO],0))</f>
        <v/>
      </c>
      <c r="Q1547" s="532"/>
      <c r="R1547" s="532" t="str">
        <f>IF([2]!Tabla1[[#This Row],[Insumos]]="","",_xlfn.XLOOKUP([2]!Tabla1[[#This Row],[Insumos]],[2]!Tabla10[Insumo],[2]!Tabla10[InsumoAbrev],"",0))</f>
        <v/>
      </c>
      <c r="S1547" s="191"/>
    </row>
    <row r="1548" spans="2:19">
      <c r="B1548" s="191" t="str">
        <f>IF('Formulario PPGR3'!$G1548="","",CONCATENATE('Formulario PPGR3'!$C1548,".",'Formulario PPGR3'!$D1548,".",'Formulario PPGR3'!$E1548,".",'Formulario PPGR3'!$F1548))</f>
        <v/>
      </c>
      <c r="C1548" s="191" t="str">
        <f>IF('Formulario PPGR3'!$G1548="","",'Formulario PPGR1'!#REF!)</f>
        <v/>
      </c>
      <c r="D1548" s="191" t="str">
        <f>IF('Formulario PPGR3'!$G1548="","",'Formulario PPGR1'!#REF!)</f>
        <v/>
      </c>
      <c r="E1548" s="191" t="str">
        <f>IF('Formulario PPGR3'!$G1548="","",'Formulario PPGR1'!#REF!)</f>
        <v/>
      </c>
      <c r="F1548" s="191" t="str">
        <f>IF('Formulario PPGR3'!$G1548="","",'Formulario PPGR1'!#REF!)</f>
        <v/>
      </c>
      <c r="G1548" s="241"/>
      <c r="H1548" s="528" t="e" cm="1" vm="1">
        <f t="array" ref="H1548">IF([2]!Tabla1[[#This Row],[Código_Actividad]]="","",_xlfn.XLOOKUP([2]!Tabla1[[#This Row],[Código_Actividad]],CodigoActividad,[2]!Tabla2[Actividades Programables Presupuestables],"",0))</f>
        <v>#REF!</v>
      </c>
      <c r="I1548" s="529" t="str">
        <f>IFERROR(VLOOKUP('[2]Formulario PPGR3'!$G1548,'[2]Formulario PPGR2'!$H$9:$V$534,15,FALSE),"")</f>
        <v/>
      </c>
      <c r="J1548" s="534"/>
      <c r="K1548" s="533"/>
      <c r="L1548" s="530" t="str">
        <f>IF([2]!Tabla1[[#This Row],[Descripción]]="","",_xlfn.XLOOKUP([2]!Tabla1[[#This Row],[Descripción]],[2]!Tabla10[Descripción],[2]!Tabla10[Unidad de Medida],"",0))</f>
        <v/>
      </c>
      <c r="M1548" s="321"/>
      <c r="N1548" s="546" t="str">
        <f>IF([2]!Tabla1[[#This Row],[Descripción]]="","",_xlfn.XLOOKUP([2]!Tabla1[[#This Row],[Descripción]],[2]!Tabla10[Descripción],[2]!Tabla10[Precio Unitario],0))</f>
        <v/>
      </c>
      <c r="O1548" s="546" t="str">
        <f>IF([2]!Tabla1[[#This Row],[Cantidad de Insumos]]="","",[2]!Tabla1[[#This Row],[Precio Unitario]]*[2]!Tabla1[[#This Row],[Cantidad de Insumos]])</f>
        <v/>
      </c>
      <c r="P1548" s="531" t="str">
        <f>IF([2]!Tabla1[[#This Row],[Descripción]]="","",_xlfn.XLOOKUP([2]!Tabla1[[#This Row],[Descripción]],[2]!Tabla10[Descripción],[2]!Tabla10[CODIGO PRESUPUESTARIO],0))</f>
        <v/>
      </c>
      <c r="Q1548" s="532"/>
      <c r="R1548" s="532" t="str">
        <f>IF([2]!Tabla1[[#This Row],[Insumos]]="","",_xlfn.XLOOKUP([2]!Tabla1[[#This Row],[Insumos]],[2]!Tabla10[Insumo],[2]!Tabla10[InsumoAbrev],"",0))</f>
        <v/>
      </c>
      <c r="S1548" s="191"/>
    </row>
    <row r="1549" spans="2:19">
      <c r="B1549" s="191" t="str">
        <f>IF('Formulario PPGR3'!$G1549="","",CONCATENATE('Formulario PPGR3'!$C1549,".",'Formulario PPGR3'!$D1549,".",'Formulario PPGR3'!$E1549,".",'Formulario PPGR3'!$F1549))</f>
        <v/>
      </c>
      <c r="C1549" s="191" t="str">
        <f>IF('Formulario PPGR3'!$G1549="","",'Formulario PPGR1'!#REF!)</f>
        <v/>
      </c>
      <c r="D1549" s="191" t="str">
        <f>IF('Formulario PPGR3'!$G1549="","",'Formulario PPGR1'!#REF!)</f>
        <v/>
      </c>
      <c r="E1549" s="191" t="str">
        <f>IF('Formulario PPGR3'!$G1549="","",'Formulario PPGR1'!#REF!)</f>
        <v/>
      </c>
      <c r="F1549" s="191" t="str">
        <f>IF('Formulario PPGR3'!$G1549="","",'Formulario PPGR1'!#REF!)</f>
        <v/>
      </c>
      <c r="G1549" s="241"/>
      <c r="H1549" s="528" t="e" cm="1" vm="1">
        <f t="array" ref="H1549">IF([2]!Tabla1[[#This Row],[Código_Actividad]]="","",_xlfn.XLOOKUP([2]!Tabla1[[#This Row],[Código_Actividad]],CodigoActividad,[2]!Tabla2[Actividades Programables Presupuestables],"",0))</f>
        <v>#REF!</v>
      </c>
      <c r="I1549" s="529" t="str">
        <f>IFERROR(VLOOKUP('[2]Formulario PPGR3'!$G1549,'[2]Formulario PPGR2'!$H$9:$V$534,15,FALSE),"")</f>
        <v/>
      </c>
      <c r="J1549" s="534"/>
      <c r="K1549" s="533"/>
      <c r="L1549" s="530" t="str">
        <f>IF([2]!Tabla1[[#This Row],[Descripción]]="","",_xlfn.XLOOKUP([2]!Tabla1[[#This Row],[Descripción]],[2]!Tabla10[Descripción],[2]!Tabla10[Unidad de Medida],"",0))</f>
        <v/>
      </c>
      <c r="M1549" s="321"/>
      <c r="N1549" s="546" t="str">
        <f>IF([2]!Tabla1[[#This Row],[Descripción]]="","",_xlfn.XLOOKUP([2]!Tabla1[[#This Row],[Descripción]],[2]!Tabla10[Descripción],[2]!Tabla10[Precio Unitario],0))</f>
        <v/>
      </c>
      <c r="O1549" s="546" t="str">
        <f>IF([2]!Tabla1[[#This Row],[Cantidad de Insumos]]="","",[2]!Tabla1[[#This Row],[Precio Unitario]]*[2]!Tabla1[[#This Row],[Cantidad de Insumos]])</f>
        <v/>
      </c>
      <c r="P1549" s="531" t="str">
        <f>IF([2]!Tabla1[[#This Row],[Descripción]]="","",_xlfn.XLOOKUP([2]!Tabla1[[#This Row],[Descripción]],[2]!Tabla10[Descripción],[2]!Tabla10[CODIGO PRESUPUESTARIO],0))</f>
        <v/>
      </c>
      <c r="Q1549" s="532"/>
      <c r="R1549" s="532" t="str">
        <f>IF([2]!Tabla1[[#This Row],[Insumos]]="","",_xlfn.XLOOKUP([2]!Tabla1[[#This Row],[Insumos]],[2]!Tabla10[Insumo],[2]!Tabla10[InsumoAbrev],"",0))</f>
        <v/>
      </c>
      <c r="S1549" s="191"/>
    </row>
    <row r="1550" spans="2:19">
      <c r="B1550" s="191" t="str">
        <f>IF('Formulario PPGR3'!$G1550="","",CONCATENATE('Formulario PPGR3'!$C1550,".",'Formulario PPGR3'!$D1550,".",'Formulario PPGR3'!$E1550,".",'Formulario PPGR3'!$F1550))</f>
        <v/>
      </c>
      <c r="C1550" s="191" t="str">
        <f>IF('Formulario PPGR3'!$G1550="","",'Formulario PPGR1'!#REF!)</f>
        <v/>
      </c>
      <c r="D1550" s="191" t="str">
        <f>IF('Formulario PPGR3'!$G1550="","",'Formulario PPGR1'!#REF!)</f>
        <v/>
      </c>
      <c r="E1550" s="191" t="str">
        <f>IF('Formulario PPGR3'!$G1550="","",'Formulario PPGR1'!#REF!)</f>
        <v/>
      </c>
      <c r="F1550" s="191" t="str">
        <f>IF('Formulario PPGR3'!$G1550="","",'Formulario PPGR1'!#REF!)</f>
        <v/>
      </c>
      <c r="G1550" s="241"/>
      <c r="H1550" s="528" t="e" cm="1" vm="1">
        <f t="array" ref="H1550">IF([2]!Tabla1[[#This Row],[Código_Actividad]]="","",_xlfn.XLOOKUP([2]!Tabla1[[#This Row],[Código_Actividad]],CodigoActividad,[2]!Tabla2[Actividades Programables Presupuestables],"",0))</f>
        <v>#REF!</v>
      </c>
      <c r="I1550" s="529" t="str">
        <f>IFERROR(VLOOKUP('[2]Formulario PPGR3'!$G1550,'[2]Formulario PPGR2'!$H$9:$V$534,15,FALSE),"")</f>
        <v/>
      </c>
      <c r="J1550" s="534"/>
      <c r="K1550" s="533"/>
      <c r="L1550" s="530" t="str">
        <f>IF([2]!Tabla1[[#This Row],[Descripción]]="","",_xlfn.XLOOKUP([2]!Tabla1[[#This Row],[Descripción]],[2]!Tabla10[Descripción],[2]!Tabla10[Unidad de Medida],"",0))</f>
        <v/>
      </c>
      <c r="M1550" s="321"/>
      <c r="N1550" s="546" t="str">
        <f>IF([2]!Tabla1[[#This Row],[Descripción]]="","",_xlfn.XLOOKUP([2]!Tabla1[[#This Row],[Descripción]],[2]!Tabla10[Descripción],[2]!Tabla10[Precio Unitario],0))</f>
        <v/>
      </c>
      <c r="O1550" s="546" t="str">
        <f>IF([2]!Tabla1[[#This Row],[Cantidad de Insumos]]="","",[2]!Tabla1[[#This Row],[Precio Unitario]]*[2]!Tabla1[[#This Row],[Cantidad de Insumos]])</f>
        <v/>
      </c>
      <c r="P1550" s="531" t="str">
        <f>IF([2]!Tabla1[[#This Row],[Descripción]]="","",_xlfn.XLOOKUP([2]!Tabla1[[#This Row],[Descripción]],[2]!Tabla10[Descripción],[2]!Tabla10[CODIGO PRESUPUESTARIO],0))</f>
        <v/>
      </c>
      <c r="Q1550" s="532"/>
      <c r="R1550" s="532" t="str">
        <f>IF([2]!Tabla1[[#This Row],[Insumos]]="","",_xlfn.XLOOKUP([2]!Tabla1[[#This Row],[Insumos]],[2]!Tabla10[Insumo],[2]!Tabla10[InsumoAbrev],"",0))</f>
        <v/>
      </c>
      <c r="S1550" s="191"/>
    </row>
    <row r="1551" spans="2:19">
      <c r="B1551" s="191" t="str">
        <f>IF('Formulario PPGR3'!$G1551="","",CONCATENATE('Formulario PPGR3'!$C1551,".",'Formulario PPGR3'!$D1551,".",'Formulario PPGR3'!$E1551,".",'Formulario PPGR3'!$F1551))</f>
        <v/>
      </c>
      <c r="C1551" s="191" t="str">
        <f>IF('Formulario PPGR3'!$G1551="","",'Formulario PPGR1'!#REF!)</f>
        <v/>
      </c>
      <c r="D1551" s="191" t="str">
        <f>IF('Formulario PPGR3'!$G1551="","",'Formulario PPGR1'!#REF!)</f>
        <v/>
      </c>
      <c r="E1551" s="191" t="str">
        <f>IF('Formulario PPGR3'!$G1551="","",'Formulario PPGR1'!#REF!)</f>
        <v/>
      </c>
      <c r="F1551" s="191" t="str">
        <f>IF('Formulario PPGR3'!$G1551="","",'Formulario PPGR1'!#REF!)</f>
        <v/>
      </c>
      <c r="G1551" s="241"/>
      <c r="H1551" s="528" t="e" cm="1" vm="1">
        <f t="array" ref="H1551">IF([2]!Tabla1[[#This Row],[Código_Actividad]]="","",_xlfn.XLOOKUP([2]!Tabla1[[#This Row],[Código_Actividad]],CodigoActividad,[2]!Tabla2[Actividades Programables Presupuestables],"",0))</f>
        <v>#REF!</v>
      </c>
      <c r="I1551" s="529" t="str">
        <f>IFERROR(VLOOKUP('[2]Formulario PPGR3'!$G1551,'[2]Formulario PPGR2'!$H$9:$V$534,15,FALSE),"")</f>
        <v/>
      </c>
      <c r="J1551" s="534"/>
      <c r="K1551" s="533"/>
      <c r="L1551" s="530" t="str">
        <f>IF([2]!Tabla1[[#This Row],[Descripción]]="","",_xlfn.XLOOKUP([2]!Tabla1[[#This Row],[Descripción]],[2]!Tabla10[Descripción],[2]!Tabla10[Unidad de Medida],"",0))</f>
        <v/>
      </c>
      <c r="M1551" s="321"/>
      <c r="N1551" s="546" t="str">
        <f>IF([2]!Tabla1[[#This Row],[Descripción]]="","",_xlfn.XLOOKUP([2]!Tabla1[[#This Row],[Descripción]],[2]!Tabla10[Descripción],[2]!Tabla10[Precio Unitario],0))</f>
        <v/>
      </c>
      <c r="O1551" s="546" t="str">
        <f>IF([2]!Tabla1[[#This Row],[Cantidad de Insumos]]="","",[2]!Tabla1[[#This Row],[Precio Unitario]]*[2]!Tabla1[[#This Row],[Cantidad de Insumos]])</f>
        <v/>
      </c>
      <c r="P1551" s="531" t="str">
        <f>IF([2]!Tabla1[[#This Row],[Descripción]]="","",_xlfn.XLOOKUP([2]!Tabla1[[#This Row],[Descripción]],[2]!Tabla10[Descripción],[2]!Tabla10[CODIGO PRESUPUESTARIO],0))</f>
        <v/>
      </c>
      <c r="Q1551" s="532"/>
      <c r="R1551" s="532" t="str">
        <f>IF([2]!Tabla1[[#This Row],[Insumos]]="","",_xlfn.XLOOKUP([2]!Tabla1[[#This Row],[Insumos]],[2]!Tabla10[Insumo],[2]!Tabla10[InsumoAbrev],"",0))</f>
        <v/>
      </c>
      <c r="S1551" s="191"/>
    </row>
    <row r="1552" spans="2:19">
      <c r="B1552" s="191" t="str">
        <f>IF('Formulario PPGR3'!$G1552="","",CONCATENATE('Formulario PPGR3'!$C1552,".",'Formulario PPGR3'!$D1552,".",'Formulario PPGR3'!$E1552,".",'Formulario PPGR3'!$F1552))</f>
        <v/>
      </c>
      <c r="C1552" s="191" t="str">
        <f>IF('Formulario PPGR3'!$G1552="","",'Formulario PPGR1'!#REF!)</f>
        <v/>
      </c>
      <c r="D1552" s="191" t="str">
        <f>IF('Formulario PPGR3'!$G1552="","",'Formulario PPGR1'!#REF!)</f>
        <v/>
      </c>
      <c r="E1552" s="191" t="str">
        <f>IF('Formulario PPGR3'!$G1552="","",'Formulario PPGR1'!#REF!)</f>
        <v/>
      </c>
      <c r="F1552" s="191" t="str">
        <f>IF('Formulario PPGR3'!$G1552="","",'Formulario PPGR1'!#REF!)</f>
        <v/>
      </c>
      <c r="G1552" s="241"/>
      <c r="H1552" s="528" t="e" cm="1" vm="1">
        <f t="array" ref="H1552">IF([2]!Tabla1[[#This Row],[Código_Actividad]]="","",_xlfn.XLOOKUP([2]!Tabla1[[#This Row],[Código_Actividad]],CodigoActividad,[2]!Tabla2[Actividades Programables Presupuestables],"",0))</f>
        <v>#REF!</v>
      </c>
      <c r="I1552" s="529" t="str">
        <f>IFERROR(VLOOKUP('[2]Formulario PPGR3'!$G1552,'[2]Formulario PPGR2'!$H$9:$V$534,15,FALSE),"")</f>
        <v/>
      </c>
      <c r="J1552" s="534"/>
      <c r="K1552" s="533"/>
      <c r="L1552" s="530" t="str">
        <f>IF([2]!Tabla1[[#This Row],[Descripción]]="","",_xlfn.XLOOKUP([2]!Tabla1[[#This Row],[Descripción]],[2]!Tabla10[Descripción],[2]!Tabla10[Unidad de Medida],"",0))</f>
        <v/>
      </c>
      <c r="M1552" s="321"/>
      <c r="N1552" s="546" t="str">
        <f>IF([2]!Tabla1[[#This Row],[Descripción]]="","",_xlfn.XLOOKUP([2]!Tabla1[[#This Row],[Descripción]],[2]!Tabla10[Descripción],[2]!Tabla10[Precio Unitario],0))</f>
        <v/>
      </c>
      <c r="O1552" s="546" t="str">
        <f>IF([2]!Tabla1[[#This Row],[Cantidad de Insumos]]="","",[2]!Tabla1[[#This Row],[Precio Unitario]]*[2]!Tabla1[[#This Row],[Cantidad de Insumos]])</f>
        <v/>
      </c>
      <c r="P1552" s="531" t="str">
        <f>IF([2]!Tabla1[[#This Row],[Descripción]]="","",_xlfn.XLOOKUP([2]!Tabla1[[#This Row],[Descripción]],[2]!Tabla10[Descripción],[2]!Tabla10[CODIGO PRESUPUESTARIO],0))</f>
        <v/>
      </c>
      <c r="Q1552" s="532"/>
      <c r="R1552" s="532" t="str">
        <f>IF([2]!Tabla1[[#This Row],[Insumos]]="","",_xlfn.XLOOKUP([2]!Tabla1[[#This Row],[Insumos]],[2]!Tabla10[Insumo],[2]!Tabla10[InsumoAbrev],"",0))</f>
        <v/>
      </c>
      <c r="S1552" s="191"/>
    </row>
    <row r="1553" spans="2:19">
      <c r="B1553" s="191" t="str">
        <f>IF('Formulario PPGR3'!$G1553="","",CONCATENATE('Formulario PPGR3'!$C1553,".",'Formulario PPGR3'!$D1553,".",'Formulario PPGR3'!$E1553,".",'Formulario PPGR3'!$F1553))</f>
        <v/>
      </c>
      <c r="C1553" s="191" t="str">
        <f>IF('Formulario PPGR3'!$G1553="","",'Formulario PPGR1'!#REF!)</f>
        <v/>
      </c>
      <c r="D1553" s="191" t="str">
        <f>IF('Formulario PPGR3'!$G1553="","",'Formulario PPGR1'!#REF!)</f>
        <v/>
      </c>
      <c r="E1553" s="191" t="str">
        <f>IF('Formulario PPGR3'!$G1553="","",'Formulario PPGR1'!#REF!)</f>
        <v/>
      </c>
      <c r="F1553" s="191" t="str">
        <f>IF('Formulario PPGR3'!$G1553="","",'Formulario PPGR1'!#REF!)</f>
        <v/>
      </c>
      <c r="G1553" s="241"/>
      <c r="H1553" s="528" t="e" cm="1" vm="1">
        <f t="array" ref="H1553">IF([2]!Tabla1[[#This Row],[Código_Actividad]]="","",_xlfn.XLOOKUP([2]!Tabla1[[#This Row],[Código_Actividad]],CodigoActividad,[2]!Tabla2[Actividades Programables Presupuestables],"",0))</f>
        <v>#REF!</v>
      </c>
      <c r="I1553" s="529" t="str">
        <f>IFERROR(VLOOKUP('[2]Formulario PPGR3'!$G1553,'[2]Formulario PPGR2'!$H$9:$V$534,15,FALSE),"")</f>
        <v/>
      </c>
      <c r="J1553" s="534"/>
      <c r="K1553" s="533"/>
      <c r="L1553" s="530" t="str">
        <f>IF([2]!Tabla1[[#This Row],[Descripción]]="","",_xlfn.XLOOKUP([2]!Tabla1[[#This Row],[Descripción]],[2]!Tabla10[Descripción],[2]!Tabla10[Unidad de Medida],"",0))</f>
        <v/>
      </c>
      <c r="M1553" s="321"/>
      <c r="N1553" s="546" t="str">
        <f>IF([2]!Tabla1[[#This Row],[Descripción]]="","",_xlfn.XLOOKUP([2]!Tabla1[[#This Row],[Descripción]],[2]!Tabla10[Descripción],[2]!Tabla10[Precio Unitario],0))</f>
        <v/>
      </c>
      <c r="O1553" s="546" t="str">
        <f>IF([2]!Tabla1[[#This Row],[Cantidad de Insumos]]="","",[2]!Tabla1[[#This Row],[Precio Unitario]]*[2]!Tabla1[[#This Row],[Cantidad de Insumos]])</f>
        <v/>
      </c>
      <c r="P1553" s="531" t="str">
        <f>IF([2]!Tabla1[[#This Row],[Descripción]]="","",_xlfn.XLOOKUP([2]!Tabla1[[#This Row],[Descripción]],[2]!Tabla10[Descripción],[2]!Tabla10[CODIGO PRESUPUESTARIO],0))</f>
        <v/>
      </c>
      <c r="Q1553" s="532"/>
      <c r="R1553" s="532" t="str">
        <f>IF([2]!Tabla1[[#This Row],[Insumos]]="","",_xlfn.XLOOKUP([2]!Tabla1[[#This Row],[Insumos]],[2]!Tabla10[Insumo],[2]!Tabla10[InsumoAbrev],"",0))</f>
        <v/>
      </c>
      <c r="S1553" s="191"/>
    </row>
    <row r="1554" spans="2:19">
      <c r="B1554" s="191" t="str">
        <f>IF('Formulario PPGR3'!$G1554="","",CONCATENATE('Formulario PPGR3'!$C1554,".",'Formulario PPGR3'!$D1554,".",'Formulario PPGR3'!$E1554,".",'Formulario PPGR3'!$F1554))</f>
        <v/>
      </c>
      <c r="C1554" s="191" t="str">
        <f>IF('Formulario PPGR3'!$G1554="","",'Formulario PPGR1'!#REF!)</f>
        <v/>
      </c>
      <c r="D1554" s="191" t="str">
        <f>IF('Formulario PPGR3'!$G1554="","",'Formulario PPGR1'!#REF!)</f>
        <v/>
      </c>
      <c r="E1554" s="191" t="str">
        <f>IF('Formulario PPGR3'!$G1554="","",'Formulario PPGR1'!#REF!)</f>
        <v/>
      </c>
      <c r="F1554" s="191" t="str">
        <f>IF('Formulario PPGR3'!$G1554="","",'Formulario PPGR1'!#REF!)</f>
        <v/>
      </c>
      <c r="G1554" s="241"/>
      <c r="H1554" s="528" t="e" cm="1" vm="1">
        <f t="array" ref="H1554">IF([2]!Tabla1[[#This Row],[Código_Actividad]]="","",_xlfn.XLOOKUP([2]!Tabla1[[#This Row],[Código_Actividad]],CodigoActividad,[2]!Tabla2[Actividades Programables Presupuestables],"",0))</f>
        <v>#REF!</v>
      </c>
      <c r="I1554" s="529" t="str">
        <f>IFERROR(VLOOKUP('[2]Formulario PPGR3'!$G1554,'[2]Formulario PPGR2'!$H$9:$V$534,15,FALSE),"")</f>
        <v/>
      </c>
      <c r="J1554" s="534"/>
      <c r="K1554" s="533"/>
      <c r="L1554" s="530" t="str">
        <f>IF([2]!Tabla1[[#This Row],[Descripción]]="","",_xlfn.XLOOKUP([2]!Tabla1[[#This Row],[Descripción]],[2]!Tabla10[Descripción],[2]!Tabla10[Unidad de Medida],"",0))</f>
        <v/>
      </c>
      <c r="M1554" s="321"/>
      <c r="N1554" s="546" t="str">
        <f>IF([2]!Tabla1[[#This Row],[Descripción]]="","",_xlfn.XLOOKUP([2]!Tabla1[[#This Row],[Descripción]],[2]!Tabla10[Descripción],[2]!Tabla10[Precio Unitario],0))</f>
        <v/>
      </c>
      <c r="O1554" s="546" t="str">
        <f>IF([2]!Tabla1[[#This Row],[Cantidad de Insumos]]="","",[2]!Tabla1[[#This Row],[Precio Unitario]]*[2]!Tabla1[[#This Row],[Cantidad de Insumos]])</f>
        <v/>
      </c>
      <c r="P1554" s="531" t="str">
        <f>IF([2]!Tabla1[[#This Row],[Descripción]]="","",_xlfn.XLOOKUP([2]!Tabla1[[#This Row],[Descripción]],[2]!Tabla10[Descripción],[2]!Tabla10[CODIGO PRESUPUESTARIO],0))</f>
        <v/>
      </c>
      <c r="Q1554" s="532"/>
      <c r="R1554" s="532" t="str">
        <f>IF([2]!Tabla1[[#This Row],[Insumos]]="","",_xlfn.XLOOKUP([2]!Tabla1[[#This Row],[Insumos]],[2]!Tabla10[Insumo],[2]!Tabla10[InsumoAbrev],"",0))</f>
        <v/>
      </c>
      <c r="S1554" s="191"/>
    </row>
    <row r="1555" spans="2:19">
      <c r="B1555" s="191" t="str">
        <f>IF('Formulario PPGR3'!$G1555="","",CONCATENATE('Formulario PPGR3'!$C1555,".",'Formulario PPGR3'!$D1555,".",'Formulario PPGR3'!$E1555,".",'Formulario PPGR3'!$F1555))</f>
        <v/>
      </c>
      <c r="C1555" s="191" t="str">
        <f>IF('Formulario PPGR3'!$G1555="","",'Formulario PPGR1'!#REF!)</f>
        <v/>
      </c>
      <c r="D1555" s="191" t="str">
        <f>IF('Formulario PPGR3'!$G1555="","",'Formulario PPGR1'!#REF!)</f>
        <v/>
      </c>
      <c r="E1555" s="191" t="str">
        <f>IF('Formulario PPGR3'!$G1555="","",'Formulario PPGR1'!#REF!)</f>
        <v/>
      </c>
      <c r="F1555" s="191" t="str">
        <f>IF('Formulario PPGR3'!$G1555="","",'Formulario PPGR1'!#REF!)</f>
        <v/>
      </c>
      <c r="G1555" s="241"/>
      <c r="H1555" s="528" t="e" cm="1" vm="1">
        <f t="array" ref="H1555">IF([2]!Tabla1[[#This Row],[Código_Actividad]]="","",_xlfn.XLOOKUP([2]!Tabla1[[#This Row],[Código_Actividad]],CodigoActividad,[2]!Tabla2[Actividades Programables Presupuestables],"",0))</f>
        <v>#REF!</v>
      </c>
      <c r="I1555" s="529" t="str">
        <f>IFERROR(VLOOKUP('[2]Formulario PPGR3'!$G1555,'[2]Formulario PPGR2'!$H$9:$V$534,15,FALSE),"")</f>
        <v/>
      </c>
      <c r="J1555" s="534"/>
      <c r="K1555" s="533"/>
      <c r="L1555" s="530" t="str">
        <f>IF([2]!Tabla1[[#This Row],[Descripción]]="","",_xlfn.XLOOKUP([2]!Tabla1[[#This Row],[Descripción]],[2]!Tabla10[Descripción],[2]!Tabla10[Unidad de Medida],"",0))</f>
        <v/>
      </c>
      <c r="M1555" s="321"/>
      <c r="N1555" s="546" t="str">
        <f>IF([2]!Tabla1[[#This Row],[Descripción]]="","",_xlfn.XLOOKUP([2]!Tabla1[[#This Row],[Descripción]],[2]!Tabla10[Descripción],[2]!Tabla10[Precio Unitario],0))</f>
        <v/>
      </c>
      <c r="O1555" s="546" t="str">
        <f>IF([2]!Tabla1[[#This Row],[Cantidad de Insumos]]="","",[2]!Tabla1[[#This Row],[Precio Unitario]]*[2]!Tabla1[[#This Row],[Cantidad de Insumos]])</f>
        <v/>
      </c>
      <c r="P1555" s="531" t="str">
        <f>IF([2]!Tabla1[[#This Row],[Descripción]]="","",_xlfn.XLOOKUP([2]!Tabla1[[#This Row],[Descripción]],[2]!Tabla10[Descripción],[2]!Tabla10[CODIGO PRESUPUESTARIO],0))</f>
        <v/>
      </c>
      <c r="Q1555" s="532"/>
      <c r="R1555" s="532" t="str">
        <f>IF([2]!Tabla1[[#This Row],[Insumos]]="","",_xlfn.XLOOKUP([2]!Tabla1[[#This Row],[Insumos]],[2]!Tabla10[Insumo],[2]!Tabla10[InsumoAbrev],"",0))</f>
        <v/>
      </c>
      <c r="S1555" s="191"/>
    </row>
    <row r="1556" spans="2:19">
      <c r="B1556" s="191" t="str">
        <f>IF('Formulario PPGR3'!$G1556="","",CONCATENATE('Formulario PPGR3'!$C1556,".",'Formulario PPGR3'!$D1556,".",'Formulario PPGR3'!$E1556,".",'Formulario PPGR3'!$F1556))</f>
        <v/>
      </c>
      <c r="C1556" s="191" t="str">
        <f>IF('Formulario PPGR3'!$G1556="","",'Formulario PPGR1'!#REF!)</f>
        <v/>
      </c>
      <c r="D1556" s="191" t="str">
        <f>IF('Formulario PPGR3'!$G1556="","",'Formulario PPGR1'!#REF!)</f>
        <v/>
      </c>
      <c r="E1556" s="191" t="str">
        <f>IF('Formulario PPGR3'!$G1556="","",'Formulario PPGR1'!#REF!)</f>
        <v/>
      </c>
      <c r="F1556" s="191" t="str">
        <f>IF('Formulario PPGR3'!$G1556="","",'Formulario PPGR1'!#REF!)</f>
        <v/>
      </c>
      <c r="G1556" s="241"/>
      <c r="H1556" s="528" t="e" cm="1" vm="1">
        <f t="array" ref="H1556">IF([2]!Tabla1[[#This Row],[Código_Actividad]]="","",_xlfn.XLOOKUP([2]!Tabla1[[#This Row],[Código_Actividad]],CodigoActividad,[2]!Tabla2[Actividades Programables Presupuestables],"",0))</f>
        <v>#REF!</v>
      </c>
      <c r="I1556" s="529" t="str">
        <f>IFERROR(VLOOKUP('[2]Formulario PPGR3'!$G1556,'[2]Formulario PPGR2'!$H$9:$V$534,15,FALSE),"")</f>
        <v/>
      </c>
      <c r="J1556" s="534"/>
      <c r="K1556" s="533"/>
      <c r="L1556" s="530" t="str">
        <f>IF([2]!Tabla1[[#This Row],[Descripción]]="","",_xlfn.XLOOKUP([2]!Tabla1[[#This Row],[Descripción]],[2]!Tabla10[Descripción],[2]!Tabla10[Unidad de Medida],"",0))</f>
        <v/>
      </c>
      <c r="M1556" s="321"/>
      <c r="N1556" s="546" t="str">
        <f>IF([2]!Tabla1[[#This Row],[Descripción]]="","",_xlfn.XLOOKUP([2]!Tabla1[[#This Row],[Descripción]],[2]!Tabla10[Descripción],[2]!Tabla10[Precio Unitario],0))</f>
        <v/>
      </c>
      <c r="O1556" s="546" t="str">
        <f>IF([2]!Tabla1[[#This Row],[Cantidad de Insumos]]="","",[2]!Tabla1[[#This Row],[Precio Unitario]]*[2]!Tabla1[[#This Row],[Cantidad de Insumos]])</f>
        <v/>
      </c>
      <c r="P1556" s="531" t="str">
        <f>IF([2]!Tabla1[[#This Row],[Descripción]]="","",_xlfn.XLOOKUP([2]!Tabla1[[#This Row],[Descripción]],[2]!Tabla10[Descripción],[2]!Tabla10[CODIGO PRESUPUESTARIO],0))</f>
        <v/>
      </c>
      <c r="Q1556" s="532"/>
      <c r="R1556" s="532" t="str">
        <f>IF([2]!Tabla1[[#This Row],[Insumos]]="","",_xlfn.XLOOKUP([2]!Tabla1[[#This Row],[Insumos]],[2]!Tabla10[Insumo],[2]!Tabla10[InsumoAbrev],"",0))</f>
        <v/>
      </c>
      <c r="S1556" s="191"/>
    </row>
    <row r="1557" spans="2:19">
      <c r="B1557" s="191" t="str">
        <f>IF('Formulario PPGR3'!$G1557="","",CONCATENATE('Formulario PPGR3'!$C1557,".",'Formulario PPGR3'!$D1557,".",'Formulario PPGR3'!$E1557,".",'Formulario PPGR3'!$F1557))</f>
        <v/>
      </c>
      <c r="C1557" s="191" t="str">
        <f>IF('Formulario PPGR3'!$G1557="","",'Formulario PPGR1'!#REF!)</f>
        <v/>
      </c>
      <c r="D1557" s="191" t="str">
        <f>IF('Formulario PPGR3'!$G1557="","",'Formulario PPGR1'!#REF!)</f>
        <v/>
      </c>
      <c r="E1557" s="191" t="str">
        <f>IF('Formulario PPGR3'!$G1557="","",'Formulario PPGR1'!#REF!)</f>
        <v/>
      </c>
      <c r="F1557" s="191" t="str">
        <f>IF('Formulario PPGR3'!$G1557="","",'Formulario PPGR1'!#REF!)</f>
        <v/>
      </c>
      <c r="G1557" s="241"/>
      <c r="H1557" s="528" t="e" cm="1" vm="1">
        <f t="array" ref="H1557">IF([2]!Tabla1[[#This Row],[Código_Actividad]]="","",_xlfn.XLOOKUP([2]!Tabla1[[#This Row],[Código_Actividad]],CodigoActividad,[2]!Tabla2[Actividades Programables Presupuestables],"",0))</f>
        <v>#REF!</v>
      </c>
      <c r="I1557" s="529" t="str">
        <f>IFERROR(VLOOKUP('[2]Formulario PPGR3'!$G1557,'[2]Formulario PPGR2'!$H$9:$V$534,15,FALSE),"")</f>
        <v/>
      </c>
      <c r="J1557" s="534"/>
      <c r="K1557" s="533"/>
      <c r="L1557" s="530" t="str">
        <f>IF([2]!Tabla1[[#This Row],[Descripción]]="","",_xlfn.XLOOKUP([2]!Tabla1[[#This Row],[Descripción]],[2]!Tabla10[Descripción],[2]!Tabla10[Unidad de Medida],"",0))</f>
        <v/>
      </c>
      <c r="M1557" s="321"/>
      <c r="N1557" s="546" t="str">
        <f>IF([2]!Tabla1[[#This Row],[Descripción]]="","",_xlfn.XLOOKUP([2]!Tabla1[[#This Row],[Descripción]],[2]!Tabla10[Descripción],[2]!Tabla10[Precio Unitario],0))</f>
        <v/>
      </c>
      <c r="O1557" s="546" t="str">
        <f>IF([2]!Tabla1[[#This Row],[Cantidad de Insumos]]="","",[2]!Tabla1[[#This Row],[Precio Unitario]]*[2]!Tabla1[[#This Row],[Cantidad de Insumos]])</f>
        <v/>
      </c>
      <c r="P1557" s="531" t="str">
        <f>IF([2]!Tabla1[[#This Row],[Descripción]]="","",_xlfn.XLOOKUP([2]!Tabla1[[#This Row],[Descripción]],[2]!Tabla10[Descripción],[2]!Tabla10[CODIGO PRESUPUESTARIO],0))</f>
        <v/>
      </c>
      <c r="Q1557" s="532"/>
      <c r="R1557" s="532" t="str">
        <f>IF([2]!Tabla1[[#This Row],[Insumos]]="","",_xlfn.XLOOKUP([2]!Tabla1[[#This Row],[Insumos]],[2]!Tabla10[Insumo],[2]!Tabla10[InsumoAbrev],"",0))</f>
        <v/>
      </c>
      <c r="S1557" s="191"/>
    </row>
    <row r="1558" spans="2:19">
      <c r="B1558" s="191" t="str">
        <f>IF('Formulario PPGR3'!$G1558="","",CONCATENATE('Formulario PPGR3'!$C1558,".",'Formulario PPGR3'!$D1558,".",'Formulario PPGR3'!$E1558,".",'Formulario PPGR3'!$F1558))</f>
        <v/>
      </c>
      <c r="C1558" s="191" t="str">
        <f>IF('Formulario PPGR3'!$G1558="","",'Formulario PPGR1'!#REF!)</f>
        <v/>
      </c>
      <c r="D1558" s="191" t="str">
        <f>IF('Formulario PPGR3'!$G1558="","",'Formulario PPGR1'!#REF!)</f>
        <v/>
      </c>
      <c r="E1558" s="191" t="str">
        <f>IF('Formulario PPGR3'!$G1558="","",'Formulario PPGR1'!#REF!)</f>
        <v/>
      </c>
      <c r="F1558" s="191" t="str">
        <f>IF('Formulario PPGR3'!$G1558="","",'Formulario PPGR1'!#REF!)</f>
        <v/>
      </c>
      <c r="G1558" s="241"/>
      <c r="H1558" s="528" t="e" cm="1" vm="1">
        <f t="array" ref="H1558">IF([2]!Tabla1[[#This Row],[Código_Actividad]]="","",_xlfn.XLOOKUP([2]!Tabla1[[#This Row],[Código_Actividad]],CodigoActividad,[2]!Tabla2[Actividades Programables Presupuestables],"",0))</f>
        <v>#REF!</v>
      </c>
      <c r="I1558" s="529" t="str">
        <f>IFERROR(VLOOKUP('[2]Formulario PPGR3'!$G1558,'[2]Formulario PPGR2'!$H$9:$V$534,15,FALSE),"")</f>
        <v/>
      </c>
      <c r="J1558" s="534"/>
      <c r="K1558" s="533"/>
      <c r="L1558" s="530" t="str">
        <f>IF([2]!Tabla1[[#This Row],[Descripción]]="","",_xlfn.XLOOKUP([2]!Tabla1[[#This Row],[Descripción]],[2]!Tabla10[Descripción],[2]!Tabla10[Unidad de Medida],"",0))</f>
        <v/>
      </c>
      <c r="M1558" s="321"/>
      <c r="N1558" s="546" t="str">
        <f>IF([2]!Tabla1[[#This Row],[Descripción]]="","",_xlfn.XLOOKUP([2]!Tabla1[[#This Row],[Descripción]],[2]!Tabla10[Descripción],[2]!Tabla10[Precio Unitario],0))</f>
        <v/>
      </c>
      <c r="O1558" s="546" t="str">
        <f>IF([2]!Tabla1[[#This Row],[Cantidad de Insumos]]="","",[2]!Tabla1[[#This Row],[Precio Unitario]]*[2]!Tabla1[[#This Row],[Cantidad de Insumos]])</f>
        <v/>
      </c>
      <c r="P1558" s="531" t="str">
        <f>IF([2]!Tabla1[[#This Row],[Descripción]]="","",_xlfn.XLOOKUP([2]!Tabla1[[#This Row],[Descripción]],[2]!Tabla10[Descripción],[2]!Tabla10[CODIGO PRESUPUESTARIO],0))</f>
        <v/>
      </c>
      <c r="Q1558" s="532"/>
      <c r="R1558" s="532" t="str">
        <f>IF([2]!Tabla1[[#This Row],[Insumos]]="","",_xlfn.XLOOKUP([2]!Tabla1[[#This Row],[Insumos]],[2]!Tabla10[Insumo],[2]!Tabla10[InsumoAbrev],"",0))</f>
        <v/>
      </c>
      <c r="S1558" s="191"/>
    </row>
    <row r="1559" spans="2:19">
      <c r="B1559" s="191" t="str">
        <f>IF('Formulario PPGR3'!$G1559="","",CONCATENATE('Formulario PPGR3'!$C1559,".",'Formulario PPGR3'!$D1559,".",'Formulario PPGR3'!$E1559,".",'Formulario PPGR3'!$F1559))</f>
        <v/>
      </c>
      <c r="C1559" s="191" t="str">
        <f>IF('Formulario PPGR3'!$G1559="","",'Formulario PPGR1'!#REF!)</f>
        <v/>
      </c>
      <c r="D1559" s="191" t="str">
        <f>IF('Formulario PPGR3'!$G1559="","",'Formulario PPGR1'!#REF!)</f>
        <v/>
      </c>
      <c r="E1559" s="191" t="str">
        <f>IF('Formulario PPGR3'!$G1559="","",'Formulario PPGR1'!#REF!)</f>
        <v/>
      </c>
      <c r="F1559" s="191" t="str">
        <f>IF('Formulario PPGR3'!$G1559="","",'Formulario PPGR1'!#REF!)</f>
        <v/>
      </c>
      <c r="G1559" s="241"/>
      <c r="H1559" s="528" t="e" cm="1" vm="1">
        <f t="array" ref="H1559">IF([2]!Tabla1[[#This Row],[Código_Actividad]]="","",_xlfn.XLOOKUP([2]!Tabla1[[#This Row],[Código_Actividad]],CodigoActividad,[2]!Tabla2[Actividades Programables Presupuestables],"",0))</f>
        <v>#REF!</v>
      </c>
      <c r="I1559" s="529" t="str">
        <f>IFERROR(VLOOKUP('[2]Formulario PPGR3'!$G1559,'[2]Formulario PPGR2'!$H$9:$V$534,15,FALSE),"")</f>
        <v/>
      </c>
      <c r="J1559" s="534"/>
      <c r="K1559" s="533"/>
      <c r="L1559" s="530" t="str">
        <f>IF([2]!Tabla1[[#This Row],[Descripción]]="","",_xlfn.XLOOKUP([2]!Tabla1[[#This Row],[Descripción]],[2]!Tabla10[Descripción],[2]!Tabla10[Unidad de Medida],"",0))</f>
        <v/>
      </c>
      <c r="M1559" s="321"/>
      <c r="N1559" s="546" t="str">
        <f>IF([2]!Tabla1[[#This Row],[Descripción]]="","",_xlfn.XLOOKUP([2]!Tabla1[[#This Row],[Descripción]],[2]!Tabla10[Descripción],[2]!Tabla10[Precio Unitario],0))</f>
        <v/>
      </c>
      <c r="O1559" s="546" t="str">
        <f>IF([2]!Tabla1[[#This Row],[Cantidad de Insumos]]="","",[2]!Tabla1[[#This Row],[Precio Unitario]]*[2]!Tabla1[[#This Row],[Cantidad de Insumos]])</f>
        <v/>
      </c>
      <c r="P1559" s="531" t="str">
        <f>IF([2]!Tabla1[[#This Row],[Descripción]]="","",_xlfn.XLOOKUP([2]!Tabla1[[#This Row],[Descripción]],[2]!Tabla10[Descripción],[2]!Tabla10[CODIGO PRESUPUESTARIO],0))</f>
        <v/>
      </c>
      <c r="Q1559" s="532"/>
      <c r="R1559" s="532" t="str">
        <f>IF([2]!Tabla1[[#This Row],[Insumos]]="","",_xlfn.XLOOKUP([2]!Tabla1[[#This Row],[Insumos]],[2]!Tabla10[Insumo],[2]!Tabla10[InsumoAbrev],"",0))</f>
        <v/>
      </c>
      <c r="S1559" s="191"/>
    </row>
    <row r="1560" spans="2:19">
      <c r="B1560" s="191" t="str">
        <f>IF('Formulario PPGR3'!$G1560="","",CONCATENATE('Formulario PPGR3'!$C1560,".",'Formulario PPGR3'!$D1560,".",'Formulario PPGR3'!$E1560,".",'Formulario PPGR3'!$F1560))</f>
        <v/>
      </c>
      <c r="C1560" s="191" t="str">
        <f>IF('Formulario PPGR3'!$G1560="","",'Formulario PPGR1'!#REF!)</f>
        <v/>
      </c>
      <c r="D1560" s="191" t="str">
        <f>IF('Formulario PPGR3'!$G1560="","",'Formulario PPGR1'!#REF!)</f>
        <v/>
      </c>
      <c r="E1560" s="191" t="str">
        <f>IF('Formulario PPGR3'!$G1560="","",'Formulario PPGR1'!#REF!)</f>
        <v/>
      </c>
      <c r="F1560" s="191" t="str">
        <f>IF('Formulario PPGR3'!$G1560="","",'Formulario PPGR1'!#REF!)</f>
        <v/>
      </c>
      <c r="G1560" s="241"/>
      <c r="H1560" s="528" t="e" cm="1" vm="1">
        <f t="array" ref="H1560">IF([2]!Tabla1[[#This Row],[Código_Actividad]]="","",_xlfn.XLOOKUP([2]!Tabla1[[#This Row],[Código_Actividad]],CodigoActividad,[2]!Tabla2[Actividades Programables Presupuestables],"",0))</f>
        <v>#REF!</v>
      </c>
      <c r="I1560" s="529" t="str">
        <f>IFERROR(VLOOKUP('[2]Formulario PPGR3'!$G1560,'[2]Formulario PPGR2'!$H$9:$V$534,15,FALSE),"")</f>
        <v/>
      </c>
      <c r="J1560" s="534"/>
      <c r="K1560" s="533"/>
      <c r="L1560" s="530" t="str">
        <f>IF([2]!Tabla1[[#This Row],[Descripción]]="","",_xlfn.XLOOKUP([2]!Tabla1[[#This Row],[Descripción]],[2]!Tabla10[Descripción],[2]!Tabla10[Unidad de Medida],"",0))</f>
        <v/>
      </c>
      <c r="M1560" s="321"/>
      <c r="N1560" s="546" t="str">
        <f>IF([2]!Tabla1[[#This Row],[Descripción]]="","",_xlfn.XLOOKUP([2]!Tabla1[[#This Row],[Descripción]],[2]!Tabla10[Descripción],[2]!Tabla10[Precio Unitario],0))</f>
        <v/>
      </c>
      <c r="O1560" s="546" t="str">
        <f>IF([2]!Tabla1[[#This Row],[Cantidad de Insumos]]="","",[2]!Tabla1[[#This Row],[Precio Unitario]]*[2]!Tabla1[[#This Row],[Cantidad de Insumos]])</f>
        <v/>
      </c>
      <c r="P1560" s="531" t="str">
        <f>IF([2]!Tabla1[[#This Row],[Descripción]]="","",_xlfn.XLOOKUP([2]!Tabla1[[#This Row],[Descripción]],[2]!Tabla10[Descripción],[2]!Tabla10[CODIGO PRESUPUESTARIO],0))</f>
        <v/>
      </c>
      <c r="Q1560" s="532"/>
      <c r="R1560" s="532" t="str">
        <f>IF([2]!Tabla1[[#This Row],[Insumos]]="","",_xlfn.XLOOKUP([2]!Tabla1[[#This Row],[Insumos]],[2]!Tabla10[Insumo],[2]!Tabla10[InsumoAbrev],"",0))</f>
        <v/>
      </c>
      <c r="S1560" s="191"/>
    </row>
    <row r="1561" spans="2:19">
      <c r="B1561" s="191" t="str">
        <f>IF('Formulario PPGR3'!$G1561="","",CONCATENATE('Formulario PPGR3'!$C1561,".",'Formulario PPGR3'!$D1561,".",'Formulario PPGR3'!$E1561,".",'Formulario PPGR3'!$F1561))</f>
        <v/>
      </c>
      <c r="C1561" s="191" t="str">
        <f>IF('Formulario PPGR3'!$G1561="","",'Formulario PPGR1'!#REF!)</f>
        <v/>
      </c>
      <c r="D1561" s="191" t="str">
        <f>IF('Formulario PPGR3'!$G1561="","",'Formulario PPGR1'!#REF!)</f>
        <v/>
      </c>
      <c r="E1561" s="191" t="str">
        <f>IF('Formulario PPGR3'!$G1561="","",'Formulario PPGR1'!#REF!)</f>
        <v/>
      </c>
      <c r="F1561" s="191" t="str">
        <f>IF('Formulario PPGR3'!$G1561="","",'Formulario PPGR1'!#REF!)</f>
        <v/>
      </c>
      <c r="G1561" s="241"/>
      <c r="H1561" s="528" t="e" cm="1" vm="1">
        <f t="array" ref="H1561">IF([2]!Tabla1[[#This Row],[Código_Actividad]]="","",_xlfn.XLOOKUP([2]!Tabla1[[#This Row],[Código_Actividad]],CodigoActividad,[2]!Tabla2[Actividades Programables Presupuestables],"",0))</f>
        <v>#REF!</v>
      </c>
      <c r="I1561" s="529" t="str">
        <f>IFERROR(VLOOKUP('[2]Formulario PPGR3'!$G1561,'[2]Formulario PPGR2'!$H$9:$V$534,15,FALSE),"")</f>
        <v/>
      </c>
      <c r="J1561" s="534"/>
      <c r="K1561" s="533"/>
      <c r="L1561" s="530" t="str">
        <f>IF([2]!Tabla1[[#This Row],[Descripción]]="","",_xlfn.XLOOKUP([2]!Tabla1[[#This Row],[Descripción]],[2]!Tabla10[Descripción],[2]!Tabla10[Unidad de Medida],"",0))</f>
        <v/>
      </c>
      <c r="M1561" s="321"/>
      <c r="N1561" s="546" t="str">
        <f>IF([2]!Tabla1[[#This Row],[Descripción]]="","",_xlfn.XLOOKUP([2]!Tabla1[[#This Row],[Descripción]],[2]!Tabla10[Descripción],[2]!Tabla10[Precio Unitario],0))</f>
        <v/>
      </c>
      <c r="O1561" s="546" t="str">
        <f>IF([2]!Tabla1[[#This Row],[Cantidad de Insumos]]="","",[2]!Tabla1[[#This Row],[Precio Unitario]]*[2]!Tabla1[[#This Row],[Cantidad de Insumos]])</f>
        <v/>
      </c>
      <c r="P1561" s="531" t="str">
        <f>IF([2]!Tabla1[[#This Row],[Descripción]]="","",_xlfn.XLOOKUP([2]!Tabla1[[#This Row],[Descripción]],[2]!Tabla10[Descripción],[2]!Tabla10[CODIGO PRESUPUESTARIO],0))</f>
        <v/>
      </c>
      <c r="Q1561" s="532"/>
      <c r="R1561" s="532" t="str">
        <f>IF([2]!Tabla1[[#This Row],[Insumos]]="","",_xlfn.XLOOKUP([2]!Tabla1[[#This Row],[Insumos]],[2]!Tabla10[Insumo],[2]!Tabla10[InsumoAbrev],"",0))</f>
        <v/>
      </c>
      <c r="S1561" s="191"/>
    </row>
    <row r="1562" spans="2:19">
      <c r="B1562" s="191" t="str">
        <f>IF('Formulario PPGR3'!$G1562="","",CONCATENATE('Formulario PPGR3'!$C1562,".",'Formulario PPGR3'!$D1562,".",'Formulario PPGR3'!$E1562,".",'Formulario PPGR3'!$F1562))</f>
        <v/>
      </c>
      <c r="C1562" s="191" t="str">
        <f>IF('Formulario PPGR3'!$G1562="","",'Formulario PPGR1'!#REF!)</f>
        <v/>
      </c>
      <c r="D1562" s="191" t="str">
        <f>IF('Formulario PPGR3'!$G1562="","",'Formulario PPGR1'!#REF!)</f>
        <v/>
      </c>
      <c r="E1562" s="191" t="str">
        <f>IF('Formulario PPGR3'!$G1562="","",'Formulario PPGR1'!#REF!)</f>
        <v/>
      </c>
      <c r="F1562" s="191" t="str">
        <f>IF('Formulario PPGR3'!$G1562="","",'Formulario PPGR1'!#REF!)</f>
        <v/>
      </c>
      <c r="G1562" s="241"/>
      <c r="H1562" s="528" t="e" cm="1" vm="1">
        <f t="array" ref="H1562">IF([2]!Tabla1[[#This Row],[Código_Actividad]]="","",_xlfn.XLOOKUP([2]!Tabla1[[#This Row],[Código_Actividad]],CodigoActividad,[2]!Tabla2[Actividades Programables Presupuestables],"",0))</f>
        <v>#REF!</v>
      </c>
      <c r="I1562" s="529" t="str">
        <f>IFERROR(VLOOKUP('[2]Formulario PPGR3'!$G1562,'[2]Formulario PPGR2'!$H$9:$V$534,15,FALSE),"")</f>
        <v/>
      </c>
      <c r="J1562" s="534"/>
      <c r="K1562" s="533"/>
      <c r="L1562" s="530" t="str">
        <f>IF([2]!Tabla1[[#This Row],[Descripción]]="","",_xlfn.XLOOKUP([2]!Tabla1[[#This Row],[Descripción]],[2]!Tabla10[Descripción],[2]!Tabla10[Unidad de Medida],"",0))</f>
        <v/>
      </c>
      <c r="M1562" s="321"/>
      <c r="N1562" s="546" t="str">
        <f>IF([2]!Tabla1[[#This Row],[Descripción]]="","",_xlfn.XLOOKUP([2]!Tabla1[[#This Row],[Descripción]],[2]!Tabla10[Descripción],[2]!Tabla10[Precio Unitario],0))</f>
        <v/>
      </c>
      <c r="O1562" s="546" t="str">
        <f>IF([2]!Tabla1[[#This Row],[Cantidad de Insumos]]="","",[2]!Tabla1[[#This Row],[Precio Unitario]]*[2]!Tabla1[[#This Row],[Cantidad de Insumos]])</f>
        <v/>
      </c>
      <c r="P1562" s="531" t="str">
        <f>IF([2]!Tabla1[[#This Row],[Descripción]]="","",_xlfn.XLOOKUP([2]!Tabla1[[#This Row],[Descripción]],[2]!Tabla10[Descripción],[2]!Tabla10[CODIGO PRESUPUESTARIO],0))</f>
        <v/>
      </c>
      <c r="Q1562" s="532"/>
      <c r="R1562" s="532" t="str">
        <f>IF([2]!Tabla1[[#This Row],[Insumos]]="","",_xlfn.XLOOKUP([2]!Tabla1[[#This Row],[Insumos]],[2]!Tabla10[Insumo],[2]!Tabla10[InsumoAbrev],"",0))</f>
        <v/>
      </c>
      <c r="S1562" s="191"/>
    </row>
    <row r="1563" spans="2:19">
      <c r="B1563" s="191" t="str">
        <f>IF('Formulario PPGR3'!$G1563="","",CONCATENATE('Formulario PPGR3'!$C1563,".",'Formulario PPGR3'!$D1563,".",'Formulario PPGR3'!$E1563,".",'Formulario PPGR3'!$F1563))</f>
        <v/>
      </c>
      <c r="C1563" s="191" t="str">
        <f>IF('Formulario PPGR3'!$G1563="","",'Formulario PPGR1'!#REF!)</f>
        <v/>
      </c>
      <c r="D1563" s="191" t="str">
        <f>IF('Formulario PPGR3'!$G1563="","",'Formulario PPGR1'!#REF!)</f>
        <v/>
      </c>
      <c r="E1563" s="191" t="str">
        <f>IF('Formulario PPGR3'!$G1563="","",'Formulario PPGR1'!#REF!)</f>
        <v/>
      </c>
      <c r="F1563" s="191" t="str">
        <f>IF('Formulario PPGR3'!$G1563="","",'Formulario PPGR1'!#REF!)</f>
        <v/>
      </c>
      <c r="G1563" s="241"/>
      <c r="H1563" s="528" t="e" cm="1" vm="1">
        <f t="array" ref="H1563">IF([2]!Tabla1[[#This Row],[Código_Actividad]]="","",_xlfn.XLOOKUP([2]!Tabla1[[#This Row],[Código_Actividad]],CodigoActividad,[2]!Tabla2[Actividades Programables Presupuestables],"",0))</f>
        <v>#REF!</v>
      </c>
      <c r="I1563" s="529" t="str">
        <f>IFERROR(VLOOKUP('[2]Formulario PPGR3'!$G1563,'[2]Formulario PPGR2'!$H$9:$V$534,15,FALSE),"")</f>
        <v/>
      </c>
      <c r="J1563" s="534"/>
      <c r="K1563" s="533"/>
      <c r="L1563" s="530" t="str">
        <f>IF([2]!Tabla1[[#This Row],[Descripción]]="","",_xlfn.XLOOKUP([2]!Tabla1[[#This Row],[Descripción]],[2]!Tabla10[Descripción],[2]!Tabla10[Unidad de Medida],"",0))</f>
        <v/>
      </c>
      <c r="M1563" s="321"/>
      <c r="N1563" s="546" t="str">
        <f>IF([2]!Tabla1[[#This Row],[Descripción]]="","",_xlfn.XLOOKUP([2]!Tabla1[[#This Row],[Descripción]],[2]!Tabla10[Descripción],[2]!Tabla10[Precio Unitario],0))</f>
        <v/>
      </c>
      <c r="O1563" s="546" t="str">
        <f>IF([2]!Tabla1[[#This Row],[Cantidad de Insumos]]="","",[2]!Tabla1[[#This Row],[Precio Unitario]]*[2]!Tabla1[[#This Row],[Cantidad de Insumos]])</f>
        <v/>
      </c>
      <c r="P1563" s="531" t="str">
        <f>IF([2]!Tabla1[[#This Row],[Descripción]]="","",_xlfn.XLOOKUP([2]!Tabla1[[#This Row],[Descripción]],[2]!Tabla10[Descripción],[2]!Tabla10[CODIGO PRESUPUESTARIO],0))</f>
        <v/>
      </c>
      <c r="Q1563" s="532"/>
      <c r="R1563" s="532" t="str">
        <f>IF([2]!Tabla1[[#This Row],[Insumos]]="","",_xlfn.XLOOKUP([2]!Tabla1[[#This Row],[Insumos]],[2]!Tabla10[Insumo],[2]!Tabla10[InsumoAbrev],"",0))</f>
        <v/>
      </c>
      <c r="S1563" s="191"/>
    </row>
    <row r="1564" spans="2:19">
      <c r="B1564" s="191" t="str">
        <f>IF('Formulario PPGR3'!$G1564="","",CONCATENATE('Formulario PPGR3'!$C1564,".",'Formulario PPGR3'!$D1564,".",'Formulario PPGR3'!$E1564,".",'Formulario PPGR3'!$F1564))</f>
        <v/>
      </c>
      <c r="C1564" s="191" t="str">
        <f>IF('Formulario PPGR3'!$G1564="","",'Formulario PPGR1'!#REF!)</f>
        <v/>
      </c>
      <c r="D1564" s="191" t="str">
        <f>IF('Formulario PPGR3'!$G1564="","",'Formulario PPGR1'!#REF!)</f>
        <v/>
      </c>
      <c r="E1564" s="191" t="str">
        <f>IF('Formulario PPGR3'!$G1564="","",'Formulario PPGR1'!#REF!)</f>
        <v/>
      </c>
      <c r="F1564" s="191" t="str">
        <f>IF('Formulario PPGR3'!$G1564="","",'Formulario PPGR1'!#REF!)</f>
        <v/>
      </c>
      <c r="G1564" s="241"/>
      <c r="H1564" s="528" t="e" cm="1" vm="1">
        <f t="array" ref="H1564">IF([2]!Tabla1[[#This Row],[Código_Actividad]]="","",_xlfn.XLOOKUP([2]!Tabla1[[#This Row],[Código_Actividad]],CodigoActividad,[2]!Tabla2[Actividades Programables Presupuestables],"",0))</f>
        <v>#REF!</v>
      </c>
      <c r="I1564" s="529" t="str">
        <f>IFERROR(VLOOKUP('[2]Formulario PPGR3'!$G1564,'[2]Formulario PPGR2'!$H$9:$V$534,15,FALSE),"")</f>
        <v/>
      </c>
      <c r="J1564" s="534"/>
      <c r="K1564" s="533"/>
      <c r="L1564" s="530" t="str">
        <f>IF([2]!Tabla1[[#This Row],[Descripción]]="","",_xlfn.XLOOKUP([2]!Tabla1[[#This Row],[Descripción]],[2]!Tabla10[Descripción],[2]!Tabla10[Unidad de Medida],"",0))</f>
        <v/>
      </c>
      <c r="M1564" s="321"/>
      <c r="N1564" s="546" t="str">
        <f>IF([2]!Tabla1[[#This Row],[Descripción]]="","",_xlfn.XLOOKUP([2]!Tabla1[[#This Row],[Descripción]],[2]!Tabla10[Descripción],[2]!Tabla10[Precio Unitario],0))</f>
        <v/>
      </c>
      <c r="O1564" s="546" t="str">
        <f>IF([2]!Tabla1[[#This Row],[Cantidad de Insumos]]="","",[2]!Tabla1[[#This Row],[Precio Unitario]]*[2]!Tabla1[[#This Row],[Cantidad de Insumos]])</f>
        <v/>
      </c>
      <c r="P1564" s="531" t="str">
        <f>IF([2]!Tabla1[[#This Row],[Descripción]]="","",_xlfn.XLOOKUP([2]!Tabla1[[#This Row],[Descripción]],[2]!Tabla10[Descripción],[2]!Tabla10[CODIGO PRESUPUESTARIO],0))</f>
        <v/>
      </c>
      <c r="Q1564" s="532"/>
      <c r="R1564" s="532" t="str">
        <f>IF([2]!Tabla1[[#This Row],[Insumos]]="","",_xlfn.XLOOKUP([2]!Tabla1[[#This Row],[Insumos]],[2]!Tabla10[Insumo],[2]!Tabla10[InsumoAbrev],"",0))</f>
        <v/>
      </c>
      <c r="S1564" s="191"/>
    </row>
    <row r="1565" spans="2:19">
      <c r="B1565" s="191" t="str">
        <f>IF('Formulario PPGR3'!$G1565="","",CONCATENATE('Formulario PPGR3'!$C1565,".",'Formulario PPGR3'!$D1565,".",'Formulario PPGR3'!$E1565,".",'Formulario PPGR3'!$F1565))</f>
        <v/>
      </c>
      <c r="C1565" s="191" t="str">
        <f>IF('Formulario PPGR3'!$G1565="","",'Formulario PPGR1'!#REF!)</f>
        <v/>
      </c>
      <c r="D1565" s="191" t="str">
        <f>IF('Formulario PPGR3'!$G1565="","",'Formulario PPGR1'!#REF!)</f>
        <v/>
      </c>
      <c r="E1565" s="191" t="str">
        <f>IF('Formulario PPGR3'!$G1565="","",'Formulario PPGR1'!#REF!)</f>
        <v/>
      </c>
      <c r="F1565" s="191" t="str">
        <f>IF('Formulario PPGR3'!$G1565="","",'Formulario PPGR1'!#REF!)</f>
        <v/>
      </c>
      <c r="G1565" s="241"/>
      <c r="H1565" s="528" t="e" cm="1" vm="1">
        <f t="array" ref="H1565">IF([2]!Tabla1[[#This Row],[Código_Actividad]]="","",_xlfn.XLOOKUP([2]!Tabla1[[#This Row],[Código_Actividad]],CodigoActividad,[2]!Tabla2[Actividades Programables Presupuestables],"",0))</f>
        <v>#REF!</v>
      </c>
      <c r="I1565" s="529" t="str">
        <f>IFERROR(VLOOKUP('[2]Formulario PPGR3'!$G1565,'[2]Formulario PPGR2'!$H$9:$V$534,15,FALSE),"")</f>
        <v/>
      </c>
      <c r="J1565" s="534"/>
      <c r="K1565" s="533"/>
      <c r="L1565" s="530" t="str">
        <f>IF([2]!Tabla1[[#This Row],[Descripción]]="","",_xlfn.XLOOKUP([2]!Tabla1[[#This Row],[Descripción]],[2]!Tabla10[Descripción],[2]!Tabla10[Unidad de Medida],"",0))</f>
        <v/>
      </c>
      <c r="M1565" s="321"/>
      <c r="N1565" s="546" t="str">
        <f>IF([2]!Tabla1[[#This Row],[Descripción]]="","",_xlfn.XLOOKUP([2]!Tabla1[[#This Row],[Descripción]],[2]!Tabla10[Descripción],[2]!Tabla10[Precio Unitario],0))</f>
        <v/>
      </c>
      <c r="O1565" s="546" t="str">
        <f>IF([2]!Tabla1[[#This Row],[Cantidad de Insumos]]="","",[2]!Tabla1[[#This Row],[Precio Unitario]]*[2]!Tabla1[[#This Row],[Cantidad de Insumos]])</f>
        <v/>
      </c>
      <c r="P1565" s="531" t="str">
        <f>IF([2]!Tabla1[[#This Row],[Descripción]]="","",_xlfn.XLOOKUP([2]!Tabla1[[#This Row],[Descripción]],[2]!Tabla10[Descripción],[2]!Tabla10[CODIGO PRESUPUESTARIO],0))</f>
        <v/>
      </c>
      <c r="Q1565" s="532"/>
      <c r="R1565" s="532" t="str">
        <f>IF([2]!Tabla1[[#This Row],[Insumos]]="","",_xlfn.XLOOKUP([2]!Tabla1[[#This Row],[Insumos]],[2]!Tabla10[Insumo],[2]!Tabla10[InsumoAbrev],"",0))</f>
        <v/>
      </c>
      <c r="S1565" s="191"/>
    </row>
    <row r="1566" spans="2:19">
      <c r="B1566" s="191" t="str">
        <f>IF('Formulario PPGR3'!$G1566="","",CONCATENATE('Formulario PPGR3'!$C1566,".",'Formulario PPGR3'!$D1566,".",'Formulario PPGR3'!$E1566,".",'Formulario PPGR3'!$F1566))</f>
        <v/>
      </c>
      <c r="C1566" s="191" t="str">
        <f>IF('Formulario PPGR3'!$G1566="","",'Formulario PPGR1'!#REF!)</f>
        <v/>
      </c>
      <c r="D1566" s="191" t="str">
        <f>IF('Formulario PPGR3'!$G1566="","",'Formulario PPGR1'!#REF!)</f>
        <v/>
      </c>
      <c r="E1566" s="191" t="str">
        <f>IF('Formulario PPGR3'!$G1566="","",'Formulario PPGR1'!#REF!)</f>
        <v/>
      </c>
      <c r="F1566" s="191" t="str">
        <f>IF('Formulario PPGR3'!$G1566="","",'Formulario PPGR1'!#REF!)</f>
        <v/>
      </c>
      <c r="G1566" s="241"/>
      <c r="H1566" s="528" t="e" cm="1" vm="1">
        <f t="array" ref="H1566">IF([2]!Tabla1[[#This Row],[Código_Actividad]]="","",_xlfn.XLOOKUP([2]!Tabla1[[#This Row],[Código_Actividad]],CodigoActividad,[2]!Tabla2[Actividades Programables Presupuestables],"",0))</f>
        <v>#REF!</v>
      </c>
      <c r="I1566" s="529" t="str">
        <f>IFERROR(VLOOKUP('[2]Formulario PPGR3'!$G1566,'[2]Formulario PPGR2'!$H$9:$V$534,15,FALSE),"")</f>
        <v/>
      </c>
      <c r="J1566" s="534"/>
      <c r="K1566" s="533"/>
      <c r="L1566" s="530" t="str">
        <f>IF([2]!Tabla1[[#This Row],[Descripción]]="","",_xlfn.XLOOKUP([2]!Tabla1[[#This Row],[Descripción]],[2]!Tabla10[Descripción],[2]!Tabla10[Unidad de Medida],"",0))</f>
        <v/>
      </c>
      <c r="M1566" s="321"/>
      <c r="N1566" s="546" t="str">
        <f>IF([2]!Tabla1[[#This Row],[Descripción]]="","",_xlfn.XLOOKUP([2]!Tabla1[[#This Row],[Descripción]],[2]!Tabla10[Descripción],[2]!Tabla10[Precio Unitario],0))</f>
        <v/>
      </c>
      <c r="O1566" s="546" t="str">
        <f>IF([2]!Tabla1[[#This Row],[Cantidad de Insumos]]="","",[2]!Tabla1[[#This Row],[Precio Unitario]]*[2]!Tabla1[[#This Row],[Cantidad de Insumos]])</f>
        <v/>
      </c>
      <c r="P1566" s="531" t="str">
        <f>IF([2]!Tabla1[[#This Row],[Descripción]]="","",_xlfn.XLOOKUP([2]!Tabla1[[#This Row],[Descripción]],[2]!Tabla10[Descripción],[2]!Tabla10[CODIGO PRESUPUESTARIO],0))</f>
        <v/>
      </c>
      <c r="Q1566" s="532"/>
      <c r="R1566" s="532" t="str">
        <f>IF([2]!Tabla1[[#This Row],[Insumos]]="","",_xlfn.XLOOKUP([2]!Tabla1[[#This Row],[Insumos]],[2]!Tabla10[Insumo],[2]!Tabla10[InsumoAbrev],"",0))</f>
        <v/>
      </c>
      <c r="S1566" s="191"/>
    </row>
    <row r="1567" spans="2:19">
      <c r="B1567" s="191" t="str">
        <f>IF('Formulario PPGR3'!$G1567="","",CONCATENATE('Formulario PPGR3'!$C1567,".",'Formulario PPGR3'!$D1567,".",'Formulario PPGR3'!$E1567,".",'Formulario PPGR3'!$F1567))</f>
        <v/>
      </c>
      <c r="C1567" s="191" t="str">
        <f>IF('Formulario PPGR3'!$G1567="","",'Formulario PPGR1'!#REF!)</f>
        <v/>
      </c>
      <c r="D1567" s="191" t="str">
        <f>IF('Formulario PPGR3'!$G1567="","",'Formulario PPGR1'!#REF!)</f>
        <v/>
      </c>
      <c r="E1567" s="191" t="str">
        <f>IF('Formulario PPGR3'!$G1567="","",'Formulario PPGR1'!#REF!)</f>
        <v/>
      </c>
      <c r="F1567" s="191" t="str">
        <f>IF('Formulario PPGR3'!$G1567="","",'Formulario PPGR1'!#REF!)</f>
        <v/>
      </c>
      <c r="G1567" s="241"/>
      <c r="H1567" s="528" t="e" cm="1" vm="1">
        <f t="array" ref="H1567">IF([2]!Tabla1[[#This Row],[Código_Actividad]]="","",_xlfn.XLOOKUP([2]!Tabla1[[#This Row],[Código_Actividad]],CodigoActividad,[2]!Tabla2[Actividades Programables Presupuestables],"",0))</f>
        <v>#REF!</v>
      </c>
      <c r="I1567" s="529" t="str">
        <f>IFERROR(VLOOKUP('[2]Formulario PPGR3'!$G1567,'[2]Formulario PPGR2'!$H$9:$V$534,15,FALSE),"")</f>
        <v/>
      </c>
      <c r="J1567" s="534"/>
      <c r="K1567" s="533"/>
      <c r="L1567" s="530" t="str">
        <f>IF([2]!Tabla1[[#This Row],[Descripción]]="","",_xlfn.XLOOKUP([2]!Tabla1[[#This Row],[Descripción]],[2]!Tabla10[Descripción],[2]!Tabla10[Unidad de Medida],"",0))</f>
        <v/>
      </c>
      <c r="M1567" s="321"/>
      <c r="N1567" s="546" t="str">
        <f>IF([2]!Tabla1[[#This Row],[Descripción]]="","",_xlfn.XLOOKUP([2]!Tabla1[[#This Row],[Descripción]],[2]!Tabla10[Descripción],[2]!Tabla10[Precio Unitario],0))</f>
        <v/>
      </c>
      <c r="O1567" s="546" t="str">
        <f>IF([2]!Tabla1[[#This Row],[Cantidad de Insumos]]="","",[2]!Tabla1[[#This Row],[Precio Unitario]]*[2]!Tabla1[[#This Row],[Cantidad de Insumos]])</f>
        <v/>
      </c>
      <c r="P1567" s="531" t="str">
        <f>IF([2]!Tabla1[[#This Row],[Descripción]]="","",_xlfn.XLOOKUP([2]!Tabla1[[#This Row],[Descripción]],[2]!Tabla10[Descripción],[2]!Tabla10[CODIGO PRESUPUESTARIO],0))</f>
        <v/>
      </c>
      <c r="Q1567" s="532"/>
      <c r="R1567" s="532" t="str">
        <f>IF([2]!Tabla1[[#This Row],[Insumos]]="","",_xlfn.XLOOKUP([2]!Tabla1[[#This Row],[Insumos]],[2]!Tabla10[Insumo],[2]!Tabla10[InsumoAbrev],"",0))</f>
        <v/>
      </c>
      <c r="S1567" s="191"/>
    </row>
    <row r="1568" spans="2:19">
      <c r="B1568" s="191" t="str">
        <f>IF('Formulario PPGR3'!$G1568="","",CONCATENATE('Formulario PPGR3'!$C1568,".",'Formulario PPGR3'!$D1568,".",'Formulario PPGR3'!$E1568,".",'Formulario PPGR3'!$F1568))</f>
        <v/>
      </c>
      <c r="C1568" s="191" t="str">
        <f>IF('Formulario PPGR3'!$G1568="","",'Formulario PPGR1'!#REF!)</f>
        <v/>
      </c>
      <c r="D1568" s="191" t="str">
        <f>IF('Formulario PPGR3'!$G1568="","",'Formulario PPGR1'!#REF!)</f>
        <v/>
      </c>
      <c r="E1568" s="191" t="str">
        <f>IF('Formulario PPGR3'!$G1568="","",'Formulario PPGR1'!#REF!)</f>
        <v/>
      </c>
      <c r="F1568" s="191" t="str">
        <f>IF('Formulario PPGR3'!$G1568="","",'Formulario PPGR1'!#REF!)</f>
        <v/>
      </c>
      <c r="G1568" s="241"/>
      <c r="H1568" s="528" t="e" cm="1" vm="1">
        <f t="array" ref="H1568">IF([2]!Tabla1[[#This Row],[Código_Actividad]]="","",_xlfn.XLOOKUP([2]!Tabla1[[#This Row],[Código_Actividad]],CodigoActividad,[2]!Tabla2[Actividades Programables Presupuestables],"",0))</f>
        <v>#REF!</v>
      </c>
      <c r="I1568" s="529" t="str">
        <f>IFERROR(VLOOKUP('[2]Formulario PPGR3'!$G1568,'[2]Formulario PPGR2'!$H$9:$V$534,15,FALSE),"")</f>
        <v/>
      </c>
      <c r="J1568" s="534"/>
      <c r="K1568" s="533"/>
      <c r="L1568" s="530" t="str">
        <f>IF([2]!Tabla1[[#This Row],[Descripción]]="","",_xlfn.XLOOKUP([2]!Tabla1[[#This Row],[Descripción]],[2]!Tabla10[Descripción],[2]!Tabla10[Unidad de Medida],"",0))</f>
        <v/>
      </c>
      <c r="M1568" s="321"/>
      <c r="N1568" s="546" t="str">
        <f>IF([2]!Tabla1[[#This Row],[Descripción]]="","",_xlfn.XLOOKUP([2]!Tabla1[[#This Row],[Descripción]],[2]!Tabla10[Descripción],[2]!Tabla10[Precio Unitario],0))</f>
        <v/>
      </c>
      <c r="O1568" s="546" t="str">
        <f>IF([2]!Tabla1[[#This Row],[Cantidad de Insumos]]="","",[2]!Tabla1[[#This Row],[Precio Unitario]]*[2]!Tabla1[[#This Row],[Cantidad de Insumos]])</f>
        <v/>
      </c>
      <c r="P1568" s="531" t="str">
        <f>IF([2]!Tabla1[[#This Row],[Descripción]]="","",_xlfn.XLOOKUP([2]!Tabla1[[#This Row],[Descripción]],[2]!Tabla10[Descripción],[2]!Tabla10[CODIGO PRESUPUESTARIO],0))</f>
        <v/>
      </c>
      <c r="Q1568" s="532"/>
      <c r="R1568" s="532" t="str">
        <f>IF([2]!Tabla1[[#This Row],[Insumos]]="","",_xlfn.XLOOKUP([2]!Tabla1[[#This Row],[Insumos]],[2]!Tabla10[Insumo],[2]!Tabla10[InsumoAbrev],"",0))</f>
        <v/>
      </c>
      <c r="S1568" s="191"/>
    </row>
    <row r="1569" spans="2:19">
      <c r="B1569" s="191" t="str">
        <f>IF('Formulario PPGR3'!$G1569="","",CONCATENATE('Formulario PPGR3'!$C1569,".",'Formulario PPGR3'!$D1569,".",'Formulario PPGR3'!$E1569,".",'Formulario PPGR3'!$F1569))</f>
        <v/>
      </c>
      <c r="C1569" s="191" t="str">
        <f>IF('Formulario PPGR3'!$G1569="","",'Formulario PPGR1'!#REF!)</f>
        <v/>
      </c>
      <c r="D1569" s="191" t="str">
        <f>IF('Formulario PPGR3'!$G1569="","",'Formulario PPGR1'!#REF!)</f>
        <v/>
      </c>
      <c r="E1569" s="191" t="str">
        <f>IF('Formulario PPGR3'!$G1569="","",'Formulario PPGR1'!#REF!)</f>
        <v/>
      </c>
      <c r="F1569" s="191" t="str">
        <f>IF('Formulario PPGR3'!$G1569="","",'Formulario PPGR1'!#REF!)</f>
        <v/>
      </c>
      <c r="G1569" s="241"/>
      <c r="H1569" s="528" t="e" cm="1" vm="1">
        <f t="array" ref="H1569">IF([2]!Tabla1[[#This Row],[Código_Actividad]]="","",_xlfn.XLOOKUP([2]!Tabla1[[#This Row],[Código_Actividad]],CodigoActividad,[2]!Tabla2[Actividades Programables Presupuestables],"",0))</f>
        <v>#REF!</v>
      </c>
      <c r="I1569" s="529" t="str">
        <f>IFERROR(VLOOKUP('[2]Formulario PPGR3'!$G1569,'[2]Formulario PPGR2'!$H$9:$V$534,15,FALSE),"")</f>
        <v/>
      </c>
      <c r="J1569" s="534"/>
      <c r="K1569" s="533"/>
      <c r="L1569" s="530" t="str">
        <f>IF([2]!Tabla1[[#This Row],[Descripción]]="","",_xlfn.XLOOKUP([2]!Tabla1[[#This Row],[Descripción]],[2]!Tabla10[Descripción],[2]!Tabla10[Unidad de Medida],"",0))</f>
        <v/>
      </c>
      <c r="M1569" s="321"/>
      <c r="N1569" s="546" t="str">
        <f>IF([2]!Tabla1[[#This Row],[Descripción]]="","",_xlfn.XLOOKUP([2]!Tabla1[[#This Row],[Descripción]],[2]!Tabla10[Descripción],[2]!Tabla10[Precio Unitario],0))</f>
        <v/>
      </c>
      <c r="O1569" s="546" t="str">
        <f>IF([2]!Tabla1[[#This Row],[Cantidad de Insumos]]="","",[2]!Tabla1[[#This Row],[Precio Unitario]]*[2]!Tabla1[[#This Row],[Cantidad de Insumos]])</f>
        <v/>
      </c>
      <c r="P1569" s="531" t="str">
        <f>IF([2]!Tabla1[[#This Row],[Descripción]]="","",_xlfn.XLOOKUP([2]!Tabla1[[#This Row],[Descripción]],[2]!Tabla10[Descripción],[2]!Tabla10[CODIGO PRESUPUESTARIO],0))</f>
        <v/>
      </c>
      <c r="Q1569" s="532"/>
      <c r="R1569" s="532" t="str">
        <f>IF([2]!Tabla1[[#This Row],[Insumos]]="","",_xlfn.XLOOKUP([2]!Tabla1[[#This Row],[Insumos]],[2]!Tabla10[Insumo],[2]!Tabla10[InsumoAbrev],"",0))</f>
        <v/>
      </c>
      <c r="S1569" s="191"/>
    </row>
    <row r="1570" spans="2:19">
      <c r="B1570" s="191" t="str">
        <f>IF('Formulario PPGR3'!$G1570="","",CONCATENATE('Formulario PPGR3'!$C1570,".",'Formulario PPGR3'!$D1570,".",'Formulario PPGR3'!$E1570,".",'Formulario PPGR3'!$F1570))</f>
        <v/>
      </c>
      <c r="C1570" s="191" t="str">
        <f>IF('Formulario PPGR3'!$G1570="","",'Formulario PPGR1'!#REF!)</f>
        <v/>
      </c>
      <c r="D1570" s="191" t="str">
        <f>IF('Formulario PPGR3'!$G1570="","",'Formulario PPGR1'!#REF!)</f>
        <v/>
      </c>
      <c r="E1570" s="191" t="str">
        <f>IF('Formulario PPGR3'!$G1570="","",'Formulario PPGR1'!#REF!)</f>
        <v/>
      </c>
      <c r="F1570" s="191" t="str">
        <f>IF('Formulario PPGR3'!$G1570="","",'Formulario PPGR1'!#REF!)</f>
        <v/>
      </c>
      <c r="G1570" s="241"/>
      <c r="H1570" s="528" t="e" cm="1" vm="1">
        <f t="array" ref="H1570">IF([2]!Tabla1[[#This Row],[Código_Actividad]]="","",_xlfn.XLOOKUP([2]!Tabla1[[#This Row],[Código_Actividad]],CodigoActividad,[2]!Tabla2[Actividades Programables Presupuestables],"",0))</f>
        <v>#REF!</v>
      </c>
      <c r="I1570" s="529" t="str">
        <f>IFERROR(VLOOKUP('[2]Formulario PPGR3'!$G1570,'[2]Formulario PPGR2'!$H$9:$V$534,15,FALSE),"")</f>
        <v/>
      </c>
      <c r="J1570" s="534"/>
      <c r="K1570" s="533"/>
      <c r="L1570" s="530" t="str">
        <f>IF([2]!Tabla1[[#This Row],[Descripción]]="","",_xlfn.XLOOKUP([2]!Tabla1[[#This Row],[Descripción]],[2]!Tabla10[Descripción],[2]!Tabla10[Unidad de Medida],"",0))</f>
        <v/>
      </c>
      <c r="M1570" s="321"/>
      <c r="N1570" s="546" t="str">
        <f>IF([2]!Tabla1[[#This Row],[Descripción]]="","",_xlfn.XLOOKUP([2]!Tabla1[[#This Row],[Descripción]],[2]!Tabla10[Descripción],[2]!Tabla10[Precio Unitario],0))</f>
        <v/>
      </c>
      <c r="O1570" s="546" t="str">
        <f>IF([2]!Tabla1[[#This Row],[Cantidad de Insumos]]="","",[2]!Tabla1[[#This Row],[Precio Unitario]]*[2]!Tabla1[[#This Row],[Cantidad de Insumos]])</f>
        <v/>
      </c>
      <c r="P1570" s="531" t="str">
        <f>IF([2]!Tabla1[[#This Row],[Descripción]]="","",_xlfn.XLOOKUP([2]!Tabla1[[#This Row],[Descripción]],[2]!Tabla10[Descripción],[2]!Tabla10[CODIGO PRESUPUESTARIO],0))</f>
        <v/>
      </c>
      <c r="Q1570" s="532"/>
      <c r="R1570" s="532" t="str">
        <f>IF([2]!Tabla1[[#This Row],[Insumos]]="","",_xlfn.XLOOKUP([2]!Tabla1[[#This Row],[Insumos]],[2]!Tabla10[Insumo],[2]!Tabla10[InsumoAbrev],"",0))</f>
        <v/>
      </c>
      <c r="S1570" s="191"/>
    </row>
    <row r="1571" spans="2:19">
      <c r="B1571" s="191" t="str">
        <f>IF('Formulario PPGR3'!$G1571="","",CONCATENATE('Formulario PPGR3'!$C1571,".",'Formulario PPGR3'!$D1571,".",'Formulario PPGR3'!$E1571,".",'Formulario PPGR3'!$F1571))</f>
        <v/>
      </c>
      <c r="C1571" s="191" t="str">
        <f>IF('Formulario PPGR3'!$G1571="","",'Formulario PPGR1'!#REF!)</f>
        <v/>
      </c>
      <c r="D1571" s="191" t="str">
        <f>IF('Formulario PPGR3'!$G1571="","",'Formulario PPGR1'!#REF!)</f>
        <v/>
      </c>
      <c r="E1571" s="191" t="str">
        <f>IF('Formulario PPGR3'!$G1571="","",'Formulario PPGR1'!#REF!)</f>
        <v/>
      </c>
      <c r="F1571" s="191" t="str">
        <f>IF('Formulario PPGR3'!$G1571="","",'Formulario PPGR1'!#REF!)</f>
        <v/>
      </c>
      <c r="G1571" s="241"/>
      <c r="H1571" s="528" t="e" cm="1" vm="1">
        <f t="array" ref="H1571">IF([2]!Tabla1[[#This Row],[Código_Actividad]]="","",_xlfn.XLOOKUP([2]!Tabla1[[#This Row],[Código_Actividad]],CodigoActividad,[2]!Tabla2[Actividades Programables Presupuestables],"",0))</f>
        <v>#REF!</v>
      </c>
      <c r="I1571" s="529" t="str">
        <f>IFERROR(VLOOKUP('[2]Formulario PPGR3'!$G1571,'[2]Formulario PPGR2'!$H$9:$V$534,15,FALSE),"")</f>
        <v/>
      </c>
      <c r="J1571" s="534"/>
      <c r="K1571" s="533"/>
      <c r="L1571" s="530" t="str">
        <f>IF([2]!Tabla1[[#This Row],[Descripción]]="","",_xlfn.XLOOKUP([2]!Tabla1[[#This Row],[Descripción]],[2]!Tabla10[Descripción],[2]!Tabla10[Unidad de Medida],"",0))</f>
        <v/>
      </c>
      <c r="M1571" s="321"/>
      <c r="N1571" s="546" t="str">
        <f>IF([2]!Tabla1[[#This Row],[Descripción]]="","",_xlfn.XLOOKUP([2]!Tabla1[[#This Row],[Descripción]],[2]!Tabla10[Descripción],[2]!Tabla10[Precio Unitario],0))</f>
        <v/>
      </c>
      <c r="O1571" s="546" t="str">
        <f>IF([2]!Tabla1[[#This Row],[Cantidad de Insumos]]="","",[2]!Tabla1[[#This Row],[Precio Unitario]]*[2]!Tabla1[[#This Row],[Cantidad de Insumos]])</f>
        <v/>
      </c>
      <c r="P1571" s="531" t="str">
        <f>IF([2]!Tabla1[[#This Row],[Descripción]]="","",_xlfn.XLOOKUP([2]!Tabla1[[#This Row],[Descripción]],[2]!Tabla10[Descripción],[2]!Tabla10[CODIGO PRESUPUESTARIO],0))</f>
        <v/>
      </c>
      <c r="Q1571" s="532"/>
      <c r="R1571" s="532" t="str">
        <f>IF([2]!Tabla1[[#This Row],[Insumos]]="","",_xlfn.XLOOKUP([2]!Tabla1[[#This Row],[Insumos]],[2]!Tabla10[Insumo],[2]!Tabla10[InsumoAbrev],"",0))</f>
        <v/>
      </c>
      <c r="S1571" s="191"/>
    </row>
    <row r="1572" spans="2:19">
      <c r="B1572" s="191" t="str">
        <f>IF('Formulario PPGR3'!$G1572="","",CONCATENATE('Formulario PPGR3'!$C1572,".",'Formulario PPGR3'!$D1572,".",'Formulario PPGR3'!$E1572,".",'Formulario PPGR3'!$F1572))</f>
        <v/>
      </c>
      <c r="C1572" s="191" t="str">
        <f>IF('Formulario PPGR3'!$G1572="","",'Formulario PPGR1'!#REF!)</f>
        <v/>
      </c>
      <c r="D1572" s="191" t="str">
        <f>IF('Formulario PPGR3'!$G1572="","",'Formulario PPGR1'!#REF!)</f>
        <v/>
      </c>
      <c r="E1572" s="191" t="str">
        <f>IF('Formulario PPGR3'!$G1572="","",'Formulario PPGR1'!#REF!)</f>
        <v/>
      </c>
      <c r="F1572" s="191" t="str">
        <f>IF('Formulario PPGR3'!$G1572="","",'Formulario PPGR1'!#REF!)</f>
        <v/>
      </c>
      <c r="G1572" s="241"/>
      <c r="H1572" s="528" t="e" cm="1" vm="1">
        <f t="array" ref="H1572">IF([2]!Tabla1[[#This Row],[Código_Actividad]]="","",_xlfn.XLOOKUP([2]!Tabla1[[#This Row],[Código_Actividad]],CodigoActividad,[2]!Tabla2[Actividades Programables Presupuestables],"",0))</f>
        <v>#REF!</v>
      </c>
      <c r="I1572" s="529" t="str">
        <f>IFERROR(VLOOKUP('[2]Formulario PPGR3'!$G1572,'[2]Formulario PPGR2'!$H$9:$V$534,15,FALSE),"")</f>
        <v/>
      </c>
      <c r="J1572" s="534"/>
      <c r="K1572" s="533"/>
      <c r="L1572" s="530" t="str">
        <f>IF([2]!Tabla1[[#This Row],[Descripción]]="","",_xlfn.XLOOKUP([2]!Tabla1[[#This Row],[Descripción]],[2]!Tabla10[Descripción],[2]!Tabla10[Unidad de Medida],"",0))</f>
        <v/>
      </c>
      <c r="M1572" s="321"/>
      <c r="N1572" s="546" t="str">
        <f>IF([2]!Tabla1[[#This Row],[Descripción]]="","",_xlfn.XLOOKUP([2]!Tabla1[[#This Row],[Descripción]],[2]!Tabla10[Descripción],[2]!Tabla10[Precio Unitario],0))</f>
        <v/>
      </c>
      <c r="O1572" s="546" t="str">
        <f>IF([2]!Tabla1[[#This Row],[Cantidad de Insumos]]="","",[2]!Tabla1[[#This Row],[Precio Unitario]]*[2]!Tabla1[[#This Row],[Cantidad de Insumos]])</f>
        <v/>
      </c>
      <c r="P1572" s="531" t="str">
        <f>IF([2]!Tabla1[[#This Row],[Descripción]]="","",_xlfn.XLOOKUP([2]!Tabla1[[#This Row],[Descripción]],[2]!Tabla10[Descripción],[2]!Tabla10[CODIGO PRESUPUESTARIO],0))</f>
        <v/>
      </c>
      <c r="Q1572" s="532"/>
      <c r="R1572" s="532" t="str">
        <f>IF([2]!Tabla1[[#This Row],[Insumos]]="","",_xlfn.XLOOKUP([2]!Tabla1[[#This Row],[Insumos]],[2]!Tabla10[Insumo],[2]!Tabla10[InsumoAbrev],"",0))</f>
        <v/>
      </c>
      <c r="S1572" s="191"/>
    </row>
    <row r="1573" spans="2:19">
      <c r="B1573" s="191" t="str">
        <f>IF('Formulario PPGR3'!$G1573="","",CONCATENATE('Formulario PPGR3'!$C1573,".",'Formulario PPGR3'!$D1573,".",'Formulario PPGR3'!$E1573,".",'Formulario PPGR3'!$F1573))</f>
        <v/>
      </c>
      <c r="C1573" s="191" t="str">
        <f>IF('Formulario PPGR3'!$G1573="","",'Formulario PPGR1'!#REF!)</f>
        <v/>
      </c>
      <c r="D1573" s="191" t="str">
        <f>IF('Formulario PPGR3'!$G1573="","",'Formulario PPGR1'!#REF!)</f>
        <v/>
      </c>
      <c r="E1573" s="191" t="str">
        <f>IF('Formulario PPGR3'!$G1573="","",'Formulario PPGR1'!#REF!)</f>
        <v/>
      </c>
      <c r="F1573" s="191" t="str">
        <f>IF('Formulario PPGR3'!$G1573="","",'Formulario PPGR1'!#REF!)</f>
        <v/>
      </c>
      <c r="G1573" s="241"/>
      <c r="H1573" s="528" t="e" cm="1" vm="1">
        <f t="array" ref="H1573">IF([2]!Tabla1[[#This Row],[Código_Actividad]]="","",_xlfn.XLOOKUP([2]!Tabla1[[#This Row],[Código_Actividad]],CodigoActividad,[2]!Tabla2[Actividades Programables Presupuestables],"",0))</f>
        <v>#REF!</v>
      </c>
      <c r="I1573" s="529" t="str">
        <f>IFERROR(VLOOKUP('[2]Formulario PPGR3'!$G1573,'[2]Formulario PPGR2'!$H$9:$V$534,15,FALSE),"")</f>
        <v/>
      </c>
      <c r="J1573" s="534"/>
      <c r="K1573" s="533"/>
      <c r="L1573" s="530" t="str">
        <f>IF([2]!Tabla1[[#This Row],[Descripción]]="","",_xlfn.XLOOKUP([2]!Tabla1[[#This Row],[Descripción]],[2]!Tabla10[Descripción],[2]!Tabla10[Unidad de Medida],"",0))</f>
        <v/>
      </c>
      <c r="M1573" s="321"/>
      <c r="N1573" s="546" t="str">
        <f>IF([2]!Tabla1[[#This Row],[Descripción]]="","",_xlfn.XLOOKUP([2]!Tabla1[[#This Row],[Descripción]],[2]!Tabla10[Descripción],[2]!Tabla10[Precio Unitario],0))</f>
        <v/>
      </c>
      <c r="O1573" s="546" t="str">
        <f>IF([2]!Tabla1[[#This Row],[Cantidad de Insumos]]="","",[2]!Tabla1[[#This Row],[Precio Unitario]]*[2]!Tabla1[[#This Row],[Cantidad de Insumos]])</f>
        <v/>
      </c>
      <c r="P1573" s="531" t="str">
        <f>IF([2]!Tabla1[[#This Row],[Descripción]]="","",_xlfn.XLOOKUP([2]!Tabla1[[#This Row],[Descripción]],[2]!Tabla10[Descripción],[2]!Tabla10[CODIGO PRESUPUESTARIO],0))</f>
        <v/>
      </c>
      <c r="Q1573" s="532"/>
      <c r="R1573" s="532" t="str">
        <f>IF([2]!Tabla1[[#This Row],[Insumos]]="","",_xlfn.XLOOKUP([2]!Tabla1[[#This Row],[Insumos]],[2]!Tabla10[Insumo],[2]!Tabla10[InsumoAbrev],"",0))</f>
        <v/>
      </c>
      <c r="S1573" s="191"/>
    </row>
    <row r="1574" spans="2:19">
      <c r="B1574" s="191" t="str">
        <f>IF('Formulario PPGR3'!$G1574="","",CONCATENATE('Formulario PPGR3'!$C1574,".",'Formulario PPGR3'!$D1574,".",'Formulario PPGR3'!$E1574,".",'Formulario PPGR3'!$F1574))</f>
        <v/>
      </c>
      <c r="C1574" s="191" t="str">
        <f>IF('Formulario PPGR3'!$G1574="","",'Formulario PPGR1'!#REF!)</f>
        <v/>
      </c>
      <c r="D1574" s="191" t="str">
        <f>IF('Formulario PPGR3'!$G1574="","",'Formulario PPGR1'!#REF!)</f>
        <v/>
      </c>
      <c r="E1574" s="191" t="str">
        <f>IF('Formulario PPGR3'!$G1574="","",'Formulario PPGR1'!#REF!)</f>
        <v/>
      </c>
      <c r="F1574" s="191" t="str">
        <f>IF('Formulario PPGR3'!$G1574="","",'Formulario PPGR1'!#REF!)</f>
        <v/>
      </c>
      <c r="G1574" s="241"/>
      <c r="H1574" s="528" t="e" cm="1" vm="1">
        <f t="array" ref="H1574">IF([2]!Tabla1[[#This Row],[Código_Actividad]]="","",_xlfn.XLOOKUP([2]!Tabla1[[#This Row],[Código_Actividad]],CodigoActividad,[2]!Tabla2[Actividades Programables Presupuestables],"",0))</f>
        <v>#REF!</v>
      </c>
      <c r="I1574" s="529" t="str">
        <f>IFERROR(VLOOKUP('[2]Formulario PPGR3'!$G1574,'[2]Formulario PPGR2'!$H$9:$V$534,15,FALSE),"")</f>
        <v/>
      </c>
      <c r="J1574" s="534"/>
      <c r="K1574" s="533"/>
      <c r="L1574" s="530" t="str">
        <f>IF([2]!Tabla1[[#This Row],[Descripción]]="","",_xlfn.XLOOKUP([2]!Tabla1[[#This Row],[Descripción]],[2]!Tabla10[Descripción],[2]!Tabla10[Unidad de Medida],"",0))</f>
        <v/>
      </c>
      <c r="M1574" s="321"/>
      <c r="N1574" s="546" t="str">
        <f>IF([2]!Tabla1[[#This Row],[Descripción]]="","",_xlfn.XLOOKUP([2]!Tabla1[[#This Row],[Descripción]],[2]!Tabla10[Descripción],[2]!Tabla10[Precio Unitario],0))</f>
        <v/>
      </c>
      <c r="O1574" s="546" t="str">
        <f>IF([2]!Tabla1[[#This Row],[Cantidad de Insumos]]="","",[2]!Tabla1[[#This Row],[Precio Unitario]]*[2]!Tabla1[[#This Row],[Cantidad de Insumos]])</f>
        <v/>
      </c>
      <c r="P1574" s="531" t="str">
        <f>IF([2]!Tabla1[[#This Row],[Descripción]]="","",_xlfn.XLOOKUP([2]!Tabla1[[#This Row],[Descripción]],[2]!Tabla10[Descripción],[2]!Tabla10[CODIGO PRESUPUESTARIO],0))</f>
        <v/>
      </c>
      <c r="Q1574" s="532"/>
      <c r="R1574" s="532" t="str">
        <f>IF([2]!Tabla1[[#This Row],[Insumos]]="","",_xlfn.XLOOKUP([2]!Tabla1[[#This Row],[Insumos]],[2]!Tabla10[Insumo],[2]!Tabla10[InsumoAbrev],"",0))</f>
        <v/>
      </c>
      <c r="S1574" s="191"/>
    </row>
    <row r="1575" spans="2:19">
      <c r="B1575" s="191" t="str">
        <f>IF('Formulario PPGR3'!$G1575="","",CONCATENATE('Formulario PPGR3'!$C1575,".",'Formulario PPGR3'!$D1575,".",'Formulario PPGR3'!$E1575,".",'Formulario PPGR3'!$F1575))</f>
        <v/>
      </c>
      <c r="C1575" s="191" t="str">
        <f>IF('Formulario PPGR3'!$G1575="","",'Formulario PPGR1'!#REF!)</f>
        <v/>
      </c>
      <c r="D1575" s="191" t="str">
        <f>IF('Formulario PPGR3'!$G1575="","",'Formulario PPGR1'!#REF!)</f>
        <v/>
      </c>
      <c r="E1575" s="191" t="str">
        <f>IF('Formulario PPGR3'!$G1575="","",'Formulario PPGR1'!#REF!)</f>
        <v/>
      </c>
      <c r="F1575" s="191" t="str">
        <f>IF('Formulario PPGR3'!$G1575="","",'Formulario PPGR1'!#REF!)</f>
        <v/>
      </c>
      <c r="G1575" s="241"/>
      <c r="H1575" s="528" t="e" cm="1" vm="1">
        <f t="array" ref="H1575">IF([2]!Tabla1[[#This Row],[Código_Actividad]]="","",_xlfn.XLOOKUP([2]!Tabla1[[#This Row],[Código_Actividad]],CodigoActividad,[2]!Tabla2[Actividades Programables Presupuestables],"",0))</f>
        <v>#REF!</v>
      </c>
      <c r="I1575" s="529" t="str">
        <f>IFERROR(VLOOKUP('[2]Formulario PPGR3'!$G1575,'[2]Formulario PPGR2'!$H$9:$V$534,15,FALSE),"")</f>
        <v/>
      </c>
      <c r="J1575" s="534"/>
      <c r="K1575" s="533"/>
      <c r="L1575" s="530" t="str">
        <f>IF([2]!Tabla1[[#This Row],[Descripción]]="","",_xlfn.XLOOKUP([2]!Tabla1[[#This Row],[Descripción]],[2]!Tabla10[Descripción],[2]!Tabla10[Unidad de Medida],"",0))</f>
        <v/>
      </c>
      <c r="M1575" s="321"/>
      <c r="N1575" s="546" t="str">
        <f>IF([2]!Tabla1[[#This Row],[Descripción]]="","",_xlfn.XLOOKUP([2]!Tabla1[[#This Row],[Descripción]],[2]!Tabla10[Descripción],[2]!Tabla10[Precio Unitario],0))</f>
        <v/>
      </c>
      <c r="O1575" s="546" t="str">
        <f>IF([2]!Tabla1[[#This Row],[Cantidad de Insumos]]="","",[2]!Tabla1[[#This Row],[Precio Unitario]]*[2]!Tabla1[[#This Row],[Cantidad de Insumos]])</f>
        <v/>
      </c>
      <c r="P1575" s="531" t="str">
        <f>IF([2]!Tabla1[[#This Row],[Descripción]]="","",_xlfn.XLOOKUP([2]!Tabla1[[#This Row],[Descripción]],[2]!Tabla10[Descripción],[2]!Tabla10[CODIGO PRESUPUESTARIO],0))</f>
        <v/>
      </c>
      <c r="Q1575" s="532"/>
      <c r="R1575" s="532" t="str">
        <f>IF([2]!Tabla1[[#This Row],[Insumos]]="","",_xlfn.XLOOKUP([2]!Tabla1[[#This Row],[Insumos]],[2]!Tabla10[Insumo],[2]!Tabla10[InsumoAbrev],"",0))</f>
        <v/>
      </c>
      <c r="S1575" s="191"/>
    </row>
    <row r="1576" spans="2:19">
      <c r="B1576" s="191" t="str">
        <f>IF('Formulario PPGR3'!$G1576="","",CONCATENATE('Formulario PPGR3'!$C1576,".",'Formulario PPGR3'!$D1576,".",'Formulario PPGR3'!$E1576,".",'Formulario PPGR3'!$F1576))</f>
        <v/>
      </c>
      <c r="C1576" s="191" t="str">
        <f>IF('Formulario PPGR3'!$G1576="","",'Formulario PPGR1'!#REF!)</f>
        <v/>
      </c>
      <c r="D1576" s="191" t="str">
        <f>IF('Formulario PPGR3'!$G1576="","",'Formulario PPGR1'!#REF!)</f>
        <v/>
      </c>
      <c r="E1576" s="191" t="str">
        <f>IF('Formulario PPGR3'!$G1576="","",'Formulario PPGR1'!#REF!)</f>
        <v/>
      </c>
      <c r="F1576" s="191" t="str">
        <f>IF('Formulario PPGR3'!$G1576="","",'Formulario PPGR1'!#REF!)</f>
        <v/>
      </c>
      <c r="G1576" s="241"/>
      <c r="H1576" s="528" t="e" cm="1" vm="1">
        <f t="array" ref="H1576">IF([2]!Tabla1[[#This Row],[Código_Actividad]]="","",_xlfn.XLOOKUP([2]!Tabla1[[#This Row],[Código_Actividad]],CodigoActividad,[2]!Tabla2[Actividades Programables Presupuestables],"",0))</f>
        <v>#REF!</v>
      </c>
      <c r="I1576" s="529" t="str">
        <f>IFERROR(VLOOKUP('[2]Formulario PPGR3'!$G1576,'[2]Formulario PPGR2'!$H$9:$V$534,15,FALSE),"")</f>
        <v/>
      </c>
      <c r="J1576" s="534"/>
      <c r="K1576" s="533"/>
      <c r="L1576" s="530" t="str">
        <f>IF([2]!Tabla1[[#This Row],[Descripción]]="","",_xlfn.XLOOKUP([2]!Tabla1[[#This Row],[Descripción]],[2]!Tabla10[Descripción],[2]!Tabla10[Unidad de Medida],"",0))</f>
        <v/>
      </c>
      <c r="M1576" s="321"/>
      <c r="N1576" s="546" t="str">
        <f>IF([2]!Tabla1[[#This Row],[Descripción]]="","",_xlfn.XLOOKUP([2]!Tabla1[[#This Row],[Descripción]],[2]!Tabla10[Descripción],[2]!Tabla10[Precio Unitario],0))</f>
        <v/>
      </c>
      <c r="O1576" s="546" t="str">
        <f>IF([2]!Tabla1[[#This Row],[Cantidad de Insumos]]="","",[2]!Tabla1[[#This Row],[Precio Unitario]]*[2]!Tabla1[[#This Row],[Cantidad de Insumos]])</f>
        <v/>
      </c>
      <c r="P1576" s="531" t="str">
        <f>IF([2]!Tabla1[[#This Row],[Descripción]]="","",_xlfn.XLOOKUP([2]!Tabla1[[#This Row],[Descripción]],[2]!Tabla10[Descripción],[2]!Tabla10[CODIGO PRESUPUESTARIO],0))</f>
        <v/>
      </c>
      <c r="Q1576" s="532"/>
      <c r="R1576" s="532" t="str">
        <f>IF([2]!Tabla1[[#This Row],[Insumos]]="","",_xlfn.XLOOKUP([2]!Tabla1[[#This Row],[Insumos]],[2]!Tabla10[Insumo],[2]!Tabla10[InsumoAbrev],"",0))</f>
        <v/>
      </c>
      <c r="S1576" s="191"/>
    </row>
    <row r="1577" spans="2:19">
      <c r="B1577" s="191" t="str">
        <f>IF('Formulario PPGR3'!$G1577="","",CONCATENATE('Formulario PPGR3'!$C1577,".",'Formulario PPGR3'!$D1577,".",'Formulario PPGR3'!$E1577,".",'Formulario PPGR3'!$F1577))</f>
        <v/>
      </c>
      <c r="C1577" s="191" t="str">
        <f>IF('Formulario PPGR3'!$G1577="","",'Formulario PPGR1'!#REF!)</f>
        <v/>
      </c>
      <c r="D1577" s="191" t="str">
        <f>IF('Formulario PPGR3'!$G1577="","",'Formulario PPGR1'!#REF!)</f>
        <v/>
      </c>
      <c r="E1577" s="191" t="str">
        <f>IF('Formulario PPGR3'!$G1577="","",'Formulario PPGR1'!#REF!)</f>
        <v/>
      </c>
      <c r="F1577" s="191" t="str">
        <f>IF('Formulario PPGR3'!$G1577="","",'Formulario PPGR1'!#REF!)</f>
        <v/>
      </c>
      <c r="G1577" s="241"/>
      <c r="H1577" s="528" t="e" cm="1" vm="1">
        <f t="array" ref="H1577">IF([2]!Tabla1[[#This Row],[Código_Actividad]]="","",_xlfn.XLOOKUP([2]!Tabla1[[#This Row],[Código_Actividad]],CodigoActividad,[2]!Tabla2[Actividades Programables Presupuestables],"",0))</f>
        <v>#REF!</v>
      </c>
      <c r="I1577" s="529" t="str">
        <f>IFERROR(VLOOKUP('[2]Formulario PPGR3'!$G1577,'[2]Formulario PPGR2'!$H$9:$V$534,15,FALSE),"")</f>
        <v/>
      </c>
      <c r="J1577" s="534"/>
      <c r="K1577" s="533"/>
      <c r="L1577" s="530" t="str">
        <f>IF([2]!Tabla1[[#This Row],[Descripción]]="","",_xlfn.XLOOKUP([2]!Tabla1[[#This Row],[Descripción]],[2]!Tabla10[Descripción],[2]!Tabla10[Unidad de Medida],"",0))</f>
        <v/>
      </c>
      <c r="M1577" s="321"/>
      <c r="N1577" s="546" t="str">
        <f>IF([2]!Tabla1[[#This Row],[Descripción]]="","",_xlfn.XLOOKUP([2]!Tabla1[[#This Row],[Descripción]],[2]!Tabla10[Descripción],[2]!Tabla10[Precio Unitario],0))</f>
        <v/>
      </c>
      <c r="O1577" s="546" t="str">
        <f>IF([2]!Tabla1[[#This Row],[Cantidad de Insumos]]="","",[2]!Tabla1[[#This Row],[Precio Unitario]]*[2]!Tabla1[[#This Row],[Cantidad de Insumos]])</f>
        <v/>
      </c>
      <c r="P1577" s="531" t="str">
        <f>IF([2]!Tabla1[[#This Row],[Descripción]]="","",_xlfn.XLOOKUP([2]!Tabla1[[#This Row],[Descripción]],[2]!Tabla10[Descripción],[2]!Tabla10[CODIGO PRESUPUESTARIO],0))</f>
        <v/>
      </c>
      <c r="Q1577" s="532"/>
      <c r="R1577" s="532" t="str">
        <f>IF([2]!Tabla1[[#This Row],[Insumos]]="","",_xlfn.XLOOKUP([2]!Tabla1[[#This Row],[Insumos]],[2]!Tabla10[Insumo],[2]!Tabla10[InsumoAbrev],"",0))</f>
        <v/>
      </c>
      <c r="S1577" s="191"/>
    </row>
    <row r="1578" spans="2:19">
      <c r="B1578" s="191" t="str">
        <f>IF('Formulario PPGR3'!$G1578="","",CONCATENATE('Formulario PPGR3'!$C1578,".",'Formulario PPGR3'!$D1578,".",'Formulario PPGR3'!$E1578,".",'Formulario PPGR3'!$F1578))</f>
        <v/>
      </c>
      <c r="C1578" s="191" t="str">
        <f>IF('Formulario PPGR3'!$G1578="","",'Formulario PPGR1'!#REF!)</f>
        <v/>
      </c>
      <c r="D1578" s="191" t="str">
        <f>IF('Formulario PPGR3'!$G1578="","",'Formulario PPGR1'!#REF!)</f>
        <v/>
      </c>
      <c r="E1578" s="191" t="str">
        <f>IF('Formulario PPGR3'!$G1578="","",'Formulario PPGR1'!#REF!)</f>
        <v/>
      </c>
      <c r="F1578" s="191" t="str">
        <f>IF('Formulario PPGR3'!$G1578="","",'Formulario PPGR1'!#REF!)</f>
        <v/>
      </c>
      <c r="G1578" s="241"/>
      <c r="H1578" s="528" t="e" cm="1" vm="1">
        <f t="array" ref="H1578">IF([2]!Tabla1[[#This Row],[Código_Actividad]]="","",_xlfn.XLOOKUP([2]!Tabla1[[#This Row],[Código_Actividad]],CodigoActividad,[2]!Tabla2[Actividades Programables Presupuestables],"",0))</f>
        <v>#REF!</v>
      </c>
      <c r="I1578" s="529" t="str">
        <f>IFERROR(VLOOKUP('[2]Formulario PPGR3'!$G1578,'[2]Formulario PPGR2'!$H$9:$V$534,15,FALSE),"")</f>
        <v/>
      </c>
      <c r="J1578" s="534"/>
      <c r="K1578" s="533"/>
      <c r="L1578" s="530" t="str">
        <f>IF([2]!Tabla1[[#This Row],[Descripción]]="","",_xlfn.XLOOKUP([2]!Tabla1[[#This Row],[Descripción]],[2]!Tabla10[Descripción],[2]!Tabla10[Unidad de Medida],"",0))</f>
        <v/>
      </c>
      <c r="M1578" s="321"/>
      <c r="N1578" s="546" t="str">
        <f>IF([2]!Tabla1[[#This Row],[Descripción]]="","",_xlfn.XLOOKUP([2]!Tabla1[[#This Row],[Descripción]],[2]!Tabla10[Descripción],[2]!Tabla10[Precio Unitario],0))</f>
        <v/>
      </c>
      <c r="O1578" s="546" t="str">
        <f>IF([2]!Tabla1[[#This Row],[Cantidad de Insumos]]="","",[2]!Tabla1[[#This Row],[Precio Unitario]]*[2]!Tabla1[[#This Row],[Cantidad de Insumos]])</f>
        <v/>
      </c>
      <c r="P1578" s="531" t="str">
        <f>IF([2]!Tabla1[[#This Row],[Descripción]]="","",_xlfn.XLOOKUP([2]!Tabla1[[#This Row],[Descripción]],[2]!Tabla10[Descripción],[2]!Tabla10[CODIGO PRESUPUESTARIO],0))</f>
        <v/>
      </c>
      <c r="Q1578" s="532"/>
      <c r="R1578" s="532" t="str">
        <f>IF([2]!Tabla1[[#This Row],[Insumos]]="","",_xlfn.XLOOKUP([2]!Tabla1[[#This Row],[Insumos]],[2]!Tabla10[Insumo],[2]!Tabla10[InsumoAbrev],"",0))</f>
        <v/>
      </c>
      <c r="S1578" s="191"/>
    </row>
    <row r="1579" spans="2:19">
      <c r="B1579" s="191" t="str">
        <f>IF('Formulario PPGR3'!$G1579="","",CONCATENATE('Formulario PPGR3'!$C1579,".",'Formulario PPGR3'!$D1579,".",'Formulario PPGR3'!$E1579,".",'Formulario PPGR3'!$F1579))</f>
        <v/>
      </c>
      <c r="C1579" s="191" t="str">
        <f>IF('Formulario PPGR3'!$G1579="","",'Formulario PPGR1'!#REF!)</f>
        <v/>
      </c>
      <c r="D1579" s="191" t="str">
        <f>IF('Formulario PPGR3'!$G1579="","",'Formulario PPGR1'!#REF!)</f>
        <v/>
      </c>
      <c r="E1579" s="191" t="str">
        <f>IF('Formulario PPGR3'!$G1579="","",'Formulario PPGR1'!#REF!)</f>
        <v/>
      </c>
      <c r="F1579" s="191" t="str">
        <f>IF('Formulario PPGR3'!$G1579="","",'Formulario PPGR1'!#REF!)</f>
        <v/>
      </c>
      <c r="G1579" s="241"/>
      <c r="H1579" s="528" t="e" cm="1" vm="1">
        <f t="array" ref="H1579">IF([2]!Tabla1[[#This Row],[Código_Actividad]]="","",_xlfn.XLOOKUP([2]!Tabla1[[#This Row],[Código_Actividad]],CodigoActividad,[2]!Tabla2[Actividades Programables Presupuestables],"",0))</f>
        <v>#REF!</v>
      </c>
      <c r="I1579" s="529" t="str">
        <f>IFERROR(VLOOKUP('[2]Formulario PPGR3'!$G1579,'[2]Formulario PPGR2'!$H$9:$V$534,15,FALSE),"")</f>
        <v/>
      </c>
      <c r="J1579" s="534"/>
      <c r="K1579" s="533"/>
      <c r="L1579" s="530" t="str">
        <f>IF([2]!Tabla1[[#This Row],[Descripción]]="","",_xlfn.XLOOKUP([2]!Tabla1[[#This Row],[Descripción]],[2]!Tabla10[Descripción],[2]!Tabla10[Unidad de Medida],"",0))</f>
        <v/>
      </c>
      <c r="M1579" s="321"/>
      <c r="N1579" s="546" t="str">
        <f>IF([2]!Tabla1[[#This Row],[Descripción]]="","",_xlfn.XLOOKUP([2]!Tabla1[[#This Row],[Descripción]],[2]!Tabla10[Descripción],[2]!Tabla10[Precio Unitario],0))</f>
        <v/>
      </c>
      <c r="O1579" s="546" t="str">
        <f>IF([2]!Tabla1[[#This Row],[Cantidad de Insumos]]="","",[2]!Tabla1[[#This Row],[Precio Unitario]]*[2]!Tabla1[[#This Row],[Cantidad de Insumos]])</f>
        <v/>
      </c>
      <c r="P1579" s="531" t="str">
        <f>IF([2]!Tabla1[[#This Row],[Descripción]]="","",_xlfn.XLOOKUP([2]!Tabla1[[#This Row],[Descripción]],[2]!Tabla10[Descripción],[2]!Tabla10[CODIGO PRESUPUESTARIO],0))</f>
        <v/>
      </c>
      <c r="Q1579" s="532"/>
      <c r="R1579" s="532" t="str">
        <f>IF([2]!Tabla1[[#This Row],[Insumos]]="","",_xlfn.XLOOKUP([2]!Tabla1[[#This Row],[Insumos]],[2]!Tabla10[Insumo],[2]!Tabla10[InsumoAbrev],"",0))</f>
        <v/>
      </c>
      <c r="S1579" s="191"/>
    </row>
    <row r="1580" spans="2:19">
      <c r="B1580" s="191" t="str">
        <f>IF('Formulario PPGR3'!$G1580="","",CONCATENATE('Formulario PPGR3'!$C1580,".",'Formulario PPGR3'!$D1580,".",'Formulario PPGR3'!$E1580,".",'Formulario PPGR3'!$F1580))</f>
        <v/>
      </c>
      <c r="C1580" s="191" t="str">
        <f>IF('Formulario PPGR3'!$G1580="","",'Formulario PPGR1'!#REF!)</f>
        <v/>
      </c>
      <c r="D1580" s="191" t="str">
        <f>IF('Formulario PPGR3'!$G1580="","",'Formulario PPGR1'!#REF!)</f>
        <v/>
      </c>
      <c r="E1580" s="191" t="str">
        <f>IF('Formulario PPGR3'!$G1580="","",'Formulario PPGR1'!#REF!)</f>
        <v/>
      </c>
      <c r="F1580" s="191" t="str">
        <f>IF('Formulario PPGR3'!$G1580="","",'Formulario PPGR1'!#REF!)</f>
        <v/>
      </c>
      <c r="G1580" s="241"/>
      <c r="H1580" s="528" t="e" cm="1" vm="1">
        <f t="array" ref="H1580">IF([2]!Tabla1[[#This Row],[Código_Actividad]]="","",_xlfn.XLOOKUP([2]!Tabla1[[#This Row],[Código_Actividad]],CodigoActividad,[2]!Tabla2[Actividades Programables Presupuestables],"",0))</f>
        <v>#REF!</v>
      </c>
      <c r="I1580" s="529" t="str">
        <f>IFERROR(VLOOKUP('[2]Formulario PPGR3'!$G1580,'[2]Formulario PPGR2'!$H$9:$V$534,15,FALSE),"")</f>
        <v/>
      </c>
      <c r="J1580" s="534"/>
      <c r="K1580" s="533"/>
      <c r="L1580" s="530" t="str">
        <f>IF([2]!Tabla1[[#This Row],[Descripción]]="","",_xlfn.XLOOKUP([2]!Tabla1[[#This Row],[Descripción]],[2]!Tabla10[Descripción],[2]!Tabla10[Unidad de Medida],"",0))</f>
        <v/>
      </c>
      <c r="M1580" s="321"/>
      <c r="N1580" s="546" t="str">
        <f>IF([2]!Tabla1[[#This Row],[Descripción]]="","",_xlfn.XLOOKUP([2]!Tabla1[[#This Row],[Descripción]],[2]!Tabla10[Descripción],[2]!Tabla10[Precio Unitario],0))</f>
        <v/>
      </c>
      <c r="O1580" s="546" t="str">
        <f>IF([2]!Tabla1[[#This Row],[Cantidad de Insumos]]="","",[2]!Tabla1[[#This Row],[Precio Unitario]]*[2]!Tabla1[[#This Row],[Cantidad de Insumos]])</f>
        <v/>
      </c>
      <c r="P1580" s="531" t="str">
        <f>IF([2]!Tabla1[[#This Row],[Descripción]]="","",_xlfn.XLOOKUP([2]!Tabla1[[#This Row],[Descripción]],[2]!Tabla10[Descripción],[2]!Tabla10[CODIGO PRESUPUESTARIO],0))</f>
        <v/>
      </c>
      <c r="Q1580" s="532"/>
      <c r="R1580" s="532" t="str">
        <f>IF([2]!Tabla1[[#This Row],[Insumos]]="","",_xlfn.XLOOKUP([2]!Tabla1[[#This Row],[Insumos]],[2]!Tabla10[Insumo],[2]!Tabla10[InsumoAbrev],"",0))</f>
        <v/>
      </c>
      <c r="S1580" s="191"/>
    </row>
    <row r="1581" spans="2:19">
      <c r="B1581" s="191" t="str">
        <f>IF('Formulario PPGR3'!$G1581="","",CONCATENATE('Formulario PPGR3'!$C1581,".",'Formulario PPGR3'!$D1581,".",'Formulario PPGR3'!$E1581,".",'Formulario PPGR3'!$F1581))</f>
        <v/>
      </c>
      <c r="C1581" s="191" t="str">
        <f>IF('Formulario PPGR3'!$G1581="","",'Formulario PPGR1'!#REF!)</f>
        <v/>
      </c>
      <c r="D1581" s="191" t="str">
        <f>IF('Formulario PPGR3'!$G1581="","",'Formulario PPGR1'!#REF!)</f>
        <v/>
      </c>
      <c r="E1581" s="191" t="str">
        <f>IF('Formulario PPGR3'!$G1581="","",'Formulario PPGR1'!#REF!)</f>
        <v/>
      </c>
      <c r="F1581" s="191" t="str">
        <f>IF('Formulario PPGR3'!$G1581="","",'Formulario PPGR1'!#REF!)</f>
        <v/>
      </c>
      <c r="G1581" s="241"/>
      <c r="H1581" s="528" t="e" cm="1" vm="1">
        <f t="array" ref="H1581">IF([2]!Tabla1[[#This Row],[Código_Actividad]]="","",_xlfn.XLOOKUP([2]!Tabla1[[#This Row],[Código_Actividad]],CodigoActividad,[2]!Tabla2[Actividades Programables Presupuestables],"",0))</f>
        <v>#REF!</v>
      </c>
      <c r="I1581" s="529" t="str">
        <f>IFERROR(VLOOKUP('[2]Formulario PPGR3'!$G1581,'[2]Formulario PPGR2'!$H$9:$V$534,15,FALSE),"")</f>
        <v/>
      </c>
      <c r="J1581" s="534"/>
      <c r="K1581" s="533"/>
      <c r="L1581" s="530" t="str">
        <f>IF([2]!Tabla1[[#This Row],[Descripción]]="","",_xlfn.XLOOKUP([2]!Tabla1[[#This Row],[Descripción]],[2]!Tabla10[Descripción],[2]!Tabla10[Unidad de Medida],"",0))</f>
        <v/>
      </c>
      <c r="M1581" s="321"/>
      <c r="N1581" s="546" t="str">
        <f>IF([2]!Tabla1[[#This Row],[Descripción]]="","",_xlfn.XLOOKUP([2]!Tabla1[[#This Row],[Descripción]],[2]!Tabla10[Descripción],[2]!Tabla10[Precio Unitario],0))</f>
        <v/>
      </c>
      <c r="O1581" s="546" t="str">
        <f>IF([2]!Tabla1[[#This Row],[Cantidad de Insumos]]="","",[2]!Tabla1[[#This Row],[Precio Unitario]]*[2]!Tabla1[[#This Row],[Cantidad de Insumos]])</f>
        <v/>
      </c>
      <c r="P1581" s="531" t="str">
        <f>IF([2]!Tabla1[[#This Row],[Descripción]]="","",_xlfn.XLOOKUP([2]!Tabla1[[#This Row],[Descripción]],[2]!Tabla10[Descripción],[2]!Tabla10[CODIGO PRESUPUESTARIO],0))</f>
        <v/>
      </c>
      <c r="Q1581" s="532"/>
      <c r="R1581" s="532" t="str">
        <f>IF([2]!Tabla1[[#This Row],[Insumos]]="","",_xlfn.XLOOKUP([2]!Tabla1[[#This Row],[Insumos]],[2]!Tabla10[Insumo],[2]!Tabla10[InsumoAbrev],"",0))</f>
        <v/>
      </c>
      <c r="S1581" s="191"/>
    </row>
    <row r="1582" spans="2:19">
      <c r="B1582" s="191" t="str">
        <f>IF('Formulario PPGR3'!$G1582="","",CONCATENATE('Formulario PPGR3'!$C1582,".",'Formulario PPGR3'!$D1582,".",'Formulario PPGR3'!$E1582,".",'Formulario PPGR3'!$F1582))</f>
        <v/>
      </c>
      <c r="C1582" s="191" t="str">
        <f>IF('Formulario PPGR3'!$G1582="","",'Formulario PPGR1'!#REF!)</f>
        <v/>
      </c>
      <c r="D1582" s="191" t="str">
        <f>IF('Formulario PPGR3'!$G1582="","",'Formulario PPGR1'!#REF!)</f>
        <v/>
      </c>
      <c r="E1582" s="191" t="str">
        <f>IF('Formulario PPGR3'!$G1582="","",'Formulario PPGR1'!#REF!)</f>
        <v/>
      </c>
      <c r="F1582" s="191" t="str">
        <f>IF('Formulario PPGR3'!$G1582="","",'Formulario PPGR1'!#REF!)</f>
        <v/>
      </c>
      <c r="G1582" s="241"/>
      <c r="H1582" s="528" t="e" cm="1" vm="1">
        <f t="array" ref="H1582">IF([2]!Tabla1[[#This Row],[Código_Actividad]]="","",_xlfn.XLOOKUP([2]!Tabla1[[#This Row],[Código_Actividad]],CodigoActividad,[2]!Tabla2[Actividades Programables Presupuestables],"",0))</f>
        <v>#REF!</v>
      </c>
      <c r="I1582" s="529" t="str">
        <f>IFERROR(VLOOKUP('[2]Formulario PPGR3'!$G1582,'[2]Formulario PPGR2'!$H$9:$V$534,15,FALSE),"")</f>
        <v/>
      </c>
      <c r="J1582" s="534"/>
      <c r="K1582" s="533"/>
      <c r="L1582" s="530" t="str">
        <f>IF([2]!Tabla1[[#This Row],[Descripción]]="","",_xlfn.XLOOKUP([2]!Tabla1[[#This Row],[Descripción]],[2]!Tabla10[Descripción],[2]!Tabla10[Unidad de Medida],"",0))</f>
        <v/>
      </c>
      <c r="M1582" s="321"/>
      <c r="N1582" s="546" t="str">
        <f>IF([2]!Tabla1[[#This Row],[Descripción]]="","",_xlfn.XLOOKUP([2]!Tabla1[[#This Row],[Descripción]],[2]!Tabla10[Descripción],[2]!Tabla10[Precio Unitario],0))</f>
        <v/>
      </c>
      <c r="O1582" s="546" t="str">
        <f>IF([2]!Tabla1[[#This Row],[Cantidad de Insumos]]="","",[2]!Tabla1[[#This Row],[Precio Unitario]]*[2]!Tabla1[[#This Row],[Cantidad de Insumos]])</f>
        <v/>
      </c>
      <c r="P1582" s="531" t="str">
        <f>IF([2]!Tabla1[[#This Row],[Descripción]]="","",_xlfn.XLOOKUP([2]!Tabla1[[#This Row],[Descripción]],[2]!Tabla10[Descripción],[2]!Tabla10[CODIGO PRESUPUESTARIO],0))</f>
        <v/>
      </c>
      <c r="Q1582" s="532"/>
      <c r="R1582" s="532" t="str">
        <f>IF([2]!Tabla1[[#This Row],[Insumos]]="","",_xlfn.XLOOKUP([2]!Tabla1[[#This Row],[Insumos]],[2]!Tabla10[Insumo],[2]!Tabla10[InsumoAbrev],"",0))</f>
        <v/>
      </c>
      <c r="S1582" s="191"/>
    </row>
    <row r="1583" spans="2:19">
      <c r="B1583" s="191" t="str">
        <f>IF('Formulario PPGR3'!$G1583="","",CONCATENATE('Formulario PPGR3'!$C1583,".",'Formulario PPGR3'!$D1583,".",'Formulario PPGR3'!$E1583,".",'Formulario PPGR3'!$F1583))</f>
        <v/>
      </c>
      <c r="C1583" s="191" t="str">
        <f>IF('Formulario PPGR3'!$G1583="","",'Formulario PPGR1'!#REF!)</f>
        <v/>
      </c>
      <c r="D1583" s="191" t="str">
        <f>IF('Formulario PPGR3'!$G1583="","",'Formulario PPGR1'!#REF!)</f>
        <v/>
      </c>
      <c r="E1583" s="191" t="str">
        <f>IF('Formulario PPGR3'!$G1583="","",'Formulario PPGR1'!#REF!)</f>
        <v/>
      </c>
      <c r="F1583" s="191" t="str">
        <f>IF('Formulario PPGR3'!$G1583="","",'Formulario PPGR1'!#REF!)</f>
        <v/>
      </c>
      <c r="G1583" s="241"/>
      <c r="H1583" s="528" t="e" cm="1" vm="1">
        <f t="array" ref="H1583">IF([2]!Tabla1[[#This Row],[Código_Actividad]]="","",_xlfn.XLOOKUP([2]!Tabla1[[#This Row],[Código_Actividad]],CodigoActividad,[2]!Tabla2[Actividades Programables Presupuestables],"",0))</f>
        <v>#REF!</v>
      </c>
      <c r="I1583" s="529" t="str">
        <f>IFERROR(VLOOKUP('[2]Formulario PPGR3'!$G1583,'[2]Formulario PPGR2'!$H$9:$V$534,15,FALSE),"")</f>
        <v/>
      </c>
      <c r="J1583" s="534"/>
      <c r="K1583" s="533"/>
      <c r="L1583" s="530" t="str">
        <f>IF([2]!Tabla1[[#This Row],[Descripción]]="","",_xlfn.XLOOKUP([2]!Tabla1[[#This Row],[Descripción]],[2]!Tabla10[Descripción],[2]!Tabla10[Unidad de Medida],"",0))</f>
        <v/>
      </c>
      <c r="M1583" s="321"/>
      <c r="N1583" s="546" t="str">
        <f>IF([2]!Tabla1[[#This Row],[Descripción]]="","",_xlfn.XLOOKUP([2]!Tabla1[[#This Row],[Descripción]],[2]!Tabla10[Descripción],[2]!Tabla10[Precio Unitario],0))</f>
        <v/>
      </c>
      <c r="O1583" s="546" t="str">
        <f>IF([2]!Tabla1[[#This Row],[Cantidad de Insumos]]="","",[2]!Tabla1[[#This Row],[Precio Unitario]]*[2]!Tabla1[[#This Row],[Cantidad de Insumos]])</f>
        <v/>
      </c>
      <c r="P1583" s="531" t="str">
        <f>IF([2]!Tabla1[[#This Row],[Descripción]]="","",_xlfn.XLOOKUP([2]!Tabla1[[#This Row],[Descripción]],[2]!Tabla10[Descripción],[2]!Tabla10[CODIGO PRESUPUESTARIO],0))</f>
        <v/>
      </c>
      <c r="Q1583" s="532"/>
      <c r="R1583" s="532" t="str">
        <f>IF([2]!Tabla1[[#This Row],[Insumos]]="","",_xlfn.XLOOKUP([2]!Tabla1[[#This Row],[Insumos]],[2]!Tabla10[Insumo],[2]!Tabla10[InsumoAbrev],"",0))</f>
        <v/>
      </c>
      <c r="S1583" s="191"/>
    </row>
    <row r="1584" spans="2:19">
      <c r="B1584" s="191" t="str">
        <f>IF('Formulario PPGR3'!$G1584="","",CONCATENATE('Formulario PPGR3'!$C1584,".",'Formulario PPGR3'!$D1584,".",'Formulario PPGR3'!$E1584,".",'Formulario PPGR3'!$F1584))</f>
        <v/>
      </c>
      <c r="C1584" s="191" t="str">
        <f>IF('Formulario PPGR3'!$G1584="","",'Formulario PPGR1'!#REF!)</f>
        <v/>
      </c>
      <c r="D1584" s="191" t="str">
        <f>IF('Formulario PPGR3'!$G1584="","",'Formulario PPGR1'!#REF!)</f>
        <v/>
      </c>
      <c r="E1584" s="191" t="str">
        <f>IF('Formulario PPGR3'!$G1584="","",'Formulario PPGR1'!#REF!)</f>
        <v/>
      </c>
      <c r="F1584" s="191" t="str">
        <f>IF('Formulario PPGR3'!$G1584="","",'Formulario PPGR1'!#REF!)</f>
        <v/>
      </c>
      <c r="G1584" s="241"/>
      <c r="H1584" s="528" t="e" cm="1" vm="1">
        <f t="array" ref="H1584">IF([2]!Tabla1[[#This Row],[Código_Actividad]]="","",_xlfn.XLOOKUP([2]!Tabla1[[#This Row],[Código_Actividad]],CodigoActividad,[2]!Tabla2[Actividades Programables Presupuestables],"",0))</f>
        <v>#REF!</v>
      </c>
      <c r="I1584" s="529" t="str">
        <f>IFERROR(VLOOKUP('[2]Formulario PPGR3'!$G1584,'[2]Formulario PPGR2'!$H$9:$V$534,15,FALSE),"")</f>
        <v/>
      </c>
      <c r="J1584" s="534"/>
      <c r="K1584" s="533"/>
      <c r="L1584" s="530" t="str">
        <f>IF([2]!Tabla1[[#This Row],[Descripción]]="","",_xlfn.XLOOKUP([2]!Tabla1[[#This Row],[Descripción]],[2]!Tabla10[Descripción],[2]!Tabla10[Unidad de Medida],"",0))</f>
        <v/>
      </c>
      <c r="M1584" s="321"/>
      <c r="N1584" s="546" t="str">
        <f>IF([2]!Tabla1[[#This Row],[Descripción]]="","",_xlfn.XLOOKUP([2]!Tabla1[[#This Row],[Descripción]],[2]!Tabla10[Descripción],[2]!Tabla10[Precio Unitario],0))</f>
        <v/>
      </c>
      <c r="O1584" s="546" t="str">
        <f>IF([2]!Tabla1[[#This Row],[Cantidad de Insumos]]="","",[2]!Tabla1[[#This Row],[Precio Unitario]]*[2]!Tabla1[[#This Row],[Cantidad de Insumos]])</f>
        <v/>
      </c>
      <c r="P1584" s="531" t="str">
        <f>IF([2]!Tabla1[[#This Row],[Descripción]]="","",_xlfn.XLOOKUP([2]!Tabla1[[#This Row],[Descripción]],[2]!Tabla10[Descripción],[2]!Tabla10[CODIGO PRESUPUESTARIO],0))</f>
        <v/>
      </c>
      <c r="Q1584" s="532"/>
      <c r="R1584" s="532" t="str">
        <f>IF([2]!Tabla1[[#This Row],[Insumos]]="","",_xlfn.XLOOKUP([2]!Tabla1[[#This Row],[Insumos]],[2]!Tabla10[Insumo],[2]!Tabla10[InsumoAbrev],"",0))</f>
        <v/>
      </c>
      <c r="S1584" s="191"/>
    </row>
    <row r="1585" spans="2:19">
      <c r="B1585" s="191" t="str">
        <f>IF('Formulario PPGR3'!$G1585="","",CONCATENATE('Formulario PPGR3'!$C1585,".",'Formulario PPGR3'!$D1585,".",'Formulario PPGR3'!$E1585,".",'Formulario PPGR3'!$F1585))</f>
        <v/>
      </c>
      <c r="C1585" s="191" t="str">
        <f>IF('Formulario PPGR3'!$G1585="","",'Formulario PPGR1'!#REF!)</f>
        <v/>
      </c>
      <c r="D1585" s="191" t="str">
        <f>IF('Formulario PPGR3'!$G1585="","",'Formulario PPGR1'!#REF!)</f>
        <v/>
      </c>
      <c r="E1585" s="191" t="str">
        <f>IF('Formulario PPGR3'!$G1585="","",'Formulario PPGR1'!#REF!)</f>
        <v/>
      </c>
      <c r="F1585" s="191" t="str">
        <f>IF('Formulario PPGR3'!$G1585="","",'Formulario PPGR1'!#REF!)</f>
        <v/>
      </c>
      <c r="G1585" s="241"/>
      <c r="H1585" s="528" t="e" cm="1" vm="1">
        <f t="array" ref="H1585">IF([2]!Tabla1[[#This Row],[Código_Actividad]]="","",_xlfn.XLOOKUP([2]!Tabla1[[#This Row],[Código_Actividad]],CodigoActividad,[2]!Tabla2[Actividades Programables Presupuestables],"",0))</f>
        <v>#REF!</v>
      </c>
      <c r="I1585" s="529" t="str">
        <f>IFERROR(VLOOKUP('[2]Formulario PPGR3'!$G1585,'[2]Formulario PPGR2'!$H$9:$V$534,15,FALSE),"")</f>
        <v/>
      </c>
      <c r="J1585" s="534"/>
      <c r="K1585" s="533"/>
      <c r="L1585" s="530" t="str">
        <f>IF([2]!Tabla1[[#This Row],[Descripción]]="","",_xlfn.XLOOKUP([2]!Tabla1[[#This Row],[Descripción]],[2]!Tabla10[Descripción],[2]!Tabla10[Unidad de Medida],"",0))</f>
        <v/>
      </c>
      <c r="M1585" s="321"/>
      <c r="N1585" s="546" t="str">
        <f>IF([2]!Tabla1[[#This Row],[Descripción]]="","",_xlfn.XLOOKUP([2]!Tabla1[[#This Row],[Descripción]],[2]!Tabla10[Descripción],[2]!Tabla10[Precio Unitario],0))</f>
        <v/>
      </c>
      <c r="O1585" s="546" t="str">
        <f>IF([2]!Tabla1[[#This Row],[Cantidad de Insumos]]="","",[2]!Tabla1[[#This Row],[Precio Unitario]]*[2]!Tabla1[[#This Row],[Cantidad de Insumos]])</f>
        <v/>
      </c>
      <c r="P1585" s="531" t="str">
        <f>IF([2]!Tabla1[[#This Row],[Descripción]]="","",_xlfn.XLOOKUP([2]!Tabla1[[#This Row],[Descripción]],[2]!Tabla10[Descripción],[2]!Tabla10[CODIGO PRESUPUESTARIO],0))</f>
        <v/>
      </c>
      <c r="Q1585" s="532"/>
      <c r="R1585" s="532" t="str">
        <f>IF([2]!Tabla1[[#This Row],[Insumos]]="","",_xlfn.XLOOKUP([2]!Tabla1[[#This Row],[Insumos]],[2]!Tabla10[Insumo],[2]!Tabla10[InsumoAbrev],"",0))</f>
        <v/>
      </c>
      <c r="S1585" s="191"/>
    </row>
    <row r="1586" spans="2:19">
      <c r="B1586" s="191" t="str">
        <f>IF('Formulario PPGR3'!$G1586="","",CONCATENATE('Formulario PPGR3'!$C1586,".",'Formulario PPGR3'!$D1586,".",'Formulario PPGR3'!$E1586,".",'Formulario PPGR3'!$F1586))</f>
        <v/>
      </c>
      <c r="C1586" s="191" t="str">
        <f>IF('Formulario PPGR3'!$G1586="","",'Formulario PPGR1'!#REF!)</f>
        <v/>
      </c>
      <c r="D1586" s="191" t="str">
        <f>IF('Formulario PPGR3'!$G1586="","",'Formulario PPGR1'!#REF!)</f>
        <v/>
      </c>
      <c r="E1586" s="191" t="str">
        <f>IF('Formulario PPGR3'!$G1586="","",'Formulario PPGR1'!#REF!)</f>
        <v/>
      </c>
      <c r="F1586" s="191" t="str">
        <f>IF('Formulario PPGR3'!$G1586="","",'Formulario PPGR1'!#REF!)</f>
        <v/>
      </c>
      <c r="G1586" s="241"/>
      <c r="H1586" s="528" t="e" cm="1" vm="1">
        <f t="array" ref="H1586">IF([2]!Tabla1[[#This Row],[Código_Actividad]]="","",_xlfn.XLOOKUP([2]!Tabla1[[#This Row],[Código_Actividad]],CodigoActividad,[2]!Tabla2[Actividades Programables Presupuestables],"",0))</f>
        <v>#REF!</v>
      </c>
      <c r="I1586" s="529" t="str">
        <f>IFERROR(VLOOKUP('[2]Formulario PPGR3'!$G1586,'[2]Formulario PPGR2'!$H$9:$V$534,15,FALSE),"")</f>
        <v/>
      </c>
      <c r="J1586" s="534"/>
      <c r="K1586" s="533"/>
      <c r="L1586" s="530" t="str">
        <f>IF([2]!Tabla1[[#This Row],[Descripción]]="","",_xlfn.XLOOKUP([2]!Tabla1[[#This Row],[Descripción]],[2]!Tabla10[Descripción],[2]!Tabla10[Unidad de Medida],"",0))</f>
        <v/>
      </c>
      <c r="M1586" s="321"/>
      <c r="N1586" s="546" t="str">
        <f>IF([2]!Tabla1[[#This Row],[Descripción]]="","",_xlfn.XLOOKUP([2]!Tabla1[[#This Row],[Descripción]],[2]!Tabla10[Descripción],[2]!Tabla10[Precio Unitario],0))</f>
        <v/>
      </c>
      <c r="O1586" s="546" t="str">
        <f>IF([2]!Tabla1[[#This Row],[Cantidad de Insumos]]="","",[2]!Tabla1[[#This Row],[Precio Unitario]]*[2]!Tabla1[[#This Row],[Cantidad de Insumos]])</f>
        <v/>
      </c>
      <c r="P1586" s="531" t="str">
        <f>IF([2]!Tabla1[[#This Row],[Descripción]]="","",_xlfn.XLOOKUP([2]!Tabla1[[#This Row],[Descripción]],[2]!Tabla10[Descripción],[2]!Tabla10[CODIGO PRESUPUESTARIO],0))</f>
        <v/>
      </c>
      <c r="Q1586" s="532"/>
      <c r="R1586" s="532" t="str">
        <f>IF([2]!Tabla1[[#This Row],[Insumos]]="","",_xlfn.XLOOKUP([2]!Tabla1[[#This Row],[Insumos]],[2]!Tabla10[Insumo],[2]!Tabla10[InsumoAbrev],"",0))</f>
        <v/>
      </c>
      <c r="S1586" s="191"/>
    </row>
    <row r="1587" spans="2:19">
      <c r="B1587" s="191" t="str">
        <f>IF('Formulario PPGR3'!$G1587="","",CONCATENATE('Formulario PPGR3'!$C1587,".",'Formulario PPGR3'!$D1587,".",'Formulario PPGR3'!$E1587,".",'Formulario PPGR3'!$F1587))</f>
        <v/>
      </c>
      <c r="C1587" s="191" t="str">
        <f>IF('Formulario PPGR3'!$G1587="","",'Formulario PPGR1'!#REF!)</f>
        <v/>
      </c>
      <c r="D1587" s="191" t="str">
        <f>IF('Formulario PPGR3'!$G1587="","",'Formulario PPGR1'!#REF!)</f>
        <v/>
      </c>
      <c r="E1587" s="191" t="str">
        <f>IF('Formulario PPGR3'!$G1587="","",'Formulario PPGR1'!#REF!)</f>
        <v/>
      </c>
      <c r="F1587" s="191" t="str">
        <f>IF('Formulario PPGR3'!$G1587="","",'Formulario PPGR1'!#REF!)</f>
        <v/>
      </c>
      <c r="G1587" s="241"/>
      <c r="H1587" s="528" t="e" cm="1" vm="1">
        <f t="array" ref="H1587">IF([2]!Tabla1[[#This Row],[Código_Actividad]]="","",_xlfn.XLOOKUP([2]!Tabla1[[#This Row],[Código_Actividad]],CodigoActividad,[2]!Tabla2[Actividades Programables Presupuestables],"",0))</f>
        <v>#REF!</v>
      </c>
      <c r="I1587" s="529" t="str">
        <f>IFERROR(VLOOKUP('[2]Formulario PPGR3'!$G1587,'[2]Formulario PPGR2'!$H$9:$V$534,15,FALSE),"")</f>
        <v/>
      </c>
      <c r="J1587" s="534"/>
      <c r="K1587" s="533"/>
      <c r="L1587" s="530" t="str">
        <f>IF([2]!Tabla1[[#This Row],[Descripción]]="","",_xlfn.XLOOKUP([2]!Tabla1[[#This Row],[Descripción]],[2]!Tabla10[Descripción],[2]!Tabla10[Unidad de Medida],"",0))</f>
        <v/>
      </c>
      <c r="M1587" s="321"/>
      <c r="N1587" s="546" t="str">
        <f>IF([2]!Tabla1[[#This Row],[Descripción]]="","",_xlfn.XLOOKUP([2]!Tabla1[[#This Row],[Descripción]],[2]!Tabla10[Descripción],[2]!Tabla10[Precio Unitario],0))</f>
        <v/>
      </c>
      <c r="O1587" s="546" t="str">
        <f>IF([2]!Tabla1[[#This Row],[Cantidad de Insumos]]="","",[2]!Tabla1[[#This Row],[Precio Unitario]]*[2]!Tabla1[[#This Row],[Cantidad de Insumos]])</f>
        <v/>
      </c>
      <c r="P1587" s="531" t="str">
        <f>IF([2]!Tabla1[[#This Row],[Descripción]]="","",_xlfn.XLOOKUP([2]!Tabla1[[#This Row],[Descripción]],[2]!Tabla10[Descripción],[2]!Tabla10[CODIGO PRESUPUESTARIO],0))</f>
        <v/>
      </c>
      <c r="Q1587" s="532"/>
      <c r="R1587" s="532" t="str">
        <f>IF([2]!Tabla1[[#This Row],[Insumos]]="","",_xlfn.XLOOKUP([2]!Tabla1[[#This Row],[Insumos]],[2]!Tabla10[Insumo],[2]!Tabla10[InsumoAbrev],"",0))</f>
        <v/>
      </c>
      <c r="S1587" s="191"/>
    </row>
    <row r="1588" spans="2:19">
      <c r="B1588" s="191" t="str">
        <f>IF('Formulario PPGR3'!$G1588="","",CONCATENATE('Formulario PPGR3'!$C1588,".",'Formulario PPGR3'!$D1588,".",'Formulario PPGR3'!$E1588,".",'Formulario PPGR3'!$F1588))</f>
        <v/>
      </c>
      <c r="C1588" s="191" t="str">
        <f>IF('Formulario PPGR3'!$G1588="","",'Formulario PPGR1'!#REF!)</f>
        <v/>
      </c>
      <c r="D1588" s="191" t="str">
        <f>IF('Formulario PPGR3'!$G1588="","",'Formulario PPGR1'!#REF!)</f>
        <v/>
      </c>
      <c r="E1588" s="191" t="str">
        <f>IF('Formulario PPGR3'!$G1588="","",'Formulario PPGR1'!#REF!)</f>
        <v/>
      </c>
      <c r="F1588" s="191" t="str">
        <f>IF('Formulario PPGR3'!$G1588="","",'Formulario PPGR1'!#REF!)</f>
        <v/>
      </c>
      <c r="G1588" s="241"/>
      <c r="H1588" s="528" t="e" cm="1" vm="1">
        <f t="array" ref="H1588">IF([2]!Tabla1[[#This Row],[Código_Actividad]]="","",_xlfn.XLOOKUP([2]!Tabla1[[#This Row],[Código_Actividad]],CodigoActividad,[2]!Tabla2[Actividades Programables Presupuestables],"",0))</f>
        <v>#REF!</v>
      </c>
      <c r="I1588" s="529" t="str">
        <f>IFERROR(VLOOKUP('[2]Formulario PPGR3'!$G1588,'[2]Formulario PPGR2'!$H$9:$V$534,15,FALSE),"")</f>
        <v/>
      </c>
      <c r="J1588" s="534"/>
      <c r="K1588" s="533"/>
      <c r="L1588" s="530" t="str">
        <f>IF([2]!Tabla1[[#This Row],[Descripción]]="","",_xlfn.XLOOKUP([2]!Tabla1[[#This Row],[Descripción]],[2]!Tabla10[Descripción],[2]!Tabla10[Unidad de Medida],"",0))</f>
        <v/>
      </c>
      <c r="M1588" s="321"/>
      <c r="N1588" s="546" t="str">
        <f>IF([2]!Tabla1[[#This Row],[Descripción]]="","",_xlfn.XLOOKUP([2]!Tabla1[[#This Row],[Descripción]],[2]!Tabla10[Descripción],[2]!Tabla10[Precio Unitario],0))</f>
        <v/>
      </c>
      <c r="O1588" s="546" t="str">
        <f>IF([2]!Tabla1[[#This Row],[Cantidad de Insumos]]="","",[2]!Tabla1[[#This Row],[Precio Unitario]]*[2]!Tabla1[[#This Row],[Cantidad de Insumos]])</f>
        <v/>
      </c>
      <c r="P1588" s="531" t="str">
        <f>IF([2]!Tabla1[[#This Row],[Descripción]]="","",_xlfn.XLOOKUP([2]!Tabla1[[#This Row],[Descripción]],[2]!Tabla10[Descripción],[2]!Tabla10[CODIGO PRESUPUESTARIO],0))</f>
        <v/>
      </c>
      <c r="Q1588" s="532"/>
      <c r="R1588" s="532" t="str">
        <f>IF([2]!Tabla1[[#This Row],[Insumos]]="","",_xlfn.XLOOKUP([2]!Tabla1[[#This Row],[Insumos]],[2]!Tabla10[Insumo],[2]!Tabla10[InsumoAbrev],"",0))</f>
        <v/>
      </c>
      <c r="S1588" s="191"/>
    </row>
    <row r="1589" spans="2:19">
      <c r="B1589" s="191" t="str">
        <f>IF('Formulario PPGR3'!$G1589="","",CONCATENATE('Formulario PPGR3'!$C1589,".",'Formulario PPGR3'!$D1589,".",'Formulario PPGR3'!$E1589,".",'Formulario PPGR3'!$F1589))</f>
        <v/>
      </c>
      <c r="C1589" s="191" t="str">
        <f>IF('Formulario PPGR3'!$G1589="","",'Formulario PPGR1'!#REF!)</f>
        <v/>
      </c>
      <c r="D1589" s="191" t="str">
        <f>IF('Formulario PPGR3'!$G1589="","",'Formulario PPGR1'!#REF!)</f>
        <v/>
      </c>
      <c r="E1589" s="191" t="str">
        <f>IF('Formulario PPGR3'!$G1589="","",'Formulario PPGR1'!#REF!)</f>
        <v/>
      </c>
      <c r="F1589" s="191" t="str">
        <f>IF('Formulario PPGR3'!$G1589="","",'Formulario PPGR1'!#REF!)</f>
        <v/>
      </c>
      <c r="G1589" s="241"/>
      <c r="H1589" s="528" t="e" cm="1" vm="1">
        <f t="array" ref="H1589">IF([2]!Tabla1[[#This Row],[Código_Actividad]]="","",_xlfn.XLOOKUP([2]!Tabla1[[#This Row],[Código_Actividad]],CodigoActividad,[2]!Tabla2[Actividades Programables Presupuestables],"",0))</f>
        <v>#REF!</v>
      </c>
      <c r="I1589" s="529" t="str">
        <f>IFERROR(VLOOKUP('[2]Formulario PPGR3'!$G1589,'[2]Formulario PPGR2'!$H$9:$V$534,15,FALSE),"")</f>
        <v/>
      </c>
      <c r="J1589" s="534"/>
      <c r="K1589" s="533"/>
      <c r="L1589" s="530" t="str">
        <f>IF([2]!Tabla1[[#This Row],[Descripción]]="","",_xlfn.XLOOKUP([2]!Tabla1[[#This Row],[Descripción]],[2]!Tabla10[Descripción],[2]!Tabla10[Unidad de Medida],"",0))</f>
        <v/>
      </c>
      <c r="M1589" s="321"/>
      <c r="N1589" s="546" t="str">
        <f>IF([2]!Tabla1[[#This Row],[Descripción]]="","",_xlfn.XLOOKUP([2]!Tabla1[[#This Row],[Descripción]],[2]!Tabla10[Descripción],[2]!Tabla10[Precio Unitario],0))</f>
        <v/>
      </c>
      <c r="O1589" s="546" t="str">
        <f>IF([2]!Tabla1[[#This Row],[Cantidad de Insumos]]="","",[2]!Tabla1[[#This Row],[Precio Unitario]]*[2]!Tabla1[[#This Row],[Cantidad de Insumos]])</f>
        <v/>
      </c>
      <c r="P1589" s="531" t="str">
        <f>IF([2]!Tabla1[[#This Row],[Descripción]]="","",_xlfn.XLOOKUP([2]!Tabla1[[#This Row],[Descripción]],[2]!Tabla10[Descripción],[2]!Tabla10[CODIGO PRESUPUESTARIO],0))</f>
        <v/>
      </c>
      <c r="Q1589" s="532"/>
      <c r="R1589" s="532" t="str">
        <f>IF([2]!Tabla1[[#This Row],[Insumos]]="","",_xlfn.XLOOKUP([2]!Tabla1[[#This Row],[Insumos]],[2]!Tabla10[Insumo],[2]!Tabla10[InsumoAbrev],"",0))</f>
        <v/>
      </c>
      <c r="S1589" s="191"/>
    </row>
    <row r="1590" spans="2:19">
      <c r="B1590" s="191" t="str">
        <f>IF('Formulario PPGR3'!$G1590="","",CONCATENATE('Formulario PPGR3'!$C1590,".",'Formulario PPGR3'!$D1590,".",'Formulario PPGR3'!$E1590,".",'Formulario PPGR3'!$F1590))</f>
        <v/>
      </c>
      <c r="C1590" s="191" t="str">
        <f>IF('Formulario PPGR3'!$G1590="","",'Formulario PPGR1'!#REF!)</f>
        <v/>
      </c>
      <c r="D1590" s="191" t="str">
        <f>IF('Formulario PPGR3'!$G1590="","",'Formulario PPGR1'!#REF!)</f>
        <v/>
      </c>
      <c r="E1590" s="191" t="str">
        <f>IF('Formulario PPGR3'!$G1590="","",'Formulario PPGR1'!#REF!)</f>
        <v/>
      </c>
      <c r="F1590" s="191" t="str">
        <f>IF('Formulario PPGR3'!$G1590="","",'Formulario PPGR1'!#REF!)</f>
        <v/>
      </c>
      <c r="G1590" s="241"/>
      <c r="H1590" s="528" t="e" cm="1" vm="1">
        <f t="array" ref="H1590">IF([2]!Tabla1[[#This Row],[Código_Actividad]]="","",_xlfn.XLOOKUP([2]!Tabla1[[#This Row],[Código_Actividad]],CodigoActividad,[2]!Tabla2[Actividades Programables Presupuestables],"",0))</f>
        <v>#REF!</v>
      </c>
      <c r="I1590" s="529" t="str">
        <f>IFERROR(VLOOKUP('[2]Formulario PPGR3'!$G1590,'[2]Formulario PPGR2'!$H$9:$V$534,15,FALSE),"")</f>
        <v/>
      </c>
      <c r="J1590" s="534"/>
      <c r="K1590" s="533"/>
      <c r="L1590" s="530" t="str">
        <f>IF([2]!Tabla1[[#This Row],[Descripción]]="","",_xlfn.XLOOKUP([2]!Tabla1[[#This Row],[Descripción]],[2]!Tabla10[Descripción],[2]!Tabla10[Unidad de Medida],"",0))</f>
        <v/>
      </c>
      <c r="M1590" s="321"/>
      <c r="N1590" s="546" t="str">
        <f>IF([2]!Tabla1[[#This Row],[Descripción]]="","",_xlfn.XLOOKUP([2]!Tabla1[[#This Row],[Descripción]],[2]!Tabla10[Descripción],[2]!Tabla10[Precio Unitario],0))</f>
        <v/>
      </c>
      <c r="O1590" s="546" t="str">
        <f>IF([2]!Tabla1[[#This Row],[Cantidad de Insumos]]="","",[2]!Tabla1[[#This Row],[Precio Unitario]]*[2]!Tabla1[[#This Row],[Cantidad de Insumos]])</f>
        <v/>
      </c>
      <c r="P1590" s="531" t="str">
        <f>IF([2]!Tabla1[[#This Row],[Descripción]]="","",_xlfn.XLOOKUP([2]!Tabla1[[#This Row],[Descripción]],[2]!Tabla10[Descripción],[2]!Tabla10[CODIGO PRESUPUESTARIO],0))</f>
        <v/>
      </c>
      <c r="Q1590" s="532"/>
      <c r="R1590" s="532" t="str">
        <f>IF([2]!Tabla1[[#This Row],[Insumos]]="","",_xlfn.XLOOKUP([2]!Tabla1[[#This Row],[Insumos]],[2]!Tabla10[Insumo],[2]!Tabla10[InsumoAbrev],"",0))</f>
        <v/>
      </c>
      <c r="S1590" s="191"/>
    </row>
    <row r="1591" spans="2:19">
      <c r="B1591" s="191" t="str">
        <f>IF('Formulario PPGR3'!$G1591="","",CONCATENATE('Formulario PPGR3'!$C1591,".",'Formulario PPGR3'!$D1591,".",'Formulario PPGR3'!$E1591,".",'Formulario PPGR3'!$F1591))</f>
        <v/>
      </c>
      <c r="C1591" s="191" t="str">
        <f>IF('Formulario PPGR3'!$G1591="","",'Formulario PPGR1'!#REF!)</f>
        <v/>
      </c>
      <c r="D1591" s="191" t="str">
        <f>IF('Formulario PPGR3'!$G1591="","",'Formulario PPGR1'!#REF!)</f>
        <v/>
      </c>
      <c r="E1591" s="191" t="str">
        <f>IF('Formulario PPGR3'!$G1591="","",'Formulario PPGR1'!#REF!)</f>
        <v/>
      </c>
      <c r="F1591" s="191" t="str">
        <f>IF('Formulario PPGR3'!$G1591="","",'Formulario PPGR1'!#REF!)</f>
        <v/>
      </c>
      <c r="G1591" s="241"/>
      <c r="H1591" s="528" t="e" cm="1" vm="1">
        <f t="array" ref="H1591">IF([2]!Tabla1[[#This Row],[Código_Actividad]]="","",_xlfn.XLOOKUP([2]!Tabla1[[#This Row],[Código_Actividad]],CodigoActividad,[2]!Tabla2[Actividades Programables Presupuestables],"",0))</f>
        <v>#REF!</v>
      </c>
      <c r="I1591" s="529" t="str">
        <f>IFERROR(VLOOKUP('[2]Formulario PPGR3'!$G1591,'[2]Formulario PPGR2'!$H$9:$V$534,15,FALSE),"")</f>
        <v/>
      </c>
      <c r="J1591" s="534"/>
      <c r="K1591" s="533"/>
      <c r="L1591" s="530" t="str">
        <f>IF([2]!Tabla1[[#This Row],[Descripción]]="","",_xlfn.XLOOKUP([2]!Tabla1[[#This Row],[Descripción]],[2]!Tabla10[Descripción],[2]!Tabla10[Unidad de Medida],"",0))</f>
        <v/>
      </c>
      <c r="M1591" s="321"/>
      <c r="N1591" s="546" t="str">
        <f>IF([2]!Tabla1[[#This Row],[Descripción]]="","",_xlfn.XLOOKUP([2]!Tabla1[[#This Row],[Descripción]],[2]!Tabla10[Descripción],[2]!Tabla10[Precio Unitario],0))</f>
        <v/>
      </c>
      <c r="O1591" s="546" t="str">
        <f>IF([2]!Tabla1[[#This Row],[Cantidad de Insumos]]="","",[2]!Tabla1[[#This Row],[Precio Unitario]]*[2]!Tabla1[[#This Row],[Cantidad de Insumos]])</f>
        <v/>
      </c>
      <c r="P1591" s="531" t="str">
        <f>IF([2]!Tabla1[[#This Row],[Descripción]]="","",_xlfn.XLOOKUP([2]!Tabla1[[#This Row],[Descripción]],[2]!Tabla10[Descripción],[2]!Tabla10[CODIGO PRESUPUESTARIO],0))</f>
        <v/>
      </c>
      <c r="Q1591" s="532"/>
      <c r="R1591" s="532" t="str">
        <f>IF([2]!Tabla1[[#This Row],[Insumos]]="","",_xlfn.XLOOKUP([2]!Tabla1[[#This Row],[Insumos]],[2]!Tabla10[Insumo],[2]!Tabla10[InsumoAbrev],"",0))</f>
        <v/>
      </c>
      <c r="S1591" s="191"/>
    </row>
    <row r="1592" spans="2:19">
      <c r="B1592" s="191" t="str">
        <f>IF('Formulario PPGR3'!$G1592="","",CONCATENATE('Formulario PPGR3'!$C1592,".",'Formulario PPGR3'!$D1592,".",'Formulario PPGR3'!$E1592,".",'Formulario PPGR3'!$F1592))</f>
        <v/>
      </c>
      <c r="C1592" s="191" t="str">
        <f>IF('Formulario PPGR3'!$G1592="","",'Formulario PPGR1'!#REF!)</f>
        <v/>
      </c>
      <c r="D1592" s="191" t="str">
        <f>IF('Formulario PPGR3'!$G1592="","",'Formulario PPGR1'!#REF!)</f>
        <v/>
      </c>
      <c r="E1592" s="191" t="str">
        <f>IF('Formulario PPGR3'!$G1592="","",'Formulario PPGR1'!#REF!)</f>
        <v/>
      </c>
      <c r="F1592" s="191" t="str">
        <f>IF('Formulario PPGR3'!$G1592="","",'Formulario PPGR1'!#REF!)</f>
        <v/>
      </c>
      <c r="G1592" s="241"/>
      <c r="H1592" s="528" t="e" cm="1" vm="1">
        <f t="array" ref="H1592">IF([2]!Tabla1[[#This Row],[Código_Actividad]]="","",_xlfn.XLOOKUP([2]!Tabla1[[#This Row],[Código_Actividad]],CodigoActividad,[2]!Tabla2[Actividades Programables Presupuestables],"",0))</f>
        <v>#REF!</v>
      </c>
      <c r="I1592" s="529" t="str">
        <f>IFERROR(VLOOKUP('[2]Formulario PPGR3'!$G1592,'[2]Formulario PPGR2'!$H$9:$V$534,15,FALSE),"")</f>
        <v/>
      </c>
      <c r="J1592" s="534"/>
      <c r="K1592" s="533"/>
      <c r="L1592" s="530" t="str">
        <f>IF([2]!Tabla1[[#This Row],[Descripción]]="","",_xlfn.XLOOKUP([2]!Tabla1[[#This Row],[Descripción]],[2]!Tabla10[Descripción],[2]!Tabla10[Unidad de Medida],"",0))</f>
        <v/>
      </c>
      <c r="M1592" s="321"/>
      <c r="N1592" s="546" t="str">
        <f>IF([2]!Tabla1[[#This Row],[Descripción]]="","",_xlfn.XLOOKUP([2]!Tabla1[[#This Row],[Descripción]],[2]!Tabla10[Descripción],[2]!Tabla10[Precio Unitario],0))</f>
        <v/>
      </c>
      <c r="O1592" s="546" t="str">
        <f>IF([2]!Tabla1[[#This Row],[Cantidad de Insumos]]="","",[2]!Tabla1[[#This Row],[Precio Unitario]]*[2]!Tabla1[[#This Row],[Cantidad de Insumos]])</f>
        <v/>
      </c>
      <c r="P1592" s="531" t="str">
        <f>IF([2]!Tabla1[[#This Row],[Descripción]]="","",_xlfn.XLOOKUP([2]!Tabla1[[#This Row],[Descripción]],[2]!Tabla10[Descripción],[2]!Tabla10[CODIGO PRESUPUESTARIO],0))</f>
        <v/>
      </c>
      <c r="Q1592" s="532"/>
      <c r="R1592" s="532" t="str">
        <f>IF([2]!Tabla1[[#This Row],[Insumos]]="","",_xlfn.XLOOKUP([2]!Tabla1[[#This Row],[Insumos]],[2]!Tabla10[Insumo],[2]!Tabla10[InsumoAbrev],"",0))</f>
        <v/>
      </c>
      <c r="S1592" s="191"/>
    </row>
    <row r="1593" spans="2:19">
      <c r="B1593" s="191" t="str">
        <f>IF('Formulario PPGR3'!$G1593="","",CONCATENATE('Formulario PPGR3'!$C1593,".",'Formulario PPGR3'!$D1593,".",'Formulario PPGR3'!$E1593,".",'Formulario PPGR3'!$F1593))</f>
        <v/>
      </c>
      <c r="C1593" s="191" t="str">
        <f>IF('Formulario PPGR3'!$G1593="","",'Formulario PPGR1'!#REF!)</f>
        <v/>
      </c>
      <c r="D1593" s="191" t="str">
        <f>IF('Formulario PPGR3'!$G1593="","",'Formulario PPGR1'!#REF!)</f>
        <v/>
      </c>
      <c r="E1593" s="191" t="str">
        <f>IF('Formulario PPGR3'!$G1593="","",'Formulario PPGR1'!#REF!)</f>
        <v/>
      </c>
      <c r="F1593" s="191" t="str">
        <f>IF('Formulario PPGR3'!$G1593="","",'Formulario PPGR1'!#REF!)</f>
        <v/>
      </c>
      <c r="G1593" s="241"/>
      <c r="H1593" s="528" t="e" cm="1" vm="1">
        <f t="array" ref="H1593">IF([2]!Tabla1[[#This Row],[Código_Actividad]]="","",_xlfn.XLOOKUP([2]!Tabla1[[#This Row],[Código_Actividad]],CodigoActividad,[2]!Tabla2[Actividades Programables Presupuestables],"",0))</f>
        <v>#REF!</v>
      </c>
      <c r="I1593" s="529" t="str">
        <f>IFERROR(VLOOKUP('[2]Formulario PPGR3'!$G1593,'[2]Formulario PPGR2'!$H$9:$V$534,15,FALSE),"")</f>
        <v/>
      </c>
      <c r="J1593" s="534"/>
      <c r="K1593" s="533"/>
      <c r="L1593" s="530" t="str">
        <f>IF([2]!Tabla1[[#This Row],[Descripción]]="","",_xlfn.XLOOKUP([2]!Tabla1[[#This Row],[Descripción]],[2]!Tabla10[Descripción],[2]!Tabla10[Unidad de Medida],"",0))</f>
        <v/>
      </c>
      <c r="M1593" s="321"/>
      <c r="N1593" s="546" t="str">
        <f>IF([2]!Tabla1[[#This Row],[Descripción]]="","",_xlfn.XLOOKUP([2]!Tabla1[[#This Row],[Descripción]],[2]!Tabla10[Descripción],[2]!Tabla10[Precio Unitario],0))</f>
        <v/>
      </c>
      <c r="O1593" s="546" t="str">
        <f>IF([2]!Tabla1[[#This Row],[Cantidad de Insumos]]="","",[2]!Tabla1[[#This Row],[Precio Unitario]]*[2]!Tabla1[[#This Row],[Cantidad de Insumos]])</f>
        <v/>
      </c>
      <c r="P1593" s="531" t="str">
        <f>IF([2]!Tabla1[[#This Row],[Descripción]]="","",_xlfn.XLOOKUP([2]!Tabla1[[#This Row],[Descripción]],[2]!Tabla10[Descripción],[2]!Tabla10[CODIGO PRESUPUESTARIO],0))</f>
        <v/>
      </c>
      <c r="Q1593" s="532"/>
      <c r="R1593" s="532" t="str">
        <f>IF([2]!Tabla1[[#This Row],[Insumos]]="","",_xlfn.XLOOKUP([2]!Tabla1[[#This Row],[Insumos]],[2]!Tabla10[Insumo],[2]!Tabla10[InsumoAbrev],"",0))</f>
        <v/>
      </c>
      <c r="S1593" s="191"/>
    </row>
    <row r="1594" spans="2:19">
      <c r="B1594" s="191" t="str">
        <f>IF('Formulario PPGR3'!$G1594="","",CONCATENATE('Formulario PPGR3'!$C1594,".",'Formulario PPGR3'!$D1594,".",'Formulario PPGR3'!$E1594,".",'Formulario PPGR3'!$F1594))</f>
        <v/>
      </c>
      <c r="C1594" s="191" t="str">
        <f>IF('Formulario PPGR3'!$G1594="","",'Formulario PPGR1'!#REF!)</f>
        <v/>
      </c>
      <c r="D1594" s="191" t="str">
        <f>IF('Formulario PPGR3'!$G1594="","",'Formulario PPGR1'!#REF!)</f>
        <v/>
      </c>
      <c r="E1594" s="191" t="str">
        <f>IF('Formulario PPGR3'!$G1594="","",'Formulario PPGR1'!#REF!)</f>
        <v/>
      </c>
      <c r="F1594" s="191" t="str">
        <f>IF('Formulario PPGR3'!$G1594="","",'Formulario PPGR1'!#REF!)</f>
        <v/>
      </c>
      <c r="G1594" s="241"/>
      <c r="H1594" s="528" t="e" cm="1" vm="1">
        <f t="array" ref="H1594">IF([2]!Tabla1[[#This Row],[Código_Actividad]]="","",_xlfn.XLOOKUP([2]!Tabla1[[#This Row],[Código_Actividad]],CodigoActividad,[2]!Tabla2[Actividades Programables Presupuestables],"",0))</f>
        <v>#REF!</v>
      </c>
      <c r="I1594" s="529" t="str">
        <f>IFERROR(VLOOKUP('[2]Formulario PPGR3'!$G1594,'[2]Formulario PPGR2'!$H$9:$V$534,15,FALSE),"")</f>
        <v/>
      </c>
      <c r="J1594" s="534"/>
      <c r="K1594" s="533"/>
      <c r="L1594" s="530" t="str">
        <f>IF([2]!Tabla1[[#This Row],[Descripción]]="","",_xlfn.XLOOKUP([2]!Tabla1[[#This Row],[Descripción]],[2]!Tabla10[Descripción],[2]!Tabla10[Unidad de Medida],"",0))</f>
        <v/>
      </c>
      <c r="M1594" s="321"/>
      <c r="N1594" s="546" t="str">
        <f>IF([2]!Tabla1[[#This Row],[Descripción]]="","",_xlfn.XLOOKUP([2]!Tabla1[[#This Row],[Descripción]],[2]!Tabla10[Descripción],[2]!Tabla10[Precio Unitario],0))</f>
        <v/>
      </c>
      <c r="O1594" s="546" t="str">
        <f>IF([2]!Tabla1[[#This Row],[Cantidad de Insumos]]="","",[2]!Tabla1[[#This Row],[Precio Unitario]]*[2]!Tabla1[[#This Row],[Cantidad de Insumos]])</f>
        <v/>
      </c>
      <c r="P1594" s="531" t="str">
        <f>IF([2]!Tabla1[[#This Row],[Descripción]]="","",_xlfn.XLOOKUP([2]!Tabla1[[#This Row],[Descripción]],[2]!Tabla10[Descripción],[2]!Tabla10[CODIGO PRESUPUESTARIO],0))</f>
        <v/>
      </c>
      <c r="Q1594" s="532"/>
      <c r="R1594" s="532" t="str">
        <f>IF([2]!Tabla1[[#This Row],[Insumos]]="","",_xlfn.XLOOKUP([2]!Tabla1[[#This Row],[Insumos]],[2]!Tabla10[Insumo],[2]!Tabla10[InsumoAbrev],"",0))</f>
        <v/>
      </c>
      <c r="S1594" s="191"/>
    </row>
    <row r="1595" spans="2:19">
      <c r="B1595" s="191" t="str">
        <f>IF('Formulario PPGR3'!$G1595="","",CONCATENATE('Formulario PPGR3'!$C1595,".",'Formulario PPGR3'!$D1595,".",'Formulario PPGR3'!$E1595,".",'Formulario PPGR3'!$F1595))</f>
        <v/>
      </c>
      <c r="C1595" s="191" t="str">
        <f>IF('Formulario PPGR3'!$G1595="","",'Formulario PPGR1'!#REF!)</f>
        <v/>
      </c>
      <c r="D1595" s="191" t="str">
        <f>IF('Formulario PPGR3'!$G1595="","",'Formulario PPGR1'!#REF!)</f>
        <v/>
      </c>
      <c r="E1595" s="191" t="str">
        <f>IF('Formulario PPGR3'!$G1595="","",'Formulario PPGR1'!#REF!)</f>
        <v/>
      </c>
      <c r="F1595" s="191" t="str">
        <f>IF('Formulario PPGR3'!$G1595="","",'Formulario PPGR1'!#REF!)</f>
        <v/>
      </c>
      <c r="G1595" s="241"/>
      <c r="H1595" s="528" t="e" cm="1" vm="1">
        <f t="array" ref="H1595">IF([2]!Tabla1[[#This Row],[Código_Actividad]]="","",_xlfn.XLOOKUP([2]!Tabla1[[#This Row],[Código_Actividad]],CodigoActividad,[2]!Tabla2[Actividades Programables Presupuestables],"",0))</f>
        <v>#REF!</v>
      </c>
      <c r="I1595" s="529" t="str">
        <f>IFERROR(VLOOKUP('[2]Formulario PPGR3'!$G1595,'[2]Formulario PPGR2'!$H$9:$V$534,15,FALSE),"")</f>
        <v/>
      </c>
      <c r="J1595" s="534"/>
      <c r="K1595" s="533"/>
      <c r="L1595" s="530" t="str">
        <f>IF([2]!Tabla1[[#This Row],[Descripción]]="","",_xlfn.XLOOKUP([2]!Tabla1[[#This Row],[Descripción]],[2]!Tabla10[Descripción],[2]!Tabla10[Unidad de Medida],"",0))</f>
        <v/>
      </c>
      <c r="M1595" s="321"/>
      <c r="N1595" s="546" t="str">
        <f>IF([2]!Tabla1[[#This Row],[Descripción]]="","",_xlfn.XLOOKUP([2]!Tabla1[[#This Row],[Descripción]],[2]!Tabla10[Descripción],[2]!Tabla10[Precio Unitario],0))</f>
        <v/>
      </c>
      <c r="O1595" s="546" t="str">
        <f>IF([2]!Tabla1[[#This Row],[Cantidad de Insumos]]="","",[2]!Tabla1[[#This Row],[Precio Unitario]]*[2]!Tabla1[[#This Row],[Cantidad de Insumos]])</f>
        <v/>
      </c>
      <c r="P1595" s="531" t="str">
        <f>IF([2]!Tabla1[[#This Row],[Descripción]]="","",_xlfn.XLOOKUP([2]!Tabla1[[#This Row],[Descripción]],[2]!Tabla10[Descripción],[2]!Tabla10[CODIGO PRESUPUESTARIO],0))</f>
        <v/>
      </c>
      <c r="Q1595" s="532"/>
      <c r="R1595" s="532" t="str">
        <f>IF([2]!Tabla1[[#This Row],[Insumos]]="","",_xlfn.XLOOKUP([2]!Tabla1[[#This Row],[Insumos]],[2]!Tabla10[Insumo],[2]!Tabla10[InsumoAbrev],"",0))</f>
        <v/>
      </c>
      <c r="S1595" s="191"/>
    </row>
    <row r="1596" spans="2:19">
      <c r="B1596" s="191" t="str">
        <f>IF('Formulario PPGR3'!$G1596="","",CONCATENATE('Formulario PPGR3'!$C1596,".",'Formulario PPGR3'!$D1596,".",'Formulario PPGR3'!$E1596,".",'Formulario PPGR3'!$F1596))</f>
        <v/>
      </c>
      <c r="C1596" s="191" t="str">
        <f>IF('Formulario PPGR3'!$G1596="","",'Formulario PPGR1'!#REF!)</f>
        <v/>
      </c>
      <c r="D1596" s="191" t="str">
        <f>IF('Formulario PPGR3'!$G1596="","",'Formulario PPGR1'!#REF!)</f>
        <v/>
      </c>
      <c r="E1596" s="191" t="str">
        <f>IF('Formulario PPGR3'!$G1596="","",'Formulario PPGR1'!#REF!)</f>
        <v/>
      </c>
      <c r="F1596" s="191" t="str">
        <f>IF('Formulario PPGR3'!$G1596="","",'Formulario PPGR1'!#REF!)</f>
        <v/>
      </c>
      <c r="G1596" s="241"/>
      <c r="H1596" s="528" t="e" cm="1" vm="1">
        <f t="array" ref="H1596">IF([2]!Tabla1[[#This Row],[Código_Actividad]]="","",_xlfn.XLOOKUP([2]!Tabla1[[#This Row],[Código_Actividad]],CodigoActividad,[2]!Tabla2[Actividades Programables Presupuestables],"",0))</f>
        <v>#REF!</v>
      </c>
      <c r="I1596" s="529" t="str">
        <f>IFERROR(VLOOKUP('[2]Formulario PPGR3'!$G1596,'[2]Formulario PPGR2'!$H$9:$V$534,15,FALSE),"")</f>
        <v/>
      </c>
      <c r="J1596" s="534"/>
      <c r="K1596" s="533"/>
      <c r="L1596" s="530" t="str">
        <f>IF([2]!Tabla1[[#This Row],[Descripción]]="","",_xlfn.XLOOKUP([2]!Tabla1[[#This Row],[Descripción]],[2]!Tabla10[Descripción],[2]!Tabla10[Unidad de Medida],"",0))</f>
        <v/>
      </c>
      <c r="M1596" s="321"/>
      <c r="N1596" s="546" t="str">
        <f>IF([2]!Tabla1[[#This Row],[Descripción]]="","",_xlfn.XLOOKUP([2]!Tabla1[[#This Row],[Descripción]],[2]!Tabla10[Descripción],[2]!Tabla10[Precio Unitario],0))</f>
        <v/>
      </c>
      <c r="O1596" s="546" t="str">
        <f>IF([2]!Tabla1[[#This Row],[Cantidad de Insumos]]="","",[2]!Tabla1[[#This Row],[Precio Unitario]]*[2]!Tabla1[[#This Row],[Cantidad de Insumos]])</f>
        <v/>
      </c>
      <c r="P1596" s="531" t="str">
        <f>IF([2]!Tabla1[[#This Row],[Descripción]]="","",_xlfn.XLOOKUP([2]!Tabla1[[#This Row],[Descripción]],[2]!Tabla10[Descripción],[2]!Tabla10[CODIGO PRESUPUESTARIO],0))</f>
        <v/>
      </c>
      <c r="Q1596" s="532"/>
      <c r="R1596" s="532" t="str">
        <f>IF([2]!Tabla1[[#This Row],[Insumos]]="","",_xlfn.XLOOKUP([2]!Tabla1[[#This Row],[Insumos]],[2]!Tabla10[Insumo],[2]!Tabla10[InsumoAbrev],"",0))</f>
        <v/>
      </c>
      <c r="S1596" s="191"/>
    </row>
    <row r="1597" spans="2:19">
      <c r="B1597" s="191" t="str">
        <f>IF('Formulario PPGR3'!$G1597="","",CONCATENATE('Formulario PPGR3'!$C1597,".",'Formulario PPGR3'!$D1597,".",'Formulario PPGR3'!$E1597,".",'Formulario PPGR3'!$F1597))</f>
        <v/>
      </c>
      <c r="C1597" s="191" t="str">
        <f>IF('Formulario PPGR3'!$G1597="","",'Formulario PPGR1'!#REF!)</f>
        <v/>
      </c>
      <c r="D1597" s="191" t="str">
        <f>IF('Formulario PPGR3'!$G1597="","",'Formulario PPGR1'!#REF!)</f>
        <v/>
      </c>
      <c r="E1597" s="191" t="str">
        <f>IF('Formulario PPGR3'!$G1597="","",'Formulario PPGR1'!#REF!)</f>
        <v/>
      </c>
      <c r="F1597" s="191" t="str">
        <f>IF('Formulario PPGR3'!$G1597="","",'Formulario PPGR1'!#REF!)</f>
        <v/>
      </c>
      <c r="G1597" s="241"/>
      <c r="H1597" s="528" t="e" cm="1" vm="1">
        <f t="array" ref="H1597">IF([2]!Tabla1[[#This Row],[Código_Actividad]]="","",_xlfn.XLOOKUP([2]!Tabla1[[#This Row],[Código_Actividad]],CodigoActividad,[2]!Tabla2[Actividades Programables Presupuestables],"",0))</f>
        <v>#REF!</v>
      </c>
      <c r="I1597" s="529" t="str">
        <f>IFERROR(VLOOKUP('[2]Formulario PPGR3'!$G1597,'[2]Formulario PPGR2'!$H$9:$V$534,15,FALSE),"")</f>
        <v/>
      </c>
      <c r="J1597" s="534"/>
      <c r="K1597" s="533"/>
      <c r="L1597" s="530" t="str">
        <f>IF([2]!Tabla1[[#This Row],[Descripción]]="","",_xlfn.XLOOKUP([2]!Tabla1[[#This Row],[Descripción]],[2]!Tabla10[Descripción],[2]!Tabla10[Unidad de Medida],"",0))</f>
        <v/>
      </c>
      <c r="M1597" s="321"/>
      <c r="N1597" s="546" t="str">
        <f>IF([2]!Tabla1[[#This Row],[Descripción]]="","",_xlfn.XLOOKUP([2]!Tabla1[[#This Row],[Descripción]],[2]!Tabla10[Descripción],[2]!Tabla10[Precio Unitario],0))</f>
        <v/>
      </c>
      <c r="O1597" s="546" t="str">
        <f>IF([2]!Tabla1[[#This Row],[Cantidad de Insumos]]="","",[2]!Tabla1[[#This Row],[Precio Unitario]]*[2]!Tabla1[[#This Row],[Cantidad de Insumos]])</f>
        <v/>
      </c>
      <c r="P1597" s="531" t="str">
        <f>IF([2]!Tabla1[[#This Row],[Descripción]]="","",_xlfn.XLOOKUP([2]!Tabla1[[#This Row],[Descripción]],[2]!Tabla10[Descripción],[2]!Tabla10[CODIGO PRESUPUESTARIO],0))</f>
        <v/>
      </c>
      <c r="Q1597" s="532"/>
      <c r="R1597" s="532" t="str">
        <f>IF([2]!Tabla1[[#This Row],[Insumos]]="","",_xlfn.XLOOKUP([2]!Tabla1[[#This Row],[Insumos]],[2]!Tabla10[Insumo],[2]!Tabla10[InsumoAbrev],"",0))</f>
        <v/>
      </c>
      <c r="S1597" s="191"/>
    </row>
    <row r="1598" spans="2:19">
      <c r="B1598" s="191" t="str">
        <f>IF('Formulario PPGR3'!$G1598="","",CONCATENATE('Formulario PPGR3'!$C1598,".",'Formulario PPGR3'!$D1598,".",'Formulario PPGR3'!$E1598,".",'Formulario PPGR3'!$F1598))</f>
        <v/>
      </c>
      <c r="C1598" s="191" t="str">
        <f>IF('Formulario PPGR3'!$G1598="","",'Formulario PPGR1'!#REF!)</f>
        <v/>
      </c>
      <c r="D1598" s="191" t="str">
        <f>IF('Formulario PPGR3'!$G1598="","",'Formulario PPGR1'!#REF!)</f>
        <v/>
      </c>
      <c r="E1598" s="191" t="str">
        <f>IF('Formulario PPGR3'!$G1598="","",'Formulario PPGR1'!#REF!)</f>
        <v/>
      </c>
      <c r="F1598" s="191" t="str">
        <f>IF('Formulario PPGR3'!$G1598="","",'Formulario PPGR1'!#REF!)</f>
        <v/>
      </c>
      <c r="G1598" s="241"/>
      <c r="H1598" s="528" t="e" cm="1" vm="1">
        <f t="array" ref="H1598">IF([2]!Tabla1[[#This Row],[Código_Actividad]]="","",_xlfn.XLOOKUP([2]!Tabla1[[#This Row],[Código_Actividad]],CodigoActividad,[2]!Tabla2[Actividades Programables Presupuestables],"",0))</f>
        <v>#REF!</v>
      </c>
      <c r="I1598" s="529" t="str">
        <f>IFERROR(VLOOKUP('[2]Formulario PPGR3'!$G1598,'[2]Formulario PPGR2'!$H$9:$V$534,15,FALSE),"")</f>
        <v/>
      </c>
      <c r="J1598" s="534"/>
      <c r="K1598" s="533"/>
      <c r="L1598" s="530" t="str">
        <f>IF([2]!Tabla1[[#This Row],[Descripción]]="","",_xlfn.XLOOKUP([2]!Tabla1[[#This Row],[Descripción]],[2]!Tabla10[Descripción],[2]!Tabla10[Unidad de Medida],"",0))</f>
        <v/>
      </c>
      <c r="M1598" s="321"/>
      <c r="N1598" s="546" t="str">
        <f>IF([2]!Tabla1[[#This Row],[Descripción]]="","",_xlfn.XLOOKUP([2]!Tabla1[[#This Row],[Descripción]],[2]!Tabla10[Descripción],[2]!Tabla10[Precio Unitario],0))</f>
        <v/>
      </c>
      <c r="O1598" s="546" t="str">
        <f>IF([2]!Tabla1[[#This Row],[Cantidad de Insumos]]="","",[2]!Tabla1[[#This Row],[Precio Unitario]]*[2]!Tabla1[[#This Row],[Cantidad de Insumos]])</f>
        <v/>
      </c>
      <c r="P1598" s="531" t="str">
        <f>IF([2]!Tabla1[[#This Row],[Descripción]]="","",_xlfn.XLOOKUP([2]!Tabla1[[#This Row],[Descripción]],[2]!Tabla10[Descripción],[2]!Tabla10[CODIGO PRESUPUESTARIO],0))</f>
        <v/>
      </c>
      <c r="Q1598" s="532"/>
      <c r="R1598" s="532" t="str">
        <f>IF([2]!Tabla1[[#This Row],[Insumos]]="","",_xlfn.XLOOKUP([2]!Tabla1[[#This Row],[Insumos]],[2]!Tabla10[Insumo],[2]!Tabla10[InsumoAbrev],"",0))</f>
        <v/>
      </c>
      <c r="S1598" s="191"/>
    </row>
    <row r="1599" spans="2:19">
      <c r="B1599" s="191" t="str">
        <f>IF('Formulario PPGR3'!$G1599="","",CONCATENATE('Formulario PPGR3'!$C1599,".",'Formulario PPGR3'!$D1599,".",'Formulario PPGR3'!$E1599,".",'Formulario PPGR3'!$F1599))</f>
        <v/>
      </c>
      <c r="C1599" s="191" t="str">
        <f>IF('Formulario PPGR3'!$G1599="","",'Formulario PPGR1'!#REF!)</f>
        <v/>
      </c>
      <c r="D1599" s="191" t="str">
        <f>IF('Formulario PPGR3'!$G1599="","",'Formulario PPGR1'!#REF!)</f>
        <v/>
      </c>
      <c r="E1599" s="191" t="str">
        <f>IF('Formulario PPGR3'!$G1599="","",'Formulario PPGR1'!#REF!)</f>
        <v/>
      </c>
      <c r="F1599" s="191" t="str">
        <f>IF('Formulario PPGR3'!$G1599="","",'Formulario PPGR1'!#REF!)</f>
        <v/>
      </c>
      <c r="G1599" s="241"/>
      <c r="H1599" s="528" t="e" cm="1" vm="1">
        <f t="array" ref="H1599">IF([2]!Tabla1[[#This Row],[Código_Actividad]]="","",_xlfn.XLOOKUP([2]!Tabla1[[#This Row],[Código_Actividad]],CodigoActividad,[2]!Tabla2[Actividades Programables Presupuestables],"",0))</f>
        <v>#REF!</v>
      </c>
      <c r="I1599" s="529" t="str">
        <f>IFERROR(VLOOKUP('[2]Formulario PPGR3'!$G1599,'[2]Formulario PPGR2'!$H$9:$V$534,15,FALSE),"")</f>
        <v/>
      </c>
      <c r="J1599" s="534"/>
      <c r="K1599" s="533"/>
      <c r="L1599" s="530" t="str">
        <f>IF([2]!Tabla1[[#This Row],[Descripción]]="","",_xlfn.XLOOKUP([2]!Tabla1[[#This Row],[Descripción]],[2]!Tabla10[Descripción],[2]!Tabla10[Unidad de Medida],"",0))</f>
        <v/>
      </c>
      <c r="M1599" s="321"/>
      <c r="N1599" s="546" t="str">
        <f>IF([2]!Tabla1[[#This Row],[Descripción]]="","",_xlfn.XLOOKUP([2]!Tabla1[[#This Row],[Descripción]],[2]!Tabla10[Descripción],[2]!Tabla10[Precio Unitario],0))</f>
        <v/>
      </c>
      <c r="O1599" s="546" t="str">
        <f>IF([2]!Tabla1[[#This Row],[Cantidad de Insumos]]="","",[2]!Tabla1[[#This Row],[Precio Unitario]]*[2]!Tabla1[[#This Row],[Cantidad de Insumos]])</f>
        <v/>
      </c>
      <c r="P1599" s="531" t="str">
        <f>IF([2]!Tabla1[[#This Row],[Descripción]]="","",_xlfn.XLOOKUP([2]!Tabla1[[#This Row],[Descripción]],[2]!Tabla10[Descripción],[2]!Tabla10[CODIGO PRESUPUESTARIO],0))</f>
        <v/>
      </c>
      <c r="Q1599" s="532"/>
      <c r="R1599" s="532" t="str">
        <f>IF([2]!Tabla1[[#This Row],[Insumos]]="","",_xlfn.XLOOKUP([2]!Tabla1[[#This Row],[Insumos]],[2]!Tabla10[Insumo],[2]!Tabla10[InsumoAbrev],"",0))</f>
        <v/>
      </c>
      <c r="S1599" s="191"/>
    </row>
    <row r="1600" spans="2:19">
      <c r="B1600" s="191" t="str">
        <f>IF('Formulario PPGR3'!$G1600="","",CONCATENATE('Formulario PPGR3'!$C1600,".",'Formulario PPGR3'!$D1600,".",'Formulario PPGR3'!$E1600,".",'Formulario PPGR3'!$F1600))</f>
        <v/>
      </c>
      <c r="C1600" s="191" t="str">
        <f>IF('Formulario PPGR3'!$G1600="","",'Formulario PPGR1'!#REF!)</f>
        <v/>
      </c>
      <c r="D1600" s="191" t="str">
        <f>IF('Formulario PPGR3'!$G1600="","",'Formulario PPGR1'!#REF!)</f>
        <v/>
      </c>
      <c r="E1600" s="191" t="str">
        <f>IF('Formulario PPGR3'!$G1600="","",'Formulario PPGR1'!#REF!)</f>
        <v/>
      </c>
      <c r="F1600" s="191" t="str">
        <f>IF('Formulario PPGR3'!$G1600="","",'Formulario PPGR1'!#REF!)</f>
        <v/>
      </c>
      <c r="G1600" s="241"/>
      <c r="H1600" s="528" t="e" cm="1" vm="1">
        <f t="array" ref="H1600">IF([2]!Tabla1[[#This Row],[Código_Actividad]]="","",_xlfn.XLOOKUP([2]!Tabla1[[#This Row],[Código_Actividad]],CodigoActividad,[2]!Tabla2[Actividades Programables Presupuestables],"",0))</f>
        <v>#REF!</v>
      </c>
      <c r="I1600" s="529" t="str">
        <f>IFERROR(VLOOKUP('[2]Formulario PPGR3'!$G1600,'[2]Formulario PPGR2'!$H$9:$V$534,15,FALSE),"")</f>
        <v/>
      </c>
      <c r="J1600" s="534"/>
      <c r="K1600" s="533"/>
      <c r="L1600" s="530" t="str">
        <f>IF([2]!Tabla1[[#This Row],[Descripción]]="","",_xlfn.XLOOKUP([2]!Tabla1[[#This Row],[Descripción]],[2]!Tabla10[Descripción],[2]!Tabla10[Unidad de Medida],"",0))</f>
        <v/>
      </c>
      <c r="M1600" s="321"/>
      <c r="N1600" s="546" t="str">
        <f>IF([2]!Tabla1[[#This Row],[Descripción]]="","",_xlfn.XLOOKUP([2]!Tabla1[[#This Row],[Descripción]],[2]!Tabla10[Descripción],[2]!Tabla10[Precio Unitario],0))</f>
        <v/>
      </c>
      <c r="O1600" s="546" t="str">
        <f>IF([2]!Tabla1[[#This Row],[Cantidad de Insumos]]="","",[2]!Tabla1[[#This Row],[Precio Unitario]]*[2]!Tabla1[[#This Row],[Cantidad de Insumos]])</f>
        <v/>
      </c>
      <c r="P1600" s="531" t="str">
        <f>IF([2]!Tabla1[[#This Row],[Descripción]]="","",_xlfn.XLOOKUP([2]!Tabla1[[#This Row],[Descripción]],[2]!Tabla10[Descripción],[2]!Tabla10[CODIGO PRESUPUESTARIO],0))</f>
        <v/>
      </c>
      <c r="Q1600" s="532"/>
      <c r="R1600" s="532" t="str">
        <f>IF([2]!Tabla1[[#This Row],[Insumos]]="","",_xlfn.XLOOKUP([2]!Tabla1[[#This Row],[Insumos]],[2]!Tabla10[Insumo],[2]!Tabla10[InsumoAbrev],"",0))</f>
        <v/>
      </c>
      <c r="S1600" s="191"/>
    </row>
    <row r="1601" spans="2:19">
      <c r="B1601" s="191" t="str">
        <f>IF('Formulario PPGR3'!$G1601="","",CONCATENATE('Formulario PPGR3'!$C1601,".",'Formulario PPGR3'!$D1601,".",'Formulario PPGR3'!$E1601,".",'Formulario PPGR3'!$F1601))</f>
        <v/>
      </c>
      <c r="C1601" s="191" t="str">
        <f>IF('Formulario PPGR3'!$G1601="","",'Formulario PPGR1'!#REF!)</f>
        <v/>
      </c>
      <c r="D1601" s="191" t="str">
        <f>IF('Formulario PPGR3'!$G1601="","",'Formulario PPGR1'!#REF!)</f>
        <v/>
      </c>
      <c r="E1601" s="191" t="str">
        <f>IF('Formulario PPGR3'!$G1601="","",'Formulario PPGR1'!#REF!)</f>
        <v/>
      </c>
      <c r="F1601" s="191" t="str">
        <f>IF('Formulario PPGR3'!$G1601="","",'Formulario PPGR1'!#REF!)</f>
        <v/>
      </c>
      <c r="G1601" s="241"/>
      <c r="H1601" s="528" t="e" cm="1" vm="1">
        <f t="array" ref="H1601">IF([2]!Tabla1[[#This Row],[Código_Actividad]]="","",_xlfn.XLOOKUP([2]!Tabla1[[#This Row],[Código_Actividad]],CodigoActividad,[2]!Tabla2[Actividades Programables Presupuestables],"",0))</f>
        <v>#REF!</v>
      </c>
      <c r="I1601" s="529" t="str">
        <f>IFERROR(VLOOKUP('[2]Formulario PPGR3'!$G1601,'[2]Formulario PPGR2'!$H$9:$V$534,15,FALSE),"")</f>
        <v/>
      </c>
      <c r="J1601" s="534"/>
      <c r="K1601" s="533"/>
      <c r="L1601" s="530" t="str">
        <f>IF([2]!Tabla1[[#This Row],[Descripción]]="","",_xlfn.XLOOKUP([2]!Tabla1[[#This Row],[Descripción]],[2]!Tabla10[Descripción],[2]!Tabla10[Unidad de Medida],"",0))</f>
        <v/>
      </c>
      <c r="M1601" s="321"/>
      <c r="N1601" s="546" t="str">
        <f>IF([2]!Tabla1[[#This Row],[Descripción]]="","",_xlfn.XLOOKUP([2]!Tabla1[[#This Row],[Descripción]],[2]!Tabla10[Descripción],[2]!Tabla10[Precio Unitario],0))</f>
        <v/>
      </c>
      <c r="O1601" s="546" t="str">
        <f>IF([2]!Tabla1[[#This Row],[Cantidad de Insumos]]="","",[2]!Tabla1[[#This Row],[Precio Unitario]]*[2]!Tabla1[[#This Row],[Cantidad de Insumos]])</f>
        <v/>
      </c>
      <c r="P1601" s="531" t="str">
        <f>IF([2]!Tabla1[[#This Row],[Descripción]]="","",_xlfn.XLOOKUP([2]!Tabla1[[#This Row],[Descripción]],[2]!Tabla10[Descripción],[2]!Tabla10[CODIGO PRESUPUESTARIO],0))</f>
        <v/>
      </c>
      <c r="Q1601" s="532"/>
      <c r="R1601" s="532" t="str">
        <f>IF([2]!Tabla1[[#This Row],[Insumos]]="","",_xlfn.XLOOKUP([2]!Tabla1[[#This Row],[Insumos]],[2]!Tabla10[Insumo],[2]!Tabla10[InsumoAbrev],"",0))</f>
        <v/>
      </c>
      <c r="S1601" s="191"/>
    </row>
    <row r="1602" spans="2:19">
      <c r="B1602" s="191" t="str">
        <f>IF('Formulario PPGR3'!$G1602="","",CONCATENATE('Formulario PPGR3'!$C1602,".",'Formulario PPGR3'!$D1602,".",'Formulario PPGR3'!$E1602,".",'Formulario PPGR3'!$F1602))</f>
        <v/>
      </c>
      <c r="C1602" s="191" t="str">
        <f>IF('Formulario PPGR3'!$G1602="","",'Formulario PPGR1'!#REF!)</f>
        <v/>
      </c>
      <c r="D1602" s="191" t="str">
        <f>IF('Formulario PPGR3'!$G1602="","",'Formulario PPGR1'!#REF!)</f>
        <v/>
      </c>
      <c r="E1602" s="191" t="str">
        <f>IF('Formulario PPGR3'!$G1602="","",'Formulario PPGR1'!#REF!)</f>
        <v/>
      </c>
      <c r="F1602" s="191" t="str">
        <f>IF('Formulario PPGR3'!$G1602="","",'Formulario PPGR1'!#REF!)</f>
        <v/>
      </c>
      <c r="G1602" s="241"/>
      <c r="H1602" s="528" t="e" cm="1" vm="1">
        <f t="array" ref="H1602">IF([2]!Tabla1[[#This Row],[Código_Actividad]]="","",_xlfn.XLOOKUP([2]!Tabla1[[#This Row],[Código_Actividad]],CodigoActividad,[2]!Tabla2[Actividades Programables Presupuestables],"",0))</f>
        <v>#REF!</v>
      </c>
      <c r="I1602" s="529" t="str">
        <f>IFERROR(VLOOKUP('[2]Formulario PPGR3'!$G1602,'[2]Formulario PPGR2'!$H$9:$V$534,15,FALSE),"")</f>
        <v/>
      </c>
      <c r="J1602" s="534"/>
      <c r="K1602" s="533"/>
      <c r="L1602" s="530" t="str">
        <f>IF([2]!Tabla1[[#This Row],[Descripción]]="","",_xlfn.XLOOKUP([2]!Tabla1[[#This Row],[Descripción]],[2]!Tabla10[Descripción],[2]!Tabla10[Unidad de Medida],"",0))</f>
        <v/>
      </c>
      <c r="M1602" s="321"/>
      <c r="N1602" s="546" t="str">
        <f>IF([2]!Tabla1[[#This Row],[Descripción]]="","",_xlfn.XLOOKUP([2]!Tabla1[[#This Row],[Descripción]],[2]!Tabla10[Descripción],[2]!Tabla10[Precio Unitario],0))</f>
        <v/>
      </c>
      <c r="O1602" s="546" t="str">
        <f>IF([2]!Tabla1[[#This Row],[Cantidad de Insumos]]="","",[2]!Tabla1[[#This Row],[Precio Unitario]]*[2]!Tabla1[[#This Row],[Cantidad de Insumos]])</f>
        <v/>
      </c>
      <c r="P1602" s="531" t="str">
        <f>IF([2]!Tabla1[[#This Row],[Descripción]]="","",_xlfn.XLOOKUP([2]!Tabla1[[#This Row],[Descripción]],[2]!Tabla10[Descripción],[2]!Tabla10[CODIGO PRESUPUESTARIO],0))</f>
        <v/>
      </c>
      <c r="Q1602" s="532"/>
      <c r="R1602" s="532" t="str">
        <f>IF([2]!Tabla1[[#This Row],[Insumos]]="","",_xlfn.XLOOKUP([2]!Tabla1[[#This Row],[Insumos]],[2]!Tabla10[Insumo],[2]!Tabla10[InsumoAbrev],"",0))</f>
        <v/>
      </c>
      <c r="S1602" s="191"/>
    </row>
    <row r="1603" spans="2:19">
      <c r="B1603" s="191" t="str">
        <f>IF('Formulario PPGR3'!$G1603="","",CONCATENATE('Formulario PPGR3'!$C1603,".",'Formulario PPGR3'!$D1603,".",'Formulario PPGR3'!$E1603,".",'Formulario PPGR3'!$F1603))</f>
        <v/>
      </c>
      <c r="C1603" s="191" t="str">
        <f>IF('Formulario PPGR3'!$G1603="","",'Formulario PPGR1'!#REF!)</f>
        <v/>
      </c>
      <c r="D1603" s="191" t="str">
        <f>IF('Formulario PPGR3'!$G1603="","",'Formulario PPGR1'!#REF!)</f>
        <v/>
      </c>
      <c r="E1603" s="191" t="str">
        <f>IF('Formulario PPGR3'!$G1603="","",'Formulario PPGR1'!#REF!)</f>
        <v/>
      </c>
      <c r="F1603" s="191" t="str">
        <f>IF('Formulario PPGR3'!$G1603="","",'Formulario PPGR1'!#REF!)</f>
        <v/>
      </c>
      <c r="G1603" s="241"/>
      <c r="H1603" s="528" t="e" cm="1" vm="1">
        <f t="array" ref="H1603">IF([2]!Tabla1[[#This Row],[Código_Actividad]]="","",_xlfn.XLOOKUP([2]!Tabla1[[#This Row],[Código_Actividad]],CodigoActividad,[2]!Tabla2[Actividades Programables Presupuestables],"",0))</f>
        <v>#REF!</v>
      </c>
      <c r="I1603" s="529" t="str">
        <f>IFERROR(VLOOKUP('[2]Formulario PPGR3'!$G1603,'[2]Formulario PPGR2'!$H$9:$V$534,15,FALSE),"")</f>
        <v/>
      </c>
      <c r="J1603" s="534"/>
      <c r="K1603" s="533"/>
      <c r="L1603" s="530" t="str">
        <f>IF([2]!Tabla1[[#This Row],[Descripción]]="","",_xlfn.XLOOKUP([2]!Tabla1[[#This Row],[Descripción]],[2]!Tabla10[Descripción],[2]!Tabla10[Unidad de Medida],"",0))</f>
        <v/>
      </c>
      <c r="M1603" s="321"/>
      <c r="N1603" s="546" t="str">
        <f>IF([2]!Tabla1[[#This Row],[Descripción]]="","",_xlfn.XLOOKUP([2]!Tabla1[[#This Row],[Descripción]],[2]!Tabla10[Descripción],[2]!Tabla10[Precio Unitario],0))</f>
        <v/>
      </c>
      <c r="O1603" s="546" t="str">
        <f>IF([2]!Tabla1[[#This Row],[Cantidad de Insumos]]="","",[2]!Tabla1[[#This Row],[Precio Unitario]]*[2]!Tabla1[[#This Row],[Cantidad de Insumos]])</f>
        <v/>
      </c>
      <c r="P1603" s="531" t="str">
        <f>IF([2]!Tabla1[[#This Row],[Descripción]]="","",_xlfn.XLOOKUP([2]!Tabla1[[#This Row],[Descripción]],[2]!Tabla10[Descripción],[2]!Tabla10[CODIGO PRESUPUESTARIO],0))</f>
        <v/>
      </c>
      <c r="Q1603" s="532"/>
      <c r="R1603" s="532" t="str">
        <f>IF([2]!Tabla1[[#This Row],[Insumos]]="","",_xlfn.XLOOKUP([2]!Tabla1[[#This Row],[Insumos]],[2]!Tabla10[Insumo],[2]!Tabla10[InsumoAbrev],"",0))</f>
        <v/>
      </c>
      <c r="S1603" s="191"/>
    </row>
    <row r="1604" spans="2:19">
      <c r="B1604" s="191" t="str">
        <f>IF('Formulario PPGR3'!$G1604="","",CONCATENATE('Formulario PPGR3'!$C1604,".",'Formulario PPGR3'!$D1604,".",'Formulario PPGR3'!$E1604,".",'Formulario PPGR3'!$F1604))</f>
        <v/>
      </c>
      <c r="C1604" s="191" t="str">
        <f>IF('Formulario PPGR3'!$G1604="","",'Formulario PPGR1'!#REF!)</f>
        <v/>
      </c>
      <c r="D1604" s="191" t="str">
        <f>IF('Formulario PPGR3'!$G1604="","",'Formulario PPGR1'!#REF!)</f>
        <v/>
      </c>
      <c r="E1604" s="191" t="str">
        <f>IF('Formulario PPGR3'!$G1604="","",'Formulario PPGR1'!#REF!)</f>
        <v/>
      </c>
      <c r="F1604" s="191" t="str">
        <f>IF('Formulario PPGR3'!$G1604="","",'Formulario PPGR1'!#REF!)</f>
        <v/>
      </c>
      <c r="G1604" s="241"/>
      <c r="H1604" s="528" t="e" cm="1" vm="1">
        <f t="array" ref="H1604">IF([2]!Tabla1[[#This Row],[Código_Actividad]]="","",_xlfn.XLOOKUP([2]!Tabla1[[#This Row],[Código_Actividad]],CodigoActividad,[2]!Tabla2[Actividades Programables Presupuestables],"",0))</f>
        <v>#REF!</v>
      </c>
      <c r="I1604" s="529" t="str">
        <f>IFERROR(VLOOKUP('[2]Formulario PPGR3'!$G1604,'[2]Formulario PPGR2'!$H$9:$V$534,15,FALSE),"")</f>
        <v/>
      </c>
      <c r="J1604" s="534"/>
      <c r="K1604" s="533"/>
      <c r="L1604" s="530" t="str">
        <f>IF([2]!Tabla1[[#This Row],[Descripción]]="","",_xlfn.XLOOKUP([2]!Tabla1[[#This Row],[Descripción]],[2]!Tabla10[Descripción],[2]!Tabla10[Unidad de Medida],"",0))</f>
        <v/>
      </c>
      <c r="M1604" s="321"/>
      <c r="N1604" s="546" t="str">
        <f>IF([2]!Tabla1[[#This Row],[Descripción]]="","",_xlfn.XLOOKUP([2]!Tabla1[[#This Row],[Descripción]],[2]!Tabla10[Descripción],[2]!Tabla10[Precio Unitario],0))</f>
        <v/>
      </c>
      <c r="O1604" s="546" t="str">
        <f>IF([2]!Tabla1[[#This Row],[Cantidad de Insumos]]="","",[2]!Tabla1[[#This Row],[Precio Unitario]]*[2]!Tabla1[[#This Row],[Cantidad de Insumos]])</f>
        <v/>
      </c>
      <c r="P1604" s="531" t="str">
        <f>IF([2]!Tabla1[[#This Row],[Descripción]]="","",_xlfn.XLOOKUP([2]!Tabla1[[#This Row],[Descripción]],[2]!Tabla10[Descripción],[2]!Tabla10[CODIGO PRESUPUESTARIO],0))</f>
        <v/>
      </c>
      <c r="Q1604" s="532"/>
      <c r="R1604" s="532" t="str">
        <f>IF([2]!Tabla1[[#This Row],[Insumos]]="","",_xlfn.XLOOKUP([2]!Tabla1[[#This Row],[Insumos]],[2]!Tabla10[Insumo],[2]!Tabla10[InsumoAbrev],"",0))</f>
        <v/>
      </c>
      <c r="S1604" s="191"/>
    </row>
    <row r="1605" spans="2:19">
      <c r="B1605" s="191" t="str">
        <f>IF('Formulario PPGR3'!$G1605="","",CONCATENATE('Formulario PPGR3'!$C1605,".",'Formulario PPGR3'!$D1605,".",'Formulario PPGR3'!$E1605,".",'Formulario PPGR3'!$F1605))</f>
        <v/>
      </c>
      <c r="C1605" s="191" t="str">
        <f>IF('Formulario PPGR3'!$G1605="","",'Formulario PPGR1'!#REF!)</f>
        <v/>
      </c>
      <c r="D1605" s="191" t="str">
        <f>IF('Formulario PPGR3'!$G1605="","",'Formulario PPGR1'!#REF!)</f>
        <v/>
      </c>
      <c r="E1605" s="191" t="str">
        <f>IF('Formulario PPGR3'!$G1605="","",'Formulario PPGR1'!#REF!)</f>
        <v/>
      </c>
      <c r="F1605" s="191" t="str">
        <f>IF('Formulario PPGR3'!$G1605="","",'Formulario PPGR1'!#REF!)</f>
        <v/>
      </c>
      <c r="G1605" s="241"/>
      <c r="H1605" s="528" t="e" cm="1" vm="1">
        <f t="array" ref="H1605">IF([2]!Tabla1[[#This Row],[Código_Actividad]]="","",_xlfn.XLOOKUP([2]!Tabla1[[#This Row],[Código_Actividad]],CodigoActividad,[2]!Tabla2[Actividades Programables Presupuestables],"",0))</f>
        <v>#REF!</v>
      </c>
      <c r="I1605" s="529" t="str">
        <f>IFERROR(VLOOKUP('[2]Formulario PPGR3'!$G1605,'[2]Formulario PPGR2'!$H$9:$V$534,15,FALSE),"")</f>
        <v/>
      </c>
      <c r="J1605" s="534"/>
      <c r="K1605" s="533"/>
      <c r="L1605" s="530" t="str">
        <f>IF([2]!Tabla1[[#This Row],[Descripción]]="","",_xlfn.XLOOKUP([2]!Tabla1[[#This Row],[Descripción]],[2]!Tabla10[Descripción],[2]!Tabla10[Unidad de Medida],"",0))</f>
        <v/>
      </c>
      <c r="M1605" s="321"/>
      <c r="N1605" s="546" t="str">
        <f>IF([2]!Tabla1[[#This Row],[Descripción]]="","",_xlfn.XLOOKUP([2]!Tabla1[[#This Row],[Descripción]],[2]!Tabla10[Descripción],[2]!Tabla10[Precio Unitario],0))</f>
        <v/>
      </c>
      <c r="O1605" s="546" t="str">
        <f>IF([2]!Tabla1[[#This Row],[Cantidad de Insumos]]="","",[2]!Tabla1[[#This Row],[Precio Unitario]]*[2]!Tabla1[[#This Row],[Cantidad de Insumos]])</f>
        <v/>
      </c>
      <c r="P1605" s="531" t="str">
        <f>IF([2]!Tabla1[[#This Row],[Descripción]]="","",_xlfn.XLOOKUP([2]!Tabla1[[#This Row],[Descripción]],[2]!Tabla10[Descripción],[2]!Tabla10[CODIGO PRESUPUESTARIO],0))</f>
        <v/>
      </c>
      <c r="Q1605" s="532"/>
      <c r="R1605" s="532" t="str">
        <f>IF([2]!Tabla1[[#This Row],[Insumos]]="","",_xlfn.XLOOKUP([2]!Tabla1[[#This Row],[Insumos]],[2]!Tabla10[Insumo],[2]!Tabla10[InsumoAbrev],"",0))</f>
        <v/>
      </c>
      <c r="S1605" s="191"/>
    </row>
    <row r="1606" spans="2:19">
      <c r="B1606" s="191" t="str">
        <f>IF('Formulario PPGR3'!$G1606="","",CONCATENATE('Formulario PPGR3'!$C1606,".",'Formulario PPGR3'!$D1606,".",'Formulario PPGR3'!$E1606,".",'Formulario PPGR3'!$F1606))</f>
        <v/>
      </c>
      <c r="C1606" s="191" t="str">
        <f>IF('Formulario PPGR3'!$G1606="","",'Formulario PPGR1'!#REF!)</f>
        <v/>
      </c>
      <c r="D1606" s="191" t="str">
        <f>IF('Formulario PPGR3'!$G1606="","",'Formulario PPGR1'!#REF!)</f>
        <v/>
      </c>
      <c r="E1606" s="191" t="str">
        <f>IF('Formulario PPGR3'!$G1606="","",'Formulario PPGR1'!#REF!)</f>
        <v/>
      </c>
      <c r="F1606" s="191" t="str">
        <f>IF('Formulario PPGR3'!$G1606="","",'Formulario PPGR1'!#REF!)</f>
        <v/>
      </c>
      <c r="G1606" s="241"/>
      <c r="H1606" s="528" t="e" cm="1" vm="1">
        <f t="array" ref="H1606">IF([2]!Tabla1[[#This Row],[Código_Actividad]]="","",_xlfn.XLOOKUP([2]!Tabla1[[#This Row],[Código_Actividad]],CodigoActividad,[2]!Tabla2[Actividades Programables Presupuestables],"",0))</f>
        <v>#REF!</v>
      </c>
      <c r="I1606" s="529" t="str">
        <f>IFERROR(VLOOKUP('[2]Formulario PPGR3'!$G1606,'[2]Formulario PPGR2'!$H$9:$V$534,15,FALSE),"")</f>
        <v/>
      </c>
      <c r="J1606" s="534"/>
      <c r="K1606" s="533"/>
      <c r="L1606" s="530" t="str">
        <f>IF([2]!Tabla1[[#This Row],[Descripción]]="","",_xlfn.XLOOKUP([2]!Tabla1[[#This Row],[Descripción]],[2]!Tabla10[Descripción],[2]!Tabla10[Unidad de Medida],"",0))</f>
        <v/>
      </c>
      <c r="M1606" s="321"/>
      <c r="N1606" s="546" t="str">
        <f>IF([2]!Tabla1[[#This Row],[Descripción]]="","",_xlfn.XLOOKUP([2]!Tabla1[[#This Row],[Descripción]],[2]!Tabla10[Descripción],[2]!Tabla10[Precio Unitario],0))</f>
        <v/>
      </c>
      <c r="O1606" s="546" t="str">
        <f>IF([2]!Tabla1[[#This Row],[Cantidad de Insumos]]="","",[2]!Tabla1[[#This Row],[Precio Unitario]]*[2]!Tabla1[[#This Row],[Cantidad de Insumos]])</f>
        <v/>
      </c>
      <c r="P1606" s="531" t="str">
        <f>IF([2]!Tabla1[[#This Row],[Descripción]]="","",_xlfn.XLOOKUP([2]!Tabla1[[#This Row],[Descripción]],[2]!Tabla10[Descripción],[2]!Tabla10[CODIGO PRESUPUESTARIO],0))</f>
        <v/>
      </c>
      <c r="Q1606" s="532"/>
      <c r="R1606" s="532" t="str">
        <f>IF([2]!Tabla1[[#This Row],[Insumos]]="","",_xlfn.XLOOKUP([2]!Tabla1[[#This Row],[Insumos]],[2]!Tabla10[Insumo],[2]!Tabla10[InsumoAbrev],"",0))</f>
        <v/>
      </c>
      <c r="S1606" s="191"/>
    </row>
    <row r="1607" spans="2:19">
      <c r="B1607" s="191" t="str">
        <f>IF('Formulario PPGR3'!$G1607="","",CONCATENATE('Formulario PPGR3'!$C1607,".",'Formulario PPGR3'!$D1607,".",'Formulario PPGR3'!$E1607,".",'Formulario PPGR3'!$F1607))</f>
        <v/>
      </c>
      <c r="C1607" s="191" t="str">
        <f>IF('Formulario PPGR3'!$G1607="","",'Formulario PPGR1'!#REF!)</f>
        <v/>
      </c>
      <c r="D1607" s="191" t="str">
        <f>IF('Formulario PPGR3'!$G1607="","",'Formulario PPGR1'!#REF!)</f>
        <v/>
      </c>
      <c r="E1607" s="191" t="str">
        <f>IF('Formulario PPGR3'!$G1607="","",'Formulario PPGR1'!#REF!)</f>
        <v/>
      </c>
      <c r="F1607" s="191" t="str">
        <f>IF('Formulario PPGR3'!$G1607="","",'Formulario PPGR1'!#REF!)</f>
        <v/>
      </c>
      <c r="G1607" s="241"/>
      <c r="H1607" s="528" t="e" cm="1" vm="1">
        <f t="array" ref="H1607">IF([2]!Tabla1[[#This Row],[Código_Actividad]]="","",_xlfn.XLOOKUP([2]!Tabla1[[#This Row],[Código_Actividad]],CodigoActividad,[2]!Tabla2[Actividades Programables Presupuestables],"",0))</f>
        <v>#REF!</v>
      </c>
      <c r="I1607" s="529" t="str">
        <f>IFERROR(VLOOKUP('[2]Formulario PPGR3'!$G1607,'[2]Formulario PPGR2'!$H$9:$V$534,15,FALSE),"")</f>
        <v/>
      </c>
      <c r="J1607" s="534"/>
      <c r="K1607" s="533"/>
      <c r="L1607" s="530" t="str">
        <f>IF([2]!Tabla1[[#This Row],[Descripción]]="","",_xlfn.XLOOKUP([2]!Tabla1[[#This Row],[Descripción]],[2]!Tabla10[Descripción],[2]!Tabla10[Unidad de Medida],"",0))</f>
        <v/>
      </c>
      <c r="M1607" s="321"/>
      <c r="N1607" s="546" t="str">
        <f>IF([2]!Tabla1[[#This Row],[Descripción]]="","",_xlfn.XLOOKUP([2]!Tabla1[[#This Row],[Descripción]],[2]!Tabla10[Descripción],[2]!Tabla10[Precio Unitario],0))</f>
        <v/>
      </c>
      <c r="O1607" s="546" t="str">
        <f>IF([2]!Tabla1[[#This Row],[Cantidad de Insumos]]="","",[2]!Tabla1[[#This Row],[Precio Unitario]]*[2]!Tabla1[[#This Row],[Cantidad de Insumos]])</f>
        <v/>
      </c>
      <c r="P1607" s="531" t="str">
        <f>IF([2]!Tabla1[[#This Row],[Descripción]]="","",_xlfn.XLOOKUP([2]!Tabla1[[#This Row],[Descripción]],[2]!Tabla10[Descripción],[2]!Tabla10[CODIGO PRESUPUESTARIO],0))</f>
        <v/>
      </c>
      <c r="Q1607" s="532"/>
      <c r="R1607" s="532" t="str">
        <f>IF([2]!Tabla1[[#This Row],[Insumos]]="","",_xlfn.XLOOKUP([2]!Tabla1[[#This Row],[Insumos]],[2]!Tabla10[Insumo],[2]!Tabla10[InsumoAbrev],"",0))</f>
        <v/>
      </c>
      <c r="S1607" s="191"/>
    </row>
    <row r="1608" spans="2:19">
      <c r="B1608" s="191" t="str">
        <f>IF('Formulario PPGR3'!$G1608="","",CONCATENATE('Formulario PPGR3'!$C1608,".",'Formulario PPGR3'!$D1608,".",'Formulario PPGR3'!$E1608,".",'Formulario PPGR3'!$F1608))</f>
        <v/>
      </c>
      <c r="C1608" s="191" t="str">
        <f>IF('Formulario PPGR3'!$G1608="","",'Formulario PPGR1'!#REF!)</f>
        <v/>
      </c>
      <c r="D1608" s="191" t="str">
        <f>IF('Formulario PPGR3'!$G1608="","",'Formulario PPGR1'!#REF!)</f>
        <v/>
      </c>
      <c r="E1608" s="191" t="str">
        <f>IF('Formulario PPGR3'!$G1608="","",'Formulario PPGR1'!#REF!)</f>
        <v/>
      </c>
      <c r="F1608" s="191" t="str">
        <f>IF('Formulario PPGR3'!$G1608="","",'Formulario PPGR1'!#REF!)</f>
        <v/>
      </c>
      <c r="G1608" s="241"/>
      <c r="H1608" s="528" t="e" cm="1" vm="1">
        <f t="array" ref="H1608">IF([2]!Tabla1[[#This Row],[Código_Actividad]]="","",_xlfn.XLOOKUP([2]!Tabla1[[#This Row],[Código_Actividad]],CodigoActividad,[2]!Tabla2[Actividades Programables Presupuestables],"",0))</f>
        <v>#REF!</v>
      </c>
      <c r="I1608" s="529" t="str">
        <f>IFERROR(VLOOKUP('[2]Formulario PPGR3'!$G1608,'[2]Formulario PPGR2'!$H$9:$V$534,15,FALSE),"")</f>
        <v/>
      </c>
      <c r="J1608" s="534"/>
      <c r="K1608" s="533"/>
      <c r="L1608" s="530" t="str">
        <f>IF([2]!Tabla1[[#This Row],[Descripción]]="","",_xlfn.XLOOKUP([2]!Tabla1[[#This Row],[Descripción]],[2]!Tabla10[Descripción],[2]!Tabla10[Unidad de Medida],"",0))</f>
        <v/>
      </c>
      <c r="M1608" s="321"/>
      <c r="N1608" s="546" t="str">
        <f>IF([2]!Tabla1[[#This Row],[Descripción]]="","",_xlfn.XLOOKUP([2]!Tabla1[[#This Row],[Descripción]],[2]!Tabla10[Descripción],[2]!Tabla10[Precio Unitario],0))</f>
        <v/>
      </c>
      <c r="O1608" s="546" t="str">
        <f>IF([2]!Tabla1[[#This Row],[Cantidad de Insumos]]="","",[2]!Tabla1[[#This Row],[Precio Unitario]]*[2]!Tabla1[[#This Row],[Cantidad de Insumos]])</f>
        <v/>
      </c>
      <c r="P1608" s="531" t="str">
        <f>IF([2]!Tabla1[[#This Row],[Descripción]]="","",_xlfn.XLOOKUP([2]!Tabla1[[#This Row],[Descripción]],[2]!Tabla10[Descripción],[2]!Tabla10[CODIGO PRESUPUESTARIO],0))</f>
        <v/>
      </c>
      <c r="Q1608" s="532"/>
      <c r="R1608" s="532" t="str">
        <f>IF([2]!Tabla1[[#This Row],[Insumos]]="","",_xlfn.XLOOKUP([2]!Tabla1[[#This Row],[Insumos]],[2]!Tabla10[Insumo],[2]!Tabla10[InsumoAbrev],"",0))</f>
        <v/>
      </c>
      <c r="S1608" s="191"/>
    </row>
    <row r="1609" spans="2:19">
      <c r="B1609" s="191" t="str">
        <f>IF('Formulario PPGR3'!$G1609="","",CONCATENATE('Formulario PPGR3'!$C1609,".",'Formulario PPGR3'!$D1609,".",'Formulario PPGR3'!$E1609,".",'Formulario PPGR3'!$F1609))</f>
        <v/>
      </c>
      <c r="C1609" s="191" t="str">
        <f>IF('Formulario PPGR3'!$G1609="","",'Formulario PPGR1'!#REF!)</f>
        <v/>
      </c>
      <c r="D1609" s="191" t="str">
        <f>IF('Formulario PPGR3'!$G1609="","",'Formulario PPGR1'!#REF!)</f>
        <v/>
      </c>
      <c r="E1609" s="191" t="str">
        <f>IF('Formulario PPGR3'!$G1609="","",'Formulario PPGR1'!#REF!)</f>
        <v/>
      </c>
      <c r="F1609" s="191" t="str">
        <f>IF('Formulario PPGR3'!$G1609="","",'Formulario PPGR1'!#REF!)</f>
        <v/>
      </c>
      <c r="G1609" s="241"/>
      <c r="H1609" s="528" t="e" cm="1" vm="1">
        <f t="array" ref="H1609">IF([2]!Tabla1[[#This Row],[Código_Actividad]]="","",_xlfn.XLOOKUP([2]!Tabla1[[#This Row],[Código_Actividad]],CodigoActividad,[2]!Tabla2[Actividades Programables Presupuestables],"",0))</f>
        <v>#REF!</v>
      </c>
      <c r="I1609" s="529" t="str">
        <f>IFERROR(VLOOKUP('[2]Formulario PPGR3'!$G1609,'[2]Formulario PPGR2'!$H$9:$V$534,15,FALSE),"")</f>
        <v/>
      </c>
      <c r="J1609" s="534"/>
      <c r="K1609" s="533"/>
      <c r="L1609" s="530" t="str">
        <f>IF([2]!Tabla1[[#This Row],[Descripción]]="","",_xlfn.XLOOKUP([2]!Tabla1[[#This Row],[Descripción]],[2]!Tabla10[Descripción],[2]!Tabla10[Unidad de Medida],"",0))</f>
        <v/>
      </c>
      <c r="M1609" s="321"/>
      <c r="N1609" s="546" t="str">
        <f>IF([2]!Tabla1[[#This Row],[Descripción]]="","",_xlfn.XLOOKUP([2]!Tabla1[[#This Row],[Descripción]],[2]!Tabla10[Descripción],[2]!Tabla10[Precio Unitario],0))</f>
        <v/>
      </c>
      <c r="O1609" s="546" t="str">
        <f>IF([2]!Tabla1[[#This Row],[Cantidad de Insumos]]="","",[2]!Tabla1[[#This Row],[Precio Unitario]]*[2]!Tabla1[[#This Row],[Cantidad de Insumos]])</f>
        <v/>
      </c>
      <c r="P1609" s="531" t="str">
        <f>IF([2]!Tabla1[[#This Row],[Descripción]]="","",_xlfn.XLOOKUP([2]!Tabla1[[#This Row],[Descripción]],[2]!Tabla10[Descripción],[2]!Tabla10[CODIGO PRESUPUESTARIO],0))</f>
        <v/>
      </c>
      <c r="Q1609" s="532"/>
      <c r="R1609" s="532" t="str">
        <f>IF([2]!Tabla1[[#This Row],[Insumos]]="","",_xlfn.XLOOKUP([2]!Tabla1[[#This Row],[Insumos]],[2]!Tabla10[Insumo],[2]!Tabla10[InsumoAbrev],"",0))</f>
        <v/>
      </c>
      <c r="S1609" s="191"/>
    </row>
    <row r="1610" spans="2:19">
      <c r="B1610" s="191" t="str">
        <f>IF('Formulario PPGR3'!$G1610="","",CONCATENATE('Formulario PPGR3'!$C1610,".",'Formulario PPGR3'!$D1610,".",'Formulario PPGR3'!$E1610,".",'Formulario PPGR3'!$F1610))</f>
        <v/>
      </c>
      <c r="C1610" s="191" t="str">
        <f>IF('Formulario PPGR3'!$G1610="","",'Formulario PPGR1'!#REF!)</f>
        <v/>
      </c>
      <c r="D1610" s="191" t="str">
        <f>IF('Formulario PPGR3'!$G1610="","",'Formulario PPGR1'!#REF!)</f>
        <v/>
      </c>
      <c r="E1610" s="191" t="str">
        <f>IF('Formulario PPGR3'!$G1610="","",'Formulario PPGR1'!#REF!)</f>
        <v/>
      </c>
      <c r="F1610" s="191" t="str">
        <f>IF('Formulario PPGR3'!$G1610="","",'Formulario PPGR1'!#REF!)</f>
        <v/>
      </c>
      <c r="G1610" s="241"/>
      <c r="H1610" s="528" t="e" cm="1" vm="1">
        <f t="array" ref="H1610">IF([2]!Tabla1[[#This Row],[Código_Actividad]]="","",_xlfn.XLOOKUP([2]!Tabla1[[#This Row],[Código_Actividad]],CodigoActividad,[2]!Tabla2[Actividades Programables Presupuestables],"",0))</f>
        <v>#REF!</v>
      </c>
      <c r="I1610" s="529" t="str">
        <f>IFERROR(VLOOKUP('[2]Formulario PPGR3'!$G1610,'[2]Formulario PPGR2'!$H$9:$V$534,15,FALSE),"")</f>
        <v/>
      </c>
      <c r="J1610" s="534"/>
      <c r="K1610" s="533"/>
      <c r="L1610" s="530" t="str">
        <f>IF([2]!Tabla1[[#This Row],[Descripción]]="","",_xlfn.XLOOKUP([2]!Tabla1[[#This Row],[Descripción]],[2]!Tabla10[Descripción],[2]!Tabla10[Unidad de Medida],"",0))</f>
        <v/>
      </c>
      <c r="M1610" s="321"/>
      <c r="N1610" s="546" t="str">
        <f>IF([2]!Tabla1[[#This Row],[Descripción]]="","",_xlfn.XLOOKUP([2]!Tabla1[[#This Row],[Descripción]],[2]!Tabla10[Descripción],[2]!Tabla10[Precio Unitario],0))</f>
        <v/>
      </c>
      <c r="O1610" s="546" t="str">
        <f>IF([2]!Tabla1[[#This Row],[Cantidad de Insumos]]="","",[2]!Tabla1[[#This Row],[Precio Unitario]]*[2]!Tabla1[[#This Row],[Cantidad de Insumos]])</f>
        <v/>
      </c>
      <c r="P1610" s="531" t="str">
        <f>IF([2]!Tabla1[[#This Row],[Descripción]]="","",_xlfn.XLOOKUP([2]!Tabla1[[#This Row],[Descripción]],[2]!Tabla10[Descripción],[2]!Tabla10[CODIGO PRESUPUESTARIO],0))</f>
        <v/>
      </c>
      <c r="Q1610" s="532"/>
      <c r="R1610" s="532" t="str">
        <f>IF([2]!Tabla1[[#This Row],[Insumos]]="","",_xlfn.XLOOKUP([2]!Tabla1[[#This Row],[Insumos]],[2]!Tabla10[Insumo],[2]!Tabla10[InsumoAbrev],"",0))</f>
        <v/>
      </c>
      <c r="S1610" s="191"/>
    </row>
    <row r="1611" spans="2:19">
      <c r="B1611" s="191" t="str">
        <f>IF('Formulario PPGR3'!$G1611="","",CONCATENATE('Formulario PPGR3'!$C1611,".",'Formulario PPGR3'!$D1611,".",'Formulario PPGR3'!$E1611,".",'Formulario PPGR3'!$F1611))</f>
        <v/>
      </c>
      <c r="C1611" s="191" t="str">
        <f>IF('Formulario PPGR3'!$G1611="","",'Formulario PPGR1'!#REF!)</f>
        <v/>
      </c>
      <c r="D1611" s="191" t="str">
        <f>IF('Formulario PPGR3'!$G1611="","",'Formulario PPGR1'!#REF!)</f>
        <v/>
      </c>
      <c r="E1611" s="191" t="str">
        <f>IF('Formulario PPGR3'!$G1611="","",'Formulario PPGR1'!#REF!)</f>
        <v/>
      </c>
      <c r="F1611" s="191" t="str">
        <f>IF('Formulario PPGR3'!$G1611="","",'Formulario PPGR1'!#REF!)</f>
        <v/>
      </c>
      <c r="G1611" s="241"/>
      <c r="H1611" s="528" t="e" cm="1" vm="1">
        <f t="array" ref="H1611">IF([2]!Tabla1[[#This Row],[Código_Actividad]]="","",_xlfn.XLOOKUP([2]!Tabla1[[#This Row],[Código_Actividad]],CodigoActividad,[2]!Tabla2[Actividades Programables Presupuestables],"",0))</f>
        <v>#REF!</v>
      </c>
      <c r="I1611" s="529" t="str">
        <f>IFERROR(VLOOKUP('[2]Formulario PPGR3'!$G1611,'[2]Formulario PPGR2'!$H$9:$V$534,15,FALSE),"")</f>
        <v/>
      </c>
      <c r="J1611" s="534"/>
      <c r="K1611" s="533"/>
      <c r="L1611" s="530" t="str">
        <f>IF([2]!Tabla1[[#This Row],[Descripción]]="","",_xlfn.XLOOKUP([2]!Tabla1[[#This Row],[Descripción]],[2]!Tabla10[Descripción],[2]!Tabla10[Unidad de Medida],"",0))</f>
        <v/>
      </c>
      <c r="M1611" s="321"/>
      <c r="N1611" s="546" t="str">
        <f>IF([2]!Tabla1[[#This Row],[Descripción]]="","",_xlfn.XLOOKUP([2]!Tabla1[[#This Row],[Descripción]],[2]!Tabla10[Descripción],[2]!Tabla10[Precio Unitario],0))</f>
        <v/>
      </c>
      <c r="O1611" s="546" t="str">
        <f>IF([2]!Tabla1[[#This Row],[Cantidad de Insumos]]="","",[2]!Tabla1[[#This Row],[Precio Unitario]]*[2]!Tabla1[[#This Row],[Cantidad de Insumos]])</f>
        <v/>
      </c>
      <c r="P1611" s="531" t="str">
        <f>IF([2]!Tabla1[[#This Row],[Descripción]]="","",_xlfn.XLOOKUP([2]!Tabla1[[#This Row],[Descripción]],[2]!Tabla10[Descripción],[2]!Tabla10[CODIGO PRESUPUESTARIO],0))</f>
        <v/>
      </c>
      <c r="Q1611" s="532"/>
      <c r="R1611" s="532" t="str">
        <f>IF([2]!Tabla1[[#This Row],[Insumos]]="","",_xlfn.XLOOKUP([2]!Tabla1[[#This Row],[Insumos]],[2]!Tabla10[Insumo],[2]!Tabla10[InsumoAbrev],"",0))</f>
        <v/>
      </c>
      <c r="S1611" s="191"/>
    </row>
    <row r="1612" spans="2:19">
      <c r="B1612" s="191" t="str">
        <f>IF('Formulario PPGR3'!$G1612="","",CONCATENATE('Formulario PPGR3'!$C1612,".",'Formulario PPGR3'!$D1612,".",'Formulario PPGR3'!$E1612,".",'Formulario PPGR3'!$F1612))</f>
        <v/>
      </c>
      <c r="C1612" s="191" t="str">
        <f>IF('Formulario PPGR3'!$G1612="","",'Formulario PPGR1'!#REF!)</f>
        <v/>
      </c>
      <c r="D1612" s="191" t="str">
        <f>IF('Formulario PPGR3'!$G1612="","",'Formulario PPGR1'!#REF!)</f>
        <v/>
      </c>
      <c r="E1612" s="191" t="str">
        <f>IF('Formulario PPGR3'!$G1612="","",'Formulario PPGR1'!#REF!)</f>
        <v/>
      </c>
      <c r="F1612" s="191" t="str">
        <f>IF('Formulario PPGR3'!$G1612="","",'Formulario PPGR1'!#REF!)</f>
        <v/>
      </c>
      <c r="G1612" s="241"/>
      <c r="H1612" s="528" t="e" cm="1" vm="1">
        <f t="array" ref="H1612">IF([2]!Tabla1[[#This Row],[Código_Actividad]]="","",_xlfn.XLOOKUP([2]!Tabla1[[#This Row],[Código_Actividad]],CodigoActividad,[2]!Tabla2[Actividades Programables Presupuestables],"",0))</f>
        <v>#REF!</v>
      </c>
      <c r="I1612" s="529" t="str">
        <f>IFERROR(VLOOKUP('[2]Formulario PPGR3'!$G1612,'[2]Formulario PPGR2'!$H$9:$V$534,15,FALSE),"")</f>
        <v/>
      </c>
      <c r="J1612" s="534"/>
      <c r="K1612" s="533"/>
      <c r="L1612" s="530" t="str">
        <f>IF([2]!Tabla1[[#This Row],[Descripción]]="","",_xlfn.XLOOKUP([2]!Tabla1[[#This Row],[Descripción]],[2]!Tabla10[Descripción],[2]!Tabla10[Unidad de Medida],"",0))</f>
        <v/>
      </c>
      <c r="M1612" s="321"/>
      <c r="N1612" s="546" t="str">
        <f>IF([2]!Tabla1[[#This Row],[Descripción]]="","",_xlfn.XLOOKUP([2]!Tabla1[[#This Row],[Descripción]],[2]!Tabla10[Descripción],[2]!Tabla10[Precio Unitario],0))</f>
        <v/>
      </c>
      <c r="O1612" s="546" t="str">
        <f>IF([2]!Tabla1[[#This Row],[Cantidad de Insumos]]="","",[2]!Tabla1[[#This Row],[Precio Unitario]]*[2]!Tabla1[[#This Row],[Cantidad de Insumos]])</f>
        <v/>
      </c>
      <c r="P1612" s="531" t="str">
        <f>IF([2]!Tabla1[[#This Row],[Descripción]]="","",_xlfn.XLOOKUP([2]!Tabla1[[#This Row],[Descripción]],[2]!Tabla10[Descripción],[2]!Tabla10[CODIGO PRESUPUESTARIO],0))</f>
        <v/>
      </c>
      <c r="Q1612" s="532"/>
      <c r="R1612" s="532" t="str">
        <f>IF([2]!Tabla1[[#This Row],[Insumos]]="","",_xlfn.XLOOKUP([2]!Tabla1[[#This Row],[Insumos]],[2]!Tabla10[Insumo],[2]!Tabla10[InsumoAbrev],"",0))</f>
        <v/>
      </c>
      <c r="S1612" s="191"/>
    </row>
    <row r="1613" spans="2:19">
      <c r="B1613" s="191" t="str">
        <f>IF('Formulario PPGR3'!$G1613="","",CONCATENATE('Formulario PPGR3'!$C1613,".",'Formulario PPGR3'!$D1613,".",'Formulario PPGR3'!$E1613,".",'Formulario PPGR3'!$F1613))</f>
        <v/>
      </c>
      <c r="C1613" s="191" t="str">
        <f>IF('Formulario PPGR3'!$G1613="","",'Formulario PPGR1'!#REF!)</f>
        <v/>
      </c>
      <c r="D1613" s="191" t="str">
        <f>IF('Formulario PPGR3'!$G1613="","",'Formulario PPGR1'!#REF!)</f>
        <v/>
      </c>
      <c r="E1613" s="191" t="str">
        <f>IF('Formulario PPGR3'!$G1613="","",'Formulario PPGR1'!#REF!)</f>
        <v/>
      </c>
      <c r="F1613" s="191" t="str">
        <f>IF('Formulario PPGR3'!$G1613="","",'Formulario PPGR1'!#REF!)</f>
        <v/>
      </c>
      <c r="G1613" s="241"/>
      <c r="H1613" s="528" t="e" cm="1" vm="1">
        <f t="array" ref="H1613">IF([2]!Tabla1[[#This Row],[Código_Actividad]]="","",_xlfn.XLOOKUP([2]!Tabla1[[#This Row],[Código_Actividad]],CodigoActividad,[2]!Tabla2[Actividades Programables Presupuestables],"",0))</f>
        <v>#REF!</v>
      </c>
      <c r="I1613" s="529" t="str">
        <f>IFERROR(VLOOKUP('[2]Formulario PPGR3'!$G1613,'[2]Formulario PPGR2'!$H$9:$V$534,15,FALSE),"")</f>
        <v/>
      </c>
      <c r="J1613" s="534"/>
      <c r="K1613" s="533"/>
      <c r="L1613" s="530" t="str">
        <f>IF([2]!Tabla1[[#This Row],[Descripción]]="","",_xlfn.XLOOKUP([2]!Tabla1[[#This Row],[Descripción]],[2]!Tabla10[Descripción],[2]!Tabla10[Unidad de Medida],"",0))</f>
        <v/>
      </c>
      <c r="M1613" s="321"/>
      <c r="N1613" s="546" t="str">
        <f>IF([2]!Tabla1[[#This Row],[Descripción]]="","",_xlfn.XLOOKUP([2]!Tabla1[[#This Row],[Descripción]],[2]!Tabla10[Descripción],[2]!Tabla10[Precio Unitario],0))</f>
        <v/>
      </c>
      <c r="O1613" s="546" t="str">
        <f>IF([2]!Tabla1[[#This Row],[Cantidad de Insumos]]="","",[2]!Tabla1[[#This Row],[Precio Unitario]]*[2]!Tabla1[[#This Row],[Cantidad de Insumos]])</f>
        <v/>
      </c>
      <c r="P1613" s="531" t="str">
        <f>IF([2]!Tabla1[[#This Row],[Descripción]]="","",_xlfn.XLOOKUP([2]!Tabla1[[#This Row],[Descripción]],[2]!Tabla10[Descripción],[2]!Tabla10[CODIGO PRESUPUESTARIO],0))</f>
        <v/>
      </c>
      <c r="Q1613" s="532"/>
      <c r="R1613" s="532" t="str">
        <f>IF([2]!Tabla1[[#This Row],[Insumos]]="","",_xlfn.XLOOKUP([2]!Tabla1[[#This Row],[Insumos]],[2]!Tabla10[Insumo],[2]!Tabla10[InsumoAbrev],"",0))</f>
        <v/>
      </c>
      <c r="S1613" s="191"/>
    </row>
    <row r="1614" spans="2:19">
      <c r="B1614" s="191" t="str">
        <f>IF('Formulario PPGR3'!$G1614="","",CONCATENATE('Formulario PPGR3'!$C1614,".",'Formulario PPGR3'!$D1614,".",'Formulario PPGR3'!$E1614,".",'Formulario PPGR3'!$F1614))</f>
        <v/>
      </c>
      <c r="C1614" s="191" t="str">
        <f>IF('Formulario PPGR3'!$G1614="","",'Formulario PPGR1'!#REF!)</f>
        <v/>
      </c>
      <c r="D1614" s="191" t="str">
        <f>IF('Formulario PPGR3'!$G1614="","",'Formulario PPGR1'!#REF!)</f>
        <v/>
      </c>
      <c r="E1614" s="191" t="str">
        <f>IF('Formulario PPGR3'!$G1614="","",'Formulario PPGR1'!#REF!)</f>
        <v/>
      </c>
      <c r="F1614" s="191" t="str">
        <f>IF('Formulario PPGR3'!$G1614="","",'Formulario PPGR1'!#REF!)</f>
        <v/>
      </c>
      <c r="G1614" s="241"/>
      <c r="H1614" s="528" t="e" cm="1" vm="1">
        <f t="array" ref="H1614">IF([2]!Tabla1[[#This Row],[Código_Actividad]]="","",_xlfn.XLOOKUP([2]!Tabla1[[#This Row],[Código_Actividad]],CodigoActividad,[2]!Tabla2[Actividades Programables Presupuestables],"",0))</f>
        <v>#REF!</v>
      </c>
      <c r="I1614" s="529" t="str">
        <f>IFERROR(VLOOKUP('[2]Formulario PPGR3'!$G1614,'[2]Formulario PPGR2'!$H$9:$V$534,15,FALSE),"")</f>
        <v/>
      </c>
      <c r="J1614" s="534"/>
      <c r="K1614" s="533"/>
      <c r="L1614" s="530" t="str">
        <f>IF([2]!Tabla1[[#This Row],[Descripción]]="","",_xlfn.XLOOKUP([2]!Tabla1[[#This Row],[Descripción]],[2]!Tabla10[Descripción],[2]!Tabla10[Unidad de Medida],"",0))</f>
        <v/>
      </c>
      <c r="M1614" s="321"/>
      <c r="N1614" s="546" t="str">
        <f>IF([2]!Tabla1[[#This Row],[Descripción]]="","",_xlfn.XLOOKUP([2]!Tabla1[[#This Row],[Descripción]],[2]!Tabla10[Descripción],[2]!Tabla10[Precio Unitario],0))</f>
        <v/>
      </c>
      <c r="O1614" s="546" t="str">
        <f>IF([2]!Tabla1[[#This Row],[Cantidad de Insumos]]="","",[2]!Tabla1[[#This Row],[Precio Unitario]]*[2]!Tabla1[[#This Row],[Cantidad de Insumos]])</f>
        <v/>
      </c>
      <c r="P1614" s="531" t="str">
        <f>IF([2]!Tabla1[[#This Row],[Descripción]]="","",_xlfn.XLOOKUP([2]!Tabla1[[#This Row],[Descripción]],[2]!Tabla10[Descripción],[2]!Tabla10[CODIGO PRESUPUESTARIO],0))</f>
        <v/>
      </c>
      <c r="Q1614" s="532"/>
      <c r="R1614" s="532" t="str">
        <f>IF([2]!Tabla1[[#This Row],[Insumos]]="","",_xlfn.XLOOKUP([2]!Tabla1[[#This Row],[Insumos]],[2]!Tabla10[Insumo],[2]!Tabla10[InsumoAbrev],"",0))</f>
        <v/>
      </c>
      <c r="S1614" s="191"/>
    </row>
    <row r="1615" spans="2:19">
      <c r="B1615" s="191" t="str">
        <f>IF('Formulario PPGR3'!$G1615="","",CONCATENATE('Formulario PPGR3'!$C1615,".",'Formulario PPGR3'!$D1615,".",'Formulario PPGR3'!$E1615,".",'Formulario PPGR3'!$F1615))</f>
        <v/>
      </c>
      <c r="C1615" s="191" t="str">
        <f>IF('Formulario PPGR3'!$G1615="","",'Formulario PPGR1'!#REF!)</f>
        <v/>
      </c>
      <c r="D1615" s="191" t="str">
        <f>IF('Formulario PPGR3'!$G1615="","",'Formulario PPGR1'!#REF!)</f>
        <v/>
      </c>
      <c r="E1615" s="191" t="str">
        <f>IF('Formulario PPGR3'!$G1615="","",'Formulario PPGR1'!#REF!)</f>
        <v/>
      </c>
      <c r="F1615" s="191" t="str">
        <f>IF('Formulario PPGR3'!$G1615="","",'Formulario PPGR1'!#REF!)</f>
        <v/>
      </c>
      <c r="G1615" s="241"/>
      <c r="H1615" s="528" t="e" cm="1" vm="1">
        <f t="array" ref="H1615">IF([2]!Tabla1[[#This Row],[Código_Actividad]]="","",_xlfn.XLOOKUP([2]!Tabla1[[#This Row],[Código_Actividad]],CodigoActividad,[2]!Tabla2[Actividades Programables Presupuestables],"",0))</f>
        <v>#REF!</v>
      </c>
      <c r="I1615" s="529" t="str">
        <f>IFERROR(VLOOKUP('[2]Formulario PPGR3'!$G1615,'[2]Formulario PPGR2'!$H$9:$V$534,15,FALSE),"")</f>
        <v/>
      </c>
      <c r="J1615" s="534"/>
      <c r="K1615" s="533"/>
      <c r="L1615" s="530" t="str">
        <f>IF([2]!Tabla1[[#This Row],[Descripción]]="","",_xlfn.XLOOKUP([2]!Tabla1[[#This Row],[Descripción]],[2]!Tabla10[Descripción],[2]!Tabla10[Unidad de Medida],"",0))</f>
        <v/>
      </c>
      <c r="M1615" s="321"/>
      <c r="N1615" s="546" t="str">
        <f>IF([2]!Tabla1[[#This Row],[Descripción]]="","",_xlfn.XLOOKUP([2]!Tabla1[[#This Row],[Descripción]],[2]!Tabla10[Descripción],[2]!Tabla10[Precio Unitario],0))</f>
        <v/>
      </c>
      <c r="O1615" s="546" t="str">
        <f>IF([2]!Tabla1[[#This Row],[Cantidad de Insumos]]="","",[2]!Tabla1[[#This Row],[Precio Unitario]]*[2]!Tabla1[[#This Row],[Cantidad de Insumos]])</f>
        <v/>
      </c>
      <c r="P1615" s="531" t="str">
        <f>IF([2]!Tabla1[[#This Row],[Descripción]]="","",_xlfn.XLOOKUP([2]!Tabla1[[#This Row],[Descripción]],[2]!Tabla10[Descripción],[2]!Tabla10[CODIGO PRESUPUESTARIO],0))</f>
        <v/>
      </c>
      <c r="Q1615" s="532"/>
      <c r="R1615" s="532" t="str">
        <f>IF([2]!Tabla1[[#This Row],[Insumos]]="","",_xlfn.XLOOKUP([2]!Tabla1[[#This Row],[Insumos]],[2]!Tabla10[Insumo],[2]!Tabla10[InsumoAbrev],"",0))</f>
        <v/>
      </c>
      <c r="S1615" s="191"/>
    </row>
    <row r="1616" spans="2:19">
      <c r="B1616" s="191" t="str">
        <f>IF('Formulario PPGR3'!$G1616="","",CONCATENATE('Formulario PPGR3'!$C1616,".",'Formulario PPGR3'!$D1616,".",'Formulario PPGR3'!$E1616,".",'Formulario PPGR3'!$F1616))</f>
        <v/>
      </c>
      <c r="C1616" s="191" t="str">
        <f>IF('Formulario PPGR3'!$G1616="","",'Formulario PPGR1'!#REF!)</f>
        <v/>
      </c>
      <c r="D1616" s="191" t="str">
        <f>IF('Formulario PPGR3'!$G1616="","",'Formulario PPGR1'!#REF!)</f>
        <v/>
      </c>
      <c r="E1616" s="191" t="str">
        <f>IF('Formulario PPGR3'!$G1616="","",'Formulario PPGR1'!#REF!)</f>
        <v/>
      </c>
      <c r="F1616" s="191" t="str">
        <f>IF('Formulario PPGR3'!$G1616="","",'Formulario PPGR1'!#REF!)</f>
        <v/>
      </c>
      <c r="G1616" s="241"/>
      <c r="H1616" s="528" t="e" cm="1" vm="1">
        <f t="array" ref="H1616">IF([2]!Tabla1[[#This Row],[Código_Actividad]]="","",_xlfn.XLOOKUP([2]!Tabla1[[#This Row],[Código_Actividad]],CodigoActividad,[2]!Tabla2[Actividades Programables Presupuestables],"",0))</f>
        <v>#REF!</v>
      </c>
      <c r="I1616" s="529" t="str">
        <f>IFERROR(VLOOKUP('[2]Formulario PPGR3'!$G1616,'[2]Formulario PPGR2'!$H$9:$V$534,15,FALSE),"")</f>
        <v/>
      </c>
      <c r="J1616" s="534"/>
      <c r="K1616" s="533"/>
      <c r="L1616" s="530" t="str">
        <f>IF([2]!Tabla1[[#This Row],[Descripción]]="","",_xlfn.XLOOKUP([2]!Tabla1[[#This Row],[Descripción]],[2]!Tabla10[Descripción],[2]!Tabla10[Unidad de Medida],"",0))</f>
        <v/>
      </c>
      <c r="M1616" s="321"/>
      <c r="N1616" s="546" t="str">
        <f>IF([2]!Tabla1[[#This Row],[Descripción]]="","",_xlfn.XLOOKUP([2]!Tabla1[[#This Row],[Descripción]],[2]!Tabla10[Descripción],[2]!Tabla10[Precio Unitario],0))</f>
        <v/>
      </c>
      <c r="O1616" s="546" t="str">
        <f>IF([2]!Tabla1[[#This Row],[Cantidad de Insumos]]="","",[2]!Tabla1[[#This Row],[Precio Unitario]]*[2]!Tabla1[[#This Row],[Cantidad de Insumos]])</f>
        <v/>
      </c>
      <c r="P1616" s="531" t="str">
        <f>IF([2]!Tabla1[[#This Row],[Descripción]]="","",_xlfn.XLOOKUP([2]!Tabla1[[#This Row],[Descripción]],[2]!Tabla10[Descripción],[2]!Tabla10[CODIGO PRESUPUESTARIO],0))</f>
        <v/>
      </c>
      <c r="Q1616" s="532"/>
      <c r="R1616" s="532" t="str">
        <f>IF([2]!Tabla1[[#This Row],[Insumos]]="","",_xlfn.XLOOKUP([2]!Tabla1[[#This Row],[Insumos]],[2]!Tabla10[Insumo],[2]!Tabla10[InsumoAbrev],"",0))</f>
        <v/>
      </c>
      <c r="S1616" s="191"/>
    </row>
    <row r="1617" spans="2:19">
      <c r="B1617" s="191" t="str">
        <f>IF('Formulario PPGR3'!$G1617="","",CONCATENATE('Formulario PPGR3'!$C1617,".",'Formulario PPGR3'!$D1617,".",'Formulario PPGR3'!$E1617,".",'Formulario PPGR3'!$F1617))</f>
        <v/>
      </c>
      <c r="C1617" s="191" t="str">
        <f>IF('Formulario PPGR3'!$G1617="","",'Formulario PPGR1'!#REF!)</f>
        <v/>
      </c>
      <c r="D1617" s="191" t="str">
        <f>IF('Formulario PPGR3'!$G1617="","",'Formulario PPGR1'!#REF!)</f>
        <v/>
      </c>
      <c r="E1617" s="191" t="str">
        <f>IF('Formulario PPGR3'!$G1617="","",'Formulario PPGR1'!#REF!)</f>
        <v/>
      </c>
      <c r="F1617" s="191" t="str">
        <f>IF('Formulario PPGR3'!$G1617="","",'Formulario PPGR1'!#REF!)</f>
        <v/>
      </c>
      <c r="G1617" s="241"/>
      <c r="H1617" s="528" t="e" cm="1" vm="1">
        <f t="array" ref="H1617">IF([2]!Tabla1[[#This Row],[Código_Actividad]]="","",_xlfn.XLOOKUP([2]!Tabla1[[#This Row],[Código_Actividad]],CodigoActividad,[2]!Tabla2[Actividades Programables Presupuestables],"",0))</f>
        <v>#REF!</v>
      </c>
      <c r="I1617" s="529" t="str">
        <f>IFERROR(VLOOKUP('[2]Formulario PPGR3'!$G1617,'[2]Formulario PPGR2'!$H$9:$V$534,15,FALSE),"")</f>
        <v/>
      </c>
      <c r="J1617" s="534"/>
      <c r="K1617" s="533"/>
      <c r="L1617" s="530" t="str">
        <f>IF([2]!Tabla1[[#This Row],[Descripción]]="","",_xlfn.XLOOKUP([2]!Tabla1[[#This Row],[Descripción]],[2]!Tabla10[Descripción],[2]!Tabla10[Unidad de Medida],"",0))</f>
        <v/>
      </c>
      <c r="M1617" s="321"/>
      <c r="N1617" s="546" t="str">
        <f>IF([2]!Tabla1[[#This Row],[Descripción]]="","",_xlfn.XLOOKUP([2]!Tabla1[[#This Row],[Descripción]],[2]!Tabla10[Descripción],[2]!Tabla10[Precio Unitario],0))</f>
        <v/>
      </c>
      <c r="O1617" s="546" t="str">
        <f>IF([2]!Tabla1[[#This Row],[Cantidad de Insumos]]="","",[2]!Tabla1[[#This Row],[Precio Unitario]]*[2]!Tabla1[[#This Row],[Cantidad de Insumos]])</f>
        <v/>
      </c>
      <c r="P1617" s="531" t="str">
        <f>IF([2]!Tabla1[[#This Row],[Descripción]]="","",_xlfn.XLOOKUP([2]!Tabla1[[#This Row],[Descripción]],[2]!Tabla10[Descripción],[2]!Tabla10[CODIGO PRESUPUESTARIO],0))</f>
        <v/>
      </c>
      <c r="Q1617" s="532"/>
      <c r="R1617" s="532" t="str">
        <f>IF([2]!Tabla1[[#This Row],[Insumos]]="","",_xlfn.XLOOKUP([2]!Tabla1[[#This Row],[Insumos]],[2]!Tabla10[Insumo],[2]!Tabla10[InsumoAbrev],"",0))</f>
        <v/>
      </c>
      <c r="S1617" s="191"/>
    </row>
    <row r="1618" spans="2:19">
      <c r="B1618" s="191" t="str">
        <f>IF('Formulario PPGR3'!$G1618="","",CONCATENATE('Formulario PPGR3'!$C1618,".",'Formulario PPGR3'!$D1618,".",'Formulario PPGR3'!$E1618,".",'Formulario PPGR3'!$F1618))</f>
        <v/>
      </c>
      <c r="C1618" s="191" t="str">
        <f>IF('Formulario PPGR3'!$G1618="","",'Formulario PPGR1'!#REF!)</f>
        <v/>
      </c>
      <c r="D1618" s="191" t="str">
        <f>IF('Formulario PPGR3'!$G1618="","",'Formulario PPGR1'!#REF!)</f>
        <v/>
      </c>
      <c r="E1618" s="191" t="str">
        <f>IF('Formulario PPGR3'!$G1618="","",'Formulario PPGR1'!#REF!)</f>
        <v/>
      </c>
      <c r="F1618" s="191" t="str">
        <f>IF('Formulario PPGR3'!$G1618="","",'Formulario PPGR1'!#REF!)</f>
        <v/>
      </c>
      <c r="G1618" s="241"/>
      <c r="H1618" s="528" t="e" cm="1" vm="1">
        <f t="array" ref="H1618">IF([2]!Tabla1[[#This Row],[Código_Actividad]]="","",_xlfn.XLOOKUP([2]!Tabla1[[#This Row],[Código_Actividad]],CodigoActividad,[2]!Tabla2[Actividades Programables Presupuestables],"",0))</f>
        <v>#REF!</v>
      </c>
      <c r="I1618" s="529" t="str">
        <f>IFERROR(VLOOKUP('[2]Formulario PPGR3'!$G1618,'[2]Formulario PPGR2'!$H$9:$V$534,15,FALSE),"")</f>
        <v/>
      </c>
      <c r="J1618" s="534"/>
      <c r="K1618" s="533"/>
      <c r="L1618" s="530" t="str">
        <f>IF([2]!Tabla1[[#This Row],[Descripción]]="","",_xlfn.XLOOKUP([2]!Tabla1[[#This Row],[Descripción]],[2]!Tabla10[Descripción],[2]!Tabla10[Unidad de Medida],"",0))</f>
        <v/>
      </c>
      <c r="M1618" s="321"/>
      <c r="N1618" s="546" t="str">
        <f>IF([2]!Tabla1[[#This Row],[Descripción]]="","",_xlfn.XLOOKUP([2]!Tabla1[[#This Row],[Descripción]],[2]!Tabla10[Descripción],[2]!Tabla10[Precio Unitario],0))</f>
        <v/>
      </c>
      <c r="O1618" s="546" t="str">
        <f>IF([2]!Tabla1[[#This Row],[Cantidad de Insumos]]="","",[2]!Tabla1[[#This Row],[Precio Unitario]]*[2]!Tabla1[[#This Row],[Cantidad de Insumos]])</f>
        <v/>
      </c>
      <c r="P1618" s="531" t="str">
        <f>IF([2]!Tabla1[[#This Row],[Descripción]]="","",_xlfn.XLOOKUP([2]!Tabla1[[#This Row],[Descripción]],[2]!Tabla10[Descripción],[2]!Tabla10[CODIGO PRESUPUESTARIO],0))</f>
        <v/>
      </c>
      <c r="Q1618" s="532"/>
      <c r="R1618" s="532" t="str">
        <f>IF([2]!Tabla1[[#This Row],[Insumos]]="","",_xlfn.XLOOKUP([2]!Tabla1[[#This Row],[Insumos]],[2]!Tabla10[Insumo],[2]!Tabla10[InsumoAbrev],"",0))</f>
        <v/>
      </c>
      <c r="S1618" s="191"/>
    </row>
    <row r="1619" spans="2:19">
      <c r="B1619" s="191" t="str">
        <f>IF('Formulario PPGR3'!$G1619="","",CONCATENATE('Formulario PPGR3'!$C1619,".",'Formulario PPGR3'!$D1619,".",'Formulario PPGR3'!$E1619,".",'Formulario PPGR3'!$F1619))</f>
        <v/>
      </c>
      <c r="C1619" s="191" t="str">
        <f>IF('Formulario PPGR3'!$G1619="","",'Formulario PPGR1'!#REF!)</f>
        <v/>
      </c>
      <c r="D1619" s="191" t="str">
        <f>IF('Formulario PPGR3'!$G1619="","",'Formulario PPGR1'!#REF!)</f>
        <v/>
      </c>
      <c r="E1619" s="191" t="str">
        <f>IF('Formulario PPGR3'!$G1619="","",'Formulario PPGR1'!#REF!)</f>
        <v/>
      </c>
      <c r="F1619" s="191" t="str">
        <f>IF('Formulario PPGR3'!$G1619="","",'Formulario PPGR1'!#REF!)</f>
        <v/>
      </c>
      <c r="G1619" s="241"/>
      <c r="H1619" s="528" t="e" cm="1" vm="1">
        <f t="array" ref="H1619">IF([2]!Tabla1[[#This Row],[Código_Actividad]]="","",_xlfn.XLOOKUP([2]!Tabla1[[#This Row],[Código_Actividad]],CodigoActividad,[2]!Tabla2[Actividades Programables Presupuestables],"",0))</f>
        <v>#REF!</v>
      </c>
      <c r="I1619" s="529" t="str">
        <f>IFERROR(VLOOKUP('[2]Formulario PPGR3'!$G1619,'[2]Formulario PPGR2'!$H$9:$V$534,15,FALSE),"")</f>
        <v/>
      </c>
      <c r="J1619" s="534"/>
      <c r="K1619" s="533"/>
      <c r="L1619" s="530" t="str">
        <f>IF([2]!Tabla1[[#This Row],[Descripción]]="","",_xlfn.XLOOKUP([2]!Tabla1[[#This Row],[Descripción]],[2]!Tabla10[Descripción],[2]!Tabla10[Unidad de Medida],"",0))</f>
        <v/>
      </c>
      <c r="M1619" s="321"/>
      <c r="N1619" s="546" t="str">
        <f>IF([2]!Tabla1[[#This Row],[Descripción]]="","",_xlfn.XLOOKUP([2]!Tabla1[[#This Row],[Descripción]],[2]!Tabla10[Descripción],[2]!Tabla10[Precio Unitario],0))</f>
        <v/>
      </c>
      <c r="O1619" s="546" t="str">
        <f>IF([2]!Tabla1[[#This Row],[Cantidad de Insumos]]="","",[2]!Tabla1[[#This Row],[Precio Unitario]]*[2]!Tabla1[[#This Row],[Cantidad de Insumos]])</f>
        <v/>
      </c>
      <c r="P1619" s="531" t="str">
        <f>IF([2]!Tabla1[[#This Row],[Descripción]]="","",_xlfn.XLOOKUP([2]!Tabla1[[#This Row],[Descripción]],[2]!Tabla10[Descripción],[2]!Tabla10[CODIGO PRESUPUESTARIO],0))</f>
        <v/>
      </c>
      <c r="Q1619" s="532"/>
      <c r="R1619" s="532" t="str">
        <f>IF([2]!Tabla1[[#This Row],[Insumos]]="","",_xlfn.XLOOKUP([2]!Tabla1[[#This Row],[Insumos]],[2]!Tabla10[Insumo],[2]!Tabla10[InsumoAbrev],"",0))</f>
        <v/>
      </c>
      <c r="S1619" s="191"/>
    </row>
    <row r="1620" spans="2:19">
      <c r="B1620" s="191" t="str">
        <f>IF('Formulario PPGR3'!$G1620="","",CONCATENATE('Formulario PPGR3'!$C1620,".",'Formulario PPGR3'!$D1620,".",'Formulario PPGR3'!$E1620,".",'Formulario PPGR3'!$F1620))</f>
        <v/>
      </c>
      <c r="C1620" s="191" t="str">
        <f>IF('Formulario PPGR3'!$G1620="","",'Formulario PPGR1'!#REF!)</f>
        <v/>
      </c>
      <c r="D1620" s="191" t="str">
        <f>IF('Formulario PPGR3'!$G1620="","",'Formulario PPGR1'!#REF!)</f>
        <v/>
      </c>
      <c r="E1620" s="191" t="str">
        <f>IF('Formulario PPGR3'!$G1620="","",'Formulario PPGR1'!#REF!)</f>
        <v/>
      </c>
      <c r="F1620" s="191" t="str">
        <f>IF('Formulario PPGR3'!$G1620="","",'Formulario PPGR1'!#REF!)</f>
        <v/>
      </c>
      <c r="G1620" s="241"/>
      <c r="H1620" s="528" t="e" cm="1" vm="1">
        <f t="array" ref="H1620">IF([2]!Tabla1[[#This Row],[Código_Actividad]]="","",_xlfn.XLOOKUP([2]!Tabla1[[#This Row],[Código_Actividad]],CodigoActividad,[2]!Tabla2[Actividades Programables Presupuestables],"",0))</f>
        <v>#REF!</v>
      </c>
      <c r="I1620" s="529" t="str">
        <f>IFERROR(VLOOKUP('[2]Formulario PPGR3'!$G1620,'[2]Formulario PPGR2'!$H$9:$V$534,15,FALSE),"")</f>
        <v/>
      </c>
      <c r="J1620" s="534"/>
      <c r="K1620" s="533"/>
      <c r="L1620" s="530" t="str">
        <f>IF([2]!Tabla1[[#This Row],[Descripción]]="","",_xlfn.XLOOKUP([2]!Tabla1[[#This Row],[Descripción]],[2]!Tabla10[Descripción],[2]!Tabla10[Unidad de Medida],"",0))</f>
        <v/>
      </c>
      <c r="M1620" s="321"/>
      <c r="N1620" s="546" t="str">
        <f>IF([2]!Tabla1[[#This Row],[Descripción]]="","",_xlfn.XLOOKUP([2]!Tabla1[[#This Row],[Descripción]],[2]!Tabla10[Descripción],[2]!Tabla10[Precio Unitario],0))</f>
        <v/>
      </c>
      <c r="O1620" s="546" t="str">
        <f>IF([2]!Tabla1[[#This Row],[Cantidad de Insumos]]="","",[2]!Tabla1[[#This Row],[Precio Unitario]]*[2]!Tabla1[[#This Row],[Cantidad de Insumos]])</f>
        <v/>
      </c>
      <c r="P1620" s="531" t="str">
        <f>IF([2]!Tabla1[[#This Row],[Descripción]]="","",_xlfn.XLOOKUP([2]!Tabla1[[#This Row],[Descripción]],[2]!Tabla10[Descripción],[2]!Tabla10[CODIGO PRESUPUESTARIO],0))</f>
        <v/>
      </c>
      <c r="Q1620" s="532"/>
      <c r="R1620" s="532" t="str">
        <f>IF([2]!Tabla1[[#This Row],[Insumos]]="","",_xlfn.XLOOKUP([2]!Tabla1[[#This Row],[Insumos]],[2]!Tabla10[Insumo],[2]!Tabla10[InsumoAbrev],"",0))</f>
        <v/>
      </c>
      <c r="S1620" s="191"/>
    </row>
    <row r="1621" spans="2:19">
      <c r="B1621" s="191" t="str">
        <f>IF('Formulario PPGR3'!$G1621="","",CONCATENATE('Formulario PPGR3'!$C1621,".",'Formulario PPGR3'!$D1621,".",'Formulario PPGR3'!$E1621,".",'Formulario PPGR3'!$F1621))</f>
        <v/>
      </c>
      <c r="C1621" s="191" t="str">
        <f>IF('Formulario PPGR3'!$G1621="","",'Formulario PPGR1'!#REF!)</f>
        <v/>
      </c>
      <c r="D1621" s="191" t="str">
        <f>IF('Formulario PPGR3'!$G1621="","",'Formulario PPGR1'!#REF!)</f>
        <v/>
      </c>
      <c r="E1621" s="191" t="str">
        <f>IF('Formulario PPGR3'!$G1621="","",'Formulario PPGR1'!#REF!)</f>
        <v/>
      </c>
      <c r="F1621" s="191" t="str">
        <f>IF('Formulario PPGR3'!$G1621="","",'Formulario PPGR1'!#REF!)</f>
        <v/>
      </c>
      <c r="G1621" s="241"/>
      <c r="H1621" s="528" t="e" cm="1" vm="1">
        <f t="array" ref="H1621">IF([2]!Tabla1[[#This Row],[Código_Actividad]]="","",_xlfn.XLOOKUP([2]!Tabla1[[#This Row],[Código_Actividad]],CodigoActividad,[2]!Tabla2[Actividades Programables Presupuestables],"",0))</f>
        <v>#REF!</v>
      </c>
      <c r="I1621" s="529" t="str">
        <f>IFERROR(VLOOKUP('[2]Formulario PPGR3'!$G1621,'[2]Formulario PPGR2'!$H$9:$V$534,15,FALSE),"")</f>
        <v/>
      </c>
      <c r="J1621" s="534"/>
      <c r="K1621" s="533"/>
      <c r="L1621" s="530" t="str">
        <f>IF([2]!Tabla1[[#This Row],[Descripción]]="","",_xlfn.XLOOKUP([2]!Tabla1[[#This Row],[Descripción]],[2]!Tabla10[Descripción],[2]!Tabla10[Unidad de Medida],"",0))</f>
        <v/>
      </c>
      <c r="M1621" s="321"/>
      <c r="N1621" s="546" t="str">
        <f>IF([2]!Tabla1[[#This Row],[Descripción]]="","",_xlfn.XLOOKUP([2]!Tabla1[[#This Row],[Descripción]],[2]!Tabla10[Descripción],[2]!Tabla10[Precio Unitario],0))</f>
        <v/>
      </c>
      <c r="O1621" s="546" t="str">
        <f>IF([2]!Tabla1[[#This Row],[Cantidad de Insumos]]="","",[2]!Tabla1[[#This Row],[Precio Unitario]]*[2]!Tabla1[[#This Row],[Cantidad de Insumos]])</f>
        <v/>
      </c>
      <c r="P1621" s="531" t="str">
        <f>IF([2]!Tabla1[[#This Row],[Descripción]]="","",_xlfn.XLOOKUP([2]!Tabla1[[#This Row],[Descripción]],[2]!Tabla10[Descripción],[2]!Tabla10[CODIGO PRESUPUESTARIO],0))</f>
        <v/>
      </c>
      <c r="Q1621" s="532"/>
      <c r="R1621" s="532" t="str">
        <f>IF([2]!Tabla1[[#This Row],[Insumos]]="","",_xlfn.XLOOKUP([2]!Tabla1[[#This Row],[Insumos]],[2]!Tabla10[Insumo],[2]!Tabla10[InsumoAbrev],"",0))</f>
        <v/>
      </c>
      <c r="S1621" s="191"/>
    </row>
    <row r="1622" spans="2:19">
      <c r="B1622" s="191" t="str">
        <f>IF('Formulario PPGR3'!$G1622="","",CONCATENATE('Formulario PPGR3'!$C1622,".",'Formulario PPGR3'!$D1622,".",'Formulario PPGR3'!$E1622,".",'Formulario PPGR3'!$F1622))</f>
        <v/>
      </c>
      <c r="C1622" s="191" t="str">
        <f>IF('Formulario PPGR3'!$G1622="","",'Formulario PPGR1'!#REF!)</f>
        <v/>
      </c>
      <c r="D1622" s="191" t="str">
        <f>IF('Formulario PPGR3'!$G1622="","",'Formulario PPGR1'!#REF!)</f>
        <v/>
      </c>
      <c r="E1622" s="191" t="str">
        <f>IF('Formulario PPGR3'!$G1622="","",'Formulario PPGR1'!#REF!)</f>
        <v/>
      </c>
      <c r="F1622" s="191" t="str">
        <f>IF('Formulario PPGR3'!$G1622="","",'Formulario PPGR1'!#REF!)</f>
        <v/>
      </c>
      <c r="G1622" s="241"/>
      <c r="H1622" s="528" t="e" cm="1" vm="1">
        <f t="array" ref="H1622">IF([2]!Tabla1[[#This Row],[Código_Actividad]]="","",_xlfn.XLOOKUP([2]!Tabla1[[#This Row],[Código_Actividad]],CodigoActividad,[2]!Tabla2[Actividades Programables Presupuestables],"",0))</f>
        <v>#REF!</v>
      </c>
      <c r="I1622" s="529" t="str">
        <f>IFERROR(VLOOKUP('[2]Formulario PPGR3'!$G1622,'[2]Formulario PPGR2'!$H$9:$V$534,15,FALSE),"")</f>
        <v/>
      </c>
      <c r="J1622" s="534"/>
      <c r="K1622" s="533"/>
      <c r="L1622" s="530" t="str">
        <f>IF([2]!Tabla1[[#This Row],[Descripción]]="","",_xlfn.XLOOKUP([2]!Tabla1[[#This Row],[Descripción]],[2]!Tabla10[Descripción],[2]!Tabla10[Unidad de Medida],"",0))</f>
        <v/>
      </c>
      <c r="M1622" s="321"/>
      <c r="N1622" s="546" t="str">
        <f>IF([2]!Tabla1[[#This Row],[Descripción]]="","",_xlfn.XLOOKUP([2]!Tabla1[[#This Row],[Descripción]],[2]!Tabla10[Descripción],[2]!Tabla10[Precio Unitario],0))</f>
        <v/>
      </c>
      <c r="O1622" s="546" t="str">
        <f>IF([2]!Tabla1[[#This Row],[Cantidad de Insumos]]="","",[2]!Tabla1[[#This Row],[Precio Unitario]]*[2]!Tabla1[[#This Row],[Cantidad de Insumos]])</f>
        <v/>
      </c>
      <c r="P1622" s="531" t="str">
        <f>IF([2]!Tabla1[[#This Row],[Descripción]]="","",_xlfn.XLOOKUP([2]!Tabla1[[#This Row],[Descripción]],[2]!Tabla10[Descripción],[2]!Tabla10[CODIGO PRESUPUESTARIO],0))</f>
        <v/>
      </c>
      <c r="Q1622" s="532"/>
      <c r="R1622" s="532" t="str">
        <f>IF([2]!Tabla1[[#This Row],[Insumos]]="","",_xlfn.XLOOKUP([2]!Tabla1[[#This Row],[Insumos]],[2]!Tabla10[Insumo],[2]!Tabla10[InsumoAbrev],"",0))</f>
        <v/>
      </c>
      <c r="S1622" s="191"/>
    </row>
    <row r="1623" spans="2:19">
      <c r="B1623" s="191" t="str">
        <f>IF('Formulario PPGR3'!$G1623="","",CONCATENATE('Formulario PPGR3'!$C1623,".",'Formulario PPGR3'!$D1623,".",'Formulario PPGR3'!$E1623,".",'Formulario PPGR3'!$F1623))</f>
        <v/>
      </c>
      <c r="C1623" s="191" t="str">
        <f>IF('Formulario PPGR3'!$G1623="","",'Formulario PPGR1'!#REF!)</f>
        <v/>
      </c>
      <c r="D1623" s="191" t="str">
        <f>IF('Formulario PPGR3'!$G1623="","",'Formulario PPGR1'!#REF!)</f>
        <v/>
      </c>
      <c r="E1623" s="191" t="str">
        <f>IF('Formulario PPGR3'!$G1623="","",'Formulario PPGR1'!#REF!)</f>
        <v/>
      </c>
      <c r="F1623" s="191" t="str">
        <f>IF('Formulario PPGR3'!$G1623="","",'Formulario PPGR1'!#REF!)</f>
        <v/>
      </c>
      <c r="G1623" s="241"/>
      <c r="H1623" s="528" t="e" cm="1" vm="1">
        <f t="array" ref="H1623">IF([2]!Tabla1[[#This Row],[Código_Actividad]]="","",_xlfn.XLOOKUP([2]!Tabla1[[#This Row],[Código_Actividad]],CodigoActividad,[2]!Tabla2[Actividades Programables Presupuestables],"",0))</f>
        <v>#REF!</v>
      </c>
      <c r="I1623" s="529" t="str">
        <f>IFERROR(VLOOKUP('[2]Formulario PPGR3'!$G1623,'[2]Formulario PPGR2'!$H$9:$V$534,15,FALSE),"")</f>
        <v/>
      </c>
      <c r="J1623" s="534"/>
      <c r="K1623" s="533"/>
      <c r="L1623" s="530" t="str">
        <f>IF([2]!Tabla1[[#This Row],[Descripción]]="","",_xlfn.XLOOKUP([2]!Tabla1[[#This Row],[Descripción]],[2]!Tabla10[Descripción],[2]!Tabla10[Unidad de Medida],"",0))</f>
        <v/>
      </c>
      <c r="M1623" s="321"/>
      <c r="N1623" s="546" t="str">
        <f>IF([2]!Tabla1[[#This Row],[Descripción]]="","",_xlfn.XLOOKUP([2]!Tabla1[[#This Row],[Descripción]],[2]!Tabla10[Descripción],[2]!Tabla10[Precio Unitario],0))</f>
        <v/>
      </c>
      <c r="O1623" s="546" t="str">
        <f>IF([2]!Tabla1[[#This Row],[Cantidad de Insumos]]="","",[2]!Tabla1[[#This Row],[Precio Unitario]]*[2]!Tabla1[[#This Row],[Cantidad de Insumos]])</f>
        <v/>
      </c>
      <c r="P1623" s="531" t="str">
        <f>IF([2]!Tabla1[[#This Row],[Descripción]]="","",_xlfn.XLOOKUP([2]!Tabla1[[#This Row],[Descripción]],[2]!Tabla10[Descripción],[2]!Tabla10[CODIGO PRESUPUESTARIO],0))</f>
        <v/>
      </c>
      <c r="Q1623" s="532"/>
      <c r="R1623" s="532" t="str">
        <f>IF([2]!Tabla1[[#This Row],[Insumos]]="","",_xlfn.XLOOKUP([2]!Tabla1[[#This Row],[Insumos]],[2]!Tabla10[Insumo],[2]!Tabla10[InsumoAbrev],"",0))</f>
        <v/>
      </c>
      <c r="S1623" s="191"/>
    </row>
    <row r="1624" spans="2:19">
      <c r="B1624" s="191" t="str">
        <f>IF('Formulario PPGR3'!$G1624="","",CONCATENATE('Formulario PPGR3'!$C1624,".",'Formulario PPGR3'!$D1624,".",'Formulario PPGR3'!$E1624,".",'Formulario PPGR3'!$F1624))</f>
        <v/>
      </c>
      <c r="C1624" s="191" t="str">
        <f>IF('Formulario PPGR3'!$G1624="","",'Formulario PPGR1'!#REF!)</f>
        <v/>
      </c>
      <c r="D1624" s="191" t="str">
        <f>IF('Formulario PPGR3'!$G1624="","",'Formulario PPGR1'!#REF!)</f>
        <v/>
      </c>
      <c r="E1624" s="191" t="str">
        <f>IF('Formulario PPGR3'!$G1624="","",'Formulario PPGR1'!#REF!)</f>
        <v/>
      </c>
      <c r="F1624" s="191" t="str">
        <f>IF('Formulario PPGR3'!$G1624="","",'Formulario PPGR1'!#REF!)</f>
        <v/>
      </c>
      <c r="G1624" s="241"/>
      <c r="H1624" s="528" t="e" cm="1" vm="1">
        <f t="array" ref="H1624">IF([2]!Tabla1[[#This Row],[Código_Actividad]]="","",_xlfn.XLOOKUP([2]!Tabla1[[#This Row],[Código_Actividad]],CodigoActividad,[2]!Tabla2[Actividades Programables Presupuestables],"",0))</f>
        <v>#REF!</v>
      </c>
      <c r="I1624" s="529" t="str">
        <f>IFERROR(VLOOKUP('[2]Formulario PPGR3'!$G1624,'[2]Formulario PPGR2'!$H$9:$V$534,15,FALSE),"")</f>
        <v/>
      </c>
      <c r="J1624" s="534"/>
      <c r="K1624" s="533"/>
      <c r="L1624" s="530" t="str">
        <f>IF([2]!Tabla1[[#This Row],[Descripción]]="","",_xlfn.XLOOKUP([2]!Tabla1[[#This Row],[Descripción]],[2]!Tabla10[Descripción],[2]!Tabla10[Unidad de Medida],"",0))</f>
        <v/>
      </c>
      <c r="M1624" s="321"/>
      <c r="N1624" s="546" t="str">
        <f>IF([2]!Tabla1[[#This Row],[Descripción]]="","",_xlfn.XLOOKUP([2]!Tabla1[[#This Row],[Descripción]],[2]!Tabla10[Descripción],[2]!Tabla10[Precio Unitario],0))</f>
        <v/>
      </c>
      <c r="O1624" s="546" t="str">
        <f>IF([2]!Tabla1[[#This Row],[Cantidad de Insumos]]="","",[2]!Tabla1[[#This Row],[Precio Unitario]]*[2]!Tabla1[[#This Row],[Cantidad de Insumos]])</f>
        <v/>
      </c>
      <c r="P1624" s="531" t="str">
        <f>IF([2]!Tabla1[[#This Row],[Descripción]]="","",_xlfn.XLOOKUP([2]!Tabla1[[#This Row],[Descripción]],[2]!Tabla10[Descripción],[2]!Tabla10[CODIGO PRESUPUESTARIO],0))</f>
        <v/>
      </c>
      <c r="Q1624" s="532"/>
      <c r="R1624" s="532" t="str">
        <f>IF([2]!Tabla1[[#This Row],[Insumos]]="","",_xlfn.XLOOKUP([2]!Tabla1[[#This Row],[Insumos]],[2]!Tabla10[Insumo],[2]!Tabla10[InsumoAbrev],"",0))</f>
        <v/>
      </c>
      <c r="S1624" s="191"/>
    </row>
    <row r="1625" spans="2:19">
      <c r="B1625" s="191" t="str">
        <f>IF('Formulario PPGR3'!$G1625="","",CONCATENATE('Formulario PPGR3'!$C1625,".",'Formulario PPGR3'!$D1625,".",'Formulario PPGR3'!$E1625,".",'Formulario PPGR3'!$F1625))</f>
        <v/>
      </c>
      <c r="C1625" s="191" t="str">
        <f>IF('Formulario PPGR3'!$G1625="","",'Formulario PPGR1'!#REF!)</f>
        <v/>
      </c>
      <c r="D1625" s="191" t="str">
        <f>IF('Formulario PPGR3'!$G1625="","",'Formulario PPGR1'!#REF!)</f>
        <v/>
      </c>
      <c r="E1625" s="191" t="str">
        <f>IF('Formulario PPGR3'!$G1625="","",'Formulario PPGR1'!#REF!)</f>
        <v/>
      </c>
      <c r="F1625" s="191" t="str">
        <f>IF('Formulario PPGR3'!$G1625="","",'Formulario PPGR1'!#REF!)</f>
        <v/>
      </c>
      <c r="G1625" s="241"/>
      <c r="H1625" s="528" t="e" cm="1" vm="1">
        <f t="array" ref="H1625">IF([2]!Tabla1[[#This Row],[Código_Actividad]]="","",_xlfn.XLOOKUP([2]!Tabla1[[#This Row],[Código_Actividad]],CodigoActividad,[2]!Tabla2[Actividades Programables Presupuestables],"",0))</f>
        <v>#REF!</v>
      </c>
      <c r="I1625" s="529" t="str">
        <f>IFERROR(VLOOKUP('[2]Formulario PPGR3'!$G1625,'[2]Formulario PPGR2'!$H$9:$V$534,15,FALSE),"")</f>
        <v/>
      </c>
      <c r="J1625" s="534"/>
      <c r="K1625" s="533"/>
      <c r="L1625" s="530" t="str">
        <f>IF([2]!Tabla1[[#This Row],[Descripción]]="","",_xlfn.XLOOKUP([2]!Tabla1[[#This Row],[Descripción]],[2]!Tabla10[Descripción],[2]!Tabla10[Unidad de Medida],"",0))</f>
        <v/>
      </c>
      <c r="M1625" s="321"/>
      <c r="N1625" s="546" t="str">
        <f>IF([2]!Tabla1[[#This Row],[Descripción]]="","",_xlfn.XLOOKUP([2]!Tabla1[[#This Row],[Descripción]],[2]!Tabla10[Descripción],[2]!Tabla10[Precio Unitario],0))</f>
        <v/>
      </c>
      <c r="O1625" s="546" t="str">
        <f>IF([2]!Tabla1[[#This Row],[Cantidad de Insumos]]="","",[2]!Tabla1[[#This Row],[Precio Unitario]]*[2]!Tabla1[[#This Row],[Cantidad de Insumos]])</f>
        <v/>
      </c>
      <c r="P1625" s="531" t="str">
        <f>IF([2]!Tabla1[[#This Row],[Descripción]]="","",_xlfn.XLOOKUP([2]!Tabla1[[#This Row],[Descripción]],[2]!Tabla10[Descripción],[2]!Tabla10[CODIGO PRESUPUESTARIO],0))</f>
        <v/>
      </c>
      <c r="Q1625" s="532"/>
      <c r="R1625" s="532" t="str">
        <f>IF([2]!Tabla1[[#This Row],[Insumos]]="","",_xlfn.XLOOKUP([2]!Tabla1[[#This Row],[Insumos]],[2]!Tabla10[Insumo],[2]!Tabla10[InsumoAbrev],"",0))</f>
        <v/>
      </c>
      <c r="S1625" s="191"/>
    </row>
    <row r="1626" spans="2:19">
      <c r="B1626" s="191" t="str">
        <f>IF('Formulario PPGR3'!$G1626="","",CONCATENATE('Formulario PPGR3'!$C1626,".",'Formulario PPGR3'!$D1626,".",'Formulario PPGR3'!$E1626,".",'Formulario PPGR3'!$F1626))</f>
        <v/>
      </c>
      <c r="C1626" s="191" t="str">
        <f>IF('Formulario PPGR3'!$G1626="","",'Formulario PPGR1'!#REF!)</f>
        <v/>
      </c>
      <c r="D1626" s="191" t="str">
        <f>IF('Formulario PPGR3'!$G1626="","",'Formulario PPGR1'!#REF!)</f>
        <v/>
      </c>
      <c r="E1626" s="191" t="str">
        <f>IF('Formulario PPGR3'!$G1626="","",'Formulario PPGR1'!#REF!)</f>
        <v/>
      </c>
      <c r="F1626" s="191" t="str">
        <f>IF('Formulario PPGR3'!$G1626="","",'Formulario PPGR1'!#REF!)</f>
        <v/>
      </c>
      <c r="G1626" s="241"/>
      <c r="H1626" s="528" t="e" cm="1" vm="1">
        <f t="array" ref="H1626">IF([2]!Tabla1[[#This Row],[Código_Actividad]]="","",_xlfn.XLOOKUP([2]!Tabla1[[#This Row],[Código_Actividad]],CodigoActividad,[2]!Tabla2[Actividades Programables Presupuestables],"",0))</f>
        <v>#REF!</v>
      </c>
      <c r="I1626" s="529" t="str">
        <f>IFERROR(VLOOKUP('[2]Formulario PPGR3'!$G1626,'[2]Formulario PPGR2'!$H$9:$V$534,15,FALSE),"")</f>
        <v/>
      </c>
      <c r="J1626" s="534"/>
      <c r="K1626" s="533"/>
      <c r="L1626" s="530" t="str">
        <f>IF([2]!Tabla1[[#This Row],[Descripción]]="","",_xlfn.XLOOKUP([2]!Tabla1[[#This Row],[Descripción]],[2]!Tabla10[Descripción],[2]!Tabla10[Unidad de Medida],"",0))</f>
        <v/>
      </c>
      <c r="M1626" s="321"/>
      <c r="N1626" s="546" t="str">
        <f>IF([2]!Tabla1[[#This Row],[Descripción]]="","",_xlfn.XLOOKUP([2]!Tabla1[[#This Row],[Descripción]],[2]!Tabla10[Descripción],[2]!Tabla10[Precio Unitario],0))</f>
        <v/>
      </c>
      <c r="O1626" s="546" t="str">
        <f>IF([2]!Tabla1[[#This Row],[Cantidad de Insumos]]="","",[2]!Tabla1[[#This Row],[Precio Unitario]]*[2]!Tabla1[[#This Row],[Cantidad de Insumos]])</f>
        <v/>
      </c>
      <c r="P1626" s="531" t="str">
        <f>IF([2]!Tabla1[[#This Row],[Descripción]]="","",_xlfn.XLOOKUP([2]!Tabla1[[#This Row],[Descripción]],[2]!Tabla10[Descripción],[2]!Tabla10[CODIGO PRESUPUESTARIO],0))</f>
        <v/>
      </c>
      <c r="Q1626" s="532"/>
      <c r="R1626" s="532" t="str">
        <f>IF([2]!Tabla1[[#This Row],[Insumos]]="","",_xlfn.XLOOKUP([2]!Tabla1[[#This Row],[Insumos]],[2]!Tabla10[Insumo],[2]!Tabla10[InsumoAbrev],"",0))</f>
        <v/>
      </c>
      <c r="S1626" s="191"/>
    </row>
    <row r="1627" spans="2:19">
      <c r="B1627" s="191" t="str">
        <f>IF('Formulario PPGR3'!$G1627="","",CONCATENATE('Formulario PPGR3'!$C1627,".",'Formulario PPGR3'!$D1627,".",'Formulario PPGR3'!$E1627,".",'Formulario PPGR3'!$F1627))</f>
        <v/>
      </c>
      <c r="C1627" s="191" t="str">
        <f>IF('Formulario PPGR3'!$G1627="","",'Formulario PPGR1'!#REF!)</f>
        <v/>
      </c>
      <c r="D1627" s="191" t="str">
        <f>IF('Formulario PPGR3'!$G1627="","",'Formulario PPGR1'!#REF!)</f>
        <v/>
      </c>
      <c r="E1627" s="191" t="str">
        <f>IF('Formulario PPGR3'!$G1627="","",'Formulario PPGR1'!#REF!)</f>
        <v/>
      </c>
      <c r="F1627" s="191" t="str">
        <f>IF('Formulario PPGR3'!$G1627="","",'Formulario PPGR1'!#REF!)</f>
        <v/>
      </c>
      <c r="G1627" s="241"/>
      <c r="H1627" s="528" t="e" cm="1" vm="1">
        <f t="array" ref="H1627">IF([2]!Tabla1[[#This Row],[Código_Actividad]]="","",_xlfn.XLOOKUP([2]!Tabla1[[#This Row],[Código_Actividad]],CodigoActividad,[2]!Tabla2[Actividades Programables Presupuestables],"",0))</f>
        <v>#REF!</v>
      </c>
      <c r="I1627" s="529" t="str">
        <f>IFERROR(VLOOKUP('[2]Formulario PPGR3'!$G1627,'[2]Formulario PPGR2'!$H$9:$V$534,15,FALSE),"")</f>
        <v/>
      </c>
      <c r="J1627" s="534"/>
      <c r="K1627" s="533"/>
      <c r="L1627" s="530" t="str">
        <f>IF([2]!Tabla1[[#This Row],[Descripción]]="","",_xlfn.XLOOKUP([2]!Tabla1[[#This Row],[Descripción]],[2]!Tabla10[Descripción],[2]!Tabla10[Unidad de Medida],"",0))</f>
        <v/>
      </c>
      <c r="M1627" s="321"/>
      <c r="N1627" s="546" t="str">
        <f>IF([2]!Tabla1[[#This Row],[Descripción]]="","",_xlfn.XLOOKUP([2]!Tabla1[[#This Row],[Descripción]],[2]!Tabla10[Descripción],[2]!Tabla10[Precio Unitario],0))</f>
        <v/>
      </c>
      <c r="O1627" s="546" t="str">
        <f>IF([2]!Tabla1[[#This Row],[Cantidad de Insumos]]="","",[2]!Tabla1[[#This Row],[Precio Unitario]]*[2]!Tabla1[[#This Row],[Cantidad de Insumos]])</f>
        <v/>
      </c>
      <c r="P1627" s="531" t="str">
        <f>IF([2]!Tabla1[[#This Row],[Descripción]]="","",_xlfn.XLOOKUP([2]!Tabla1[[#This Row],[Descripción]],[2]!Tabla10[Descripción],[2]!Tabla10[CODIGO PRESUPUESTARIO],0))</f>
        <v/>
      </c>
      <c r="Q1627" s="532"/>
      <c r="R1627" s="532" t="str">
        <f>IF([2]!Tabla1[[#This Row],[Insumos]]="","",_xlfn.XLOOKUP([2]!Tabla1[[#This Row],[Insumos]],[2]!Tabla10[Insumo],[2]!Tabla10[InsumoAbrev],"",0))</f>
        <v/>
      </c>
      <c r="S1627" s="191"/>
    </row>
    <row r="1628" spans="2:19">
      <c r="B1628" s="191" t="str">
        <f>IF('Formulario PPGR3'!$G1628="","",CONCATENATE('Formulario PPGR3'!$C1628,".",'Formulario PPGR3'!$D1628,".",'Formulario PPGR3'!$E1628,".",'Formulario PPGR3'!$F1628))</f>
        <v/>
      </c>
      <c r="C1628" s="191" t="str">
        <f>IF('Formulario PPGR3'!$G1628="","",'Formulario PPGR1'!#REF!)</f>
        <v/>
      </c>
      <c r="D1628" s="191" t="str">
        <f>IF('Formulario PPGR3'!$G1628="","",'Formulario PPGR1'!#REF!)</f>
        <v/>
      </c>
      <c r="E1628" s="191" t="str">
        <f>IF('Formulario PPGR3'!$G1628="","",'Formulario PPGR1'!#REF!)</f>
        <v/>
      </c>
      <c r="F1628" s="191" t="str">
        <f>IF('Formulario PPGR3'!$G1628="","",'Formulario PPGR1'!#REF!)</f>
        <v/>
      </c>
      <c r="G1628" s="241"/>
      <c r="H1628" s="528" t="e" cm="1" vm="1">
        <f t="array" ref="H1628">IF([2]!Tabla1[[#This Row],[Código_Actividad]]="","",_xlfn.XLOOKUP([2]!Tabla1[[#This Row],[Código_Actividad]],CodigoActividad,[2]!Tabla2[Actividades Programables Presupuestables],"",0))</f>
        <v>#REF!</v>
      </c>
      <c r="I1628" s="529" t="str">
        <f>IFERROR(VLOOKUP('[2]Formulario PPGR3'!$G1628,'[2]Formulario PPGR2'!$H$9:$V$534,15,FALSE),"")</f>
        <v/>
      </c>
      <c r="J1628" s="534"/>
      <c r="K1628" s="533"/>
      <c r="L1628" s="530" t="str">
        <f>IF([2]!Tabla1[[#This Row],[Descripción]]="","",_xlfn.XLOOKUP([2]!Tabla1[[#This Row],[Descripción]],[2]!Tabla10[Descripción],[2]!Tabla10[Unidad de Medida],"",0))</f>
        <v/>
      </c>
      <c r="M1628" s="321"/>
      <c r="N1628" s="546" t="str">
        <f>IF([2]!Tabla1[[#This Row],[Descripción]]="","",_xlfn.XLOOKUP([2]!Tabla1[[#This Row],[Descripción]],[2]!Tabla10[Descripción],[2]!Tabla10[Precio Unitario],0))</f>
        <v/>
      </c>
      <c r="O1628" s="546" t="str">
        <f>IF([2]!Tabla1[[#This Row],[Cantidad de Insumos]]="","",[2]!Tabla1[[#This Row],[Precio Unitario]]*[2]!Tabla1[[#This Row],[Cantidad de Insumos]])</f>
        <v/>
      </c>
      <c r="P1628" s="531" t="str">
        <f>IF([2]!Tabla1[[#This Row],[Descripción]]="","",_xlfn.XLOOKUP([2]!Tabla1[[#This Row],[Descripción]],[2]!Tabla10[Descripción],[2]!Tabla10[CODIGO PRESUPUESTARIO],0))</f>
        <v/>
      </c>
      <c r="Q1628" s="532"/>
      <c r="R1628" s="532" t="str">
        <f>IF([2]!Tabla1[[#This Row],[Insumos]]="","",_xlfn.XLOOKUP([2]!Tabla1[[#This Row],[Insumos]],[2]!Tabla10[Insumo],[2]!Tabla10[InsumoAbrev],"",0))</f>
        <v/>
      </c>
      <c r="S1628" s="191"/>
    </row>
    <row r="1629" spans="2:19">
      <c r="B1629" s="191" t="str">
        <f>IF('Formulario PPGR3'!$G1629="","",CONCATENATE('Formulario PPGR3'!$C1629,".",'Formulario PPGR3'!$D1629,".",'Formulario PPGR3'!$E1629,".",'Formulario PPGR3'!$F1629))</f>
        <v/>
      </c>
      <c r="C1629" s="191" t="str">
        <f>IF('Formulario PPGR3'!$G1629="","",'Formulario PPGR1'!#REF!)</f>
        <v/>
      </c>
      <c r="D1629" s="191" t="str">
        <f>IF('Formulario PPGR3'!$G1629="","",'Formulario PPGR1'!#REF!)</f>
        <v/>
      </c>
      <c r="E1629" s="191" t="str">
        <f>IF('Formulario PPGR3'!$G1629="","",'Formulario PPGR1'!#REF!)</f>
        <v/>
      </c>
      <c r="F1629" s="191" t="str">
        <f>IF('Formulario PPGR3'!$G1629="","",'Formulario PPGR1'!#REF!)</f>
        <v/>
      </c>
      <c r="G1629" s="241"/>
      <c r="H1629" s="528" t="e" cm="1" vm="1">
        <f t="array" ref="H1629">IF([2]!Tabla1[[#This Row],[Código_Actividad]]="","",_xlfn.XLOOKUP([2]!Tabla1[[#This Row],[Código_Actividad]],CodigoActividad,[2]!Tabla2[Actividades Programables Presupuestables],"",0))</f>
        <v>#REF!</v>
      </c>
      <c r="I1629" s="529" t="str">
        <f>IFERROR(VLOOKUP('[2]Formulario PPGR3'!$G1629,'[2]Formulario PPGR2'!$H$9:$V$534,15,FALSE),"")</f>
        <v/>
      </c>
      <c r="J1629" s="534"/>
      <c r="K1629" s="533"/>
      <c r="L1629" s="530" t="str">
        <f>IF([2]!Tabla1[[#This Row],[Descripción]]="","",_xlfn.XLOOKUP([2]!Tabla1[[#This Row],[Descripción]],[2]!Tabla10[Descripción],[2]!Tabla10[Unidad de Medida],"",0))</f>
        <v/>
      </c>
      <c r="M1629" s="321"/>
      <c r="N1629" s="546" t="str">
        <f>IF([2]!Tabla1[[#This Row],[Descripción]]="","",_xlfn.XLOOKUP([2]!Tabla1[[#This Row],[Descripción]],[2]!Tabla10[Descripción],[2]!Tabla10[Precio Unitario],0))</f>
        <v/>
      </c>
      <c r="O1629" s="546" t="str">
        <f>IF([2]!Tabla1[[#This Row],[Cantidad de Insumos]]="","",[2]!Tabla1[[#This Row],[Precio Unitario]]*[2]!Tabla1[[#This Row],[Cantidad de Insumos]])</f>
        <v/>
      </c>
      <c r="P1629" s="531" t="str">
        <f>IF([2]!Tabla1[[#This Row],[Descripción]]="","",_xlfn.XLOOKUP([2]!Tabla1[[#This Row],[Descripción]],[2]!Tabla10[Descripción],[2]!Tabla10[CODIGO PRESUPUESTARIO],0))</f>
        <v/>
      </c>
      <c r="Q1629" s="532"/>
      <c r="R1629" s="532" t="str">
        <f>IF([2]!Tabla1[[#This Row],[Insumos]]="","",_xlfn.XLOOKUP([2]!Tabla1[[#This Row],[Insumos]],[2]!Tabla10[Insumo],[2]!Tabla10[InsumoAbrev],"",0))</f>
        <v/>
      </c>
      <c r="S1629" s="191"/>
    </row>
    <row r="1630" spans="2:19">
      <c r="B1630" s="191" t="str">
        <f>IF('Formulario PPGR3'!$G1630="","",CONCATENATE('Formulario PPGR3'!$C1630,".",'Formulario PPGR3'!$D1630,".",'Formulario PPGR3'!$E1630,".",'Formulario PPGR3'!$F1630))</f>
        <v/>
      </c>
      <c r="C1630" s="191" t="str">
        <f>IF('Formulario PPGR3'!$G1630="","",'Formulario PPGR1'!#REF!)</f>
        <v/>
      </c>
      <c r="D1630" s="191" t="str">
        <f>IF('Formulario PPGR3'!$G1630="","",'Formulario PPGR1'!#REF!)</f>
        <v/>
      </c>
      <c r="E1630" s="191" t="str">
        <f>IF('Formulario PPGR3'!$G1630="","",'Formulario PPGR1'!#REF!)</f>
        <v/>
      </c>
      <c r="F1630" s="191" t="str">
        <f>IF('Formulario PPGR3'!$G1630="","",'Formulario PPGR1'!#REF!)</f>
        <v/>
      </c>
      <c r="G1630" s="241"/>
      <c r="H1630" s="528" t="e" cm="1" vm="1">
        <f t="array" ref="H1630">IF([2]!Tabla1[[#This Row],[Código_Actividad]]="","",_xlfn.XLOOKUP([2]!Tabla1[[#This Row],[Código_Actividad]],CodigoActividad,[2]!Tabla2[Actividades Programables Presupuestables],"",0))</f>
        <v>#REF!</v>
      </c>
      <c r="I1630" s="529" t="str">
        <f>IFERROR(VLOOKUP('[2]Formulario PPGR3'!$G1630,'[2]Formulario PPGR2'!$H$9:$V$534,15,FALSE),"")</f>
        <v/>
      </c>
      <c r="J1630" s="534"/>
      <c r="K1630" s="533"/>
      <c r="L1630" s="530" t="str">
        <f>IF([2]!Tabla1[[#This Row],[Descripción]]="","",_xlfn.XLOOKUP([2]!Tabla1[[#This Row],[Descripción]],[2]!Tabla10[Descripción],[2]!Tabla10[Unidad de Medida],"",0))</f>
        <v/>
      </c>
      <c r="M1630" s="321"/>
      <c r="N1630" s="546" t="str">
        <f>IF([2]!Tabla1[[#This Row],[Descripción]]="","",_xlfn.XLOOKUP([2]!Tabla1[[#This Row],[Descripción]],[2]!Tabla10[Descripción],[2]!Tabla10[Precio Unitario],0))</f>
        <v/>
      </c>
      <c r="O1630" s="546" t="str">
        <f>IF([2]!Tabla1[[#This Row],[Cantidad de Insumos]]="","",[2]!Tabla1[[#This Row],[Precio Unitario]]*[2]!Tabla1[[#This Row],[Cantidad de Insumos]])</f>
        <v/>
      </c>
      <c r="P1630" s="531" t="str">
        <f>IF([2]!Tabla1[[#This Row],[Descripción]]="","",_xlfn.XLOOKUP([2]!Tabla1[[#This Row],[Descripción]],[2]!Tabla10[Descripción],[2]!Tabla10[CODIGO PRESUPUESTARIO],0))</f>
        <v/>
      </c>
      <c r="Q1630" s="532"/>
      <c r="R1630" s="532" t="str">
        <f>IF([2]!Tabla1[[#This Row],[Insumos]]="","",_xlfn.XLOOKUP([2]!Tabla1[[#This Row],[Insumos]],[2]!Tabla10[Insumo],[2]!Tabla10[InsumoAbrev],"",0))</f>
        <v/>
      </c>
      <c r="S1630" s="191"/>
    </row>
    <row r="1631" spans="2:19">
      <c r="B1631" s="191" t="str">
        <f>IF('Formulario PPGR3'!$G1631="","",CONCATENATE('Formulario PPGR3'!$C1631,".",'Formulario PPGR3'!$D1631,".",'Formulario PPGR3'!$E1631,".",'Formulario PPGR3'!$F1631))</f>
        <v/>
      </c>
      <c r="C1631" s="191" t="str">
        <f>IF('Formulario PPGR3'!$G1631="","",'Formulario PPGR1'!#REF!)</f>
        <v/>
      </c>
      <c r="D1631" s="191" t="str">
        <f>IF('Formulario PPGR3'!$G1631="","",'Formulario PPGR1'!#REF!)</f>
        <v/>
      </c>
      <c r="E1631" s="191" t="str">
        <f>IF('Formulario PPGR3'!$G1631="","",'Formulario PPGR1'!#REF!)</f>
        <v/>
      </c>
      <c r="F1631" s="191" t="str">
        <f>IF('Formulario PPGR3'!$G1631="","",'Formulario PPGR1'!#REF!)</f>
        <v/>
      </c>
      <c r="G1631" s="241"/>
      <c r="H1631" s="528" t="e" cm="1" vm="1">
        <f t="array" ref="H1631">IF([2]!Tabla1[[#This Row],[Código_Actividad]]="","",_xlfn.XLOOKUP([2]!Tabla1[[#This Row],[Código_Actividad]],CodigoActividad,[2]!Tabla2[Actividades Programables Presupuestables],"",0))</f>
        <v>#REF!</v>
      </c>
      <c r="I1631" s="529" t="str">
        <f>IFERROR(VLOOKUP('[2]Formulario PPGR3'!$G1631,'[2]Formulario PPGR2'!$H$9:$V$534,15,FALSE),"")</f>
        <v/>
      </c>
      <c r="J1631" s="534"/>
      <c r="K1631" s="533"/>
      <c r="L1631" s="530" t="str">
        <f>IF([2]!Tabla1[[#This Row],[Descripción]]="","",_xlfn.XLOOKUP([2]!Tabla1[[#This Row],[Descripción]],[2]!Tabla10[Descripción],[2]!Tabla10[Unidad de Medida],"",0))</f>
        <v/>
      </c>
      <c r="M1631" s="321"/>
      <c r="N1631" s="546" t="str">
        <f>IF([2]!Tabla1[[#This Row],[Descripción]]="","",_xlfn.XLOOKUP([2]!Tabla1[[#This Row],[Descripción]],[2]!Tabla10[Descripción],[2]!Tabla10[Precio Unitario],0))</f>
        <v/>
      </c>
      <c r="O1631" s="546" t="str">
        <f>IF([2]!Tabla1[[#This Row],[Cantidad de Insumos]]="","",[2]!Tabla1[[#This Row],[Precio Unitario]]*[2]!Tabla1[[#This Row],[Cantidad de Insumos]])</f>
        <v/>
      </c>
      <c r="P1631" s="531" t="str">
        <f>IF([2]!Tabla1[[#This Row],[Descripción]]="","",_xlfn.XLOOKUP([2]!Tabla1[[#This Row],[Descripción]],[2]!Tabla10[Descripción],[2]!Tabla10[CODIGO PRESUPUESTARIO],0))</f>
        <v/>
      </c>
      <c r="Q1631" s="532"/>
      <c r="R1631" s="532" t="str">
        <f>IF([2]!Tabla1[[#This Row],[Insumos]]="","",_xlfn.XLOOKUP([2]!Tabla1[[#This Row],[Insumos]],[2]!Tabla10[Insumo],[2]!Tabla10[InsumoAbrev],"",0))</f>
        <v/>
      </c>
      <c r="S1631" s="191"/>
    </row>
    <row r="1632" spans="2:19">
      <c r="B1632" s="191" t="str">
        <f>IF('Formulario PPGR3'!$G1632="","",CONCATENATE('Formulario PPGR3'!$C1632,".",'Formulario PPGR3'!$D1632,".",'Formulario PPGR3'!$E1632,".",'Formulario PPGR3'!$F1632))</f>
        <v/>
      </c>
      <c r="C1632" s="191" t="str">
        <f>IF('Formulario PPGR3'!$G1632="","",'Formulario PPGR1'!#REF!)</f>
        <v/>
      </c>
      <c r="D1632" s="191" t="str">
        <f>IF('Formulario PPGR3'!$G1632="","",'Formulario PPGR1'!#REF!)</f>
        <v/>
      </c>
      <c r="E1632" s="191" t="str">
        <f>IF('Formulario PPGR3'!$G1632="","",'Formulario PPGR1'!#REF!)</f>
        <v/>
      </c>
      <c r="F1632" s="191" t="str">
        <f>IF('Formulario PPGR3'!$G1632="","",'Formulario PPGR1'!#REF!)</f>
        <v/>
      </c>
      <c r="G1632" s="241"/>
      <c r="H1632" s="528" t="e" cm="1" vm="1">
        <f t="array" ref="H1632">IF([2]!Tabla1[[#This Row],[Código_Actividad]]="","",_xlfn.XLOOKUP([2]!Tabla1[[#This Row],[Código_Actividad]],CodigoActividad,[2]!Tabla2[Actividades Programables Presupuestables],"",0))</f>
        <v>#REF!</v>
      </c>
      <c r="I1632" s="529" t="str">
        <f>IFERROR(VLOOKUP('[2]Formulario PPGR3'!$G1632,'[2]Formulario PPGR2'!$H$9:$V$534,15,FALSE),"")</f>
        <v/>
      </c>
      <c r="J1632" s="534"/>
      <c r="K1632" s="533"/>
      <c r="L1632" s="530" t="str">
        <f>IF([2]!Tabla1[[#This Row],[Descripción]]="","",_xlfn.XLOOKUP([2]!Tabla1[[#This Row],[Descripción]],[2]!Tabla10[Descripción],[2]!Tabla10[Unidad de Medida],"",0))</f>
        <v/>
      </c>
      <c r="M1632" s="321"/>
      <c r="N1632" s="546" t="str">
        <f>IF([2]!Tabla1[[#This Row],[Descripción]]="","",_xlfn.XLOOKUP([2]!Tabla1[[#This Row],[Descripción]],[2]!Tabla10[Descripción],[2]!Tabla10[Precio Unitario],0))</f>
        <v/>
      </c>
      <c r="O1632" s="546" t="str">
        <f>IF([2]!Tabla1[[#This Row],[Cantidad de Insumos]]="","",[2]!Tabla1[[#This Row],[Precio Unitario]]*[2]!Tabla1[[#This Row],[Cantidad de Insumos]])</f>
        <v/>
      </c>
      <c r="P1632" s="531" t="str">
        <f>IF([2]!Tabla1[[#This Row],[Descripción]]="","",_xlfn.XLOOKUP([2]!Tabla1[[#This Row],[Descripción]],[2]!Tabla10[Descripción],[2]!Tabla10[CODIGO PRESUPUESTARIO],0))</f>
        <v/>
      </c>
      <c r="Q1632" s="532"/>
      <c r="R1632" s="532" t="str">
        <f>IF([2]!Tabla1[[#This Row],[Insumos]]="","",_xlfn.XLOOKUP([2]!Tabla1[[#This Row],[Insumos]],[2]!Tabla10[Insumo],[2]!Tabla10[InsumoAbrev],"",0))</f>
        <v/>
      </c>
      <c r="S1632" s="191"/>
    </row>
    <row r="1633" spans="2:19">
      <c r="B1633" s="191" t="str">
        <f>IF('Formulario PPGR3'!$G1633="","",CONCATENATE('Formulario PPGR3'!$C1633,".",'Formulario PPGR3'!$D1633,".",'Formulario PPGR3'!$E1633,".",'Formulario PPGR3'!$F1633))</f>
        <v/>
      </c>
      <c r="C1633" s="191" t="str">
        <f>IF('Formulario PPGR3'!$G1633="","",'Formulario PPGR1'!#REF!)</f>
        <v/>
      </c>
      <c r="D1633" s="191" t="str">
        <f>IF('Formulario PPGR3'!$G1633="","",'Formulario PPGR1'!#REF!)</f>
        <v/>
      </c>
      <c r="E1633" s="191" t="str">
        <f>IF('Formulario PPGR3'!$G1633="","",'Formulario PPGR1'!#REF!)</f>
        <v/>
      </c>
      <c r="F1633" s="191" t="str">
        <f>IF('Formulario PPGR3'!$G1633="","",'Formulario PPGR1'!#REF!)</f>
        <v/>
      </c>
      <c r="G1633" s="241"/>
      <c r="H1633" s="528" t="e" cm="1" vm="1">
        <f t="array" ref="H1633">IF([2]!Tabla1[[#This Row],[Código_Actividad]]="","",_xlfn.XLOOKUP([2]!Tabla1[[#This Row],[Código_Actividad]],CodigoActividad,[2]!Tabla2[Actividades Programables Presupuestables],"",0))</f>
        <v>#REF!</v>
      </c>
      <c r="I1633" s="529" t="str">
        <f>IFERROR(VLOOKUP('[2]Formulario PPGR3'!$G1633,'[2]Formulario PPGR2'!$H$9:$V$534,15,FALSE),"")</f>
        <v/>
      </c>
      <c r="J1633" s="534"/>
      <c r="K1633" s="533"/>
      <c r="L1633" s="530" t="str">
        <f>IF([2]!Tabla1[[#This Row],[Descripción]]="","",_xlfn.XLOOKUP([2]!Tabla1[[#This Row],[Descripción]],[2]!Tabla10[Descripción],[2]!Tabla10[Unidad de Medida],"",0))</f>
        <v/>
      </c>
      <c r="M1633" s="321"/>
      <c r="N1633" s="546" t="str">
        <f>IF([2]!Tabla1[[#This Row],[Descripción]]="","",_xlfn.XLOOKUP([2]!Tabla1[[#This Row],[Descripción]],[2]!Tabla10[Descripción],[2]!Tabla10[Precio Unitario],0))</f>
        <v/>
      </c>
      <c r="O1633" s="546" t="str">
        <f>IF([2]!Tabla1[[#This Row],[Cantidad de Insumos]]="","",[2]!Tabla1[[#This Row],[Precio Unitario]]*[2]!Tabla1[[#This Row],[Cantidad de Insumos]])</f>
        <v/>
      </c>
      <c r="P1633" s="531" t="str">
        <f>IF([2]!Tabla1[[#This Row],[Descripción]]="","",_xlfn.XLOOKUP([2]!Tabla1[[#This Row],[Descripción]],[2]!Tabla10[Descripción],[2]!Tabla10[CODIGO PRESUPUESTARIO],0))</f>
        <v/>
      </c>
      <c r="Q1633" s="532"/>
      <c r="R1633" s="532" t="str">
        <f>IF([2]!Tabla1[[#This Row],[Insumos]]="","",_xlfn.XLOOKUP([2]!Tabla1[[#This Row],[Insumos]],[2]!Tabla10[Insumo],[2]!Tabla10[InsumoAbrev],"",0))</f>
        <v/>
      </c>
      <c r="S1633" s="191"/>
    </row>
    <row r="1634" spans="2:19">
      <c r="B1634" s="191" t="str">
        <f>IF('Formulario PPGR3'!$G1634="","",CONCATENATE('Formulario PPGR3'!$C1634,".",'Formulario PPGR3'!$D1634,".",'Formulario PPGR3'!$E1634,".",'Formulario PPGR3'!$F1634))</f>
        <v/>
      </c>
      <c r="C1634" s="191" t="str">
        <f>IF('Formulario PPGR3'!$G1634="","",'Formulario PPGR1'!#REF!)</f>
        <v/>
      </c>
      <c r="D1634" s="191" t="str">
        <f>IF('Formulario PPGR3'!$G1634="","",'Formulario PPGR1'!#REF!)</f>
        <v/>
      </c>
      <c r="E1634" s="191" t="str">
        <f>IF('Formulario PPGR3'!$G1634="","",'Formulario PPGR1'!#REF!)</f>
        <v/>
      </c>
      <c r="F1634" s="191" t="str">
        <f>IF('Formulario PPGR3'!$G1634="","",'Formulario PPGR1'!#REF!)</f>
        <v/>
      </c>
      <c r="G1634" s="241"/>
      <c r="H1634" s="528" t="e" cm="1" vm="1">
        <f t="array" ref="H1634">IF([2]!Tabla1[[#This Row],[Código_Actividad]]="","",_xlfn.XLOOKUP([2]!Tabla1[[#This Row],[Código_Actividad]],CodigoActividad,[2]!Tabla2[Actividades Programables Presupuestables],"",0))</f>
        <v>#REF!</v>
      </c>
      <c r="I1634" s="529" t="str">
        <f>IFERROR(VLOOKUP('[2]Formulario PPGR3'!$G1634,'[2]Formulario PPGR2'!$H$9:$V$534,15,FALSE),"")</f>
        <v/>
      </c>
      <c r="J1634" s="534"/>
      <c r="K1634" s="533"/>
      <c r="L1634" s="530" t="str">
        <f>IF([2]!Tabla1[[#This Row],[Descripción]]="","",_xlfn.XLOOKUP([2]!Tabla1[[#This Row],[Descripción]],[2]!Tabla10[Descripción],[2]!Tabla10[Unidad de Medida],"",0))</f>
        <v/>
      </c>
      <c r="M1634" s="321"/>
      <c r="N1634" s="546" t="str">
        <f>IF([2]!Tabla1[[#This Row],[Descripción]]="","",_xlfn.XLOOKUP([2]!Tabla1[[#This Row],[Descripción]],[2]!Tabla10[Descripción],[2]!Tabla10[Precio Unitario],0))</f>
        <v/>
      </c>
      <c r="O1634" s="546" t="str">
        <f>IF([2]!Tabla1[[#This Row],[Cantidad de Insumos]]="","",[2]!Tabla1[[#This Row],[Precio Unitario]]*[2]!Tabla1[[#This Row],[Cantidad de Insumos]])</f>
        <v/>
      </c>
      <c r="P1634" s="531" t="str">
        <f>IF([2]!Tabla1[[#This Row],[Descripción]]="","",_xlfn.XLOOKUP([2]!Tabla1[[#This Row],[Descripción]],[2]!Tabla10[Descripción],[2]!Tabla10[CODIGO PRESUPUESTARIO],0))</f>
        <v/>
      </c>
      <c r="Q1634" s="532"/>
      <c r="R1634" s="532" t="str">
        <f>IF([2]!Tabla1[[#This Row],[Insumos]]="","",_xlfn.XLOOKUP([2]!Tabla1[[#This Row],[Insumos]],[2]!Tabla10[Insumo],[2]!Tabla10[InsumoAbrev],"",0))</f>
        <v/>
      </c>
      <c r="S1634" s="191"/>
    </row>
    <row r="1635" spans="2:19">
      <c r="B1635" s="191" t="str">
        <f>IF('Formulario PPGR3'!$G1635="","",CONCATENATE('Formulario PPGR3'!$C1635,".",'Formulario PPGR3'!$D1635,".",'Formulario PPGR3'!$E1635,".",'Formulario PPGR3'!$F1635))</f>
        <v/>
      </c>
      <c r="C1635" s="191" t="str">
        <f>IF('Formulario PPGR3'!$G1635="","",'Formulario PPGR1'!#REF!)</f>
        <v/>
      </c>
      <c r="D1635" s="191" t="str">
        <f>IF('Formulario PPGR3'!$G1635="","",'Formulario PPGR1'!#REF!)</f>
        <v/>
      </c>
      <c r="E1635" s="191" t="str">
        <f>IF('Formulario PPGR3'!$G1635="","",'Formulario PPGR1'!#REF!)</f>
        <v/>
      </c>
      <c r="F1635" s="191" t="str">
        <f>IF('Formulario PPGR3'!$G1635="","",'Formulario PPGR1'!#REF!)</f>
        <v/>
      </c>
      <c r="G1635" s="241"/>
      <c r="H1635" s="528" t="e" cm="1" vm="1">
        <f t="array" ref="H1635">IF([2]!Tabla1[[#This Row],[Código_Actividad]]="","",_xlfn.XLOOKUP([2]!Tabla1[[#This Row],[Código_Actividad]],CodigoActividad,[2]!Tabla2[Actividades Programables Presupuestables],"",0))</f>
        <v>#REF!</v>
      </c>
      <c r="I1635" s="529" t="str">
        <f>IFERROR(VLOOKUP('[2]Formulario PPGR3'!$G1635,'[2]Formulario PPGR2'!$H$9:$V$534,15,FALSE),"")</f>
        <v/>
      </c>
      <c r="J1635" s="534"/>
      <c r="K1635" s="533"/>
      <c r="L1635" s="530" t="str">
        <f>IF([2]!Tabla1[[#This Row],[Descripción]]="","",_xlfn.XLOOKUP([2]!Tabla1[[#This Row],[Descripción]],[2]!Tabla10[Descripción],[2]!Tabla10[Unidad de Medida],"",0))</f>
        <v/>
      </c>
      <c r="M1635" s="321"/>
      <c r="N1635" s="546" t="str">
        <f>IF([2]!Tabla1[[#This Row],[Descripción]]="","",_xlfn.XLOOKUP([2]!Tabla1[[#This Row],[Descripción]],[2]!Tabla10[Descripción],[2]!Tabla10[Precio Unitario],0))</f>
        <v/>
      </c>
      <c r="O1635" s="546" t="str">
        <f>IF([2]!Tabla1[[#This Row],[Cantidad de Insumos]]="","",[2]!Tabla1[[#This Row],[Precio Unitario]]*[2]!Tabla1[[#This Row],[Cantidad de Insumos]])</f>
        <v/>
      </c>
      <c r="P1635" s="531" t="str">
        <f>IF([2]!Tabla1[[#This Row],[Descripción]]="","",_xlfn.XLOOKUP([2]!Tabla1[[#This Row],[Descripción]],[2]!Tabla10[Descripción],[2]!Tabla10[CODIGO PRESUPUESTARIO],0))</f>
        <v/>
      </c>
      <c r="Q1635" s="532"/>
      <c r="R1635" s="532" t="str">
        <f>IF([2]!Tabla1[[#This Row],[Insumos]]="","",_xlfn.XLOOKUP([2]!Tabla1[[#This Row],[Insumos]],[2]!Tabla10[Insumo],[2]!Tabla10[InsumoAbrev],"",0))</f>
        <v/>
      </c>
      <c r="S1635" s="191"/>
    </row>
    <row r="1636" spans="2:19">
      <c r="B1636" s="191" t="str">
        <f>IF('Formulario PPGR3'!$G1636="","",CONCATENATE('Formulario PPGR3'!$C1636,".",'Formulario PPGR3'!$D1636,".",'Formulario PPGR3'!$E1636,".",'Formulario PPGR3'!$F1636))</f>
        <v/>
      </c>
      <c r="C1636" s="191" t="str">
        <f>IF('Formulario PPGR3'!$G1636="","",'Formulario PPGR1'!#REF!)</f>
        <v/>
      </c>
      <c r="D1636" s="191" t="str">
        <f>IF('Formulario PPGR3'!$G1636="","",'Formulario PPGR1'!#REF!)</f>
        <v/>
      </c>
      <c r="E1636" s="191" t="str">
        <f>IF('Formulario PPGR3'!$G1636="","",'Formulario PPGR1'!#REF!)</f>
        <v/>
      </c>
      <c r="F1636" s="191" t="str">
        <f>IF('Formulario PPGR3'!$G1636="","",'Formulario PPGR1'!#REF!)</f>
        <v/>
      </c>
      <c r="G1636" s="241"/>
      <c r="H1636" s="528" t="e" cm="1" vm="1">
        <f t="array" ref="H1636">IF([2]!Tabla1[[#This Row],[Código_Actividad]]="","",_xlfn.XLOOKUP([2]!Tabla1[[#This Row],[Código_Actividad]],CodigoActividad,[2]!Tabla2[Actividades Programables Presupuestables],"",0))</f>
        <v>#REF!</v>
      </c>
      <c r="I1636" s="529" t="str">
        <f>IFERROR(VLOOKUP('[2]Formulario PPGR3'!$G1636,'[2]Formulario PPGR2'!$H$9:$V$534,15,FALSE),"")</f>
        <v/>
      </c>
      <c r="J1636" s="534"/>
      <c r="K1636" s="533"/>
      <c r="L1636" s="530" t="str">
        <f>IF([2]!Tabla1[[#This Row],[Descripción]]="","",_xlfn.XLOOKUP([2]!Tabla1[[#This Row],[Descripción]],[2]!Tabla10[Descripción],[2]!Tabla10[Unidad de Medida],"",0))</f>
        <v/>
      </c>
      <c r="M1636" s="321"/>
      <c r="N1636" s="546" t="str">
        <f>IF([2]!Tabla1[[#This Row],[Descripción]]="","",_xlfn.XLOOKUP([2]!Tabla1[[#This Row],[Descripción]],[2]!Tabla10[Descripción],[2]!Tabla10[Precio Unitario],0))</f>
        <v/>
      </c>
      <c r="O1636" s="546" t="str">
        <f>IF([2]!Tabla1[[#This Row],[Cantidad de Insumos]]="","",[2]!Tabla1[[#This Row],[Precio Unitario]]*[2]!Tabla1[[#This Row],[Cantidad de Insumos]])</f>
        <v/>
      </c>
      <c r="P1636" s="531" t="str">
        <f>IF([2]!Tabla1[[#This Row],[Descripción]]="","",_xlfn.XLOOKUP([2]!Tabla1[[#This Row],[Descripción]],[2]!Tabla10[Descripción],[2]!Tabla10[CODIGO PRESUPUESTARIO],0))</f>
        <v/>
      </c>
      <c r="Q1636" s="532"/>
      <c r="R1636" s="532" t="str">
        <f>IF([2]!Tabla1[[#This Row],[Insumos]]="","",_xlfn.XLOOKUP([2]!Tabla1[[#This Row],[Insumos]],[2]!Tabla10[Insumo],[2]!Tabla10[InsumoAbrev],"",0))</f>
        <v/>
      </c>
      <c r="S1636" s="191"/>
    </row>
    <row r="1637" spans="2:19">
      <c r="B1637" s="191" t="str">
        <f>IF('Formulario PPGR3'!$G1637="","",CONCATENATE('Formulario PPGR3'!$C1637,".",'Formulario PPGR3'!$D1637,".",'Formulario PPGR3'!$E1637,".",'Formulario PPGR3'!$F1637))</f>
        <v/>
      </c>
      <c r="C1637" s="191" t="str">
        <f>IF('Formulario PPGR3'!$G1637="","",'Formulario PPGR1'!#REF!)</f>
        <v/>
      </c>
      <c r="D1637" s="191" t="str">
        <f>IF('Formulario PPGR3'!$G1637="","",'Formulario PPGR1'!#REF!)</f>
        <v/>
      </c>
      <c r="E1637" s="191" t="str">
        <f>IF('Formulario PPGR3'!$G1637="","",'Formulario PPGR1'!#REF!)</f>
        <v/>
      </c>
      <c r="F1637" s="191" t="str">
        <f>IF('Formulario PPGR3'!$G1637="","",'Formulario PPGR1'!#REF!)</f>
        <v/>
      </c>
      <c r="G1637" s="241"/>
      <c r="H1637" s="528" t="e" cm="1" vm="1">
        <f t="array" ref="H1637">IF([2]!Tabla1[[#This Row],[Código_Actividad]]="","",_xlfn.XLOOKUP([2]!Tabla1[[#This Row],[Código_Actividad]],CodigoActividad,[2]!Tabla2[Actividades Programables Presupuestables],"",0))</f>
        <v>#REF!</v>
      </c>
      <c r="I1637" s="529" t="str">
        <f>IFERROR(VLOOKUP('[2]Formulario PPGR3'!$G1637,'[2]Formulario PPGR2'!$H$9:$V$534,15,FALSE),"")</f>
        <v/>
      </c>
      <c r="J1637" s="534"/>
      <c r="K1637" s="533"/>
      <c r="L1637" s="530" t="str">
        <f>IF([2]!Tabla1[[#This Row],[Descripción]]="","",_xlfn.XLOOKUP([2]!Tabla1[[#This Row],[Descripción]],[2]!Tabla10[Descripción],[2]!Tabla10[Unidad de Medida],"",0))</f>
        <v/>
      </c>
      <c r="M1637" s="321"/>
      <c r="N1637" s="546" t="str">
        <f>IF([2]!Tabla1[[#This Row],[Descripción]]="","",_xlfn.XLOOKUP([2]!Tabla1[[#This Row],[Descripción]],[2]!Tabla10[Descripción],[2]!Tabla10[Precio Unitario],0))</f>
        <v/>
      </c>
      <c r="O1637" s="546" t="str">
        <f>IF([2]!Tabla1[[#This Row],[Cantidad de Insumos]]="","",[2]!Tabla1[[#This Row],[Precio Unitario]]*[2]!Tabla1[[#This Row],[Cantidad de Insumos]])</f>
        <v/>
      </c>
      <c r="P1637" s="531" t="str">
        <f>IF([2]!Tabla1[[#This Row],[Descripción]]="","",_xlfn.XLOOKUP([2]!Tabla1[[#This Row],[Descripción]],[2]!Tabla10[Descripción],[2]!Tabla10[CODIGO PRESUPUESTARIO],0))</f>
        <v/>
      </c>
      <c r="Q1637" s="532"/>
      <c r="R1637" s="532" t="str">
        <f>IF([2]!Tabla1[[#This Row],[Insumos]]="","",_xlfn.XLOOKUP([2]!Tabla1[[#This Row],[Insumos]],[2]!Tabla10[Insumo],[2]!Tabla10[InsumoAbrev],"",0))</f>
        <v/>
      </c>
      <c r="S1637" s="191"/>
    </row>
    <row r="1638" spans="2:19">
      <c r="B1638" s="191" t="str">
        <f>IF('Formulario PPGR3'!$G1638="","",CONCATENATE('Formulario PPGR3'!$C1638,".",'Formulario PPGR3'!$D1638,".",'Formulario PPGR3'!$E1638,".",'Formulario PPGR3'!$F1638))</f>
        <v/>
      </c>
      <c r="C1638" s="191" t="str">
        <f>IF('Formulario PPGR3'!$G1638="","",'Formulario PPGR1'!#REF!)</f>
        <v/>
      </c>
      <c r="D1638" s="191" t="str">
        <f>IF('Formulario PPGR3'!$G1638="","",'Formulario PPGR1'!#REF!)</f>
        <v/>
      </c>
      <c r="E1638" s="191" t="str">
        <f>IF('Formulario PPGR3'!$G1638="","",'Formulario PPGR1'!#REF!)</f>
        <v/>
      </c>
      <c r="F1638" s="191" t="str">
        <f>IF('Formulario PPGR3'!$G1638="","",'Formulario PPGR1'!#REF!)</f>
        <v/>
      </c>
      <c r="G1638" s="241"/>
      <c r="H1638" s="528" t="e" cm="1" vm="1">
        <f t="array" ref="H1638">IF([2]!Tabla1[[#This Row],[Código_Actividad]]="","",_xlfn.XLOOKUP([2]!Tabla1[[#This Row],[Código_Actividad]],CodigoActividad,[2]!Tabla2[Actividades Programables Presupuestables],"",0))</f>
        <v>#REF!</v>
      </c>
      <c r="I1638" s="529" t="str">
        <f>IFERROR(VLOOKUP('[2]Formulario PPGR3'!$G1638,'[2]Formulario PPGR2'!$H$9:$V$534,15,FALSE),"")</f>
        <v/>
      </c>
      <c r="J1638" s="534"/>
      <c r="K1638" s="533"/>
      <c r="L1638" s="530" t="str">
        <f>IF([2]!Tabla1[[#This Row],[Descripción]]="","",_xlfn.XLOOKUP([2]!Tabla1[[#This Row],[Descripción]],[2]!Tabla10[Descripción],[2]!Tabla10[Unidad de Medida],"",0))</f>
        <v/>
      </c>
      <c r="M1638" s="321"/>
      <c r="N1638" s="546" t="str">
        <f>IF([2]!Tabla1[[#This Row],[Descripción]]="","",_xlfn.XLOOKUP([2]!Tabla1[[#This Row],[Descripción]],[2]!Tabla10[Descripción],[2]!Tabla10[Precio Unitario],0))</f>
        <v/>
      </c>
      <c r="O1638" s="546" t="str">
        <f>IF([2]!Tabla1[[#This Row],[Cantidad de Insumos]]="","",[2]!Tabla1[[#This Row],[Precio Unitario]]*[2]!Tabla1[[#This Row],[Cantidad de Insumos]])</f>
        <v/>
      </c>
      <c r="P1638" s="531" t="str">
        <f>IF([2]!Tabla1[[#This Row],[Descripción]]="","",_xlfn.XLOOKUP([2]!Tabla1[[#This Row],[Descripción]],[2]!Tabla10[Descripción],[2]!Tabla10[CODIGO PRESUPUESTARIO],0))</f>
        <v/>
      </c>
      <c r="Q1638" s="532"/>
      <c r="R1638" s="532" t="str">
        <f>IF([2]!Tabla1[[#This Row],[Insumos]]="","",_xlfn.XLOOKUP([2]!Tabla1[[#This Row],[Insumos]],[2]!Tabla10[Insumo],[2]!Tabla10[InsumoAbrev],"",0))</f>
        <v/>
      </c>
      <c r="S1638" s="191"/>
    </row>
    <row r="1639" spans="2:19">
      <c r="B1639" s="191" t="str">
        <f>IF('Formulario PPGR3'!$G1639="","",CONCATENATE('Formulario PPGR3'!$C1639,".",'Formulario PPGR3'!$D1639,".",'Formulario PPGR3'!$E1639,".",'Formulario PPGR3'!$F1639))</f>
        <v/>
      </c>
      <c r="C1639" s="191" t="str">
        <f>IF('Formulario PPGR3'!$G1639="","",'Formulario PPGR1'!#REF!)</f>
        <v/>
      </c>
      <c r="D1639" s="191" t="str">
        <f>IF('Formulario PPGR3'!$G1639="","",'Formulario PPGR1'!#REF!)</f>
        <v/>
      </c>
      <c r="E1639" s="191" t="str">
        <f>IF('Formulario PPGR3'!$G1639="","",'Formulario PPGR1'!#REF!)</f>
        <v/>
      </c>
      <c r="F1639" s="191" t="str">
        <f>IF('Formulario PPGR3'!$G1639="","",'Formulario PPGR1'!#REF!)</f>
        <v/>
      </c>
      <c r="G1639" s="241"/>
      <c r="H1639" s="528" t="e" cm="1" vm="1">
        <f t="array" ref="H1639">IF([2]!Tabla1[[#This Row],[Código_Actividad]]="","",_xlfn.XLOOKUP([2]!Tabla1[[#This Row],[Código_Actividad]],CodigoActividad,[2]!Tabla2[Actividades Programables Presupuestables],"",0))</f>
        <v>#REF!</v>
      </c>
      <c r="I1639" s="529" t="str">
        <f>IFERROR(VLOOKUP('[2]Formulario PPGR3'!$G1639,'[2]Formulario PPGR2'!$H$9:$V$534,15,FALSE),"")</f>
        <v/>
      </c>
      <c r="J1639" s="534"/>
      <c r="K1639" s="533"/>
      <c r="L1639" s="530" t="str">
        <f>IF([2]!Tabla1[[#This Row],[Descripción]]="","",_xlfn.XLOOKUP([2]!Tabla1[[#This Row],[Descripción]],[2]!Tabla10[Descripción],[2]!Tabla10[Unidad de Medida],"",0))</f>
        <v/>
      </c>
      <c r="M1639" s="321"/>
      <c r="N1639" s="546" t="str">
        <f>IF([2]!Tabla1[[#This Row],[Descripción]]="","",_xlfn.XLOOKUP([2]!Tabla1[[#This Row],[Descripción]],[2]!Tabla10[Descripción],[2]!Tabla10[Precio Unitario],0))</f>
        <v/>
      </c>
      <c r="O1639" s="546" t="str">
        <f>IF([2]!Tabla1[[#This Row],[Cantidad de Insumos]]="","",[2]!Tabla1[[#This Row],[Precio Unitario]]*[2]!Tabla1[[#This Row],[Cantidad de Insumos]])</f>
        <v/>
      </c>
      <c r="P1639" s="531" t="str">
        <f>IF([2]!Tabla1[[#This Row],[Descripción]]="","",_xlfn.XLOOKUP([2]!Tabla1[[#This Row],[Descripción]],[2]!Tabla10[Descripción],[2]!Tabla10[CODIGO PRESUPUESTARIO],0))</f>
        <v/>
      </c>
      <c r="Q1639" s="532"/>
      <c r="R1639" s="532" t="str">
        <f>IF([2]!Tabla1[[#This Row],[Insumos]]="","",_xlfn.XLOOKUP([2]!Tabla1[[#This Row],[Insumos]],[2]!Tabla10[Insumo],[2]!Tabla10[InsumoAbrev],"",0))</f>
        <v/>
      </c>
      <c r="S1639" s="191"/>
    </row>
    <row r="1640" spans="2:19">
      <c r="B1640" s="191" t="str">
        <f>IF('Formulario PPGR3'!$G1640="","",CONCATENATE('Formulario PPGR3'!$C1640,".",'Formulario PPGR3'!$D1640,".",'Formulario PPGR3'!$E1640,".",'Formulario PPGR3'!$F1640))</f>
        <v/>
      </c>
      <c r="C1640" s="191" t="str">
        <f>IF('Formulario PPGR3'!$G1640="","",'Formulario PPGR1'!#REF!)</f>
        <v/>
      </c>
      <c r="D1640" s="191" t="str">
        <f>IF('Formulario PPGR3'!$G1640="","",'Formulario PPGR1'!#REF!)</f>
        <v/>
      </c>
      <c r="E1640" s="191" t="str">
        <f>IF('Formulario PPGR3'!$G1640="","",'Formulario PPGR1'!#REF!)</f>
        <v/>
      </c>
      <c r="F1640" s="191" t="str">
        <f>IF('Formulario PPGR3'!$G1640="","",'Formulario PPGR1'!#REF!)</f>
        <v/>
      </c>
      <c r="G1640" s="241"/>
      <c r="H1640" s="528" t="e" cm="1" vm="1">
        <f t="array" ref="H1640">IF([2]!Tabla1[[#This Row],[Código_Actividad]]="","",_xlfn.XLOOKUP([2]!Tabla1[[#This Row],[Código_Actividad]],CodigoActividad,[2]!Tabla2[Actividades Programables Presupuestables],"",0))</f>
        <v>#REF!</v>
      </c>
      <c r="I1640" s="529" t="str">
        <f>IFERROR(VLOOKUP('[2]Formulario PPGR3'!$G1640,'[2]Formulario PPGR2'!$H$9:$V$534,15,FALSE),"")</f>
        <v/>
      </c>
      <c r="J1640" s="534"/>
      <c r="K1640" s="533"/>
      <c r="L1640" s="530" t="str">
        <f>IF([2]!Tabla1[[#This Row],[Descripción]]="","",_xlfn.XLOOKUP([2]!Tabla1[[#This Row],[Descripción]],[2]!Tabla10[Descripción],[2]!Tabla10[Unidad de Medida],"",0))</f>
        <v/>
      </c>
      <c r="M1640" s="321"/>
      <c r="N1640" s="546" t="str">
        <f>IF([2]!Tabla1[[#This Row],[Descripción]]="","",_xlfn.XLOOKUP([2]!Tabla1[[#This Row],[Descripción]],[2]!Tabla10[Descripción],[2]!Tabla10[Precio Unitario],0))</f>
        <v/>
      </c>
      <c r="O1640" s="546" t="str">
        <f>IF([2]!Tabla1[[#This Row],[Cantidad de Insumos]]="","",[2]!Tabla1[[#This Row],[Precio Unitario]]*[2]!Tabla1[[#This Row],[Cantidad de Insumos]])</f>
        <v/>
      </c>
      <c r="P1640" s="531" t="str">
        <f>IF([2]!Tabla1[[#This Row],[Descripción]]="","",_xlfn.XLOOKUP([2]!Tabla1[[#This Row],[Descripción]],[2]!Tabla10[Descripción],[2]!Tabla10[CODIGO PRESUPUESTARIO],0))</f>
        <v/>
      </c>
      <c r="Q1640" s="532"/>
      <c r="R1640" s="532" t="str">
        <f>IF([2]!Tabla1[[#This Row],[Insumos]]="","",_xlfn.XLOOKUP([2]!Tabla1[[#This Row],[Insumos]],[2]!Tabla10[Insumo],[2]!Tabla10[InsumoAbrev],"",0))</f>
        <v/>
      </c>
      <c r="S1640" s="191"/>
    </row>
    <row r="1641" spans="2:19">
      <c r="B1641" s="191" t="str">
        <f>IF('Formulario PPGR3'!$G1641="","",CONCATENATE('Formulario PPGR3'!$C1641,".",'Formulario PPGR3'!$D1641,".",'Formulario PPGR3'!$E1641,".",'Formulario PPGR3'!$F1641))</f>
        <v/>
      </c>
      <c r="C1641" s="191" t="str">
        <f>IF('Formulario PPGR3'!$G1641="","",'Formulario PPGR1'!#REF!)</f>
        <v/>
      </c>
      <c r="D1641" s="191" t="str">
        <f>IF('Formulario PPGR3'!$G1641="","",'Formulario PPGR1'!#REF!)</f>
        <v/>
      </c>
      <c r="E1641" s="191" t="str">
        <f>IF('Formulario PPGR3'!$G1641="","",'Formulario PPGR1'!#REF!)</f>
        <v/>
      </c>
      <c r="F1641" s="191" t="str">
        <f>IF('Formulario PPGR3'!$G1641="","",'Formulario PPGR1'!#REF!)</f>
        <v/>
      </c>
      <c r="G1641" s="241"/>
      <c r="H1641" s="528" t="e" cm="1" vm="1">
        <f t="array" ref="H1641">IF([2]!Tabla1[[#This Row],[Código_Actividad]]="","",_xlfn.XLOOKUP([2]!Tabla1[[#This Row],[Código_Actividad]],CodigoActividad,[2]!Tabla2[Actividades Programables Presupuestables],"",0))</f>
        <v>#REF!</v>
      </c>
      <c r="I1641" s="529" t="str">
        <f>IFERROR(VLOOKUP('[2]Formulario PPGR3'!$G1641,'[2]Formulario PPGR2'!$H$9:$V$534,15,FALSE),"")</f>
        <v/>
      </c>
      <c r="J1641" s="534"/>
      <c r="K1641" s="533"/>
      <c r="L1641" s="530" t="str">
        <f>IF([2]!Tabla1[[#This Row],[Descripción]]="","",_xlfn.XLOOKUP([2]!Tabla1[[#This Row],[Descripción]],[2]!Tabla10[Descripción],[2]!Tabla10[Unidad de Medida],"",0))</f>
        <v/>
      </c>
      <c r="M1641" s="321"/>
      <c r="N1641" s="546" t="str">
        <f>IF([2]!Tabla1[[#This Row],[Descripción]]="","",_xlfn.XLOOKUP([2]!Tabla1[[#This Row],[Descripción]],[2]!Tabla10[Descripción],[2]!Tabla10[Precio Unitario],0))</f>
        <v/>
      </c>
      <c r="O1641" s="546" t="str">
        <f>IF([2]!Tabla1[[#This Row],[Cantidad de Insumos]]="","",[2]!Tabla1[[#This Row],[Precio Unitario]]*[2]!Tabla1[[#This Row],[Cantidad de Insumos]])</f>
        <v/>
      </c>
      <c r="P1641" s="531" t="str">
        <f>IF([2]!Tabla1[[#This Row],[Descripción]]="","",_xlfn.XLOOKUP([2]!Tabla1[[#This Row],[Descripción]],[2]!Tabla10[Descripción],[2]!Tabla10[CODIGO PRESUPUESTARIO],0))</f>
        <v/>
      </c>
      <c r="Q1641" s="532"/>
      <c r="R1641" s="532" t="str">
        <f>IF([2]!Tabla1[[#This Row],[Insumos]]="","",_xlfn.XLOOKUP([2]!Tabla1[[#This Row],[Insumos]],[2]!Tabla10[Insumo],[2]!Tabla10[InsumoAbrev],"",0))</f>
        <v/>
      </c>
      <c r="S1641" s="191"/>
    </row>
    <row r="1642" spans="2:19">
      <c r="B1642" s="191" t="str">
        <f>IF('Formulario PPGR3'!$G1642="","",CONCATENATE('Formulario PPGR3'!$C1642,".",'Formulario PPGR3'!$D1642,".",'Formulario PPGR3'!$E1642,".",'Formulario PPGR3'!$F1642))</f>
        <v/>
      </c>
      <c r="C1642" s="191" t="str">
        <f>IF('Formulario PPGR3'!$G1642="","",'Formulario PPGR1'!#REF!)</f>
        <v/>
      </c>
      <c r="D1642" s="191" t="str">
        <f>IF('Formulario PPGR3'!$G1642="","",'Formulario PPGR1'!#REF!)</f>
        <v/>
      </c>
      <c r="E1642" s="191" t="str">
        <f>IF('Formulario PPGR3'!$G1642="","",'Formulario PPGR1'!#REF!)</f>
        <v/>
      </c>
      <c r="F1642" s="191" t="str">
        <f>IF('Formulario PPGR3'!$G1642="","",'Formulario PPGR1'!#REF!)</f>
        <v/>
      </c>
      <c r="G1642" s="241"/>
      <c r="H1642" s="528" t="e" cm="1" vm="1">
        <f t="array" ref="H1642">IF([2]!Tabla1[[#This Row],[Código_Actividad]]="","",_xlfn.XLOOKUP([2]!Tabla1[[#This Row],[Código_Actividad]],CodigoActividad,[2]!Tabla2[Actividades Programables Presupuestables],"",0))</f>
        <v>#REF!</v>
      </c>
      <c r="I1642" s="529" t="str">
        <f>IFERROR(VLOOKUP('[2]Formulario PPGR3'!$G1642,'[2]Formulario PPGR2'!$H$9:$V$534,15,FALSE),"")</f>
        <v/>
      </c>
      <c r="J1642" s="534"/>
      <c r="K1642" s="533"/>
      <c r="L1642" s="530" t="str">
        <f>IF([2]!Tabla1[[#This Row],[Descripción]]="","",_xlfn.XLOOKUP([2]!Tabla1[[#This Row],[Descripción]],[2]!Tabla10[Descripción],[2]!Tabla10[Unidad de Medida],"",0))</f>
        <v/>
      </c>
      <c r="M1642" s="321"/>
      <c r="N1642" s="546" t="str">
        <f>IF([2]!Tabla1[[#This Row],[Descripción]]="","",_xlfn.XLOOKUP([2]!Tabla1[[#This Row],[Descripción]],[2]!Tabla10[Descripción],[2]!Tabla10[Precio Unitario],0))</f>
        <v/>
      </c>
      <c r="O1642" s="546" t="str">
        <f>IF([2]!Tabla1[[#This Row],[Cantidad de Insumos]]="","",[2]!Tabla1[[#This Row],[Precio Unitario]]*[2]!Tabla1[[#This Row],[Cantidad de Insumos]])</f>
        <v/>
      </c>
      <c r="P1642" s="531" t="str">
        <f>IF([2]!Tabla1[[#This Row],[Descripción]]="","",_xlfn.XLOOKUP([2]!Tabla1[[#This Row],[Descripción]],[2]!Tabla10[Descripción],[2]!Tabla10[CODIGO PRESUPUESTARIO],0))</f>
        <v/>
      </c>
      <c r="Q1642" s="532"/>
      <c r="R1642" s="532" t="str">
        <f>IF([2]!Tabla1[[#This Row],[Insumos]]="","",_xlfn.XLOOKUP([2]!Tabla1[[#This Row],[Insumos]],[2]!Tabla10[Insumo],[2]!Tabla10[InsumoAbrev],"",0))</f>
        <v/>
      </c>
      <c r="S1642" s="191"/>
    </row>
    <row r="1643" spans="2:19">
      <c r="B1643" s="191" t="str">
        <f>IF('Formulario PPGR3'!$G1643="","",CONCATENATE('Formulario PPGR3'!$C1643,".",'Formulario PPGR3'!$D1643,".",'Formulario PPGR3'!$E1643,".",'Formulario PPGR3'!$F1643))</f>
        <v/>
      </c>
      <c r="C1643" s="191" t="str">
        <f>IF('Formulario PPGR3'!$G1643="","",'Formulario PPGR1'!#REF!)</f>
        <v/>
      </c>
      <c r="D1643" s="191" t="str">
        <f>IF('Formulario PPGR3'!$G1643="","",'Formulario PPGR1'!#REF!)</f>
        <v/>
      </c>
      <c r="E1643" s="191" t="str">
        <f>IF('Formulario PPGR3'!$G1643="","",'Formulario PPGR1'!#REF!)</f>
        <v/>
      </c>
      <c r="F1643" s="191" t="str">
        <f>IF('Formulario PPGR3'!$G1643="","",'Formulario PPGR1'!#REF!)</f>
        <v/>
      </c>
      <c r="G1643" s="241"/>
      <c r="H1643" s="528" t="e" cm="1" vm="1">
        <f t="array" ref="H1643">IF([2]!Tabla1[[#This Row],[Código_Actividad]]="","",_xlfn.XLOOKUP([2]!Tabla1[[#This Row],[Código_Actividad]],CodigoActividad,[2]!Tabla2[Actividades Programables Presupuestables],"",0))</f>
        <v>#REF!</v>
      </c>
      <c r="I1643" s="529" t="str">
        <f>IFERROR(VLOOKUP('[2]Formulario PPGR3'!$G1643,'[2]Formulario PPGR2'!$H$9:$V$534,15,FALSE),"")</f>
        <v/>
      </c>
      <c r="J1643" s="534"/>
      <c r="K1643" s="533"/>
      <c r="L1643" s="530" t="str">
        <f>IF([2]!Tabla1[[#This Row],[Descripción]]="","",_xlfn.XLOOKUP([2]!Tabla1[[#This Row],[Descripción]],[2]!Tabla10[Descripción],[2]!Tabla10[Unidad de Medida],"",0))</f>
        <v/>
      </c>
      <c r="M1643" s="321"/>
      <c r="N1643" s="546" t="str">
        <f>IF([2]!Tabla1[[#This Row],[Descripción]]="","",_xlfn.XLOOKUP([2]!Tabla1[[#This Row],[Descripción]],[2]!Tabla10[Descripción],[2]!Tabla10[Precio Unitario],0))</f>
        <v/>
      </c>
      <c r="O1643" s="546" t="str">
        <f>IF([2]!Tabla1[[#This Row],[Cantidad de Insumos]]="","",[2]!Tabla1[[#This Row],[Precio Unitario]]*[2]!Tabla1[[#This Row],[Cantidad de Insumos]])</f>
        <v/>
      </c>
      <c r="P1643" s="531" t="str">
        <f>IF([2]!Tabla1[[#This Row],[Descripción]]="","",_xlfn.XLOOKUP([2]!Tabla1[[#This Row],[Descripción]],[2]!Tabla10[Descripción],[2]!Tabla10[CODIGO PRESUPUESTARIO],0))</f>
        <v/>
      </c>
      <c r="Q1643" s="532"/>
      <c r="R1643" s="532" t="str">
        <f>IF([2]!Tabla1[[#This Row],[Insumos]]="","",_xlfn.XLOOKUP([2]!Tabla1[[#This Row],[Insumos]],[2]!Tabla10[Insumo],[2]!Tabla10[InsumoAbrev],"",0))</f>
        <v/>
      </c>
      <c r="S1643" s="191"/>
    </row>
    <row r="1644" spans="2:19">
      <c r="B1644" s="191" t="str">
        <f>IF('Formulario PPGR3'!$G1644="","",CONCATENATE('Formulario PPGR3'!$C1644,".",'Formulario PPGR3'!$D1644,".",'Formulario PPGR3'!$E1644,".",'Formulario PPGR3'!$F1644))</f>
        <v/>
      </c>
      <c r="C1644" s="191" t="str">
        <f>IF('Formulario PPGR3'!$G1644="","",'Formulario PPGR1'!#REF!)</f>
        <v/>
      </c>
      <c r="D1644" s="191" t="str">
        <f>IF('Formulario PPGR3'!$G1644="","",'Formulario PPGR1'!#REF!)</f>
        <v/>
      </c>
      <c r="E1644" s="191" t="str">
        <f>IF('Formulario PPGR3'!$G1644="","",'Formulario PPGR1'!#REF!)</f>
        <v/>
      </c>
      <c r="F1644" s="191" t="str">
        <f>IF('Formulario PPGR3'!$G1644="","",'Formulario PPGR1'!#REF!)</f>
        <v/>
      </c>
      <c r="G1644" s="241"/>
      <c r="H1644" s="528" t="e" cm="1" vm="1">
        <f t="array" ref="H1644">IF([2]!Tabla1[[#This Row],[Código_Actividad]]="","",_xlfn.XLOOKUP([2]!Tabla1[[#This Row],[Código_Actividad]],CodigoActividad,[2]!Tabla2[Actividades Programables Presupuestables],"",0))</f>
        <v>#REF!</v>
      </c>
      <c r="I1644" s="529" t="str">
        <f>IFERROR(VLOOKUP('[2]Formulario PPGR3'!$G1644,'[2]Formulario PPGR2'!$H$9:$V$534,15,FALSE),"")</f>
        <v/>
      </c>
      <c r="J1644" s="534"/>
      <c r="K1644" s="533"/>
      <c r="L1644" s="530" t="str">
        <f>IF([2]!Tabla1[[#This Row],[Descripción]]="","",_xlfn.XLOOKUP([2]!Tabla1[[#This Row],[Descripción]],[2]!Tabla10[Descripción],[2]!Tabla10[Unidad de Medida],"",0))</f>
        <v/>
      </c>
      <c r="M1644" s="321"/>
      <c r="N1644" s="546" t="str">
        <f>IF([2]!Tabla1[[#This Row],[Descripción]]="","",_xlfn.XLOOKUP([2]!Tabla1[[#This Row],[Descripción]],[2]!Tabla10[Descripción],[2]!Tabla10[Precio Unitario],0))</f>
        <v/>
      </c>
      <c r="O1644" s="546" t="str">
        <f>IF([2]!Tabla1[[#This Row],[Cantidad de Insumos]]="","",[2]!Tabla1[[#This Row],[Precio Unitario]]*[2]!Tabla1[[#This Row],[Cantidad de Insumos]])</f>
        <v/>
      </c>
      <c r="P1644" s="531" t="str">
        <f>IF([2]!Tabla1[[#This Row],[Descripción]]="","",_xlfn.XLOOKUP([2]!Tabla1[[#This Row],[Descripción]],[2]!Tabla10[Descripción],[2]!Tabla10[CODIGO PRESUPUESTARIO],0))</f>
        <v/>
      </c>
      <c r="Q1644" s="532"/>
      <c r="R1644" s="532" t="str">
        <f>IF([2]!Tabla1[[#This Row],[Insumos]]="","",_xlfn.XLOOKUP([2]!Tabla1[[#This Row],[Insumos]],[2]!Tabla10[Insumo],[2]!Tabla10[InsumoAbrev],"",0))</f>
        <v/>
      </c>
      <c r="S1644" s="191"/>
    </row>
    <row r="1645" spans="2:19">
      <c r="B1645" s="191" t="str">
        <f>IF('Formulario PPGR3'!$G1645="","",CONCATENATE('Formulario PPGR3'!$C1645,".",'Formulario PPGR3'!$D1645,".",'Formulario PPGR3'!$E1645,".",'Formulario PPGR3'!$F1645))</f>
        <v/>
      </c>
      <c r="C1645" s="191" t="str">
        <f>IF('Formulario PPGR3'!$G1645="","",'Formulario PPGR1'!#REF!)</f>
        <v/>
      </c>
      <c r="D1645" s="191" t="str">
        <f>IF('Formulario PPGR3'!$G1645="","",'Formulario PPGR1'!#REF!)</f>
        <v/>
      </c>
      <c r="E1645" s="191" t="str">
        <f>IF('Formulario PPGR3'!$G1645="","",'Formulario PPGR1'!#REF!)</f>
        <v/>
      </c>
      <c r="F1645" s="191" t="str">
        <f>IF('Formulario PPGR3'!$G1645="","",'Formulario PPGR1'!#REF!)</f>
        <v/>
      </c>
      <c r="G1645" s="241"/>
      <c r="H1645" s="528" t="e" cm="1" vm="1">
        <f t="array" ref="H1645">IF([2]!Tabla1[[#This Row],[Código_Actividad]]="","",_xlfn.XLOOKUP([2]!Tabla1[[#This Row],[Código_Actividad]],CodigoActividad,[2]!Tabla2[Actividades Programables Presupuestables],"",0))</f>
        <v>#REF!</v>
      </c>
      <c r="I1645" s="529" t="str">
        <f>IFERROR(VLOOKUP('[2]Formulario PPGR3'!$G1645,'[2]Formulario PPGR2'!$H$9:$V$534,15,FALSE),"")</f>
        <v/>
      </c>
      <c r="J1645" s="534"/>
      <c r="K1645" s="533"/>
      <c r="L1645" s="530" t="str">
        <f>IF([2]!Tabla1[[#This Row],[Descripción]]="","",_xlfn.XLOOKUP([2]!Tabla1[[#This Row],[Descripción]],[2]!Tabla10[Descripción],[2]!Tabla10[Unidad de Medida],"",0))</f>
        <v/>
      </c>
      <c r="M1645" s="321"/>
      <c r="N1645" s="546" t="str">
        <f>IF([2]!Tabla1[[#This Row],[Descripción]]="","",_xlfn.XLOOKUP([2]!Tabla1[[#This Row],[Descripción]],[2]!Tabla10[Descripción],[2]!Tabla10[Precio Unitario],0))</f>
        <v/>
      </c>
      <c r="O1645" s="546" t="str">
        <f>IF([2]!Tabla1[[#This Row],[Cantidad de Insumos]]="","",[2]!Tabla1[[#This Row],[Precio Unitario]]*[2]!Tabla1[[#This Row],[Cantidad de Insumos]])</f>
        <v/>
      </c>
      <c r="P1645" s="531" t="str">
        <f>IF([2]!Tabla1[[#This Row],[Descripción]]="","",_xlfn.XLOOKUP([2]!Tabla1[[#This Row],[Descripción]],[2]!Tabla10[Descripción],[2]!Tabla10[CODIGO PRESUPUESTARIO],0))</f>
        <v/>
      </c>
      <c r="Q1645" s="532"/>
      <c r="R1645" s="532" t="str">
        <f>IF([2]!Tabla1[[#This Row],[Insumos]]="","",_xlfn.XLOOKUP([2]!Tabla1[[#This Row],[Insumos]],[2]!Tabla10[Insumo],[2]!Tabla10[InsumoAbrev],"",0))</f>
        <v/>
      </c>
      <c r="S1645" s="191"/>
    </row>
    <row r="1646" spans="2:19">
      <c r="B1646" s="191" t="str">
        <f>IF('Formulario PPGR3'!$G1646="","",CONCATENATE('Formulario PPGR3'!$C1646,".",'Formulario PPGR3'!$D1646,".",'Formulario PPGR3'!$E1646,".",'Formulario PPGR3'!$F1646))</f>
        <v/>
      </c>
      <c r="C1646" s="191" t="str">
        <f>IF('Formulario PPGR3'!$G1646="","",'Formulario PPGR1'!#REF!)</f>
        <v/>
      </c>
      <c r="D1646" s="191" t="str">
        <f>IF('Formulario PPGR3'!$G1646="","",'Formulario PPGR1'!#REF!)</f>
        <v/>
      </c>
      <c r="E1646" s="191" t="str">
        <f>IF('Formulario PPGR3'!$G1646="","",'Formulario PPGR1'!#REF!)</f>
        <v/>
      </c>
      <c r="F1646" s="191" t="str">
        <f>IF('Formulario PPGR3'!$G1646="","",'Formulario PPGR1'!#REF!)</f>
        <v/>
      </c>
      <c r="G1646" s="241"/>
      <c r="H1646" s="528" t="e" cm="1" vm="1">
        <f t="array" ref="H1646">IF([2]!Tabla1[[#This Row],[Código_Actividad]]="","",_xlfn.XLOOKUP([2]!Tabla1[[#This Row],[Código_Actividad]],CodigoActividad,[2]!Tabla2[Actividades Programables Presupuestables],"",0))</f>
        <v>#REF!</v>
      </c>
      <c r="I1646" s="529" t="str">
        <f>IFERROR(VLOOKUP('[2]Formulario PPGR3'!$G1646,'[2]Formulario PPGR2'!$H$9:$V$534,15,FALSE),"")</f>
        <v/>
      </c>
      <c r="J1646" s="534"/>
      <c r="K1646" s="533"/>
      <c r="L1646" s="530" t="str">
        <f>IF([2]!Tabla1[[#This Row],[Descripción]]="","",_xlfn.XLOOKUP([2]!Tabla1[[#This Row],[Descripción]],[2]!Tabla10[Descripción],[2]!Tabla10[Unidad de Medida],"",0))</f>
        <v/>
      </c>
      <c r="M1646" s="321"/>
      <c r="N1646" s="546" t="str">
        <f>IF([2]!Tabla1[[#This Row],[Descripción]]="","",_xlfn.XLOOKUP([2]!Tabla1[[#This Row],[Descripción]],[2]!Tabla10[Descripción],[2]!Tabla10[Precio Unitario],0))</f>
        <v/>
      </c>
      <c r="O1646" s="546" t="str">
        <f>IF([2]!Tabla1[[#This Row],[Cantidad de Insumos]]="","",[2]!Tabla1[[#This Row],[Precio Unitario]]*[2]!Tabla1[[#This Row],[Cantidad de Insumos]])</f>
        <v/>
      </c>
      <c r="P1646" s="531" t="str">
        <f>IF([2]!Tabla1[[#This Row],[Descripción]]="","",_xlfn.XLOOKUP([2]!Tabla1[[#This Row],[Descripción]],[2]!Tabla10[Descripción],[2]!Tabla10[CODIGO PRESUPUESTARIO],0))</f>
        <v/>
      </c>
      <c r="Q1646" s="532"/>
      <c r="R1646" s="532" t="str">
        <f>IF([2]!Tabla1[[#This Row],[Insumos]]="","",_xlfn.XLOOKUP([2]!Tabla1[[#This Row],[Insumos]],[2]!Tabla10[Insumo],[2]!Tabla10[InsumoAbrev],"",0))</f>
        <v/>
      </c>
      <c r="S1646" s="191"/>
    </row>
    <row r="1647" spans="2:19">
      <c r="B1647" s="191" t="str">
        <f>IF('Formulario PPGR3'!$G1647="","",CONCATENATE('Formulario PPGR3'!$C1647,".",'Formulario PPGR3'!$D1647,".",'Formulario PPGR3'!$E1647,".",'Formulario PPGR3'!$F1647))</f>
        <v/>
      </c>
      <c r="C1647" s="191" t="str">
        <f>IF('Formulario PPGR3'!$G1647="","",'Formulario PPGR1'!#REF!)</f>
        <v/>
      </c>
      <c r="D1647" s="191" t="str">
        <f>IF('Formulario PPGR3'!$G1647="","",'Formulario PPGR1'!#REF!)</f>
        <v/>
      </c>
      <c r="E1647" s="191" t="str">
        <f>IF('Formulario PPGR3'!$G1647="","",'Formulario PPGR1'!#REF!)</f>
        <v/>
      </c>
      <c r="F1647" s="191" t="str">
        <f>IF('Formulario PPGR3'!$G1647="","",'Formulario PPGR1'!#REF!)</f>
        <v/>
      </c>
      <c r="G1647" s="241"/>
      <c r="H1647" s="528" t="e" cm="1" vm="1">
        <f t="array" ref="H1647">IF([2]!Tabla1[[#This Row],[Código_Actividad]]="","",_xlfn.XLOOKUP([2]!Tabla1[[#This Row],[Código_Actividad]],CodigoActividad,[2]!Tabla2[Actividades Programables Presupuestables],"",0))</f>
        <v>#REF!</v>
      </c>
      <c r="I1647" s="529" t="str">
        <f>IFERROR(VLOOKUP('[2]Formulario PPGR3'!$G1647,'[2]Formulario PPGR2'!$H$9:$V$534,15,FALSE),"")</f>
        <v/>
      </c>
      <c r="J1647" s="534"/>
      <c r="K1647" s="533"/>
      <c r="L1647" s="530" t="str">
        <f>IF([2]!Tabla1[[#This Row],[Descripción]]="","",_xlfn.XLOOKUP([2]!Tabla1[[#This Row],[Descripción]],[2]!Tabla10[Descripción],[2]!Tabla10[Unidad de Medida],"",0))</f>
        <v/>
      </c>
      <c r="M1647" s="321"/>
      <c r="N1647" s="546" t="str">
        <f>IF([2]!Tabla1[[#This Row],[Descripción]]="","",_xlfn.XLOOKUP([2]!Tabla1[[#This Row],[Descripción]],[2]!Tabla10[Descripción],[2]!Tabla10[Precio Unitario],0))</f>
        <v/>
      </c>
      <c r="O1647" s="546" t="str">
        <f>IF([2]!Tabla1[[#This Row],[Cantidad de Insumos]]="","",[2]!Tabla1[[#This Row],[Precio Unitario]]*[2]!Tabla1[[#This Row],[Cantidad de Insumos]])</f>
        <v/>
      </c>
      <c r="P1647" s="531" t="str">
        <f>IF([2]!Tabla1[[#This Row],[Descripción]]="","",_xlfn.XLOOKUP([2]!Tabla1[[#This Row],[Descripción]],[2]!Tabla10[Descripción],[2]!Tabla10[CODIGO PRESUPUESTARIO],0))</f>
        <v/>
      </c>
      <c r="Q1647" s="532"/>
      <c r="R1647" s="532" t="str">
        <f>IF([2]!Tabla1[[#This Row],[Insumos]]="","",_xlfn.XLOOKUP([2]!Tabla1[[#This Row],[Insumos]],[2]!Tabla10[Insumo],[2]!Tabla10[InsumoAbrev],"",0))</f>
        <v/>
      </c>
      <c r="S1647" s="191"/>
    </row>
    <row r="1648" spans="2:19">
      <c r="B1648" s="191" t="str">
        <f>IF('Formulario PPGR3'!$G1648="","",CONCATENATE('Formulario PPGR3'!$C1648,".",'Formulario PPGR3'!$D1648,".",'Formulario PPGR3'!$E1648,".",'Formulario PPGR3'!$F1648))</f>
        <v/>
      </c>
      <c r="C1648" s="191" t="str">
        <f>IF('Formulario PPGR3'!$G1648="","",'Formulario PPGR1'!#REF!)</f>
        <v/>
      </c>
      <c r="D1648" s="191" t="str">
        <f>IF('Formulario PPGR3'!$G1648="","",'Formulario PPGR1'!#REF!)</f>
        <v/>
      </c>
      <c r="E1648" s="191" t="str">
        <f>IF('Formulario PPGR3'!$G1648="","",'Formulario PPGR1'!#REF!)</f>
        <v/>
      </c>
      <c r="F1648" s="191" t="str">
        <f>IF('Formulario PPGR3'!$G1648="","",'Formulario PPGR1'!#REF!)</f>
        <v/>
      </c>
      <c r="G1648" s="241"/>
      <c r="H1648" s="528" t="e" cm="1" vm="1">
        <f t="array" ref="H1648">IF([2]!Tabla1[[#This Row],[Código_Actividad]]="","",_xlfn.XLOOKUP([2]!Tabla1[[#This Row],[Código_Actividad]],CodigoActividad,[2]!Tabla2[Actividades Programables Presupuestables],"",0))</f>
        <v>#REF!</v>
      </c>
      <c r="I1648" s="529" t="str">
        <f>IFERROR(VLOOKUP('[2]Formulario PPGR3'!$G1648,'[2]Formulario PPGR2'!$H$9:$V$534,15,FALSE),"")</f>
        <v/>
      </c>
      <c r="J1648" s="534"/>
      <c r="K1648" s="533"/>
      <c r="L1648" s="530" t="str">
        <f>IF([2]!Tabla1[[#This Row],[Descripción]]="","",_xlfn.XLOOKUP([2]!Tabla1[[#This Row],[Descripción]],[2]!Tabla10[Descripción],[2]!Tabla10[Unidad de Medida],"",0))</f>
        <v/>
      </c>
      <c r="M1648" s="321"/>
      <c r="N1648" s="546" t="str">
        <f>IF([2]!Tabla1[[#This Row],[Descripción]]="","",_xlfn.XLOOKUP([2]!Tabla1[[#This Row],[Descripción]],[2]!Tabla10[Descripción],[2]!Tabla10[Precio Unitario],0))</f>
        <v/>
      </c>
      <c r="O1648" s="546" t="str">
        <f>IF([2]!Tabla1[[#This Row],[Cantidad de Insumos]]="","",[2]!Tabla1[[#This Row],[Precio Unitario]]*[2]!Tabla1[[#This Row],[Cantidad de Insumos]])</f>
        <v/>
      </c>
      <c r="P1648" s="531" t="str">
        <f>IF([2]!Tabla1[[#This Row],[Descripción]]="","",_xlfn.XLOOKUP([2]!Tabla1[[#This Row],[Descripción]],[2]!Tabla10[Descripción],[2]!Tabla10[CODIGO PRESUPUESTARIO],0))</f>
        <v/>
      </c>
      <c r="Q1648" s="532"/>
      <c r="R1648" s="532" t="str">
        <f>IF([2]!Tabla1[[#This Row],[Insumos]]="","",_xlfn.XLOOKUP([2]!Tabla1[[#This Row],[Insumos]],[2]!Tabla10[Insumo],[2]!Tabla10[InsumoAbrev],"",0))</f>
        <v/>
      </c>
      <c r="S1648" s="191"/>
    </row>
    <row r="1649" spans="2:19">
      <c r="B1649" s="191" t="str">
        <f>IF('Formulario PPGR3'!$G1649="","",CONCATENATE('Formulario PPGR3'!$C1649,".",'Formulario PPGR3'!$D1649,".",'Formulario PPGR3'!$E1649,".",'Formulario PPGR3'!$F1649))</f>
        <v/>
      </c>
      <c r="C1649" s="191" t="str">
        <f>IF('Formulario PPGR3'!$G1649="","",'Formulario PPGR1'!#REF!)</f>
        <v/>
      </c>
      <c r="D1649" s="191" t="str">
        <f>IF('Formulario PPGR3'!$G1649="","",'Formulario PPGR1'!#REF!)</f>
        <v/>
      </c>
      <c r="E1649" s="191" t="str">
        <f>IF('Formulario PPGR3'!$G1649="","",'Formulario PPGR1'!#REF!)</f>
        <v/>
      </c>
      <c r="F1649" s="191" t="str">
        <f>IF('Formulario PPGR3'!$G1649="","",'Formulario PPGR1'!#REF!)</f>
        <v/>
      </c>
      <c r="G1649" s="241"/>
      <c r="H1649" s="528" t="e" cm="1" vm="1">
        <f t="array" ref="H1649">IF([2]!Tabla1[[#This Row],[Código_Actividad]]="","",_xlfn.XLOOKUP([2]!Tabla1[[#This Row],[Código_Actividad]],CodigoActividad,[2]!Tabla2[Actividades Programables Presupuestables],"",0))</f>
        <v>#REF!</v>
      </c>
      <c r="I1649" s="529" t="str">
        <f>IFERROR(VLOOKUP('[2]Formulario PPGR3'!$G1649,'[2]Formulario PPGR2'!$H$9:$V$534,15,FALSE),"")</f>
        <v/>
      </c>
      <c r="J1649" s="534"/>
      <c r="K1649" s="533"/>
      <c r="L1649" s="530" t="str">
        <f>IF([2]!Tabla1[[#This Row],[Descripción]]="","",_xlfn.XLOOKUP([2]!Tabla1[[#This Row],[Descripción]],[2]!Tabla10[Descripción],[2]!Tabla10[Unidad de Medida],"",0))</f>
        <v/>
      </c>
      <c r="M1649" s="321"/>
      <c r="N1649" s="546" t="str">
        <f>IF([2]!Tabla1[[#This Row],[Descripción]]="","",_xlfn.XLOOKUP([2]!Tabla1[[#This Row],[Descripción]],[2]!Tabla10[Descripción],[2]!Tabla10[Precio Unitario],0))</f>
        <v/>
      </c>
      <c r="O1649" s="546" t="str">
        <f>IF([2]!Tabla1[[#This Row],[Cantidad de Insumos]]="","",[2]!Tabla1[[#This Row],[Precio Unitario]]*[2]!Tabla1[[#This Row],[Cantidad de Insumos]])</f>
        <v/>
      </c>
      <c r="P1649" s="531" t="str">
        <f>IF([2]!Tabla1[[#This Row],[Descripción]]="","",_xlfn.XLOOKUP([2]!Tabla1[[#This Row],[Descripción]],[2]!Tabla10[Descripción],[2]!Tabla10[CODIGO PRESUPUESTARIO],0))</f>
        <v/>
      </c>
      <c r="Q1649" s="532"/>
      <c r="R1649" s="532" t="str">
        <f>IF([2]!Tabla1[[#This Row],[Insumos]]="","",_xlfn.XLOOKUP([2]!Tabla1[[#This Row],[Insumos]],[2]!Tabla10[Insumo],[2]!Tabla10[InsumoAbrev],"",0))</f>
        <v/>
      </c>
      <c r="S1649" s="191"/>
    </row>
    <row r="1650" spans="2:19">
      <c r="B1650" s="191" t="str">
        <f>IF('Formulario PPGR3'!$G1650="","",CONCATENATE('Formulario PPGR3'!$C1650,".",'Formulario PPGR3'!$D1650,".",'Formulario PPGR3'!$E1650,".",'Formulario PPGR3'!$F1650))</f>
        <v/>
      </c>
      <c r="C1650" s="191" t="str">
        <f>IF('Formulario PPGR3'!$G1650="","",'Formulario PPGR1'!#REF!)</f>
        <v/>
      </c>
      <c r="D1650" s="191" t="str">
        <f>IF('Formulario PPGR3'!$G1650="","",'Formulario PPGR1'!#REF!)</f>
        <v/>
      </c>
      <c r="E1650" s="191" t="str">
        <f>IF('Formulario PPGR3'!$G1650="","",'Formulario PPGR1'!#REF!)</f>
        <v/>
      </c>
      <c r="F1650" s="191" t="str">
        <f>IF('Formulario PPGR3'!$G1650="","",'Formulario PPGR1'!#REF!)</f>
        <v/>
      </c>
      <c r="G1650" s="241"/>
      <c r="H1650" s="528" t="e" cm="1" vm="1">
        <f t="array" ref="H1650">IF([2]!Tabla1[[#This Row],[Código_Actividad]]="","",_xlfn.XLOOKUP([2]!Tabla1[[#This Row],[Código_Actividad]],CodigoActividad,[2]!Tabla2[Actividades Programables Presupuestables],"",0))</f>
        <v>#REF!</v>
      </c>
      <c r="I1650" s="529" t="str">
        <f>IFERROR(VLOOKUP('[2]Formulario PPGR3'!$G1650,'[2]Formulario PPGR2'!$H$9:$V$534,15,FALSE),"")</f>
        <v/>
      </c>
      <c r="J1650" s="534"/>
      <c r="K1650" s="533"/>
      <c r="L1650" s="530" t="str">
        <f>IF([2]!Tabla1[[#This Row],[Descripción]]="","",_xlfn.XLOOKUP([2]!Tabla1[[#This Row],[Descripción]],[2]!Tabla10[Descripción],[2]!Tabla10[Unidad de Medida],"",0))</f>
        <v/>
      </c>
      <c r="M1650" s="321"/>
      <c r="N1650" s="546" t="str">
        <f>IF([2]!Tabla1[[#This Row],[Descripción]]="","",_xlfn.XLOOKUP([2]!Tabla1[[#This Row],[Descripción]],[2]!Tabla10[Descripción],[2]!Tabla10[Precio Unitario],0))</f>
        <v/>
      </c>
      <c r="O1650" s="546" t="str">
        <f>IF([2]!Tabla1[[#This Row],[Cantidad de Insumos]]="","",[2]!Tabla1[[#This Row],[Precio Unitario]]*[2]!Tabla1[[#This Row],[Cantidad de Insumos]])</f>
        <v/>
      </c>
      <c r="P1650" s="531" t="str">
        <f>IF([2]!Tabla1[[#This Row],[Descripción]]="","",_xlfn.XLOOKUP([2]!Tabla1[[#This Row],[Descripción]],[2]!Tabla10[Descripción],[2]!Tabla10[CODIGO PRESUPUESTARIO],0))</f>
        <v/>
      </c>
      <c r="Q1650" s="532"/>
      <c r="R1650" s="532" t="str">
        <f>IF([2]!Tabla1[[#This Row],[Insumos]]="","",_xlfn.XLOOKUP([2]!Tabla1[[#This Row],[Insumos]],[2]!Tabla10[Insumo],[2]!Tabla10[InsumoAbrev],"",0))</f>
        <v/>
      </c>
      <c r="S1650" s="191"/>
    </row>
    <row r="1651" spans="2:19">
      <c r="B1651" s="191" t="str">
        <f>IF('Formulario PPGR3'!$G1651="","",CONCATENATE('Formulario PPGR3'!$C1651,".",'Formulario PPGR3'!$D1651,".",'Formulario PPGR3'!$E1651,".",'Formulario PPGR3'!$F1651))</f>
        <v/>
      </c>
      <c r="C1651" s="191" t="str">
        <f>IF('Formulario PPGR3'!$G1651="","",'Formulario PPGR1'!#REF!)</f>
        <v/>
      </c>
      <c r="D1651" s="191" t="str">
        <f>IF('Formulario PPGR3'!$G1651="","",'Formulario PPGR1'!#REF!)</f>
        <v/>
      </c>
      <c r="E1651" s="191" t="str">
        <f>IF('Formulario PPGR3'!$G1651="","",'Formulario PPGR1'!#REF!)</f>
        <v/>
      </c>
      <c r="F1651" s="191" t="str">
        <f>IF('Formulario PPGR3'!$G1651="","",'Formulario PPGR1'!#REF!)</f>
        <v/>
      </c>
      <c r="G1651" s="241"/>
      <c r="H1651" s="528" t="e" cm="1" vm="1">
        <f t="array" ref="H1651">IF([2]!Tabla1[[#This Row],[Código_Actividad]]="","",_xlfn.XLOOKUP([2]!Tabla1[[#This Row],[Código_Actividad]],CodigoActividad,[2]!Tabla2[Actividades Programables Presupuestables],"",0))</f>
        <v>#REF!</v>
      </c>
      <c r="I1651" s="529" t="str">
        <f>IFERROR(VLOOKUP('[2]Formulario PPGR3'!$G1651,'[2]Formulario PPGR2'!$H$9:$V$534,15,FALSE),"")</f>
        <v/>
      </c>
      <c r="J1651" s="534"/>
      <c r="K1651" s="533"/>
      <c r="L1651" s="530" t="str">
        <f>IF([2]!Tabla1[[#This Row],[Descripción]]="","",_xlfn.XLOOKUP([2]!Tabla1[[#This Row],[Descripción]],[2]!Tabla10[Descripción],[2]!Tabla10[Unidad de Medida],"",0))</f>
        <v/>
      </c>
      <c r="M1651" s="321"/>
      <c r="N1651" s="546" t="str">
        <f>IF([2]!Tabla1[[#This Row],[Descripción]]="","",_xlfn.XLOOKUP([2]!Tabla1[[#This Row],[Descripción]],[2]!Tabla10[Descripción],[2]!Tabla10[Precio Unitario],0))</f>
        <v/>
      </c>
      <c r="O1651" s="546" t="str">
        <f>IF([2]!Tabla1[[#This Row],[Cantidad de Insumos]]="","",[2]!Tabla1[[#This Row],[Precio Unitario]]*[2]!Tabla1[[#This Row],[Cantidad de Insumos]])</f>
        <v/>
      </c>
      <c r="P1651" s="531" t="str">
        <f>IF([2]!Tabla1[[#This Row],[Descripción]]="","",_xlfn.XLOOKUP([2]!Tabla1[[#This Row],[Descripción]],[2]!Tabla10[Descripción],[2]!Tabla10[CODIGO PRESUPUESTARIO],0))</f>
        <v/>
      </c>
      <c r="Q1651" s="532"/>
      <c r="R1651" s="532" t="str">
        <f>IF([2]!Tabla1[[#This Row],[Insumos]]="","",_xlfn.XLOOKUP([2]!Tabla1[[#This Row],[Insumos]],[2]!Tabla10[Insumo],[2]!Tabla10[InsumoAbrev],"",0))</f>
        <v/>
      </c>
      <c r="S1651" s="191"/>
    </row>
    <row r="1652" spans="2:19">
      <c r="B1652" s="191" t="str">
        <f>IF('Formulario PPGR3'!$G1652="","",CONCATENATE('Formulario PPGR3'!$C1652,".",'Formulario PPGR3'!$D1652,".",'Formulario PPGR3'!$E1652,".",'Formulario PPGR3'!$F1652))</f>
        <v/>
      </c>
      <c r="C1652" s="191" t="str">
        <f>IF('Formulario PPGR3'!$G1652="","",'Formulario PPGR1'!#REF!)</f>
        <v/>
      </c>
      <c r="D1652" s="191" t="str">
        <f>IF('Formulario PPGR3'!$G1652="","",'Formulario PPGR1'!#REF!)</f>
        <v/>
      </c>
      <c r="E1652" s="191" t="str">
        <f>IF('Formulario PPGR3'!$G1652="","",'Formulario PPGR1'!#REF!)</f>
        <v/>
      </c>
      <c r="F1652" s="191" t="str">
        <f>IF('Formulario PPGR3'!$G1652="","",'Formulario PPGR1'!#REF!)</f>
        <v/>
      </c>
      <c r="G1652" s="241"/>
      <c r="H1652" s="528" t="e" cm="1" vm="1">
        <f t="array" ref="H1652">IF([2]!Tabla1[[#This Row],[Código_Actividad]]="","",_xlfn.XLOOKUP([2]!Tabla1[[#This Row],[Código_Actividad]],CodigoActividad,[2]!Tabla2[Actividades Programables Presupuestables],"",0))</f>
        <v>#REF!</v>
      </c>
      <c r="I1652" s="529" t="str">
        <f>IFERROR(VLOOKUP('[2]Formulario PPGR3'!$G1652,'[2]Formulario PPGR2'!$H$9:$V$534,15,FALSE),"")</f>
        <v/>
      </c>
      <c r="J1652" s="534"/>
      <c r="K1652" s="533"/>
      <c r="L1652" s="530" t="str">
        <f>IF([2]!Tabla1[[#This Row],[Descripción]]="","",_xlfn.XLOOKUP([2]!Tabla1[[#This Row],[Descripción]],[2]!Tabla10[Descripción],[2]!Tabla10[Unidad de Medida],"",0))</f>
        <v/>
      </c>
      <c r="M1652" s="321"/>
      <c r="N1652" s="546" t="str">
        <f>IF([2]!Tabla1[[#This Row],[Descripción]]="","",_xlfn.XLOOKUP([2]!Tabla1[[#This Row],[Descripción]],[2]!Tabla10[Descripción],[2]!Tabla10[Precio Unitario],0))</f>
        <v/>
      </c>
      <c r="O1652" s="546" t="str">
        <f>IF([2]!Tabla1[[#This Row],[Cantidad de Insumos]]="","",[2]!Tabla1[[#This Row],[Precio Unitario]]*[2]!Tabla1[[#This Row],[Cantidad de Insumos]])</f>
        <v/>
      </c>
      <c r="P1652" s="531" t="str">
        <f>IF([2]!Tabla1[[#This Row],[Descripción]]="","",_xlfn.XLOOKUP([2]!Tabla1[[#This Row],[Descripción]],[2]!Tabla10[Descripción],[2]!Tabla10[CODIGO PRESUPUESTARIO],0))</f>
        <v/>
      </c>
      <c r="Q1652" s="532"/>
      <c r="R1652" s="532" t="str">
        <f>IF([2]!Tabla1[[#This Row],[Insumos]]="","",_xlfn.XLOOKUP([2]!Tabla1[[#This Row],[Insumos]],[2]!Tabla10[Insumo],[2]!Tabla10[InsumoAbrev],"",0))</f>
        <v/>
      </c>
      <c r="S1652" s="191"/>
    </row>
    <row r="1653" spans="2:19">
      <c r="B1653" s="191" t="str">
        <f>IF('Formulario PPGR3'!$G1653="","",CONCATENATE('Formulario PPGR3'!$C1653,".",'Formulario PPGR3'!$D1653,".",'Formulario PPGR3'!$E1653,".",'Formulario PPGR3'!$F1653))</f>
        <v/>
      </c>
      <c r="C1653" s="191" t="str">
        <f>IF('Formulario PPGR3'!$G1653="","",'Formulario PPGR1'!#REF!)</f>
        <v/>
      </c>
      <c r="D1653" s="191" t="str">
        <f>IF('Formulario PPGR3'!$G1653="","",'Formulario PPGR1'!#REF!)</f>
        <v/>
      </c>
      <c r="E1653" s="191" t="str">
        <f>IF('Formulario PPGR3'!$G1653="","",'Formulario PPGR1'!#REF!)</f>
        <v/>
      </c>
      <c r="F1653" s="191" t="str">
        <f>IF('Formulario PPGR3'!$G1653="","",'Formulario PPGR1'!#REF!)</f>
        <v/>
      </c>
      <c r="G1653" s="241"/>
      <c r="H1653" s="528" t="e" cm="1" vm="1">
        <f t="array" ref="H1653">IF([2]!Tabla1[[#This Row],[Código_Actividad]]="","",_xlfn.XLOOKUP([2]!Tabla1[[#This Row],[Código_Actividad]],CodigoActividad,[2]!Tabla2[Actividades Programables Presupuestables],"",0))</f>
        <v>#REF!</v>
      </c>
      <c r="I1653" s="529" t="str">
        <f>IFERROR(VLOOKUP('[2]Formulario PPGR3'!$G1653,'[2]Formulario PPGR2'!$H$9:$V$534,15,FALSE),"")</f>
        <v/>
      </c>
      <c r="J1653" s="534"/>
      <c r="K1653" s="533"/>
      <c r="L1653" s="530" t="str">
        <f>IF([2]!Tabla1[[#This Row],[Descripción]]="","",_xlfn.XLOOKUP([2]!Tabla1[[#This Row],[Descripción]],[2]!Tabla10[Descripción],[2]!Tabla10[Unidad de Medida],"",0))</f>
        <v/>
      </c>
      <c r="M1653" s="321"/>
      <c r="N1653" s="546" t="str">
        <f>IF([2]!Tabla1[[#This Row],[Descripción]]="","",_xlfn.XLOOKUP([2]!Tabla1[[#This Row],[Descripción]],[2]!Tabla10[Descripción],[2]!Tabla10[Precio Unitario],0))</f>
        <v/>
      </c>
      <c r="O1653" s="546" t="str">
        <f>IF([2]!Tabla1[[#This Row],[Cantidad de Insumos]]="","",[2]!Tabla1[[#This Row],[Precio Unitario]]*[2]!Tabla1[[#This Row],[Cantidad de Insumos]])</f>
        <v/>
      </c>
      <c r="P1653" s="531" t="str">
        <f>IF([2]!Tabla1[[#This Row],[Descripción]]="","",_xlfn.XLOOKUP([2]!Tabla1[[#This Row],[Descripción]],[2]!Tabla10[Descripción],[2]!Tabla10[CODIGO PRESUPUESTARIO],0))</f>
        <v/>
      </c>
      <c r="Q1653" s="532"/>
      <c r="R1653" s="532" t="str">
        <f>IF([2]!Tabla1[[#This Row],[Insumos]]="","",_xlfn.XLOOKUP([2]!Tabla1[[#This Row],[Insumos]],[2]!Tabla10[Insumo],[2]!Tabla10[InsumoAbrev],"",0))</f>
        <v/>
      </c>
      <c r="S1653" s="191"/>
    </row>
    <row r="1654" spans="2:19">
      <c r="B1654" s="191" t="str">
        <f>IF('Formulario PPGR3'!$G1654="","",CONCATENATE('Formulario PPGR3'!$C1654,".",'Formulario PPGR3'!$D1654,".",'Formulario PPGR3'!$E1654,".",'Formulario PPGR3'!$F1654))</f>
        <v/>
      </c>
      <c r="C1654" s="191" t="str">
        <f>IF('Formulario PPGR3'!$G1654="","",'Formulario PPGR1'!#REF!)</f>
        <v/>
      </c>
      <c r="D1654" s="191" t="str">
        <f>IF('Formulario PPGR3'!$G1654="","",'Formulario PPGR1'!#REF!)</f>
        <v/>
      </c>
      <c r="E1654" s="191" t="str">
        <f>IF('Formulario PPGR3'!$G1654="","",'Formulario PPGR1'!#REF!)</f>
        <v/>
      </c>
      <c r="F1654" s="191" t="str">
        <f>IF('Formulario PPGR3'!$G1654="","",'Formulario PPGR1'!#REF!)</f>
        <v/>
      </c>
      <c r="G1654" s="241"/>
      <c r="H1654" s="528" t="e" cm="1" vm="1">
        <f t="array" ref="H1654">IF([2]!Tabla1[[#This Row],[Código_Actividad]]="","",_xlfn.XLOOKUP([2]!Tabla1[[#This Row],[Código_Actividad]],CodigoActividad,[2]!Tabla2[Actividades Programables Presupuestables],"",0))</f>
        <v>#REF!</v>
      </c>
      <c r="I1654" s="529" t="str">
        <f>IFERROR(VLOOKUP('[2]Formulario PPGR3'!$G1654,'[2]Formulario PPGR2'!$H$9:$V$534,15,FALSE),"")</f>
        <v/>
      </c>
      <c r="J1654" s="534"/>
      <c r="K1654" s="533"/>
      <c r="L1654" s="530" t="str">
        <f>IF([2]!Tabla1[[#This Row],[Descripción]]="","",_xlfn.XLOOKUP([2]!Tabla1[[#This Row],[Descripción]],[2]!Tabla10[Descripción],[2]!Tabla10[Unidad de Medida],"",0))</f>
        <v/>
      </c>
      <c r="M1654" s="321"/>
      <c r="N1654" s="546" t="str">
        <f>IF([2]!Tabla1[[#This Row],[Descripción]]="","",_xlfn.XLOOKUP([2]!Tabla1[[#This Row],[Descripción]],[2]!Tabla10[Descripción],[2]!Tabla10[Precio Unitario],0))</f>
        <v/>
      </c>
      <c r="O1654" s="546" t="str">
        <f>IF([2]!Tabla1[[#This Row],[Cantidad de Insumos]]="","",[2]!Tabla1[[#This Row],[Precio Unitario]]*[2]!Tabla1[[#This Row],[Cantidad de Insumos]])</f>
        <v/>
      </c>
      <c r="P1654" s="531" t="str">
        <f>IF([2]!Tabla1[[#This Row],[Descripción]]="","",_xlfn.XLOOKUP([2]!Tabla1[[#This Row],[Descripción]],[2]!Tabla10[Descripción],[2]!Tabla10[CODIGO PRESUPUESTARIO],0))</f>
        <v/>
      </c>
      <c r="Q1654" s="532"/>
      <c r="R1654" s="532" t="str">
        <f>IF([2]!Tabla1[[#This Row],[Insumos]]="","",_xlfn.XLOOKUP([2]!Tabla1[[#This Row],[Insumos]],[2]!Tabla10[Insumo],[2]!Tabla10[InsumoAbrev],"",0))</f>
        <v/>
      </c>
      <c r="S1654" s="191"/>
    </row>
    <row r="1655" spans="2:19">
      <c r="B1655" s="191" t="str">
        <f>IF('Formulario PPGR3'!$G1655="","",CONCATENATE('Formulario PPGR3'!$C1655,".",'Formulario PPGR3'!$D1655,".",'Formulario PPGR3'!$E1655,".",'Formulario PPGR3'!$F1655))</f>
        <v/>
      </c>
      <c r="C1655" s="191" t="str">
        <f>IF('Formulario PPGR3'!$G1655="","",'Formulario PPGR1'!#REF!)</f>
        <v/>
      </c>
      <c r="D1655" s="191" t="str">
        <f>IF('Formulario PPGR3'!$G1655="","",'Formulario PPGR1'!#REF!)</f>
        <v/>
      </c>
      <c r="E1655" s="191" t="str">
        <f>IF('Formulario PPGR3'!$G1655="","",'Formulario PPGR1'!#REF!)</f>
        <v/>
      </c>
      <c r="F1655" s="191" t="str">
        <f>IF('Formulario PPGR3'!$G1655="","",'Formulario PPGR1'!#REF!)</f>
        <v/>
      </c>
      <c r="G1655" s="241"/>
      <c r="H1655" s="528" t="e" cm="1" vm="1">
        <f t="array" ref="H1655">IF([2]!Tabla1[[#This Row],[Código_Actividad]]="","",_xlfn.XLOOKUP([2]!Tabla1[[#This Row],[Código_Actividad]],CodigoActividad,[2]!Tabla2[Actividades Programables Presupuestables],"",0))</f>
        <v>#REF!</v>
      </c>
      <c r="I1655" s="529" t="str">
        <f>IFERROR(VLOOKUP('[2]Formulario PPGR3'!$G1655,'[2]Formulario PPGR2'!$H$9:$V$534,15,FALSE),"")</f>
        <v/>
      </c>
      <c r="J1655" s="534"/>
      <c r="K1655" s="533"/>
      <c r="L1655" s="530" t="str">
        <f>IF([2]!Tabla1[[#This Row],[Descripción]]="","",_xlfn.XLOOKUP([2]!Tabla1[[#This Row],[Descripción]],[2]!Tabla10[Descripción],[2]!Tabla10[Unidad de Medida],"",0))</f>
        <v/>
      </c>
      <c r="M1655" s="321"/>
      <c r="N1655" s="546" t="str">
        <f>IF([2]!Tabla1[[#This Row],[Descripción]]="","",_xlfn.XLOOKUP([2]!Tabla1[[#This Row],[Descripción]],[2]!Tabla10[Descripción],[2]!Tabla10[Precio Unitario],0))</f>
        <v/>
      </c>
      <c r="O1655" s="546" t="str">
        <f>IF([2]!Tabla1[[#This Row],[Cantidad de Insumos]]="","",[2]!Tabla1[[#This Row],[Precio Unitario]]*[2]!Tabla1[[#This Row],[Cantidad de Insumos]])</f>
        <v/>
      </c>
      <c r="P1655" s="531" t="str">
        <f>IF([2]!Tabla1[[#This Row],[Descripción]]="","",_xlfn.XLOOKUP([2]!Tabla1[[#This Row],[Descripción]],[2]!Tabla10[Descripción],[2]!Tabla10[CODIGO PRESUPUESTARIO],0))</f>
        <v/>
      </c>
      <c r="Q1655" s="532"/>
      <c r="R1655" s="532" t="str">
        <f>IF([2]!Tabla1[[#This Row],[Insumos]]="","",_xlfn.XLOOKUP([2]!Tabla1[[#This Row],[Insumos]],[2]!Tabla10[Insumo],[2]!Tabla10[InsumoAbrev],"",0))</f>
        <v/>
      </c>
      <c r="S1655" s="191"/>
    </row>
    <row r="1656" spans="2:19">
      <c r="B1656" s="191" t="str">
        <f>IF('Formulario PPGR3'!$G1656="","",CONCATENATE('Formulario PPGR3'!$C1656,".",'Formulario PPGR3'!$D1656,".",'Formulario PPGR3'!$E1656,".",'Formulario PPGR3'!$F1656))</f>
        <v/>
      </c>
      <c r="C1656" s="191" t="str">
        <f>IF('Formulario PPGR3'!$G1656="","",'Formulario PPGR1'!#REF!)</f>
        <v/>
      </c>
      <c r="D1656" s="191" t="str">
        <f>IF('Formulario PPGR3'!$G1656="","",'Formulario PPGR1'!#REF!)</f>
        <v/>
      </c>
      <c r="E1656" s="191" t="str">
        <f>IF('Formulario PPGR3'!$G1656="","",'Formulario PPGR1'!#REF!)</f>
        <v/>
      </c>
      <c r="F1656" s="191" t="str">
        <f>IF('Formulario PPGR3'!$G1656="","",'Formulario PPGR1'!#REF!)</f>
        <v/>
      </c>
      <c r="G1656" s="241"/>
      <c r="H1656" s="528" t="e" cm="1" vm="1">
        <f t="array" ref="H1656">IF([2]!Tabla1[[#This Row],[Código_Actividad]]="","",_xlfn.XLOOKUP([2]!Tabla1[[#This Row],[Código_Actividad]],CodigoActividad,[2]!Tabla2[Actividades Programables Presupuestables],"",0))</f>
        <v>#REF!</v>
      </c>
      <c r="I1656" s="529" t="str">
        <f>IFERROR(VLOOKUP('[2]Formulario PPGR3'!$G1656,'[2]Formulario PPGR2'!$H$9:$V$534,15,FALSE),"")</f>
        <v/>
      </c>
      <c r="J1656" s="534"/>
      <c r="K1656" s="533"/>
      <c r="L1656" s="530" t="str">
        <f>IF([2]!Tabla1[[#This Row],[Descripción]]="","",_xlfn.XLOOKUP([2]!Tabla1[[#This Row],[Descripción]],[2]!Tabla10[Descripción],[2]!Tabla10[Unidad de Medida],"",0))</f>
        <v/>
      </c>
      <c r="M1656" s="321"/>
      <c r="N1656" s="546" t="str">
        <f>IF([2]!Tabla1[[#This Row],[Descripción]]="","",_xlfn.XLOOKUP([2]!Tabla1[[#This Row],[Descripción]],[2]!Tabla10[Descripción],[2]!Tabla10[Precio Unitario],0))</f>
        <v/>
      </c>
      <c r="O1656" s="546" t="str">
        <f>IF([2]!Tabla1[[#This Row],[Cantidad de Insumos]]="","",[2]!Tabla1[[#This Row],[Precio Unitario]]*[2]!Tabla1[[#This Row],[Cantidad de Insumos]])</f>
        <v/>
      </c>
      <c r="P1656" s="531" t="str">
        <f>IF([2]!Tabla1[[#This Row],[Descripción]]="","",_xlfn.XLOOKUP([2]!Tabla1[[#This Row],[Descripción]],[2]!Tabla10[Descripción],[2]!Tabla10[CODIGO PRESUPUESTARIO],0))</f>
        <v/>
      </c>
      <c r="Q1656" s="532"/>
      <c r="R1656" s="532" t="str">
        <f>IF([2]!Tabla1[[#This Row],[Insumos]]="","",_xlfn.XLOOKUP([2]!Tabla1[[#This Row],[Insumos]],[2]!Tabla10[Insumo],[2]!Tabla10[InsumoAbrev],"",0))</f>
        <v/>
      </c>
      <c r="S1656" s="191"/>
    </row>
    <row r="1657" spans="2:19">
      <c r="B1657" s="191" t="str">
        <f>IF('Formulario PPGR3'!$G1657="","",CONCATENATE('Formulario PPGR3'!$C1657,".",'Formulario PPGR3'!$D1657,".",'Formulario PPGR3'!$E1657,".",'Formulario PPGR3'!$F1657))</f>
        <v/>
      </c>
      <c r="C1657" s="191" t="str">
        <f>IF('Formulario PPGR3'!$G1657="","",'Formulario PPGR1'!#REF!)</f>
        <v/>
      </c>
      <c r="D1657" s="191" t="str">
        <f>IF('Formulario PPGR3'!$G1657="","",'Formulario PPGR1'!#REF!)</f>
        <v/>
      </c>
      <c r="E1657" s="191" t="str">
        <f>IF('Formulario PPGR3'!$G1657="","",'Formulario PPGR1'!#REF!)</f>
        <v/>
      </c>
      <c r="F1657" s="191" t="str">
        <f>IF('Formulario PPGR3'!$G1657="","",'Formulario PPGR1'!#REF!)</f>
        <v/>
      </c>
      <c r="G1657" s="241"/>
      <c r="H1657" s="528" t="e" cm="1" vm="1">
        <f t="array" ref="H1657">IF([2]!Tabla1[[#This Row],[Código_Actividad]]="","",_xlfn.XLOOKUP([2]!Tabla1[[#This Row],[Código_Actividad]],CodigoActividad,[2]!Tabla2[Actividades Programables Presupuestables],"",0))</f>
        <v>#REF!</v>
      </c>
      <c r="I1657" s="529" t="str">
        <f>IFERROR(VLOOKUP('[2]Formulario PPGR3'!$G1657,'[2]Formulario PPGR2'!$H$9:$V$534,15,FALSE),"")</f>
        <v/>
      </c>
      <c r="J1657" s="534"/>
      <c r="K1657" s="533"/>
      <c r="L1657" s="530" t="str">
        <f>IF([2]!Tabla1[[#This Row],[Descripción]]="","",_xlfn.XLOOKUP([2]!Tabla1[[#This Row],[Descripción]],[2]!Tabla10[Descripción],[2]!Tabla10[Unidad de Medida],"",0))</f>
        <v/>
      </c>
      <c r="M1657" s="321"/>
      <c r="N1657" s="546" t="str">
        <f>IF([2]!Tabla1[[#This Row],[Descripción]]="","",_xlfn.XLOOKUP([2]!Tabla1[[#This Row],[Descripción]],[2]!Tabla10[Descripción],[2]!Tabla10[Precio Unitario],0))</f>
        <v/>
      </c>
      <c r="O1657" s="546" t="str">
        <f>IF([2]!Tabla1[[#This Row],[Cantidad de Insumos]]="","",[2]!Tabla1[[#This Row],[Precio Unitario]]*[2]!Tabla1[[#This Row],[Cantidad de Insumos]])</f>
        <v/>
      </c>
      <c r="P1657" s="531" t="str">
        <f>IF([2]!Tabla1[[#This Row],[Descripción]]="","",_xlfn.XLOOKUP([2]!Tabla1[[#This Row],[Descripción]],[2]!Tabla10[Descripción],[2]!Tabla10[CODIGO PRESUPUESTARIO],0))</f>
        <v/>
      </c>
      <c r="Q1657" s="532"/>
      <c r="R1657" s="532" t="str">
        <f>IF([2]!Tabla1[[#This Row],[Insumos]]="","",_xlfn.XLOOKUP([2]!Tabla1[[#This Row],[Insumos]],[2]!Tabla10[Insumo],[2]!Tabla10[InsumoAbrev],"",0))</f>
        <v/>
      </c>
      <c r="S1657" s="191"/>
    </row>
    <row r="1658" spans="2:19">
      <c r="B1658" s="191" t="str">
        <f>IF('Formulario PPGR3'!$G1658="","",CONCATENATE('Formulario PPGR3'!$C1658,".",'Formulario PPGR3'!$D1658,".",'Formulario PPGR3'!$E1658,".",'Formulario PPGR3'!$F1658))</f>
        <v/>
      </c>
      <c r="C1658" s="191" t="str">
        <f>IF('Formulario PPGR3'!$G1658="","",'Formulario PPGR1'!#REF!)</f>
        <v/>
      </c>
      <c r="D1658" s="191" t="str">
        <f>IF('Formulario PPGR3'!$G1658="","",'Formulario PPGR1'!#REF!)</f>
        <v/>
      </c>
      <c r="E1658" s="191" t="str">
        <f>IF('Formulario PPGR3'!$G1658="","",'Formulario PPGR1'!#REF!)</f>
        <v/>
      </c>
      <c r="F1658" s="191" t="str">
        <f>IF('Formulario PPGR3'!$G1658="","",'Formulario PPGR1'!#REF!)</f>
        <v/>
      </c>
      <c r="G1658" s="241"/>
      <c r="H1658" s="528" t="e" cm="1" vm="1">
        <f t="array" ref="H1658">IF([2]!Tabla1[[#This Row],[Código_Actividad]]="","",_xlfn.XLOOKUP([2]!Tabla1[[#This Row],[Código_Actividad]],CodigoActividad,[2]!Tabla2[Actividades Programables Presupuestables],"",0))</f>
        <v>#REF!</v>
      </c>
      <c r="I1658" s="529" t="str">
        <f>IFERROR(VLOOKUP('[2]Formulario PPGR3'!$G1658,'[2]Formulario PPGR2'!$H$9:$V$534,15,FALSE),"")</f>
        <v/>
      </c>
      <c r="J1658" s="534"/>
      <c r="K1658" s="533"/>
      <c r="L1658" s="530" t="str">
        <f>IF([2]!Tabla1[[#This Row],[Descripción]]="","",_xlfn.XLOOKUP([2]!Tabla1[[#This Row],[Descripción]],[2]!Tabla10[Descripción],[2]!Tabla10[Unidad de Medida],"",0))</f>
        <v/>
      </c>
      <c r="M1658" s="321"/>
      <c r="N1658" s="546" t="str">
        <f>IF([2]!Tabla1[[#This Row],[Descripción]]="","",_xlfn.XLOOKUP([2]!Tabla1[[#This Row],[Descripción]],[2]!Tabla10[Descripción],[2]!Tabla10[Precio Unitario],0))</f>
        <v/>
      </c>
      <c r="O1658" s="546" t="str">
        <f>IF([2]!Tabla1[[#This Row],[Cantidad de Insumos]]="","",[2]!Tabla1[[#This Row],[Precio Unitario]]*[2]!Tabla1[[#This Row],[Cantidad de Insumos]])</f>
        <v/>
      </c>
      <c r="P1658" s="531" t="str">
        <f>IF([2]!Tabla1[[#This Row],[Descripción]]="","",_xlfn.XLOOKUP([2]!Tabla1[[#This Row],[Descripción]],[2]!Tabla10[Descripción],[2]!Tabla10[CODIGO PRESUPUESTARIO],0))</f>
        <v/>
      </c>
      <c r="Q1658" s="532"/>
      <c r="R1658" s="532" t="str">
        <f>IF([2]!Tabla1[[#This Row],[Insumos]]="","",_xlfn.XLOOKUP([2]!Tabla1[[#This Row],[Insumos]],[2]!Tabla10[Insumo],[2]!Tabla10[InsumoAbrev],"",0))</f>
        <v/>
      </c>
      <c r="S1658" s="191"/>
    </row>
    <row r="1659" spans="2:19">
      <c r="B1659" s="191" t="str">
        <f>IF('Formulario PPGR3'!$G1659="","",CONCATENATE('Formulario PPGR3'!$C1659,".",'Formulario PPGR3'!$D1659,".",'Formulario PPGR3'!$E1659,".",'Formulario PPGR3'!$F1659))</f>
        <v/>
      </c>
      <c r="C1659" s="191" t="str">
        <f>IF('Formulario PPGR3'!$G1659="","",'Formulario PPGR1'!#REF!)</f>
        <v/>
      </c>
      <c r="D1659" s="191" t="str">
        <f>IF('Formulario PPGR3'!$G1659="","",'Formulario PPGR1'!#REF!)</f>
        <v/>
      </c>
      <c r="E1659" s="191" t="str">
        <f>IF('Formulario PPGR3'!$G1659="","",'Formulario PPGR1'!#REF!)</f>
        <v/>
      </c>
      <c r="F1659" s="191" t="str">
        <f>IF('Formulario PPGR3'!$G1659="","",'Formulario PPGR1'!#REF!)</f>
        <v/>
      </c>
      <c r="G1659" s="241"/>
      <c r="H1659" s="528" t="e" cm="1" vm="1">
        <f t="array" ref="H1659">IF([2]!Tabla1[[#This Row],[Código_Actividad]]="","",_xlfn.XLOOKUP([2]!Tabla1[[#This Row],[Código_Actividad]],CodigoActividad,[2]!Tabla2[Actividades Programables Presupuestables],"",0))</f>
        <v>#REF!</v>
      </c>
      <c r="I1659" s="529" t="str">
        <f>IFERROR(VLOOKUP('[2]Formulario PPGR3'!$G1659,'[2]Formulario PPGR2'!$H$9:$V$534,15,FALSE),"")</f>
        <v/>
      </c>
      <c r="J1659" s="534"/>
      <c r="K1659" s="533"/>
      <c r="L1659" s="530" t="str">
        <f>IF([2]!Tabla1[[#This Row],[Descripción]]="","",_xlfn.XLOOKUP([2]!Tabla1[[#This Row],[Descripción]],[2]!Tabla10[Descripción],[2]!Tabla10[Unidad de Medida],"",0))</f>
        <v/>
      </c>
      <c r="M1659" s="321"/>
      <c r="N1659" s="546" t="str">
        <f>IF([2]!Tabla1[[#This Row],[Descripción]]="","",_xlfn.XLOOKUP([2]!Tabla1[[#This Row],[Descripción]],[2]!Tabla10[Descripción],[2]!Tabla10[Precio Unitario],0))</f>
        <v/>
      </c>
      <c r="O1659" s="546" t="str">
        <f>IF([2]!Tabla1[[#This Row],[Cantidad de Insumos]]="","",[2]!Tabla1[[#This Row],[Precio Unitario]]*[2]!Tabla1[[#This Row],[Cantidad de Insumos]])</f>
        <v/>
      </c>
      <c r="P1659" s="531" t="str">
        <f>IF([2]!Tabla1[[#This Row],[Descripción]]="","",_xlfn.XLOOKUP([2]!Tabla1[[#This Row],[Descripción]],[2]!Tabla10[Descripción],[2]!Tabla10[CODIGO PRESUPUESTARIO],0))</f>
        <v/>
      </c>
      <c r="Q1659" s="532"/>
      <c r="R1659" s="532" t="str">
        <f>IF([2]!Tabla1[[#This Row],[Insumos]]="","",_xlfn.XLOOKUP([2]!Tabla1[[#This Row],[Insumos]],[2]!Tabla10[Insumo],[2]!Tabla10[InsumoAbrev],"",0))</f>
        <v/>
      </c>
      <c r="S1659" s="191"/>
    </row>
    <row r="1660" spans="2:19">
      <c r="B1660" s="191" t="str">
        <f>IF('Formulario PPGR3'!$G1660="","",CONCATENATE('Formulario PPGR3'!$C1660,".",'Formulario PPGR3'!$D1660,".",'Formulario PPGR3'!$E1660,".",'Formulario PPGR3'!$F1660))</f>
        <v/>
      </c>
      <c r="C1660" s="191" t="str">
        <f>IF('Formulario PPGR3'!$G1660="","",'Formulario PPGR1'!#REF!)</f>
        <v/>
      </c>
      <c r="D1660" s="191" t="str">
        <f>IF('Formulario PPGR3'!$G1660="","",'Formulario PPGR1'!#REF!)</f>
        <v/>
      </c>
      <c r="E1660" s="191" t="str">
        <f>IF('Formulario PPGR3'!$G1660="","",'Formulario PPGR1'!#REF!)</f>
        <v/>
      </c>
      <c r="F1660" s="191" t="str">
        <f>IF('Formulario PPGR3'!$G1660="","",'Formulario PPGR1'!#REF!)</f>
        <v/>
      </c>
      <c r="G1660" s="241"/>
      <c r="H1660" s="528" t="e" cm="1" vm="1">
        <f t="array" ref="H1660">IF([2]!Tabla1[[#This Row],[Código_Actividad]]="","",_xlfn.XLOOKUP([2]!Tabla1[[#This Row],[Código_Actividad]],CodigoActividad,[2]!Tabla2[Actividades Programables Presupuestables],"",0))</f>
        <v>#REF!</v>
      </c>
      <c r="I1660" s="529" t="str">
        <f>IFERROR(VLOOKUP('[2]Formulario PPGR3'!$G1660,'[2]Formulario PPGR2'!$H$9:$V$534,15,FALSE),"")</f>
        <v/>
      </c>
      <c r="J1660" s="534"/>
      <c r="K1660" s="533"/>
      <c r="L1660" s="530" t="str">
        <f>IF([2]!Tabla1[[#This Row],[Descripción]]="","",_xlfn.XLOOKUP([2]!Tabla1[[#This Row],[Descripción]],[2]!Tabla10[Descripción],[2]!Tabla10[Unidad de Medida],"",0))</f>
        <v/>
      </c>
      <c r="M1660" s="321"/>
      <c r="N1660" s="546" t="str">
        <f>IF([2]!Tabla1[[#This Row],[Descripción]]="","",_xlfn.XLOOKUP([2]!Tabla1[[#This Row],[Descripción]],[2]!Tabla10[Descripción],[2]!Tabla10[Precio Unitario],0))</f>
        <v/>
      </c>
      <c r="O1660" s="546" t="str">
        <f>IF([2]!Tabla1[[#This Row],[Cantidad de Insumos]]="","",[2]!Tabla1[[#This Row],[Precio Unitario]]*[2]!Tabla1[[#This Row],[Cantidad de Insumos]])</f>
        <v/>
      </c>
      <c r="P1660" s="531" t="str">
        <f>IF([2]!Tabla1[[#This Row],[Descripción]]="","",_xlfn.XLOOKUP([2]!Tabla1[[#This Row],[Descripción]],[2]!Tabla10[Descripción],[2]!Tabla10[CODIGO PRESUPUESTARIO],0))</f>
        <v/>
      </c>
      <c r="Q1660" s="532"/>
      <c r="R1660" s="532" t="str">
        <f>IF([2]!Tabla1[[#This Row],[Insumos]]="","",_xlfn.XLOOKUP([2]!Tabla1[[#This Row],[Insumos]],[2]!Tabla10[Insumo],[2]!Tabla10[InsumoAbrev],"",0))</f>
        <v/>
      </c>
      <c r="S1660" s="191"/>
    </row>
    <row r="1661" spans="2:19">
      <c r="B1661" s="191" t="str">
        <f>IF('Formulario PPGR3'!$G1661="","",CONCATENATE('Formulario PPGR3'!$C1661,".",'Formulario PPGR3'!$D1661,".",'Formulario PPGR3'!$E1661,".",'Formulario PPGR3'!$F1661))</f>
        <v/>
      </c>
      <c r="C1661" s="191" t="str">
        <f>IF('Formulario PPGR3'!$G1661="","",'Formulario PPGR1'!#REF!)</f>
        <v/>
      </c>
      <c r="D1661" s="191" t="str">
        <f>IF('Formulario PPGR3'!$G1661="","",'Formulario PPGR1'!#REF!)</f>
        <v/>
      </c>
      <c r="E1661" s="191" t="str">
        <f>IF('Formulario PPGR3'!$G1661="","",'Formulario PPGR1'!#REF!)</f>
        <v/>
      </c>
      <c r="F1661" s="191" t="str">
        <f>IF('Formulario PPGR3'!$G1661="","",'Formulario PPGR1'!#REF!)</f>
        <v/>
      </c>
      <c r="G1661" s="241"/>
      <c r="H1661" s="528" t="e" cm="1" vm="1">
        <f t="array" ref="H1661">IF([2]!Tabla1[[#This Row],[Código_Actividad]]="","",_xlfn.XLOOKUP([2]!Tabla1[[#This Row],[Código_Actividad]],CodigoActividad,[2]!Tabla2[Actividades Programables Presupuestables],"",0))</f>
        <v>#REF!</v>
      </c>
      <c r="I1661" s="529" t="str">
        <f>IFERROR(VLOOKUP('[2]Formulario PPGR3'!$G1661,'[2]Formulario PPGR2'!$H$9:$V$534,15,FALSE),"")</f>
        <v/>
      </c>
      <c r="J1661" s="534"/>
      <c r="K1661" s="533"/>
      <c r="L1661" s="530" t="str">
        <f>IF([2]!Tabla1[[#This Row],[Descripción]]="","",_xlfn.XLOOKUP([2]!Tabla1[[#This Row],[Descripción]],[2]!Tabla10[Descripción],[2]!Tabla10[Unidad de Medida],"",0))</f>
        <v/>
      </c>
      <c r="M1661" s="321"/>
      <c r="N1661" s="546" t="str">
        <f>IF([2]!Tabla1[[#This Row],[Descripción]]="","",_xlfn.XLOOKUP([2]!Tabla1[[#This Row],[Descripción]],[2]!Tabla10[Descripción],[2]!Tabla10[Precio Unitario],0))</f>
        <v/>
      </c>
      <c r="O1661" s="546" t="str">
        <f>IF([2]!Tabla1[[#This Row],[Cantidad de Insumos]]="","",[2]!Tabla1[[#This Row],[Precio Unitario]]*[2]!Tabla1[[#This Row],[Cantidad de Insumos]])</f>
        <v/>
      </c>
      <c r="P1661" s="531" t="str">
        <f>IF([2]!Tabla1[[#This Row],[Descripción]]="","",_xlfn.XLOOKUP([2]!Tabla1[[#This Row],[Descripción]],[2]!Tabla10[Descripción],[2]!Tabla10[CODIGO PRESUPUESTARIO],0))</f>
        <v/>
      </c>
      <c r="Q1661" s="532"/>
      <c r="R1661" s="532" t="str">
        <f>IF([2]!Tabla1[[#This Row],[Insumos]]="","",_xlfn.XLOOKUP([2]!Tabla1[[#This Row],[Insumos]],[2]!Tabla10[Insumo],[2]!Tabla10[InsumoAbrev],"",0))</f>
        <v/>
      </c>
      <c r="S1661" s="191"/>
    </row>
    <row r="1662" spans="2:19">
      <c r="B1662" s="191" t="str">
        <f>IF('Formulario PPGR3'!$G1662="","",CONCATENATE('Formulario PPGR3'!$C1662,".",'Formulario PPGR3'!$D1662,".",'Formulario PPGR3'!$E1662,".",'Formulario PPGR3'!$F1662))</f>
        <v/>
      </c>
      <c r="C1662" s="191" t="str">
        <f>IF('Formulario PPGR3'!$G1662="","",'Formulario PPGR1'!#REF!)</f>
        <v/>
      </c>
      <c r="D1662" s="191" t="str">
        <f>IF('Formulario PPGR3'!$G1662="","",'Formulario PPGR1'!#REF!)</f>
        <v/>
      </c>
      <c r="E1662" s="191" t="str">
        <f>IF('Formulario PPGR3'!$G1662="","",'Formulario PPGR1'!#REF!)</f>
        <v/>
      </c>
      <c r="F1662" s="191" t="str">
        <f>IF('Formulario PPGR3'!$G1662="","",'Formulario PPGR1'!#REF!)</f>
        <v/>
      </c>
      <c r="G1662" s="241"/>
      <c r="H1662" s="528" t="e" cm="1" vm="1">
        <f t="array" ref="H1662">IF([2]!Tabla1[[#This Row],[Código_Actividad]]="","",_xlfn.XLOOKUP([2]!Tabla1[[#This Row],[Código_Actividad]],CodigoActividad,[2]!Tabla2[Actividades Programables Presupuestables],"",0))</f>
        <v>#REF!</v>
      </c>
      <c r="I1662" s="529" t="str">
        <f>IFERROR(VLOOKUP('[2]Formulario PPGR3'!$G1662,'[2]Formulario PPGR2'!$H$9:$V$534,15,FALSE),"")</f>
        <v/>
      </c>
      <c r="J1662" s="534"/>
      <c r="K1662" s="533"/>
      <c r="L1662" s="530" t="str">
        <f>IF([2]!Tabla1[[#This Row],[Descripción]]="","",_xlfn.XLOOKUP([2]!Tabla1[[#This Row],[Descripción]],[2]!Tabla10[Descripción],[2]!Tabla10[Unidad de Medida],"",0))</f>
        <v/>
      </c>
      <c r="M1662" s="321"/>
      <c r="N1662" s="546" t="str">
        <f>IF([2]!Tabla1[[#This Row],[Descripción]]="","",_xlfn.XLOOKUP([2]!Tabla1[[#This Row],[Descripción]],[2]!Tabla10[Descripción],[2]!Tabla10[Precio Unitario],0))</f>
        <v/>
      </c>
      <c r="O1662" s="546" t="str">
        <f>IF([2]!Tabla1[[#This Row],[Cantidad de Insumos]]="","",[2]!Tabla1[[#This Row],[Precio Unitario]]*[2]!Tabla1[[#This Row],[Cantidad de Insumos]])</f>
        <v/>
      </c>
      <c r="P1662" s="531" t="str">
        <f>IF([2]!Tabla1[[#This Row],[Descripción]]="","",_xlfn.XLOOKUP([2]!Tabla1[[#This Row],[Descripción]],[2]!Tabla10[Descripción],[2]!Tabla10[CODIGO PRESUPUESTARIO],0))</f>
        <v/>
      </c>
      <c r="Q1662" s="532"/>
      <c r="R1662" s="532" t="str">
        <f>IF([2]!Tabla1[[#This Row],[Insumos]]="","",_xlfn.XLOOKUP([2]!Tabla1[[#This Row],[Insumos]],[2]!Tabla10[Insumo],[2]!Tabla10[InsumoAbrev],"",0))</f>
        <v/>
      </c>
      <c r="S1662" s="191"/>
    </row>
    <row r="1663" spans="2:19">
      <c r="B1663" s="191" t="str">
        <f>IF('Formulario PPGR3'!$G1663="","",CONCATENATE('Formulario PPGR3'!$C1663,".",'Formulario PPGR3'!$D1663,".",'Formulario PPGR3'!$E1663,".",'Formulario PPGR3'!$F1663))</f>
        <v/>
      </c>
      <c r="C1663" s="191" t="str">
        <f>IF('Formulario PPGR3'!$G1663="","",'Formulario PPGR1'!#REF!)</f>
        <v/>
      </c>
      <c r="D1663" s="191" t="str">
        <f>IF('Formulario PPGR3'!$G1663="","",'Formulario PPGR1'!#REF!)</f>
        <v/>
      </c>
      <c r="E1663" s="191" t="str">
        <f>IF('Formulario PPGR3'!$G1663="","",'Formulario PPGR1'!#REF!)</f>
        <v/>
      </c>
      <c r="F1663" s="191" t="str">
        <f>IF('Formulario PPGR3'!$G1663="","",'Formulario PPGR1'!#REF!)</f>
        <v/>
      </c>
      <c r="G1663" s="241"/>
      <c r="H1663" s="528" t="e" cm="1" vm="1">
        <f t="array" ref="H1663">IF([2]!Tabla1[[#This Row],[Código_Actividad]]="","",_xlfn.XLOOKUP([2]!Tabla1[[#This Row],[Código_Actividad]],CodigoActividad,[2]!Tabla2[Actividades Programables Presupuestables],"",0))</f>
        <v>#REF!</v>
      </c>
      <c r="I1663" s="529" t="str">
        <f>IFERROR(VLOOKUP('[2]Formulario PPGR3'!$G1663,'[2]Formulario PPGR2'!$H$9:$V$534,15,FALSE),"")</f>
        <v/>
      </c>
      <c r="J1663" s="534"/>
      <c r="K1663" s="533"/>
      <c r="L1663" s="530" t="str">
        <f>IF([2]!Tabla1[[#This Row],[Descripción]]="","",_xlfn.XLOOKUP([2]!Tabla1[[#This Row],[Descripción]],[2]!Tabla10[Descripción],[2]!Tabla10[Unidad de Medida],"",0))</f>
        <v/>
      </c>
      <c r="M1663" s="321"/>
      <c r="N1663" s="546" t="str">
        <f>IF([2]!Tabla1[[#This Row],[Descripción]]="","",_xlfn.XLOOKUP([2]!Tabla1[[#This Row],[Descripción]],[2]!Tabla10[Descripción],[2]!Tabla10[Precio Unitario],0))</f>
        <v/>
      </c>
      <c r="O1663" s="546" t="str">
        <f>IF([2]!Tabla1[[#This Row],[Cantidad de Insumos]]="","",[2]!Tabla1[[#This Row],[Precio Unitario]]*[2]!Tabla1[[#This Row],[Cantidad de Insumos]])</f>
        <v/>
      </c>
      <c r="P1663" s="531" t="str">
        <f>IF([2]!Tabla1[[#This Row],[Descripción]]="","",_xlfn.XLOOKUP([2]!Tabla1[[#This Row],[Descripción]],[2]!Tabla10[Descripción],[2]!Tabla10[CODIGO PRESUPUESTARIO],0))</f>
        <v/>
      </c>
      <c r="Q1663" s="532"/>
      <c r="R1663" s="532" t="str">
        <f>IF([2]!Tabla1[[#This Row],[Insumos]]="","",_xlfn.XLOOKUP([2]!Tabla1[[#This Row],[Insumos]],[2]!Tabla10[Insumo],[2]!Tabla10[InsumoAbrev],"",0))</f>
        <v/>
      </c>
      <c r="S1663" s="191"/>
    </row>
    <row r="1664" spans="2:19">
      <c r="B1664" s="191" t="str">
        <f>IF('Formulario PPGR3'!$G1664="","",CONCATENATE('Formulario PPGR3'!$C1664,".",'Formulario PPGR3'!$D1664,".",'Formulario PPGR3'!$E1664,".",'Formulario PPGR3'!$F1664))</f>
        <v/>
      </c>
      <c r="C1664" s="191" t="str">
        <f>IF('Formulario PPGR3'!$G1664="","",'Formulario PPGR1'!#REF!)</f>
        <v/>
      </c>
      <c r="D1664" s="191" t="str">
        <f>IF('Formulario PPGR3'!$G1664="","",'Formulario PPGR1'!#REF!)</f>
        <v/>
      </c>
      <c r="E1664" s="191" t="str">
        <f>IF('Formulario PPGR3'!$G1664="","",'Formulario PPGR1'!#REF!)</f>
        <v/>
      </c>
      <c r="F1664" s="191" t="str">
        <f>IF('Formulario PPGR3'!$G1664="","",'Formulario PPGR1'!#REF!)</f>
        <v/>
      </c>
      <c r="G1664" s="241"/>
      <c r="H1664" s="528" t="e" cm="1" vm="1">
        <f t="array" ref="H1664">IF([2]!Tabla1[[#This Row],[Código_Actividad]]="","",_xlfn.XLOOKUP([2]!Tabla1[[#This Row],[Código_Actividad]],CodigoActividad,[2]!Tabla2[Actividades Programables Presupuestables],"",0))</f>
        <v>#REF!</v>
      </c>
      <c r="I1664" s="529" t="str">
        <f>IFERROR(VLOOKUP('[2]Formulario PPGR3'!$G1664,'[2]Formulario PPGR2'!$H$9:$V$534,15,FALSE),"")</f>
        <v/>
      </c>
      <c r="J1664" s="534"/>
      <c r="K1664" s="533"/>
      <c r="L1664" s="530" t="str">
        <f>IF([2]!Tabla1[[#This Row],[Descripción]]="","",_xlfn.XLOOKUP([2]!Tabla1[[#This Row],[Descripción]],[2]!Tabla10[Descripción],[2]!Tabla10[Unidad de Medida],"",0))</f>
        <v/>
      </c>
      <c r="M1664" s="321"/>
      <c r="N1664" s="546" t="str">
        <f>IF([2]!Tabla1[[#This Row],[Descripción]]="","",_xlfn.XLOOKUP([2]!Tabla1[[#This Row],[Descripción]],[2]!Tabla10[Descripción],[2]!Tabla10[Precio Unitario],0))</f>
        <v/>
      </c>
      <c r="O1664" s="546" t="str">
        <f>IF([2]!Tabla1[[#This Row],[Cantidad de Insumos]]="","",[2]!Tabla1[[#This Row],[Precio Unitario]]*[2]!Tabla1[[#This Row],[Cantidad de Insumos]])</f>
        <v/>
      </c>
      <c r="P1664" s="531" t="str">
        <f>IF([2]!Tabla1[[#This Row],[Descripción]]="","",_xlfn.XLOOKUP([2]!Tabla1[[#This Row],[Descripción]],[2]!Tabla10[Descripción],[2]!Tabla10[CODIGO PRESUPUESTARIO],0))</f>
        <v/>
      </c>
      <c r="Q1664" s="532"/>
      <c r="R1664" s="532" t="str">
        <f>IF([2]!Tabla1[[#This Row],[Insumos]]="","",_xlfn.XLOOKUP([2]!Tabla1[[#This Row],[Insumos]],[2]!Tabla10[Insumo],[2]!Tabla10[InsumoAbrev],"",0))</f>
        <v/>
      </c>
      <c r="S1664" s="191"/>
    </row>
    <row r="1665" spans="2:19">
      <c r="B1665" s="191" t="str">
        <f>IF('Formulario PPGR3'!$G1665="","",CONCATENATE('Formulario PPGR3'!$C1665,".",'Formulario PPGR3'!$D1665,".",'Formulario PPGR3'!$E1665,".",'Formulario PPGR3'!$F1665))</f>
        <v/>
      </c>
      <c r="C1665" s="191" t="str">
        <f>IF('Formulario PPGR3'!$G1665="","",'Formulario PPGR1'!#REF!)</f>
        <v/>
      </c>
      <c r="D1665" s="191" t="str">
        <f>IF('Formulario PPGR3'!$G1665="","",'Formulario PPGR1'!#REF!)</f>
        <v/>
      </c>
      <c r="E1665" s="191" t="str">
        <f>IF('Formulario PPGR3'!$G1665="","",'Formulario PPGR1'!#REF!)</f>
        <v/>
      </c>
      <c r="F1665" s="191" t="str">
        <f>IF('Formulario PPGR3'!$G1665="","",'Formulario PPGR1'!#REF!)</f>
        <v/>
      </c>
      <c r="G1665" s="241"/>
      <c r="H1665" s="528" t="e" cm="1" vm="1">
        <f t="array" ref="H1665">IF([2]!Tabla1[[#This Row],[Código_Actividad]]="","",_xlfn.XLOOKUP([2]!Tabla1[[#This Row],[Código_Actividad]],CodigoActividad,[2]!Tabla2[Actividades Programables Presupuestables],"",0))</f>
        <v>#REF!</v>
      </c>
      <c r="I1665" s="529" t="str">
        <f>IFERROR(VLOOKUP('[2]Formulario PPGR3'!$G1665,'[2]Formulario PPGR2'!$H$9:$V$534,15,FALSE),"")</f>
        <v/>
      </c>
      <c r="J1665" s="534"/>
      <c r="K1665" s="533"/>
      <c r="L1665" s="530" t="str">
        <f>IF([2]!Tabla1[[#This Row],[Descripción]]="","",_xlfn.XLOOKUP([2]!Tabla1[[#This Row],[Descripción]],[2]!Tabla10[Descripción],[2]!Tabla10[Unidad de Medida],"",0))</f>
        <v/>
      </c>
      <c r="M1665" s="321"/>
      <c r="N1665" s="546" t="str">
        <f>IF([2]!Tabla1[[#This Row],[Descripción]]="","",_xlfn.XLOOKUP([2]!Tabla1[[#This Row],[Descripción]],[2]!Tabla10[Descripción],[2]!Tabla10[Precio Unitario],0))</f>
        <v/>
      </c>
      <c r="O1665" s="546" t="str">
        <f>IF([2]!Tabla1[[#This Row],[Cantidad de Insumos]]="","",[2]!Tabla1[[#This Row],[Precio Unitario]]*[2]!Tabla1[[#This Row],[Cantidad de Insumos]])</f>
        <v/>
      </c>
      <c r="P1665" s="531" t="str">
        <f>IF([2]!Tabla1[[#This Row],[Descripción]]="","",_xlfn.XLOOKUP([2]!Tabla1[[#This Row],[Descripción]],[2]!Tabla10[Descripción],[2]!Tabla10[CODIGO PRESUPUESTARIO],0))</f>
        <v/>
      </c>
      <c r="Q1665" s="532"/>
      <c r="R1665" s="532" t="str">
        <f>IF([2]!Tabla1[[#This Row],[Insumos]]="","",_xlfn.XLOOKUP([2]!Tabla1[[#This Row],[Insumos]],[2]!Tabla10[Insumo],[2]!Tabla10[InsumoAbrev],"",0))</f>
        <v/>
      </c>
      <c r="S1665" s="191"/>
    </row>
    <row r="1666" spans="2:19">
      <c r="B1666" s="191" t="str">
        <f>IF('Formulario PPGR3'!$G1666="","",CONCATENATE('Formulario PPGR3'!$C1666,".",'Formulario PPGR3'!$D1666,".",'Formulario PPGR3'!$E1666,".",'Formulario PPGR3'!$F1666))</f>
        <v/>
      </c>
      <c r="C1666" s="191" t="str">
        <f>IF('Formulario PPGR3'!$G1666="","",'Formulario PPGR1'!#REF!)</f>
        <v/>
      </c>
      <c r="D1666" s="191" t="str">
        <f>IF('Formulario PPGR3'!$G1666="","",'Formulario PPGR1'!#REF!)</f>
        <v/>
      </c>
      <c r="E1666" s="191" t="str">
        <f>IF('Formulario PPGR3'!$G1666="","",'Formulario PPGR1'!#REF!)</f>
        <v/>
      </c>
      <c r="F1666" s="191" t="str">
        <f>IF('Formulario PPGR3'!$G1666="","",'Formulario PPGR1'!#REF!)</f>
        <v/>
      </c>
      <c r="G1666" s="241"/>
      <c r="H1666" s="528" t="e" cm="1" vm="1">
        <f t="array" ref="H1666">IF([2]!Tabla1[[#This Row],[Código_Actividad]]="","",_xlfn.XLOOKUP([2]!Tabla1[[#This Row],[Código_Actividad]],CodigoActividad,[2]!Tabla2[Actividades Programables Presupuestables],"",0))</f>
        <v>#REF!</v>
      </c>
      <c r="I1666" s="529" t="str">
        <f>IFERROR(VLOOKUP('[2]Formulario PPGR3'!$G1666,'[2]Formulario PPGR2'!$H$9:$V$534,15,FALSE),"")</f>
        <v/>
      </c>
      <c r="J1666" s="534"/>
      <c r="K1666" s="533"/>
      <c r="L1666" s="530" t="str">
        <f>IF([2]!Tabla1[[#This Row],[Descripción]]="","",_xlfn.XLOOKUP([2]!Tabla1[[#This Row],[Descripción]],[2]!Tabla10[Descripción],[2]!Tabla10[Unidad de Medida],"",0))</f>
        <v/>
      </c>
      <c r="M1666" s="321"/>
      <c r="N1666" s="546" t="str">
        <f>IF([2]!Tabla1[[#This Row],[Descripción]]="","",_xlfn.XLOOKUP([2]!Tabla1[[#This Row],[Descripción]],[2]!Tabla10[Descripción],[2]!Tabla10[Precio Unitario],0))</f>
        <v/>
      </c>
      <c r="O1666" s="546" t="str">
        <f>IF([2]!Tabla1[[#This Row],[Cantidad de Insumos]]="","",[2]!Tabla1[[#This Row],[Precio Unitario]]*[2]!Tabla1[[#This Row],[Cantidad de Insumos]])</f>
        <v/>
      </c>
      <c r="P1666" s="531" t="str">
        <f>IF([2]!Tabla1[[#This Row],[Descripción]]="","",_xlfn.XLOOKUP([2]!Tabla1[[#This Row],[Descripción]],[2]!Tabla10[Descripción],[2]!Tabla10[CODIGO PRESUPUESTARIO],0))</f>
        <v/>
      </c>
      <c r="Q1666" s="532"/>
      <c r="R1666" s="532" t="str">
        <f>IF([2]!Tabla1[[#This Row],[Insumos]]="","",_xlfn.XLOOKUP([2]!Tabla1[[#This Row],[Insumos]],[2]!Tabla10[Insumo],[2]!Tabla10[InsumoAbrev],"",0))</f>
        <v/>
      </c>
      <c r="S1666" s="191"/>
    </row>
    <row r="1667" spans="2:19">
      <c r="B1667" s="191" t="str">
        <f>IF('Formulario PPGR3'!$G1667="","",CONCATENATE('Formulario PPGR3'!$C1667,".",'Formulario PPGR3'!$D1667,".",'Formulario PPGR3'!$E1667,".",'Formulario PPGR3'!$F1667))</f>
        <v/>
      </c>
      <c r="C1667" s="191" t="str">
        <f>IF('Formulario PPGR3'!$G1667="","",'Formulario PPGR1'!#REF!)</f>
        <v/>
      </c>
      <c r="D1667" s="191" t="str">
        <f>IF('Formulario PPGR3'!$G1667="","",'Formulario PPGR1'!#REF!)</f>
        <v/>
      </c>
      <c r="E1667" s="191" t="str">
        <f>IF('Formulario PPGR3'!$G1667="","",'Formulario PPGR1'!#REF!)</f>
        <v/>
      </c>
      <c r="F1667" s="191" t="str">
        <f>IF('Formulario PPGR3'!$G1667="","",'Formulario PPGR1'!#REF!)</f>
        <v/>
      </c>
      <c r="G1667" s="241"/>
      <c r="H1667" s="528" t="e" cm="1" vm="1">
        <f t="array" ref="H1667">IF([2]!Tabla1[[#This Row],[Código_Actividad]]="","",_xlfn.XLOOKUP([2]!Tabla1[[#This Row],[Código_Actividad]],CodigoActividad,[2]!Tabla2[Actividades Programables Presupuestables],"",0))</f>
        <v>#REF!</v>
      </c>
      <c r="I1667" s="529" t="str">
        <f>IFERROR(VLOOKUP('[2]Formulario PPGR3'!$G1667,'[2]Formulario PPGR2'!$H$9:$V$534,15,FALSE),"")</f>
        <v/>
      </c>
      <c r="J1667" s="534"/>
      <c r="K1667" s="533"/>
      <c r="L1667" s="530" t="str">
        <f>IF([2]!Tabla1[[#This Row],[Descripción]]="","",_xlfn.XLOOKUP([2]!Tabla1[[#This Row],[Descripción]],[2]!Tabla10[Descripción],[2]!Tabla10[Unidad de Medida],"",0))</f>
        <v/>
      </c>
      <c r="M1667" s="321"/>
      <c r="N1667" s="546" t="str">
        <f>IF([2]!Tabla1[[#This Row],[Descripción]]="","",_xlfn.XLOOKUP([2]!Tabla1[[#This Row],[Descripción]],[2]!Tabla10[Descripción],[2]!Tabla10[Precio Unitario],0))</f>
        <v/>
      </c>
      <c r="O1667" s="546" t="str">
        <f>IF([2]!Tabla1[[#This Row],[Cantidad de Insumos]]="","",[2]!Tabla1[[#This Row],[Precio Unitario]]*[2]!Tabla1[[#This Row],[Cantidad de Insumos]])</f>
        <v/>
      </c>
      <c r="P1667" s="531" t="str">
        <f>IF([2]!Tabla1[[#This Row],[Descripción]]="","",_xlfn.XLOOKUP([2]!Tabla1[[#This Row],[Descripción]],[2]!Tabla10[Descripción],[2]!Tabla10[CODIGO PRESUPUESTARIO],0))</f>
        <v/>
      </c>
      <c r="Q1667" s="532"/>
      <c r="R1667" s="532" t="str">
        <f>IF([2]!Tabla1[[#This Row],[Insumos]]="","",_xlfn.XLOOKUP([2]!Tabla1[[#This Row],[Insumos]],[2]!Tabla10[Insumo],[2]!Tabla10[InsumoAbrev],"",0))</f>
        <v/>
      </c>
      <c r="S1667" s="191"/>
    </row>
    <row r="1668" spans="2:19">
      <c r="B1668" s="191" t="str">
        <f>IF('Formulario PPGR3'!$G1668="","",CONCATENATE('Formulario PPGR3'!$C1668,".",'Formulario PPGR3'!$D1668,".",'Formulario PPGR3'!$E1668,".",'Formulario PPGR3'!$F1668))</f>
        <v/>
      </c>
      <c r="C1668" s="191" t="str">
        <f>IF('Formulario PPGR3'!$G1668="","",'Formulario PPGR1'!#REF!)</f>
        <v/>
      </c>
      <c r="D1668" s="191" t="str">
        <f>IF('Formulario PPGR3'!$G1668="","",'Formulario PPGR1'!#REF!)</f>
        <v/>
      </c>
      <c r="E1668" s="191" t="str">
        <f>IF('Formulario PPGR3'!$G1668="","",'Formulario PPGR1'!#REF!)</f>
        <v/>
      </c>
      <c r="F1668" s="191" t="str">
        <f>IF('Formulario PPGR3'!$G1668="","",'Formulario PPGR1'!#REF!)</f>
        <v/>
      </c>
      <c r="G1668" s="241"/>
      <c r="H1668" s="528" t="e" cm="1" vm="1">
        <f t="array" ref="H1668">IF([2]!Tabla1[[#This Row],[Código_Actividad]]="","",_xlfn.XLOOKUP([2]!Tabla1[[#This Row],[Código_Actividad]],CodigoActividad,[2]!Tabla2[Actividades Programables Presupuestables],"",0))</f>
        <v>#REF!</v>
      </c>
      <c r="I1668" s="529" t="str">
        <f>IFERROR(VLOOKUP('[2]Formulario PPGR3'!$G1668,'[2]Formulario PPGR2'!$H$9:$V$534,15,FALSE),"")</f>
        <v/>
      </c>
      <c r="J1668" s="534"/>
      <c r="K1668" s="533"/>
      <c r="L1668" s="530" t="str">
        <f>IF([2]!Tabla1[[#This Row],[Descripción]]="","",_xlfn.XLOOKUP([2]!Tabla1[[#This Row],[Descripción]],[2]!Tabla10[Descripción],[2]!Tabla10[Unidad de Medida],"",0))</f>
        <v/>
      </c>
      <c r="M1668" s="321"/>
      <c r="N1668" s="546" t="str">
        <f>IF([2]!Tabla1[[#This Row],[Descripción]]="","",_xlfn.XLOOKUP([2]!Tabla1[[#This Row],[Descripción]],[2]!Tabla10[Descripción],[2]!Tabla10[Precio Unitario],0))</f>
        <v/>
      </c>
      <c r="O1668" s="546" t="str">
        <f>IF([2]!Tabla1[[#This Row],[Cantidad de Insumos]]="","",[2]!Tabla1[[#This Row],[Precio Unitario]]*[2]!Tabla1[[#This Row],[Cantidad de Insumos]])</f>
        <v/>
      </c>
      <c r="P1668" s="531" t="str">
        <f>IF([2]!Tabla1[[#This Row],[Descripción]]="","",_xlfn.XLOOKUP([2]!Tabla1[[#This Row],[Descripción]],[2]!Tabla10[Descripción],[2]!Tabla10[CODIGO PRESUPUESTARIO],0))</f>
        <v/>
      </c>
      <c r="Q1668" s="532"/>
      <c r="R1668" s="532" t="str">
        <f>IF([2]!Tabla1[[#This Row],[Insumos]]="","",_xlfn.XLOOKUP([2]!Tabla1[[#This Row],[Insumos]],[2]!Tabla10[Insumo],[2]!Tabla10[InsumoAbrev],"",0))</f>
        <v/>
      </c>
      <c r="S1668" s="191"/>
    </row>
    <row r="1669" spans="2:19">
      <c r="B1669" s="191" t="str">
        <f>IF('Formulario PPGR3'!$G1669="","",CONCATENATE('Formulario PPGR3'!$C1669,".",'Formulario PPGR3'!$D1669,".",'Formulario PPGR3'!$E1669,".",'Formulario PPGR3'!$F1669))</f>
        <v/>
      </c>
      <c r="C1669" s="191" t="str">
        <f>IF('Formulario PPGR3'!$G1669="","",'Formulario PPGR1'!#REF!)</f>
        <v/>
      </c>
      <c r="D1669" s="191" t="str">
        <f>IF('Formulario PPGR3'!$G1669="","",'Formulario PPGR1'!#REF!)</f>
        <v/>
      </c>
      <c r="E1669" s="191" t="str">
        <f>IF('Formulario PPGR3'!$G1669="","",'Formulario PPGR1'!#REF!)</f>
        <v/>
      </c>
      <c r="F1669" s="191" t="str">
        <f>IF('Formulario PPGR3'!$G1669="","",'Formulario PPGR1'!#REF!)</f>
        <v/>
      </c>
      <c r="G1669" s="241"/>
      <c r="H1669" s="528" t="e" cm="1" vm="1">
        <f t="array" ref="H1669">IF([2]!Tabla1[[#This Row],[Código_Actividad]]="","",_xlfn.XLOOKUP([2]!Tabla1[[#This Row],[Código_Actividad]],CodigoActividad,[2]!Tabla2[Actividades Programables Presupuestables],"",0))</f>
        <v>#REF!</v>
      </c>
      <c r="I1669" s="529" t="str">
        <f>IFERROR(VLOOKUP('[2]Formulario PPGR3'!$G1669,'[2]Formulario PPGR2'!$H$9:$V$534,15,FALSE),"")</f>
        <v/>
      </c>
      <c r="J1669" s="534"/>
      <c r="K1669" s="533"/>
      <c r="L1669" s="530" t="str">
        <f>IF([2]!Tabla1[[#This Row],[Descripción]]="","",_xlfn.XLOOKUP([2]!Tabla1[[#This Row],[Descripción]],[2]!Tabla10[Descripción],[2]!Tabla10[Unidad de Medida],"",0))</f>
        <v/>
      </c>
      <c r="M1669" s="321"/>
      <c r="N1669" s="546" t="str">
        <f>IF([2]!Tabla1[[#This Row],[Descripción]]="","",_xlfn.XLOOKUP([2]!Tabla1[[#This Row],[Descripción]],[2]!Tabla10[Descripción],[2]!Tabla10[Precio Unitario],0))</f>
        <v/>
      </c>
      <c r="O1669" s="546" t="str">
        <f>IF([2]!Tabla1[[#This Row],[Cantidad de Insumos]]="","",[2]!Tabla1[[#This Row],[Precio Unitario]]*[2]!Tabla1[[#This Row],[Cantidad de Insumos]])</f>
        <v/>
      </c>
      <c r="P1669" s="531" t="str">
        <f>IF([2]!Tabla1[[#This Row],[Descripción]]="","",_xlfn.XLOOKUP([2]!Tabla1[[#This Row],[Descripción]],[2]!Tabla10[Descripción],[2]!Tabla10[CODIGO PRESUPUESTARIO],0))</f>
        <v/>
      </c>
      <c r="Q1669" s="532"/>
      <c r="R1669" s="532" t="str">
        <f>IF([2]!Tabla1[[#This Row],[Insumos]]="","",_xlfn.XLOOKUP([2]!Tabla1[[#This Row],[Insumos]],[2]!Tabla10[Insumo],[2]!Tabla10[InsumoAbrev],"",0))</f>
        <v/>
      </c>
      <c r="S1669" s="191"/>
    </row>
    <row r="1670" spans="2:19">
      <c r="B1670" s="191" t="str">
        <f>IF('Formulario PPGR3'!$G1670="","",CONCATENATE('Formulario PPGR3'!$C1670,".",'Formulario PPGR3'!$D1670,".",'Formulario PPGR3'!$E1670,".",'Formulario PPGR3'!$F1670))</f>
        <v/>
      </c>
      <c r="C1670" s="191" t="str">
        <f>IF('Formulario PPGR3'!$G1670="","",'Formulario PPGR1'!#REF!)</f>
        <v/>
      </c>
      <c r="D1670" s="191" t="str">
        <f>IF('Formulario PPGR3'!$G1670="","",'Formulario PPGR1'!#REF!)</f>
        <v/>
      </c>
      <c r="E1670" s="191" t="str">
        <f>IF('Formulario PPGR3'!$G1670="","",'Formulario PPGR1'!#REF!)</f>
        <v/>
      </c>
      <c r="F1670" s="191" t="str">
        <f>IF('Formulario PPGR3'!$G1670="","",'Formulario PPGR1'!#REF!)</f>
        <v/>
      </c>
      <c r="G1670" s="241"/>
      <c r="H1670" s="528" t="e" cm="1" vm="1">
        <f t="array" ref="H1670">IF([2]!Tabla1[[#This Row],[Código_Actividad]]="","",_xlfn.XLOOKUP([2]!Tabla1[[#This Row],[Código_Actividad]],CodigoActividad,[2]!Tabla2[Actividades Programables Presupuestables],"",0))</f>
        <v>#REF!</v>
      </c>
      <c r="I1670" s="529" t="str">
        <f>IFERROR(VLOOKUP('[2]Formulario PPGR3'!$G1670,'[2]Formulario PPGR2'!$H$9:$V$534,15,FALSE),"")</f>
        <v/>
      </c>
      <c r="J1670" s="534"/>
      <c r="K1670" s="533"/>
      <c r="L1670" s="530" t="str">
        <f>IF([2]!Tabla1[[#This Row],[Descripción]]="","",_xlfn.XLOOKUP([2]!Tabla1[[#This Row],[Descripción]],[2]!Tabla10[Descripción],[2]!Tabla10[Unidad de Medida],"",0))</f>
        <v/>
      </c>
      <c r="M1670" s="321"/>
      <c r="N1670" s="546" t="str">
        <f>IF([2]!Tabla1[[#This Row],[Descripción]]="","",_xlfn.XLOOKUP([2]!Tabla1[[#This Row],[Descripción]],[2]!Tabla10[Descripción],[2]!Tabla10[Precio Unitario],0))</f>
        <v/>
      </c>
      <c r="O1670" s="546" t="str">
        <f>IF([2]!Tabla1[[#This Row],[Cantidad de Insumos]]="","",[2]!Tabla1[[#This Row],[Precio Unitario]]*[2]!Tabla1[[#This Row],[Cantidad de Insumos]])</f>
        <v/>
      </c>
      <c r="P1670" s="531" t="str">
        <f>IF([2]!Tabla1[[#This Row],[Descripción]]="","",_xlfn.XLOOKUP([2]!Tabla1[[#This Row],[Descripción]],[2]!Tabla10[Descripción],[2]!Tabla10[CODIGO PRESUPUESTARIO],0))</f>
        <v/>
      </c>
      <c r="Q1670" s="532"/>
      <c r="R1670" s="532" t="str">
        <f>IF([2]!Tabla1[[#This Row],[Insumos]]="","",_xlfn.XLOOKUP([2]!Tabla1[[#This Row],[Insumos]],[2]!Tabla10[Insumo],[2]!Tabla10[InsumoAbrev],"",0))</f>
        <v/>
      </c>
      <c r="S1670" s="191"/>
    </row>
    <row r="1671" spans="2:19">
      <c r="B1671" s="191" t="str">
        <f>IF('Formulario PPGR3'!$G1671="","",CONCATENATE('Formulario PPGR3'!$C1671,".",'Formulario PPGR3'!$D1671,".",'Formulario PPGR3'!$E1671,".",'Formulario PPGR3'!$F1671))</f>
        <v/>
      </c>
      <c r="C1671" s="191" t="str">
        <f>IF('Formulario PPGR3'!$G1671="","",'Formulario PPGR1'!#REF!)</f>
        <v/>
      </c>
      <c r="D1671" s="191" t="str">
        <f>IF('Formulario PPGR3'!$G1671="","",'Formulario PPGR1'!#REF!)</f>
        <v/>
      </c>
      <c r="E1671" s="191" t="str">
        <f>IF('Formulario PPGR3'!$G1671="","",'Formulario PPGR1'!#REF!)</f>
        <v/>
      </c>
      <c r="F1671" s="191" t="str">
        <f>IF('Formulario PPGR3'!$G1671="","",'Formulario PPGR1'!#REF!)</f>
        <v/>
      </c>
      <c r="G1671" s="241"/>
      <c r="H1671" s="528" t="e" cm="1" vm="1">
        <f t="array" ref="H1671">IF([2]!Tabla1[[#This Row],[Código_Actividad]]="","",_xlfn.XLOOKUP([2]!Tabla1[[#This Row],[Código_Actividad]],CodigoActividad,[2]!Tabla2[Actividades Programables Presupuestables],"",0))</f>
        <v>#REF!</v>
      </c>
      <c r="I1671" s="529" t="str">
        <f>IFERROR(VLOOKUP('[2]Formulario PPGR3'!$G1671,'[2]Formulario PPGR2'!$H$9:$V$534,15,FALSE),"")</f>
        <v/>
      </c>
      <c r="J1671" s="534"/>
      <c r="K1671" s="533"/>
      <c r="L1671" s="530" t="str">
        <f>IF([2]!Tabla1[[#This Row],[Descripción]]="","",_xlfn.XLOOKUP([2]!Tabla1[[#This Row],[Descripción]],[2]!Tabla10[Descripción],[2]!Tabla10[Unidad de Medida],"",0))</f>
        <v/>
      </c>
      <c r="M1671" s="321"/>
      <c r="N1671" s="546" t="str">
        <f>IF([2]!Tabla1[[#This Row],[Descripción]]="","",_xlfn.XLOOKUP([2]!Tabla1[[#This Row],[Descripción]],[2]!Tabla10[Descripción],[2]!Tabla10[Precio Unitario],0))</f>
        <v/>
      </c>
      <c r="O1671" s="546" t="str">
        <f>IF([2]!Tabla1[[#This Row],[Cantidad de Insumos]]="","",[2]!Tabla1[[#This Row],[Precio Unitario]]*[2]!Tabla1[[#This Row],[Cantidad de Insumos]])</f>
        <v/>
      </c>
      <c r="P1671" s="531" t="str">
        <f>IF([2]!Tabla1[[#This Row],[Descripción]]="","",_xlfn.XLOOKUP([2]!Tabla1[[#This Row],[Descripción]],[2]!Tabla10[Descripción],[2]!Tabla10[CODIGO PRESUPUESTARIO],0))</f>
        <v/>
      </c>
      <c r="Q1671" s="532"/>
      <c r="R1671" s="532" t="str">
        <f>IF([2]!Tabla1[[#This Row],[Insumos]]="","",_xlfn.XLOOKUP([2]!Tabla1[[#This Row],[Insumos]],[2]!Tabla10[Insumo],[2]!Tabla10[InsumoAbrev],"",0))</f>
        <v/>
      </c>
      <c r="S1671" s="191"/>
    </row>
    <row r="1672" spans="2:19">
      <c r="B1672" s="191" t="str">
        <f>IF('Formulario PPGR3'!$G1672="","",CONCATENATE('Formulario PPGR3'!$C1672,".",'Formulario PPGR3'!$D1672,".",'Formulario PPGR3'!$E1672,".",'Formulario PPGR3'!$F1672))</f>
        <v/>
      </c>
      <c r="C1672" s="191" t="str">
        <f>IF('Formulario PPGR3'!$G1672="","",'Formulario PPGR1'!#REF!)</f>
        <v/>
      </c>
      <c r="D1672" s="191" t="str">
        <f>IF('Formulario PPGR3'!$G1672="","",'Formulario PPGR1'!#REF!)</f>
        <v/>
      </c>
      <c r="E1672" s="191" t="str">
        <f>IF('Formulario PPGR3'!$G1672="","",'Formulario PPGR1'!#REF!)</f>
        <v/>
      </c>
      <c r="F1672" s="191" t="str">
        <f>IF('Formulario PPGR3'!$G1672="","",'Formulario PPGR1'!#REF!)</f>
        <v/>
      </c>
      <c r="G1672" s="241"/>
      <c r="H1672" s="528" t="e" cm="1" vm="1">
        <f t="array" ref="H1672">IF([2]!Tabla1[[#This Row],[Código_Actividad]]="","",_xlfn.XLOOKUP([2]!Tabla1[[#This Row],[Código_Actividad]],CodigoActividad,[2]!Tabla2[Actividades Programables Presupuestables],"",0))</f>
        <v>#REF!</v>
      </c>
      <c r="I1672" s="529" t="str">
        <f>IFERROR(VLOOKUP('[2]Formulario PPGR3'!$G1672,'[2]Formulario PPGR2'!$H$9:$V$534,15,FALSE),"")</f>
        <v/>
      </c>
      <c r="J1672" s="534"/>
      <c r="K1672" s="533"/>
      <c r="L1672" s="530" t="str">
        <f>IF([2]!Tabla1[[#This Row],[Descripción]]="","",_xlfn.XLOOKUP([2]!Tabla1[[#This Row],[Descripción]],[2]!Tabla10[Descripción],[2]!Tabla10[Unidad de Medida],"",0))</f>
        <v/>
      </c>
      <c r="M1672" s="321"/>
      <c r="N1672" s="546" t="str">
        <f>IF([2]!Tabla1[[#This Row],[Descripción]]="","",_xlfn.XLOOKUP([2]!Tabla1[[#This Row],[Descripción]],[2]!Tabla10[Descripción],[2]!Tabla10[Precio Unitario],0))</f>
        <v/>
      </c>
      <c r="O1672" s="546" t="str">
        <f>IF([2]!Tabla1[[#This Row],[Cantidad de Insumos]]="","",[2]!Tabla1[[#This Row],[Precio Unitario]]*[2]!Tabla1[[#This Row],[Cantidad de Insumos]])</f>
        <v/>
      </c>
      <c r="P1672" s="531" t="str">
        <f>IF([2]!Tabla1[[#This Row],[Descripción]]="","",_xlfn.XLOOKUP([2]!Tabla1[[#This Row],[Descripción]],[2]!Tabla10[Descripción],[2]!Tabla10[CODIGO PRESUPUESTARIO],0))</f>
        <v/>
      </c>
      <c r="Q1672" s="532"/>
      <c r="R1672" s="532" t="str">
        <f>IF([2]!Tabla1[[#This Row],[Insumos]]="","",_xlfn.XLOOKUP([2]!Tabla1[[#This Row],[Insumos]],[2]!Tabla10[Insumo],[2]!Tabla10[InsumoAbrev],"",0))</f>
        <v/>
      </c>
      <c r="S1672" s="191"/>
    </row>
    <row r="1673" spans="2:19">
      <c r="B1673" s="191" t="str">
        <f>IF('Formulario PPGR3'!$G1673="","",CONCATENATE('Formulario PPGR3'!$C1673,".",'Formulario PPGR3'!$D1673,".",'Formulario PPGR3'!$E1673,".",'Formulario PPGR3'!$F1673))</f>
        <v/>
      </c>
      <c r="C1673" s="191" t="str">
        <f>IF('Formulario PPGR3'!$G1673="","",'Formulario PPGR1'!#REF!)</f>
        <v/>
      </c>
      <c r="D1673" s="191" t="str">
        <f>IF('Formulario PPGR3'!$G1673="","",'Formulario PPGR1'!#REF!)</f>
        <v/>
      </c>
      <c r="E1673" s="191" t="str">
        <f>IF('Formulario PPGR3'!$G1673="","",'Formulario PPGR1'!#REF!)</f>
        <v/>
      </c>
      <c r="F1673" s="191" t="str">
        <f>IF('Formulario PPGR3'!$G1673="","",'Formulario PPGR1'!#REF!)</f>
        <v/>
      </c>
      <c r="G1673" s="241"/>
      <c r="H1673" s="528" t="e" cm="1" vm="1">
        <f t="array" ref="H1673">IF([2]!Tabla1[[#This Row],[Código_Actividad]]="","",_xlfn.XLOOKUP([2]!Tabla1[[#This Row],[Código_Actividad]],CodigoActividad,[2]!Tabla2[Actividades Programables Presupuestables],"",0))</f>
        <v>#REF!</v>
      </c>
      <c r="I1673" s="529" t="str">
        <f>IFERROR(VLOOKUP('[2]Formulario PPGR3'!$G1673,'[2]Formulario PPGR2'!$H$9:$V$534,15,FALSE),"")</f>
        <v/>
      </c>
      <c r="J1673" s="534"/>
      <c r="K1673" s="533"/>
      <c r="L1673" s="530" t="str">
        <f>IF([2]!Tabla1[[#This Row],[Descripción]]="","",_xlfn.XLOOKUP([2]!Tabla1[[#This Row],[Descripción]],[2]!Tabla10[Descripción],[2]!Tabla10[Unidad de Medida],"",0))</f>
        <v/>
      </c>
      <c r="M1673" s="321"/>
      <c r="N1673" s="546" t="str">
        <f>IF([2]!Tabla1[[#This Row],[Descripción]]="","",_xlfn.XLOOKUP([2]!Tabla1[[#This Row],[Descripción]],[2]!Tabla10[Descripción],[2]!Tabla10[Precio Unitario],0))</f>
        <v/>
      </c>
      <c r="O1673" s="546" t="str">
        <f>IF([2]!Tabla1[[#This Row],[Cantidad de Insumos]]="","",[2]!Tabla1[[#This Row],[Precio Unitario]]*[2]!Tabla1[[#This Row],[Cantidad de Insumos]])</f>
        <v/>
      </c>
      <c r="P1673" s="531" t="str">
        <f>IF([2]!Tabla1[[#This Row],[Descripción]]="","",_xlfn.XLOOKUP([2]!Tabla1[[#This Row],[Descripción]],[2]!Tabla10[Descripción],[2]!Tabla10[CODIGO PRESUPUESTARIO],0))</f>
        <v/>
      </c>
      <c r="Q1673" s="532"/>
      <c r="R1673" s="532" t="str">
        <f>IF([2]!Tabla1[[#This Row],[Insumos]]="","",_xlfn.XLOOKUP([2]!Tabla1[[#This Row],[Insumos]],[2]!Tabla10[Insumo],[2]!Tabla10[InsumoAbrev],"",0))</f>
        <v/>
      </c>
      <c r="S1673" s="191"/>
    </row>
    <row r="1674" spans="2:19">
      <c r="B1674" s="191" t="str">
        <f>IF('Formulario PPGR3'!$G1674="","",CONCATENATE('Formulario PPGR3'!$C1674,".",'Formulario PPGR3'!$D1674,".",'Formulario PPGR3'!$E1674,".",'Formulario PPGR3'!$F1674))</f>
        <v/>
      </c>
      <c r="C1674" s="191" t="str">
        <f>IF('Formulario PPGR3'!$G1674="","",'Formulario PPGR1'!#REF!)</f>
        <v/>
      </c>
      <c r="D1674" s="191" t="str">
        <f>IF('Formulario PPGR3'!$G1674="","",'Formulario PPGR1'!#REF!)</f>
        <v/>
      </c>
      <c r="E1674" s="191" t="str">
        <f>IF('Formulario PPGR3'!$G1674="","",'Formulario PPGR1'!#REF!)</f>
        <v/>
      </c>
      <c r="F1674" s="191" t="str">
        <f>IF('Formulario PPGR3'!$G1674="","",'Formulario PPGR1'!#REF!)</f>
        <v/>
      </c>
      <c r="G1674" s="241"/>
      <c r="H1674" s="528" t="e" cm="1" vm="1">
        <f t="array" ref="H1674">IF([2]!Tabla1[[#This Row],[Código_Actividad]]="","",_xlfn.XLOOKUP([2]!Tabla1[[#This Row],[Código_Actividad]],CodigoActividad,[2]!Tabla2[Actividades Programables Presupuestables],"",0))</f>
        <v>#REF!</v>
      </c>
      <c r="I1674" s="529" t="str">
        <f>IFERROR(VLOOKUP('[2]Formulario PPGR3'!$G1674,'[2]Formulario PPGR2'!$H$9:$V$534,15,FALSE),"")</f>
        <v/>
      </c>
      <c r="J1674" s="534"/>
      <c r="K1674" s="533"/>
      <c r="L1674" s="530" t="str">
        <f>IF([2]!Tabla1[[#This Row],[Descripción]]="","",_xlfn.XLOOKUP([2]!Tabla1[[#This Row],[Descripción]],[2]!Tabla10[Descripción],[2]!Tabla10[Unidad de Medida],"",0))</f>
        <v/>
      </c>
      <c r="M1674" s="321"/>
      <c r="N1674" s="546" t="str">
        <f>IF([2]!Tabla1[[#This Row],[Descripción]]="","",_xlfn.XLOOKUP([2]!Tabla1[[#This Row],[Descripción]],[2]!Tabla10[Descripción],[2]!Tabla10[Precio Unitario],0))</f>
        <v/>
      </c>
      <c r="O1674" s="546" t="str">
        <f>IF([2]!Tabla1[[#This Row],[Cantidad de Insumos]]="","",[2]!Tabla1[[#This Row],[Precio Unitario]]*[2]!Tabla1[[#This Row],[Cantidad de Insumos]])</f>
        <v/>
      </c>
      <c r="P1674" s="531" t="str">
        <f>IF([2]!Tabla1[[#This Row],[Descripción]]="","",_xlfn.XLOOKUP([2]!Tabla1[[#This Row],[Descripción]],[2]!Tabla10[Descripción],[2]!Tabla10[CODIGO PRESUPUESTARIO],0))</f>
        <v/>
      </c>
      <c r="Q1674" s="532"/>
      <c r="R1674" s="532" t="str">
        <f>IF([2]!Tabla1[[#This Row],[Insumos]]="","",_xlfn.XLOOKUP([2]!Tabla1[[#This Row],[Insumos]],[2]!Tabla10[Insumo],[2]!Tabla10[InsumoAbrev],"",0))</f>
        <v/>
      </c>
      <c r="S1674" s="191"/>
    </row>
    <row r="1675" spans="2:19">
      <c r="B1675" s="191" t="str">
        <f>IF('Formulario PPGR3'!$G1675="","",CONCATENATE('Formulario PPGR3'!$C1675,".",'Formulario PPGR3'!$D1675,".",'Formulario PPGR3'!$E1675,".",'Formulario PPGR3'!$F1675))</f>
        <v/>
      </c>
      <c r="C1675" s="191" t="str">
        <f>IF('Formulario PPGR3'!$G1675="","",'Formulario PPGR1'!#REF!)</f>
        <v/>
      </c>
      <c r="D1675" s="191" t="str">
        <f>IF('Formulario PPGR3'!$G1675="","",'Formulario PPGR1'!#REF!)</f>
        <v/>
      </c>
      <c r="E1675" s="191" t="str">
        <f>IF('Formulario PPGR3'!$G1675="","",'Formulario PPGR1'!#REF!)</f>
        <v/>
      </c>
      <c r="F1675" s="191" t="str">
        <f>IF('Formulario PPGR3'!$G1675="","",'Formulario PPGR1'!#REF!)</f>
        <v/>
      </c>
      <c r="G1675" s="241"/>
      <c r="H1675" s="528" t="e" cm="1" vm="1">
        <f t="array" ref="H1675">IF([2]!Tabla1[[#This Row],[Código_Actividad]]="","",_xlfn.XLOOKUP([2]!Tabla1[[#This Row],[Código_Actividad]],CodigoActividad,[2]!Tabla2[Actividades Programables Presupuestables],"",0))</f>
        <v>#REF!</v>
      </c>
      <c r="I1675" s="529" t="str">
        <f>IFERROR(VLOOKUP('[2]Formulario PPGR3'!$G1675,'[2]Formulario PPGR2'!$H$9:$V$534,15,FALSE),"")</f>
        <v/>
      </c>
      <c r="J1675" s="534"/>
      <c r="K1675" s="533"/>
      <c r="L1675" s="530" t="str">
        <f>IF([2]!Tabla1[[#This Row],[Descripción]]="","",_xlfn.XLOOKUP([2]!Tabla1[[#This Row],[Descripción]],[2]!Tabla10[Descripción],[2]!Tabla10[Unidad de Medida],"",0))</f>
        <v/>
      </c>
      <c r="M1675" s="321"/>
      <c r="N1675" s="546" t="str">
        <f>IF([2]!Tabla1[[#This Row],[Descripción]]="","",_xlfn.XLOOKUP([2]!Tabla1[[#This Row],[Descripción]],[2]!Tabla10[Descripción],[2]!Tabla10[Precio Unitario],0))</f>
        <v/>
      </c>
      <c r="O1675" s="546" t="str">
        <f>IF([2]!Tabla1[[#This Row],[Cantidad de Insumos]]="","",[2]!Tabla1[[#This Row],[Precio Unitario]]*[2]!Tabla1[[#This Row],[Cantidad de Insumos]])</f>
        <v/>
      </c>
      <c r="P1675" s="531" t="str">
        <f>IF([2]!Tabla1[[#This Row],[Descripción]]="","",_xlfn.XLOOKUP([2]!Tabla1[[#This Row],[Descripción]],[2]!Tabla10[Descripción],[2]!Tabla10[CODIGO PRESUPUESTARIO],0))</f>
        <v/>
      </c>
      <c r="Q1675" s="532"/>
      <c r="R1675" s="532" t="str">
        <f>IF([2]!Tabla1[[#This Row],[Insumos]]="","",_xlfn.XLOOKUP([2]!Tabla1[[#This Row],[Insumos]],[2]!Tabla10[Insumo],[2]!Tabla10[InsumoAbrev],"",0))</f>
        <v/>
      </c>
      <c r="S1675" s="191"/>
    </row>
    <row r="1676" spans="2:19">
      <c r="B1676" s="191" t="str">
        <f>IF('Formulario PPGR3'!$G1676="","",CONCATENATE('Formulario PPGR3'!$C1676,".",'Formulario PPGR3'!$D1676,".",'Formulario PPGR3'!$E1676,".",'Formulario PPGR3'!$F1676))</f>
        <v/>
      </c>
      <c r="C1676" s="191" t="str">
        <f>IF('Formulario PPGR3'!$G1676="","",'Formulario PPGR1'!#REF!)</f>
        <v/>
      </c>
      <c r="D1676" s="191" t="str">
        <f>IF('Formulario PPGR3'!$G1676="","",'Formulario PPGR1'!#REF!)</f>
        <v/>
      </c>
      <c r="E1676" s="191" t="str">
        <f>IF('Formulario PPGR3'!$G1676="","",'Formulario PPGR1'!#REF!)</f>
        <v/>
      </c>
      <c r="F1676" s="191" t="str">
        <f>IF('Formulario PPGR3'!$G1676="","",'Formulario PPGR1'!#REF!)</f>
        <v/>
      </c>
      <c r="G1676" s="241"/>
      <c r="H1676" s="528" t="e" cm="1" vm="1">
        <f t="array" ref="H1676">IF([2]!Tabla1[[#This Row],[Código_Actividad]]="","",_xlfn.XLOOKUP([2]!Tabla1[[#This Row],[Código_Actividad]],CodigoActividad,[2]!Tabla2[Actividades Programables Presupuestables],"",0))</f>
        <v>#REF!</v>
      </c>
      <c r="I1676" s="529" t="str">
        <f>IFERROR(VLOOKUP('[2]Formulario PPGR3'!$G1676,'[2]Formulario PPGR2'!$H$9:$V$534,15,FALSE),"")</f>
        <v/>
      </c>
      <c r="J1676" s="534"/>
      <c r="K1676" s="533"/>
      <c r="L1676" s="530" t="str">
        <f>IF([2]!Tabla1[[#This Row],[Descripción]]="","",_xlfn.XLOOKUP([2]!Tabla1[[#This Row],[Descripción]],[2]!Tabla10[Descripción],[2]!Tabla10[Unidad de Medida],"",0))</f>
        <v/>
      </c>
      <c r="M1676" s="321"/>
      <c r="N1676" s="546" t="str">
        <f>IF([2]!Tabla1[[#This Row],[Descripción]]="","",_xlfn.XLOOKUP([2]!Tabla1[[#This Row],[Descripción]],[2]!Tabla10[Descripción],[2]!Tabla10[Precio Unitario],0))</f>
        <v/>
      </c>
      <c r="O1676" s="546" t="str">
        <f>IF([2]!Tabla1[[#This Row],[Cantidad de Insumos]]="","",[2]!Tabla1[[#This Row],[Precio Unitario]]*[2]!Tabla1[[#This Row],[Cantidad de Insumos]])</f>
        <v/>
      </c>
      <c r="P1676" s="531" t="str">
        <f>IF([2]!Tabla1[[#This Row],[Descripción]]="","",_xlfn.XLOOKUP([2]!Tabla1[[#This Row],[Descripción]],[2]!Tabla10[Descripción],[2]!Tabla10[CODIGO PRESUPUESTARIO],0))</f>
        <v/>
      </c>
      <c r="Q1676" s="532"/>
      <c r="R1676" s="532" t="str">
        <f>IF([2]!Tabla1[[#This Row],[Insumos]]="","",_xlfn.XLOOKUP([2]!Tabla1[[#This Row],[Insumos]],[2]!Tabla10[Insumo],[2]!Tabla10[InsumoAbrev],"",0))</f>
        <v/>
      </c>
      <c r="S1676" s="191"/>
    </row>
    <row r="1677" spans="2:19">
      <c r="B1677" s="191" t="str">
        <f>IF('Formulario PPGR3'!$G1677="","",CONCATENATE('Formulario PPGR3'!$C1677,".",'Formulario PPGR3'!$D1677,".",'Formulario PPGR3'!$E1677,".",'Formulario PPGR3'!$F1677))</f>
        <v/>
      </c>
      <c r="C1677" s="191" t="str">
        <f>IF('Formulario PPGR3'!$G1677="","",'Formulario PPGR1'!#REF!)</f>
        <v/>
      </c>
      <c r="D1677" s="191" t="str">
        <f>IF('Formulario PPGR3'!$G1677="","",'Formulario PPGR1'!#REF!)</f>
        <v/>
      </c>
      <c r="E1677" s="191" t="str">
        <f>IF('Formulario PPGR3'!$G1677="","",'Formulario PPGR1'!#REF!)</f>
        <v/>
      </c>
      <c r="F1677" s="191" t="str">
        <f>IF('Formulario PPGR3'!$G1677="","",'Formulario PPGR1'!#REF!)</f>
        <v/>
      </c>
      <c r="G1677" s="241"/>
      <c r="H1677" s="528" t="e" cm="1" vm="1">
        <f t="array" ref="H1677">IF([2]!Tabla1[[#This Row],[Código_Actividad]]="","",_xlfn.XLOOKUP([2]!Tabla1[[#This Row],[Código_Actividad]],CodigoActividad,[2]!Tabla2[Actividades Programables Presupuestables],"",0))</f>
        <v>#REF!</v>
      </c>
      <c r="I1677" s="529" t="str">
        <f>IFERROR(VLOOKUP('[2]Formulario PPGR3'!$G1677,'[2]Formulario PPGR2'!$H$9:$V$534,15,FALSE),"")</f>
        <v/>
      </c>
      <c r="J1677" s="534"/>
      <c r="K1677" s="533"/>
      <c r="L1677" s="530" t="str">
        <f>IF([2]!Tabla1[[#This Row],[Descripción]]="","",_xlfn.XLOOKUP([2]!Tabla1[[#This Row],[Descripción]],[2]!Tabla10[Descripción],[2]!Tabla10[Unidad de Medida],"",0))</f>
        <v/>
      </c>
      <c r="M1677" s="321"/>
      <c r="N1677" s="546" t="str">
        <f>IF([2]!Tabla1[[#This Row],[Descripción]]="","",_xlfn.XLOOKUP([2]!Tabla1[[#This Row],[Descripción]],[2]!Tabla10[Descripción],[2]!Tabla10[Precio Unitario],0))</f>
        <v/>
      </c>
      <c r="O1677" s="546" t="str">
        <f>IF([2]!Tabla1[[#This Row],[Cantidad de Insumos]]="","",[2]!Tabla1[[#This Row],[Precio Unitario]]*[2]!Tabla1[[#This Row],[Cantidad de Insumos]])</f>
        <v/>
      </c>
      <c r="P1677" s="531" t="str">
        <f>IF([2]!Tabla1[[#This Row],[Descripción]]="","",_xlfn.XLOOKUP([2]!Tabla1[[#This Row],[Descripción]],[2]!Tabla10[Descripción],[2]!Tabla10[CODIGO PRESUPUESTARIO],0))</f>
        <v/>
      </c>
      <c r="Q1677" s="532"/>
      <c r="R1677" s="532" t="str">
        <f>IF([2]!Tabla1[[#This Row],[Insumos]]="","",_xlfn.XLOOKUP([2]!Tabla1[[#This Row],[Insumos]],[2]!Tabla10[Insumo],[2]!Tabla10[InsumoAbrev],"",0))</f>
        <v/>
      </c>
      <c r="S1677" s="191"/>
    </row>
    <row r="1678" spans="2:19">
      <c r="B1678" s="191" t="str">
        <f>IF('Formulario PPGR3'!$G1678="","",CONCATENATE('Formulario PPGR3'!$C1678,".",'Formulario PPGR3'!$D1678,".",'Formulario PPGR3'!$E1678,".",'Formulario PPGR3'!$F1678))</f>
        <v/>
      </c>
      <c r="C1678" s="191" t="str">
        <f>IF('Formulario PPGR3'!$G1678="","",'Formulario PPGR1'!#REF!)</f>
        <v/>
      </c>
      <c r="D1678" s="191" t="str">
        <f>IF('Formulario PPGR3'!$G1678="","",'Formulario PPGR1'!#REF!)</f>
        <v/>
      </c>
      <c r="E1678" s="191" t="str">
        <f>IF('Formulario PPGR3'!$G1678="","",'Formulario PPGR1'!#REF!)</f>
        <v/>
      </c>
      <c r="F1678" s="191" t="str">
        <f>IF('Formulario PPGR3'!$G1678="","",'Formulario PPGR1'!#REF!)</f>
        <v/>
      </c>
      <c r="G1678" s="241"/>
      <c r="H1678" s="528" t="e" cm="1" vm="1">
        <f t="array" ref="H1678">IF([2]!Tabla1[[#This Row],[Código_Actividad]]="","",_xlfn.XLOOKUP([2]!Tabla1[[#This Row],[Código_Actividad]],CodigoActividad,[2]!Tabla2[Actividades Programables Presupuestables],"",0))</f>
        <v>#REF!</v>
      </c>
      <c r="I1678" s="529" t="str">
        <f>IFERROR(VLOOKUP('[2]Formulario PPGR3'!$G1678,'[2]Formulario PPGR2'!$H$9:$V$534,15,FALSE),"")</f>
        <v/>
      </c>
      <c r="J1678" s="534"/>
      <c r="K1678" s="533"/>
      <c r="L1678" s="530" t="str">
        <f>IF([2]!Tabla1[[#This Row],[Descripción]]="","",_xlfn.XLOOKUP([2]!Tabla1[[#This Row],[Descripción]],[2]!Tabla10[Descripción],[2]!Tabla10[Unidad de Medida],"",0))</f>
        <v/>
      </c>
      <c r="M1678" s="321"/>
      <c r="N1678" s="546" t="str">
        <f>IF([2]!Tabla1[[#This Row],[Descripción]]="","",_xlfn.XLOOKUP([2]!Tabla1[[#This Row],[Descripción]],[2]!Tabla10[Descripción],[2]!Tabla10[Precio Unitario],0))</f>
        <v/>
      </c>
      <c r="O1678" s="546" t="str">
        <f>IF([2]!Tabla1[[#This Row],[Cantidad de Insumos]]="","",[2]!Tabla1[[#This Row],[Precio Unitario]]*[2]!Tabla1[[#This Row],[Cantidad de Insumos]])</f>
        <v/>
      </c>
      <c r="P1678" s="531" t="str">
        <f>IF([2]!Tabla1[[#This Row],[Descripción]]="","",_xlfn.XLOOKUP([2]!Tabla1[[#This Row],[Descripción]],[2]!Tabla10[Descripción],[2]!Tabla10[CODIGO PRESUPUESTARIO],0))</f>
        <v/>
      </c>
      <c r="Q1678" s="532"/>
      <c r="R1678" s="532" t="str">
        <f>IF([2]!Tabla1[[#This Row],[Insumos]]="","",_xlfn.XLOOKUP([2]!Tabla1[[#This Row],[Insumos]],[2]!Tabla10[Insumo],[2]!Tabla10[InsumoAbrev],"",0))</f>
        <v/>
      </c>
      <c r="S1678" s="191"/>
    </row>
    <row r="1679" spans="2:19">
      <c r="B1679" s="191" t="str">
        <f>IF('Formulario PPGR3'!$G1679="","",CONCATENATE('Formulario PPGR3'!$C1679,".",'Formulario PPGR3'!$D1679,".",'Formulario PPGR3'!$E1679,".",'Formulario PPGR3'!$F1679))</f>
        <v/>
      </c>
      <c r="C1679" s="191" t="str">
        <f>IF('Formulario PPGR3'!$G1679="","",'Formulario PPGR1'!#REF!)</f>
        <v/>
      </c>
      <c r="D1679" s="191" t="str">
        <f>IF('Formulario PPGR3'!$G1679="","",'Formulario PPGR1'!#REF!)</f>
        <v/>
      </c>
      <c r="E1679" s="191" t="str">
        <f>IF('Formulario PPGR3'!$G1679="","",'Formulario PPGR1'!#REF!)</f>
        <v/>
      </c>
      <c r="F1679" s="191" t="str">
        <f>IF('Formulario PPGR3'!$G1679="","",'Formulario PPGR1'!#REF!)</f>
        <v/>
      </c>
      <c r="G1679" s="241"/>
      <c r="H1679" s="528" t="e" cm="1" vm="1">
        <f t="array" ref="H1679">IF([2]!Tabla1[[#This Row],[Código_Actividad]]="","",_xlfn.XLOOKUP([2]!Tabla1[[#This Row],[Código_Actividad]],CodigoActividad,[2]!Tabla2[Actividades Programables Presupuestables],"",0))</f>
        <v>#REF!</v>
      </c>
      <c r="I1679" s="529" t="str">
        <f>IFERROR(VLOOKUP('[2]Formulario PPGR3'!$G1679,'[2]Formulario PPGR2'!$H$9:$V$534,15,FALSE),"")</f>
        <v/>
      </c>
      <c r="J1679" s="534"/>
      <c r="K1679" s="533"/>
      <c r="L1679" s="530" t="str">
        <f>IF([2]!Tabla1[[#This Row],[Descripción]]="","",_xlfn.XLOOKUP([2]!Tabla1[[#This Row],[Descripción]],[2]!Tabla10[Descripción],[2]!Tabla10[Unidad de Medida],"",0))</f>
        <v/>
      </c>
      <c r="M1679" s="321"/>
      <c r="N1679" s="546" t="str">
        <f>IF([2]!Tabla1[[#This Row],[Descripción]]="","",_xlfn.XLOOKUP([2]!Tabla1[[#This Row],[Descripción]],[2]!Tabla10[Descripción],[2]!Tabla10[Precio Unitario],0))</f>
        <v/>
      </c>
      <c r="O1679" s="546" t="str">
        <f>IF([2]!Tabla1[[#This Row],[Cantidad de Insumos]]="","",[2]!Tabla1[[#This Row],[Precio Unitario]]*[2]!Tabla1[[#This Row],[Cantidad de Insumos]])</f>
        <v/>
      </c>
      <c r="P1679" s="531" t="str">
        <f>IF([2]!Tabla1[[#This Row],[Descripción]]="","",_xlfn.XLOOKUP([2]!Tabla1[[#This Row],[Descripción]],[2]!Tabla10[Descripción],[2]!Tabla10[CODIGO PRESUPUESTARIO],0))</f>
        <v/>
      </c>
      <c r="Q1679" s="532"/>
      <c r="R1679" s="532" t="str">
        <f>IF([2]!Tabla1[[#This Row],[Insumos]]="","",_xlfn.XLOOKUP([2]!Tabla1[[#This Row],[Insumos]],[2]!Tabla10[Insumo],[2]!Tabla10[InsumoAbrev],"",0))</f>
        <v/>
      </c>
      <c r="S1679" s="191"/>
    </row>
    <row r="1680" spans="2:19">
      <c r="B1680" s="191" t="str">
        <f>IF('Formulario PPGR3'!$G1680="","",CONCATENATE('Formulario PPGR3'!$C1680,".",'Formulario PPGR3'!$D1680,".",'Formulario PPGR3'!$E1680,".",'Formulario PPGR3'!$F1680))</f>
        <v/>
      </c>
      <c r="C1680" s="191" t="str">
        <f>IF('Formulario PPGR3'!$G1680="","",'Formulario PPGR1'!#REF!)</f>
        <v/>
      </c>
      <c r="D1680" s="191" t="str">
        <f>IF('Formulario PPGR3'!$G1680="","",'Formulario PPGR1'!#REF!)</f>
        <v/>
      </c>
      <c r="E1680" s="191" t="str">
        <f>IF('Formulario PPGR3'!$G1680="","",'Formulario PPGR1'!#REF!)</f>
        <v/>
      </c>
      <c r="F1680" s="191" t="str">
        <f>IF('Formulario PPGR3'!$G1680="","",'Formulario PPGR1'!#REF!)</f>
        <v/>
      </c>
      <c r="G1680" s="241"/>
      <c r="H1680" s="528" t="e" cm="1" vm="1">
        <f t="array" ref="H1680">IF([2]!Tabla1[[#This Row],[Código_Actividad]]="","",_xlfn.XLOOKUP([2]!Tabla1[[#This Row],[Código_Actividad]],CodigoActividad,[2]!Tabla2[Actividades Programables Presupuestables],"",0))</f>
        <v>#REF!</v>
      </c>
      <c r="I1680" s="529" t="str">
        <f>IFERROR(VLOOKUP('[2]Formulario PPGR3'!$G1680,'[2]Formulario PPGR2'!$H$9:$V$534,15,FALSE),"")</f>
        <v/>
      </c>
      <c r="J1680" s="534"/>
      <c r="K1680" s="533"/>
      <c r="L1680" s="530" t="str">
        <f>IF([2]!Tabla1[[#This Row],[Descripción]]="","",_xlfn.XLOOKUP([2]!Tabla1[[#This Row],[Descripción]],[2]!Tabla10[Descripción],[2]!Tabla10[Unidad de Medida],"",0))</f>
        <v/>
      </c>
      <c r="M1680" s="321"/>
      <c r="N1680" s="546" t="str">
        <f>IF([2]!Tabla1[[#This Row],[Descripción]]="","",_xlfn.XLOOKUP([2]!Tabla1[[#This Row],[Descripción]],[2]!Tabla10[Descripción],[2]!Tabla10[Precio Unitario],0))</f>
        <v/>
      </c>
      <c r="O1680" s="546" t="str">
        <f>IF([2]!Tabla1[[#This Row],[Cantidad de Insumos]]="","",[2]!Tabla1[[#This Row],[Precio Unitario]]*[2]!Tabla1[[#This Row],[Cantidad de Insumos]])</f>
        <v/>
      </c>
      <c r="P1680" s="531" t="str">
        <f>IF([2]!Tabla1[[#This Row],[Descripción]]="","",_xlfn.XLOOKUP([2]!Tabla1[[#This Row],[Descripción]],[2]!Tabla10[Descripción],[2]!Tabla10[CODIGO PRESUPUESTARIO],0))</f>
        <v/>
      </c>
      <c r="Q1680" s="532"/>
      <c r="R1680" s="532" t="str">
        <f>IF([2]!Tabla1[[#This Row],[Insumos]]="","",_xlfn.XLOOKUP([2]!Tabla1[[#This Row],[Insumos]],[2]!Tabla10[Insumo],[2]!Tabla10[InsumoAbrev],"",0))</f>
        <v/>
      </c>
      <c r="S1680" s="191"/>
    </row>
    <row r="1681" spans="2:19">
      <c r="B1681" s="191" t="str">
        <f>IF('Formulario PPGR3'!$G1681="","",CONCATENATE('Formulario PPGR3'!$C1681,".",'Formulario PPGR3'!$D1681,".",'Formulario PPGR3'!$E1681,".",'Formulario PPGR3'!$F1681))</f>
        <v/>
      </c>
      <c r="C1681" s="191" t="str">
        <f>IF('Formulario PPGR3'!$G1681="","",'Formulario PPGR1'!#REF!)</f>
        <v/>
      </c>
      <c r="D1681" s="191" t="str">
        <f>IF('Formulario PPGR3'!$G1681="","",'Formulario PPGR1'!#REF!)</f>
        <v/>
      </c>
      <c r="E1681" s="191" t="str">
        <f>IF('Formulario PPGR3'!$G1681="","",'Formulario PPGR1'!#REF!)</f>
        <v/>
      </c>
      <c r="F1681" s="191" t="str">
        <f>IF('Formulario PPGR3'!$G1681="","",'Formulario PPGR1'!#REF!)</f>
        <v/>
      </c>
      <c r="G1681" s="241"/>
      <c r="H1681" s="528" t="e" cm="1" vm="1">
        <f t="array" ref="H1681">IF([2]!Tabla1[[#This Row],[Código_Actividad]]="","",_xlfn.XLOOKUP([2]!Tabla1[[#This Row],[Código_Actividad]],CodigoActividad,[2]!Tabla2[Actividades Programables Presupuestables],"",0))</f>
        <v>#REF!</v>
      </c>
      <c r="I1681" s="529" t="str">
        <f>IFERROR(VLOOKUP('[2]Formulario PPGR3'!$G1681,'[2]Formulario PPGR2'!$H$9:$V$534,15,FALSE),"")</f>
        <v/>
      </c>
      <c r="J1681" s="534"/>
      <c r="K1681" s="533"/>
      <c r="L1681" s="530" t="str">
        <f>IF([2]!Tabla1[[#This Row],[Descripción]]="","",_xlfn.XLOOKUP([2]!Tabla1[[#This Row],[Descripción]],[2]!Tabla10[Descripción],[2]!Tabla10[Unidad de Medida],"",0))</f>
        <v/>
      </c>
      <c r="M1681" s="321"/>
      <c r="N1681" s="546" t="str">
        <f>IF([2]!Tabla1[[#This Row],[Descripción]]="","",_xlfn.XLOOKUP([2]!Tabla1[[#This Row],[Descripción]],[2]!Tabla10[Descripción],[2]!Tabla10[Precio Unitario],0))</f>
        <v/>
      </c>
      <c r="O1681" s="546" t="str">
        <f>IF([2]!Tabla1[[#This Row],[Cantidad de Insumos]]="","",[2]!Tabla1[[#This Row],[Precio Unitario]]*[2]!Tabla1[[#This Row],[Cantidad de Insumos]])</f>
        <v/>
      </c>
      <c r="P1681" s="531" t="str">
        <f>IF([2]!Tabla1[[#This Row],[Descripción]]="","",_xlfn.XLOOKUP([2]!Tabla1[[#This Row],[Descripción]],[2]!Tabla10[Descripción],[2]!Tabla10[CODIGO PRESUPUESTARIO],0))</f>
        <v/>
      </c>
      <c r="Q1681" s="532"/>
      <c r="R1681" s="532" t="str">
        <f>IF([2]!Tabla1[[#This Row],[Insumos]]="","",_xlfn.XLOOKUP([2]!Tabla1[[#This Row],[Insumos]],[2]!Tabla10[Insumo],[2]!Tabla10[InsumoAbrev],"",0))</f>
        <v/>
      </c>
      <c r="S1681" s="191"/>
    </row>
    <row r="1682" spans="2:19">
      <c r="B1682" s="191" t="str">
        <f>IF('Formulario PPGR3'!$G1682="","",CONCATENATE('Formulario PPGR3'!$C1682,".",'Formulario PPGR3'!$D1682,".",'Formulario PPGR3'!$E1682,".",'Formulario PPGR3'!$F1682))</f>
        <v/>
      </c>
      <c r="C1682" s="191" t="str">
        <f>IF('Formulario PPGR3'!$G1682="","",'Formulario PPGR1'!#REF!)</f>
        <v/>
      </c>
      <c r="D1682" s="191" t="str">
        <f>IF('Formulario PPGR3'!$G1682="","",'Formulario PPGR1'!#REF!)</f>
        <v/>
      </c>
      <c r="E1682" s="191" t="str">
        <f>IF('Formulario PPGR3'!$G1682="","",'Formulario PPGR1'!#REF!)</f>
        <v/>
      </c>
      <c r="F1682" s="191" t="str">
        <f>IF('Formulario PPGR3'!$G1682="","",'Formulario PPGR1'!#REF!)</f>
        <v/>
      </c>
      <c r="G1682" s="241"/>
      <c r="H1682" s="528" t="e" cm="1" vm="1">
        <f t="array" ref="H1682">IF([2]!Tabla1[[#This Row],[Código_Actividad]]="","",_xlfn.XLOOKUP([2]!Tabla1[[#This Row],[Código_Actividad]],CodigoActividad,[2]!Tabla2[Actividades Programables Presupuestables],"",0))</f>
        <v>#REF!</v>
      </c>
      <c r="I1682" s="529" t="str">
        <f>IFERROR(VLOOKUP('[2]Formulario PPGR3'!$G1682,'[2]Formulario PPGR2'!$H$9:$V$534,15,FALSE),"")</f>
        <v/>
      </c>
      <c r="J1682" s="534"/>
      <c r="K1682" s="533"/>
      <c r="L1682" s="530" t="str">
        <f>IF([2]!Tabla1[[#This Row],[Descripción]]="","",_xlfn.XLOOKUP([2]!Tabla1[[#This Row],[Descripción]],[2]!Tabla10[Descripción],[2]!Tabla10[Unidad de Medida],"",0))</f>
        <v/>
      </c>
      <c r="M1682" s="321"/>
      <c r="N1682" s="546" t="str">
        <f>IF([2]!Tabla1[[#This Row],[Descripción]]="","",_xlfn.XLOOKUP([2]!Tabla1[[#This Row],[Descripción]],[2]!Tabla10[Descripción],[2]!Tabla10[Precio Unitario],0))</f>
        <v/>
      </c>
      <c r="O1682" s="546" t="str">
        <f>IF([2]!Tabla1[[#This Row],[Cantidad de Insumos]]="","",[2]!Tabla1[[#This Row],[Precio Unitario]]*[2]!Tabla1[[#This Row],[Cantidad de Insumos]])</f>
        <v/>
      </c>
      <c r="P1682" s="531" t="str">
        <f>IF([2]!Tabla1[[#This Row],[Descripción]]="","",_xlfn.XLOOKUP([2]!Tabla1[[#This Row],[Descripción]],[2]!Tabla10[Descripción],[2]!Tabla10[CODIGO PRESUPUESTARIO],0))</f>
        <v/>
      </c>
      <c r="Q1682" s="532"/>
      <c r="R1682" s="532" t="str">
        <f>IF([2]!Tabla1[[#This Row],[Insumos]]="","",_xlfn.XLOOKUP([2]!Tabla1[[#This Row],[Insumos]],[2]!Tabla10[Insumo],[2]!Tabla10[InsumoAbrev],"",0))</f>
        <v/>
      </c>
      <c r="S1682" s="191"/>
    </row>
    <row r="1683" spans="2:19">
      <c r="B1683" s="191" t="str">
        <f>IF('Formulario PPGR3'!$G1683="","",CONCATENATE('Formulario PPGR3'!$C1683,".",'Formulario PPGR3'!$D1683,".",'Formulario PPGR3'!$E1683,".",'Formulario PPGR3'!$F1683))</f>
        <v/>
      </c>
      <c r="C1683" s="191" t="str">
        <f>IF('Formulario PPGR3'!$G1683="","",'Formulario PPGR1'!#REF!)</f>
        <v/>
      </c>
      <c r="D1683" s="191" t="str">
        <f>IF('Formulario PPGR3'!$G1683="","",'Formulario PPGR1'!#REF!)</f>
        <v/>
      </c>
      <c r="E1683" s="191" t="str">
        <f>IF('Formulario PPGR3'!$G1683="","",'Formulario PPGR1'!#REF!)</f>
        <v/>
      </c>
      <c r="F1683" s="191" t="str">
        <f>IF('Formulario PPGR3'!$G1683="","",'Formulario PPGR1'!#REF!)</f>
        <v/>
      </c>
      <c r="G1683" s="241"/>
      <c r="H1683" s="528" t="e" cm="1" vm="1">
        <f t="array" ref="H1683">IF([2]!Tabla1[[#This Row],[Código_Actividad]]="","",_xlfn.XLOOKUP([2]!Tabla1[[#This Row],[Código_Actividad]],CodigoActividad,[2]!Tabla2[Actividades Programables Presupuestables],"",0))</f>
        <v>#REF!</v>
      </c>
      <c r="I1683" s="529" t="str">
        <f>IFERROR(VLOOKUP('[2]Formulario PPGR3'!$G1683,'[2]Formulario PPGR2'!$H$9:$V$534,15,FALSE),"")</f>
        <v/>
      </c>
      <c r="J1683" s="534"/>
      <c r="K1683" s="533"/>
      <c r="L1683" s="530" t="str">
        <f>IF([2]!Tabla1[[#This Row],[Descripción]]="","",_xlfn.XLOOKUP([2]!Tabla1[[#This Row],[Descripción]],[2]!Tabla10[Descripción],[2]!Tabla10[Unidad de Medida],"",0))</f>
        <v/>
      </c>
      <c r="M1683" s="321"/>
      <c r="N1683" s="546" t="str">
        <f>IF([2]!Tabla1[[#This Row],[Descripción]]="","",_xlfn.XLOOKUP([2]!Tabla1[[#This Row],[Descripción]],[2]!Tabla10[Descripción],[2]!Tabla10[Precio Unitario],0))</f>
        <v/>
      </c>
      <c r="O1683" s="546" t="str">
        <f>IF([2]!Tabla1[[#This Row],[Cantidad de Insumos]]="","",[2]!Tabla1[[#This Row],[Precio Unitario]]*[2]!Tabla1[[#This Row],[Cantidad de Insumos]])</f>
        <v/>
      </c>
      <c r="P1683" s="531" t="str">
        <f>IF([2]!Tabla1[[#This Row],[Descripción]]="","",_xlfn.XLOOKUP([2]!Tabla1[[#This Row],[Descripción]],[2]!Tabla10[Descripción],[2]!Tabla10[CODIGO PRESUPUESTARIO],0))</f>
        <v/>
      </c>
      <c r="Q1683" s="532"/>
      <c r="R1683" s="532" t="str">
        <f>IF([2]!Tabla1[[#This Row],[Insumos]]="","",_xlfn.XLOOKUP([2]!Tabla1[[#This Row],[Insumos]],[2]!Tabla10[Insumo],[2]!Tabla10[InsumoAbrev],"",0))</f>
        <v/>
      </c>
      <c r="S1683" s="191"/>
    </row>
    <row r="1684" spans="2:19">
      <c r="B1684" s="191" t="str">
        <f>IF('Formulario PPGR3'!$G1684="","",CONCATENATE('Formulario PPGR3'!$C1684,".",'Formulario PPGR3'!$D1684,".",'Formulario PPGR3'!$E1684,".",'Formulario PPGR3'!$F1684))</f>
        <v/>
      </c>
      <c r="C1684" s="191" t="str">
        <f>IF('Formulario PPGR3'!$G1684="","",'Formulario PPGR1'!#REF!)</f>
        <v/>
      </c>
      <c r="D1684" s="191" t="str">
        <f>IF('Formulario PPGR3'!$G1684="","",'Formulario PPGR1'!#REF!)</f>
        <v/>
      </c>
      <c r="E1684" s="191" t="str">
        <f>IF('Formulario PPGR3'!$G1684="","",'Formulario PPGR1'!#REF!)</f>
        <v/>
      </c>
      <c r="F1684" s="191" t="str">
        <f>IF('Formulario PPGR3'!$G1684="","",'Formulario PPGR1'!#REF!)</f>
        <v/>
      </c>
      <c r="G1684" s="241"/>
      <c r="H1684" s="528" t="e" cm="1" vm="1">
        <f t="array" ref="H1684">IF([2]!Tabla1[[#This Row],[Código_Actividad]]="","",_xlfn.XLOOKUP([2]!Tabla1[[#This Row],[Código_Actividad]],CodigoActividad,[2]!Tabla2[Actividades Programables Presupuestables],"",0))</f>
        <v>#REF!</v>
      </c>
      <c r="I1684" s="529" t="str">
        <f>IFERROR(VLOOKUP('[2]Formulario PPGR3'!$G1684,'[2]Formulario PPGR2'!$H$9:$V$534,15,FALSE),"")</f>
        <v/>
      </c>
      <c r="J1684" s="534"/>
      <c r="K1684" s="533"/>
      <c r="L1684" s="530" t="str">
        <f>IF([2]!Tabla1[[#This Row],[Descripción]]="","",_xlfn.XLOOKUP([2]!Tabla1[[#This Row],[Descripción]],[2]!Tabla10[Descripción],[2]!Tabla10[Unidad de Medida],"",0))</f>
        <v/>
      </c>
      <c r="M1684" s="321"/>
      <c r="N1684" s="546" t="str">
        <f>IF([2]!Tabla1[[#This Row],[Descripción]]="","",_xlfn.XLOOKUP([2]!Tabla1[[#This Row],[Descripción]],[2]!Tabla10[Descripción],[2]!Tabla10[Precio Unitario],0))</f>
        <v/>
      </c>
      <c r="O1684" s="546" t="str">
        <f>IF([2]!Tabla1[[#This Row],[Cantidad de Insumos]]="","",[2]!Tabla1[[#This Row],[Precio Unitario]]*[2]!Tabla1[[#This Row],[Cantidad de Insumos]])</f>
        <v/>
      </c>
      <c r="P1684" s="531" t="str">
        <f>IF([2]!Tabla1[[#This Row],[Descripción]]="","",_xlfn.XLOOKUP([2]!Tabla1[[#This Row],[Descripción]],[2]!Tabla10[Descripción],[2]!Tabla10[CODIGO PRESUPUESTARIO],0))</f>
        <v/>
      </c>
      <c r="Q1684" s="532"/>
      <c r="R1684" s="532" t="str">
        <f>IF([2]!Tabla1[[#This Row],[Insumos]]="","",_xlfn.XLOOKUP([2]!Tabla1[[#This Row],[Insumos]],[2]!Tabla10[Insumo],[2]!Tabla10[InsumoAbrev],"",0))</f>
        <v/>
      </c>
      <c r="S1684" s="191"/>
    </row>
    <row r="1685" spans="2:19">
      <c r="B1685" s="191" t="str">
        <f>IF('Formulario PPGR3'!$G1685="","",CONCATENATE('Formulario PPGR3'!$C1685,".",'Formulario PPGR3'!$D1685,".",'Formulario PPGR3'!$E1685,".",'Formulario PPGR3'!$F1685))</f>
        <v/>
      </c>
      <c r="C1685" s="191" t="str">
        <f>IF('Formulario PPGR3'!$G1685="","",'Formulario PPGR1'!#REF!)</f>
        <v/>
      </c>
      <c r="D1685" s="191" t="str">
        <f>IF('Formulario PPGR3'!$G1685="","",'Formulario PPGR1'!#REF!)</f>
        <v/>
      </c>
      <c r="E1685" s="191" t="str">
        <f>IF('Formulario PPGR3'!$G1685="","",'Formulario PPGR1'!#REF!)</f>
        <v/>
      </c>
      <c r="F1685" s="191" t="str">
        <f>IF('Formulario PPGR3'!$G1685="","",'Formulario PPGR1'!#REF!)</f>
        <v/>
      </c>
      <c r="G1685" s="241"/>
      <c r="H1685" s="528" t="e" cm="1" vm="1">
        <f t="array" ref="H1685">IF([2]!Tabla1[[#This Row],[Código_Actividad]]="","",_xlfn.XLOOKUP([2]!Tabla1[[#This Row],[Código_Actividad]],CodigoActividad,[2]!Tabla2[Actividades Programables Presupuestables],"",0))</f>
        <v>#REF!</v>
      </c>
      <c r="I1685" s="529" t="str">
        <f>IFERROR(VLOOKUP('[2]Formulario PPGR3'!$G1685,'[2]Formulario PPGR2'!$H$9:$V$534,15,FALSE),"")</f>
        <v/>
      </c>
      <c r="J1685" s="534"/>
      <c r="K1685" s="533"/>
      <c r="L1685" s="530" t="str">
        <f>IF([2]!Tabla1[[#This Row],[Descripción]]="","",_xlfn.XLOOKUP([2]!Tabla1[[#This Row],[Descripción]],[2]!Tabla10[Descripción],[2]!Tabla10[Unidad de Medida],"",0))</f>
        <v/>
      </c>
      <c r="M1685" s="321"/>
      <c r="N1685" s="546" t="str">
        <f>IF([2]!Tabla1[[#This Row],[Descripción]]="","",_xlfn.XLOOKUP([2]!Tabla1[[#This Row],[Descripción]],[2]!Tabla10[Descripción],[2]!Tabla10[Precio Unitario],0))</f>
        <v/>
      </c>
      <c r="O1685" s="546" t="str">
        <f>IF([2]!Tabla1[[#This Row],[Cantidad de Insumos]]="","",[2]!Tabla1[[#This Row],[Precio Unitario]]*[2]!Tabla1[[#This Row],[Cantidad de Insumos]])</f>
        <v/>
      </c>
      <c r="P1685" s="531" t="str">
        <f>IF([2]!Tabla1[[#This Row],[Descripción]]="","",_xlfn.XLOOKUP([2]!Tabla1[[#This Row],[Descripción]],[2]!Tabla10[Descripción],[2]!Tabla10[CODIGO PRESUPUESTARIO],0))</f>
        <v/>
      </c>
      <c r="Q1685" s="532"/>
      <c r="R1685" s="532" t="str">
        <f>IF([2]!Tabla1[[#This Row],[Insumos]]="","",_xlfn.XLOOKUP([2]!Tabla1[[#This Row],[Insumos]],[2]!Tabla10[Insumo],[2]!Tabla10[InsumoAbrev],"",0))</f>
        <v/>
      </c>
      <c r="S1685" s="191"/>
    </row>
    <row r="1686" spans="2:19">
      <c r="B1686" s="191" t="str">
        <f>IF('Formulario PPGR3'!$G1686="","",CONCATENATE('Formulario PPGR3'!$C1686,".",'Formulario PPGR3'!$D1686,".",'Formulario PPGR3'!$E1686,".",'Formulario PPGR3'!$F1686))</f>
        <v/>
      </c>
      <c r="C1686" s="191" t="str">
        <f>IF('Formulario PPGR3'!$G1686="","",'Formulario PPGR1'!#REF!)</f>
        <v/>
      </c>
      <c r="D1686" s="191" t="str">
        <f>IF('Formulario PPGR3'!$G1686="","",'Formulario PPGR1'!#REF!)</f>
        <v/>
      </c>
      <c r="E1686" s="191" t="str">
        <f>IF('Formulario PPGR3'!$G1686="","",'Formulario PPGR1'!#REF!)</f>
        <v/>
      </c>
      <c r="F1686" s="191" t="str">
        <f>IF('Formulario PPGR3'!$G1686="","",'Formulario PPGR1'!#REF!)</f>
        <v/>
      </c>
      <c r="G1686" s="241"/>
      <c r="H1686" s="528" t="e" cm="1" vm="1">
        <f t="array" ref="H1686">IF([2]!Tabla1[[#This Row],[Código_Actividad]]="","",_xlfn.XLOOKUP([2]!Tabla1[[#This Row],[Código_Actividad]],CodigoActividad,[2]!Tabla2[Actividades Programables Presupuestables],"",0))</f>
        <v>#REF!</v>
      </c>
      <c r="I1686" s="529" t="str">
        <f>IFERROR(VLOOKUP('[2]Formulario PPGR3'!$G1686,'[2]Formulario PPGR2'!$H$9:$V$534,15,FALSE),"")</f>
        <v/>
      </c>
      <c r="J1686" s="534"/>
      <c r="K1686" s="533"/>
      <c r="L1686" s="530" t="str">
        <f>IF([2]!Tabla1[[#This Row],[Descripción]]="","",_xlfn.XLOOKUP([2]!Tabla1[[#This Row],[Descripción]],[2]!Tabla10[Descripción],[2]!Tabla10[Unidad de Medida],"",0))</f>
        <v/>
      </c>
      <c r="M1686" s="321"/>
      <c r="N1686" s="546" t="str">
        <f>IF([2]!Tabla1[[#This Row],[Descripción]]="","",_xlfn.XLOOKUP([2]!Tabla1[[#This Row],[Descripción]],[2]!Tabla10[Descripción],[2]!Tabla10[Precio Unitario],0))</f>
        <v/>
      </c>
      <c r="O1686" s="546" t="str">
        <f>IF([2]!Tabla1[[#This Row],[Cantidad de Insumos]]="","",[2]!Tabla1[[#This Row],[Precio Unitario]]*[2]!Tabla1[[#This Row],[Cantidad de Insumos]])</f>
        <v/>
      </c>
      <c r="P1686" s="531" t="str">
        <f>IF([2]!Tabla1[[#This Row],[Descripción]]="","",_xlfn.XLOOKUP([2]!Tabla1[[#This Row],[Descripción]],[2]!Tabla10[Descripción],[2]!Tabla10[CODIGO PRESUPUESTARIO],0))</f>
        <v/>
      </c>
      <c r="Q1686" s="532"/>
      <c r="R1686" s="532" t="str">
        <f>IF([2]!Tabla1[[#This Row],[Insumos]]="","",_xlfn.XLOOKUP([2]!Tabla1[[#This Row],[Insumos]],[2]!Tabla10[Insumo],[2]!Tabla10[InsumoAbrev],"",0))</f>
        <v/>
      </c>
      <c r="S1686" s="191"/>
    </row>
    <row r="1687" spans="2:19">
      <c r="B1687" s="191" t="str">
        <f>IF('Formulario PPGR3'!$G1687="","",CONCATENATE('Formulario PPGR3'!$C1687,".",'Formulario PPGR3'!$D1687,".",'Formulario PPGR3'!$E1687,".",'Formulario PPGR3'!$F1687))</f>
        <v/>
      </c>
      <c r="C1687" s="191" t="str">
        <f>IF('Formulario PPGR3'!$G1687="","",'Formulario PPGR1'!#REF!)</f>
        <v/>
      </c>
      <c r="D1687" s="191" t="str">
        <f>IF('Formulario PPGR3'!$G1687="","",'Formulario PPGR1'!#REF!)</f>
        <v/>
      </c>
      <c r="E1687" s="191" t="str">
        <f>IF('Formulario PPGR3'!$G1687="","",'Formulario PPGR1'!#REF!)</f>
        <v/>
      </c>
      <c r="F1687" s="191" t="str">
        <f>IF('Formulario PPGR3'!$G1687="","",'Formulario PPGR1'!#REF!)</f>
        <v/>
      </c>
      <c r="G1687" s="241"/>
      <c r="H1687" s="528" t="e" cm="1" vm="1">
        <f t="array" ref="H1687">IF([2]!Tabla1[[#This Row],[Código_Actividad]]="","",_xlfn.XLOOKUP([2]!Tabla1[[#This Row],[Código_Actividad]],CodigoActividad,[2]!Tabla2[Actividades Programables Presupuestables],"",0))</f>
        <v>#REF!</v>
      </c>
      <c r="I1687" s="529" t="str">
        <f>IFERROR(VLOOKUP('[2]Formulario PPGR3'!$G1687,'[2]Formulario PPGR2'!$H$9:$V$534,15,FALSE),"")</f>
        <v/>
      </c>
      <c r="J1687" s="534"/>
      <c r="K1687" s="533"/>
      <c r="L1687" s="530" t="str">
        <f>IF([2]!Tabla1[[#This Row],[Descripción]]="","",_xlfn.XLOOKUP([2]!Tabla1[[#This Row],[Descripción]],[2]!Tabla10[Descripción],[2]!Tabla10[Unidad de Medida],"",0))</f>
        <v/>
      </c>
      <c r="M1687" s="321"/>
      <c r="N1687" s="546" t="str">
        <f>IF([2]!Tabla1[[#This Row],[Descripción]]="","",_xlfn.XLOOKUP([2]!Tabla1[[#This Row],[Descripción]],[2]!Tabla10[Descripción],[2]!Tabla10[Precio Unitario],0))</f>
        <v/>
      </c>
      <c r="O1687" s="546" t="str">
        <f>IF([2]!Tabla1[[#This Row],[Cantidad de Insumos]]="","",[2]!Tabla1[[#This Row],[Precio Unitario]]*[2]!Tabla1[[#This Row],[Cantidad de Insumos]])</f>
        <v/>
      </c>
      <c r="P1687" s="531" t="str">
        <f>IF([2]!Tabla1[[#This Row],[Descripción]]="","",_xlfn.XLOOKUP([2]!Tabla1[[#This Row],[Descripción]],[2]!Tabla10[Descripción],[2]!Tabla10[CODIGO PRESUPUESTARIO],0))</f>
        <v/>
      </c>
      <c r="Q1687" s="532"/>
      <c r="R1687" s="532" t="str">
        <f>IF([2]!Tabla1[[#This Row],[Insumos]]="","",_xlfn.XLOOKUP([2]!Tabla1[[#This Row],[Insumos]],[2]!Tabla10[Insumo],[2]!Tabla10[InsumoAbrev],"",0))</f>
        <v/>
      </c>
      <c r="S1687" s="191"/>
    </row>
    <row r="1688" spans="2:19">
      <c r="B1688" s="191" t="str">
        <f>IF('Formulario PPGR3'!$G1688="","",CONCATENATE('Formulario PPGR3'!$C1688,".",'Formulario PPGR3'!$D1688,".",'Formulario PPGR3'!$E1688,".",'Formulario PPGR3'!$F1688))</f>
        <v/>
      </c>
      <c r="C1688" s="191" t="str">
        <f>IF('Formulario PPGR3'!$G1688="","",'Formulario PPGR1'!#REF!)</f>
        <v/>
      </c>
      <c r="D1688" s="191" t="str">
        <f>IF('Formulario PPGR3'!$G1688="","",'Formulario PPGR1'!#REF!)</f>
        <v/>
      </c>
      <c r="E1688" s="191" t="str">
        <f>IF('Formulario PPGR3'!$G1688="","",'Formulario PPGR1'!#REF!)</f>
        <v/>
      </c>
      <c r="F1688" s="191" t="str">
        <f>IF('Formulario PPGR3'!$G1688="","",'Formulario PPGR1'!#REF!)</f>
        <v/>
      </c>
      <c r="G1688" s="241"/>
      <c r="H1688" s="528" t="e" cm="1" vm="1">
        <f t="array" ref="H1688">IF([2]!Tabla1[[#This Row],[Código_Actividad]]="","",_xlfn.XLOOKUP([2]!Tabla1[[#This Row],[Código_Actividad]],CodigoActividad,[2]!Tabla2[Actividades Programables Presupuestables],"",0))</f>
        <v>#REF!</v>
      </c>
      <c r="I1688" s="529" t="str">
        <f>IFERROR(VLOOKUP('[2]Formulario PPGR3'!$G1688,'[2]Formulario PPGR2'!$H$9:$V$534,15,FALSE),"")</f>
        <v/>
      </c>
      <c r="J1688" s="534"/>
      <c r="K1688" s="533"/>
      <c r="L1688" s="530" t="str">
        <f>IF([2]!Tabla1[[#This Row],[Descripción]]="","",_xlfn.XLOOKUP([2]!Tabla1[[#This Row],[Descripción]],[2]!Tabla10[Descripción],[2]!Tabla10[Unidad de Medida],"",0))</f>
        <v/>
      </c>
      <c r="M1688" s="321"/>
      <c r="N1688" s="546" t="str">
        <f>IF([2]!Tabla1[[#This Row],[Descripción]]="","",_xlfn.XLOOKUP([2]!Tabla1[[#This Row],[Descripción]],[2]!Tabla10[Descripción],[2]!Tabla10[Precio Unitario],0))</f>
        <v/>
      </c>
      <c r="O1688" s="546" t="str">
        <f>IF([2]!Tabla1[[#This Row],[Cantidad de Insumos]]="","",[2]!Tabla1[[#This Row],[Precio Unitario]]*[2]!Tabla1[[#This Row],[Cantidad de Insumos]])</f>
        <v/>
      </c>
      <c r="P1688" s="531" t="str">
        <f>IF([2]!Tabla1[[#This Row],[Descripción]]="","",_xlfn.XLOOKUP([2]!Tabla1[[#This Row],[Descripción]],[2]!Tabla10[Descripción],[2]!Tabla10[CODIGO PRESUPUESTARIO],0))</f>
        <v/>
      </c>
      <c r="Q1688" s="532"/>
      <c r="R1688" s="532" t="str">
        <f>IF([2]!Tabla1[[#This Row],[Insumos]]="","",_xlfn.XLOOKUP([2]!Tabla1[[#This Row],[Insumos]],[2]!Tabla10[Insumo],[2]!Tabla10[InsumoAbrev],"",0))</f>
        <v/>
      </c>
      <c r="S1688" s="191"/>
    </row>
    <row r="1689" spans="2:19">
      <c r="B1689" s="191" t="str">
        <f>IF('Formulario PPGR3'!$G1689="","",CONCATENATE('Formulario PPGR3'!$C1689,".",'Formulario PPGR3'!$D1689,".",'Formulario PPGR3'!$E1689,".",'Formulario PPGR3'!$F1689))</f>
        <v/>
      </c>
      <c r="C1689" s="191" t="str">
        <f>IF('Formulario PPGR3'!$G1689="","",'Formulario PPGR1'!#REF!)</f>
        <v/>
      </c>
      <c r="D1689" s="191" t="str">
        <f>IF('Formulario PPGR3'!$G1689="","",'Formulario PPGR1'!#REF!)</f>
        <v/>
      </c>
      <c r="E1689" s="191" t="str">
        <f>IF('Formulario PPGR3'!$G1689="","",'Formulario PPGR1'!#REF!)</f>
        <v/>
      </c>
      <c r="F1689" s="191" t="str">
        <f>IF('Formulario PPGR3'!$G1689="","",'Formulario PPGR1'!#REF!)</f>
        <v/>
      </c>
      <c r="G1689" s="241"/>
      <c r="H1689" s="528" t="e" cm="1" vm="1">
        <f t="array" ref="H1689">IF([2]!Tabla1[[#This Row],[Código_Actividad]]="","",_xlfn.XLOOKUP([2]!Tabla1[[#This Row],[Código_Actividad]],CodigoActividad,[2]!Tabla2[Actividades Programables Presupuestables],"",0))</f>
        <v>#REF!</v>
      </c>
      <c r="I1689" s="529" t="str">
        <f>IFERROR(VLOOKUP('[2]Formulario PPGR3'!$G1689,'[2]Formulario PPGR2'!$H$9:$V$534,15,FALSE),"")</f>
        <v/>
      </c>
      <c r="J1689" s="534"/>
      <c r="K1689" s="533"/>
      <c r="L1689" s="530" t="str">
        <f>IF([2]!Tabla1[[#This Row],[Descripción]]="","",_xlfn.XLOOKUP([2]!Tabla1[[#This Row],[Descripción]],[2]!Tabla10[Descripción],[2]!Tabla10[Unidad de Medida],"",0))</f>
        <v/>
      </c>
      <c r="M1689" s="321"/>
      <c r="N1689" s="546" t="str">
        <f>IF([2]!Tabla1[[#This Row],[Descripción]]="","",_xlfn.XLOOKUP([2]!Tabla1[[#This Row],[Descripción]],[2]!Tabla10[Descripción],[2]!Tabla10[Precio Unitario],0))</f>
        <v/>
      </c>
      <c r="O1689" s="546" t="str">
        <f>IF([2]!Tabla1[[#This Row],[Cantidad de Insumos]]="","",[2]!Tabla1[[#This Row],[Precio Unitario]]*[2]!Tabla1[[#This Row],[Cantidad de Insumos]])</f>
        <v/>
      </c>
      <c r="P1689" s="531" t="str">
        <f>IF([2]!Tabla1[[#This Row],[Descripción]]="","",_xlfn.XLOOKUP([2]!Tabla1[[#This Row],[Descripción]],[2]!Tabla10[Descripción],[2]!Tabla10[CODIGO PRESUPUESTARIO],0))</f>
        <v/>
      </c>
      <c r="Q1689" s="532"/>
      <c r="R1689" s="532" t="str">
        <f>IF([2]!Tabla1[[#This Row],[Insumos]]="","",_xlfn.XLOOKUP([2]!Tabla1[[#This Row],[Insumos]],[2]!Tabla10[Insumo],[2]!Tabla10[InsumoAbrev],"",0))</f>
        <v/>
      </c>
      <c r="S1689" s="191"/>
    </row>
    <row r="1690" spans="2:19">
      <c r="B1690" s="191" t="str">
        <f>IF('Formulario PPGR3'!$G1690="","",CONCATENATE('Formulario PPGR3'!$C1690,".",'Formulario PPGR3'!$D1690,".",'Formulario PPGR3'!$E1690,".",'Formulario PPGR3'!$F1690))</f>
        <v/>
      </c>
      <c r="C1690" s="191" t="str">
        <f>IF('Formulario PPGR3'!$G1690="","",'Formulario PPGR1'!#REF!)</f>
        <v/>
      </c>
      <c r="D1690" s="191" t="str">
        <f>IF('Formulario PPGR3'!$G1690="","",'Formulario PPGR1'!#REF!)</f>
        <v/>
      </c>
      <c r="E1690" s="191" t="str">
        <f>IF('Formulario PPGR3'!$G1690="","",'Formulario PPGR1'!#REF!)</f>
        <v/>
      </c>
      <c r="F1690" s="191" t="str">
        <f>IF('Formulario PPGR3'!$G1690="","",'Formulario PPGR1'!#REF!)</f>
        <v/>
      </c>
      <c r="G1690" s="241"/>
      <c r="H1690" s="528" t="e" cm="1" vm="1">
        <f t="array" ref="H1690">IF([2]!Tabla1[[#This Row],[Código_Actividad]]="","",_xlfn.XLOOKUP([2]!Tabla1[[#This Row],[Código_Actividad]],CodigoActividad,[2]!Tabla2[Actividades Programables Presupuestables],"",0))</f>
        <v>#REF!</v>
      </c>
      <c r="I1690" s="529" t="str">
        <f>IFERROR(VLOOKUP('[2]Formulario PPGR3'!$G1690,'[2]Formulario PPGR2'!$H$9:$V$534,15,FALSE),"")</f>
        <v/>
      </c>
      <c r="J1690" s="534"/>
      <c r="K1690" s="533"/>
      <c r="L1690" s="530" t="str">
        <f>IF([2]!Tabla1[[#This Row],[Descripción]]="","",_xlfn.XLOOKUP([2]!Tabla1[[#This Row],[Descripción]],[2]!Tabla10[Descripción],[2]!Tabla10[Unidad de Medida],"",0))</f>
        <v/>
      </c>
      <c r="M1690" s="321"/>
      <c r="N1690" s="546" t="str">
        <f>IF([2]!Tabla1[[#This Row],[Descripción]]="","",_xlfn.XLOOKUP([2]!Tabla1[[#This Row],[Descripción]],[2]!Tabla10[Descripción],[2]!Tabla10[Precio Unitario],0))</f>
        <v/>
      </c>
      <c r="O1690" s="546" t="str">
        <f>IF([2]!Tabla1[[#This Row],[Cantidad de Insumos]]="","",[2]!Tabla1[[#This Row],[Precio Unitario]]*[2]!Tabla1[[#This Row],[Cantidad de Insumos]])</f>
        <v/>
      </c>
      <c r="P1690" s="531" t="str">
        <f>IF([2]!Tabla1[[#This Row],[Descripción]]="","",_xlfn.XLOOKUP([2]!Tabla1[[#This Row],[Descripción]],[2]!Tabla10[Descripción],[2]!Tabla10[CODIGO PRESUPUESTARIO],0))</f>
        <v/>
      </c>
      <c r="Q1690" s="532"/>
      <c r="R1690" s="532" t="str">
        <f>IF([2]!Tabla1[[#This Row],[Insumos]]="","",_xlfn.XLOOKUP([2]!Tabla1[[#This Row],[Insumos]],[2]!Tabla10[Insumo],[2]!Tabla10[InsumoAbrev],"",0))</f>
        <v/>
      </c>
      <c r="S1690" s="191"/>
    </row>
    <row r="1691" spans="2:19">
      <c r="B1691" s="191" t="str">
        <f>IF('Formulario PPGR3'!$G1691="","",CONCATENATE('Formulario PPGR3'!$C1691,".",'Formulario PPGR3'!$D1691,".",'Formulario PPGR3'!$E1691,".",'Formulario PPGR3'!$F1691))</f>
        <v/>
      </c>
      <c r="C1691" s="191" t="str">
        <f>IF('Formulario PPGR3'!$G1691="","",'Formulario PPGR1'!#REF!)</f>
        <v/>
      </c>
      <c r="D1691" s="191" t="str">
        <f>IF('Formulario PPGR3'!$G1691="","",'Formulario PPGR1'!#REF!)</f>
        <v/>
      </c>
      <c r="E1691" s="191" t="str">
        <f>IF('Formulario PPGR3'!$G1691="","",'Formulario PPGR1'!#REF!)</f>
        <v/>
      </c>
      <c r="F1691" s="191" t="str">
        <f>IF('Formulario PPGR3'!$G1691="","",'Formulario PPGR1'!#REF!)</f>
        <v/>
      </c>
      <c r="G1691" s="241"/>
      <c r="H1691" s="528" t="e" cm="1" vm="1">
        <f t="array" ref="H1691">IF([2]!Tabla1[[#This Row],[Código_Actividad]]="","",_xlfn.XLOOKUP([2]!Tabla1[[#This Row],[Código_Actividad]],CodigoActividad,[2]!Tabla2[Actividades Programables Presupuestables],"",0))</f>
        <v>#REF!</v>
      </c>
      <c r="I1691" s="529" t="str">
        <f>IFERROR(VLOOKUP('[2]Formulario PPGR3'!$G1691,'[2]Formulario PPGR2'!$H$9:$V$534,15,FALSE),"")</f>
        <v/>
      </c>
      <c r="J1691" s="534"/>
      <c r="K1691" s="533"/>
      <c r="L1691" s="530" t="str">
        <f>IF([2]!Tabla1[[#This Row],[Descripción]]="","",_xlfn.XLOOKUP([2]!Tabla1[[#This Row],[Descripción]],[2]!Tabla10[Descripción],[2]!Tabla10[Unidad de Medida],"",0))</f>
        <v/>
      </c>
      <c r="M1691" s="321"/>
      <c r="N1691" s="546" t="str">
        <f>IF([2]!Tabla1[[#This Row],[Descripción]]="","",_xlfn.XLOOKUP([2]!Tabla1[[#This Row],[Descripción]],[2]!Tabla10[Descripción],[2]!Tabla10[Precio Unitario],0))</f>
        <v/>
      </c>
      <c r="O1691" s="546" t="str">
        <f>IF([2]!Tabla1[[#This Row],[Cantidad de Insumos]]="","",[2]!Tabla1[[#This Row],[Precio Unitario]]*[2]!Tabla1[[#This Row],[Cantidad de Insumos]])</f>
        <v/>
      </c>
      <c r="P1691" s="531" t="str">
        <f>IF([2]!Tabla1[[#This Row],[Descripción]]="","",_xlfn.XLOOKUP([2]!Tabla1[[#This Row],[Descripción]],[2]!Tabla10[Descripción],[2]!Tabla10[CODIGO PRESUPUESTARIO],0))</f>
        <v/>
      </c>
      <c r="Q1691" s="532"/>
      <c r="R1691" s="532" t="str">
        <f>IF([2]!Tabla1[[#This Row],[Insumos]]="","",_xlfn.XLOOKUP([2]!Tabla1[[#This Row],[Insumos]],[2]!Tabla10[Insumo],[2]!Tabla10[InsumoAbrev],"",0))</f>
        <v/>
      </c>
      <c r="S1691" s="191"/>
    </row>
    <row r="1692" spans="2:19">
      <c r="B1692" s="191" t="str">
        <f>IF('Formulario PPGR3'!$G1692="","",CONCATENATE('Formulario PPGR3'!$C1692,".",'Formulario PPGR3'!$D1692,".",'Formulario PPGR3'!$E1692,".",'Formulario PPGR3'!$F1692))</f>
        <v/>
      </c>
      <c r="C1692" s="191" t="str">
        <f>IF('Formulario PPGR3'!$G1692="","",'Formulario PPGR1'!#REF!)</f>
        <v/>
      </c>
      <c r="D1692" s="191" t="str">
        <f>IF('Formulario PPGR3'!$G1692="","",'Formulario PPGR1'!#REF!)</f>
        <v/>
      </c>
      <c r="E1692" s="191" t="str">
        <f>IF('Formulario PPGR3'!$G1692="","",'Formulario PPGR1'!#REF!)</f>
        <v/>
      </c>
      <c r="F1692" s="191" t="str">
        <f>IF('Formulario PPGR3'!$G1692="","",'Formulario PPGR1'!#REF!)</f>
        <v/>
      </c>
      <c r="G1692" s="241"/>
      <c r="H1692" s="528" t="e" cm="1" vm="1">
        <f t="array" ref="H1692">IF([2]!Tabla1[[#This Row],[Código_Actividad]]="","",_xlfn.XLOOKUP([2]!Tabla1[[#This Row],[Código_Actividad]],CodigoActividad,[2]!Tabla2[Actividades Programables Presupuestables],"",0))</f>
        <v>#REF!</v>
      </c>
      <c r="I1692" s="529" t="str">
        <f>IFERROR(VLOOKUP('[2]Formulario PPGR3'!$G1692,'[2]Formulario PPGR2'!$H$9:$V$534,15,FALSE),"")</f>
        <v/>
      </c>
      <c r="J1692" s="534"/>
      <c r="K1692" s="533"/>
      <c r="L1692" s="530" t="str">
        <f>IF([2]!Tabla1[[#This Row],[Descripción]]="","",_xlfn.XLOOKUP([2]!Tabla1[[#This Row],[Descripción]],[2]!Tabla10[Descripción],[2]!Tabla10[Unidad de Medida],"",0))</f>
        <v/>
      </c>
      <c r="M1692" s="321"/>
      <c r="N1692" s="546" t="str">
        <f>IF([2]!Tabla1[[#This Row],[Descripción]]="","",_xlfn.XLOOKUP([2]!Tabla1[[#This Row],[Descripción]],[2]!Tabla10[Descripción],[2]!Tabla10[Precio Unitario],0))</f>
        <v/>
      </c>
      <c r="O1692" s="546" t="str">
        <f>IF([2]!Tabla1[[#This Row],[Cantidad de Insumos]]="","",[2]!Tabla1[[#This Row],[Precio Unitario]]*[2]!Tabla1[[#This Row],[Cantidad de Insumos]])</f>
        <v/>
      </c>
      <c r="P1692" s="531" t="str">
        <f>IF([2]!Tabla1[[#This Row],[Descripción]]="","",_xlfn.XLOOKUP([2]!Tabla1[[#This Row],[Descripción]],[2]!Tabla10[Descripción],[2]!Tabla10[CODIGO PRESUPUESTARIO],0))</f>
        <v/>
      </c>
      <c r="Q1692" s="532"/>
      <c r="R1692" s="532" t="str">
        <f>IF([2]!Tabla1[[#This Row],[Insumos]]="","",_xlfn.XLOOKUP([2]!Tabla1[[#This Row],[Insumos]],[2]!Tabla10[Insumo],[2]!Tabla10[InsumoAbrev],"",0))</f>
        <v/>
      </c>
      <c r="S1692" s="191"/>
    </row>
    <row r="1693" spans="2:19">
      <c r="B1693" s="191" t="str">
        <f>IF('Formulario PPGR3'!$G1693="","",CONCATENATE('Formulario PPGR3'!$C1693,".",'Formulario PPGR3'!$D1693,".",'Formulario PPGR3'!$E1693,".",'Formulario PPGR3'!$F1693))</f>
        <v/>
      </c>
      <c r="C1693" s="191" t="str">
        <f>IF('Formulario PPGR3'!$G1693="","",'Formulario PPGR1'!#REF!)</f>
        <v/>
      </c>
      <c r="D1693" s="191" t="str">
        <f>IF('Formulario PPGR3'!$G1693="","",'Formulario PPGR1'!#REF!)</f>
        <v/>
      </c>
      <c r="E1693" s="191" t="str">
        <f>IF('Formulario PPGR3'!$G1693="","",'Formulario PPGR1'!#REF!)</f>
        <v/>
      </c>
      <c r="F1693" s="191" t="str">
        <f>IF('Formulario PPGR3'!$G1693="","",'Formulario PPGR1'!#REF!)</f>
        <v/>
      </c>
      <c r="G1693" s="241"/>
      <c r="H1693" s="528" t="e" cm="1" vm="1">
        <f t="array" ref="H1693">IF([2]!Tabla1[[#This Row],[Código_Actividad]]="","",_xlfn.XLOOKUP([2]!Tabla1[[#This Row],[Código_Actividad]],CodigoActividad,[2]!Tabla2[Actividades Programables Presupuestables],"",0))</f>
        <v>#REF!</v>
      </c>
      <c r="I1693" s="529" t="str">
        <f>IFERROR(VLOOKUP('[2]Formulario PPGR3'!$G1693,'[2]Formulario PPGR2'!$H$9:$V$534,15,FALSE),"")</f>
        <v/>
      </c>
      <c r="J1693" s="534"/>
      <c r="K1693" s="533"/>
      <c r="L1693" s="530" t="str">
        <f>IF([2]!Tabla1[[#This Row],[Descripción]]="","",_xlfn.XLOOKUP([2]!Tabla1[[#This Row],[Descripción]],[2]!Tabla10[Descripción],[2]!Tabla10[Unidad de Medida],"",0))</f>
        <v/>
      </c>
      <c r="M1693" s="321"/>
      <c r="N1693" s="546" t="str">
        <f>IF([2]!Tabla1[[#This Row],[Descripción]]="","",_xlfn.XLOOKUP([2]!Tabla1[[#This Row],[Descripción]],[2]!Tabla10[Descripción],[2]!Tabla10[Precio Unitario],0))</f>
        <v/>
      </c>
      <c r="O1693" s="546" t="str">
        <f>IF([2]!Tabla1[[#This Row],[Cantidad de Insumos]]="","",[2]!Tabla1[[#This Row],[Precio Unitario]]*[2]!Tabla1[[#This Row],[Cantidad de Insumos]])</f>
        <v/>
      </c>
      <c r="P1693" s="531" t="str">
        <f>IF([2]!Tabla1[[#This Row],[Descripción]]="","",_xlfn.XLOOKUP([2]!Tabla1[[#This Row],[Descripción]],[2]!Tabla10[Descripción],[2]!Tabla10[CODIGO PRESUPUESTARIO],0))</f>
        <v/>
      </c>
      <c r="Q1693" s="532"/>
      <c r="R1693" s="532" t="str">
        <f>IF([2]!Tabla1[[#This Row],[Insumos]]="","",_xlfn.XLOOKUP([2]!Tabla1[[#This Row],[Insumos]],[2]!Tabla10[Insumo],[2]!Tabla10[InsumoAbrev],"",0))</f>
        <v/>
      </c>
      <c r="S1693" s="191"/>
    </row>
    <row r="1694" spans="2:19">
      <c r="G1694" s="352"/>
    </row>
    <row r="1695" spans="2:19">
      <c r="G1695" s="352"/>
    </row>
    <row r="1696" spans="2:19">
      <c r="G1696" s="352"/>
    </row>
    <row r="1697" spans="7:7">
      <c r="G1697" s="352"/>
    </row>
    <row r="1698" spans="7:7">
      <c r="G1698" s="352"/>
    </row>
    <row r="1699" spans="7:7">
      <c r="G1699" s="352"/>
    </row>
    <row r="1700" spans="7:7">
      <c r="G1700" s="352"/>
    </row>
    <row r="1701" spans="7:7">
      <c r="G1701" s="352"/>
    </row>
    <row r="1702" spans="7:7">
      <c r="G1702" s="352"/>
    </row>
    <row r="1703" spans="7:7">
      <c r="G1703" s="352"/>
    </row>
    <row r="1704" spans="7:7">
      <c r="G1704" s="352"/>
    </row>
    <row r="1705" spans="7:7">
      <c r="G1705" s="352"/>
    </row>
    <row r="1706" spans="7:7">
      <c r="G1706" s="352"/>
    </row>
    <row r="1707" spans="7:7">
      <c r="G1707" s="352"/>
    </row>
    <row r="1708" spans="7:7">
      <c r="G1708" s="352"/>
    </row>
    <row r="1709" spans="7:7">
      <c r="G1709" s="352"/>
    </row>
    <row r="1710" spans="7:7">
      <c r="G1710" s="352"/>
    </row>
    <row r="1711" spans="7:7">
      <c r="G1711" s="352"/>
    </row>
    <row r="1712" spans="7:7">
      <c r="G1712" s="352"/>
    </row>
    <row r="1713" spans="7:7">
      <c r="G1713" s="352"/>
    </row>
    <row r="1714" spans="7:7">
      <c r="G1714" s="352"/>
    </row>
    <row r="1715" spans="7:7">
      <c r="G1715" s="352"/>
    </row>
    <row r="1716" spans="7:7">
      <c r="G1716" s="352"/>
    </row>
    <row r="1717" spans="7:7">
      <c r="G1717" s="352"/>
    </row>
    <row r="1718" spans="7:7">
      <c r="G1718" s="352"/>
    </row>
    <row r="1719" spans="7:7">
      <c r="G1719" s="352"/>
    </row>
    <row r="1720" spans="7:7">
      <c r="G1720" s="352"/>
    </row>
    <row r="1721" spans="7:7">
      <c r="G1721" s="352"/>
    </row>
    <row r="1722" spans="7:7">
      <c r="G1722" s="352"/>
    </row>
    <row r="1723" spans="7:7">
      <c r="G1723" s="352"/>
    </row>
    <row r="1724" spans="7:7">
      <c r="G1724" s="352"/>
    </row>
    <row r="1725" spans="7:7">
      <c r="G1725" s="352"/>
    </row>
    <row r="1726" spans="7:7">
      <c r="G1726" s="352"/>
    </row>
    <row r="1727" spans="7:7">
      <c r="G1727" s="352"/>
    </row>
    <row r="1728" spans="7:7">
      <c r="G1728" s="352"/>
    </row>
    <row r="1729" spans="7:7">
      <c r="G1729" s="352"/>
    </row>
    <row r="1730" spans="7:7">
      <c r="G1730" s="352"/>
    </row>
    <row r="1731" spans="7:7">
      <c r="G1731" s="352"/>
    </row>
    <row r="1732" spans="7:7">
      <c r="G1732" s="352"/>
    </row>
    <row r="1733" spans="7:7">
      <c r="G1733" s="352"/>
    </row>
    <row r="1734" spans="7:7">
      <c r="G1734" s="352"/>
    </row>
    <row r="1735" spans="7:7">
      <c r="G1735" s="352"/>
    </row>
    <row r="1736" spans="7:7">
      <c r="G1736" s="352"/>
    </row>
    <row r="1737" spans="7:7">
      <c r="G1737" s="352"/>
    </row>
    <row r="1738" spans="7:7">
      <c r="G1738" s="352"/>
    </row>
    <row r="1739" spans="7:7">
      <c r="G1739" s="352"/>
    </row>
    <row r="1740" spans="7:7">
      <c r="G1740" s="352"/>
    </row>
    <row r="1741" spans="7:7">
      <c r="G1741" s="352"/>
    </row>
    <row r="1742" spans="7:7">
      <c r="G1742" s="352"/>
    </row>
    <row r="1743" spans="7:7">
      <c r="G1743" s="352"/>
    </row>
    <row r="1744" spans="7:7">
      <c r="G1744" s="352"/>
    </row>
    <row r="1745" spans="7:7">
      <c r="G1745" s="352"/>
    </row>
    <row r="1746" spans="7:7">
      <c r="G1746" s="352"/>
    </row>
    <row r="1747" spans="7:7">
      <c r="G1747" s="352"/>
    </row>
    <row r="1748" spans="7:7">
      <c r="G1748" s="352"/>
    </row>
    <row r="1749" spans="7:7">
      <c r="G1749" s="352"/>
    </row>
    <row r="1750" spans="7:7">
      <c r="G1750" s="352"/>
    </row>
    <row r="1751" spans="7:7">
      <c r="G1751" s="352"/>
    </row>
    <row r="1752" spans="7:7">
      <c r="G1752" s="352"/>
    </row>
    <row r="1753" spans="7:7">
      <c r="G1753" s="352"/>
    </row>
    <row r="1754" spans="7:7">
      <c r="G1754" s="352"/>
    </row>
    <row r="1755" spans="7:7">
      <c r="G1755" s="352"/>
    </row>
    <row r="1756" spans="7:7">
      <c r="G1756" s="352"/>
    </row>
    <row r="1757" spans="7:7">
      <c r="G1757" s="352"/>
    </row>
    <row r="1758" spans="7:7">
      <c r="G1758" s="352"/>
    </row>
    <row r="1759" spans="7:7">
      <c r="G1759" s="352"/>
    </row>
    <row r="1760" spans="7:7">
      <c r="G1760" s="352"/>
    </row>
    <row r="1761" spans="7:7">
      <c r="G1761" s="352"/>
    </row>
    <row r="1762" spans="7:7">
      <c r="G1762" s="352"/>
    </row>
    <row r="1763" spans="7:7">
      <c r="G1763" s="352"/>
    </row>
    <row r="1764" spans="7:7">
      <c r="G1764" s="352"/>
    </row>
    <row r="1765" spans="7:7">
      <c r="G1765" s="352"/>
    </row>
    <row r="1766" spans="7:7">
      <c r="G1766" s="352"/>
    </row>
    <row r="1767" spans="7:7">
      <c r="G1767" s="352"/>
    </row>
    <row r="1768" spans="7:7">
      <c r="G1768" s="352"/>
    </row>
    <row r="1769" spans="7:7">
      <c r="G1769" s="352"/>
    </row>
    <row r="1770" spans="7:7">
      <c r="G1770" s="352"/>
    </row>
    <row r="1771" spans="7:7">
      <c r="G1771" s="352"/>
    </row>
    <row r="1772" spans="7:7">
      <c r="G1772" s="352"/>
    </row>
    <row r="1773" spans="7:7">
      <c r="G1773" s="352"/>
    </row>
    <row r="1774" spans="7:7">
      <c r="G1774" s="352"/>
    </row>
    <row r="1775" spans="7:7">
      <c r="G1775" s="352"/>
    </row>
    <row r="1776" spans="7:7">
      <c r="G1776" s="352"/>
    </row>
    <row r="1777" spans="7:7">
      <c r="G1777" s="352"/>
    </row>
    <row r="1778" spans="7:7">
      <c r="G1778" s="352"/>
    </row>
    <row r="1779" spans="7:7">
      <c r="G1779" s="352"/>
    </row>
    <row r="1780" spans="7:7">
      <c r="G1780" s="352"/>
    </row>
    <row r="1781" spans="7:7">
      <c r="G1781" s="352"/>
    </row>
    <row r="1782" spans="7:7">
      <c r="G1782" s="352"/>
    </row>
    <row r="1783" spans="7:7">
      <c r="G1783" s="352"/>
    </row>
    <row r="1784" spans="7:7">
      <c r="G1784" s="352"/>
    </row>
    <row r="1785" spans="7:7">
      <c r="G1785" s="352"/>
    </row>
    <row r="1786" spans="7:7">
      <c r="G1786" s="352"/>
    </row>
    <row r="1787" spans="7:7">
      <c r="G1787" s="352"/>
    </row>
    <row r="1788" spans="7:7">
      <c r="G1788" s="352"/>
    </row>
    <row r="1789" spans="7:7">
      <c r="G1789" s="352"/>
    </row>
    <row r="1790" spans="7:7">
      <c r="G1790" s="352"/>
    </row>
    <row r="1791" spans="7:7">
      <c r="G1791" s="352"/>
    </row>
    <row r="1792" spans="7:7">
      <c r="G1792" s="352"/>
    </row>
    <row r="1793" spans="7:7">
      <c r="G1793" s="352"/>
    </row>
    <row r="1794" spans="7:7">
      <c r="G1794" s="352"/>
    </row>
    <row r="1795" spans="7:7">
      <c r="G1795" s="352"/>
    </row>
    <row r="1796" spans="7:7">
      <c r="G1796" s="352"/>
    </row>
    <row r="1797" spans="7:7">
      <c r="G1797" s="352"/>
    </row>
    <row r="1798" spans="7:7">
      <c r="G1798" s="352"/>
    </row>
    <row r="1799" spans="7:7">
      <c r="G1799" s="352"/>
    </row>
    <row r="1800" spans="7:7">
      <c r="G1800" s="352"/>
    </row>
    <row r="1801" spans="7:7">
      <c r="G1801" s="352"/>
    </row>
    <row r="1802" spans="7:7">
      <c r="G1802" s="352"/>
    </row>
    <row r="1803" spans="7:7">
      <c r="G1803" s="352"/>
    </row>
    <row r="1804" spans="7:7">
      <c r="G1804" s="352"/>
    </row>
    <row r="1805" spans="7:7">
      <c r="G1805" s="352"/>
    </row>
    <row r="1806" spans="7:7">
      <c r="G1806" s="352"/>
    </row>
    <row r="1807" spans="7:7">
      <c r="G1807" s="352"/>
    </row>
    <row r="1808" spans="7:7">
      <c r="G1808" s="352"/>
    </row>
    <row r="1809" spans="7:7">
      <c r="G1809" s="352"/>
    </row>
    <row r="1810" spans="7:7">
      <c r="G1810" s="352"/>
    </row>
    <row r="1811" spans="7:7">
      <c r="G1811" s="352"/>
    </row>
    <row r="1812" spans="7:7">
      <c r="G1812" s="352"/>
    </row>
    <row r="1813" spans="7:7">
      <c r="G1813" s="352"/>
    </row>
    <row r="1814" spans="7:7">
      <c r="G1814" s="352"/>
    </row>
    <row r="1815" spans="7:7">
      <c r="G1815" s="352"/>
    </row>
    <row r="1816" spans="7:7">
      <c r="G1816" s="352"/>
    </row>
    <row r="1817" spans="7:7">
      <c r="G1817" s="352"/>
    </row>
    <row r="1818" spans="7:7">
      <c r="G1818" s="352"/>
    </row>
    <row r="1819" spans="7:7">
      <c r="G1819" s="352"/>
    </row>
    <row r="1820" spans="7:7">
      <c r="G1820" s="352"/>
    </row>
    <row r="1821" spans="7:7">
      <c r="G1821" s="352"/>
    </row>
    <row r="1822" spans="7:7">
      <c r="G1822" s="352"/>
    </row>
    <row r="1823" spans="7:7">
      <c r="G1823" s="352"/>
    </row>
    <row r="1824" spans="7:7">
      <c r="G1824" s="352"/>
    </row>
    <row r="1825" spans="7:7">
      <c r="G1825" s="352"/>
    </row>
  </sheetData>
  <sheetProtection insertRows="0" insertHyperlinks="0" sort="0" autoFilter="0" pivotTables="0"/>
  <phoneticPr fontId="28" type="noConversion"/>
  <dataValidations count="4">
    <dataValidation type="list" allowBlank="1" showInputMessage="1" showErrorMessage="1" sqref="G9:G1693" xr:uid="{00000000-0002-0000-0300-000000000000}">
      <formula1>CodigoActividad</formula1>
    </dataValidation>
    <dataValidation type="list" allowBlank="1" showInputMessage="1" showErrorMessage="1" sqref="J758:J1693 J9:J756" xr:uid="{00000000-0002-0000-0300-000001000000}">
      <formula1>lsInsumos</formula1>
    </dataValidation>
    <dataValidation type="list" allowBlank="1" showInputMessage="1" showErrorMessage="1" sqref="Q9:Q1693" xr:uid="{00000000-0002-0000-0300-000003000000}">
      <formula1>lsFuentesFinanciamiento</formula1>
    </dataValidation>
    <dataValidation type="list" allowBlank="1" showInputMessage="1" showErrorMessage="1" sqref="K9:K1693" xr:uid="{00000000-0002-0000-0300-000002000000}">
      <formula1>INDIRECT($R9)</formula1>
    </dataValidation>
  </dataValidations>
  <pageMargins left="0.7" right="0.7" top="0.75" bottom="0.75" header="0.3" footer="0.3"/>
  <pageSetup paperSize="5" scale="54" orientation="landscape" r:id="rId1"/>
  <colBreaks count="1" manualBreakCount="1">
    <brk id="18" max="1048575" man="1"/>
  </colBreaks>
  <drawing r:id="rId2"/>
  <legacyDrawing r:id="rId3"/>
  <controls>
    <mc:AlternateContent xmlns:mc="http://schemas.openxmlformats.org/markup-compatibility/2006">
      <mc:Choice Requires="x14">
        <control shapeId="10449" r:id="rId4" name="CommandButton1">
          <controlPr defaultSize="0" autoLine="0" r:id="rId5">
            <anchor moveWithCells="1">
              <from>
                <xdr:col>6</xdr:col>
                <xdr:colOff>95250</xdr:colOff>
                <xdr:row>5</xdr:row>
                <xdr:rowOff>85725</xdr:rowOff>
              </from>
              <to>
                <xdr:col>7</xdr:col>
                <xdr:colOff>485775</xdr:colOff>
                <xdr:row>7</xdr:row>
                <xdr:rowOff>47625</xdr:rowOff>
              </to>
            </anchor>
          </controlPr>
        </control>
      </mc:Choice>
      <mc:Fallback>
        <control shapeId="10449" r:id="rId4" name="CommandButton1"/>
      </mc:Fallback>
    </mc:AlternateContent>
  </controls>
  <tableParts count="1">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CB15-8EB1-4C94-9FE2-CCA714618C7A}">
  <dimension ref="B1:AD411"/>
  <sheetViews>
    <sheetView showGridLines="0" topLeftCell="A143" zoomScaleNormal="100" workbookViewId="0">
      <selection activeCell="P149" sqref="P149"/>
    </sheetView>
  </sheetViews>
  <sheetFormatPr defaultColWidth="9.140625" defaultRowHeight="15"/>
  <cols>
    <col min="1" max="1" width="5" style="2" customWidth="1"/>
    <col min="2" max="6" width="5" style="2" hidden="1" customWidth="1"/>
    <col min="7" max="7" width="42" style="4" customWidth="1"/>
    <col min="8" max="8" width="22" style="4" customWidth="1"/>
    <col min="9" max="9" width="25.140625" style="4" customWidth="1"/>
    <col min="10" max="10" width="17.28515625" style="4" customWidth="1"/>
    <col min="11" max="11" width="4.5703125" style="4" hidden="1" customWidth="1"/>
    <col min="12" max="12" width="20.5703125" style="4" bestFit="1" customWidth="1"/>
    <col min="13" max="13" width="20.28515625" style="4" customWidth="1"/>
    <col min="14" max="14" width="21.7109375" style="4" customWidth="1"/>
    <col min="15" max="15" width="21" style="199" customWidth="1"/>
    <col min="16" max="16" width="23.28515625" style="4" customWidth="1"/>
    <col min="17" max="18" width="9.140625" style="91" customWidth="1"/>
    <col min="19" max="19" width="19.140625" style="91" bestFit="1" customWidth="1"/>
    <col min="20" max="20" width="24.140625" style="91" bestFit="1" customWidth="1"/>
    <col min="21" max="21" width="9.140625" style="91" customWidth="1"/>
    <col min="22" max="29" width="9.140625" style="90" customWidth="1"/>
    <col min="30" max="30" width="9.140625" customWidth="1"/>
    <col min="31" max="16384" width="9.140625" style="2"/>
  </cols>
  <sheetData>
    <row r="1" spans="2:29" ht="15" customHeight="1">
      <c r="G1" s="175"/>
      <c r="H1" s="175"/>
      <c r="I1" s="175"/>
      <c r="J1" s="175"/>
      <c r="K1" s="175"/>
      <c r="L1" s="175"/>
      <c r="M1" s="175"/>
      <c r="N1" s="175"/>
      <c r="O1" s="196"/>
      <c r="P1" s="175"/>
      <c r="Q1" s="2"/>
      <c r="R1" s="2"/>
      <c r="S1" s="2"/>
      <c r="T1" s="2"/>
      <c r="U1" s="2"/>
      <c r="V1" s="176"/>
      <c r="W1" s="176"/>
      <c r="X1" s="176"/>
      <c r="Y1" s="176"/>
      <c r="Z1" s="176"/>
      <c r="AA1" s="176"/>
      <c r="AB1" s="176"/>
      <c r="AC1" s="176"/>
    </row>
    <row r="2" spans="2:29" customFormat="1" ht="15.75">
      <c r="H2" s="172" t="str">
        <f>'[1]Formulario PPGR1'!I2</f>
        <v>Servicio Nacional de Salud</v>
      </c>
      <c r="L2" s="1"/>
      <c r="M2" s="1"/>
      <c r="N2" s="1"/>
      <c r="O2" s="197"/>
      <c r="P2" s="1"/>
      <c r="Q2" s="1"/>
      <c r="R2" s="1"/>
      <c r="S2" s="1"/>
      <c r="T2" s="1"/>
      <c r="U2" s="1"/>
      <c r="V2" s="131"/>
      <c r="W2" s="129"/>
      <c r="X2" s="129"/>
      <c r="Y2" s="129"/>
      <c r="Z2" s="130"/>
    </row>
    <row r="3" spans="2:29" customFormat="1">
      <c r="H3" s="173" t="str">
        <f>'[1]Formulario PPGR1'!I3</f>
        <v>Dirección de Planificación y Desarrollo</v>
      </c>
      <c r="L3" s="1"/>
      <c r="M3" s="1"/>
      <c r="N3" s="1"/>
      <c r="O3" s="197"/>
      <c r="P3" s="1"/>
      <c r="Q3" s="1"/>
      <c r="R3" s="1"/>
      <c r="S3" s="1"/>
      <c r="T3" s="1"/>
      <c r="U3" s="1"/>
      <c r="V3" s="131"/>
      <c r="W3" s="129"/>
      <c r="X3" s="129"/>
      <c r="Y3" s="129"/>
      <c r="Z3" s="130"/>
    </row>
    <row r="4" spans="2:29" customFormat="1">
      <c r="H4" s="174" t="str">
        <f>'[1]Formulario PPGR1'!I4</f>
        <v xml:space="preserve">Plan Operativo Anual </v>
      </c>
      <c r="L4" s="1"/>
      <c r="M4" s="1"/>
      <c r="N4" s="1"/>
      <c r="O4" s="197"/>
      <c r="P4" s="1"/>
      <c r="Q4" s="1"/>
      <c r="R4" s="1"/>
      <c r="S4" s="1"/>
      <c r="T4" s="1"/>
      <c r="U4" s="1"/>
      <c r="V4" s="131"/>
      <c r="W4" s="129"/>
      <c r="X4" s="129"/>
      <c r="Y4" s="129"/>
      <c r="Z4" s="130"/>
    </row>
    <row r="5" spans="2:29" customFormat="1">
      <c r="H5" s="174" t="s">
        <v>981</v>
      </c>
      <c r="L5" s="1"/>
      <c r="M5" s="1"/>
      <c r="N5" s="1"/>
      <c r="O5" s="197"/>
      <c r="P5" s="1"/>
      <c r="Q5" s="1"/>
      <c r="R5" s="1"/>
      <c r="S5" s="1"/>
      <c r="T5" s="1" t="s">
        <v>982</v>
      </c>
      <c r="U5" s="1"/>
      <c r="V5" s="131"/>
      <c r="W5" s="129"/>
      <c r="X5" s="129"/>
      <c r="Y5" s="129"/>
      <c r="Z5" s="130"/>
    </row>
    <row r="6" spans="2:29">
      <c r="G6" s="177"/>
      <c r="H6" s="121" t="str">
        <f>'[1]Formulario PPGR1'!$L$3</f>
        <v>R10 - SRS Ozama</v>
      </c>
      <c r="I6" s="2"/>
      <c r="J6"/>
      <c r="K6"/>
      <c r="L6" s="1"/>
      <c r="M6" s="1"/>
      <c r="N6" s="1"/>
      <c r="O6" s="197"/>
      <c r="P6" s="1"/>
      <c r="Q6" s="1"/>
      <c r="R6" s="1"/>
      <c r="S6" s="2"/>
      <c r="T6" s="2"/>
      <c r="U6" s="2"/>
      <c r="V6" s="176"/>
      <c r="W6" s="176"/>
      <c r="X6" s="176"/>
      <c r="Y6" s="176"/>
      <c r="Z6" s="176"/>
      <c r="AA6" s="176"/>
      <c r="AB6" s="176"/>
      <c r="AC6" s="176"/>
    </row>
    <row r="7" spans="2:29" ht="18.75" customHeight="1">
      <c r="G7" s="177"/>
      <c r="H7" s="177"/>
      <c r="I7" s="177"/>
      <c r="J7"/>
      <c r="K7"/>
      <c r="L7" s="1"/>
      <c r="M7" s="1"/>
      <c r="N7" s="1"/>
      <c r="O7" s="197"/>
      <c r="P7" s="1"/>
      <c r="Q7" s="1"/>
      <c r="R7" s="1"/>
      <c r="S7" s="2"/>
      <c r="T7" s="2"/>
      <c r="U7" s="2"/>
      <c r="V7" s="176"/>
      <c r="W7" s="176"/>
      <c r="X7" s="176"/>
      <c r="Y7" s="176"/>
      <c r="Z7" s="176"/>
      <c r="AA7" s="176"/>
      <c r="AB7" s="176"/>
      <c r="AC7" s="176"/>
    </row>
    <row r="8" spans="2:29" ht="38.25">
      <c r="B8" s="205" t="s">
        <v>118</v>
      </c>
      <c r="C8" s="206" t="s">
        <v>119</v>
      </c>
      <c r="D8" s="206" t="s">
        <v>120</v>
      </c>
      <c r="E8" s="206" t="s">
        <v>121</v>
      </c>
      <c r="F8" s="207" t="s">
        <v>230</v>
      </c>
      <c r="G8" s="178" t="s">
        <v>983</v>
      </c>
      <c r="H8" s="178" t="s">
        <v>984</v>
      </c>
      <c r="I8" s="178" t="s">
        <v>985</v>
      </c>
      <c r="J8" s="178" t="s">
        <v>986</v>
      </c>
      <c r="K8" s="178" t="s">
        <v>987</v>
      </c>
      <c r="L8" s="178" t="s">
        <v>988</v>
      </c>
      <c r="M8" s="180" t="s">
        <v>937</v>
      </c>
      <c r="N8" s="179" t="s">
        <v>989</v>
      </c>
      <c r="O8" s="198" t="s">
        <v>941</v>
      </c>
      <c r="P8" s="181" t="s">
        <v>942</v>
      </c>
    </row>
    <row r="9" spans="2:29" ht="63.75">
      <c r="B9" s="195" t="e">
        <f>IF('Formulario PPGR4 '!$G9="","",CONCATENATE('Formulario PPGR4 '!$C9,".",'Formulario PPGR4 '!$D9,".",'Formulario PPGR4 '!$E9,".",'Formulario PPGR4 '!$F9))</f>
        <v>#REF!</v>
      </c>
      <c r="C9" s="195" t="e">
        <f>IF('Formulario PPGR4 '!$G9="","",'[1]Formulario PPGR1'!#REF!)</f>
        <v>#REF!</v>
      </c>
      <c r="D9" s="195" t="e">
        <f>IF('Formulario PPGR4 '!$G9="","",'[1]Formulario PPGR1'!#REF!)</f>
        <v>#REF!</v>
      </c>
      <c r="E9" s="195" t="e">
        <f>IF('Formulario PPGR4 '!$G9="","",'[1]Formulario PPGR1'!#REF!)</f>
        <v>#REF!</v>
      </c>
      <c r="F9" s="195" t="e">
        <f>IF('Formulario PPGR4 '!$G9="","",'[1]Formulario PPGR1'!#REF!)</f>
        <v>#REF!</v>
      </c>
      <c r="G9" s="192" t="s">
        <v>990</v>
      </c>
      <c r="H9" s="193" t="s">
        <v>991</v>
      </c>
      <c r="I9" s="194" t="s">
        <v>992</v>
      </c>
      <c r="J9" s="194" t="s">
        <v>993</v>
      </c>
      <c r="K9" s="194" t="s">
        <v>993</v>
      </c>
      <c r="L9" s="194" t="s">
        <v>993</v>
      </c>
      <c r="M9" s="195" t="s">
        <v>994</v>
      </c>
      <c r="N9" s="711">
        <v>200000</v>
      </c>
      <c r="O9" s="198" t="str">
        <f>IFERROR(VLOOKUP($G9,[1]Catalogo!$G$20:$H$25,2,FALSE),"")</f>
        <v>2.7.1.7.01</v>
      </c>
      <c r="P9" s="200" t="s">
        <v>995</v>
      </c>
    </row>
    <row r="10" spans="2:29" ht="63.75">
      <c r="B10" s="195" t="e">
        <f>IF('Formulario PPGR4 '!$G10="","",CONCATENATE('Formulario PPGR4 '!$C10,".",'Formulario PPGR4 '!$D10,".",'Formulario PPGR4 '!$E10,".",'Formulario PPGR4 '!$F10))</f>
        <v>#REF!</v>
      </c>
      <c r="C10" s="195" t="e">
        <f>IF('Formulario PPGR4 '!$G10="","",'[1]Formulario PPGR1'!#REF!)</f>
        <v>#REF!</v>
      </c>
      <c r="D10" s="195" t="e">
        <f>IF('Formulario PPGR4 '!$G10="","",'[1]Formulario PPGR1'!#REF!)</f>
        <v>#REF!</v>
      </c>
      <c r="E10" s="195" t="e">
        <f>IF('Formulario PPGR4 '!$G10="","",'[1]Formulario PPGR1'!#REF!)</f>
        <v>#REF!</v>
      </c>
      <c r="F10" s="195" t="e">
        <f>IF('Formulario PPGR4 '!$G10="","",'[1]Formulario PPGR1'!#REF!)</f>
        <v>#REF!</v>
      </c>
      <c r="G10" s="192" t="s">
        <v>990</v>
      </c>
      <c r="H10" s="193" t="s">
        <v>991</v>
      </c>
      <c r="I10" s="194" t="s">
        <v>996</v>
      </c>
      <c r="J10" s="194" t="s">
        <v>997</v>
      </c>
      <c r="K10" s="194" t="s">
        <v>997</v>
      </c>
      <c r="L10" s="194" t="s">
        <v>997</v>
      </c>
      <c r="M10" s="195" t="s">
        <v>994</v>
      </c>
      <c r="N10" s="711">
        <v>200000</v>
      </c>
      <c r="O10" s="198" t="str">
        <f>IFERROR(VLOOKUP($G10,[1]Catalogo!$G$20:$H$25,2,FALSE),"")</f>
        <v>2.7.1.7.01</v>
      </c>
      <c r="P10" s="200" t="s">
        <v>995</v>
      </c>
    </row>
    <row r="11" spans="2:29" ht="63.75">
      <c r="B11" s="195" t="e">
        <f>IF('Formulario PPGR4 '!$G11="","",CONCATENATE('Formulario PPGR4 '!$C11,".",'Formulario PPGR4 '!$D11,".",'Formulario PPGR4 '!$E11,".",'Formulario PPGR4 '!$F11))</f>
        <v>#REF!</v>
      </c>
      <c r="C11" s="195" t="e">
        <f>IF('Formulario PPGR4 '!$G11="","",'[1]Formulario PPGR1'!#REF!)</f>
        <v>#REF!</v>
      </c>
      <c r="D11" s="195" t="e">
        <f>IF('Formulario PPGR4 '!$G11="","",'[1]Formulario PPGR1'!#REF!)</f>
        <v>#REF!</v>
      </c>
      <c r="E11" s="195" t="e">
        <f>IF('Formulario PPGR4 '!$G11="","",'[1]Formulario PPGR1'!#REF!)</f>
        <v>#REF!</v>
      </c>
      <c r="F11" s="195" t="e">
        <f>IF('Formulario PPGR4 '!$G11="","",'[1]Formulario PPGR1'!#REF!)</f>
        <v>#REF!</v>
      </c>
      <c r="G11" s="707" t="s">
        <v>990</v>
      </c>
      <c r="H11" s="193" t="s">
        <v>991</v>
      </c>
      <c r="I11" s="194" t="s">
        <v>998</v>
      </c>
      <c r="J11" s="194" t="s">
        <v>993</v>
      </c>
      <c r="K11" s="194" t="s">
        <v>993</v>
      </c>
      <c r="L11" s="194" t="s">
        <v>993</v>
      </c>
      <c r="M11" s="195" t="s">
        <v>994</v>
      </c>
      <c r="N11" s="711">
        <v>200000</v>
      </c>
      <c r="O11" s="198" t="str">
        <f>IFERROR(VLOOKUP($G11,[1]Catalogo!$G$20:$H$25,2,FALSE),"")</f>
        <v>2.7.1.7.01</v>
      </c>
      <c r="P11" s="200" t="s">
        <v>995</v>
      </c>
    </row>
    <row r="12" spans="2:29" ht="63.75">
      <c r="B12" s="195" t="e">
        <f>IF('Formulario PPGR4 '!$G12="","",CONCATENATE('Formulario PPGR4 '!$C12,".",'Formulario PPGR4 '!$D12,".",'Formulario PPGR4 '!$E12,".",'Formulario PPGR4 '!$F12))</f>
        <v>#REF!</v>
      </c>
      <c r="C12" s="195" t="e">
        <f>IF('Formulario PPGR4 '!$G12="","",'[1]Formulario PPGR1'!#REF!)</f>
        <v>#REF!</v>
      </c>
      <c r="D12" s="195" t="e">
        <f>IF('Formulario PPGR4 '!$G12="","",'[1]Formulario PPGR1'!#REF!)</f>
        <v>#REF!</v>
      </c>
      <c r="E12" s="195" t="e">
        <f>IF('Formulario PPGR4 '!$G12="","",'[1]Formulario PPGR1'!#REF!)</f>
        <v>#REF!</v>
      </c>
      <c r="F12" s="195" t="e">
        <f>IF('Formulario PPGR4 '!$G12="","",'[1]Formulario PPGR1'!#REF!)</f>
        <v>#REF!</v>
      </c>
      <c r="G12" s="707" t="s">
        <v>990</v>
      </c>
      <c r="H12" s="193" t="s">
        <v>999</v>
      </c>
      <c r="I12" s="194" t="s">
        <v>1000</v>
      </c>
      <c r="J12" s="194" t="s">
        <v>997</v>
      </c>
      <c r="K12" s="194" t="s">
        <v>997</v>
      </c>
      <c r="L12" s="194" t="s">
        <v>997</v>
      </c>
      <c r="M12" s="195" t="s">
        <v>994</v>
      </c>
      <c r="N12" s="711">
        <v>200000</v>
      </c>
      <c r="O12" s="198" t="str">
        <f>IFERROR(VLOOKUP($G12,[1]Catalogo!$G$20:$H$25,2,FALSE),"")</f>
        <v>2.7.1.7.01</v>
      </c>
      <c r="P12" s="200" t="s">
        <v>995</v>
      </c>
    </row>
    <row r="13" spans="2:29" ht="63.75">
      <c r="B13" s="195" t="e">
        <f>IF('Formulario PPGR4 '!$G13="","",CONCATENATE('Formulario PPGR4 '!$C13,".",'Formulario PPGR4 '!$D13,".",'Formulario PPGR4 '!$E13,".",'Formulario PPGR4 '!$F13))</f>
        <v>#REF!</v>
      </c>
      <c r="C13" s="195" t="e">
        <f>IF('Formulario PPGR4 '!$G13="","",'[1]Formulario PPGR1'!#REF!)</f>
        <v>#REF!</v>
      </c>
      <c r="D13" s="195" t="e">
        <f>IF('Formulario PPGR4 '!$G13="","",'[1]Formulario PPGR1'!#REF!)</f>
        <v>#REF!</v>
      </c>
      <c r="E13" s="195" t="e">
        <f>IF('Formulario PPGR4 '!$G13="","",'[1]Formulario PPGR1'!#REF!)</f>
        <v>#REF!</v>
      </c>
      <c r="F13" s="195" t="e">
        <f>IF('Formulario PPGR4 '!$G13="","",'[1]Formulario PPGR1'!#REF!)</f>
        <v>#REF!</v>
      </c>
      <c r="G13" s="707" t="s">
        <v>990</v>
      </c>
      <c r="H13" s="193" t="s">
        <v>991</v>
      </c>
      <c r="I13" s="194" t="s">
        <v>1001</v>
      </c>
      <c r="J13" s="194" t="s">
        <v>993</v>
      </c>
      <c r="K13" s="194" t="s">
        <v>993</v>
      </c>
      <c r="L13" s="194" t="s">
        <v>993</v>
      </c>
      <c r="M13" s="195" t="s">
        <v>994</v>
      </c>
      <c r="N13" s="711">
        <v>200000</v>
      </c>
      <c r="O13" s="198" t="str">
        <f>IFERROR(VLOOKUP($G13,[1]Catalogo!$G$20:$H$25,2,FALSE),"")</f>
        <v>2.7.1.7.01</v>
      </c>
      <c r="P13" s="200" t="s">
        <v>995</v>
      </c>
    </row>
    <row r="14" spans="2:29" ht="51">
      <c r="B14" s="195" t="e">
        <f>IF('Formulario PPGR4 '!$G14="","",CONCATENATE('Formulario PPGR4 '!$C14,".",'Formulario PPGR4 '!$D14,".",'Formulario PPGR4 '!$E14,".",'Formulario PPGR4 '!$F14))</f>
        <v>#REF!</v>
      </c>
      <c r="C14" s="195" t="e">
        <f>IF('Formulario PPGR4 '!$G14="","",'[1]Formulario PPGR1'!#REF!)</f>
        <v>#REF!</v>
      </c>
      <c r="D14" s="195" t="e">
        <f>IF('Formulario PPGR4 '!$G14="","",'[1]Formulario PPGR1'!#REF!)</f>
        <v>#REF!</v>
      </c>
      <c r="E14" s="195" t="e">
        <f>IF('Formulario PPGR4 '!$G14="","",'[1]Formulario PPGR1'!#REF!)</f>
        <v>#REF!</v>
      </c>
      <c r="F14" s="195" t="e">
        <f>IF('Formulario PPGR4 '!$G14="","",'[1]Formulario PPGR1'!#REF!)</f>
        <v>#REF!</v>
      </c>
      <c r="G14" s="707" t="s">
        <v>990</v>
      </c>
      <c r="H14" s="193" t="s">
        <v>991</v>
      </c>
      <c r="I14" s="194" t="s">
        <v>1002</v>
      </c>
      <c r="J14" s="194" t="s">
        <v>1003</v>
      </c>
      <c r="K14" s="194" t="s">
        <v>1003</v>
      </c>
      <c r="L14" s="194" t="s">
        <v>1003</v>
      </c>
      <c r="M14" s="195" t="s">
        <v>994</v>
      </c>
      <c r="N14" s="711">
        <v>200000</v>
      </c>
      <c r="O14" s="198" t="str">
        <f>IFERROR(VLOOKUP($G14,[1]Catalogo!$G$20:$H$25,2,FALSE),"")</f>
        <v>2.7.1.7.01</v>
      </c>
      <c r="P14" s="200" t="s">
        <v>995</v>
      </c>
    </row>
    <row r="15" spans="2:29" ht="51">
      <c r="B15" s="195" t="e">
        <f>IF('Formulario PPGR4 '!$G15="","",CONCATENATE('Formulario PPGR4 '!$C15,".",'Formulario PPGR4 '!$D15,".",'Formulario PPGR4 '!$E15,".",'Formulario PPGR4 '!$F15))</f>
        <v>#REF!</v>
      </c>
      <c r="C15" s="195" t="e">
        <f>IF('Formulario PPGR4 '!$G15="","",'[1]Formulario PPGR1'!#REF!)</f>
        <v>#REF!</v>
      </c>
      <c r="D15" s="195" t="e">
        <f>IF('Formulario PPGR4 '!$G15="","",'[1]Formulario PPGR1'!#REF!)</f>
        <v>#REF!</v>
      </c>
      <c r="E15" s="195" t="e">
        <f>IF('Formulario PPGR4 '!$G15="","",'[1]Formulario PPGR1'!#REF!)</f>
        <v>#REF!</v>
      </c>
      <c r="F15" s="195" t="e">
        <f>IF('Formulario PPGR4 '!$G15="","",'[1]Formulario PPGR1'!#REF!)</f>
        <v>#REF!</v>
      </c>
      <c r="G15" s="707" t="s">
        <v>990</v>
      </c>
      <c r="H15" s="193" t="s">
        <v>991</v>
      </c>
      <c r="I15" s="194" t="s">
        <v>1004</v>
      </c>
      <c r="J15" s="194" t="s">
        <v>1003</v>
      </c>
      <c r="K15" s="194" t="s">
        <v>1003</v>
      </c>
      <c r="L15" s="194" t="s">
        <v>1003</v>
      </c>
      <c r="M15" s="195" t="s">
        <v>994</v>
      </c>
      <c r="N15" s="711">
        <v>200000</v>
      </c>
      <c r="O15" s="198" t="str">
        <f>IFERROR(VLOOKUP($G15,[1]Catalogo!$G$20:$H$25,2,FALSE),"")</f>
        <v>2.7.1.7.01</v>
      </c>
      <c r="P15" s="200" t="s">
        <v>995</v>
      </c>
    </row>
    <row r="16" spans="2:29" ht="51">
      <c r="B16" s="195" t="e">
        <f>IF('Formulario PPGR4 '!$G16="","",CONCATENATE('Formulario PPGR4 '!$C16,".",'Formulario PPGR4 '!$D16,".",'Formulario PPGR4 '!$E16,".",'Formulario PPGR4 '!$F16))</f>
        <v>#REF!</v>
      </c>
      <c r="C16" s="195" t="e">
        <f>IF('Formulario PPGR4 '!$G16="","",'[1]Formulario PPGR1'!#REF!)</f>
        <v>#REF!</v>
      </c>
      <c r="D16" s="195" t="e">
        <f>IF('Formulario PPGR4 '!$G16="","",'[1]Formulario PPGR1'!#REF!)</f>
        <v>#REF!</v>
      </c>
      <c r="E16" s="195" t="e">
        <f>IF('Formulario PPGR4 '!$G16="","",'[1]Formulario PPGR1'!#REF!)</f>
        <v>#REF!</v>
      </c>
      <c r="F16" s="195" t="e">
        <f>IF('Formulario PPGR4 '!$G16="","",'[1]Formulario PPGR1'!#REF!)</f>
        <v>#REF!</v>
      </c>
      <c r="G16" s="707" t="s">
        <v>990</v>
      </c>
      <c r="H16" s="193" t="s">
        <v>991</v>
      </c>
      <c r="I16" s="194" t="s">
        <v>1005</v>
      </c>
      <c r="J16" s="194" t="s">
        <v>1003</v>
      </c>
      <c r="K16" s="194" t="s">
        <v>1003</v>
      </c>
      <c r="L16" s="194" t="s">
        <v>1003</v>
      </c>
      <c r="M16" s="195" t="s">
        <v>994</v>
      </c>
      <c r="N16" s="711">
        <v>200000</v>
      </c>
      <c r="O16" s="198" t="str">
        <f>IFERROR(VLOOKUP($G16,[1]Catalogo!$G$20:$H$25,2,FALSE),"")</f>
        <v>2.7.1.7.01</v>
      </c>
      <c r="P16" s="200" t="s">
        <v>995</v>
      </c>
    </row>
    <row r="17" spans="2:16" ht="51">
      <c r="B17" s="195" t="e">
        <f>IF('Formulario PPGR4 '!$G17="","",CONCATENATE('Formulario PPGR4 '!$C17,".",'Formulario PPGR4 '!$D17,".",'Formulario PPGR4 '!$E17,".",'Formulario PPGR4 '!$F17))</f>
        <v>#REF!</v>
      </c>
      <c r="C17" s="195" t="e">
        <f>IF('Formulario PPGR4 '!$G17="","",'[1]Formulario PPGR1'!#REF!)</f>
        <v>#REF!</v>
      </c>
      <c r="D17" s="195" t="e">
        <f>IF('Formulario PPGR4 '!$G17="","",'[1]Formulario PPGR1'!#REF!)</f>
        <v>#REF!</v>
      </c>
      <c r="E17" s="195" t="e">
        <f>IF('Formulario PPGR4 '!$G17="","",'[1]Formulario PPGR1'!#REF!)</f>
        <v>#REF!</v>
      </c>
      <c r="F17" s="195" t="e">
        <f>IF('Formulario PPGR4 '!$G17="","",'[1]Formulario PPGR1'!#REF!)</f>
        <v>#REF!</v>
      </c>
      <c r="G17" s="707" t="s">
        <v>990</v>
      </c>
      <c r="H17" s="193" t="s">
        <v>991</v>
      </c>
      <c r="I17" s="194" t="s">
        <v>1006</v>
      </c>
      <c r="J17" s="194" t="s">
        <v>1003</v>
      </c>
      <c r="K17" s="194" t="s">
        <v>1003</v>
      </c>
      <c r="L17" s="194" t="s">
        <v>1003</v>
      </c>
      <c r="M17" s="195" t="s">
        <v>994</v>
      </c>
      <c r="N17" s="711">
        <v>200000</v>
      </c>
      <c r="O17" s="198" t="str">
        <f>IFERROR(VLOOKUP($G17,[1]Catalogo!$G$20:$H$25,2,FALSE),"")</f>
        <v>2.7.1.7.01</v>
      </c>
      <c r="P17" s="200" t="s">
        <v>995</v>
      </c>
    </row>
    <row r="18" spans="2:16" ht="51">
      <c r="B18" s="195" t="e">
        <f>IF('Formulario PPGR4 '!$G18="","",CONCATENATE('Formulario PPGR4 '!$C18,".",'Formulario PPGR4 '!$D18,".",'Formulario PPGR4 '!$E18,".",'Formulario PPGR4 '!$F18))</f>
        <v>#REF!</v>
      </c>
      <c r="C18" s="195" t="e">
        <f>IF('Formulario PPGR4 '!$G18="","",'[1]Formulario PPGR1'!#REF!)</f>
        <v>#REF!</v>
      </c>
      <c r="D18" s="195" t="e">
        <f>IF('Formulario PPGR4 '!$G18="","",'[1]Formulario PPGR1'!#REF!)</f>
        <v>#REF!</v>
      </c>
      <c r="E18" s="195" t="e">
        <f>IF('Formulario PPGR4 '!$G18="","",'[1]Formulario PPGR1'!#REF!)</f>
        <v>#REF!</v>
      </c>
      <c r="F18" s="195" t="e">
        <f>IF('Formulario PPGR4 '!$G18="","",'[1]Formulario PPGR1'!#REF!)</f>
        <v>#REF!</v>
      </c>
      <c r="G18" s="707" t="s">
        <v>990</v>
      </c>
      <c r="H18" s="193" t="s">
        <v>991</v>
      </c>
      <c r="I18" s="194" t="s">
        <v>1007</v>
      </c>
      <c r="J18" s="194" t="s">
        <v>1003</v>
      </c>
      <c r="K18" s="194" t="s">
        <v>1003</v>
      </c>
      <c r="L18" s="194" t="s">
        <v>1003</v>
      </c>
      <c r="M18" s="195" t="s">
        <v>994</v>
      </c>
      <c r="N18" s="711">
        <v>200000</v>
      </c>
      <c r="O18" s="198" t="str">
        <f>IFERROR(VLOOKUP($G18,[1]Catalogo!$G$20:$H$25,2,FALSE),"")</f>
        <v>2.7.1.7.01</v>
      </c>
      <c r="P18" s="200" t="s">
        <v>995</v>
      </c>
    </row>
    <row r="19" spans="2:16" ht="51">
      <c r="B19" s="195" t="e">
        <f>IF('Formulario PPGR4 '!$G19="","",CONCATENATE('Formulario PPGR4 '!$C19,".",'Formulario PPGR4 '!$D19,".",'Formulario PPGR4 '!$E19,".",'Formulario PPGR4 '!$F19))</f>
        <v>#REF!</v>
      </c>
      <c r="C19" s="195" t="e">
        <f>IF('Formulario PPGR4 '!$G19="","",'[1]Formulario PPGR1'!#REF!)</f>
        <v>#REF!</v>
      </c>
      <c r="D19" s="195" t="e">
        <f>IF('Formulario PPGR4 '!$G19="","",'[1]Formulario PPGR1'!#REF!)</f>
        <v>#REF!</v>
      </c>
      <c r="E19" s="195" t="e">
        <f>IF('Formulario PPGR4 '!$G19="","",'[1]Formulario PPGR1'!#REF!)</f>
        <v>#REF!</v>
      </c>
      <c r="F19" s="195" t="e">
        <f>IF('Formulario PPGR4 '!$G19="","",'[1]Formulario PPGR1'!#REF!)</f>
        <v>#REF!</v>
      </c>
      <c r="G19" s="707" t="s">
        <v>990</v>
      </c>
      <c r="H19" s="193" t="s">
        <v>991</v>
      </c>
      <c r="I19" s="194" t="s">
        <v>1008</v>
      </c>
      <c r="J19" s="194" t="s">
        <v>1003</v>
      </c>
      <c r="K19" s="194" t="s">
        <v>1003</v>
      </c>
      <c r="L19" s="194" t="s">
        <v>1003</v>
      </c>
      <c r="M19" s="195" t="s">
        <v>994</v>
      </c>
      <c r="N19" s="711">
        <v>200000</v>
      </c>
      <c r="O19" s="198" t="str">
        <f>IFERROR(VLOOKUP($G19,[1]Catalogo!$G$20:$H$25,2,FALSE),"")</f>
        <v>2.7.1.7.01</v>
      </c>
      <c r="P19" s="200" t="s">
        <v>995</v>
      </c>
    </row>
    <row r="20" spans="2:16" ht="42" customHeight="1">
      <c r="B20" s="195" t="e">
        <f>IF('Formulario PPGR4 '!$G20="","",CONCATENATE('Formulario PPGR4 '!$C20,".",'Formulario PPGR4 '!$D20,".",'Formulario PPGR4 '!$E20,".",'Formulario PPGR4 '!$F20))</f>
        <v>#REF!</v>
      </c>
      <c r="C20" s="195" t="e">
        <f>IF('Formulario PPGR4 '!$G20="","",'[1]Formulario PPGR1'!#REF!)</f>
        <v>#REF!</v>
      </c>
      <c r="D20" s="195" t="e">
        <f>IF('Formulario PPGR4 '!$G20="","",'[1]Formulario PPGR1'!#REF!)</f>
        <v>#REF!</v>
      </c>
      <c r="E20" s="195" t="e">
        <f>IF('Formulario PPGR4 '!$G20="","",'[1]Formulario PPGR1'!#REF!)</f>
        <v>#REF!</v>
      </c>
      <c r="F20" s="195" t="e">
        <f>IF('Formulario PPGR4 '!$G20="","",'[1]Formulario PPGR1'!#REF!)</f>
        <v>#REF!</v>
      </c>
      <c r="G20" s="707" t="s">
        <v>990</v>
      </c>
      <c r="H20" s="193" t="s">
        <v>991</v>
      </c>
      <c r="I20" s="194" t="s">
        <v>1009</v>
      </c>
      <c r="J20" s="194" t="s">
        <v>997</v>
      </c>
      <c r="K20" s="194" t="s">
        <v>997</v>
      </c>
      <c r="L20" s="194" t="s">
        <v>997</v>
      </c>
      <c r="M20" s="195" t="s">
        <v>994</v>
      </c>
      <c r="N20" s="711">
        <v>200000</v>
      </c>
      <c r="O20" s="198" t="str">
        <f>IFERROR(VLOOKUP($G20,[1]Catalogo!$G$20:$H$25,2,FALSE),"")</f>
        <v>2.7.1.7.01</v>
      </c>
      <c r="P20" s="200" t="s">
        <v>995</v>
      </c>
    </row>
    <row r="21" spans="2:16" ht="40.5" customHeight="1">
      <c r="B21" s="195" t="e">
        <f>IF('Formulario PPGR4 '!$G21="","",CONCATENATE('Formulario PPGR4 '!$C21,".",'Formulario PPGR4 '!$D21,".",'Formulario PPGR4 '!$E21,".",'Formulario PPGR4 '!$F21))</f>
        <v>#REF!</v>
      </c>
      <c r="C21" s="195" t="e">
        <f>IF('Formulario PPGR4 '!$G21="","",'[1]Formulario PPGR1'!#REF!)</f>
        <v>#REF!</v>
      </c>
      <c r="D21" s="195" t="e">
        <f>IF('Formulario PPGR4 '!$G21="","",'[1]Formulario PPGR1'!#REF!)</f>
        <v>#REF!</v>
      </c>
      <c r="E21" s="195" t="e">
        <f>IF('Formulario PPGR4 '!$G21="","",'[1]Formulario PPGR1'!#REF!)</f>
        <v>#REF!</v>
      </c>
      <c r="F21" s="195" t="e">
        <f>IF('Formulario PPGR4 '!$G21="","",'[1]Formulario PPGR1'!#REF!)</f>
        <v>#REF!</v>
      </c>
      <c r="G21" s="707" t="s">
        <v>990</v>
      </c>
      <c r="H21" s="193" t="s">
        <v>991</v>
      </c>
      <c r="I21" s="194" t="s">
        <v>1010</v>
      </c>
      <c r="J21" s="194" t="s">
        <v>997</v>
      </c>
      <c r="K21" s="194" t="s">
        <v>997</v>
      </c>
      <c r="L21" s="194" t="s">
        <v>997</v>
      </c>
      <c r="M21" s="195" t="s">
        <v>994</v>
      </c>
      <c r="N21" s="711">
        <v>200000</v>
      </c>
      <c r="O21" s="198" t="str">
        <f>IFERROR(VLOOKUP($G21,[1]Catalogo!$G$20:$H$25,2,FALSE),"")</f>
        <v>2.7.1.7.01</v>
      </c>
      <c r="P21" s="200" t="s">
        <v>995</v>
      </c>
    </row>
    <row r="22" spans="2:16" ht="36" customHeight="1">
      <c r="B22" s="195" t="e">
        <f>IF('Formulario PPGR4 '!$G22="","",CONCATENATE('Formulario PPGR4 '!$C22,".",'Formulario PPGR4 '!$D22,".",'Formulario PPGR4 '!$E22,".",'Formulario PPGR4 '!$F22))</f>
        <v>#REF!</v>
      </c>
      <c r="C22" s="195" t="e">
        <f>IF('Formulario PPGR4 '!$G22="","",'[1]Formulario PPGR1'!#REF!)</f>
        <v>#REF!</v>
      </c>
      <c r="D22" s="195" t="e">
        <f>IF('Formulario PPGR4 '!$G22="","",'[1]Formulario PPGR1'!#REF!)</f>
        <v>#REF!</v>
      </c>
      <c r="E22" s="195" t="e">
        <f>IF('Formulario PPGR4 '!$G22="","",'[1]Formulario PPGR1'!#REF!)</f>
        <v>#REF!</v>
      </c>
      <c r="F22" s="195" t="e">
        <f>IF('Formulario PPGR4 '!$G22="","",'[1]Formulario PPGR1'!#REF!)</f>
        <v>#REF!</v>
      </c>
      <c r="G22" s="707" t="s">
        <v>990</v>
      </c>
      <c r="H22" s="193" t="s">
        <v>991</v>
      </c>
      <c r="I22" s="194" t="s">
        <v>1011</v>
      </c>
      <c r="J22" s="194" t="s">
        <v>1003</v>
      </c>
      <c r="K22" s="194" t="s">
        <v>1003</v>
      </c>
      <c r="L22" s="194" t="s">
        <v>1003</v>
      </c>
      <c r="M22" s="195" t="s">
        <v>994</v>
      </c>
      <c r="N22" s="711">
        <v>200000</v>
      </c>
      <c r="O22" s="198" t="str">
        <f>IFERROR(VLOOKUP($G22,[1]Catalogo!$G$20:$H$25,2,FALSE),"")</f>
        <v>2.7.1.7.01</v>
      </c>
      <c r="P22" s="200" t="s">
        <v>995</v>
      </c>
    </row>
    <row r="23" spans="2:16" ht="41.25" customHeight="1">
      <c r="B23" s="195" t="e">
        <f>IF('Formulario PPGR4 '!$G23="","",CONCATENATE('Formulario PPGR4 '!$C23,".",'Formulario PPGR4 '!$D23,".",'Formulario PPGR4 '!$E23,".",'Formulario PPGR4 '!$F23))</f>
        <v>#REF!</v>
      </c>
      <c r="C23" s="195" t="e">
        <f>IF('Formulario PPGR4 '!$G23="","",'[1]Formulario PPGR1'!#REF!)</f>
        <v>#REF!</v>
      </c>
      <c r="D23" s="195" t="e">
        <f>IF('Formulario PPGR4 '!$G23="","",'[1]Formulario PPGR1'!#REF!)</f>
        <v>#REF!</v>
      </c>
      <c r="E23" s="195" t="e">
        <f>IF('Formulario PPGR4 '!$G23="","",'[1]Formulario PPGR1'!#REF!)</f>
        <v>#REF!</v>
      </c>
      <c r="F23" s="195" t="e">
        <f>IF('Formulario PPGR4 '!$G23="","",'[1]Formulario PPGR1'!#REF!)</f>
        <v>#REF!</v>
      </c>
      <c r="G23" s="707" t="s">
        <v>990</v>
      </c>
      <c r="H23" s="193" t="s">
        <v>991</v>
      </c>
      <c r="I23" s="194" t="s">
        <v>1012</v>
      </c>
      <c r="J23" s="194" t="s">
        <v>997</v>
      </c>
      <c r="K23" s="194" t="s">
        <v>997</v>
      </c>
      <c r="L23" s="194" t="s">
        <v>997</v>
      </c>
      <c r="M23" s="195" t="s">
        <v>994</v>
      </c>
      <c r="N23" s="711">
        <v>200000</v>
      </c>
      <c r="O23" s="198" t="str">
        <f>IFERROR(VLOOKUP($G23,[1]Catalogo!$G$20:$H$25,2,FALSE),"")</f>
        <v>2.7.1.7.01</v>
      </c>
      <c r="P23" s="200" t="s">
        <v>995</v>
      </c>
    </row>
    <row r="24" spans="2:16" ht="37.5" customHeight="1">
      <c r="B24" s="195" t="e">
        <f>IF('Formulario PPGR4 '!$G24="","",CONCATENATE('Formulario PPGR4 '!$C24,".",'Formulario PPGR4 '!$D24,".",'Formulario PPGR4 '!$E24,".",'Formulario PPGR4 '!$F24))</f>
        <v>#REF!</v>
      </c>
      <c r="C24" s="195" t="e">
        <f>IF('Formulario PPGR4 '!$G24="","",'[1]Formulario PPGR1'!#REF!)</f>
        <v>#REF!</v>
      </c>
      <c r="D24" s="195" t="e">
        <f>IF('Formulario PPGR4 '!$G24="","",'[1]Formulario PPGR1'!#REF!)</f>
        <v>#REF!</v>
      </c>
      <c r="E24" s="195" t="e">
        <f>IF('Formulario PPGR4 '!$G24="","",'[1]Formulario PPGR1'!#REF!)</f>
        <v>#REF!</v>
      </c>
      <c r="F24" s="195" t="e">
        <f>IF('Formulario PPGR4 '!$G24="","",'[1]Formulario PPGR1'!#REF!)</f>
        <v>#REF!</v>
      </c>
      <c r="G24" s="707" t="s">
        <v>990</v>
      </c>
      <c r="H24" s="193" t="s">
        <v>991</v>
      </c>
      <c r="I24" s="194" t="s">
        <v>1013</v>
      </c>
      <c r="J24" s="194" t="s">
        <v>993</v>
      </c>
      <c r="K24" s="194" t="s">
        <v>993</v>
      </c>
      <c r="L24" s="194" t="s">
        <v>993</v>
      </c>
      <c r="M24" s="195" t="s">
        <v>994</v>
      </c>
      <c r="N24" s="711">
        <v>200000</v>
      </c>
      <c r="O24" s="198" t="str">
        <f>IFERROR(VLOOKUP($G24,[1]Catalogo!$G$20:$H$25,2,FALSE),"")</f>
        <v>2.7.1.7.01</v>
      </c>
      <c r="P24" s="200" t="s">
        <v>995</v>
      </c>
    </row>
    <row r="25" spans="2:16" ht="63.75">
      <c r="B25" s="195" t="e">
        <f>IF('Formulario PPGR4 '!$G25="","",CONCATENATE('Formulario PPGR4 '!$C25,".",'Formulario PPGR4 '!$D25,".",'Formulario PPGR4 '!$E25,".",'Formulario PPGR4 '!$F25))</f>
        <v>#REF!</v>
      </c>
      <c r="C25" s="195" t="e">
        <f>IF('Formulario PPGR4 '!$G25="","",'[1]Formulario PPGR1'!#REF!)</f>
        <v>#REF!</v>
      </c>
      <c r="D25" s="195" t="e">
        <f>IF('Formulario PPGR4 '!$G25="","",'[1]Formulario PPGR1'!#REF!)</f>
        <v>#REF!</v>
      </c>
      <c r="E25" s="195" t="e">
        <f>IF('Formulario PPGR4 '!$G25="","",'[1]Formulario PPGR1'!#REF!)</f>
        <v>#REF!</v>
      </c>
      <c r="F25" s="195" t="e">
        <f>IF('Formulario PPGR4 '!$G25="","",'[1]Formulario PPGR1'!#REF!)</f>
        <v>#REF!</v>
      </c>
      <c r="G25" s="707" t="s">
        <v>1014</v>
      </c>
      <c r="H25" s="193" t="s">
        <v>991</v>
      </c>
      <c r="I25" s="194" t="s">
        <v>1015</v>
      </c>
      <c r="J25" s="194" t="s">
        <v>997</v>
      </c>
      <c r="K25" s="194" t="s">
        <v>997</v>
      </c>
      <c r="L25" s="194" t="s">
        <v>997</v>
      </c>
      <c r="M25" s="195" t="s">
        <v>994</v>
      </c>
      <c r="N25" s="711">
        <v>75000</v>
      </c>
      <c r="O25" s="198" t="str">
        <f>IFERROR(VLOOKUP($G25,[1]Catalogo!$G$20:$H$25,2,FALSE),"")</f>
        <v>2.7.1.6.01</v>
      </c>
      <c r="P25" s="200" t="s">
        <v>995</v>
      </c>
    </row>
    <row r="26" spans="2:16" ht="63.75">
      <c r="B26" s="195" t="e">
        <f>IF('Formulario PPGR4 '!$G26="","",CONCATENATE('Formulario PPGR4 '!$C26,".",'Formulario PPGR4 '!$D26,".",'Formulario PPGR4 '!$E26,".",'Formulario PPGR4 '!$F26))</f>
        <v>#REF!</v>
      </c>
      <c r="C26" s="195" t="e">
        <f>IF('Formulario PPGR4 '!$G26="","",'[1]Formulario PPGR1'!#REF!)</f>
        <v>#REF!</v>
      </c>
      <c r="D26" s="195" t="e">
        <f>IF('Formulario PPGR4 '!$G26="","",'[1]Formulario PPGR1'!#REF!)</f>
        <v>#REF!</v>
      </c>
      <c r="E26" s="195" t="e">
        <f>IF('Formulario PPGR4 '!$G26="","",'[1]Formulario PPGR1'!#REF!)</f>
        <v>#REF!</v>
      </c>
      <c r="F26" s="195" t="e">
        <f>IF('Formulario PPGR4 '!$G26="","",'[1]Formulario PPGR1'!#REF!)</f>
        <v>#REF!</v>
      </c>
      <c r="G26" s="707" t="s">
        <v>1014</v>
      </c>
      <c r="H26" s="193" t="s">
        <v>991</v>
      </c>
      <c r="I26" s="194" t="s">
        <v>1016</v>
      </c>
      <c r="J26" s="194" t="s">
        <v>997</v>
      </c>
      <c r="K26" s="194" t="s">
        <v>997</v>
      </c>
      <c r="L26" s="194" t="s">
        <v>997</v>
      </c>
      <c r="M26" s="195" t="s">
        <v>994</v>
      </c>
      <c r="N26" s="711">
        <v>75000</v>
      </c>
      <c r="O26" s="198"/>
      <c r="P26" s="200" t="s">
        <v>995</v>
      </c>
    </row>
    <row r="27" spans="2:16" ht="15" customHeight="1">
      <c r="B27" s="195" t="e">
        <f>IF('Formulario PPGR4 '!$G27="","",CONCATENATE('Formulario PPGR4 '!$C27,".",'Formulario PPGR4 '!$D27,".",'Formulario PPGR4 '!$E27,".",'Formulario PPGR4 '!$F27))</f>
        <v>#REF!</v>
      </c>
      <c r="C27" s="195" t="e">
        <f>IF('Formulario PPGR4 '!$G27="","",'[1]Formulario PPGR1'!#REF!)</f>
        <v>#REF!</v>
      </c>
      <c r="D27" s="195" t="e">
        <f>IF('Formulario PPGR4 '!$G27="","",'[1]Formulario PPGR1'!#REF!)</f>
        <v>#REF!</v>
      </c>
      <c r="E27" s="195" t="e">
        <f>IF('Formulario PPGR4 '!$G27="","",'[1]Formulario PPGR1'!#REF!)</f>
        <v>#REF!</v>
      </c>
      <c r="F27" s="195" t="e">
        <f>IF('Formulario PPGR4 '!$G27="","",'[1]Formulario PPGR1'!#REF!)</f>
        <v>#REF!</v>
      </c>
      <c r="G27" s="707" t="s">
        <v>1014</v>
      </c>
      <c r="H27" s="193" t="s">
        <v>991</v>
      </c>
      <c r="I27" s="194" t="s">
        <v>1017</v>
      </c>
      <c r="J27" s="194" t="s">
        <v>997</v>
      </c>
      <c r="K27" s="194" t="s">
        <v>997</v>
      </c>
      <c r="L27" s="194" t="s">
        <v>997</v>
      </c>
      <c r="M27" s="195" t="s">
        <v>994</v>
      </c>
      <c r="N27" s="711">
        <v>75000</v>
      </c>
      <c r="O27" s="198" t="str">
        <f>IFERROR(VLOOKUP($G27,[1]Catalogo!$G$20:$H$25,2,FALSE),"")</f>
        <v>2.7.1.6.01</v>
      </c>
      <c r="P27" s="200" t="s">
        <v>995</v>
      </c>
    </row>
    <row r="28" spans="2:16" ht="63.75">
      <c r="B28" s="195" t="e">
        <f>IF('Formulario PPGR4 '!$G28="","",CONCATENATE('Formulario PPGR4 '!$C28,".",'Formulario PPGR4 '!$D28,".",'Formulario PPGR4 '!$E28,".",'Formulario PPGR4 '!$F28))</f>
        <v>#REF!</v>
      </c>
      <c r="C28" s="195" t="e">
        <f>IF('Formulario PPGR4 '!$G28="","",'[1]Formulario PPGR1'!#REF!)</f>
        <v>#REF!</v>
      </c>
      <c r="D28" s="195" t="e">
        <f>IF('Formulario PPGR4 '!$G28="","",'[1]Formulario PPGR1'!#REF!)</f>
        <v>#REF!</v>
      </c>
      <c r="E28" s="195" t="e">
        <f>IF('Formulario PPGR4 '!$G28="","",'[1]Formulario PPGR1'!#REF!)</f>
        <v>#REF!</v>
      </c>
      <c r="F28" s="195" t="e">
        <f>IF('Formulario PPGR4 '!$G28="","",'[1]Formulario PPGR1'!#REF!)</f>
        <v>#REF!</v>
      </c>
      <c r="G28" s="707" t="s">
        <v>1014</v>
      </c>
      <c r="H28" s="193" t="s">
        <v>991</v>
      </c>
      <c r="I28" s="194" t="s">
        <v>1018</v>
      </c>
      <c r="J28" s="194" t="s">
        <v>997</v>
      </c>
      <c r="K28" s="194" t="s">
        <v>997</v>
      </c>
      <c r="L28" s="194" t="s">
        <v>997</v>
      </c>
      <c r="M28" s="195" t="s">
        <v>994</v>
      </c>
      <c r="N28" s="711">
        <v>75000</v>
      </c>
      <c r="O28" s="198" t="str">
        <f>IFERROR(VLOOKUP($G28,[1]Catalogo!$G$20:$H$25,2,FALSE),"")</f>
        <v>2.7.1.6.01</v>
      </c>
      <c r="P28" s="200" t="s">
        <v>995</v>
      </c>
    </row>
    <row r="29" spans="2:16" ht="15" customHeight="1">
      <c r="B29" s="195" t="e">
        <f>IF('Formulario PPGR4 '!$G29="","",CONCATENATE('Formulario PPGR4 '!$C29,".",'Formulario PPGR4 '!$D29,".",'Formulario PPGR4 '!$E29,".",'Formulario PPGR4 '!$F29))</f>
        <v>#REF!</v>
      </c>
      <c r="C29" s="195" t="e">
        <f>IF('Formulario PPGR4 '!$G29="","",'[1]Formulario PPGR1'!#REF!)</f>
        <v>#REF!</v>
      </c>
      <c r="D29" s="195" t="e">
        <f>IF('Formulario PPGR4 '!$G29="","",'[1]Formulario PPGR1'!#REF!)</f>
        <v>#REF!</v>
      </c>
      <c r="E29" s="195" t="e">
        <f>IF('Formulario PPGR4 '!$G29="","",'[1]Formulario PPGR1'!#REF!)</f>
        <v>#REF!</v>
      </c>
      <c r="F29" s="195" t="e">
        <f>IF('Formulario PPGR4 '!$G29="","",'[1]Formulario PPGR1'!#REF!)</f>
        <v>#REF!</v>
      </c>
      <c r="G29" s="707" t="s">
        <v>1014</v>
      </c>
      <c r="H29" s="193" t="s">
        <v>991</v>
      </c>
      <c r="I29" s="194" t="s">
        <v>1019</v>
      </c>
      <c r="J29" s="194" t="s">
        <v>997</v>
      </c>
      <c r="K29" s="194" t="s">
        <v>997</v>
      </c>
      <c r="L29" s="194" t="s">
        <v>997</v>
      </c>
      <c r="M29" s="195" t="s">
        <v>994</v>
      </c>
      <c r="N29" s="711">
        <v>75000</v>
      </c>
      <c r="O29" s="198" t="str">
        <f>IFERROR(VLOOKUP($G29,[1]Catalogo!$G$20:$H$25,2,FALSE),"")</f>
        <v>2.7.1.6.01</v>
      </c>
      <c r="P29" s="200" t="s">
        <v>995</v>
      </c>
    </row>
    <row r="30" spans="2:16" ht="15" customHeight="1">
      <c r="B30" s="195" t="e">
        <f>IF('Formulario PPGR4 '!$G30="","",CONCATENATE('Formulario PPGR4 '!$C30,".",'Formulario PPGR4 '!$D30,".",'Formulario PPGR4 '!$E30,".",'Formulario PPGR4 '!$F30))</f>
        <v>#REF!</v>
      </c>
      <c r="C30" s="195" t="e">
        <f>IF('Formulario PPGR4 '!$G30="","",'[1]Formulario PPGR1'!#REF!)</f>
        <v>#REF!</v>
      </c>
      <c r="D30" s="195" t="e">
        <f>IF('Formulario PPGR4 '!$G30="","",'[1]Formulario PPGR1'!#REF!)</f>
        <v>#REF!</v>
      </c>
      <c r="E30" s="195" t="e">
        <f>IF('Formulario PPGR4 '!$G30="","",'[1]Formulario PPGR1'!#REF!)</f>
        <v>#REF!</v>
      </c>
      <c r="F30" s="195" t="e">
        <f>IF('Formulario PPGR4 '!$G30="","",'[1]Formulario PPGR1'!#REF!)</f>
        <v>#REF!</v>
      </c>
      <c r="G30" s="707" t="s">
        <v>1014</v>
      </c>
      <c r="H30" s="193" t="s">
        <v>991</v>
      </c>
      <c r="I30" s="194" t="s">
        <v>1020</v>
      </c>
      <c r="J30" s="194" t="s">
        <v>997</v>
      </c>
      <c r="K30" s="194" t="s">
        <v>997</v>
      </c>
      <c r="L30" s="194" t="s">
        <v>997</v>
      </c>
      <c r="M30" s="195" t="s">
        <v>994</v>
      </c>
      <c r="N30" s="711">
        <v>75000</v>
      </c>
      <c r="O30" s="198" t="str">
        <f>IFERROR(VLOOKUP($G30,[1]Catalogo!$G$20:$H$25,2,FALSE),"")</f>
        <v>2.7.1.6.01</v>
      </c>
      <c r="P30" s="200" t="s">
        <v>995</v>
      </c>
    </row>
    <row r="31" spans="2:16" ht="15" customHeight="1">
      <c r="B31" s="195" t="e">
        <f>IF('Formulario PPGR4 '!$G31="","",CONCATENATE('Formulario PPGR4 '!$C31,".",'Formulario PPGR4 '!$D31,".",'Formulario PPGR4 '!$E31,".",'Formulario PPGR4 '!$F31))</f>
        <v>#REF!</v>
      </c>
      <c r="C31" s="195" t="e">
        <f>IF('Formulario PPGR4 '!$G31="","",'[1]Formulario PPGR1'!#REF!)</f>
        <v>#REF!</v>
      </c>
      <c r="D31" s="195" t="e">
        <f>IF('Formulario PPGR4 '!$G31="","",'[1]Formulario PPGR1'!#REF!)</f>
        <v>#REF!</v>
      </c>
      <c r="E31" s="195" t="e">
        <f>IF('Formulario PPGR4 '!$G31="","",'[1]Formulario PPGR1'!#REF!)</f>
        <v>#REF!</v>
      </c>
      <c r="F31" s="195" t="e">
        <f>IF('Formulario PPGR4 '!$G31="","",'[1]Formulario PPGR1'!#REF!)</f>
        <v>#REF!</v>
      </c>
      <c r="G31" s="707" t="s">
        <v>1014</v>
      </c>
      <c r="H31" s="193" t="s">
        <v>991</v>
      </c>
      <c r="I31" s="194" t="s">
        <v>1021</v>
      </c>
      <c r="J31" s="194" t="s">
        <v>997</v>
      </c>
      <c r="K31" s="194" t="s">
        <v>997</v>
      </c>
      <c r="L31" s="194" t="s">
        <v>997</v>
      </c>
      <c r="M31" s="195" t="s">
        <v>994</v>
      </c>
      <c r="N31" s="711">
        <v>75000</v>
      </c>
      <c r="O31" s="198" t="str">
        <f>IFERROR(VLOOKUP(#REF!,[1]Catalogo!$G$20:$H$25,2,FALSE),"")</f>
        <v/>
      </c>
      <c r="P31" s="200" t="s">
        <v>995</v>
      </c>
    </row>
    <row r="32" spans="2:16" ht="15" customHeight="1">
      <c r="B32" s="195" t="e">
        <f>IF('Formulario PPGR4 '!$G32="","",CONCATENATE('Formulario PPGR4 '!$C32,".",'Formulario PPGR4 '!$D32,".",'Formulario PPGR4 '!$E32,".",'Formulario PPGR4 '!$F32))</f>
        <v>#REF!</v>
      </c>
      <c r="C32" s="195" t="e">
        <f>IF('Formulario PPGR4 '!$G32="","",'[1]Formulario PPGR1'!#REF!)</f>
        <v>#REF!</v>
      </c>
      <c r="D32" s="195" t="e">
        <f>IF('Formulario PPGR4 '!$G32="","",'[1]Formulario PPGR1'!#REF!)</f>
        <v>#REF!</v>
      </c>
      <c r="E32" s="195" t="e">
        <f>IF('Formulario PPGR4 '!$G32="","",'[1]Formulario PPGR1'!#REF!)</f>
        <v>#REF!</v>
      </c>
      <c r="F32" s="195" t="e">
        <f>IF('Formulario PPGR4 '!$G32="","",'[1]Formulario PPGR1'!#REF!)</f>
        <v>#REF!</v>
      </c>
      <c r="G32" s="707" t="s">
        <v>1014</v>
      </c>
      <c r="H32" s="193" t="s">
        <v>991</v>
      </c>
      <c r="I32" s="194" t="s">
        <v>1022</v>
      </c>
      <c r="J32" s="194" t="s">
        <v>997</v>
      </c>
      <c r="K32" s="194" t="s">
        <v>997</v>
      </c>
      <c r="L32" s="194" t="s">
        <v>997</v>
      </c>
      <c r="M32" s="195" t="s">
        <v>994</v>
      </c>
      <c r="N32" s="711">
        <v>75000</v>
      </c>
      <c r="O32" s="198" t="str">
        <f>IFERROR(VLOOKUP($G31,[1]Catalogo!$G$20:$H$25,2,FALSE),"")</f>
        <v>2.7.1.6.01</v>
      </c>
      <c r="P32" s="200" t="s">
        <v>995</v>
      </c>
    </row>
    <row r="33" spans="2:16" ht="15" customHeight="1">
      <c r="B33" s="195" t="e">
        <f>IF('Formulario PPGR4 '!$G33="","",CONCATENATE('Formulario PPGR4 '!$C33,".",'Formulario PPGR4 '!$D33,".",'Formulario PPGR4 '!$E33,".",'Formulario PPGR4 '!$F33))</f>
        <v>#REF!</v>
      </c>
      <c r="C33" s="195" t="e">
        <f>IF('Formulario PPGR4 '!$G33="","",'[1]Formulario PPGR1'!#REF!)</f>
        <v>#REF!</v>
      </c>
      <c r="D33" s="195" t="e">
        <f>IF('Formulario PPGR4 '!$G33="","",'[1]Formulario PPGR1'!#REF!)</f>
        <v>#REF!</v>
      </c>
      <c r="E33" s="195" t="e">
        <f>IF('Formulario PPGR4 '!$G33="","",'[1]Formulario PPGR1'!#REF!)</f>
        <v>#REF!</v>
      </c>
      <c r="F33" s="195" t="e">
        <f>IF('Formulario PPGR4 '!$G33="","",'[1]Formulario PPGR1'!#REF!)</f>
        <v>#REF!</v>
      </c>
      <c r="G33" s="707" t="s">
        <v>1014</v>
      </c>
      <c r="H33" s="193" t="s">
        <v>991</v>
      </c>
      <c r="I33" s="194" t="s">
        <v>1023</v>
      </c>
      <c r="J33" s="194" t="s">
        <v>997</v>
      </c>
      <c r="K33" s="194" t="s">
        <v>997</v>
      </c>
      <c r="L33" s="194" t="s">
        <v>997</v>
      </c>
      <c r="M33" s="195" t="s">
        <v>994</v>
      </c>
      <c r="N33" s="711">
        <v>75000</v>
      </c>
      <c r="O33" s="198" t="str">
        <f>IFERROR(VLOOKUP($G33,[1]Catalogo!$G$20:$H$25,2,FALSE),"")</f>
        <v>2.7.1.6.01</v>
      </c>
      <c r="P33" s="200" t="s">
        <v>995</v>
      </c>
    </row>
    <row r="34" spans="2:16" ht="15" customHeight="1">
      <c r="B34" s="195" t="e">
        <f>IF('Formulario PPGR4 '!$G34="","",CONCATENATE('Formulario PPGR4 '!$C34,".",'Formulario PPGR4 '!$D34,".",'Formulario PPGR4 '!$E34,".",'Formulario PPGR4 '!$F34))</f>
        <v>#REF!</v>
      </c>
      <c r="C34" s="195" t="e">
        <f>IF('Formulario PPGR4 '!$G34="","",'[1]Formulario PPGR1'!#REF!)</f>
        <v>#REF!</v>
      </c>
      <c r="D34" s="195" t="e">
        <f>IF('Formulario PPGR4 '!$G34="","",'[1]Formulario PPGR1'!#REF!)</f>
        <v>#REF!</v>
      </c>
      <c r="E34" s="195" t="e">
        <f>IF('Formulario PPGR4 '!$G34="","",'[1]Formulario PPGR1'!#REF!)</f>
        <v>#REF!</v>
      </c>
      <c r="F34" s="195" t="e">
        <f>IF('Formulario PPGR4 '!$G34="","",'[1]Formulario PPGR1'!#REF!)</f>
        <v>#REF!</v>
      </c>
      <c r="G34" s="707" t="s">
        <v>1014</v>
      </c>
      <c r="H34" s="193" t="s">
        <v>991</v>
      </c>
      <c r="I34" s="194" t="s">
        <v>1024</v>
      </c>
      <c r="J34" s="194" t="s">
        <v>997</v>
      </c>
      <c r="K34" s="194" t="s">
        <v>997</v>
      </c>
      <c r="L34" s="194" t="s">
        <v>997</v>
      </c>
      <c r="M34" s="195" t="s">
        <v>994</v>
      </c>
      <c r="N34" s="711">
        <v>75000</v>
      </c>
      <c r="O34" s="198" t="str">
        <f>IFERROR(VLOOKUP($G34,[1]Catalogo!$G$20:$H$25,2,FALSE),"")</f>
        <v>2.7.1.6.01</v>
      </c>
      <c r="P34" s="200" t="s">
        <v>995</v>
      </c>
    </row>
    <row r="35" spans="2:16" ht="15" customHeight="1">
      <c r="B35" s="195" t="e">
        <f>IF('Formulario PPGR4 '!$G35="","",CONCATENATE('Formulario PPGR4 '!$C35,".",'Formulario PPGR4 '!$D35,".",'Formulario PPGR4 '!$E35,".",'Formulario PPGR4 '!$F35))</f>
        <v>#REF!</v>
      </c>
      <c r="C35" s="195" t="e">
        <f>IF('Formulario PPGR4 '!$G35="","",'[1]Formulario PPGR1'!#REF!)</f>
        <v>#REF!</v>
      </c>
      <c r="D35" s="195" t="e">
        <f>IF('Formulario PPGR4 '!$G35="","",'[1]Formulario PPGR1'!#REF!)</f>
        <v>#REF!</v>
      </c>
      <c r="E35" s="195" t="e">
        <f>IF('Formulario PPGR4 '!$G35="","",'[1]Formulario PPGR1'!#REF!)</f>
        <v>#REF!</v>
      </c>
      <c r="F35" s="195" t="e">
        <f>IF('Formulario PPGR4 '!$G35="","",'[1]Formulario PPGR1'!#REF!)</f>
        <v>#REF!</v>
      </c>
      <c r="G35" s="707" t="s">
        <v>1014</v>
      </c>
      <c r="H35" s="193" t="s">
        <v>991</v>
      </c>
      <c r="I35" s="194" t="s">
        <v>1025</v>
      </c>
      <c r="J35" s="194" t="s">
        <v>997</v>
      </c>
      <c r="K35" s="194" t="s">
        <v>997</v>
      </c>
      <c r="L35" s="194" t="s">
        <v>997</v>
      </c>
      <c r="M35" s="195" t="s">
        <v>994</v>
      </c>
      <c r="N35" s="711">
        <v>75000</v>
      </c>
      <c r="O35" s="198" t="str">
        <f>IFERROR(VLOOKUP($G35,[1]Catalogo!$G$20:$H$25,2,FALSE),"")</f>
        <v>2.7.1.6.01</v>
      </c>
      <c r="P35" s="200" t="s">
        <v>995</v>
      </c>
    </row>
    <row r="36" spans="2:16" ht="15" customHeight="1">
      <c r="B36" s="195" t="e">
        <f>IF('Formulario PPGR4 '!$G36="","",CONCATENATE('Formulario PPGR4 '!$C36,".",'Formulario PPGR4 '!$D36,".",'Formulario PPGR4 '!$E36,".",'Formulario PPGR4 '!$F36))</f>
        <v>#REF!</v>
      </c>
      <c r="C36" s="195" t="e">
        <f>IF('Formulario PPGR4 '!$G36="","",'[1]Formulario PPGR1'!#REF!)</f>
        <v>#REF!</v>
      </c>
      <c r="D36" s="195" t="e">
        <f>IF('Formulario PPGR4 '!$G36="","",'[1]Formulario PPGR1'!#REF!)</f>
        <v>#REF!</v>
      </c>
      <c r="E36" s="195" t="e">
        <f>IF('Formulario PPGR4 '!$G36="","",'[1]Formulario PPGR1'!#REF!)</f>
        <v>#REF!</v>
      </c>
      <c r="F36" s="195" t="e">
        <f>IF('Formulario PPGR4 '!$G36="","",'[1]Formulario PPGR1'!#REF!)</f>
        <v>#REF!</v>
      </c>
      <c r="G36" s="707" t="s">
        <v>1014</v>
      </c>
      <c r="H36" s="193" t="s">
        <v>1026</v>
      </c>
      <c r="I36" s="194" t="s">
        <v>1027</v>
      </c>
      <c r="J36" s="194" t="s">
        <v>997</v>
      </c>
      <c r="K36" s="194" t="s">
        <v>997</v>
      </c>
      <c r="L36" s="194" t="s">
        <v>997</v>
      </c>
      <c r="M36" s="195" t="s">
        <v>994</v>
      </c>
      <c r="N36" s="711">
        <v>75000</v>
      </c>
      <c r="O36" s="198" t="str">
        <f>IFERROR(VLOOKUP($G36,[1]Catalogo!$G$20:$H$25,2,FALSE),"")</f>
        <v>2.7.1.6.01</v>
      </c>
      <c r="P36" s="200" t="s">
        <v>995</v>
      </c>
    </row>
    <row r="37" spans="2:16" ht="15" customHeight="1">
      <c r="B37" s="195" t="e">
        <f>IF('Formulario PPGR4 '!$G37="","",CONCATENATE('Formulario PPGR4 '!$C37,".",'Formulario PPGR4 '!$D37,".",'Formulario PPGR4 '!$E37,".",'Formulario PPGR4 '!$F37))</f>
        <v>#REF!</v>
      </c>
      <c r="C37" s="195" t="e">
        <f>IF('Formulario PPGR4 '!$G37="","",'[1]Formulario PPGR1'!#REF!)</f>
        <v>#REF!</v>
      </c>
      <c r="D37" s="195" t="e">
        <f>IF('Formulario PPGR4 '!$G37="","",'[1]Formulario PPGR1'!#REF!)</f>
        <v>#REF!</v>
      </c>
      <c r="E37" s="195" t="e">
        <f>IF('Formulario PPGR4 '!$G37="","",'[1]Formulario PPGR1'!#REF!)</f>
        <v>#REF!</v>
      </c>
      <c r="F37" s="195" t="e">
        <f>IF('Formulario PPGR4 '!$G37="","",'[1]Formulario PPGR1'!#REF!)</f>
        <v>#REF!</v>
      </c>
      <c r="G37" s="707" t="s">
        <v>1014</v>
      </c>
      <c r="H37" s="193" t="s">
        <v>991</v>
      </c>
      <c r="I37" s="194" t="s">
        <v>1028</v>
      </c>
      <c r="J37" s="194" t="s">
        <v>997</v>
      </c>
      <c r="K37" s="194" t="s">
        <v>997</v>
      </c>
      <c r="L37" s="194" t="s">
        <v>997</v>
      </c>
      <c r="M37" s="195" t="s">
        <v>994</v>
      </c>
      <c r="N37" s="711">
        <v>75000</v>
      </c>
      <c r="O37" s="198" t="str">
        <f>IFERROR(VLOOKUP($G37,[1]Catalogo!$G$20:$H$25,2,FALSE),"")</f>
        <v>2.7.1.6.01</v>
      </c>
      <c r="P37" s="200" t="s">
        <v>995</v>
      </c>
    </row>
    <row r="38" spans="2:16" ht="63.75">
      <c r="B38" s="195" t="e">
        <f>IF('Formulario PPGR4 '!$G38="","",CONCATENATE('Formulario PPGR4 '!$C38,".",'Formulario PPGR4 '!$D38,".",'Formulario PPGR4 '!$E38,".",'Formulario PPGR4 '!$F38))</f>
        <v>#REF!</v>
      </c>
      <c r="C38" s="195" t="e">
        <f>IF('Formulario PPGR4 '!$G38="","",'[1]Formulario PPGR1'!#REF!)</f>
        <v>#REF!</v>
      </c>
      <c r="D38" s="195" t="e">
        <f>IF('Formulario PPGR4 '!$G38="","",'[1]Formulario PPGR1'!#REF!)</f>
        <v>#REF!</v>
      </c>
      <c r="E38" s="195" t="e">
        <f>IF('Formulario PPGR4 '!$G38="","",'[1]Formulario PPGR1'!#REF!)</f>
        <v>#REF!</v>
      </c>
      <c r="F38" s="195" t="e">
        <f>IF('Formulario PPGR4 '!$G38="","",'[1]Formulario PPGR1'!#REF!)</f>
        <v>#REF!</v>
      </c>
      <c r="G38" s="707" t="s">
        <v>1014</v>
      </c>
      <c r="H38" s="193" t="s">
        <v>991</v>
      </c>
      <c r="I38" s="194" t="s">
        <v>1029</v>
      </c>
      <c r="J38" s="194" t="s">
        <v>993</v>
      </c>
      <c r="K38" s="194" t="s">
        <v>993</v>
      </c>
      <c r="L38" s="194" t="s">
        <v>993</v>
      </c>
      <c r="M38" s="195" t="s">
        <v>994</v>
      </c>
      <c r="N38" s="711">
        <v>75000</v>
      </c>
      <c r="O38" s="198" t="str">
        <f>IFERROR(VLOOKUP($G38,[1]Catalogo!$G$20:$H$25,2,FALSE),"")</f>
        <v>2.7.1.6.01</v>
      </c>
      <c r="P38" s="200" t="s">
        <v>995</v>
      </c>
    </row>
    <row r="39" spans="2:16" ht="63.75">
      <c r="B39" s="195" t="e">
        <f>IF('Formulario PPGR4 '!$G39="","",CONCATENATE('Formulario PPGR4 '!$C39,".",'Formulario PPGR4 '!$D39,".",'Formulario PPGR4 '!$E39,".",'Formulario PPGR4 '!$F39))</f>
        <v>#REF!</v>
      </c>
      <c r="C39" s="195" t="e">
        <f>IF('Formulario PPGR4 '!$G39="","",'[1]Formulario PPGR1'!#REF!)</f>
        <v>#REF!</v>
      </c>
      <c r="D39" s="195" t="e">
        <f>IF('Formulario PPGR4 '!$G39="","",'[1]Formulario PPGR1'!#REF!)</f>
        <v>#REF!</v>
      </c>
      <c r="E39" s="195" t="e">
        <f>IF('Formulario PPGR4 '!$G39="","",'[1]Formulario PPGR1'!#REF!)</f>
        <v>#REF!</v>
      </c>
      <c r="F39" s="195" t="e">
        <f>IF('Formulario PPGR4 '!$G39="","",'[1]Formulario PPGR1'!#REF!)</f>
        <v>#REF!</v>
      </c>
      <c r="G39" s="707" t="s">
        <v>1014</v>
      </c>
      <c r="H39" s="193" t="s">
        <v>1026</v>
      </c>
      <c r="I39" s="194" t="s">
        <v>1030</v>
      </c>
      <c r="J39" s="194" t="s">
        <v>993</v>
      </c>
      <c r="K39" s="194" t="s">
        <v>993</v>
      </c>
      <c r="L39" s="194" t="s">
        <v>993</v>
      </c>
      <c r="M39" s="195" t="s">
        <v>994</v>
      </c>
      <c r="N39" s="711">
        <v>75000</v>
      </c>
      <c r="O39" s="198" t="str">
        <f>IFERROR(VLOOKUP($G39,[1]Catalogo!$G$20:$H$25,2,FALSE),"")</f>
        <v>2.7.1.6.01</v>
      </c>
      <c r="P39" s="200" t="s">
        <v>995</v>
      </c>
    </row>
    <row r="40" spans="2:16" ht="63.75">
      <c r="B40" s="195" t="e">
        <f>IF('Formulario PPGR4 '!$G40="","",CONCATENATE('Formulario PPGR4 '!$C40,".",'Formulario PPGR4 '!$D40,".",'Formulario PPGR4 '!$E40,".",'Formulario PPGR4 '!$F40))</f>
        <v>#REF!</v>
      </c>
      <c r="C40" s="195" t="e">
        <f>IF('Formulario PPGR4 '!$G40="","",'[1]Formulario PPGR1'!#REF!)</f>
        <v>#REF!</v>
      </c>
      <c r="D40" s="195" t="e">
        <f>IF('Formulario PPGR4 '!$G40="","",'[1]Formulario PPGR1'!#REF!)</f>
        <v>#REF!</v>
      </c>
      <c r="E40" s="195" t="e">
        <f>IF('Formulario PPGR4 '!$G40="","",'[1]Formulario PPGR1'!#REF!)</f>
        <v>#REF!</v>
      </c>
      <c r="F40" s="195" t="e">
        <f>IF('Formulario PPGR4 '!$G40="","",'[1]Formulario PPGR1'!#REF!)</f>
        <v>#REF!</v>
      </c>
      <c r="G40" s="707" t="s">
        <v>1014</v>
      </c>
      <c r="H40" s="193" t="s">
        <v>1026</v>
      </c>
      <c r="I40" s="194" t="s">
        <v>1031</v>
      </c>
      <c r="J40" s="194" t="s">
        <v>993</v>
      </c>
      <c r="K40" s="194" t="s">
        <v>993</v>
      </c>
      <c r="L40" s="194" t="s">
        <v>993</v>
      </c>
      <c r="M40" s="195" t="s">
        <v>994</v>
      </c>
      <c r="N40" s="711">
        <v>75000</v>
      </c>
      <c r="O40" s="198" t="str">
        <f>IFERROR(VLOOKUP($G40,[1]Catalogo!$G$20:$H$25,2,FALSE),"")</f>
        <v>2.7.1.6.01</v>
      </c>
      <c r="P40" s="200" t="s">
        <v>995</v>
      </c>
    </row>
    <row r="41" spans="2:16" ht="63.75">
      <c r="B41" s="195" t="e">
        <f>IF('Formulario PPGR4 '!$G41="","",CONCATENATE('Formulario PPGR4 '!$C41,".",'Formulario PPGR4 '!$D41,".",'Formulario PPGR4 '!$E41,".",'Formulario PPGR4 '!$F41))</f>
        <v>#REF!</v>
      </c>
      <c r="C41" s="195" t="e">
        <f>IF('Formulario PPGR4 '!$G41="","",'[1]Formulario PPGR1'!#REF!)</f>
        <v>#REF!</v>
      </c>
      <c r="D41" s="195" t="e">
        <f>IF('Formulario PPGR4 '!$G41="","",'[1]Formulario PPGR1'!#REF!)</f>
        <v>#REF!</v>
      </c>
      <c r="E41" s="195" t="e">
        <f>IF('Formulario PPGR4 '!$G41="","",'[1]Formulario PPGR1'!#REF!)</f>
        <v>#REF!</v>
      </c>
      <c r="F41" s="195" t="e">
        <f>IF('Formulario PPGR4 '!$G41="","",'[1]Formulario PPGR1'!#REF!)</f>
        <v>#REF!</v>
      </c>
      <c r="G41" s="707" t="s">
        <v>1014</v>
      </c>
      <c r="H41" s="193" t="s">
        <v>991</v>
      </c>
      <c r="I41" s="194" t="s">
        <v>1032</v>
      </c>
      <c r="J41" s="194" t="s">
        <v>993</v>
      </c>
      <c r="K41" s="194" t="s">
        <v>993</v>
      </c>
      <c r="L41" s="194" t="s">
        <v>993</v>
      </c>
      <c r="M41" s="195" t="s">
        <v>994</v>
      </c>
      <c r="N41" s="711">
        <v>75000</v>
      </c>
      <c r="O41" s="198" t="str">
        <f>IFERROR(VLOOKUP($G41,[1]Catalogo!$G$20:$H$25,2,FALSE),"")</f>
        <v>2.7.1.6.01</v>
      </c>
      <c r="P41" s="200" t="s">
        <v>995</v>
      </c>
    </row>
    <row r="42" spans="2:16" ht="63.75">
      <c r="B42" s="195" t="e">
        <f>IF('Formulario PPGR4 '!$G42="","",CONCATENATE('Formulario PPGR4 '!$C42,".",'Formulario PPGR4 '!$D42,".",'Formulario PPGR4 '!$E42,".",'Formulario PPGR4 '!$F42))</f>
        <v>#REF!</v>
      </c>
      <c r="C42" s="195" t="e">
        <f>IF('Formulario PPGR4 '!$G42="","",'[1]Formulario PPGR1'!#REF!)</f>
        <v>#REF!</v>
      </c>
      <c r="D42" s="195" t="e">
        <f>IF('Formulario PPGR4 '!$G42="","",'[1]Formulario PPGR1'!#REF!)</f>
        <v>#REF!</v>
      </c>
      <c r="E42" s="195" t="e">
        <f>IF('Formulario PPGR4 '!$G42="","",'[1]Formulario PPGR1'!#REF!)</f>
        <v>#REF!</v>
      </c>
      <c r="F42" s="195" t="e">
        <f>IF('Formulario PPGR4 '!$G42="","",'[1]Formulario PPGR1'!#REF!)</f>
        <v>#REF!</v>
      </c>
      <c r="G42" s="707" t="s">
        <v>1014</v>
      </c>
      <c r="H42" s="193" t="s">
        <v>991</v>
      </c>
      <c r="I42" s="194" t="s">
        <v>1033</v>
      </c>
      <c r="J42" s="194" t="s">
        <v>993</v>
      </c>
      <c r="K42" s="194" t="s">
        <v>993</v>
      </c>
      <c r="L42" s="194" t="s">
        <v>993</v>
      </c>
      <c r="M42" s="195" t="s">
        <v>994</v>
      </c>
      <c r="N42" s="711">
        <v>75000</v>
      </c>
      <c r="O42" s="198" t="str">
        <f>IFERROR(VLOOKUP($G42,[1]Catalogo!$G$20:$H$25,2,FALSE),"")</f>
        <v>2.7.1.6.01</v>
      </c>
      <c r="P42" s="200" t="s">
        <v>995</v>
      </c>
    </row>
    <row r="43" spans="2:16" ht="63.75">
      <c r="B43" s="195" t="e">
        <f>IF('Formulario PPGR4 '!$G43="","",CONCATENATE('Formulario PPGR4 '!$C43,".",'Formulario PPGR4 '!$D43,".",'Formulario PPGR4 '!$E43,".",'Formulario PPGR4 '!$F43))</f>
        <v>#REF!</v>
      </c>
      <c r="C43" s="195" t="e">
        <f>IF('Formulario PPGR4 '!$G43="","",'[1]Formulario PPGR1'!#REF!)</f>
        <v>#REF!</v>
      </c>
      <c r="D43" s="195" t="e">
        <f>IF('Formulario PPGR4 '!$G43="","",'[1]Formulario PPGR1'!#REF!)</f>
        <v>#REF!</v>
      </c>
      <c r="E43" s="195" t="e">
        <f>IF('Formulario PPGR4 '!$G43="","",'[1]Formulario PPGR1'!#REF!)</f>
        <v>#REF!</v>
      </c>
      <c r="F43" s="195" t="e">
        <f>IF('Formulario PPGR4 '!$G43="","",'[1]Formulario PPGR1'!#REF!)</f>
        <v>#REF!</v>
      </c>
      <c r="G43" s="707" t="s">
        <v>1014</v>
      </c>
      <c r="H43" s="193" t="s">
        <v>991</v>
      </c>
      <c r="I43" s="194" t="s">
        <v>1034</v>
      </c>
      <c r="J43" s="194" t="s">
        <v>993</v>
      </c>
      <c r="K43" s="194" t="s">
        <v>993</v>
      </c>
      <c r="L43" s="194" t="s">
        <v>993</v>
      </c>
      <c r="M43" s="195" t="s">
        <v>994</v>
      </c>
      <c r="N43" s="711">
        <v>75000</v>
      </c>
      <c r="O43" s="198" t="str">
        <f>IFERROR(VLOOKUP($G43,[1]Catalogo!$G$20:$H$25,2,FALSE),"")</f>
        <v>2.7.1.6.01</v>
      </c>
      <c r="P43" s="200" t="s">
        <v>995</v>
      </c>
    </row>
    <row r="44" spans="2:16" ht="63.75">
      <c r="B44" s="195" t="e">
        <f>IF('Formulario PPGR4 '!$G44="","",CONCATENATE('Formulario PPGR4 '!$C44,".",'Formulario PPGR4 '!$D44,".",'Formulario PPGR4 '!$E44,".",'Formulario PPGR4 '!$F44))</f>
        <v>#REF!</v>
      </c>
      <c r="C44" s="195" t="e">
        <f>IF('Formulario PPGR4 '!$G44="","",'[1]Formulario PPGR1'!#REF!)</f>
        <v>#REF!</v>
      </c>
      <c r="D44" s="195" t="e">
        <f>IF('Formulario PPGR4 '!$G44="","",'[1]Formulario PPGR1'!#REF!)</f>
        <v>#REF!</v>
      </c>
      <c r="E44" s="195" t="e">
        <f>IF('Formulario PPGR4 '!$G44="","",'[1]Formulario PPGR1'!#REF!)</f>
        <v>#REF!</v>
      </c>
      <c r="F44" s="195" t="e">
        <f>IF('Formulario PPGR4 '!$G44="","",'[1]Formulario PPGR1'!#REF!)</f>
        <v>#REF!</v>
      </c>
      <c r="G44" s="707" t="s">
        <v>1014</v>
      </c>
      <c r="H44" s="193" t="s">
        <v>991</v>
      </c>
      <c r="I44" s="194" t="s">
        <v>1035</v>
      </c>
      <c r="J44" s="194" t="s">
        <v>993</v>
      </c>
      <c r="K44" s="194" t="s">
        <v>993</v>
      </c>
      <c r="L44" s="194" t="s">
        <v>993</v>
      </c>
      <c r="M44" s="195" t="s">
        <v>994</v>
      </c>
      <c r="N44" s="711">
        <v>75000</v>
      </c>
      <c r="O44" s="198" t="str">
        <f>IFERROR(VLOOKUP($G44,[1]Catalogo!$G$20:$H$25,2,FALSE),"")</f>
        <v>2.7.1.6.01</v>
      </c>
      <c r="P44" s="200" t="s">
        <v>995</v>
      </c>
    </row>
    <row r="45" spans="2:16" ht="63.75">
      <c r="B45" s="195" t="e">
        <f>IF('Formulario PPGR4 '!$G45="","",CONCATENATE('Formulario PPGR4 '!$C45,".",'Formulario PPGR4 '!$D45,".",'Formulario PPGR4 '!$E45,".",'Formulario PPGR4 '!$F45))</f>
        <v>#REF!</v>
      </c>
      <c r="C45" s="195" t="e">
        <f>IF('Formulario PPGR4 '!$G45="","",'[1]Formulario PPGR1'!#REF!)</f>
        <v>#REF!</v>
      </c>
      <c r="D45" s="195" t="e">
        <f>IF('Formulario PPGR4 '!$G45="","",'[1]Formulario PPGR1'!#REF!)</f>
        <v>#REF!</v>
      </c>
      <c r="E45" s="195" t="e">
        <f>IF('Formulario PPGR4 '!$G45="","",'[1]Formulario PPGR1'!#REF!)</f>
        <v>#REF!</v>
      </c>
      <c r="F45" s="195" t="e">
        <f>IF('Formulario PPGR4 '!$G45="","",'[1]Formulario PPGR1'!#REF!)</f>
        <v>#REF!</v>
      </c>
      <c r="G45" s="707" t="s">
        <v>1014</v>
      </c>
      <c r="H45" s="193" t="s">
        <v>991</v>
      </c>
      <c r="I45" s="194" t="s">
        <v>1036</v>
      </c>
      <c r="J45" s="194" t="s">
        <v>993</v>
      </c>
      <c r="K45" s="194" t="s">
        <v>993</v>
      </c>
      <c r="L45" s="194" t="s">
        <v>993</v>
      </c>
      <c r="M45" s="195" t="s">
        <v>994</v>
      </c>
      <c r="N45" s="711">
        <v>75000</v>
      </c>
      <c r="O45" s="198" t="str">
        <f>IFERROR(VLOOKUP($G45,[1]Catalogo!$G$20:$H$25,2,FALSE),"")</f>
        <v>2.7.1.6.01</v>
      </c>
      <c r="P45" s="200" t="s">
        <v>995</v>
      </c>
    </row>
    <row r="46" spans="2:16" ht="63.75">
      <c r="B46" s="195" t="e">
        <f>IF('Formulario PPGR4 '!$G46="","",CONCATENATE('Formulario PPGR4 '!$C46,".",'Formulario PPGR4 '!$D46,".",'Formulario PPGR4 '!$E46,".",'Formulario PPGR4 '!$F46))</f>
        <v>#REF!</v>
      </c>
      <c r="C46" s="195" t="e">
        <f>IF('Formulario PPGR4 '!$G46="","",'[1]Formulario PPGR1'!#REF!)</f>
        <v>#REF!</v>
      </c>
      <c r="D46" s="195" t="e">
        <f>IF('Formulario PPGR4 '!$G46="","",'[1]Formulario PPGR1'!#REF!)</f>
        <v>#REF!</v>
      </c>
      <c r="E46" s="195" t="e">
        <f>IF('Formulario PPGR4 '!$G46="","",'[1]Formulario PPGR1'!#REF!)</f>
        <v>#REF!</v>
      </c>
      <c r="F46" s="195" t="e">
        <f>IF('Formulario PPGR4 '!$G46="","",'[1]Formulario PPGR1'!#REF!)</f>
        <v>#REF!</v>
      </c>
      <c r="G46" s="208" t="s">
        <v>1014</v>
      </c>
      <c r="H46" s="208" t="s">
        <v>999</v>
      </c>
      <c r="I46" s="194" t="s">
        <v>1037</v>
      </c>
      <c r="J46" s="194" t="s">
        <v>997</v>
      </c>
      <c r="K46" s="194" t="s">
        <v>997</v>
      </c>
      <c r="L46" s="194" t="s">
        <v>997</v>
      </c>
      <c r="M46" s="195" t="s">
        <v>994</v>
      </c>
      <c r="N46" s="711">
        <v>75000</v>
      </c>
      <c r="O46" s="198" t="str">
        <f>IFERROR(VLOOKUP($G46,[1]Catalogo!$G$20:$H$25,2,FALSE),"")</f>
        <v>2.7.1.6.01</v>
      </c>
      <c r="P46" s="200" t="s">
        <v>995</v>
      </c>
    </row>
    <row r="47" spans="2:16" ht="63.75">
      <c r="B47" s="195" t="e">
        <f>IF('Formulario PPGR4 '!$G47="","",CONCATENATE('Formulario PPGR4 '!$C47,".",'Formulario PPGR4 '!$D47,".",'Formulario PPGR4 '!$E47,".",'Formulario PPGR4 '!$F47))</f>
        <v>#REF!</v>
      </c>
      <c r="C47" s="195" t="e">
        <f>IF('Formulario PPGR4 '!$G47="","",'[1]Formulario PPGR1'!#REF!)</f>
        <v>#REF!</v>
      </c>
      <c r="D47" s="195" t="e">
        <f>IF('Formulario PPGR4 '!$G47="","",'[1]Formulario PPGR1'!#REF!)</f>
        <v>#REF!</v>
      </c>
      <c r="E47" s="195" t="e">
        <f>IF('Formulario PPGR4 '!$G47="","",'[1]Formulario PPGR1'!#REF!)</f>
        <v>#REF!</v>
      </c>
      <c r="F47" s="195" t="e">
        <f>IF('Formulario PPGR4 '!$G47="","",'[1]Formulario PPGR1'!#REF!)</f>
        <v>#REF!</v>
      </c>
      <c r="G47" s="208" t="s">
        <v>1014</v>
      </c>
      <c r="H47" s="208" t="s">
        <v>991</v>
      </c>
      <c r="I47" s="194" t="s">
        <v>1038</v>
      </c>
      <c r="J47" s="194" t="s">
        <v>997</v>
      </c>
      <c r="K47" s="194" t="s">
        <v>997</v>
      </c>
      <c r="L47" s="194" t="s">
        <v>997</v>
      </c>
      <c r="M47" s="195" t="s">
        <v>994</v>
      </c>
      <c r="N47" s="711">
        <v>75000</v>
      </c>
      <c r="O47" s="198" t="str">
        <f>IFERROR(VLOOKUP($G47,[1]Catalogo!$G$20:$H$25,2,FALSE),"")</f>
        <v>2.7.1.6.01</v>
      </c>
      <c r="P47" s="200" t="s">
        <v>995</v>
      </c>
    </row>
    <row r="48" spans="2:16" ht="63.75">
      <c r="B48" s="195" t="e">
        <f>IF('Formulario PPGR4 '!$G48="","",CONCATENATE('Formulario PPGR4 '!$C48,".",'Formulario PPGR4 '!$D48,".",'Formulario PPGR4 '!$E48,".",'Formulario PPGR4 '!$F48))</f>
        <v>#REF!</v>
      </c>
      <c r="C48" s="195" t="e">
        <f>IF('Formulario PPGR4 '!$G48="","",'[1]Formulario PPGR1'!#REF!)</f>
        <v>#REF!</v>
      </c>
      <c r="D48" s="195" t="e">
        <f>IF('Formulario PPGR4 '!$G48="","",'[1]Formulario PPGR1'!#REF!)</f>
        <v>#REF!</v>
      </c>
      <c r="E48" s="195" t="e">
        <f>IF('Formulario PPGR4 '!$G48="","",'[1]Formulario PPGR1'!#REF!)</f>
        <v>#REF!</v>
      </c>
      <c r="F48" s="195" t="e">
        <f>IF('Formulario PPGR4 '!$G48="","",'[1]Formulario PPGR1'!#REF!)</f>
        <v>#REF!</v>
      </c>
      <c r="G48" s="208" t="s">
        <v>1014</v>
      </c>
      <c r="H48" s="208" t="s">
        <v>991</v>
      </c>
      <c r="I48" s="194" t="s">
        <v>1039</v>
      </c>
      <c r="J48" s="194" t="s">
        <v>997</v>
      </c>
      <c r="K48" s="194" t="s">
        <v>997</v>
      </c>
      <c r="L48" s="194" t="s">
        <v>997</v>
      </c>
      <c r="M48" s="195" t="s">
        <v>994</v>
      </c>
      <c r="N48" s="711">
        <v>75000</v>
      </c>
      <c r="O48" s="198" t="str">
        <f>IFERROR(VLOOKUP($G48,[1]Catalogo!$G$20:$H$25,2,FALSE),"")</f>
        <v>2.7.1.6.01</v>
      </c>
      <c r="P48" s="200" t="s">
        <v>995</v>
      </c>
    </row>
    <row r="49" spans="2:16" ht="63.75">
      <c r="B49" s="195" t="e">
        <f>IF('Formulario PPGR4 '!$G49="","",CONCATENATE('Formulario PPGR4 '!$C49,".",'Formulario PPGR4 '!$D49,".",'Formulario PPGR4 '!$E49,".",'Formulario PPGR4 '!$F49))</f>
        <v>#REF!</v>
      </c>
      <c r="C49" s="195" t="e">
        <f>IF('Formulario PPGR4 '!$G49="","",'[1]Formulario PPGR1'!#REF!)</f>
        <v>#REF!</v>
      </c>
      <c r="D49" s="195" t="e">
        <f>IF('Formulario PPGR4 '!$G49="","",'[1]Formulario PPGR1'!#REF!)</f>
        <v>#REF!</v>
      </c>
      <c r="E49" s="195" t="e">
        <f>IF('Formulario PPGR4 '!$G49="","",'[1]Formulario PPGR1'!#REF!)</f>
        <v>#REF!</v>
      </c>
      <c r="F49" s="195" t="e">
        <f>IF('Formulario PPGR4 '!$G49="","",'[1]Formulario PPGR1'!#REF!)</f>
        <v>#REF!</v>
      </c>
      <c r="G49" s="208" t="s">
        <v>1014</v>
      </c>
      <c r="H49" s="208" t="s">
        <v>991</v>
      </c>
      <c r="I49" s="194" t="s">
        <v>1040</v>
      </c>
      <c r="J49" s="194" t="s">
        <v>997</v>
      </c>
      <c r="K49" s="194" t="s">
        <v>997</v>
      </c>
      <c r="L49" s="194" t="s">
        <v>997</v>
      </c>
      <c r="M49" s="195" t="s">
        <v>994</v>
      </c>
      <c r="N49" s="711">
        <v>75000</v>
      </c>
      <c r="O49" s="198" t="str">
        <f>IFERROR(VLOOKUP($G49,[1]Catalogo!$G$20:$H$25,2,FALSE),"")</f>
        <v>2.7.1.6.01</v>
      </c>
      <c r="P49" s="200" t="s">
        <v>995</v>
      </c>
    </row>
    <row r="50" spans="2:16" ht="63.75">
      <c r="B50" s="195" t="e">
        <f>IF('Formulario PPGR4 '!$G50="","",CONCATENATE('Formulario PPGR4 '!$C50,".",'Formulario PPGR4 '!$D50,".",'Formulario PPGR4 '!$E50,".",'Formulario PPGR4 '!$F50))</f>
        <v>#REF!</v>
      </c>
      <c r="C50" s="195" t="e">
        <f>IF('Formulario PPGR4 '!$G50="","",'[1]Formulario PPGR1'!#REF!)</f>
        <v>#REF!</v>
      </c>
      <c r="D50" s="195" t="e">
        <f>IF('Formulario PPGR4 '!$G50="","",'[1]Formulario PPGR1'!#REF!)</f>
        <v>#REF!</v>
      </c>
      <c r="E50" s="195" t="e">
        <f>IF('Formulario PPGR4 '!$G50="","",'[1]Formulario PPGR1'!#REF!)</f>
        <v>#REF!</v>
      </c>
      <c r="F50" s="195" t="e">
        <f>IF('Formulario PPGR4 '!$G50="","",'[1]Formulario PPGR1'!#REF!)</f>
        <v>#REF!</v>
      </c>
      <c r="G50" s="208" t="s">
        <v>1014</v>
      </c>
      <c r="H50" s="208" t="s">
        <v>991</v>
      </c>
      <c r="I50" s="194" t="s">
        <v>1041</v>
      </c>
      <c r="J50" s="194" t="s">
        <v>997</v>
      </c>
      <c r="K50" s="194" t="s">
        <v>997</v>
      </c>
      <c r="L50" s="194" t="s">
        <v>997</v>
      </c>
      <c r="M50" s="195" t="s">
        <v>994</v>
      </c>
      <c r="N50" s="711">
        <v>75000</v>
      </c>
      <c r="O50" s="198" t="str">
        <f>IFERROR(VLOOKUP($G50,[1]Catalogo!$G$20:$H$25,2,FALSE),"")</f>
        <v>2.7.1.6.01</v>
      </c>
      <c r="P50" s="200" t="s">
        <v>995</v>
      </c>
    </row>
    <row r="51" spans="2:16" ht="63.75">
      <c r="B51" s="195" t="e">
        <f>IF('Formulario PPGR4 '!$G51="","",CONCATENATE('Formulario PPGR4 '!$C51,".",'Formulario PPGR4 '!$D51,".",'Formulario PPGR4 '!$E51,".",'Formulario PPGR4 '!$F51))</f>
        <v>#REF!</v>
      </c>
      <c r="C51" s="195" t="e">
        <f>IF('Formulario PPGR4 '!$G51="","",'[1]Formulario PPGR1'!#REF!)</f>
        <v>#REF!</v>
      </c>
      <c r="D51" s="195" t="e">
        <f>IF('Formulario PPGR4 '!$G51="","",'[1]Formulario PPGR1'!#REF!)</f>
        <v>#REF!</v>
      </c>
      <c r="E51" s="195" t="e">
        <f>IF('Formulario PPGR4 '!$G51="","",'[1]Formulario PPGR1'!#REF!)</f>
        <v>#REF!</v>
      </c>
      <c r="F51" s="195" t="e">
        <f>IF('Formulario PPGR4 '!$G51="","",'[1]Formulario PPGR1'!#REF!)</f>
        <v>#REF!</v>
      </c>
      <c r="G51" s="208" t="s">
        <v>1014</v>
      </c>
      <c r="H51" s="208" t="s">
        <v>1026</v>
      </c>
      <c r="I51" s="194" t="s">
        <v>1042</v>
      </c>
      <c r="J51" s="194" t="s">
        <v>997</v>
      </c>
      <c r="K51" s="194" t="s">
        <v>997</v>
      </c>
      <c r="L51" s="194" t="s">
        <v>997</v>
      </c>
      <c r="M51" s="195" t="s">
        <v>994</v>
      </c>
      <c r="N51" s="711">
        <v>75000</v>
      </c>
      <c r="O51" s="198" t="str">
        <f>IFERROR(VLOOKUP($G51,[1]Catalogo!$G$20:$H$25,2,FALSE),"")</f>
        <v>2.7.1.6.01</v>
      </c>
      <c r="P51" s="200" t="s">
        <v>995</v>
      </c>
    </row>
    <row r="52" spans="2:16" ht="63.75">
      <c r="B52" s="195" t="e">
        <f>IF('Formulario PPGR4 '!$G52="","",CONCATENATE('Formulario PPGR4 '!$C52,".",'Formulario PPGR4 '!$D52,".",'Formulario PPGR4 '!$E52,".",'Formulario PPGR4 '!$F52))</f>
        <v>#REF!</v>
      </c>
      <c r="C52" s="195" t="e">
        <f>IF('Formulario PPGR4 '!$G52="","",'[1]Formulario PPGR1'!#REF!)</f>
        <v>#REF!</v>
      </c>
      <c r="D52" s="195" t="e">
        <f>IF('Formulario PPGR4 '!$G52="","",'[1]Formulario PPGR1'!#REF!)</f>
        <v>#REF!</v>
      </c>
      <c r="E52" s="195" t="e">
        <f>IF('Formulario PPGR4 '!$G52="","",'[1]Formulario PPGR1'!#REF!)</f>
        <v>#REF!</v>
      </c>
      <c r="F52" s="195" t="e">
        <f>IF('Formulario PPGR4 '!$G52="","",'[1]Formulario PPGR1'!#REF!)</f>
        <v>#REF!</v>
      </c>
      <c r="G52" s="208" t="s">
        <v>1014</v>
      </c>
      <c r="H52" s="208" t="s">
        <v>991</v>
      </c>
      <c r="I52" s="194" t="s">
        <v>1043</v>
      </c>
      <c r="J52" s="194" t="s">
        <v>997</v>
      </c>
      <c r="K52" s="194" t="s">
        <v>997</v>
      </c>
      <c r="L52" s="194" t="s">
        <v>997</v>
      </c>
      <c r="M52" s="195" t="s">
        <v>994</v>
      </c>
      <c r="N52" s="711">
        <v>75000</v>
      </c>
      <c r="O52" s="198" t="str">
        <f>IFERROR(VLOOKUP($G52,[1]Catalogo!$G$20:$H$25,2,FALSE),"")</f>
        <v>2.7.1.6.01</v>
      </c>
      <c r="P52" s="200" t="s">
        <v>995</v>
      </c>
    </row>
    <row r="53" spans="2:16" ht="63.75">
      <c r="B53" s="195" t="e">
        <f>IF('Formulario PPGR4 '!$G53="","",CONCATENATE('Formulario PPGR4 '!$C53,".",'Formulario PPGR4 '!$D53,".",'Formulario PPGR4 '!$E53,".",'Formulario PPGR4 '!$F53))</f>
        <v>#REF!</v>
      </c>
      <c r="C53" s="195" t="e">
        <f>IF('Formulario PPGR4 '!$G53="","",'[1]Formulario PPGR1'!#REF!)</f>
        <v>#REF!</v>
      </c>
      <c r="D53" s="195" t="e">
        <f>IF('Formulario PPGR4 '!$G53="","",'[1]Formulario PPGR1'!#REF!)</f>
        <v>#REF!</v>
      </c>
      <c r="E53" s="195" t="e">
        <f>IF('Formulario PPGR4 '!$G53="","",'[1]Formulario PPGR1'!#REF!)</f>
        <v>#REF!</v>
      </c>
      <c r="F53" s="195" t="e">
        <f>IF('Formulario PPGR4 '!$G53="","",'[1]Formulario PPGR1'!#REF!)</f>
        <v>#REF!</v>
      </c>
      <c r="G53" s="208" t="s">
        <v>1014</v>
      </c>
      <c r="H53" s="208" t="s">
        <v>991</v>
      </c>
      <c r="I53" s="194" t="s">
        <v>1044</v>
      </c>
      <c r="J53" s="194" t="s">
        <v>997</v>
      </c>
      <c r="K53" s="194" t="s">
        <v>997</v>
      </c>
      <c r="L53" s="194" t="s">
        <v>997</v>
      </c>
      <c r="M53" s="195" t="s">
        <v>994</v>
      </c>
      <c r="N53" s="711">
        <v>75000</v>
      </c>
      <c r="O53" s="198" t="str">
        <f>IFERROR(VLOOKUP($G53,[1]Catalogo!$G$20:$H$25,2,FALSE),"")</f>
        <v>2.7.1.6.01</v>
      </c>
      <c r="P53" s="200" t="s">
        <v>995</v>
      </c>
    </row>
    <row r="54" spans="2:16">
      <c r="B54" s="195" t="e">
        <f>IF('Formulario PPGR4 '!$G54="","",CONCATENATE('Formulario PPGR4 '!$C54,".",'Formulario PPGR4 '!$D54,".",'Formulario PPGR4 '!$E54,".",'Formulario PPGR4 '!$F54))</f>
        <v>#REF!</v>
      </c>
      <c r="C54" s="195" t="e">
        <f>IF('Formulario PPGR4 '!$G54="","",'[1]Formulario PPGR1'!#REF!)</f>
        <v>#REF!</v>
      </c>
      <c r="D54" s="195" t="e">
        <f>IF('Formulario PPGR4 '!$G54="","",'[1]Formulario PPGR1'!#REF!)</f>
        <v>#REF!</v>
      </c>
      <c r="E54" s="195" t="e">
        <f>IF('Formulario PPGR4 '!$G54="","",'[1]Formulario PPGR1'!#REF!)</f>
        <v>#REF!</v>
      </c>
      <c r="F54" s="195" t="e">
        <f>IF('Formulario PPGR4 '!$G54="","",'[1]Formulario PPGR1'!#REF!)</f>
        <v>#REF!</v>
      </c>
      <c r="G54" s="208" t="s">
        <v>1014</v>
      </c>
      <c r="H54" s="208" t="s">
        <v>991</v>
      </c>
      <c r="I54" s="194" t="s">
        <v>1045</v>
      </c>
      <c r="J54" s="194"/>
      <c r="K54" s="194"/>
      <c r="L54" s="194"/>
      <c r="M54" s="195" t="s">
        <v>994</v>
      </c>
      <c r="N54" s="711">
        <v>75000</v>
      </c>
      <c r="O54" s="198" t="str">
        <f>IFERROR(VLOOKUP($G54,[1]Catalogo!$G$20:$H$25,2,FALSE),"")</f>
        <v>2.7.1.6.01</v>
      </c>
      <c r="P54" s="200" t="s">
        <v>995</v>
      </c>
    </row>
    <row r="55" spans="2:16" ht="51">
      <c r="B55" s="195" t="e">
        <f>IF('Formulario PPGR4 '!$G55="","",CONCATENATE('Formulario PPGR4 '!$C55,".",'Formulario PPGR4 '!$D55,".",'Formulario PPGR4 '!$E55,".",'Formulario PPGR4 '!$F55))</f>
        <v>#REF!</v>
      </c>
      <c r="C55" s="195" t="e">
        <f>IF('Formulario PPGR4 '!$G55="","",'[1]Formulario PPGR1'!#REF!)</f>
        <v>#REF!</v>
      </c>
      <c r="D55" s="195" t="e">
        <f>IF('Formulario PPGR4 '!$G55="","",'[1]Formulario PPGR1'!#REF!)</f>
        <v>#REF!</v>
      </c>
      <c r="E55" s="195" t="e">
        <f>IF('Formulario PPGR4 '!$G55="","",'[1]Formulario PPGR1'!#REF!)</f>
        <v>#REF!</v>
      </c>
      <c r="F55" s="195" t="e">
        <f>IF('Formulario PPGR4 '!$G55="","",'[1]Formulario PPGR1'!#REF!)</f>
        <v>#REF!</v>
      </c>
      <c r="G55" s="208" t="s">
        <v>1014</v>
      </c>
      <c r="H55" s="208" t="s">
        <v>999</v>
      </c>
      <c r="I55" s="194" t="s">
        <v>1003</v>
      </c>
      <c r="J55" s="194" t="s">
        <v>1003</v>
      </c>
      <c r="K55" s="194" t="s">
        <v>1003</v>
      </c>
      <c r="L55" s="194" t="s">
        <v>1003</v>
      </c>
      <c r="M55" s="195" t="s">
        <v>994</v>
      </c>
      <c r="N55" s="711">
        <v>75000</v>
      </c>
      <c r="O55" s="198" t="str">
        <f>IFERROR(VLOOKUP($G55,[1]Catalogo!$G$20:$H$25,2,FALSE),"")</f>
        <v>2.7.1.6.01</v>
      </c>
      <c r="P55" s="200" t="s">
        <v>995</v>
      </c>
    </row>
    <row r="56" spans="2:16" ht="63.75">
      <c r="B56" s="195" t="e">
        <f>IF('Formulario PPGR4 '!#REF!="","",CONCATENATE('Formulario PPGR4 '!$C56,".",'Formulario PPGR4 '!$D56,".",'Formulario PPGR4 '!$E56,".",'Formulario PPGR4 '!$F56))</f>
        <v>#REF!</v>
      </c>
      <c r="C56" s="195" t="e">
        <f>IF('Formulario PPGR4 '!#REF!="","",'[1]Formulario PPGR1'!#REF!)</f>
        <v>#REF!</v>
      </c>
      <c r="D56" s="195" t="e">
        <f>IF('Formulario PPGR4 '!#REF!="","",'[1]Formulario PPGR1'!#REF!)</f>
        <v>#REF!</v>
      </c>
      <c r="E56" s="195" t="e">
        <f>IF('Formulario PPGR4 '!#REF!="","",'[1]Formulario PPGR1'!#REF!)</f>
        <v>#REF!</v>
      </c>
      <c r="F56" s="195" t="e">
        <f>IF('Formulario PPGR4 '!#REF!="","",'[1]Formulario PPGR1'!#REF!)</f>
        <v>#REF!</v>
      </c>
      <c r="G56" s="208" t="s">
        <v>1014</v>
      </c>
      <c r="H56" s="208" t="s">
        <v>1026</v>
      </c>
      <c r="I56" s="194" t="s">
        <v>1046</v>
      </c>
      <c r="J56" s="194" t="s">
        <v>997</v>
      </c>
      <c r="K56" s="194" t="s">
        <v>997</v>
      </c>
      <c r="L56" s="194" t="s">
        <v>997</v>
      </c>
      <c r="M56" s="195" t="s">
        <v>994</v>
      </c>
      <c r="N56" s="711">
        <v>75000</v>
      </c>
      <c r="O56" s="198" t="str">
        <f>IFERROR(VLOOKUP(#REF!,[1]Catalogo!$G$20:$H$25,2,FALSE),"")</f>
        <v/>
      </c>
      <c r="P56" s="200" t="s">
        <v>995</v>
      </c>
    </row>
    <row r="57" spans="2:16" ht="63.75">
      <c r="B57" s="195" t="e">
        <f>IF('Formulario PPGR4 '!$G56="","",CONCATENATE('Formulario PPGR4 '!$C57,".",'Formulario PPGR4 '!$D57,".",'Formulario PPGR4 '!$E57,".",'Formulario PPGR4 '!$F57))</f>
        <v>#REF!</v>
      </c>
      <c r="C57" s="195" t="e">
        <f>IF('Formulario PPGR4 '!$G56="","",'[1]Formulario PPGR1'!#REF!)</f>
        <v>#REF!</v>
      </c>
      <c r="D57" s="195" t="e">
        <f>IF('Formulario PPGR4 '!$G56="","",'[1]Formulario PPGR1'!#REF!)</f>
        <v>#REF!</v>
      </c>
      <c r="E57" s="195" t="e">
        <f>IF('Formulario PPGR4 '!$G56="","",'[1]Formulario PPGR1'!#REF!)</f>
        <v>#REF!</v>
      </c>
      <c r="F57" s="195" t="e">
        <f>IF('Formulario PPGR4 '!$G56="","",'[1]Formulario PPGR1'!#REF!)</f>
        <v>#REF!</v>
      </c>
      <c r="G57" s="208" t="s">
        <v>1014</v>
      </c>
      <c r="H57" s="208" t="s">
        <v>991</v>
      </c>
      <c r="I57" s="194" t="s">
        <v>1047</v>
      </c>
      <c r="J57" s="194" t="s">
        <v>997</v>
      </c>
      <c r="K57" s="194" t="s">
        <v>997</v>
      </c>
      <c r="L57" s="194" t="s">
        <v>997</v>
      </c>
      <c r="M57" s="195" t="s">
        <v>994</v>
      </c>
      <c r="N57" s="711">
        <v>75000</v>
      </c>
      <c r="O57" s="198" t="str">
        <f>IFERROR(VLOOKUP($G56,[1]Catalogo!$G$20:$H$25,2,FALSE),"")</f>
        <v>2.7.1.6.01</v>
      </c>
      <c r="P57" s="200" t="s">
        <v>995</v>
      </c>
    </row>
    <row r="58" spans="2:16" ht="63.75">
      <c r="B58" s="195" t="e">
        <f>IF('Formulario PPGR4 '!$G58="","",CONCATENATE('Formulario PPGR4 '!$C58,".",'Formulario PPGR4 '!$D58,".",'Formulario PPGR4 '!$E58,".",'Formulario PPGR4 '!$F58))</f>
        <v>#REF!</v>
      </c>
      <c r="C58" s="195" t="e">
        <f>IF('Formulario PPGR4 '!$G58="","",'[1]Formulario PPGR1'!#REF!)</f>
        <v>#REF!</v>
      </c>
      <c r="D58" s="195" t="e">
        <f>IF('Formulario PPGR4 '!$G58="","",'[1]Formulario PPGR1'!#REF!)</f>
        <v>#REF!</v>
      </c>
      <c r="E58" s="195" t="e">
        <f>IF('Formulario PPGR4 '!$G58="","",'[1]Formulario PPGR1'!#REF!)</f>
        <v>#REF!</v>
      </c>
      <c r="F58" s="195" t="e">
        <f>IF('Formulario PPGR4 '!$G58="","",'[1]Formulario PPGR1'!#REF!)</f>
        <v>#REF!</v>
      </c>
      <c r="G58" s="208" t="s">
        <v>1014</v>
      </c>
      <c r="H58" s="208" t="s">
        <v>1026</v>
      </c>
      <c r="I58" s="194" t="s">
        <v>1047</v>
      </c>
      <c r="J58" s="194" t="s">
        <v>997</v>
      </c>
      <c r="K58" s="194" t="s">
        <v>997</v>
      </c>
      <c r="L58" s="194" t="s">
        <v>997</v>
      </c>
      <c r="M58" s="195" t="s">
        <v>994</v>
      </c>
      <c r="N58" s="711">
        <v>75000</v>
      </c>
      <c r="O58" s="198" t="str">
        <f>IFERROR(VLOOKUP($G58,[1]Catalogo!$G$20:$H$25,2,FALSE),"")</f>
        <v>2.7.1.6.01</v>
      </c>
      <c r="P58" s="200" t="s">
        <v>995</v>
      </c>
    </row>
    <row r="59" spans="2:16" ht="63.75">
      <c r="B59" s="195" t="e">
        <f>IF('Formulario PPGR4 '!$G59="","",CONCATENATE('Formulario PPGR4 '!$C59,".",'Formulario PPGR4 '!$D59,".",'Formulario PPGR4 '!$E59,".",'Formulario PPGR4 '!$F59))</f>
        <v>#REF!</v>
      </c>
      <c r="C59" s="195" t="e">
        <f>IF('Formulario PPGR4 '!$G59="","",'[1]Formulario PPGR1'!#REF!)</f>
        <v>#REF!</v>
      </c>
      <c r="D59" s="195" t="e">
        <f>IF('Formulario PPGR4 '!$G59="","",'[1]Formulario PPGR1'!#REF!)</f>
        <v>#REF!</v>
      </c>
      <c r="E59" s="195" t="e">
        <f>IF('Formulario PPGR4 '!$G59="","",'[1]Formulario PPGR1'!#REF!)</f>
        <v>#REF!</v>
      </c>
      <c r="F59" s="195" t="e">
        <f>IF('Formulario PPGR4 '!$G59="","",'[1]Formulario PPGR1'!#REF!)</f>
        <v>#REF!</v>
      </c>
      <c r="G59" s="208" t="s">
        <v>1014</v>
      </c>
      <c r="H59" s="208" t="s">
        <v>991</v>
      </c>
      <c r="I59" s="194" t="s">
        <v>1048</v>
      </c>
      <c r="J59" s="194" t="s">
        <v>997</v>
      </c>
      <c r="K59" s="194" t="s">
        <v>997</v>
      </c>
      <c r="L59" s="194" t="s">
        <v>997</v>
      </c>
      <c r="M59" s="195" t="s">
        <v>994</v>
      </c>
      <c r="N59" s="711">
        <v>75000</v>
      </c>
      <c r="O59" s="198" t="str">
        <f>IFERROR(VLOOKUP($G59,[1]Catalogo!$G$20:$H$25,2,FALSE),"")</f>
        <v>2.7.1.6.01</v>
      </c>
      <c r="P59" s="200" t="s">
        <v>995</v>
      </c>
    </row>
    <row r="60" spans="2:16" ht="63.75">
      <c r="B60" s="195" t="e">
        <f>IF('Formulario PPGR4 '!$G60="","",CONCATENATE('Formulario PPGR4 '!$C60,".",'Formulario PPGR4 '!$D60,".",'Formulario PPGR4 '!$E60,".",'Formulario PPGR4 '!$F60))</f>
        <v>#REF!</v>
      </c>
      <c r="C60" s="195" t="e">
        <f>IF('Formulario PPGR4 '!$G60="","",'[1]Formulario PPGR1'!#REF!)</f>
        <v>#REF!</v>
      </c>
      <c r="D60" s="195" t="e">
        <f>IF('Formulario PPGR4 '!$G60="","",'[1]Formulario PPGR1'!#REF!)</f>
        <v>#REF!</v>
      </c>
      <c r="E60" s="195" t="e">
        <f>IF('Formulario PPGR4 '!$G60="","",'[1]Formulario PPGR1'!#REF!)</f>
        <v>#REF!</v>
      </c>
      <c r="F60" s="195" t="e">
        <f>IF('Formulario PPGR4 '!$G60="","",'[1]Formulario PPGR1'!#REF!)</f>
        <v>#REF!</v>
      </c>
      <c r="G60" s="208" t="s">
        <v>1014</v>
      </c>
      <c r="H60" s="208" t="s">
        <v>991</v>
      </c>
      <c r="I60" s="194" t="s">
        <v>1049</v>
      </c>
      <c r="J60" s="194" t="s">
        <v>997</v>
      </c>
      <c r="K60" s="194" t="s">
        <v>997</v>
      </c>
      <c r="L60" s="194" t="s">
        <v>997</v>
      </c>
      <c r="M60" s="195" t="s">
        <v>994</v>
      </c>
      <c r="N60" s="711">
        <v>75000</v>
      </c>
      <c r="O60" s="198" t="str">
        <f>IFERROR(VLOOKUP($G60,[1]Catalogo!$G$20:$H$25,2,FALSE),"")</f>
        <v>2.7.1.6.01</v>
      </c>
      <c r="P60" s="200" t="s">
        <v>995</v>
      </c>
    </row>
    <row r="61" spans="2:16" ht="63.75">
      <c r="B61" s="195" t="e">
        <f>IF('Formulario PPGR4 '!$G61="","",CONCATENATE('Formulario PPGR4 '!$C61,".",'Formulario PPGR4 '!$D61,".",'Formulario PPGR4 '!$E61,".",'Formulario PPGR4 '!$F61))</f>
        <v>#REF!</v>
      </c>
      <c r="C61" s="195" t="e">
        <f>IF('Formulario PPGR4 '!$G61="","",'[1]Formulario PPGR1'!#REF!)</f>
        <v>#REF!</v>
      </c>
      <c r="D61" s="195" t="e">
        <f>IF('Formulario PPGR4 '!$G61="","",'[1]Formulario PPGR1'!#REF!)</f>
        <v>#REF!</v>
      </c>
      <c r="E61" s="195" t="e">
        <f>IF('Formulario PPGR4 '!$G61="","",'[1]Formulario PPGR1'!#REF!)</f>
        <v>#REF!</v>
      </c>
      <c r="F61" s="195" t="e">
        <f>IF('Formulario PPGR4 '!$G61="","",'[1]Formulario PPGR1'!#REF!)</f>
        <v>#REF!</v>
      </c>
      <c r="G61" s="208" t="s">
        <v>1014</v>
      </c>
      <c r="H61" s="208" t="s">
        <v>991</v>
      </c>
      <c r="I61" s="194" t="s">
        <v>1050</v>
      </c>
      <c r="J61" s="194" t="s">
        <v>997</v>
      </c>
      <c r="K61" s="194" t="s">
        <v>997</v>
      </c>
      <c r="L61" s="194" t="s">
        <v>997</v>
      </c>
      <c r="M61" s="195" t="s">
        <v>994</v>
      </c>
      <c r="N61" s="711">
        <v>75000</v>
      </c>
      <c r="O61" s="198" t="str">
        <f>IFERROR(VLOOKUP($G61,[1]Catalogo!$G$20:$H$25,2,FALSE),"")</f>
        <v>2.7.1.6.01</v>
      </c>
      <c r="P61" s="200" t="s">
        <v>995</v>
      </c>
    </row>
    <row r="62" spans="2:16" ht="63.75">
      <c r="B62" s="195" t="e">
        <f>IF('Formulario PPGR4 '!$G62="","",CONCATENATE('Formulario PPGR4 '!$C62,".",'Formulario PPGR4 '!$D62,".",'Formulario PPGR4 '!$E62,".",'Formulario PPGR4 '!$F62))</f>
        <v>#REF!</v>
      </c>
      <c r="C62" s="195" t="e">
        <f>IF('Formulario PPGR4 '!$G62="","",'[1]Formulario PPGR1'!#REF!)</f>
        <v>#REF!</v>
      </c>
      <c r="D62" s="195" t="e">
        <f>IF('Formulario PPGR4 '!$G62="","",'[1]Formulario PPGR1'!#REF!)</f>
        <v>#REF!</v>
      </c>
      <c r="E62" s="195" t="e">
        <f>IF('Formulario PPGR4 '!$G62="","",'[1]Formulario PPGR1'!#REF!)</f>
        <v>#REF!</v>
      </c>
      <c r="F62" s="195" t="e">
        <f>IF('Formulario PPGR4 '!$G62="","",'[1]Formulario PPGR1'!#REF!)</f>
        <v>#REF!</v>
      </c>
      <c r="G62" s="208" t="s">
        <v>1014</v>
      </c>
      <c r="H62" s="208" t="s">
        <v>991</v>
      </c>
      <c r="I62" s="194" t="s">
        <v>1051</v>
      </c>
      <c r="J62" s="194" t="s">
        <v>997</v>
      </c>
      <c r="K62" s="194" t="s">
        <v>997</v>
      </c>
      <c r="L62" s="194" t="s">
        <v>997</v>
      </c>
      <c r="M62" s="195" t="s">
        <v>994</v>
      </c>
      <c r="N62" s="711">
        <v>75000</v>
      </c>
      <c r="O62" s="198" t="str">
        <f>IFERROR(VLOOKUP($G62,[1]Catalogo!$G$20:$H$25,2,FALSE),"")</f>
        <v>2.7.1.6.01</v>
      </c>
      <c r="P62" s="200" t="s">
        <v>995</v>
      </c>
    </row>
    <row r="63" spans="2:16" ht="63.75">
      <c r="B63" s="195" t="e">
        <f>IF('Formulario PPGR4 '!$G63="","",CONCATENATE('Formulario PPGR4 '!$C63,".",'Formulario PPGR4 '!$D63,".",'Formulario PPGR4 '!$E63,".",'Formulario PPGR4 '!$F63))</f>
        <v>#REF!</v>
      </c>
      <c r="C63" s="195" t="e">
        <f>IF('Formulario PPGR4 '!$G63="","",'[1]Formulario PPGR1'!#REF!)</f>
        <v>#REF!</v>
      </c>
      <c r="D63" s="195" t="e">
        <f>IF('Formulario PPGR4 '!$G63="","",'[1]Formulario PPGR1'!#REF!)</f>
        <v>#REF!</v>
      </c>
      <c r="E63" s="195" t="e">
        <f>IF('Formulario PPGR4 '!$G63="","",'[1]Formulario PPGR1'!#REF!)</f>
        <v>#REF!</v>
      </c>
      <c r="F63" s="195" t="e">
        <f>IF('Formulario PPGR4 '!$G63="","",'[1]Formulario PPGR1'!#REF!)</f>
        <v>#REF!</v>
      </c>
      <c r="G63" s="208" t="s">
        <v>1014</v>
      </c>
      <c r="H63" s="208" t="s">
        <v>1026</v>
      </c>
      <c r="I63" s="194" t="s">
        <v>1052</v>
      </c>
      <c r="J63" s="194" t="s">
        <v>997</v>
      </c>
      <c r="K63" s="194" t="s">
        <v>997</v>
      </c>
      <c r="L63" s="194" t="s">
        <v>997</v>
      </c>
      <c r="M63" s="195" t="s">
        <v>994</v>
      </c>
      <c r="N63" s="711">
        <v>75000</v>
      </c>
      <c r="O63" s="198" t="str">
        <f>IFERROR(VLOOKUP($G63,[1]Catalogo!$G$20:$H$25,2,FALSE),"")</f>
        <v>2.7.1.6.01</v>
      </c>
      <c r="P63" s="200" t="s">
        <v>995</v>
      </c>
    </row>
    <row r="64" spans="2:16" ht="63.75">
      <c r="B64" s="195" t="e">
        <f>IF('Formulario PPGR4 '!$G64="","",CONCATENATE('Formulario PPGR4 '!$C64,".",'Formulario PPGR4 '!$D64,".",'Formulario PPGR4 '!$E64,".",'Formulario PPGR4 '!$F64))</f>
        <v>#REF!</v>
      </c>
      <c r="C64" s="195" t="e">
        <f>IF('Formulario PPGR4 '!$G64="","",'[1]Formulario PPGR1'!#REF!)</f>
        <v>#REF!</v>
      </c>
      <c r="D64" s="195" t="e">
        <f>IF('Formulario PPGR4 '!$G64="","",'[1]Formulario PPGR1'!#REF!)</f>
        <v>#REF!</v>
      </c>
      <c r="E64" s="195" t="e">
        <f>IF('Formulario PPGR4 '!$G64="","",'[1]Formulario PPGR1'!#REF!)</f>
        <v>#REF!</v>
      </c>
      <c r="F64" s="195" t="e">
        <f>IF('Formulario PPGR4 '!$G64="","",'[1]Formulario PPGR1'!#REF!)</f>
        <v>#REF!</v>
      </c>
      <c r="G64" s="208" t="s">
        <v>1014</v>
      </c>
      <c r="H64" s="208" t="s">
        <v>991</v>
      </c>
      <c r="I64" s="194" t="s">
        <v>1053</v>
      </c>
      <c r="J64" s="194" t="s">
        <v>997</v>
      </c>
      <c r="K64" s="194" t="s">
        <v>997</v>
      </c>
      <c r="L64" s="194" t="s">
        <v>997</v>
      </c>
      <c r="M64" s="195" t="s">
        <v>994</v>
      </c>
      <c r="N64" s="711">
        <v>75000</v>
      </c>
      <c r="O64" s="198" t="str">
        <f>IFERROR(VLOOKUP($G64,[1]Catalogo!$G$20:$H$25,2,FALSE),"")</f>
        <v>2.7.1.6.01</v>
      </c>
      <c r="P64" s="200" t="s">
        <v>995</v>
      </c>
    </row>
    <row r="65" spans="2:16" ht="63.75">
      <c r="B65" s="195" t="e">
        <f>IF('Formulario PPGR4 '!$G65="","",CONCATENATE('Formulario PPGR4 '!$C65,".",'Formulario PPGR4 '!$D65,".",'Formulario PPGR4 '!$E65,".",'Formulario PPGR4 '!$F65))</f>
        <v>#REF!</v>
      </c>
      <c r="C65" s="195" t="e">
        <f>IF('Formulario PPGR4 '!$G65="","",'[1]Formulario PPGR1'!#REF!)</f>
        <v>#REF!</v>
      </c>
      <c r="D65" s="195" t="e">
        <f>IF('Formulario PPGR4 '!$G65="","",'[1]Formulario PPGR1'!#REF!)</f>
        <v>#REF!</v>
      </c>
      <c r="E65" s="195" t="e">
        <f>IF('Formulario PPGR4 '!$G65="","",'[1]Formulario PPGR1'!#REF!)</f>
        <v>#REF!</v>
      </c>
      <c r="F65" s="195" t="e">
        <f>IF('Formulario PPGR4 '!$G65="","",'[1]Formulario PPGR1'!#REF!)</f>
        <v>#REF!</v>
      </c>
      <c r="G65" s="208" t="s">
        <v>1014</v>
      </c>
      <c r="H65" s="208" t="s">
        <v>991</v>
      </c>
      <c r="I65" s="194" t="s">
        <v>1054</v>
      </c>
      <c r="J65" s="194" t="s">
        <v>997</v>
      </c>
      <c r="K65" s="194" t="s">
        <v>997</v>
      </c>
      <c r="L65" s="194" t="s">
        <v>997</v>
      </c>
      <c r="M65" s="195" t="s">
        <v>994</v>
      </c>
      <c r="N65" s="711">
        <v>75000</v>
      </c>
      <c r="O65" s="198" t="str">
        <f>IFERROR(VLOOKUP($G65,[1]Catalogo!$G$20:$H$25,2,FALSE),"")</f>
        <v>2.7.1.6.01</v>
      </c>
      <c r="P65" s="200" t="s">
        <v>995</v>
      </c>
    </row>
    <row r="66" spans="2:16" ht="63.75">
      <c r="B66" s="195" t="e">
        <f>IF('Formulario PPGR4 '!$G66="","",CONCATENATE('Formulario PPGR4 '!$C66,".",'Formulario PPGR4 '!$D66,".",'Formulario PPGR4 '!$E66,".",'Formulario PPGR4 '!$F66))</f>
        <v>#REF!</v>
      </c>
      <c r="C66" s="195" t="e">
        <f>IF('Formulario PPGR4 '!$G66="","",'[1]Formulario PPGR1'!#REF!)</f>
        <v>#REF!</v>
      </c>
      <c r="D66" s="195" t="e">
        <f>IF('Formulario PPGR4 '!$G66="","",'[1]Formulario PPGR1'!#REF!)</f>
        <v>#REF!</v>
      </c>
      <c r="E66" s="195" t="e">
        <f>IF('Formulario PPGR4 '!$G66="","",'[1]Formulario PPGR1'!#REF!)</f>
        <v>#REF!</v>
      </c>
      <c r="F66" s="195" t="e">
        <f>IF('Formulario PPGR4 '!$G66="","",'[1]Formulario PPGR1'!#REF!)</f>
        <v>#REF!</v>
      </c>
      <c r="G66" s="208" t="s">
        <v>1014</v>
      </c>
      <c r="H66" s="208" t="s">
        <v>991</v>
      </c>
      <c r="I66" s="194" t="s">
        <v>1055</v>
      </c>
      <c r="J66" s="194" t="s">
        <v>997</v>
      </c>
      <c r="K66" s="194" t="s">
        <v>997</v>
      </c>
      <c r="L66" s="194" t="s">
        <v>997</v>
      </c>
      <c r="M66" s="195" t="s">
        <v>994</v>
      </c>
      <c r="N66" s="711">
        <v>75000</v>
      </c>
      <c r="O66" s="198" t="str">
        <f>IFERROR(VLOOKUP($G66,[1]Catalogo!$G$20:$H$25,2,FALSE),"")</f>
        <v>2.7.1.6.01</v>
      </c>
      <c r="P66" s="200" t="s">
        <v>995</v>
      </c>
    </row>
    <row r="67" spans="2:16" ht="63.75">
      <c r="B67" s="195" t="e">
        <f>IF('Formulario PPGR4 '!$G67="","",CONCATENATE('Formulario PPGR4 '!$C67,".",'Formulario PPGR4 '!$D67,".",'Formulario PPGR4 '!$E67,".",'Formulario PPGR4 '!$F67))</f>
        <v>#REF!</v>
      </c>
      <c r="C67" s="195" t="e">
        <f>IF('Formulario PPGR4 '!$G67="","",'[1]Formulario PPGR1'!#REF!)</f>
        <v>#REF!</v>
      </c>
      <c r="D67" s="195" t="e">
        <f>IF('Formulario PPGR4 '!$G67="","",'[1]Formulario PPGR1'!#REF!)</f>
        <v>#REF!</v>
      </c>
      <c r="E67" s="195" t="e">
        <f>IF('Formulario PPGR4 '!$G67="","",'[1]Formulario PPGR1'!#REF!)</f>
        <v>#REF!</v>
      </c>
      <c r="F67" s="195" t="e">
        <f>IF('Formulario PPGR4 '!$G67="","",'[1]Formulario PPGR1'!#REF!)</f>
        <v>#REF!</v>
      </c>
      <c r="G67" s="208" t="s">
        <v>1014</v>
      </c>
      <c r="H67" s="208" t="s">
        <v>991</v>
      </c>
      <c r="I67" s="194" t="s">
        <v>1056</v>
      </c>
      <c r="J67" s="194" t="s">
        <v>997</v>
      </c>
      <c r="K67" s="194" t="s">
        <v>997</v>
      </c>
      <c r="L67" s="194" t="s">
        <v>997</v>
      </c>
      <c r="M67" s="195" t="s">
        <v>994</v>
      </c>
      <c r="N67" s="711">
        <v>75000</v>
      </c>
      <c r="O67" s="198" t="str">
        <f>IFERROR(VLOOKUP($G67,[1]Catalogo!$G$20:$H$25,2,FALSE),"")</f>
        <v>2.7.1.6.01</v>
      </c>
      <c r="P67" s="200" t="s">
        <v>995</v>
      </c>
    </row>
    <row r="68" spans="2:16" ht="63.75">
      <c r="B68" s="195" t="e">
        <f>IF('Formulario PPGR4 '!$G68="","",CONCATENATE('Formulario PPGR4 '!$C68,".",'Formulario PPGR4 '!$D68,".",'Formulario PPGR4 '!$E68,".",'Formulario PPGR4 '!$F68))</f>
        <v>#REF!</v>
      </c>
      <c r="C68" s="195" t="e">
        <f>IF('Formulario PPGR4 '!$G68="","",'[1]Formulario PPGR1'!#REF!)</f>
        <v>#REF!</v>
      </c>
      <c r="D68" s="195" t="e">
        <f>IF('Formulario PPGR4 '!$G68="","",'[1]Formulario PPGR1'!#REF!)</f>
        <v>#REF!</v>
      </c>
      <c r="E68" s="195" t="e">
        <f>IF('Formulario PPGR4 '!$G68="","",'[1]Formulario PPGR1'!#REF!)</f>
        <v>#REF!</v>
      </c>
      <c r="F68" s="195" t="e">
        <f>IF('Formulario PPGR4 '!$G68="","",'[1]Formulario PPGR1'!#REF!)</f>
        <v>#REF!</v>
      </c>
      <c r="G68" s="208" t="s">
        <v>1014</v>
      </c>
      <c r="H68" s="208" t="s">
        <v>991</v>
      </c>
      <c r="I68" s="194" t="s">
        <v>1057</v>
      </c>
      <c r="J68" s="194" t="s">
        <v>997</v>
      </c>
      <c r="K68" s="194" t="s">
        <v>997</v>
      </c>
      <c r="L68" s="194" t="s">
        <v>997</v>
      </c>
      <c r="M68" s="195" t="s">
        <v>994</v>
      </c>
      <c r="N68" s="711">
        <v>75000</v>
      </c>
      <c r="O68" s="198" t="str">
        <f>IFERROR(VLOOKUP($G68,[1]Catalogo!$G$20:$H$25,2,FALSE),"")</f>
        <v>2.7.1.6.01</v>
      </c>
      <c r="P68" s="200" t="s">
        <v>995</v>
      </c>
    </row>
    <row r="69" spans="2:16" ht="63.75">
      <c r="B69" s="195" t="e">
        <f>IF('Formulario PPGR4 '!$G69="","",CONCATENATE('Formulario PPGR4 '!$C69,".",'Formulario PPGR4 '!$D69,".",'Formulario PPGR4 '!$E69,".",'Formulario PPGR4 '!$F69))</f>
        <v>#REF!</v>
      </c>
      <c r="C69" s="195" t="e">
        <f>IF('Formulario PPGR4 '!$G69="","",'[1]Formulario PPGR1'!#REF!)</f>
        <v>#REF!</v>
      </c>
      <c r="D69" s="195" t="e">
        <f>IF('Formulario PPGR4 '!$G69="","",'[1]Formulario PPGR1'!#REF!)</f>
        <v>#REF!</v>
      </c>
      <c r="E69" s="195" t="e">
        <f>IF('Formulario PPGR4 '!$G69="","",'[1]Formulario PPGR1'!#REF!)</f>
        <v>#REF!</v>
      </c>
      <c r="F69" s="195" t="e">
        <f>IF('Formulario PPGR4 '!$G69="","",'[1]Formulario PPGR1'!#REF!)</f>
        <v>#REF!</v>
      </c>
      <c r="G69" s="208" t="s">
        <v>1014</v>
      </c>
      <c r="H69" s="208" t="s">
        <v>991</v>
      </c>
      <c r="I69" s="194" t="s">
        <v>1058</v>
      </c>
      <c r="J69" s="194" t="s">
        <v>997</v>
      </c>
      <c r="K69" s="194" t="s">
        <v>997</v>
      </c>
      <c r="L69" s="194" t="s">
        <v>997</v>
      </c>
      <c r="M69" s="195" t="s">
        <v>994</v>
      </c>
      <c r="N69" s="711">
        <v>75000</v>
      </c>
      <c r="O69" s="198" t="str">
        <f>IFERROR(VLOOKUP($G69,[1]Catalogo!$G$20:$H$25,2,FALSE),"")</f>
        <v>2.7.1.6.01</v>
      </c>
      <c r="P69" s="200" t="s">
        <v>995</v>
      </c>
    </row>
    <row r="70" spans="2:16" ht="63.75">
      <c r="B70" s="195" t="e">
        <f>IF('Formulario PPGR4 '!$G70="","",CONCATENATE('Formulario PPGR4 '!$C70,".",'Formulario PPGR4 '!$D70,".",'Formulario PPGR4 '!$E70,".",'Formulario PPGR4 '!$F70))</f>
        <v>#REF!</v>
      </c>
      <c r="C70" s="195" t="e">
        <f>IF('Formulario PPGR4 '!$G70="","",'[1]Formulario PPGR1'!#REF!)</f>
        <v>#REF!</v>
      </c>
      <c r="D70" s="195" t="e">
        <f>IF('Formulario PPGR4 '!$G70="","",'[1]Formulario PPGR1'!#REF!)</f>
        <v>#REF!</v>
      </c>
      <c r="E70" s="195" t="e">
        <f>IF('Formulario PPGR4 '!$G70="","",'[1]Formulario PPGR1'!#REF!)</f>
        <v>#REF!</v>
      </c>
      <c r="F70" s="195" t="e">
        <f>IF('Formulario PPGR4 '!$G70="","",'[1]Formulario PPGR1'!#REF!)</f>
        <v>#REF!</v>
      </c>
      <c r="G70" s="208" t="s">
        <v>1014</v>
      </c>
      <c r="H70" s="208" t="s">
        <v>1026</v>
      </c>
      <c r="I70" s="194" t="s">
        <v>1059</v>
      </c>
      <c r="J70" s="194" t="s">
        <v>997</v>
      </c>
      <c r="K70" s="194" t="s">
        <v>997</v>
      </c>
      <c r="L70" s="194" t="s">
        <v>997</v>
      </c>
      <c r="M70" s="195" t="s">
        <v>994</v>
      </c>
      <c r="N70" s="711">
        <v>75000</v>
      </c>
      <c r="O70" s="198" t="str">
        <f>IFERROR(VLOOKUP($G70,[1]Catalogo!$G$20:$H$25,2,FALSE),"")</f>
        <v>2.7.1.6.01</v>
      </c>
      <c r="P70" s="200" t="s">
        <v>995</v>
      </c>
    </row>
    <row r="71" spans="2:16" ht="63.75">
      <c r="B71" s="195" t="e">
        <f>IF('Formulario PPGR4 '!$G71="","",CONCATENATE('Formulario PPGR4 '!$C71,".",'Formulario PPGR4 '!$D71,".",'Formulario PPGR4 '!$E71,".",'Formulario PPGR4 '!$F71))</f>
        <v>#REF!</v>
      </c>
      <c r="C71" s="195" t="e">
        <f>IF('Formulario PPGR4 '!$G71="","",'[1]Formulario PPGR1'!#REF!)</f>
        <v>#REF!</v>
      </c>
      <c r="D71" s="195" t="e">
        <f>IF('Formulario PPGR4 '!$G71="","",'[1]Formulario PPGR1'!#REF!)</f>
        <v>#REF!</v>
      </c>
      <c r="E71" s="195" t="e">
        <f>IF('Formulario PPGR4 '!$G71="","",'[1]Formulario PPGR1'!#REF!)</f>
        <v>#REF!</v>
      </c>
      <c r="F71" s="195" t="e">
        <f>IF('Formulario PPGR4 '!$G71="","",'[1]Formulario PPGR1'!#REF!)</f>
        <v>#REF!</v>
      </c>
      <c r="G71" s="208" t="s">
        <v>1014</v>
      </c>
      <c r="H71" s="208" t="s">
        <v>991</v>
      </c>
      <c r="I71" s="194" t="s">
        <v>1060</v>
      </c>
      <c r="J71" s="194" t="s">
        <v>997</v>
      </c>
      <c r="K71" s="194" t="s">
        <v>997</v>
      </c>
      <c r="L71" s="194" t="s">
        <v>997</v>
      </c>
      <c r="M71" s="195" t="s">
        <v>994</v>
      </c>
      <c r="N71" s="711">
        <v>75000</v>
      </c>
      <c r="O71" s="198" t="str">
        <f>IFERROR(VLOOKUP($G71,[1]Catalogo!$G$20:$H$25,2,FALSE),"")</f>
        <v>2.7.1.6.01</v>
      </c>
      <c r="P71" s="200" t="s">
        <v>995</v>
      </c>
    </row>
    <row r="72" spans="2:16" ht="63.75">
      <c r="B72" s="195" t="e">
        <f>IF('Formulario PPGR4 '!$G72="","",CONCATENATE('Formulario PPGR4 '!$C72,".",'Formulario PPGR4 '!$D72,".",'Formulario PPGR4 '!$E72,".",'Formulario PPGR4 '!$F72))</f>
        <v>#REF!</v>
      </c>
      <c r="C72" s="195" t="e">
        <f>IF('Formulario PPGR4 '!$G72="","",'[1]Formulario PPGR1'!#REF!)</f>
        <v>#REF!</v>
      </c>
      <c r="D72" s="195" t="e">
        <f>IF('Formulario PPGR4 '!$G72="","",'[1]Formulario PPGR1'!#REF!)</f>
        <v>#REF!</v>
      </c>
      <c r="E72" s="195" t="e">
        <f>IF('Formulario PPGR4 '!$G72="","",'[1]Formulario PPGR1'!#REF!)</f>
        <v>#REF!</v>
      </c>
      <c r="F72" s="195" t="e">
        <f>IF('Formulario PPGR4 '!$G72="","",'[1]Formulario PPGR1'!#REF!)</f>
        <v>#REF!</v>
      </c>
      <c r="G72" s="208" t="s">
        <v>1014</v>
      </c>
      <c r="H72" s="208" t="s">
        <v>991</v>
      </c>
      <c r="I72" s="194" t="s">
        <v>1061</v>
      </c>
      <c r="J72" s="194" t="s">
        <v>997</v>
      </c>
      <c r="K72" s="194" t="s">
        <v>997</v>
      </c>
      <c r="L72" s="194" t="s">
        <v>997</v>
      </c>
      <c r="M72" s="195" t="s">
        <v>994</v>
      </c>
      <c r="N72" s="711">
        <v>75000</v>
      </c>
      <c r="O72" s="198" t="str">
        <f>IFERROR(VLOOKUP($G72,[1]Catalogo!$G$20:$H$25,2,FALSE),"")</f>
        <v>2.7.1.6.01</v>
      </c>
      <c r="P72" s="200" t="s">
        <v>995</v>
      </c>
    </row>
    <row r="73" spans="2:16" ht="63.75">
      <c r="B73" s="195" t="e">
        <f>IF('Formulario PPGR4 '!$G73="","",CONCATENATE('Formulario PPGR4 '!$C73,".",'Formulario PPGR4 '!$D73,".",'Formulario PPGR4 '!$E73,".",'Formulario PPGR4 '!$F73))</f>
        <v>#REF!</v>
      </c>
      <c r="C73" s="195" t="e">
        <f>IF('Formulario PPGR4 '!$G73="","",'[1]Formulario PPGR1'!#REF!)</f>
        <v>#REF!</v>
      </c>
      <c r="D73" s="195" t="e">
        <f>IF('Formulario PPGR4 '!$G73="","",'[1]Formulario PPGR1'!#REF!)</f>
        <v>#REF!</v>
      </c>
      <c r="E73" s="195" t="e">
        <f>IF('Formulario PPGR4 '!$G73="","",'[1]Formulario PPGR1'!#REF!)</f>
        <v>#REF!</v>
      </c>
      <c r="F73" s="195" t="e">
        <f>IF('Formulario PPGR4 '!$G73="","",'[1]Formulario PPGR1'!#REF!)</f>
        <v>#REF!</v>
      </c>
      <c r="G73" s="208" t="s">
        <v>1014</v>
      </c>
      <c r="H73" s="208" t="s">
        <v>991</v>
      </c>
      <c r="I73" s="194" t="s">
        <v>1062</v>
      </c>
      <c r="J73" s="194" t="s">
        <v>997</v>
      </c>
      <c r="K73" s="194" t="s">
        <v>997</v>
      </c>
      <c r="L73" s="194" t="s">
        <v>997</v>
      </c>
      <c r="M73" s="195" t="s">
        <v>994</v>
      </c>
      <c r="N73" s="711">
        <v>75000</v>
      </c>
      <c r="O73" s="198" t="str">
        <f>IFERROR(VLOOKUP($G73,[1]Catalogo!$G$20:$H$25,2,FALSE),"")</f>
        <v>2.7.1.6.01</v>
      </c>
      <c r="P73" s="200" t="s">
        <v>995</v>
      </c>
    </row>
    <row r="74" spans="2:16" ht="63.75">
      <c r="B74" s="195" t="e">
        <f>IF('Formulario PPGR4 '!$G74="","",CONCATENATE('Formulario PPGR4 '!$C74,".",'Formulario PPGR4 '!$D74,".",'Formulario PPGR4 '!$E74,".",'Formulario PPGR4 '!$F74))</f>
        <v>#REF!</v>
      </c>
      <c r="C74" s="195" t="e">
        <f>IF('Formulario PPGR4 '!$G74="","",'[1]Formulario PPGR1'!#REF!)</f>
        <v>#REF!</v>
      </c>
      <c r="D74" s="195" t="e">
        <f>IF('Formulario PPGR4 '!$G74="","",'[1]Formulario PPGR1'!#REF!)</f>
        <v>#REF!</v>
      </c>
      <c r="E74" s="195" t="e">
        <f>IF('Formulario PPGR4 '!$G74="","",'[1]Formulario PPGR1'!#REF!)</f>
        <v>#REF!</v>
      </c>
      <c r="F74" s="195" t="e">
        <f>IF('Formulario PPGR4 '!$G74="","",'[1]Formulario PPGR1'!#REF!)</f>
        <v>#REF!</v>
      </c>
      <c r="G74" s="208" t="s">
        <v>1014</v>
      </c>
      <c r="H74" s="208" t="s">
        <v>991</v>
      </c>
      <c r="I74" s="194" t="s">
        <v>1063</v>
      </c>
      <c r="J74" s="194" t="s">
        <v>997</v>
      </c>
      <c r="K74" s="194" t="s">
        <v>997</v>
      </c>
      <c r="L74" s="194" t="s">
        <v>997</v>
      </c>
      <c r="M74" s="195" t="s">
        <v>994</v>
      </c>
      <c r="N74" s="711">
        <v>75000</v>
      </c>
      <c r="O74" s="198" t="str">
        <f>IFERROR(VLOOKUP($G74,[1]Catalogo!$G$20:$H$25,2,FALSE),"")</f>
        <v>2.7.1.6.01</v>
      </c>
      <c r="P74" s="200" t="s">
        <v>995</v>
      </c>
    </row>
    <row r="75" spans="2:16" ht="63.75">
      <c r="B75" s="195" t="e">
        <f>IF('Formulario PPGR4 '!$G75="","",CONCATENATE('Formulario PPGR4 '!$C75,".",'Formulario PPGR4 '!$D75,".",'Formulario PPGR4 '!$E75,".",'Formulario PPGR4 '!$F75))</f>
        <v>#REF!</v>
      </c>
      <c r="C75" s="195" t="e">
        <f>IF('Formulario PPGR4 '!$G75="","",'[1]Formulario PPGR1'!#REF!)</f>
        <v>#REF!</v>
      </c>
      <c r="D75" s="195" t="e">
        <f>IF('Formulario PPGR4 '!$G75="","",'[1]Formulario PPGR1'!#REF!)</f>
        <v>#REF!</v>
      </c>
      <c r="E75" s="195" t="e">
        <f>IF('Formulario PPGR4 '!$G75="","",'[1]Formulario PPGR1'!#REF!)</f>
        <v>#REF!</v>
      </c>
      <c r="F75" s="195" t="e">
        <f>IF('Formulario PPGR4 '!$G75="","",'[1]Formulario PPGR1'!#REF!)</f>
        <v>#REF!</v>
      </c>
      <c r="G75" s="208" t="s">
        <v>1014</v>
      </c>
      <c r="H75" s="208" t="s">
        <v>991</v>
      </c>
      <c r="I75" s="194" t="s">
        <v>1064</v>
      </c>
      <c r="J75" s="194" t="s">
        <v>997</v>
      </c>
      <c r="K75" s="194" t="s">
        <v>997</v>
      </c>
      <c r="L75" s="194" t="s">
        <v>997</v>
      </c>
      <c r="M75" s="195" t="s">
        <v>994</v>
      </c>
      <c r="N75" s="711">
        <v>75000</v>
      </c>
      <c r="O75" s="198" t="str">
        <f>IFERROR(VLOOKUP($G75,[1]Catalogo!$G$20:$H$25,2,FALSE),"")</f>
        <v>2.7.1.6.01</v>
      </c>
      <c r="P75" s="200" t="s">
        <v>995</v>
      </c>
    </row>
    <row r="76" spans="2:16" ht="63.75">
      <c r="B76" s="195" t="e">
        <f>IF('Formulario PPGR4 '!$G76="","",CONCATENATE('Formulario PPGR4 '!$C76,".",'Formulario PPGR4 '!$D76,".",'Formulario PPGR4 '!$E76,".",'Formulario PPGR4 '!$F76))</f>
        <v>#REF!</v>
      </c>
      <c r="C76" s="195" t="e">
        <f>IF('Formulario PPGR4 '!$G76="","",'[1]Formulario PPGR1'!#REF!)</f>
        <v>#REF!</v>
      </c>
      <c r="D76" s="195" t="e">
        <f>IF('Formulario PPGR4 '!$G76="","",'[1]Formulario PPGR1'!#REF!)</f>
        <v>#REF!</v>
      </c>
      <c r="E76" s="195" t="e">
        <f>IF('Formulario PPGR4 '!$G76="","",'[1]Formulario PPGR1'!#REF!)</f>
        <v>#REF!</v>
      </c>
      <c r="F76" s="195" t="e">
        <f>IF('Formulario PPGR4 '!$G76="","",'[1]Formulario PPGR1'!#REF!)</f>
        <v>#REF!</v>
      </c>
      <c r="G76" s="208" t="s">
        <v>1014</v>
      </c>
      <c r="H76" s="208" t="s">
        <v>991</v>
      </c>
      <c r="I76" s="194" t="s">
        <v>1065</v>
      </c>
      <c r="J76" s="194" t="s">
        <v>997</v>
      </c>
      <c r="K76" s="194" t="s">
        <v>997</v>
      </c>
      <c r="L76" s="194" t="s">
        <v>997</v>
      </c>
      <c r="M76" s="195" t="s">
        <v>994</v>
      </c>
      <c r="N76" s="711">
        <v>75000</v>
      </c>
      <c r="O76" s="198" t="str">
        <f>IFERROR(VLOOKUP($G76,[1]Catalogo!$G$20:$H$25,2,FALSE),"")</f>
        <v>2.7.1.6.01</v>
      </c>
      <c r="P76" s="200" t="s">
        <v>995</v>
      </c>
    </row>
    <row r="77" spans="2:16" ht="63.75">
      <c r="B77" s="195" t="e">
        <f>IF('Formulario PPGR4 '!$G77="","",CONCATENATE('Formulario PPGR4 '!$C77,".",'Formulario PPGR4 '!$D77,".",'Formulario PPGR4 '!$E77,".",'Formulario PPGR4 '!$F77))</f>
        <v>#REF!</v>
      </c>
      <c r="C77" s="195" t="e">
        <f>IF('Formulario PPGR4 '!$G77="","",'[1]Formulario PPGR1'!#REF!)</f>
        <v>#REF!</v>
      </c>
      <c r="D77" s="195" t="e">
        <f>IF('Formulario PPGR4 '!$G77="","",'[1]Formulario PPGR1'!#REF!)</f>
        <v>#REF!</v>
      </c>
      <c r="E77" s="195" t="e">
        <f>IF('Formulario PPGR4 '!$G77="","",'[1]Formulario PPGR1'!#REF!)</f>
        <v>#REF!</v>
      </c>
      <c r="F77" s="195" t="e">
        <f>IF('Formulario PPGR4 '!$G77="","",'[1]Formulario PPGR1'!#REF!)</f>
        <v>#REF!</v>
      </c>
      <c r="G77" s="208" t="s">
        <v>1014</v>
      </c>
      <c r="H77" s="208" t="s">
        <v>1026</v>
      </c>
      <c r="I77" s="194" t="s">
        <v>1066</v>
      </c>
      <c r="J77" s="194" t="s">
        <v>997</v>
      </c>
      <c r="K77" s="194" t="s">
        <v>997</v>
      </c>
      <c r="L77" s="194" t="s">
        <v>997</v>
      </c>
      <c r="M77" s="195" t="s">
        <v>994</v>
      </c>
      <c r="N77" s="711">
        <v>75000</v>
      </c>
      <c r="O77" s="198" t="str">
        <f>IFERROR(VLOOKUP($G77,[1]Catalogo!$G$20:$H$25,2,FALSE),"")</f>
        <v>2.7.1.6.01</v>
      </c>
      <c r="P77" s="200" t="s">
        <v>995</v>
      </c>
    </row>
    <row r="78" spans="2:16" ht="63.75">
      <c r="B78" s="195" t="e">
        <f>IF('Formulario PPGR4 '!$G78="","",CONCATENATE('Formulario PPGR4 '!$C78,".",'Formulario PPGR4 '!$D78,".",'Formulario PPGR4 '!$E78,".",'Formulario PPGR4 '!$F78))</f>
        <v>#REF!</v>
      </c>
      <c r="C78" s="195" t="e">
        <f>IF('Formulario PPGR4 '!$G78="","",'[1]Formulario PPGR1'!#REF!)</f>
        <v>#REF!</v>
      </c>
      <c r="D78" s="195" t="e">
        <f>IF('Formulario PPGR4 '!$G78="","",'[1]Formulario PPGR1'!#REF!)</f>
        <v>#REF!</v>
      </c>
      <c r="E78" s="195" t="e">
        <f>IF('Formulario PPGR4 '!$G78="","",'[1]Formulario PPGR1'!#REF!)</f>
        <v>#REF!</v>
      </c>
      <c r="F78" s="195" t="e">
        <f>IF('Formulario PPGR4 '!$G78="","",'[1]Formulario PPGR1'!#REF!)</f>
        <v>#REF!</v>
      </c>
      <c r="G78" s="208" t="s">
        <v>1014</v>
      </c>
      <c r="H78" s="208" t="s">
        <v>991</v>
      </c>
      <c r="I78" s="194" t="s">
        <v>1067</v>
      </c>
      <c r="J78" s="194" t="s">
        <v>997</v>
      </c>
      <c r="K78" s="194" t="s">
        <v>997</v>
      </c>
      <c r="L78" s="194" t="s">
        <v>997</v>
      </c>
      <c r="M78" s="195" t="s">
        <v>994</v>
      </c>
      <c r="N78" s="711">
        <v>75000</v>
      </c>
      <c r="O78" s="198" t="str">
        <f>IFERROR(VLOOKUP($G78,[1]Catalogo!$G$20:$H$25,2,FALSE),"")</f>
        <v>2.7.1.6.01</v>
      </c>
      <c r="P78" s="200" t="s">
        <v>995</v>
      </c>
    </row>
    <row r="79" spans="2:16" ht="63.75">
      <c r="B79" s="195" t="e">
        <f>IF('Formulario PPGR4 '!$G79="","",CONCATENATE('Formulario PPGR4 '!$C79,".",'Formulario PPGR4 '!$D79,".",'Formulario PPGR4 '!$E79,".",'Formulario PPGR4 '!$F79))</f>
        <v>#REF!</v>
      </c>
      <c r="C79" s="195" t="e">
        <f>IF('Formulario PPGR4 '!$G79="","",'[1]Formulario PPGR1'!#REF!)</f>
        <v>#REF!</v>
      </c>
      <c r="D79" s="195" t="e">
        <f>IF('Formulario PPGR4 '!$G79="","",'[1]Formulario PPGR1'!#REF!)</f>
        <v>#REF!</v>
      </c>
      <c r="E79" s="195" t="e">
        <f>IF('Formulario PPGR4 '!$G79="","",'[1]Formulario PPGR1'!#REF!)</f>
        <v>#REF!</v>
      </c>
      <c r="F79" s="195" t="e">
        <f>IF('Formulario PPGR4 '!$G79="","",'[1]Formulario PPGR1'!#REF!)</f>
        <v>#REF!</v>
      </c>
      <c r="G79" s="208" t="s">
        <v>1014</v>
      </c>
      <c r="H79" s="208" t="s">
        <v>991</v>
      </c>
      <c r="I79" s="194" t="s">
        <v>1068</v>
      </c>
      <c r="J79" s="194" t="s">
        <v>997</v>
      </c>
      <c r="K79" s="194" t="s">
        <v>997</v>
      </c>
      <c r="L79" s="194" t="s">
        <v>997</v>
      </c>
      <c r="M79" s="195" t="s">
        <v>994</v>
      </c>
      <c r="N79" s="711">
        <v>75000</v>
      </c>
      <c r="O79" s="198" t="str">
        <f>IFERROR(VLOOKUP($G79,[1]Catalogo!$G$20:$H$25,2,FALSE),"")</f>
        <v>2.7.1.6.01</v>
      </c>
      <c r="P79" s="200" t="s">
        <v>995</v>
      </c>
    </row>
    <row r="80" spans="2:16" ht="63.75">
      <c r="B80" s="195" t="e">
        <f>IF('Formulario PPGR4 '!$G80="","",CONCATENATE('Formulario PPGR4 '!$C80,".",'Formulario PPGR4 '!$D80,".",'Formulario PPGR4 '!$E80,".",'Formulario PPGR4 '!$F80))</f>
        <v>#REF!</v>
      </c>
      <c r="C80" s="195" t="e">
        <f>IF('Formulario PPGR4 '!$G80="","",'[1]Formulario PPGR1'!#REF!)</f>
        <v>#REF!</v>
      </c>
      <c r="D80" s="195" t="e">
        <f>IF('Formulario PPGR4 '!$G80="","",'[1]Formulario PPGR1'!#REF!)</f>
        <v>#REF!</v>
      </c>
      <c r="E80" s="195" t="e">
        <f>IF('Formulario PPGR4 '!$G80="","",'[1]Formulario PPGR1'!#REF!)</f>
        <v>#REF!</v>
      </c>
      <c r="F80" s="195" t="e">
        <f>IF('Formulario PPGR4 '!$G80="","",'[1]Formulario PPGR1'!#REF!)</f>
        <v>#REF!</v>
      </c>
      <c r="G80" s="208" t="s">
        <v>1014</v>
      </c>
      <c r="H80" s="208" t="s">
        <v>991</v>
      </c>
      <c r="I80" s="194" t="s">
        <v>1069</v>
      </c>
      <c r="J80" s="194" t="s">
        <v>997</v>
      </c>
      <c r="K80" s="194" t="s">
        <v>997</v>
      </c>
      <c r="L80" s="194" t="s">
        <v>997</v>
      </c>
      <c r="M80" s="195" t="s">
        <v>994</v>
      </c>
      <c r="N80" s="711">
        <v>75000</v>
      </c>
      <c r="O80" s="198" t="str">
        <f>IFERROR(VLOOKUP($G80,[1]Catalogo!$G$20:$H$25,2,FALSE),"")</f>
        <v>2.7.1.6.01</v>
      </c>
      <c r="P80" s="200" t="s">
        <v>995</v>
      </c>
    </row>
    <row r="81" spans="2:16" ht="63.75">
      <c r="B81" s="195" t="e">
        <f>IF('Formulario PPGR4 '!$G81="","",CONCATENATE('Formulario PPGR4 '!$C81,".",'Formulario PPGR4 '!$D81,".",'Formulario PPGR4 '!$E81,".",'Formulario PPGR4 '!$F81))</f>
        <v>#REF!</v>
      </c>
      <c r="C81" s="195" t="e">
        <f>IF('Formulario PPGR4 '!$G81="","",'[1]Formulario PPGR1'!#REF!)</f>
        <v>#REF!</v>
      </c>
      <c r="D81" s="195" t="e">
        <f>IF('Formulario PPGR4 '!$G81="","",'[1]Formulario PPGR1'!#REF!)</f>
        <v>#REF!</v>
      </c>
      <c r="E81" s="195" t="e">
        <f>IF('Formulario PPGR4 '!$G81="","",'[1]Formulario PPGR1'!#REF!)</f>
        <v>#REF!</v>
      </c>
      <c r="F81" s="195" t="e">
        <f>IF('Formulario PPGR4 '!$G81="","",'[1]Formulario PPGR1'!#REF!)</f>
        <v>#REF!</v>
      </c>
      <c r="G81" s="208" t="s">
        <v>1014</v>
      </c>
      <c r="H81" s="208" t="s">
        <v>991</v>
      </c>
      <c r="I81" s="194" t="s">
        <v>1070</v>
      </c>
      <c r="J81" s="194" t="s">
        <v>997</v>
      </c>
      <c r="K81" s="194" t="s">
        <v>997</v>
      </c>
      <c r="L81" s="194" t="s">
        <v>997</v>
      </c>
      <c r="M81" s="195" t="s">
        <v>994</v>
      </c>
      <c r="N81" s="711">
        <v>75000</v>
      </c>
      <c r="O81" s="198" t="str">
        <f>IFERROR(VLOOKUP($G81,[1]Catalogo!$G$20:$H$25,2,FALSE),"")</f>
        <v>2.7.1.6.01</v>
      </c>
      <c r="P81" s="200" t="s">
        <v>995</v>
      </c>
    </row>
    <row r="82" spans="2:16" ht="63.75">
      <c r="B82" s="195" t="e">
        <f>IF('Formulario PPGR4 '!$G82="","",CONCATENATE('Formulario PPGR4 '!$C82,".",'Formulario PPGR4 '!$D82,".",'Formulario PPGR4 '!$E82,".",'Formulario PPGR4 '!$F82))</f>
        <v>#REF!</v>
      </c>
      <c r="C82" s="195" t="e">
        <f>IF('Formulario PPGR4 '!$G82="","",'[1]Formulario PPGR1'!#REF!)</f>
        <v>#REF!</v>
      </c>
      <c r="D82" s="195" t="e">
        <f>IF('Formulario PPGR4 '!$G82="","",'[1]Formulario PPGR1'!#REF!)</f>
        <v>#REF!</v>
      </c>
      <c r="E82" s="195" t="e">
        <f>IF('Formulario PPGR4 '!$G82="","",'[1]Formulario PPGR1'!#REF!)</f>
        <v>#REF!</v>
      </c>
      <c r="F82" s="195" t="e">
        <f>IF('Formulario PPGR4 '!$G82="","",'[1]Formulario PPGR1'!#REF!)</f>
        <v>#REF!</v>
      </c>
      <c r="G82" s="208" t="s">
        <v>1014</v>
      </c>
      <c r="H82" s="208" t="s">
        <v>991</v>
      </c>
      <c r="I82" s="194" t="s">
        <v>1071</v>
      </c>
      <c r="J82" s="194" t="s">
        <v>997</v>
      </c>
      <c r="K82" s="194" t="s">
        <v>997</v>
      </c>
      <c r="L82" s="194" t="s">
        <v>997</v>
      </c>
      <c r="M82" s="195" t="s">
        <v>994</v>
      </c>
      <c r="N82" s="711">
        <v>75000</v>
      </c>
      <c r="O82" s="198" t="str">
        <f>IFERROR(VLOOKUP($G82,[1]Catalogo!$G$20:$H$25,2,FALSE),"")</f>
        <v>2.7.1.6.01</v>
      </c>
      <c r="P82" s="200" t="s">
        <v>995</v>
      </c>
    </row>
    <row r="83" spans="2:16" ht="63.75">
      <c r="B83" s="195" t="e">
        <f>IF('Formulario PPGR4 '!$G83="","",CONCATENATE('Formulario PPGR4 '!$C83,".",'Formulario PPGR4 '!$D83,".",'Formulario PPGR4 '!$E83,".",'Formulario PPGR4 '!$F83))</f>
        <v>#REF!</v>
      </c>
      <c r="C83" s="195" t="e">
        <f>IF('Formulario PPGR4 '!$G83="","",'[1]Formulario PPGR1'!#REF!)</f>
        <v>#REF!</v>
      </c>
      <c r="D83" s="195" t="e">
        <f>IF('Formulario PPGR4 '!$G83="","",'[1]Formulario PPGR1'!#REF!)</f>
        <v>#REF!</v>
      </c>
      <c r="E83" s="195" t="e">
        <f>IF('Formulario PPGR4 '!$G83="","",'[1]Formulario PPGR1'!#REF!)</f>
        <v>#REF!</v>
      </c>
      <c r="F83" s="195" t="e">
        <f>IF('Formulario PPGR4 '!$G83="","",'[1]Formulario PPGR1'!#REF!)</f>
        <v>#REF!</v>
      </c>
      <c r="G83" s="208" t="s">
        <v>1014</v>
      </c>
      <c r="H83" s="208" t="s">
        <v>991</v>
      </c>
      <c r="I83" s="194" t="s">
        <v>1072</v>
      </c>
      <c r="J83" s="194" t="s">
        <v>997</v>
      </c>
      <c r="K83" s="194" t="s">
        <v>997</v>
      </c>
      <c r="L83" s="194" t="s">
        <v>997</v>
      </c>
      <c r="M83" s="195" t="s">
        <v>994</v>
      </c>
      <c r="N83" s="711">
        <v>75000</v>
      </c>
      <c r="O83" s="198" t="str">
        <f>IFERROR(VLOOKUP($G83,[1]Catalogo!$G$20:$H$25,2,FALSE),"")</f>
        <v>2.7.1.6.01</v>
      </c>
      <c r="P83" s="200" t="s">
        <v>995</v>
      </c>
    </row>
    <row r="84" spans="2:16" ht="63.75">
      <c r="B84" s="195" t="e">
        <f>IF('Formulario PPGR4 '!$G84="","",CONCATENATE('Formulario PPGR4 '!$C84,".",'Formulario PPGR4 '!$D84,".",'Formulario PPGR4 '!$E84,".",'Formulario PPGR4 '!$F84))</f>
        <v>#REF!</v>
      </c>
      <c r="C84" s="195" t="e">
        <f>IF('Formulario PPGR4 '!$G84="","",'[1]Formulario PPGR1'!#REF!)</f>
        <v>#REF!</v>
      </c>
      <c r="D84" s="195" t="e">
        <f>IF('Formulario PPGR4 '!$G84="","",'[1]Formulario PPGR1'!#REF!)</f>
        <v>#REF!</v>
      </c>
      <c r="E84" s="195" t="e">
        <f>IF('Formulario PPGR4 '!$G84="","",'[1]Formulario PPGR1'!#REF!)</f>
        <v>#REF!</v>
      </c>
      <c r="F84" s="195" t="e">
        <f>IF('Formulario PPGR4 '!$G84="","",'[1]Formulario PPGR1'!#REF!)</f>
        <v>#REF!</v>
      </c>
      <c r="G84" s="208" t="s">
        <v>1014</v>
      </c>
      <c r="H84" s="208" t="s">
        <v>991</v>
      </c>
      <c r="I84" s="194" t="s">
        <v>1073</v>
      </c>
      <c r="J84" s="194" t="s">
        <v>997</v>
      </c>
      <c r="K84" s="194" t="s">
        <v>997</v>
      </c>
      <c r="L84" s="194" t="s">
        <v>997</v>
      </c>
      <c r="M84" s="195" t="s">
        <v>994</v>
      </c>
      <c r="N84" s="711">
        <v>75000</v>
      </c>
      <c r="O84" s="198" t="str">
        <f>IFERROR(VLOOKUP($G84,[1]Catalogo!$G$20:$H$25,2,FALSE),"")</f>
        <v>2.7.1.6.01</v>
      </c>
      <c r="P84" s="200" t="s">
        <v>995</v>
      </c>
    </row>
    <row r="85" spans="2:16" ht="63.75">
      <c r="B85" s="195" t="e">
        <f>IF('Formulario PPGR4 '!$G85="","",CONCATENATE('Formulario PPGR4 '!$C85,".",'Formulario PPGR4 '!$D85,".",'Formulario PPGR4 '!$E85,".",'Formulario PPGR4 '!$F85))</f>
        <v>#REF!</v>
      </c>
      <c r="C85" s="195" t="e">
        <f>IF('Formulario PPGR4 '!$G85="","",'[1]Formulario PPGR1'!#REF!)</f>
        <v>#REF!</v>
      </c>
      <c r="D85" s="195" t="e">
        <f>IF('Formulario PPGR4 '!$G85="","",'[1]Formulario PPGR1'!#REF!)</f>
        <v>#REF!</v>
      </c>
      <c r="E85" s="195" t="e">
        <f>IF('Formulario PPGR4 '!$G85="","",'[1]Formulario PPGR1'!#REF!)</f>
        <v>#REF!</v>
      </c>
      <c r="F85" s="195" t="e">
        <f>IF('Formulario PPGR4 '!$G85="","",'[1]Formulario PPGR1'!#REF!)</f>
        <v>#REF!</v>
      </c>
      <c r="G85" s="208" t="s">
        <v>1014</v>
      </c>
      <c r="H85" s="208" t="s">
        <v>991</v>
      </c>
      <c r="I85" s="194" t="s">
        <v>1074</v>
      </c>
      <c r="J85" s="194" t="s">
        <v>997</v>
      </c>
      <c r="K85" s="194" t="s">
        <v>997</v>
      </c>
      <c r="L85" s="194" t="s">
        <v>997</v>
      </c>
      <c r="M85" s="195" t="s">
        <v>994</v>
      </c>
      <c r="N85" s="711">
        <v>75000</v>
      </c>
      <c r="O85" s="198" t="str">
        <f>IFERROR(VLOOKUP($G85,[1]Catalogo!$G$20:$H$25,2,FALSE),"")</f>
        <v>2.7.1.6.01</v>
      </c>
      <c r="P85" s="200" t="s">
        <v>995</v>
      </c>
    </row>
    <row r="86" spans="2:16" ht="63.75">
      <c r="B86" s="195" t="e">
        <f>IF('Formulario PPGR4 '!$G86="","",CONCATENATE('Formulario PPGR4 '!$C86,".",'Formulario PPGR4 '!$D86,".",'Formulario PPGR4 '!$E86,".",'Formulario PPGR4 '!$F86))</f>
        <v>#REF!</v>
      </c>
      <c r="C86" s="195" t="e">
        <f>IF('Formulario PPGR4 '!$G86="","",'[1]Formulario PPGR1'!#REF!)</f>
        <v>#REF!</v>
      </c>
      <c r="D86" s="195" t="e">
        <f>IF('Formulario PPGR4 '!$G86="","",'[1]Formulario PPGR1'!#REF!)</f>
        <v>#REF!</v>
      </c>
      <c r="E86" s="195" t="e">
        <f>IF('Formulario PPGR4 '!$G86="","",'[1]Formulario PPGR1'!#REF!)</f>
        <v>#REF!</v>
      </c>
      <c r="F86" s="195" t="e">
        <f>IF('Formulario PPGR4 '!$G86="","",'[1]Formulario PPGR1'!#REF!)</f>
        <v>#REF!</v>
      </c>
      <c r="G86" s="208" t="s">
        <v>1014</v>
      </c>
      <c r="H86" s="208" t="s">
        <v>991</v>
      </c>
      <c r="I86" s="194" t="s">
        <v>1075</v>
      </c>
      <c r="J86" s="194" t="s">
        <v>997</v>
      </c>
      <c r="K86" s="194" t="s">
        <v>997</v>
      </c>
      <c r="L86" s="194" t="s">
        <v>997</v>
      </c>
      <c r="M86" s="195" t="s">
        <v>994</v>
      </c>
      <c r="N86" s="711">
        <v>75000</v>
      </c>
      <c r="O86" s="198" t="str">
        <f>IFERROR(VLOOKUP($G86,[1]Catalogo!$G$20:$H$25,2,FALSE),"")</f>
        <v>2.7.1.6.01</v>
      </c>
      <c r="P86" s="200" t="s">
        <v>995</v>
      </c>
    </row>
    <row r="87" spans="2:16" ht="63.75">
      <c r="B87" s="195" t="e">
        <f>IF('Formulario PPGR4 '!$G87="","",CONCATENATE('Formulario PPGR4 '!$C87,".",'Formulario PPGR4 '!$D87,".",'Formulario PPGR4 '!$E87,".",'Formulario PPGR4 '!$F87))</f>
        <v>#REF!</v>
      </c>
      <c r="C87" s="195" t="e">
        <f>IF('Formulario PPGR4 '!$G87="","",'[1]Formulario PPGR1'!#REF!)</f>
        <v>#REF!</v>
      </c>
      <c r="D87" s="195" t="e">
        <f>IF('Formulario PPGR4 '!$G87="","",'[1]Formulario PPGR1'!#REF!)</f>
        <v>#REF!</v>
      </c>
      <c r="E87" s="195" t="e">
        <f>IF('Formulario PPGR4 '!$G87="","",'[1]Formulario PPGR1'!#REF!)</f>
        <v>#REF!</v>
      </c>
      <c r="F87" s="195" t="e">
        <f>IF('Formulario PPGR4 '!$G87="","",'[1]Formulario PPGR1'!#REF!)</f>
        <v>#REF!</v>
      </c>
      <c r="G87" s="208" t="s">
        <v>1014</v>
      </c>
      <c r="H87" s="208" t="s">
        <v>991</v>
      </c>
      <c r="I87" s="194" t="s">
        <v>1076</v>
      </c>
      <c r="J87" s="194" t="s">
        <v>997</v>
      </c>
      <c r="K87" s="194" t="s">
        <v>997</v>
      </c>
      <c r="L87" s="194" t="s">
        <v>997</v>
      </c>
      <c r="M87" s="195" t="s">
        <v>994</v>
      </c>
      <c r="N87" s="711">
        <v>75000</v>
      </c>
      <c r="O87" s="198" t="str">
        <f>IFERROR(VLOOKUP($G87,[1]Catalogo!$G$20:$H$25,2,FALSE),"")</f>
        <v>2.7.1.6.01</v>
      </c>
      <c r="P87" s="200" t="s">
        <v>995</v>
      </c>
    </row>
    <row r="88" spans="2:16" ht="63.75">
      <c r="B88" s="195" t="e">
        <f>IF('Formulario PPGR4 '!$G88="","",CONCATENATE('Formulario PPGR4 '!$C88,".",'Formulario PPGR4 '!$D88,".",'Formulario PPGR4 '!$E88,".",'Formulario PPGR4 '!$F88))</f>
        <v>#REF!</v>
      </c>
      <c r="C88" s="195" t="e">
        <f>IF('Formulario PPGR4 '!$G88="","",'[1]Formulario PPGR1'!#REF!)</f>
        <v>#REF!</v>
      </c>
      <c r="D88" s="195" t="e">
        <f>IF('Formulario PPGR4 '!$G88="","",'[1]Formulario PPGR1'!#REF!)</f>
        <v>#REF!</v>
      </c>
      <c r="E88" s="195" t="e">
        <f>IF('Formulario PPGR4 '!$G88="","",'[1]Formulario PPGR1'!#REF!)</f>
        <v>#REF!</v>
      </c>
      <c r="F88" s="195" t="e">
        <f>IF('Formulario PPGR4 '!$G88="","",'[1]Formulario PPGR1'!#REF!)</f>
        <v>#REF!</v>
      </c>
      <c r="G88" s="208" t="s">
        <v>1014</v>
      </c>
      <c r="H88" s="208" t="s">
        <v>991</v>
      </c>
      <c r="I88" s="194" t="s">
        <v>1077</v>
      </c>
      <c r="J88" s="194" t="s">
        <v>997</v>
      </c>
      <c r="K88" s="194" t="s">
        <v>997</v>
      </c>
      <c r="L88" s="194" t="s">
        <v>997</v>
      </c>
      <c r="M88" s="195" t="s">
        <v>994</v>
      </c>
      <c r="N88" s="711">
        <v>75000</v>
      </c>
      <c r="O88" s="198" t="str">
        <f>IFERROR(VLOOKUP($G88,[1]Catalogo!$G$20:$H$25,2,FALSE),"")</f>
        <v>2.7.1.6.01</v>
      </c>
      <c r="P88" s="200" t="s">
        <v>995</v>
      </c>
    </row>
    <row r="89" spans="2:16" ht="63.75">
      <c r="B89" s="195" t="e">
        <f>IF('Formulario PPGR4 '!$G89="","",CONCATENATE('Formulario PPGR4 '!$C89,".",'Formulario PPGR4 '!$D89,".",'Formulario PPGR4 '!$E89,".",'Formulario PPGR4 '!$F89))</f>
        <v>#REF!</v>
      </c>
      <c r="C89" s="195" t="e">
        <f>IF('Formulario PPGR4 '!$G89="","",'[1]Formulario PPGR1'!#REF!)</f>
        <v>#REF!</v>
      </c>
      <c r="D89" s="195" t="e">
        <f>IF('Formulario PPGR4 '!$G89="","",'[1]Formulario PPGR1'!#REF!)</f>
        <v>#REF!</v>
      </c>
      <c r="E89" s="195" t="e">
        <f>IF('Formulario PPGR4 '!$G89="","",'[1]Formulario PPGR1'!#REF!)</f>
        <v>#REF!</v>
      </c>
      <c r="F89" s="195" t="e">
        <f>IF('Formulario PPGR4 '!$G89="","",'[1]Formulario PPGR1'!#REF!)</f>
        <v>#REF!</v>
      </c>
      <c r="G89" s="208" t="s">
        <v>1014</v>
      </c>
      <c r="H89" s="208" t="s">
        <v>991</v>
      </c>
      <c r="I89" s="194" t="s">
        <v>1078</v>
      </c>
      <c r="J89" s="194" t="s">
        <v>997</v>
      </c>
      <c r="K89" s="194" t="s">
        <v>997</v>
      </c>
      <c r="L89" s="194" t="s">
        <v>997</v>
      </c>
      <c r="M89" s="195" t="s">
        <v>994</v>
      </c>
      <c r="N89" s="711">
        <v>75000</v>
      </c>
      <c r="O89" s="198" t="str">
        <f>IFERROR(VLOOKUP($G89,[1]Catalogo!$G$20:$H$25,2,FALSE),"")</f>
        <v>2.7.1.6.01</v>
      </c>
      <c r="P89" s="200" t="s">
        <v>995</v>
      </c>
    </row>
    <row r="90" spans="2:16" ht="63.75">
      <c r="B90" s="195" t="e">
        <f>IF('Formulario PPGR4 '!$G90="","",CONCATENATE('Formulario PPGR4 '!$C90,".",'Formulario PPGR4 '!$D90,".",'Formulario PPGR4 '!$E90,".",'Formulario PPGR4 '!$F90))</f>
        <v>#REF!</v>
      </c>
      <c r="C90" s="195" t="e">
        <f>IF('Formulario PPGR4 '!$G90="","",'[1]Formulario PPGR1'!#REF!)</f>
        <v>#REF!</v>
      </c>
      <c r="D90" s="195" t="e">
        <f>IF('Formulario PPGR4 '!$G90="","",'[1]Formulario PPGR1'!#REF!)</f>
        <v>#REF!</v>
      </c>
      <c r="E90" s="195" t="e">
        <f>IF('Formulario PPGR4 '!$G90="","",'[1]Formulario PPGR1'!#REF!)</f>
        <v>#REF!</v>
      </c>
      <c r="F90" s="195" t="e">
        <f>IF('Formulario PPGR4 '!$G90="","",'[1]Formulario PPGR1'!#REF!)</f>
        <v>#REF!</v>
      </c>
      <c r="G90" s="208" t="s">
        <v>1014</v>
      </c>
      <c r="H90" s="208" t="s">
        <v>999</v>
      </c>
      <c r="I90" s="194" t="s">
        <v>1079</v>
      </c>
      <c r="J90" s="194" t="s">
        <v>997</v>
      </c>
      <c r="K90" s="194" t="s">
        <v>997</v>
      </c>
      <c r="L90" s="194" t="s">
        <v>997</v>
      </c>
      <c r="M90" s="195" t="s">
        <v>994</v>
      </c>
      <c r="N90" s="711">
        <v>75000</v>
      </c>
      <c r="O90" s="198" t="str">
        <f>IFERROR(VLOOKUP($G90,[1]Catalogo!$G$20:$H$25,2,FALSE),"")</f>
        <v>2.7.1.6.01</v>
      </c>
      <c r="P90" s="200" t="s">
        <v>995</v>
      </c>
    </row>
    <row r="91" spans="2:16" ht="63.75">
      <c r="B91" s="195" t="e">
        <f>IF('Formulario PPGR4 '!$G91="","",CONCATENATE('Formulario PPGR4 '!$C91,".",'Formulario PPGR4 '!$D91,".",'Formulario PPGR4 '!$E91,".",'Formulario PPGR4 '!$F91))</f>
        <v>#REF!</v>
      </c>
      <c r="C91" s="195" t="e">
        <f>IF('Formulario PPGR4 '!$G91="","",'[1]Formulario PPGR1'!#REF!)</f>
        <v>#REF!</v>
      </c>
      <c r="D91" s="195" t="e">
        <f>IF('Formulario PPGR4 '!$G91="","",'[1]Formulario PPGR1'!#REF!)</f>
        <v>#REF!</v>
      </c>
      <c r="E91" s="195" t="e">
        <f>IF('Formulario PPGR4 '!$G91="","",'[1]Formulario PPGR1'!#REF!)</f>
        <v>#REF!</v>
      </c>
      <c r="F91" s="195" t="e">
        <f>IF('Formulario PPGR4 '!$G91="","",'[1]Formulario PPGR1'!#REF!)</f>
        <v>#REF!</v>
      </c>
      <c r="G91" s="208" t="s">
        <v>1014</v>
      </c>
      <c r="H91" s="208" t="s">
        <v>991</v>
      </c>
      <c r="I91" s="194" t="s">
        <v>1080</v>
      </c>
      <c r="J91" s="194" t="s">
        <v>997</v>
      </c>
      <c r="K91" s="194" t="s">
        <v>997</v>
      </c>
      <c r="L91" s="194" t="s">
        <v>997</v>
      </c>
      <c r="M91" s="195" t="s">
        <v>994</v>
      </c>
      <c r="N91" s="711">
        <v>75000</v>
      </c>
      <c r="O91" s="198" t="str">
        <f>IFERROR(VLOOKUP($G91,[1]Catalogo!$G$20:$H$25,2,FALSE),"")</f>
        <v>2.7.1.6.01</v>
      </c>
      <c r="P91" s="200" t="s">
        <v>995</v>
      </c>
    </row>
    <row r="92" spans="2:16" ht="63.75">
      <c r="B92" s="195" t="e">
        <f>IF('Formulario PPGR4 '!$G92="","",CONCATENATE('Formulario PPGR4 '!$C92,".",'Formulario PPGR4 '!$D92,".",'Formulario PPGR4 '!$E92,".",'Formulario PPGR4 '!$F92))</f>
        <v>#REF!</v>
      </c>
      <c r="C92" s="195" t="e">
        <f>IF('Formulario PPGR4 '!$G92="","",'[1]Formulario PPGR1'!#REF!)</f>
        <v>#REF!</v>
      </c>
      <c r="D92" s="195" t="e">
        <f>IF('Formulario PPGR4 '!$G92="","",'[1]Formulario PPGR1'!#REF!)</f>
        <v>#REF!</v>
      </c>
      <c r="E92" s="195" t="e">
        <f>IF('Formulario PPGR4 '!$G92="","",'[1]Formulario PPGR1'!#REF!)</f>
        <v>#REF!</v>
      </c>
      <c r="F92" s="195" t="e">
        <f>IF('Formulario PPGR4 '!$G92="","",'[1]Formulario PPGR1'!#REF!)</f>
        <v>#REF!</v>
      </c>
      <c r="G92" s="208" t="s">
        <v>1014</v>
      </c>
      <c r="H92" s="208" t="s">
        <v>991</v>
      </c>
      <c r="I92" s="194" t="s">
        <v>1081</v>
      </c>
      <c r="J92" s="194" t="s">
        <v>997</v>
      </c>
      <c r="K92" s="194" t="s">
        <v>997</v>
      </c>
      <c r="L92" s="194" t="s">
        <v>997</v>
      </c>
      <c r="M92" s="195" t="s">
        <v>994</v>
      </c>
      <c r="N92" s="711">
        <v>75000</v>
      </c>
      <c r="O92" s="198" t="str">
        <f>IFERROR(VLOOKUP($G92,[1]Catalogo!$G$20:$H$25,2,FALSE),"")</f>
        <v>2.7.1.6.01</v>
      </c>
      <c r="P92" s="200" t="s">
        <v>995</v>
      </c>
    </row>
    <row r="93" spans="2:16" ht="63.75">
      <c r="B93" s="195" t="e">
        <f>IF('Formulario PPGR4 '!$G93="","",CONCATENATE('Formulario PPGR4 '!$C93,".",'Formulario PPGR4 '!$D93,".",'Formulario PPGR4 '!$E93,".",'Formulario PPGR4 '!$F93))</f>
        <v>#REF!</v>
      </c>
      <c r="C93" s="195" t="e">
        <f>IF('Formulario PPGR4 '!$G93="","",'[1]Formulario PPGR1'!#REF!)</f>
        <v>#REF!</v>
      </c>
      <c r="D93" s="195" t="e">
        <f>IF('Formulario PPGR4 '!$G93="","",'[1]Formulario PPGR1'!#REF!)</f>
        <v>#REF!</v>
      </c>
      <c r="E93" s="195" t="e">
        <f>IF('Formulario PPGR4 '!$G93="","",'[1]Formulario PPGR1'!#REF!)</f>
        <v>#REF!</v>
      </c>
      <c r="F93" s="195" t="e">
        <f>IF('Formulario PPGR4 '!$G93="","",'[1]Formulario PPGR1'!#REF!)</f>
        <v>#REF!</v>
      </c>
      <c r="G93" s="208" t="s">
        <v>1014</v>
      </c>
      <c r="H93" s="208" t="s">
        <v>991</v>
      </c>
      <c r="I93" s="194" t="s">
        <v>1082</v>
      </c>
      <c r="J93" s="194" t="s">
        <v>997</v>
      </c>
      <c r="K93" s="194" t="s">
        <v>997</v>
      </c>
      <c r="L93" s="194" t="s">
        <v>997</v>
      </c>
      <c r="M93" s="195" t="s">
        <v>994</v>
      </c>
      <c r="N93" s="711">
        <v>75000</v>
      </c>
      <c r="O93" s="198" t="str">
        <f>IFERROR(VLOOKUP($G93,[1]Catalogo!$G$20:$H$25,2,FALSE),"")</f>
        <v>2.7.1.6.01</v>
      </c>
      <c r="P93" s="200" t="s">
        <v>995</v>
      </c>
    </row>
    <row r="94" spans="2:16" ht="63.75">
      <c r="B94" s="195" t="e">
        <f>IF('Formulario PPGR4 '!$G94="","",CONCATENATE('Formulario PPGR4 '!$C94,".",'Formulario PPGR4 '!$D94,".",'Formulario PPGR4 '!$E94,".",'Formulario PPGR4 '!$F94))</f>
        <v>#REF!</v>
      </c>
      <c r="C94" s="195" t="e">
        <f>IF('Formulario PPGR4 '!$G94="","",'[1]Formulario PPGR1'!#REF!)</f>
        <v>#REF!</v>
      </c>
      <c r="D94" s="195" t="e">
        <f>IF('Formulario PPGR4 '!$G94="","",'[1]Formulario PPGR1'!#REF!)</f>
        <v>#REF!</v>
      </c>
      <c r="E94" s="195" t="e">
        <f>IF('Formulario PPGR4 '!$G94="","",'[1]Formulario PPGR1'!#REF!)</f>
        <v>#REF!</v>
      </c>
      <c r="F94" s="195" t="e">
        <f>IF('Formulario PPGR4 '!$G94="","",'[1]Formulario PPGR1'!#REF!)</f>
        <v>#REF!</v>
      </c>
      <c r="G94" s="208" t="s">
        <v>1014</v>
      </c>
      <c r="H94" s="208" t="s">
        <v>991</v>
      </c>
      <c r="I94" s="194" t="s">
        <v>1083</v>
      </c>
      <c r="J94" s="194" t="s">
        <v>997</v>
      </c>
      <c r="K94" s="194" t="s">
        <v>997</v>
      </c>
      <c r="L94" s="194" t="s">
        <v>997</v>
      </c>
      <c r="M94" s="195" t="s">
        <v>994</v>
      </c>
      <c r="N94" s="711">
        <v>75000</v>
      </c>
      <c r="O94" s="198" t="str">
        <f>IFERROR(VLOOKUP($G94,[1]Catalogo!$G$20:$H$25,2,FALSE),"")</f>
        <v>2.7.1.6.01</v>
      </c>
      <c r="P94" s="200" t="s">
        <v>995</v>
      </c>
    </row>
    <row r="95" spans="2:16" ht="63.75">
      <c r="B95" s="195" t="e">
        <f>IF('Formulario PPGR4 '!$G95="","",CONCATENATE('Formulario PPGR4 '!$C95,".",'Formulario PPGR4 '!$D95,".",'Formulario PPGR4 '!$E95,".",'Formulario PPGR4 '!$F95))</f>
        <v>#REF!</v>
      </c>
      <c r="C95" s="195" t="e">
        <f>IF('Formulario PPGR4 '!$G95="","",'[1]Formulario PPGR1'!#REF!)</f>
        <v>#REF!</v>
      </c>
      <c r="D95" s="195" t="e">
        <f>IF('Formulario PPGR4 '!$G95="","",'[1]Formulario PPGR1'!#REF!)</f>
        <v>#REF!</v>
      </c>
      <c r="E95" s="195" t="e">
        <f>IF('Formulario PPGR4 '!$G95="","",'[1]Formulario PPGR1'!#REF!)</f>
        <v>#REF!</v>
      </c>
      <c r="F95" s="195" t="e">
        <f>IF('Formulario PPGR4 '!$G95="","",'[1]Formulario PPGR1'!#REF!)</f>
        <v>#REF!</v>
      </c>
      <c r="G95" s="208" t="s">
        <v>1014</v>
      </c>
      <c r="H95" s="208" t="s">
        <v>991</v>
      </c>
      <c r="I95" s="194" t="s">
        <v>1084</v>
      </c>
      <c r="J95" s="194" t="s">
        <v>997</v>
      </c>
      <c r="K95" s="194" t="s">
        <v>997</v>
      </c>
      <c r="L95" s="194" t="s">
        <v>997</v>
      </c>
      <c r="M95" s="195" t="s">
        <v>994</v>
      </c>
      <c r="N95" s="711">
        <v>75000</v>
      </c>
      <c r="O95" s="198" t="str">
        <f>IFERROR(VLOOKUP($G95,[1]Catalogo!$G$20:$H$25,2,FALSE),"")</f>
        <v>2.7.1.6.01</v>
      </c>
      <c r="P95" s="200" t="s">
        <v>995</v>
      </c>
    </row>
    <row r="96" spans="2:16" ht="63.75">
      <c r="B96" s="195" t="e">
        <f>IF('Formulario PPGR4 '!$G96="","",CONCATENATE('Formulario PPGR4 '!$C96,".",'Formulario PPGR4 '!$D96,".",'Formulario PPGR4 '!$E96,".",'Formulario PPGR4 '!$F96))</f>
        <v>#REF!</v>
      </c>
      <c r="C96" s="195" t="e">
        <f>IF('Formulario PPGR4 '!$G96="","",'[1]Formulario PPGR1'!#REF!)</f>
        <v>#REF!</v>
      </c>
      <c r="D96" s="195" t="e">
        <f>IF('Formulario PPGR4 '!$G96="","",'[1]Formulario PPGR1'!#REF!)</f>
        <v>#REF!</v>
      </c>
      <c r="E96" s="195" t="e">
        <f>IF('Formulario PPGR4 '!$G96="","",'[1]Formulario PPGR1'!#REF!)</f>
        <v>#REF!</v>
      </c>
      <c r="F96" s="195" t="e">
        <f>IF('Formulario PPGR4 '!$G96="","",'[1]Formulario PPGR1'!#REF!)</f>
        <v>#REF!</v>
      </c>
      <c r="G96" s="208" t="s">
        <v>1014</v>
      </c>
      <c r="H96" s="208" t="s">
        <v>991</v>
      </c>
      <c r="I96" s="194" t="s">
        <v>1085</v>
      </c>
      <c r="J96" s="194" t="s">
        <v>997</v>
      </c>
      <c r="K96" s="194" t="s">
        <v>997</v>
      </c>
      <c r="L96" s="194" t="s">
        <v>997</v>
      </c>
      <c r="M96" s="195" t="s">
        <v>994</v>
      </c>
      <c r="N96" s="711">
        <v>75000</v>
      </c>
      <c r="O96" s="198" t="str">
        <f>IFERROR(VLOOKUP($G96,[1]Catalogo!$G$20:$H$25,2,FALSE),"")</f>
        <v>2.7.1.6.01</v>
      </c>
      <c r="P96" s="200" t="s">
        <v>995</v>
      </c>
    </row>
    <row r="97" spans="2:16" ht="63.75">
      <c r="B97" s="195" t="e">
        <f>IF('Formulario PPGR4 '!$G97="","",CONCATENATE('Formulario PPGR4 '!$C97,".",'Formulario PPGR4 '!$D97,".",'Formulario PPGR4 '!$E97,".",'Formulario PPGR4 '!$F97))</f>
        <v>#REF!</v>
      </c>
      <c r="C97" s="195" t="e">
        <f>IF('Formulario PPGR4 '!$G97="","",'[1]Formulario PPGR1'!#REF!)</f>
        <v>#REF!</v>
      </c>
      <c r="D97" s="195" t="e">
        <f>IF('Formulario PPGR4 '!$G97="","",'[1]Formulario PPGR1'!#REF!)</f>
        <v>#REF!</v>
      </c>
      <c r="E97" s="195" t="e">
        <f>IF('Formulario PPGR4 '!$G97="","",'[1]Formulario PPGR1'!#REF!)</f>
        <v>#REF!</v>
      </c>
      <c r="F97" s="195" t="e">
        <f>IF('Formulario PPGR4 '!$G97="","",'[1]Formulario PPGR1'!#REF!)</f>
        <v>#REF!</v>
      </c>
      <c r="G97" s="208" t="s">
        <v>1014</v>
      </c>
      <c r="H97" s="208" t="s">
        <v>991</v>
      </c>
      <c r="I97" s="194" t="s">
        <v>1086</v>
      </c>
      <c r="J97" s="194" t="s">
        <v>997</v>
      </c>
      <c r="K97" s="194" t="s">
        <v>997</v>
      </c>
      <c r="L97" s="194" t="s">
        <v>997</v>
      </c>
      <c r="M97" s="195" t="s">
        <v>994</v>
      </c>
      <c r="N97" s="711">
        <v>75000</v>
      </c>
      <c r="O97" s="198" t="str">
        <f>IFERROR(VLOOKUP($G97,[1]Catalogo!$G$20:$H$25,2,FALSE),"")</f>
        <v>2.7.1.6.01</v>
      </c>
      <c r="P97" s="200" t="s">
        <v>995</v>
      </c>
    </row>
    <row r="98" spans="2:16" ht="63.75">
      <c r="B98" s="195" t="e">
        <f>IF('Formulario PPGR4 '!$G98="","",CONCATENATE('Formulario PPGR4 '!$C98,".",'Formulario PPGR4 '!$D98,".",'Formulario PPGR4 '!$E98,".",'Formulario PPGR4 '!$F98))</f>
        <v>#REF!</v>
      </c>
      <c r="C98" s="195" t="e">
        <f>IF('Formulario PPGR4 '!$G98="","",'[1]Formulario PPGR1'!#REF!)</f>
        <v>#REF!</v>
      </c>
      <c r="D98" s="195" t="e">
        <f>IF('Formulario PPGR4 '!$G98="","",'[1]Formulario PPGR1'!#REF!)</f>
        <v>#REF!</v>
      </c>
      <c r="E98" s="195" t="e">
        <f>IF('Formulario PPGR4 '!$G98="","",'[1]Formulario PPGR1'!#REF!)</f>
        <v>#REF!</v>
      </c>
      <c r="F98" s="195" t="e">
        <f>IF('Formulario PPGR4 '!$G98="","",'[1]Formulario PPGR1'!#REF!)</f>
        <v>#REF!</v>
      </c>
      <c r="G98" s="208" t="s">
        <v>1014</v>
      </c>
      <c r="H98" s="208" t="s">
        <v>991</v>
      </c>
      <c r="I98" s="194" t="s">
        <v>1087</v>
      </c>
      <c r="J98" s="194" t="s">
        <v>997</v>
      </c>
      <c r="K98" s="194" t="s">
        <v>997</v>
      </c>
      <c r="L98" s="194" t="s">
        <v>997</v>
      </c>
      <c r="M98" s="195" t="s">
        <v>994</v>
      </c>
      <c r="N98" s="711">
        <v>75000</v>
      </c>
      <c r="O98" s="198" t="str">
        <f>IFERROR(VLOOKUP($G98,[1]Catalogo!$G$20:$H$25,2,FALSE),"")</f>
        <v>2.7.1.6.01</v>
      </c>
      <c r="P98" s="200" t="s">
        <v>995</v>
      </c>
    </row>
    <row r="99" spans="2:16" ht="63.75">
      <c r="B99" s="195" t="e">
        <f>IF('Formulario PPGR4 '!$G99="","",CONCATENATE('Formulario PPGR4 '!$C99,".",'Formulario PPGR4 '!$D99,".",'Formulario PPGR4 '!$E99,".",'Formulario PPGR4 '!$F99))</f>
        <v>#REF!</v>
      </c>
      <c r="C99" s="195" t="e">
        <f>IF('Formulario PPGR4 '!$G99="","",'[1]Formulario PPGR1'!#REF!)</f>
        <v>#REF!</v>
      </c>
      <c r="D99" s="195" t="e">
        <f>IF('Formulario PPGR4 '!$G99="","",'[1]Formulario PPGR1'!#REF!)</f>
        <v>#REF!</v>
      </c>
      <c r="E99" s="195" t="e">
        <f>IF('Formulario PPGR4 '!$G99="","",'[1]Formulario PPGR1'!#REF!)</f>
        <v>#REF!</v>
      </c>
      <c r="F99" s="195" t="e">
        <f>IF('Formulario PPGR4 '!$G99="","",'[1]Formulario PPGR1'!#REF!)</f>
        <v>#REF!</v>
      </c>
      <c r="G99" s="208" t="s">
        <v>1014</v>
      </c>
      <c r="H99" s="208" t="s">
        <v>991</v>
      </c>
      <c r="I99" s="194" t="s">
        <v>1088</v>
      </c>
      <c r="J99" s="194" t="s">
        <v>997</v>
      </c>
      <c r="K99" s="194" t="s">
        <v>997</v>
      </c>
      <c r="L99" s="194" t="s">
        <v>997</v>
      </c>
      <c r="M99" s="195" t="s">
        <v>994</v>
      </c>
      <c r="N99" s="711">
        <v>75000</v>
      </c>
      <c r="O99" s="198" t="str">
        <f>IFERROR(VLOOKUP($G99,[1]Catalogo!$G$20:$H$25,2,FALSE),"")</f>
        <v>2.7.1.6.01</v>
      </c>
      <c r="P99" s="200" t="s">
        <v>995</v>
      </c>
    </row>
    <row r="100" spans="2:16" ht="63.75">
      <c r="B100" s="195" t="e">
        <f>IF('Formulario PPGR4 '!$G100="","",CONCATENATE('Formulario PPGR4 '!$C100,".",'Formulario PPGR4 '!$D100,".",'Formulario PPGR4 '!$E100,".",'Formulario PPGR4 '!$F100))</f>
        <v>#REF!</v>
      </c>
      <c r="C100" s="195" t="e">
        <f>IF('Formulario PPGR4 '!$G100="","",'[1]Formulario PPGR1'!#REF!)</f>
        <v>#REF!</v>
      </c>
      <c r="D100" s="195" t="e">
        <f>IF('Formulario PPGR4 '!$G100="","",'[1]Formulario PPGR1'!#REF!)</f>
        <v>#REF!</v>
      </c>
      <c r="E100" s="195" t="e">
        <f>IF('Formulario PPGR4 '!$G100="","",'[1]Formulario PPGR1'!#REF!)</f>
        <v>#REF!</v>
      </c>
      <c r="F100" s="195" t="e">
        <f>IF('Formulario PPGR4 '!$G100="","",'[1]Formulario PPGR1'!#REF!)</f>
        <v>#REF!</v>
      </c>
      <c r="G100" s="208" t="s">
        <v>1014</v>
      </c>
      <c r="H100" s="208" t="s">
        <v>991</v>
      </c>
      <c r="I100" s="194" t="s">
        <v>1089</v>
      </c>
      <c r="J100" s="194" t="s">
        <v>997</v>
      </c>
      <c r="K100" s="194" t="s">
        <v>997</v>
      </c>
      <c r="L100" s="194" t="s">
        <v>997</v>
      </c>
      <c r="M100" s="195" t="s">
        <v>994</v>
      </c>
      <c r="N100" s="711">
        <v>75000</v>
      </c>
      <c r="O100" s="198" t="str">
        <f>IFERROR(VLOOKUP($G100,[1]Catalogo!$G$20:$H$25,2,FALSE),"")</f>
        <v>2.7.1.6.01</v>
      </c>
      <c r="P100" s="200" t="s">
        <v>995</v>
      </c>
    </row>
    <row r="101" spans="2:16" ht="63.75">
      <c r="B101" s="195" t="e">
        <f>IF('Formulario PPGR4 '!$G101="","",CONCATENATE('Formulario PPGR4 '!$C101,".",'Formulario PPGR4 '!$D101,".",'Formulario PPGR4 '!$E101,".",'Formulario PPGR4 '!$F101))</f>
        <v>#REF!</v>
      </c>
      <c r="C101" s="195" t="e">
        <f>IF('Formulario PPGR4 '!$G101="","",'[1]Formulario PPGR1'!#REF!)</f>
        <v>#REF!</v>
      </c>
      <c r="D101" s="195" t="e">
        <f>IF('Formulario PPGR4 '!$G101="","",'[1]Formulario PPGR1'!#REF!)</f>
        <v>#REF!</v>
      </c>
      <c r="E101" s="195" t="e">
        <f>IF('Formulario PPGR4 '!$G101="","",'[1]Formulario PPGR1'!#REF!)</f>
        <v>#REF!</v>
      </c>
      <c r="F101" s="195" t="e">
        <f>IF('Formulario PPGR4 '!$G101="","",'[1]Formulario PPGR1'!#REF!)</f>
        <v>#REF!</v>
      </c>
      <c r="G101" s="208" t="s">
        <v>1014</v>
      </c>
      <c r="H101" s="208" t="s">
        <v>991</v>
      </c>
      <c r="I101" s="194" t="s">
        <v>1090</v>
      </c>
      <c r="J101" s="194" t="s">
        <v>997</v>
      </c>
      <c r="K101" s="194" t="s">
        <v>997</v>
      </c>
      <c r="L101" s="194" t="s">
        <v>997</v>
      </c>
      <c r="M101" s="195" t="s">
        <v>994</v>
      </c>
      <c r="N101" s="711">
        <v>75000</v>
      </c>
      <c r="O101" s="198" t="str">
        <f>IFERROR(VLOOKUP($G101,[1]Catalogo!$G$20:$H$25,2,FALSE),"")</f>
        <v>2.7.1.6.01</v>
      </c>
      <c r="P101" s="200" t="s">
        <v>995</v>
      </c>
    </row>
    <row r="102" spans="2:16" ht="63.75">
      <c r="B102" s="195" t="e">
        <f>IF('Formulario PPGR4 '!$G102="","",CONCATENATE('Formulario PPGR4 '!$C102,".",'Formulario PPGR4 '!$D102,".",'Formulario PPGR4 '!$E102,".",'Formulario PPGR4 '!$F102))</f>
        <v>#REF!</v>
      </c>
      <c r="C102" s="195" t="e">
        <f>IF('Formulario PPGR4 '!$G102="","",'[1]Formulario PPGR1'!#REF!)</f>
        <v>#REF!</v>
      </c>
      <c r="D102" s="195" t="e">
        <f>IF('Formulario PPGR4 '!$G102="","",'[1]Formulario PPGR1'!#REF!)</f>
        <v>#REF!</v>
      </c>
      <c r="E102" s="195" t="e">
        <f>IF('Formulario PPGR4 '!$G102="","",'[1]Formulario PPGR1'!#REF!)</f>
        <v>#REF!</v>
      </c>
      <c r="F102" s="195" t="e">
        <f>IF('Formulario PPGR4 '!$G102="","",'[1]Formulario PPGR1'!#REF!)</f>
        <v>#REF!</v>
      </c>
      <c r="G102" s="208" t="s">
        <v>1014</v>
      </c>
      <c r="H102" s="208" t="s">
        <v>991</v>
      </c>
      <c r="I102" s="194" t="s">
        <v>1091</v>
      </c>
      <c r="J102" s="194" t="s">
        <v>997</v>
      </c>
      <c r="K102" s="194" t="s">
        <v>997</v>
      </c>
      <c r="L102" s="194" t="s">
        <v>997</v>
      </c>
      <c r="M102" s="195" t="s">
        <v>994</v>
      </c>
      <c r="N102" s="711">
        <v>75000</v>
      </c>
      <c r="O102" s="198" t="str">
        <f>IFERROR(VLOOKUP($G102,[1]Catalogo!$G$20:$H$25,2,FALSE),"")</f>
        <v>2.7.1.6.01</v>
      </c>
      <c r="P102" s="200" t="s">
        <v>995</v>
      </c>
    </row>
    <row r="103" spans="2:16" ht="63.75">
      <c r="B103" s="195" t="e">
        <f>IF('Formulario PPGR4 '!$G103="","",CONCATENATE('Formulario PPGR4 '!$C103,".",'Formulario PPGR4 '!$D103,".",'Formulario PPGR4 '!$E103,".",'Formulario PPGR4 '!$F103))</f>
        <v>#REF!</v>
      </c>
      <c r="C103" s="195" t="e">
        <f>IF('Formulario PPGR4 '!$G103="","",'[1]Formulario PPGR1'!#REF!)</f>
        <v>#REF!</v>
      </c>
      <c r="D103" s="195" t="e">
        <f>IF('Formulario PPGR4 '!$G103="","",'[1]Formulario PPGR1'!#REF!)</f>
        <v>#REF!</v>
      </c>
      <c r="E103" s="195" t="e">
        <f>IF('Formulario PPGR4 '!$G103="","",'[1]Formulario PPGR1'!#REF!)</f>
        <v>#REF!</v>
      </c>
      <c r="F103" s="195" t="e">
        <f>IF('Formulario PPGR4 '!$G103="","",'[1]Formulario PPGR1'!#REF!)</f>
        <v>#REF!</v>
      </c>
      <c r="G103" s="208" t="s">
        <v>1014</v>
      </c>
      <c r="H103" s="208" t="s">
        <v>991</v>
      </c>
      <c r="I103" s="194" t="s">
        <v>1092</v>
      </c>
      <c r="J103" s="194" t="s">
        <v>997</v>
      </c>
      <c r="K103" s="194" t="s">
        <v>997</v>
      </c>
      <c r="L103" s="194" t="s">
        <v>997</v>
      </c>
      <c r="M103" s="195" t="s">
        <v>994</v>
      </c>
      <c r="N103" s="711">
        <v>75000</v>
      </c>
      <c r="O103" s="198" t="str">
        <f>IFERROR(VLOOKUP($G103,[1]Catalogo!$G$20:$H$25,2,FALSE),"")</f>
        <v>2.7.1.6.01</v>
      </c>
      <c r="P103" s="200" t="s">
        <v>995</v>
      </c>
    </row>
    <row r="104" spans="2:16" ht="63.75">
      <c r="B104" s="195" t="e">
        <f>IF('Formulario PPGR4 '!$G104="","",CONCATENATE('Formulario PPGR4 '!$C104,".",'Formulario PPGR4 '!$D104,".",'Formulario PPGR4 '!$E104,".",'Formulario PPGR4 '!$F104))</f>
        <v>#REF!</v>
      </c>
      <c r="C104" s="195" t="e">
        <f>IF('Formulario PPGR4 '!$G104="","",'[1]Formulario PPGR1'!#REF!)</f>
        <v>#REF!</v>
      </c>
      <c r="D104" s="195" t="e">
        <f>IF('Formulario PPGR4 '!$G104="","",'[1]Formulario PPGR1'!#REF!)</f>
        <v>#REF!</v>
      </c>
      <c r="E104" s="195" t="e">
        <f>IF('Formulario PPGR4 '!$G104="","",'[1]Formulario PPGR1'!#REF!)</f>
        <v>#REF!</v>
      </c>
      <c r="F104" s="195" t="e">
        <f>IF('Formulario PPGR4 '!$G104="","",'[1]Formulario PPGR1'!#REF!)</f>
        <v>#REF!</v>
      </c>
      <c r="G104" s="208" t="s">
        <v>1014</v>
      </c>
      <c r="H104" s="208" t="s">
        <v>991</v>
      </c>
      <c r="I104" s="194" t="s">
        <v>1093</v>
      </c>
      <c r="J104" s="194" t="s">
        <v>997</v>
      </c>
      <c r="K104" s="194" t="s">
        <v>997</v>
      </c>
      <c r="L104" s="194" t="s">
        <v>997</v>
      </c>
      <c r="M104" s="195" t="s">
        <v>994</v>
      </c>
      <c r="N104" s="711">
        <v>75000</v>
      </c>
      <c r="O104" s="198" t="str">
        <f>IFERROR(VLOOKUP($G104,[1]Catalogo!$G$20:$H$25,2,FALSE),"")</f>
        <v>2.7.1.6.01</v>
      </c>
      <c r="P104" s="200" t="s">
        <v>995</v>
      </c>
    </row>
    <row r="105" spans="2:16" ht="63.75">
      <c r="B105" s="195" t="e">
        <f>IF('Formulario PPGR4 '!$G105="","",CONCATENATE('Formulario PPGR4 '!$C105,".",'Formulario PPGR4 '!$D105,".",'Formulario PPGR4 '!$E105,".",'Formulario PPGR4 '!$F105))</f>
        <v>#REF!</v>
      </c>
      <c r="C105" s="195" t="e">
        <f>IF('Formulario PPGR4 '!$G105="","",'[1]Formulario PPGR1'!#REF!)</f>
        <v>#REF!</v>
      </c>
      <c r="D105" s="195" t="e">
        <f>IF('Formulario PPGR4 '!$G105="","",'[1]Formulario PPGR1'!#REF!)</f>
        <v>#REF!</v>
      </c>
      <c r="E105" s="195" t="e">
        <f>IF('Formulario PPGR4 '!$G105="","",'[1]Formulario PPGR1'!#REF!)</f>
        <v>#REF!</v>
      </c>
      <c r="F105" s="195" t="e">
        <f>IF('Formulario PPGR4 '!$G105="","",'[1]Formulario PPGR1'!#REF!)</f>
        <v>#REF!</v>
      </c>
      <c r="G105" s="208" t="s">
        <v>1014</v>
      </c>
      <c r="H105" s="208" t="s">
        <v>1026</v>
      </c>
      <c r="I105" s="194" t="s">
        <v>1094</v>
      </c>
      <c r="J105" s="194" t="s">
        <v>997</v>
      </c>
      <c r="K105" s="194" t="s">
        <v>997</v>
      </c>
      <c r="L105" s="194" t="s">
        <v>997</v>
      </c>
      <c r="M105" s="195" t="s">
        <v>994</v>
      </c>
      <c r="N105" s="711">
        <v>75000</v>
      </c>
      <c r="O105" s="198" t="str">
        <f>IFERROR(VLOOKUP($G105,[1]Catalogo!$G$20:$H$25,2,FALSE),"")</f>
        <v>2.7.1.6.01</v>
      </c>
      <c r="P105" s="200" t="s">
        <v>995</v>
      </c>
    </row>
    <row r="106" spans="2:16" ht="63.75">
      <c r="B106" s="195" t="e">
        <f>IF('Formulario PPGR4 '!$G106="","",CONCATENATE('Formulario PPGR4 '!$C106,".",'Formulario PPGR4 '!$D106,".",'Formulario PPGR4 '!$E106,".",'Formulario PPGR4 '!$F106))</f>
        <v>#REF!</v>
      </c>
      <c r="C106" s="195" t="e">
        <f>IF('Formulario PPGR4 '!$G106="","",'[1]Formulario PPGR1'!#REF!)</f>
        <v>#REF!</v>
      </c>
      <c r="D106" s="195" t="e">
        <f>IF('Formulario PPGR4 '!$G106="","",'[1]Formulario PPGR1'!#REF!)</f>
        <v>#REF!</v>
      </c>
      <c r="E106" s="195" t="e">
        <f>IF('Formulario PPGR4 '!$G106="","",'[1]Formulario PPGR1'!#REF!)</f>
        <v>#REF!</v>
      </c>
      <c r="F106" s="195" t="e">
        <f>IF('Formulario PPGR4 '!$G106="","",'[1]Formulario PPGR1'!#REF!)</f>
        <v>#REF!</v>
      </c>
      <c r="G106" s="208" t="s">
        <v>1014</v>
      </c>
      <c r="H106" s="208" t="s">
        <v>991</v>
      </c>
      <c r="I106" s="194" t="s">
        <v>1095</v>
      </c>
      <c r="J106" s="194" t="s">
        <v>997</v>
      </c>
      <c r="K106" s="194" t="s">
        <v>997</v>
      </c>
      <c r="L106" s="194" t="s">
        <v>997</v>
      </c>
      <c r="M106" s="195" t="s">
        <v>994</v>
      </c>
      <c r="N106" s="711">
        <v>75000</v>
      </c>
      <c r="O106" s="198" t="str">
        <f>IFERROR(VLOOKUP($G106,[1]Catalogo!$G$20:$H$25,2,FALSE),"")</f>
        <v>2.7.1.6.01</v>
      </c>
      <c r="P106" s="200" t="s">
        <v>995</v>
      </c>
    </row>
    <row r="107" spans="2:16" ht="63.75">
      <c r="B107" s="195" t="e">
        <f>IF('Formulario PPGR4 '!$G107="","",CONCATENATE('Formulario PPGR4 '!$C107,".",'Formulario PPGR4 '!$D107,".",'Formulario PPGR4 '!$E107,".",'Formulario PPGR4 '!$F107))</f>
        <v>#REF!</v>
      </c>
      <c r="C107" s="195" t="e">
        <f>IF('Formulario PPGR4 '!$G107="","",'[1]Formulario PPGR1'!#REF!)</f>
        <v>#REF!</v>
      </c>
      <c r="D107" s="195" t="e">
        <f>IF('Formulario PPGR4 '!$G107="","",'[1]Formulario PPGR1'!#REF!)</f>
        <v>#REF!</v>
      </c>
      <c r="E107" s="195" t="e">
        <f>IF('Formulario PPGR4 '!$G107="","",'[1]Formulario PPGR1'!#REF!)</f>
        <v>#REF!</v>
      </c>
      <c r="F107" s="195" t="e">
        <f>IF('Formulario PPGR4 '!$G107="","",'[1]Formulario PPGR1'!#REF!)</f>
        <v>#REF!</v>
      </c>
      <c r="G107" s="208" t="s">
        <v>1014</v>
      </c>
      <c r="H107" s="208" t="s">
        <v>1026</v>
      </c>
      <c r="I107" s="194" t="s">
        <v>1096</v>
      </c>
      <c r="J107" s="194" t="s">
        <v>997</v>
      </c>
      <c r="K107" s="194" t="s">
        <v>997</v>
      </c>
      <c r="L107" s="194" t="s">
        <v>997</v>
      </c>
      <c r="M107" s="195" t="s">
        <v>994</v>
      </c>
      <c r="N107" s="711">
        <v>75000</v>
      </c>
      <c r="O107" s="198" t="str">
        <f>IFERROR(VLOOKUP($G107,[1]Catalogo!$G$20:$H$25,2,FALSE),"")</f>
        <v>2.7.1.6.01</v>
      </c>
      <c r="P107" s="200" t="s">
        <v>995</v>
      </c>
    </row>
    <row r="108" spans="2:16" ht="63.75">
      <c r="B108" s="195" t="e">
        <f>IF('Formulario PPGR4 '!$G108="","",CONCATENATE('Formulario PPGR4 '!$C108,".",'Formulario PPGR4 '!$D108,".",'Formulario PPGR4 '!$E108,".",'Formulario PPGR4 '!$F108))</f>
        <v>#REF!</v>
      </c>
      <c r="C108" s="195" t="e">
        <f>IF('Formulario PPGR4 '!$G108="","",'[1]Formulario PPGR1'!#REF!)</f>
        <v>#REF!</v>
      </c>
      <c r="D108" s="195" t="e">
        <f>IF('Formulario PPGR4 '!$G108="","",'[1]Formulario PPGR1'!#REF!)</f>
        <v>#REF!</v>
      </c>
      <c r="E108" s="195" t="e">
        <f>IF('Formulario PPGR4 '!$G108="","",'[1]Formulario PPGR1'!#REF!)</f>
        <v>#REF!</v>
      </c>
      <c r="F108" s="195" t="e">
        <f>IF('Formulario PPGR4 '!$G108="","",'[1]Formulario PPGR1'!#REF!)</f>
        <v>#REF!</v>
      </c>
      <c r="G108" s="208" t="s">
        <v>1014</v>
      </c>
      <c r="H108" s="208" t="s">
        <v>999</v>
      </c>
      <c r="I108" s="194" t="s">
        <v>1097</v>
      </c>
      <c r="J108" s="194" t="s">
        <v>993</v>
      </c>
      <c r="K108" s="194" t="s">
        <v>993</v>
      </c>
      <c r="L108" s="194" t="s">
        <v>993</v>
      </c>
      <c r="M108" s="195" t="s">
        <v>994</v>
      </c>
      <c r="N108" s="711">
        <v>75000</v>
      </c>
      <c r="O108" s="198" t="str">
        <f>IFERROR(VLOOKUP($G108,[1]Catalogo!$G$20:$H$25,2,FALSE),"")</f>
        <v>2.7.1.6.01</v>
      </c>
      <c r="P108" s="200" t="s">
        <v>995</v>
      </c>
    </row>
    <row r="109" spans="2:16" ht="63.75">
      <c r="B109" s="195" t="e">
        <f>IF('Formulario PPGR4 '!$G109="","",CONCATENATE('Formulario PPGR4 '!$C109,".",'Formulario PPGR4 '!$D109,".",'Formulario PPGR4 '!$E109,".",'Formulario PPGR4 '!$F109))</f>
        <v>#REF!</v>
      </c>
      <c r="C109" s="195" t="e">
        <f>IF('Formulario PPGR4 '!$G109="","",'[1]Formulario PPGR1'!#REF!)</f>
        <v>#REF!</v>
      </c>
      <c r="D109" s="195" t="e">
        <f>IF('Formulario PPGR4 '!$G109="","",'[1]Formulario PPGR1'!#REF!)</f>
        <v>#REF!</v>
      </c>
      <c r="E109" s="195" t="e">
        <f>IF('Formulario PPGR4 '!$G109="","",'[1]Formulario PPGR1'!#REF!)</f>
        <v>#REF!</v>
      </c>
      <c r="F109" s="195" t="e">
        <f>IF('Formulario PPGR4 '!$G109="","",'[1]Formulario PPGR1'!#REF!)</f>
        <v>#REF!</v>
      </c>
      <c r="G109" s="208" t="s">
        <v>1014</v>
      </c>
      <c r="H109" s="208" t="s">
        <v>991</v>
      </c>
      <c r="I109" s="194" t="s">
        <v>1098</v>
      </c>
      <c r="J109" s="194" t="s">
        <v>993</v>
      </c>
      <c r="K109" s="194" t="s">
        <v>993</v>
      </c>
      <c r="L109" s="194" t="s">
        <v>993</v>
      </c>
      <c r="M109" s="195" t="s">
        <v>994</v>
      </c>
      <c r="N109" s="711">
        <v>75000</v>
      </c>
      <c r="O109" s="198" t="str">
        <f>IFERROR(VLOOKUP($G109,[1]Catalogo!$G$20:$H$25,2,FALSE),"")</f>
        <v>2.7.1.6.01</v>
      </c>
      <c r="P109" s="200" t="s">
        <v>995</v>
      </c>
    </row>
    <row r="110" spans="2:16" ht="63.75">
      <c r="B110" s="195" t="e">
        <f>IF('Formulario PPGR4 '!$G110="","",CONCATENATE('Formulario PPGR4 '!$C110,".",'Formulario PPGR4 '!$D110,".",'Formulario PPGR4 '!$E110,".",'Formulario PPGR4 '!$F110))</f>
        <v>#REF!</v>
      </c>
      <c r="C110" s="195" t="e">
        <f>IF('Formulario PPGR4 '!$G110="","",'[1]Formulario PPGR1'!#REF!)</f>
        <v>#REF!</v>
      </c>
      <c r="D110" s="195" t="e">
        <f>IF('Formulario PPGR4 '!$G110="","",'[1]Formulario PPGR1'!#REF!)</f>
        <v>#REF!</v>
      </c>
      <c r="E110" s="195" t="e">
        <f>IF('Formulario PPGR4 '!$G110="","",'[1]Formulario PPGR1'!#REF!)</f>
        <v>#REF!</v>
      </c>
      <c r="F110" s="195" t="e">
        <f>IF('Formulario PPGR4 '!$G110="","",'[1]Formulario PPGR1'!#REF!)</f>
        <v>#REF!</v>
      </c>
      <c r="G110" s="208" t="s">
        <v>1014</v>
      </c>
      <c r="H110" s="208" t="s">
        <v>991</v>
      </c>
      <c r="I110" s="194" t="s">
        <v>1099</v>
      </c>
      <c r="J110" s="194" t="s">
        <v>993</v>
      </c>
      <c r="K110" s="194" t="s">
        <v>993</v>
      </c>
      <c r="L110" s="194" t="s">
        <v>993</v>
      </c>
      <c r="M110" s="195" t="s">
        <v>994</v>
      </c>
      <c r="N110" s="711">
        <v>75000</v>
      </c>
      <c r="O110" s="198" t="str">
        <f>IFERROR(VLOOKUP($G110,[1]Catalogo!$G$20:$H$25,2,FALSE),"")</f>
        <v>2.7.1.6.01</v>
      </c>
      <c r="P110" s="200" t="s">
        <v>995</v>
      </c>
    </row>
    <row r="111" spans="2:16" ht="63.75">
      <c r="B111" s="195" t="e">
        <f>IF('Formulario PPGR4 '!$G111="","",CONCATENATE('Formulario PPGR4 '!$C111,".",'Formulario PPGR4 '!$D111,".",'Formulario PPGR4 '!$E111,".",'Formulario PPGR4 '!$F111))</f>
        <v>#REF!</v>
      </c>
      <c r="C111" s="195" t="e">
        <f>IF('Formulario PPGR4 '!$G111="","",'[1]Formulario PPGR1'!#REF!)</f>
        <v>#REF!</v>
      </c>
      <c r="D111" s="195" t="e">
        <f>IF('Formulario PPGR4 '!$G111="","",'[1]Formulario PPGR1'!#REF!)</f>
        <v>#REF!</v>
      </c>
      <c r="E111" s="195" t="e">
        <f>IF('Formulario PPGR4 '!$G111="","",'[1]Formulario PPGR1'!#REF!)</f>
        <v>#REF!</v>
      </c>
      <c r="F111" s="195" t="e">
        <f>IF('Formulario PPGR4 '!$G111="","",'[1]Formulario PPGR1'!#REF!)</f>
        <v>#REF!</v>
      </c>
      <c r="G111" s="208" t="s">
        <v>1014</v>
      </c>
      <c r="H111" s="208" t="s">
        <v>991</v>
      </c>
      <c r="I111" s="194" t="s">
        <v>1100</v>
      </c>
      <c r="J111" s="194" t="s">
        <v>993</v>
      </c>
      <c r="K111" s="194" t="s">
        <v>993</v>
      </c>
      <c r="L111" s="194" t="s">
        <v>993</v>
      </c>
      <c r="M111" s="195" t="s">
        <v>994</v>
      </c>
      <c r="N111" s="711">
        <v>75000</v>
      </c>
      <c r="O111" s="198" t="str">
        <f>IFERROR(VLOOKUP($G111,[1]Catalogo!$G$20:$H$25,2,FALSE),"")</f>
        <v>2.7.1.6.01</v>
      </c>
      <c r="P111" s="200" t="s">
        <v>995</v>
      </c>
    </row>
    <row r="112" spans="2:16" ht="63.75">
      <c r="B112" s="195" t="e">
        <f>IF('Formulario PPGR4 '!$G112="","",CONCATENATE('Formulario PPGR4 '!$C112,".",'Formulario PPGR4 '!$D112,".",'Formulario PPGR4 '!$E112,".",'Formulario PPGR4 '!$F112))</f>
        <v>#REF!</v>
      </c>
      <c r="C112" s="195" t="e">
        <f>IF('Formulario PPGR4 '!$G112="","",'[1]Formulario PPGR1'!#REF!)</f>
        <v>#REF!</v>
      </c>
      <c r="D112" s="195" t="e">
        <f>IF('Formulario PPGR4 '!$G112="","",'[1]Formulario PPGR1'!#REF!)</f>
        <v>#REF!</v>
      </c>
      <c r="E112" s="195" t="e">
        <f>IF('Formulario PPGR4 '!$G112="","",'[1]Formulario PPGR1'!#REF!)</f>
        <v>#REF!</v>
      </c>
      <c r="F112" s="195" t="e">
        <f>IF('Formulario PPGR4 '!$G112="","",'[1]Formulario PPGR1'!#REF!)</f>
        <v>#REF!</v>
      </c>
      <c r="G112" s="208" t="s">
        <v>1014</v>
      </c>
      <c r="H112" s="208" t="s">
        <v>991</v>
      </c>
      <c r="I112" s="194" t="s">
        <v>1101</v>
      </c>
      <c r="J112" s="194" t="s">
        <v>993</v>
      </c>
      <c r="K112" s="194" t="s">
        <v>993</v>
      </c>
      <c r="L112" s="194" t="s">
        <v>993</v>
      </c>
      <c r="M112" s="195" t="s">
        <v>994</v>
      </c>
      <c r="N112" s="711">
        <v>75000</v>
      </c>
      <c r="O112" s="198" t="str">
        <f>IFERROR(VLOOKUP($G112,[1]Catalogo!$G$20:$H$25,2,FALSE),"")</f>
        <v>2.7.1.6.01</v>
      </c>
      <c r="P112" s="200" t="s">
        <v>995</v>
      </c>
    </row>
    <row r="113" spans="2:16" ht="63.75">
      <c r="B113" s="195" t="e">
        <f>IF('Formulario PPGR4 '!$G113="","",CONCATENATE('Formulario PPGR4 '!$C113,".",'Formulario PPGR4 '!$D113,".",'Formulario PPGR4 '!$E113,".",'Formulario PPGR4 '!$F113))</f>
        <v>#REF!</v>
      </c>
      <c r="C113" s="195" t="e">
        <f>IF('Formulario PPGR4 '!$G113="","",'[1]Formulario PPGR1'!#REF!)</f>
        <v>#REF!</v>
      </c>
      <c r="D113" s="195" t="e">
        <f>IF('Formulario PPGR4 '!$G113="","",'[1]Formulario PPGR1'!#REF!)</f>
        <v>#REF!</v>
      </c>
      <c r="E113" s="195" t="e">
        <f>IF('Formulario PPGR4 '!$G113="","",'[1]Formulario PPGR1'!#REF!)</f>
        <v>#REF!</v>
      </c>
      <c r="F113" s="195" t="e">
        <f>IF('Formulario PPGR4 '!$G113="","",'[1]Formulario PPGR1'!#REF!)</f>
        <v>#REF!</v>
      </c>
      <c r="G113" s="208" t="s">
        <v>1014</v>
      </c>
      <c r="H113" s="208" t="s">
        <v>991</v>
      </c>
      <c r="I113" s="194" t="s">
        <v>1102</v>
      </c>
      <c r="J113" s="194" t="s">
        <v>993</v>
      </c>
      <c r="K113" s="194" t="s">
        <v>993</v>
      </c>
      <c r="L113" s="194" t="s">
        <v>993</v>
      </c>
      <c r="M113" s="195" t="s">
        <v>994</v>
      </c>
      <c r="N113" s="711">
        <v>75000</v>
      </c>
      <c r="O113" s="198" t="str">
        <f>IFERROR(VLOOKUP($G113,[1]Catalogo!$G$20:$H$25,2,FALSE),"")</f>
        <v>2.7.1.6.01</v>
      </c>
      <c r="P113" s="200" t="s">
        <v>995</v>
      </c>
    </row>
    <row r="114" spans="2:16" ht="63.75">
      <c r="B114" s="195" t="e">
        <f>IF('Formulario PPGR4 '!$G114="","",CONCATENATE('Formulario PPGR4 '!$C114,".",'Formulario PPGR4 '!$D114,".",'Formulario PPGR4 '!$E114,".",'Formulario PPGR4 '!$F114))</f>
        <v>#REF!</v>
      </c>
      <c r="C114" s="195" t="e">
        <f>IF('Formulario PPGR4 '!$G114="","",'[1]Formulario PPGR1'!#REF!)</f>
        <v>#REF!</v>
      </c>
      <c r="D114" s="195" t="e">
        <f>IF('Formulario PPGR4 '!$G114="","",'[1]Formulario PPGR1'!#REF!)</f>
        <v>#REF!</v>
      </c>
      <c r="E114" s="195" t="e">
        <f>IF('Formulario PPGR4 '!$G114="","",'[1]Formulario PPGR1'!#REF!)</f>
        <v>#REF!</v>
      </c>
      <c r="F114" s="195" t="e">
        <f>IF('Formulario PPGR4 '!$G114="","",'[1]Formulario PPGR1'!#REF!)</f>
        <v>#REF!</v>
      </c>
      <c r="G114" s="208" t="s">
        <v>1014</v>
      </c>
      <c r="H114" s="208" t="s">
        <v>991</v>
      </c>
      <c r="I114" s="194" t="s">
        <v>1103</v>
      </c>
      <c r="J114" s="194" t="s">
        <v>993</v>
      </c>
      <c r="K114" s="194" t="s">
        <v>993</v>
      </c>
      <c r="L114" s="194" t="s">
        <v>993</v>
      </c>
      <c r="M114" s="195" t="s">
        <v>994</v>
      </c>
      <c r="N114" s="711">
        <v>75000</v>
      </c>
      <c r="O114" s="198" t="str">
        <f>IFERROR(VLOOKUP($G114,[1]Catalogo!$G$20:$H$25,2,FALSE),"")</f>
        <v>2.7.1.6.01</v>
      </c>
      <c r="P114" s="200" t="s">
        <v>995</v>
      </c>
    </row>
    <row r="115" spans="2:16" ht="63.75">
      <c r="B115" s="195" t="e">
        <f>IF('Formulario PPGR4 '!$G115="","",CONCATENATE('Formulario PPGR4 '!$C115,".",'Formulario PPGR4 '!$D115,".",'Formulario PPGR4 '!$E115,".",'Formulario PPGR4 '!$F115))</f>
        <v>#REF!</v>
      </c>
      <c r="C115" s="195" t="e">
        <f>IF('Formulario PPGR4 '!$G115="","",'[1]Formulario PPGR1'!#REF!)</f>
        <v>#REF!</v>
      </c>
      <c r="D115" s="195" t="e">
        <f>IF('Formulario PPGR4 '!$G115="","",'[1]Formulario PPGR1'!#REF!)</f>
        <v>#REF!</v>
      </c>
      <c r="E115" s="195" t="e">
        <f>IF('Formulario PPGR4 '!$G115="","",'[1]Formulario PPGR1'!#REF!)</f>
        <v>#REF!</v>
      </c>
      <c r="F115" s="195" t="e">
        <f>IF('Formulario PPGR4 '!$G115="","",'[1]Formulario PPGR1'!#REF!)</f>
        <v>#REF!</v>
      </c>
      <c r="G115" s="208" t="s">
        <v>1014</v>
      </c>
      <c r="H115" s="208" t="s">
        <v>991</v>
      </c>
      <c r="I115" s="194" t="s">
        <v>1104</v>
      </c>
      <c r="J115" s="194" t="s">
        <v>993</v>
      </c>
      <c r="K115" s="194" t="s">
        <v>993</v>
      </c>
      <c r="L115" s="194" t="s">
        <v>993</v>
      </c>
      <c r="M115" s="195" t="s">
        <v>994</v>
      </c>
      <c r="N115" s="711">
        <v>75000</v>
      </c>
      <c r="O115" s="198" t="str">
        <f>IFERROR(VLOOKUP($G115,[1]Catalogo!$G$20:$H$25,2,FALSE),"")</f>
        <v>2.7.1.6.01</v>
      </c>
      <c r="P115" s="200" t="s">
        <v>995</v>
      </c>
    </row>
    <row r="116" spans="2:16" ht="63.75">
      <c r="B116" s="195" t="e">
        <f>IF('Formulario PPGR4 '!$G116="","",CONCATENATE('Formulario PPGR4 '!$C116,".",'Formulario PPGR4 '!$D116,".",'Formulario PPGR4 '!$E116,".",'Formulario PPGR4 '!$F116))</f>
        <v>#REF!</v>
      </c>
      <c r="C116" s="195" t="e">
        <f>IF('Formulario PPGR4 '!$G116="","",'[1]Formulario PPGR1'!#REF!)</f>
        <v>#REF!</v>
      </c>
      <c r="D116" s="195" t="e">
        <f>IF('Formulario PPGR4 '!$G116="","",'[1]Formulario PPGR1'!#REF!)</f>
        <v>#REF!</v>
      </c>
      <c r="E116" s="195" t="e">
        <f>IF('Formulario PPGR4 '!$G116="","",'[1]Formulario PPGR1'!#REF!)</f>
        <v>#REF!</v>
      </c>
      <c r="F116" s="195" t="e">
        <f>IF('Formulario PPGR4 '!$G116="","",'[1]Formulario PPGR1'!#REF!)</f>
        <v>#REF!</v>
      </c>
      <c r="G116" s="208" t="s">
        <v>1014</v>
      </c>
      <c r="H116" s="208" t="s">
        <v>991</v>
      </c>
      <c r="I116" s="194" t="s">
        <v>1105</v>
      </c>
      <c r="J116" s="194" t="s">
        <v>993</v>
      </c>
      <c r="K116" s="194" t="s">
        <v>993</v>
      </c>
      <c r="L116" s="194" t="s">
        <v>993</v>
      </c>
      <c r="M116" s="195" t="s">
        <v>994</v>
      </c>
      <c r="N116" s="711">
        <v>75000</v>
      </c>
      <c r="O116" s="198" t="str">
        <f>IFERROR(VLOOKUP($G116,[1]Catalogo!$G$20:$H$25,2,FALSE),"")</f>
        <v>2.7.1.6.01</v>
      </c>
      <c r="P116" s="200" t="s">
        <v>995</v>
      </c>
    </row>
    <row r="117" spans="2:16" ht="63.75">
      <c r="B117" s="195" t="e">
        <f>IF('Formulario PPGR4 '!$G117="","",CONCATENATE('Formulario PPGR4 '!$C117,".",'Formulario PPGR4 '!$D117,".",'Formulario PPGR4 '!$E117,".",'Formulario PPGR4 '!$F117))</f>
        <v>#REF!</v>
      </c>
      <c r="C117" s="195" t="e">
        <f>IF('Formulario PPGR4 '!$G117="","",'[1]Formulario PPGR1'!#REF!)</f>
        <v>#REF!</v>
      </c>
      <c r="D117" s="195" t="e">
        <f>IF('Formulario PPGR4 '!$G117="","",'[1]Formulario PPGR1'!#REF!)</f>
        <v>#REF!</v>
      </c>
      <c r="E117" s="195" t="e">
        <f>IF('Formulario PPGR4 '!$G117="","",'[1]Formulario PPGR1'!#REF!)</f>
        <v>#REF!</v>
      </c>
      <c r="F117" s="195" t="e">
        <f>IF('Formulario PPGR4 '!$G117="","",'[1]Formulario PPGR1'!#REF!)</f>
        <v>#REF!</v>
      </c>
      <c r="G117" s="208" t="s">
        <v>1014</v>
      </c>
      <c r="H117" s="208" t="s">
        <v>991</v>
      </c>
      <c r="I117" s="194" t="s">
        <v>1106</v>
      </c>
      <c r="J117" s="194" t="s">
        <v>993</v>
      </c>
      <c r="K117" s="194" t="s">
        <v>993</v>
      </c>
      <c r="L117" s="194" t="s">
        <v>993</v>
      </c>
      <c r="M117" s="195" t="s">
        <v>994</v>
      </c>
      <c r="N117" s="711">
        <v>75000</v>
      </c>
      <c r="O117" s="198" t="str">
        <f>IFERROR(VLOOKUP($G117,[1]Catalogo!$G$20:$H$25,2,FALSE),"")</f>
        <v>2.7.1.6.01</v>
      </c>
      <c r="P117" s="200" t="s">
        <v>995</v>
      </c>
    </row>
    <row r="118" spans="2:16" ht="63.75">
      <c r="B118" s="195" t="e">
        <f>IF('Formulario PPGR4 '!$G118="","",CONCATENATE('Formulario PPGR4 '!$C118,".",'Formulario PPGR4 '!$D118,".",'Formulario PPGR4 '!$E118,".",'Formulario PPGR4 '!$F118))</f>
        <v>#REF!</v>
      </c>
      <c r="C118" s="195" t="e">
        <f>IF('Formulario PPGR4 '!$G118="","",'[1]Formulario PPGR1'!#REF!)</f>
        <v>#REF!</v>
      </c>
      <c r="D118" s="195" t="e">
        <f>IF('Formulario PPGR4 '!$G118="","",'[1]Formulario PPGR1'!#REF!)</f>
        <v>#REF!</v>
      </c>
      <c r="E118" s="195" t="e">
        <f>IF('Formulario PPGR4 '!$G118="","",'[1]Formulario PPGR1'!#REF!)</f>
        <v>#REF!</v>
      </c>
      <c r="F118" s="195" t="e">
        <f>IF('Formulario PPGR4 '!$G118="","",'[1]Formulario PPGR1'!#REF!)</f>
        <v>#REF!</v>
      </c>
      <c r="G118" s="208" t="s">
        <v>1014</v>
      </c>
      <c r="H118" s="208" t="s">
        <v>991</v>
      </c>
      <c r="I118" s="194" t="s">
        <v>1107</v>
      </c>
      <c r="J118" s="194" t="s">
        <v>993</v>
      </c>
      <c r="K118" s="194" t="s">
        <v>993</v>
      </c>
      <c r="L118" s="194" t="s">
        <v>993</v>
      </c>
      <c r="M118" s="195" t="s">
        <v>994</v>
      </c>
      <c r="N118" s="711">
        <v>75000</v>
      </c>
      <c r="O118" s="198" t="str">
        <f>IFERROR(VLOOKUP($G118,[1]Catalogo!$G$20:$H$25,2,FALSE),"")</f>
        <v>2.7.1.6.01</v>
      </c>
      <c r="P118" s="200" t="s">
        <v>995</v>
      </c>
    </row>
    <row r="119" spans="2:16" ht="63.75">
      <c r="B119" s="195" t="e">
        <f>IF('Formulario PPGR4 '!$G119="","",CONCATENATE('Formulario PPGR4 '!$C119,".",'Formulario PPGR4 '!$D119,".",'Formulario PPGR4 '!$E119,".",'Formulario PPGR4 '!$F119))</f>
        <v>#REF!</v>
      </c>
      <c r="C119" s="195" t="e">
        <f>IF('Formulario PPGR4 '!$G119="","",'[1]Formulario PPGR1'!#REF!)</f>
        <v>#REF!</v>
      </c>
      <c r="D119" s="195" t="e">
        <f>IF('Formulario PPGR4 '!$G119="","",'[1]Formulario PPGR1'!#REF!)</f>
        <v>#REF!</v>
      </c>
      <c r="E119" s="195" t="e">
        <f>IF('Formulario PPGR4 '!$G119="","",'[1]Formulario PPGR1'!#REF!)</f>
        <v>#REF!</v>
      </c>
      <c r="F119" s="195" t="e">
        <f>IF('Formulario PPGR4 '!$G119="","",'[1]Formulario PPGR1'!#REF!)</f>
        <v>#REF!</v>
      </c>
      <c r="G119" s="208" t="s">
        <v>1014</v>
      </c>
      <c r="H119" s="208" t="s">
        <v>991</v>
      </c>
      <c r="I119" s="194" t="s">
        <v>1108</v>
      </c>
      <c r="J119" s="194" t="s">
        <v>993</v>
      </c>
      <c r="K119" s="194" t="s">
        <v>993</v>
      </c>
      <c r="L119" s="194" t="s">
        <v>993</v>
      </c>
      <c r="M119" s="195" t="s">
        <v>994</v>
      </c>
      <c r="N119" s="711">
        <v>75000</v>
      </c>
      <c r="O119" s="198" t="str">
        <f>IFERROR(VLOOKUP($G119,[1]Catalogo!$G$20:$H$25,2,FALSE),"")</f>
        <v>2.7.1.6.01</v>
      </c>
      <c r="P119" s="200" t="s">
        <v>995</v>
      </c>
    </row>
    <row r="120" spans="2:16" ht="63.75">
      <c r="B120" s="195" t="e">
        <f>IF('Formulario PPGR4 '!$G120="","",CONCATENATE('Formulario PPGR4 '!$C120,".",'Formulario PPGR4 '!$D120,".",'Formulario PPGR4 '!$E120,".",'Formulario PPGR4 '!$F120))</f>
        <v>#REF!</v>
      </c>
      <c r="C120" s="195" t="e">
        <f>IF('Formulario PPGR4 '!$G120="","",'[1]Formulario PPGR1'!#REF!)</f>
        <v>#REF!</v>
      </c>
      <c r="D120" s="195" t="e">
        <f>IF('Formulario PPGR4 '!$G120="","",'[1]Formulario PPGR1'!#REF!)</f>
        <v>#REF!</v>
      </c>
      <c r="E120" s="195" t="e">
        <f>IF('Formulario PPGR4 '!$G120="","",'[1]Formulario PPGR1'!#REF!)</f>
        <v>#REF!</v>
      </c>
      <c r="F120" s="195" t="e">
        <f>IF('Formulario PPGR4 '!$G120="","",'[1]Formulario PPGR1'!#REF!)</f>
        <v>#REF!</v>
      </c>
      <c r="G120" s="208" t="s">
        <v>1014</v>
      </c>
      <c r="H120" s="208" t="s">
        <v>991</v>
      </c>
      <c r="I120" s="194" t="s">
        <v>1109</v>
      </c>
      <c r="J120" s="194" t="s">
        <v>993</v>
      </c>
      <c r="K120" s="194" t="s">
        <v>993</v>
      </c>
      <c r="L120" s="194" t="s">
        <v>993</v>
      </c>
      <c r="M120" s="195" t="s">
        <v>994</v>
      </c>
      <c r="N120" s="711">
        <v>75000</v>
      </c>
      <c r="O120" s="198" t="str">
        <f>IFERROR(VLOOKUP($G120,[1]Catalogo!$G$20:$H$25,2,FALSE),"")</f>
        <v>2.7.1.6.01</v>
      </c>
      <c r="P120" s="200" t="s">
        <v>995</v>
      </c>
    </row>
    <row r="121" spans="2:16" ht="63.75">
      <c r="B121" s="195" t="e">
        <f>IF('Formulario PPGR4 '!$G121="","",CONCATENATE('Formulario PPGR4 '!$C121,".",'Formulario PPGR4 '!$D121,".",'Formulario PPGR4 '!$E121,".",'Formulario PPGR4 '!$F121))</f>
        <v>#REF!</v>
      </c>
      <c r="C121" s="195" t="e">
        <f>IF('Formulario PPGR4 '!$G121="","",'[1]Formulario PPGR1'!#REF!)</f>
        <v>#REF!</v>
      </c>
      <c r="D121" s="195" t="e">
        <f>IF('Formulario PPGR4 '!$G121="","",'[1]Formulario PPGR1'!#REF!)</f>
        <v>#REF!</v>
      </c>
      <c r="E121" s="195" t="e">
        <f>IF('Formulario PPGR4 '!$G121="","",'[1]Formulario PPGR1'!#REF!)</f>
        <v>#REF!</v>
      </c>
      <c r="F121" s="195" t="e">
        <f>IF('Formulario PPGR4 '!$G121="","",'[1]Formulario PPGR1'!#REF!)</f>
        <v>#REF!</v>
      </c>
      <c r="G121" s="208" t="s">
        <v>1014</v>
      </c>
      <c r="H121" s="208" t="s">
        <v>991</v>
      </c>
      <c r="I121" s="194" t="s">
        <v>1110</v>
      </c>
      <c r="J121" s="194" t="s">
        <v>993</v>
      </c>
      <c r="K121" s="194" t="s">
        <v>993</v>
      </c>
      <c r="L121" s="194" t="s">
        <v>993</v>
      </c>
      <c r="M121" s="195" t="s">
        <v>994</v>
      </c>
      <c r="N121" s="711">
        <v>75000</v>
      </c>
      <c r="O121" s="198" t="str">
        <f>IFERROR(VLOOKUP($G121,[1]Catalogo!$G$20:$H$25,2,FALSE),"")</f>
        <v>2.7.1.6.01</v>
      </c>
      <c r="P121" s="200" t="s">
        <v>995</v>
      </c>
    </row>
    <row r="122" spans="2:16" ht="63.75">
      <c r="B122" s="195" t="e">
        <f>IF('Formulario PPGR4 '!$G122="","",CONCATENATE('Formulario PPGR4 '!$C122,".",'Formulario PPGR4 '!$D122,".",'Formulario PPGR4 '!$E122,".",'Formulario PPGR4 '!$F122))</f>
        <v>#REF!</v>
      </c>
      <c r="C122" s="195" t="e">
        <f>IF('Formulario PPGR4 '!$G122="","",'[1]Formulario PPGR1'!#REF!)</f>
        <v>#REF!</v>
      </c>
      <c r="D122" s="195" t="e">
        <f>IF('Formulario PPGR4 '!$G122="","",'[1]Formulario PPGR1'!#REF!)</f>
        <v>#REF!</v>
      </c>
      <c r="E122" s="195" t="e">
        <f>IF('Formulario PPGR4 '!$G122="","",'[1]Formulario PPGR1'!#REF!)</f>
        <v>#REF!</v>
      </c>
      <c r="F122" s="195" t="e">
        <f>IF('Formulario PPGR4 '!$G122="","",'[1]Formulario PPGR1'!#REF!)</f>
        <v>#REF!</v>
      </c>
      <c r="G122" s="208" t="s">
        <v>1014</v>
      </c>
      <c r="H122" s="208" t="s">
        <v>991</v>
      </c>
      <c r="I122" s="194" t="s">
        <v>1111</v>
      </c>
      <c r="J122" s="194" t="s">
        <v>993</v>
      </c>
      <c r="K122" s="194" t="s">
        <v>993</v>
      </c>
      <c r="L122" s="194" t="s">
        <v>993</v>
      </c>
      <c r="M122" s="195" t="s">
        <v>994</v>
      </c>
      <c r="N122" s="711">
        <v>75000</v>
      </c>
      <c r="O122" s="198" t="str">
        <f>IFERROR(VLOOKUP($G122,[1]Catalogo!$G$20:$H$25,2,FALSE),"")</f>
        <v>2.7.1.6.01</v>
      </c>
      <c r="P122" s="200" t="s">
        <v>995</v>
      </c>
    </row>
    <row r="123" spans="2:16" ht="63.75">
      <c r="B123" s="195" t="e">
        <f>IF('Formulario PPGR4 '!$G123="","",CONCATENATE('Formulario PPGR4 '!$C123,".",'Formulario PPGR4 '!$D123,".",'Formulario PPGR4 '!$E123,".",'Formulario PPGR4 '!$F123))</f>
        <v>#REF!</v>
      </c>
      <c r="C123" s="195" t="e">
        <f>IF('Formulario PPGR4 '!$G123="","",'[1]Formulario PPGR1'!#REF!)</f>
        <v>#REF!</v>
      </c>
      <c r="D123" s="195" t="e">
        <f>IF('Formulario PPGR4 '!$G123="","",'[1]Formulario PPGR1'!#REF!)</f>
        <v>#REF!</v>
      </c>
      <c r="E123" s="195" t="e">
        <f>IF('Formulario PPGR4 '!$G123="","",'[1]Formulario PPGR1'!#REF!)</f>
        <v>#REF!</v>
      </c>
      <c r="F123" s="195" t="e">
        <f>IF('Formulario PPGR4 '!$G123="","",'[1]Formulario PPGR1'!#REF!)</f>
        <v>#REF!</v>
      </c>
      <c r="G123" s="208" t="s">
        <v>1014</v>
      </c>
      <c r="H123" s="208" t="s">
        <v>991</v>
      </c>
      <c r="I123" s="194" t="s">
        <v>1112</v>
      </c>
      <c r="J123" s="194" t="s">
        <v>993</v>
      </c>
      <c r="K123" s="194" t="s">
        <v>993</v>
      </c>
      <c r="L123" s="194" t="s">
        <v>993</v>
      </c>
      <c r="M123" s="195" t="s">
        <v>994</v>
      </c>
      <c r="N123" s="711">
        <v>75000</v>
      </c>
      <c r="O123" s="198" t="str">
        <f>IFERROR(VLOOKUP($G123,[1]Catalogo!$G$20:$H$25,2,FALSE),"")</f>
        <v>2.7.1.6.01</v>
      </c>
      <c r="P123" s="200" t="s">
        <v>995</v>
      </c>
    </row>
    <row r="124" spans="2:16" ht="63.75">
      <c r="B124" s="195" t="e">
        <f>IF('Formulario PPGR4 '!$G124="","",CONCATENATE('Formulario PPGR4 '!$C124,".",'Formulario PPGR4 '!$D124,".",'Formulario PPGR4 '!$E124,".",'Formulario PPGR4 '!$F124))</f>
        <v>#REF!</v>
      </c>
      <c r="C124" s="195" t="e">
        <f>IF('Formulario PPGR4 '!$G124="","",'[1]Formulario PPGR1'!#REF!)</f>
        <v>#REF!</v>
      </c>
      <c r="D124" s="195" t="e">
        <f>IF('Formulario PPGR4 '!$G124="","",'[1]Formulario PPGR1'!#REF!)</f>
        <v>#REF!</v>
      </c>
      <c r="E124" s="195" t="e">
        <f>IF('Formulario PPGR4 '!$G124="","",'[1]Formulario PPGR1'!#REF!)</f>
        <v>#REF!</v>
      </c>
      <c r="F124" s="195" t="e">
        <f>IF('Formulario PPGR4 '!$G124="","",'[1]Formulario PPGR1'!#REF!)</f>
        <v>#REF!</v>
      </c>
      <c r="G124" s="208" t="s">
        <v>1014</v>
      </c>
      <c r="H124" s="208" t="s">
        <v>991</v>
      </c>
      <c r="I124" s="194" t="s">
        <v>1113</v>
      </c>
      <c r="J124" s="194" t="s">
        <v>993</v>
      </c>
      <c r="K124" s="194" t="s">
        <v>993</v>
      </c>
      <c r="L124" s="194" t="s">
        <v>993</v>
      </c>
      <c r="M124" s="195" t="s">
        <v>994</v>
      </c>
      <c r="N124" s="711">
        <v>75000</v>
      </c>
      <c r="O124" s="198" t="str">
        <f>IFERROR(VLOOKUP($G124,[1]Catalogo!$G$20:$H$25,2,FALSE),"")</f>
        <v>2.7.1.6.01</v>
      </c>
      <c r="P124" s="200" t="s">
        <v>995</v>
      </c>
    </row>
    <row r="125" spans="2:16" ht="63.75">
      <c r="B125" s="195" t="e">
        <f>IF('Formulario PPGR4 '!$G125="","",CONCATENATE('Formulario PPGR4 '!$C125,".",'Formulario PPGR4 '!$D125,".",'Formulario PPGR4 '!$E125,".",'Formulario PPGR4 '!$F125))</f>
        <v>#REF!</v>
      </c>
      <c r="C125" s="195" t="e">
        <f>IF('Formulario PPGR4 '!$G125="","",'[1]Formulario PPGR1'!#REF!)</f>
        <v>#REF!</v>
      </c>
      <c r="D125" s="195" t="e">
        <f>IF('Formulario PPGR4 '!$G125="","",'[1]Formulario PPGR1'!#REF!)</f>
        <v>#REF!</v>
      </c>
      <c r="E125" s="195" t="e">
        <f>IF('Formulario PPGR4 '!$G125="","",'[1]Formulario PPGR1'!#REF!)</f>
        <v>#REF!</v>
      </c>
      <c r="F125" s="195" t="e">
        <f>IF('Formulario PPGR4 '!$G125="","",'[1]Formulario PPGR1'!#REF!)</f>
        <v>#REF!</v>
      </c>
      <c r="G125" s="208" t="s">
        <v>1014</v>
      </c>
      <c r="H125" s="208" t="s">
        <v>991</v>
      </c>
      <c r="I125" s="194" t="s">
        <v>1013</v>
      </c>
      <c r="J125" s="194" t="s">
        <v>993</v>
      </c>
      <c r="K125" s="194" t="s">
        <v>993</v>
      </c>
      <c r="L125" s="194" t="s">
        <v>993</v>
      </c>
      <c r="M125" s="195" t="s">
        <v>994</v>
      </c>
      <c r="N125" s="711">
        <v>75000</v>
      </c>
      <c r="O125" s="198" t="str">
        <f>IFERROR(VLOOKUP($G125,[1]Catalogo!$G$20:$H$25,2,FALSE),"")</f>
        <v>2.7.1.6.01</v>
      </c>
      <c r="P125" s="200" t="s">
        <v>995</v>
      </c>
    </row>
    <row r="126" spans="2:16" ht="63.75">
      <c r="B126" s="195" t="e">
        <f>IF('Formulario PPGR4 '!$G126="","",CONCATENATE('Formulario PPGR4 '!$C126,".",'Formulario PPGR4 '!$D126,".",'Formulario PPGR4 '!$E126,".",'Formulario PPGR4 '!$F126))</f>
        <v>#REF!</v>
      </c>
      <c r="C126" s="195" t="e">
        <f>IF('Formulario PPGR4 '!$G126="","",'[1]Formulario PPGR1'!#REF!)</f>
        <v>#REF!</v>
      </c>
      <c r="D126" s="195" t="e">
        <f>IF('Formulario PPGR4 '!$G126="","",'[1]Formulario PPGR1'!#REF!)</f>
        <v>#REF!</v>
      </c>
      <c r="E126" s="195" t="e">
        <f>IF('Formulario PPGR4 '!$G126="","",'[1]Formulario PPGR1'!#REF!)</f>
        <v>#REF!</v>
      </c>
      <c r="F126" s="195" t="e">
        <f>IF('Formulario PPGR4 '!$G126="","",'[1]Formulario PPGR1'!#REF!)</f>
        <v>#REF!</v>
      </c>
      <c r="G126" s="208" t="s">
        <v>1014</v>
      </c>
      <c r="H126" s="208" t="s">
        <v>1026</v>
      </c>
      <c r="I126" s="194" t="s">
        <v>1114</v>
      </c>
      <c r="J126" s="194" t="s">
        <v>993</v>
      </c>
      <c r="K126" s="194" t="s">
        <v>993</v>
      </c>
      <c r="L126" s="194" t="s">
        <v>993</v>
      </c>
      <c r="M126" s="195" t="s">
        <v>994</v>
      </c>
      <c r="N126" s="711">
        <v>75000</v>
      </c>
      <c r="O126" s="198" t="str">
        <f>IFERROR(VLOOKUP($G126,[1]Catalogo!$G$20:$H$25,2,FALSE),"")</f>
        <v>2.7.1.6.01</v>
      </c>
      <c r="P126" s="200" t="s">
        <v>995</v>
      </c>
    </row>
    <row r="127" spans="2:16" ht="63.75">
      <c r="B127" s="195" t="e">
        <f>IF('Formulario PPGR4 '!$G127="","",CONCATENATE('Formulario PPGR4 '!$C127,".",'Formulario PPGR4 '!$D127,".",'Formulario PPGR4 '!$E127,".",'Formulario PPGR4 '!$F127))</f>
        <v>#REF!</v>
      </c>
      <c r="C127" s="195" t="e">
        <f>IF('Formulario PPGR4 '!$G127="","",'[1]Formulario PPGR1'!#REF!)</f>
        <v>#REF!</v>
      </c>
      <c r="D127" s="195" t="e">
        <f>IF('Formulario PPGR4 '!$G127="","",'[1]Formulario PPGR1'!#REF!)</f>
        <v>#REF!</v>
      </c>
      <c r="E127" s="195" t="e">
        <f>IF('Formulario PPGR4 '!$G127="","",'[1]Formulario PPGR1'!#REF!)</f>
        <v>#REF!</v>
      </c>
      <c r="F127" s="195" t="e">
        <f>IF('Formulario PPGR4 '!$G127="","",'[1]Formulario PPGR1'!#REF!)</f>
        <v>#REF!</v>
      </c>
      <c r="G127" s="208" t="s">
        <v>1014</v>
      </c>
      <c r="H127" s="208" t="s">
        <v>991</v>
      </c>
      <c r="I127" s="194" t="s">
        <v>1115</v>
      </c>
      <c r="J127" s="194" t="s">
        <v>993</v>
      </c>
      <c r="K127" s="194" t="s">
        <v>993</v>
      </c>
      <c r="L127" s="194" t="s">
        <v>993</v>
      </c>
      <c r="M127" s="195" t="s">
        <v>994</v>
      </c>
      <c r="N127" s="711">
        <v>75000</v>
      </c>
      <c r="O127" s="198" t="str">
        <f>IFERROR(VLOOKUP($G127,[1]Catalogo!$G$20:$H$25,2,FALSE),"")</f>
        <v>2.7.1.6.01</v>
      </c>
      <c r="P127" s="200" t="s">
        <v>995</v>
      </c>
    </row>
    <row r="128" spans="2:16" ht="63.75">
      <c r="B128" s="195" t="e">
        <f>IF('Formulario PPGR4 '!$G128="","",CONCATENATE('Formulario PPGR4 '!$C128,".",'Formulario PPGR4 '!$D128,".",'Formulario PPGR4 '!$E128,".",'Formulario PPGR4 '!$F128))</f>
        <v>#REF!</v>
      </c>
      <c r="C128" s="195" t="e">
        <f>IF('Formulario PPGR4 '!$G128="","",'[1]Formulario PPGR1'!#REF!)</f>
        <v>#REF!</v>
      </c>
      <c r="D128" s="195" t="e">
        <f>IF('Formulario PPGR4 '!$G128="","",'[1]Formulario PPGR1'!#REF!)</f>
        <v>#REF!</v>
      </c>
      <c r="E128" s="195" t="e">
        <f>IF('Formulario PPGR4 '!$G128="","",'[1]Formulario PPGR1'!#REF!)</f>
        <v>#REF!</v>
      </c>
      <c r="F128" s="195" t="e">
        <f>IF('Formulario PPGR4 '!$G128="","",'[1]Formulario PPGR1'!#REF!)</f>
        <v>#REF!</v>
      </c>
      <c r="G128" s="208" t="s">
        <v>1014</v>
      </c>
      <c r="H128" s="208" t="s">
        <v>991</v>
      </c>
      <c r="I128" s="194" t="s">
        <v>1116</v>
      </c>
      <c r="J128" s="194" t="s">
        <v>993</v>
      </c>
      <c r="K128" s="194" t="s">
        <v>993</v>
      </c>
      <c r="L128" s="194" t="s">
        <v>993</v>
      </c>
      <c r="M128" s="195" t="s">
        <v>994</v>
      </c>
      <c r="N128" s="711">
        <v>75000</v>
      </c>
      <c r="O128" s="198" t="str">
        <f>IFERROR(VLOOKUP($G128,[1]Catalogo!$G$20:$H$25,2,FALSE),"")</f>
        <v>2.7.1.6.01</v>
      </c>
      <c r="P128" s="200" t="s">
        <v>995</v>
      </c>
    </row>
    <row r="129" spans="2:16" ht="63.75">
      <c r="B129" s="195" t="e">
        <f>IF('Formulario PPGR4 '!$G129="","",CONCATENATE('Formulario PPGR4 '!$C129,".",'Formulario PPGR4 '!$D129,".",'Formulario PPGR4 '!$E129,".",'Formulario PPGR4 '!$F129))</f>
        <v>#REF!</v>
      </c>
      <c r="C129" s="195" t="e">
        <f>IF('Formulario PPGR4 '!$G129="","",'[1]Formulario PPGR1'!#REF!)</f>
        <v>#REF!</v>
      </c>
      <c r="D129" s="195" t="e">
        <f>IF('Formulario PPGR4 '!$G129="","",'[1]Formulario PPGR1'!#REF!)</f>
        <v>#REF!</v>
      </c>
      <c r="E129" s="195" t="e">
        <f>IF('Formulario PPGR4 '!$G129="","",'[1]Formulario PPGR1'!#REF!)</f>
        <v>#REF!</v>
      </c>
      <c r="F129" s="195" t="e">
        <f>IF('Formulario PPGR4 '!$G129="","",'[1]Formulario PPGR1'!#REF!)</f>
        <v>#REF!</v>
      </c>
      <c r="G129" s="208" t="s">
        <v>1014</v>
      </c>
      <c r="H129" s="208" t="s">
        <v>991</v>
      </c>
      <c r="I129" s="194" t="s">
        <v>1117</v>
      </c>
      <c r="J129" s="194" t="s">
        <v>993</v>
      </c>
      <c r="K129" s="194" t="s">
        <v>993</v>
      </c>
      <c r="L129" s="194" t="s">
        <v>993</v>
      </c>
      <c r="M129" s="195" t="s">
        <v>994</v>
      </c>
      <c r="N129" s="711">
        <v>75000</v>
      </c>
      <c r="O129" s="198" t="str">
        <f>IFERROR(VLOOKUP($G129,[1]Catalogo!$G$20:$H$25,2,FALSE),"")</f>
        <v>2.7.1.6.01</v>
      </c>
      <c r="P129" s="200" t="s">
        <v>995</v>
      </c>
    </row>
    <row r="130" spans="2:16" ht="63.75">
      <c r="B130" s="195" t="e">
        <f>IF('Formulario PPGR4 '!$G130="","",CONCATENATE('Formulario PPGR4 '!$C130,".",'Formulario PPGR4 '!$D130,".",'Formulario PPGR4 '!$E130,".",'Formulario PPGR4 '!$F130))</f>
        <v>#REF!</v>
      </c>
      <c r="C130" s="195" t="e">
        <f>IF('Formulario PPGR4 '!$G130="","",'[1]Formulario PPGR1'!#REF!)</f>
        <v>#REF!</v>
      </c>
      <c r="D130" s="195" t="e">
        <f>IF('Formulario PPGR4 '!$G130="","",'[1]Formulario PPGR1'!#REF!)</f>
        <v>#REF!</v>
      </c>
      <c r="E130" s="195" t="e">
        <f>IF('Formulario PPGR4 '!$G130="","",'[1]Formulario PPGR1'!#REF!)</f>
        <v>#REF!</v>
      </c>
      <c r="F130" s="195" t="e">
        <f>IF('Formulario PPGR4 '!$G130="","",'[1]Formulario PPGR1'!#REF!)</f>
        <v>#REF!</v>
      </c>
      <c r="G130" s="208" t="s">
        <v>1014</v>
      </c>
      <c r="H130" s="208" t="s">
        <v>991</v>
      </c>
      <c r="I130" s="194" t="s">
        <v>1118</v>
      </c>
      <c r="J130" s="194" t="s">
        <v>993</v>
      </c>
      <c r="K130" s="194" t="s">
        <v>993</v>
      </c>
      <c r="L130" s="194" t="s">
        <v>993</v>
      </c>
      <c r="M130" s="195" t="s">
        <v>994</v>
      </c>
      <c r="N130" s="711">
        <v>75000</v>
      </c>
      <c r="O130" s="198" t="str">
        <f>IFERROR(VLOOKUP($G130,[1]Catalogo!$G$20:$H$25,2,FALSE),"")</f>
        <v>2.7.1.6.01</v>
      </c>
      <c r="P130" s="200" t="s">
        <v>995</v>
      </c>
    </row>
    <row r="131" spans="2:16" ht="63.75">
      <c r="B131" s="195" t="e">
        <f>IF('Formulario PPGR4 '!$G131="","",CONCATENATE('Formulario PPGR4 '!$C131,".",'Formulario PPGR4 '!$D131,".",'Formulario PPGR4 '!$E131,".",'Formulario PPGR4 '!$F131))</f>
        <v>#REF!</v>
      </c>
      <c r="C131" s="195" t="e">
        <f>IF('Formulario PPGR4 '!$G131="","",'[1]Formulario PPGR1'!#REF!)</f>
        <v>#REF!</v>
      </c>
      <c r="D131" s="195" t="e">
        <f>IF('Formulario PPGR4 '!$G131="","",'[1]Formulario PPGR1'!#REF!)</f>
        <v>#REF!</v>
      </c>
      <c r="E131" s="195" t="e">
        <f>IF('Formulario PPGR4 '!$G131="","",'[1]Formulario PPGR1'!#REF!)</f>
        <v>#REF!</v>
      </c>
      <c r="F131" s="195" t="e">
        <f>IF('Formulario PPGR4 '!$G131="","",'[1]Formulario PPGR1'!#REF!)</f>
        <v>#REF!</v>
      </c>
      <c r="G131" s="208" t="s">
        <v>1014</v>
      </c>
      <c r="H131" s="208" t="s">
        <v>991</v>
      </c>
      <c r="I131" s="194" t="s">
        <v>1119</v>
      </c>
      <c r="J131" s="194" t="s">
        <v>993</v>
      </c>
      <c r="K131" s="194" t="s">
        <v>993</v>
      </c>
      <c r="L131" s="194" t="s">
        <v>993</v>
      </c>
      <c r="M131" s="195" t="s">
        <v>994</v>
      </c>
      <c r="N131" s="711">
        <v>75000</v>
      </c>
      <c r="O131" s="198" t="str">
        <f>IFERROR(VLOOKUP($G131,[1]Catalogo!$G$20:$H$25,2,FALSE),"")</f>
        <v>2.7.1.6.01</v>
      </c>
      <c r="P131" s="200" t="s">
        <v>995</v>
      </c>
    </row>
    <row r="132" spans="2:16" ht="63.75">
      <c r="B132" s="195" t="e">
        <f>IF('Formulario PPGR4 '!$G132="","",CONCATENATE('Formulario PPGR4 '!$C132,".",'Formulario PPGR4 '!$D132,".",'Formulario PPGR4 '!$E132,".",'Formulario PPGR4 '!$F132))</f>
        <v>#REF!</v>
      </c>
      <c r="C132" s="195" t="e">
        <f>IF('Formulario PPGR4 '!$G132="","",'[1]Formulario PPGR1'!#REF!)</f>
        <v>#REF!</v>
      </c>
      <c r="D132" s="195" t="e">
        <f>IF('Formulario PPGR4 '!$G132="","",'[1]Formulario PPGR1'!#REF!)</f>
        <v>#REF!</v>
      </c>
      <c r="E132" s="195" t="e">
        <f>IF('Formulario PPGR4 '!$G132="","",'[1]Formulario PPGR1'!#REF!)</f>
        <v>#REF!</v>
      </c>
      <c r="F132" s="195" t="e">
        <f>IF('Formulario PPGR4 '!$G132="","",'[1]Formulario PPGR1'!#REF!)</f>
        <v>#REF!</v>
      </c>
      <c r="G132" s="208" t="s">
        <v>1014</v>
      </c>
      <c r="H132" s="208" t="s">
        <v>1026</v>
      </c>
      <c r="I132" s="194" t="s">
        <v>1120</v>
      </c>
      <c r="J132" s="194" t="s">
        <v>993</v>
      </c>
      <c r="K132" s="194" t="s">
        <v>993</v>
      </c>
      <c r="L132" s="194" t="s">
        <v>993</v>
      </c>
      <c r="M132" s="195" t="s">
        <v>994</v>
      </c>
      <c r="N132" s="711">
        <v>75000</v>
      </c>
      <c r="O132" s="198" t="str">
        <f>IFERROR(VLOOKUP($G132,[1]Catalogo!$G$20:$H$25,2,FALSE),"")</f>
        <v>2.7.1.6.01</v>
      </c>
      <c r="P132" s="200" t="s">
        <v>995</v>
      </c>
    </row>
    <row r="133" spans="2:16" ht="63.75">
      <c r="B133" s="195" t="e">
        <f>IF('Formulario PPGR4 '!$G133="","",CONCATENATE('Formulario PPGR4 '!$C133,".",'Formulario PPGR4 '!$D133,".",'Formulario PPGR4 '!$E133,".",'Formulario PPGR4 '!$F133))</f>
        <v>#REF!</v>
      </c>
      <c r="C133" s="195" t="e">
        <f>IF('Formulario PPGR4 '!$G133="","",'[1]Formulario PPGR1'!#REF!)</f>
        <v>#REF!</v>
      </c>
      <c r="D133" s="195" t="e">
        <f>IF('Formulario PPGR4 '!$G133="","",'[1]Formulario PPGR1'!#REF!)</f>
        <v>#REF!</v>
      </c>
      <c r="E133" s="195" t="e">
        <f>IF('Formulario PPGR4 '!$G133="","",'[1]Formulario PPGR1'!#REF!)</f>
        <v>#REF!</v>
      </c>
      <c r="F133" s="195" t="e">
        <f>IF('Formulario PPGR4 '!$G133="","",'[1]Formulario PPGR1'!#REF!)</f>
        <v>#REF!</v>
      </c>
      <c r="G133" s="208" t="s">
        <v>1014</v>
      </c>
      <c r="H133" s="208" t="s">
        <v>1121</v>
      </c>
      <c r="I133" s="194" t="s">
        <v>1122</v>
      </c>
      <c r="J133" s="194" t="s">
        <v>993</v>
      </c>
      <c r="K133" s="194" t="s">
        <v>993</v>
      </c>
      <c r="L133" s="194" t="s">
        <v>993</v>
      </c>
      <c r="M133" s="195" t="s">
        <v>994</v>
      </c>
      <c r="N133" s="711">
        <v>75000</v>
      </c>
      <c r="O133" s="198" t="str">
        <f>IFERROR(VLOOKUP($G133,[1]Catalogo!$G$20:$H$25,2,FALSE),"")</f>
        <v>2.7.1.6.01</v>
      </c>
      <c r="P133" s="200" t="s">
        <v>995</v>
      </c>
    </row>
    <row r="134" spans="2:16" ht="63.75">
      <c r="B134" s="195" t="e">
        <f>IF('Formulario PPGR4 '!$G134="","",CONCATENATE('Formulario PPGR4 '!$C134,".",'Formulario PPGR4 '!$D134,".",'Formulario PPGR4 '!$E134,".",'Formulario PPGR4 '!$F134))</f>
        <v>#REF!</v>
      </c>
      <c r="C134" s="195" t="e">
        <f>IF('Formulario PPGR4 '!$G134="","",'[1]Formulario PPGR1'!#REF!)</f>
        <v>#REF!</v>
      </c>
      <c r="D134" s="195" t="e">
        <f>IF('Formulario PPGR4 '!$G134="","",'[1]Formulario PPGR1'!#REF!)</f>
        <v>#REF!</v>
      </c>
      <c r="E134" s="195" t="e">
        <f>IF('Formulario PPGR4 '!$G134="","",'[1]Formulario PPGR1'!#REF!)</f>
        <v>#REF!</v>
      </c>
      <c r="F134" s="195" t="e">
        <f>IF('Formulario PPGR4 '!$G134="","",'[1]Formulario PPGR1'!#REF!)</f>
        <v>#REF!</v>
      </c>
      <c r="G134" s="208" t="s">
        <v>1014</v>
      </c>
      <c r="H134" s="208" t="s">
        <v>1121</v>
      </c>
      <c r="I134" s="194" t="s">
        <v>1123</v>
      </c>
      <c r="J134" s="194" t="s">
        <v>993</v>
      </c>
      <c r="K134" s="194" t="s">
        <v>993</v>
      </c>
      <c r="L134" s="194" t="s">
        <v>993</v>
      </c>
      <c r="M134" s="195" t="s">
        <v>994</v>
      </c>
      <c r="N134" s="711">
        <v>75000</v>
      </c>
      <c r="O134" s="198" t="str">
        <f>IFERROR(VLOOKUP($G134,[1]Catalogo!$G$20:$H$25,2,FALSE),"")</f>
        <v>2.7.1.6.01</v>
      </c>
      <c r="P134" s="200" t="s">
        <v>995</v>
      </c>
    </row>
    <row r="135" spans="2:16" ht="63.75">
      <c r="B135" s="195" t="e">
        <f>IF('Formulario PPGR4 '!$G135="","",CONCATENATE('Formulario PPGR4 '!$C135,".",'Formulario PPGR4 '!$D135,".",'Formulario PPGR4 '!$E135,".",'Formulario PPGR4 '!$F135))</f>
        <v>#REF!</v>
      </c>
      <c r="C135" s="195" t="e">
        <f>IF('Formulario PPGR4 '!$G135="","",'[1]Formulario PPGR1'!#REF!)</f>
        <v>#REF!</v>
      </c>
      <c r="D135" s="195" t="e">
        <f>IF('Formulario PPGR4 '!$G135="","",'[1]Formulario PPGR1'!#REF!)</f>
        <v>#REF!</v>
      </c>
      <c r="E135" s="195" t="e">
        <f>IF('Formulario PPGR4 '!$G135="","",'[1]Formulario PPGR1'!#REF!)</f>
        <v>#REF!</v>
      </c>
      <c r="F135" s="195" t="e">
        <f>IF('Formulario PPGR4 '!$G135="","",'[1]Formulario PPGR1'!#REF!)</f>
        <v>#REF!</v>
      </c>
      <c r="G135" s="208" t="s">
        <v>1014</v>
      </c>
      <c r="H135" s="208" t="s">
        <v>120</v>
      </c>
      <c r="I135" s="194" t="s">
        <v>1124</v>
      </c>
      <c r="J135" s="194" t="s">
        <v>993</v>
      </c>
      <c r="K135" s="194" t="s">
        <v>993</v>
      </c>
      <c r="L135" s="194" t="s">
        <v>993</v>
      </c>
      <c r="M135" s="195" t="s">
        <v>994</v>
      </c>
      <c r="N135" s="711">
        <v>75000</v>
      </c>
      <c r="O135" s="198" t="str">
        <f>IFERROR(VLOOKUP($G135,[1]Catalogo!$G$20:$H$25,2,FALSE),"")</f>
        <v>2.7.1.6.01</v>
      </c>
      <c r="P135" s="200" t="s">
        <v>995</v>
      </c>
    </row>
    <row r="136" spans="2:16" ht="63.75">
      <c r="B136" s="195" t="e">
        <f>IF('Formulario PPGR4 '!$G136="","",CONCATENATE('Formulario PPGR4 '!$C136,".",'Formulario PPGR4 '!$D136,".",'Formulario PPGR4 '!$E136,".",'Formulario PPGR4 '!$F136))</f>
        <v>#REF!</v>
      </c>
      <c r="C136" s="195" t="e">
        <f>IF('Formulario PPGR4 '!$G136="","",'[1]Formulario PPGR1'!#REF!)</f>
        <v>#REF!</v>
      </c>
      <c r="D136" s="195" t="e">
        <f>IF('Formulario PPGR4 '!$G136="","",'[1]Formulario PPGR1'!#REF!)</f>
        <v>#REF!</v>
      </c>
      <c r="E136" s="195" t="e">
        <f>IF('Formulario PPGR4 '!$G136="","",'[1]Formulario PPGR1'!#REF!)</f>
        <v>#REF!</v>
      </c>
      <c r="F136" s="195" t="e">
        <f>IF('Formulario PPGR4 '!$G136="","",'[1]Formulario PPGR1'!#REF!)</f>
        <v>#REF!</v>
      </c>
      <c r="G136" s="208" t="s">
        <v>1014</v>
      </c>
      <c r="H136" s="208" t="s">
        <v>120</v>
      </c>
      <c r="I136" s="194" t="s">
        <v>1125</v>
      </c>
      <c r="J136" s="194" t="s">
        <v>993</v>
      </c>
      <c r="K136" s="194" t="s">
        <v>993</v>
      </c>
      <c r="L136" s="194" t="s">
        <v>993</v>
      </c>
      <c r="M136" s="195" t="s">
        <v>994</v>
      </c>
      <c r="N136" s="711">
        <v>75000</v>
      </c>
      <c r="O136" s="198" t="str">
        <f>IFERROR(VLOOKUP($G136,[1]Catalogo!$G$20:$H$25,2,FALSE),"")</f>
        <v>2.7.1.6.01</v>
      </c>
      <c r="P136" s="200" t="s">
        <v>995</v>
      </c>
    </row>
    <row r="137" spans="2:16" ht="63.75">
      <c r="B137" s="195" t="e">
        <f>IF('Formulario PPGR4 '!$G137="","",CONCATENATE('Formulario PPGR4 '!$C137,".",'Formulario PPGR4 '!$D137,".",'Formulario PPGR4 '!$E137,".",'Formulario PPGR4 '!$F137))</f>
        <v>#REF!</v>
      </c>
      <c r="C137" s="195" t="e">
        <f>IF('Formulario PPGR4 '!$G137="","",'[1]Formulario PPGR1'!#REF!)</f>
        <v>#REF!</v>
      </c>
      <c r="D137" s="195" t="e">
        <f>IF('Formulario PPGR4 '!$G137="","",'[1]Formulario PPGR1'!#REF!)</f>
        <v>#REF!</v>
      </c>
      <c r="E137" s="195" t="e">
        <f>IF('Formulario PPGR4 '!$G137="","",'[1]Formulario PPGR1'!#REF!)</f>
        <v>#REF!</v>
      </c>
      <c r="F137" s="195" t="e">
        <f>IF('Formulario PPGR4 '!$G137="","",'[1]Formulario PPGR1'!#REF!)</f>
        <v>#REF!</v>
      </c>
      <c r="G137" s="208" t="s">
        <v>1014</v>
      </c>
      <c r="H137" s="208" t="s">
        <v>120</v>
      </c>
      <c r="I137" s="194" t="s">
        <v>1126</v>
      </c>
      <c r="J137" s="194" t="s">
        <v>993</v>
      </c>
      <c r="K137" s="194" t="s">
        <v>993</v>
      </c>
      <c r="L137" s="194" t="s">
        <v>993</v>
      </c>
      <c r="M137" s="195" t="s">
        <v>994</v>
      </c>
      <c r="N137" s="711">
        <v>75000</v>
      </c>
      <c r="O137" s="198" t="str">
        <f>IFERROR(VLOOKUP($G137,[1]Catalogo!$G$20:$H$25,2,FALSE),"")</f>
        <v>2.7.1.6.01</v>
      </c>
      <c r="P137" s="200" t="s">
        <v>995</v>
      </c>
    </row>
    <row r="138" spans="2:16" ht="63.75">
      <c r="B138" s="195" t="e">
        <f>IF('Formulario PPGR4 '!$G138="","",CONCATENATE('Formulario PPGR4 '!$C138,".",'Formulario PPGR4 '!$D138,".",'Formulario PPGR4 '!$E138,".",'Formulario PPGR4 '!$F138))</f>
        <v>#REF!</v>
      </c>
      <c r="C138" s="195" t="e">
        <f>IF('Formulario PPGR4 '!$G138="","",'[1]Formulario PPGR1'!#REF!)</f>
        <v>#REF!</v>
      </c>
      <c r="D138" s="195" t="e">
        <f>IF('Formulario PPGR4 '!$G138="","",'[1]Formulario PPGR1'!#REF!)</f>
        <v>#REF!</v>
      </c>
      <c r="E138" s="195" t="e">
        <f>IF('Formulario PPGR4 '!$G138="","",'[1]Formulario PPGR1'!#REF!)</f>
        <v>#REF!</v>
      </c>
      <c r="F138" s="195" t="e">
        <f>IF('Formulario PPGR4 '!$G138="","",'[1]Formulario PPGR1'!#REF!)</f>
        <v>#REF!</v>
      </c>
      <c r="G138" s="208" t="s">
        <v>1014</v>
      </c>
      <c r="H138" s="208" t="s">
        <v>120</v>
      </c>
      <c r="I138" s="194" t="s">
        <v>1127</v>
      </c>
      <c r="J138" s="194" t="s">
        <v>993</v>
      </c>
      <c r="K138" s="194" t="s">
        <v>993</v>
      </c>
      <c r="L138" s="194" t="s">
        <v>993</v>
      </c>
      <c r="M138" s="195" t="s">
        <v>994</v>
      </c>
      <c r="N138" s="711">
        <v>75000</v>
      </c>
      <c r="O138" s="198" t="str">
        <f>IFERROR(VLOOKUP($G138,[1]Catalogo!$G$20:$H$25,2,FALSE),"")</f>
        <v>2.7.1.6.01</v>
      </c>
      <c r="P138" s="200" t="s">
        <v>995</v>
      </c>
    </row>
    <row r="139" spans="2:16" ht="63.75">
      <c r="B139" s="195" t="e">
        <f>IF('Formulario PPGR4 '!$G139="","",CONCATENATE('Formulario PPGR4 '!$C139,".",'Formulario PPGR4 '!$D139,".",'Formulario PPGR4 '!$E139,".",'Formulario PPGR4 '!$F139))</f>
        <v>#REF!</v>
      </c>
      <c r="C139" s="195" t="e">
        <f>IF('Formulario PPGR4 '!$G139="","",'[1]Formulario PPGR1'!#REF!)</f>
        <v>#REF!</v>
      </c>
      <c r="D139" s="195" t="e">
        <f>IF('Formulario PPGR4 '!$G139="","",'[1]Formulario PPGR1'!#REF!)</f>
        <v>#REF!</v>
      </c>
      <c r="E139" s="195" t="e">
        <f>IF('Formulario PPGR4 '!$G139="","",'[1]Formulario PPGR1'!#REF!)</f>
        <v>#REF!</v>
      </c>
      <c r="F139" s="195" t="e">
        <f>IF('Formulario PPGR4 '!$G139="","",'[1]Formulario PPGR1'!#REF!)</f>
        <v>#REF!</v>
      </c>
      <c r="G139" s="208" t="s">
        <v>1014</v>
      </c>
      <c r="H139" s="208" t="s">
        <v>120</v>
      </c>
      <c r="I139" s="194" t="s">
        <v>1128</v>
      </c>
      <c r="J139" s="194" t="s">
        <v>993</v>
      </c>
      <c r="K139" s="194" t="s">
        <v>993</v>
      </c>
      <c r="L139" s="194" t="s">
        <v>993</v>
      </c>
      <c r="M139" s="195" t="s">
        <v>994</v>
      </c>
      <c r="N139" s="711">
        <v>75000</v>
      </c>
      <c r="O139" s="198" t="str">
        <f>IFERROR(VLOOKUP($G139,[1]Catalogo!$G$20:$H$25,2,FALSE),"")</f>
        <v>2.7.1.6.01</v>
      </c>
      <c r="P139" s="200" t="s">
        <v>995</v>
      </c>
    </row>
    <row r="140" spans="2:16" ht="63.75">
      <c r="B140" s="195" t="e">
        <f>IF('Formulario PPGR4 '!$G140="","",CONCATENATE('Formulario PPGR4 '!$C140,".",'Formulario PPGR4 '!$D140,".",'Formulario PPGR4 '!$E140,".",'Formulario PPGR4 '!$F140))</f>
        <v>#REF!</v>
      </c>
      <c r="C140" s="195" t="e">
        <f>IF('Formulario PPGR4 '!$G140="","",'[1]Formulario PPGR1'!#REF!)</f>
        <v>#REF!</v>
      </c>
      <c r="D140" s="195" t="e">
        <f>IF('Formulario PPGR4 '!$G140="","",'[1]Formulario PPGR1'!#REF!)</f>
        <v>#REF!</v>
      </c>
      <c r="E140" s="195" t="e">
        <f>IF('Formulario PPGR4 '!$G140="","",'[1]Formulario PPGR1'!#REF!)</f>
        <v>#REF!</v>
      </c>
      <c r="F140" s="195" t="e">
        <f>IF('Formulario PPGR4 '!$G140="","",'[1]Formulario PPGR1'!#REF!)</f>
        <v>#REF!</v>
      </c>
      <c r="G140" s="208" t="s">
        <v>1014</v>
      </c>
      <c r="H140" s="208" t="s">
        <v>120</v>
      </c>
      <c r="I140" s="194" t="s">
        <v>1129</v>
      </c>
      <c r="J140" s="194" t="s">
        <v>993</v>
      </c>
      <c r="K140" s="194" t="s">
        <v>993</v>
      </c>
      <c r="L140" s="194" t="s">
        <v>993</v>
      </c>
      <c r="M140" s="195" t="s">
        <v>994</v>
      </c>
      <c r="N140" s="711">
        <v>75000</v>
      </c>
      <c r="O140" s="198" t="str">
        <f>IFERROR(VLOOKUP($G140,[1]Catalogo!$G$20:$H$25,2,FALSE),"")</f>
        <v>2.7.1.6.01</v>
      </c>
      <c r="P140" s="200" t="s">
        <v>995</v>
      </c>
    </row>
    <row r="141" spans="2:16" ht="63.75">
      <c r="B141" s="195" t="e">
        <f>IF('Formulario PPGR4 '!$G141="","",CONCATENATE('Formulario PPGR4 '!$C141,".",'Formulario PPGR4 '!$D141,".",'Formulario PPGR4 '!$E141,".",'Formulario PPGR4 '!$F141))</f>
        <v>#REF!</v>
      </c>
      <c r="C141" s="195" t="e">
        <f>IF('Formulario PPGR4 '!$G141="","",'[1]Formulario PPGR1'!#REF!)</f>
        <v>#REF!</v>
      </c>
      <c r="D141" s="195" t="e">
        <f>IF('Formulario PPGR4 '!$G141="","",'[1]Formulario PPGR1'!#REF!)</f>
        <v>#REF!</v>
      </c>
      <c r="E141" s="195" t="e">
        <f>IF('Formulario PPGR4 '!$G141="","",'[1]Formulario PPGR1'!#REF!)</f>
        <v>#REF!</v>
      </c>
      <c r="F141" s="195" t="e">
        <f>IF('Formulario PPGR4 '!$G141="","",'[1]Formulario PPGR1'!#REF!)</f>
        <v>#REF!</v>
      </c>
      <c r="G141" s="208" t="s">
        <v>1014</v>
      </c>
      <c r="H141" s="208" t="s">
        <v>120</v>
      </c>
      <c r="I141" s="194" t="s">
        <v>1130</v>
      </c>
      <c r="J141" s="194" t="s">
        <v>993</v>
      </c>
      <c r="K141" s="194" t="s">
        <v>993</v>
      </c>
      <c r="L141" s="194" t="s">
        <v>993</v>
      </c>
      <c r="M141" s="195" t="s">
        <v>994</v>
      </c>
      <c r="N141" s="711">
        <v>75000</v>
      </c>
      <c r="O141" s="198" t="str">
        <f>IFERROR(VLOOKUP($G141,[1]Catalogo!$G$20:$H$25,2,FALSE),"")</f>
        <v>2.7.1.6.01</v>
      </c>
      <c r="P141" s="200" t="s">
        <v>995</v>
      </c>
    </row>
    <row r="142" spans="2:16" ht="63.75">
      <c r="B142" s="195" t="e">
        <f>IF('Formulario PPGR4 '!$G142="","",CONCATENATE('Formulario PPGR4 '!$C142,".",'Formulario PPGR4 '!$D142,".",'Formulario PPGR4 '!$E142,".",'Formulario PPGR4 '!$F142))</f>
        <v>#REF!</v>
      </c>
      <c r="C142" s="195" t="e">
        <f>IF('Formulario PPGR4 '!$G142="","",'[1]Formulario PPGR1'!#REF!)</f>
        <v>#REF!</v>
      </c>
      <c r="D142" s="195" t="e">
        <f>IF('Formulario PPGR4 '!$G142="","",'[1]Formulario PPGR1'!#REF!)</f>
        <v>#REF!</v>
      </c>
      <c r="E142" s="195" t="e">
        <f>IF('Formulario PPGR4 '!$G142="","",'[1]Formulario PPGR1'!#REF!)</f>
        <v>#REF!</v>
      </c>
      <c r="F142" s="195" t="e">
        <f>IF('Formulario PPGR4 '!$G142="","",'[1]Formulario PPGR1'!#REF!)</f>
        <v>#REF!</v>
      </c>
      <c r="G142" s="208" t="s">
        <v>1014</v>
      </c>
      <c r="H142" s="208" t="s">
        <v>120</v>
      </c>
      <c r="I142" s="194" t="s">
        <v>1131</v>
      </c>
      <c r="J142" s="194" t="s">
        <v>993</v>
      </c>
      <c r="K142" s="194" t="s">
        <v>993</v>
      </c>
      <c r="L142" s="194" t="s">
        <v>993</v>
      </c>
      <c r="M142" s="195" t="s">
        <v>994</v>
      </c>
      <c r="N142" s="711">
        <v>75000</v>
      </c>
      <c r="O142" s="198" t="str">
        <f>IFERROR(VLOOKUP($G142,[1]Catalogo!$G$20:$H$25,2,FALSE),"")</f>
        <v>2.7.1.6.01</v>
      </c>
      <c r="P142" s="200" t="s">
        <v>995</v>
      </c>
    </row>
    <row r="143" spans="2:16" ht="63.75">
      <c r="B143" s="195" t="e">
        <f>IF('Formulario PPGR4 '!$G143="","",CONCATENATE('Formulario PPGR4 '!$C143,".",'Formulario PPGR4 '!$D143,".",'Formulario PPGR4 '!$E143,".",'Formulario PPGR4 '!$F143))</f>
        <v>#REF!</v>
      </c>
      <c r="C143" s="195" t="e">
        <f>IF('Formulario PPGR4 '!$G143="","",'[1]Formulario PPGR1'!#REF!)</f>
        <v>#REF!</v>
      </c>
      <c r="D143" s="195" t="e">
        <f>IF('Formulario PPGR4 '!$G143="","",'[1]Formulario PPGR1'!#REF!)</f>
        <v>#REF!</v>
      </c>
      <c r="E143" s="195" t="e">
        <f>IF('Formulario PPGR4 '!$G143="","",'[1]Formulario PPGR1'!#REF!)</f>
        <v>#REF!</v>
      </c>
      <c r="F143" s="195" t="e">
        <f>IF('Formulario PPGR4 '!$G143="","",'[1]Formulario PPGR1'!#REF!)</f>
        <v>#REF!</v>
      </c>
      <c r="G143" s="208" t="s">
        <v>1014</v>
      </c>
      <c r="H143" s="208" t="s">
        <v>120</v>
      </c>
      <c r="I143" s="194" t="s">
        <v>1132</v>
      </c>
      <c r="J143" s="194" t="s">
        <v>993</v>
      </c>
      <c r="K143" s="194" t="s">
        <v>993</v>
      </c>
      <c r="L143" s="194" t="s">
        <v>993</v>
      </c>
      <c r="M143" s="195" t="s">
        <v>994</v>
      </c>
      <c r="N143" s="711">
        <v>75000</v>
      </c>
      <c r="O143" s="198" t="str">
        <f>IFERROR(VLOOKUP($G143,[1]Catalogo!$G$20:$H$25,2,FALSE),"")</f>
        <v>2.7.1.6.01</v>
      </c>
      <c r="P143" s="200" t="s">
        <v>995</v>
      </c>
    </row>
    <row r="144" spans="2:16" ht="63.75">
      <c r="B144" s="195" t="e">
        <f>IF('Formulario PPGR4 '!$G144="","",CONCATENATE('Formulario PPGR4 '!$C144,".",'Formulario PPGR4 '!$D144,".",'Formulario PPGR4 '!$E144,".",'Formulario PPGR4 '!$F144))</f>
        <v>#REF!</v>
      </c>
      <c r="C144" s="195" t="e">
        <f>IF('Formulario PPGR4 '!$G144="","",'[1]Formulario PPGR1'!#REF!)</f>
        <v>#REF!</v>
      </c>
      <c r="D144" s="195" t="e">
        <f>IF('Formulario PPGR4 '!$G144="","",'[1]Formulario PPGR1'!#REF!)</f>
        <v>#REF!</v>
      </c>
      <c r="E144" s="195" t="e">
        <f>IF('Formulario PPGR4 '!$G144="","",'[1]Formulario PPGR1'!#REF!)</f>
        <v>#REF!</v>
      </c>
      <c r="F144" s="195" t="e">
        <f>IF('Formulario PPGR4 '!$G144="","",'[1]Formulario PPGR1'!#REF!)</f>
        <v>#REF!</v>
      </c>
      <c r="G144" s="208" t="s">
        <v>1014</v>
      </c>
      <c r="H144" s="208" t="s">
        <v>120</v>
      </c>
      <c r="I144" s="194" t="s">
        <v>1133</v>
      </c>
      <c r="J144" s="194" t="s">
        <v>993</v>
      </c>
      <c r="K144" s="194" t="s">
        <v>993</v>
      </c>
      <c r="L144" s="194" t="s">
        <v>993</v>
      </c>
      <c r="M144" s="195" t="s">
        <v>994</v>
      </c>
      <c r="N144" s="711">
        <v>75000</v>
      </c>
      <c r="O144" s="198" t="str">
        <f>IFERROR(VLOOKUP($G144,[1]Catalogo!$G$20:$H$25,2,FALSE),"")</f>
        <v>2.7.1.6.01</v>
      </c>
      <c r="P144" s="200" t="s">
        <v>995</v>
      </c>
    </row>
    <row r="145" spans="2:16">
      <c r="B145" s="195" t="str">
        <f>IF('Formulario PPGR4 '!$G145="","",CONCATENATE('Formulario PPGR4 '!$C145,".",'Formulario PPGR4 '!$D145,".",'Formulario PPGR4 '!$E145,".",'Formulario PPGR4 '!$F145))</f>
        <v/>
      </c>
      <c r="C145" s="195" t="str">
        <f>IF('Formulario PPGR4 '!$G145="","",'[1]Formulario PPGR1'!#REF!)</f>
        <v/>
      </c>
      <c r="D145" s="195" t="str">
        <f>IF('Formulario PPGR4 '!$G145="","",'[1]Formulario PPGR1'!#REF!)</f>
        <v/>
      </c>
      <c r="E145" s="195" t="str">
        <f>IF('Formulario PPGR4 '!$G145="","",'[1]Formulario PPGR1'!#REF!)</f>
        <v/>
      </c>
      <c r="F145" s="195" t="str">
        <f>IF('Formulario PPGR4 '!$G145="","",'[1]Formulario PPGR1'!#REF!)</f>
        <v/>
      </c>
      <c r="G145" s="208"/>
      <c r="H145" s="208"/>
      <c r="I145" s="194"/>
      <c r="J145" s="194"/>
      <c r="K145" s="194"/>
      <c r="L145" s="194"/>
      <c r="M145" s="195"/>
      <c r="N145" s="711">
        <f>SUBTOTAL(109,N9:N144)</f>
        <v>12200000</v>
      </c>
      <c r="O145" s="198" t="str">
        <f>IFERROR(VLOOKUP($G145,[1]Catalogo!$G$20:$H$25,2,FALSE),"")</f>
        <v/>
      </c>
      <c r="P145" s="200"/>
    </row>
    <row r="146" spans="2:16">
      <c r="B146" s="195" t="str">
        <f>IF('Formulario PPGR4 '!$G146="","",CONCATENATE('Formulario PPGR4 '!$C146,".",'Formulario PPGR4 '!$D146,".",'Formulario PPGR4 '!$E146,".",'Formulario PPGR4 '!$F146))</f>
        <v/>
      </c>
      <c r="C146" s="195" t="str">
        <f>IF('Formulario PPGR4 '!$G146="","",'[1]Formulario PPGR1'!#REF!)</f>
        <v/>
      </c>
      <c r="D146" s="195" t="str">
        <f>IF('Formulario PPGR4 '!$G146="","",'[1]Formulario PPGR1'!#REF!)</f>
        <v/>
      </c>
      <c r="E146" s="195" t="str">
        <f>IF('Formulario PPGR4 '!$G146="","",'[1]Formulario PPGR1'!#REF!)</f>
        <v/>
      </c>
      <c r="F146" s="195" t="str">
        <f>IF('Formulario PPGR4 '!$G146="","",'[1]Formulario PPGR1'!#REF!)</f>
        <v/>
      </c>
      <c r="G146" s="208"/>
      <c r="H146" s="208"/>
      <c r="I146" s="194"/>
      <c r="J146" s="194"/>
      <c r="K146" s="194"/>
      <c r="L146" s="194"/>
      <c r="M146" s="195"/>
      <c r="N146" s="195"/>
      <c r="O146" s="198" t="str">
        <f>IFERROR(VLOOKUP($G146,[1]Catalogo!$G$20:$H$25,2,FALSE),"")</f>
        <v/>
      </c>
      <c r="P146" s="200"/>
    </row>
    <row r="147" spans="2:16">
      <c r="B147" s="195" t="str">
        <f>IF('Formulario PPGR4 '!$G147="","",CONCATENATE('Formulario PPGR4 '!$C147,".",'Formulario PPGR4 '!$D147,".",'Formulario PPGR4 '!$E147,".",'Formulario PPGR4 '!$F147))</f>
        <v/>
      </c>
      <c r="C147" s="195" t="str">
        <f>IF('Formulario PPGR4 '!$G147="","",'[1]Formulario PPGR1'!#REF!)</f>
        <v/>
      </c>
      <c r="D147" s="195" t="str">
        <f>IF('Formulario PPGR4 '!$G147="","",'[1]Formulario PPGR1'!#REF!)</f>
        <v/>
      </c>
      <c r="E147" s="195" t="str">
        <f>IF('Formulario PPGR4 '!$G147="","",'[1]Formulario PPGR1'!#REF!)</f>
        <v/>
      </c>
      <c r="F147" s="195" t="str">
        <f>IF('Formulario PPGR4 '!$G147="","",'[1]Formulario PPGR1'!#REF!)</f>
        <v/>
      </c>
      <c r="G147" s="208"/>
      <c r="H147" s="208"/>
      <c r="I147" s="194"/>
      <c r="J147" s="194"/>
      <c r="K147" s="194"/>
      <c r="L147" s="194"/>
      <c r="M147" s="195"/>
      <c r="N147" s="195"/>
      <c r="O147" s="198" t="str">
        <f>IFERROR(VLOOKUP($G147,[1]Catalogo!$G$20:$H$25,2,FALSE),"")</f>
        <v/>
      </c>
      <c r="P147" s="200"/>
    </row>
    <row r="148" spans="2:16">
      <c r="B148" s="195" t="str">
        <f>IF('Formulario PPGR4 '!$G148="","",CONCATENATE('Formulario PPGR4 '!$C148,".",'Formulario PPGR4 '!$D148,".",'Formulario PPGR4 '!$E148,".",'Formulario PPGR4 '!$F148))</f>
        <v/>
      </c>
      <c r="C148" s="195" t="str">
        <f>IF('Formulario PPGR4 '!$G148="","",'[1]Formulario PPGR1'!#REF!)</f>
        <v/>
      </c>
      <c r="D148" s="195" t="str">
        <f>IF('Formulario PPGR4 '!$G148="","",'[1]Formulario PPGR1'!#REF!)</f>
        <v/>
      </c>
      <c r="E148" s="195" t="str">
        <f>IF('Formulario PPGR4 '!$G148="","",'[1]Formulario PPGR1'!#REF!)</f>
        <v/>
      </c>
      <c r="F148" s="195" t="str">
        <f>IF('Formulario PPGR4 '!$G148="","",'[1]Formulario PPGR1'!#REF!)</f>
        <v/>
      </c>
      <c r="G148" s="208"/>
      <c r="H148" s="208"/>
      <c r="I148" s="194"/>
      <c r="J148" s="194"/>
      <c r="K148" s="194"/>
      <c r="L148" s="194"/>
      <c r="M148" s="195"/>
      <c r="N148" s="195"/>
      <c r="O148" s="198" t="str">
        <f>IFERROR(VLOOKUP($G148,[1]Catalogo!$G$20:$H$25,2,FALSE),"")</f>
        <v/>
      </c>
      <c r="P148" s="200"/>
    </row>
    <row r="149" spans="2:16">
      <c r="B149" s="195" t="str">
        <f>IF('Formulario PPGR4 '!$G149="","",CONCATENATE('Formulario PPGR4 '!$C149,".",'Formulario PPGR4 '!$D149,".",'Formulario PPGR4 '!$E149,".",'Formulario PPGR4 '!$F149))</f>
        <v/>
      </c>
      <c r="C149" s="195" t="str">
        <f>IF('Formulario PPGR4 '!$G149="","",'[1]Formulario PPGR1'!#REF!)</f>
        <v/>
      </c>
      <c r="D149" s="195" t="str">
        <f>IF('Formulario PPGR4 '!$G149="","",'[1]Formulario PPGR1'!#REF!)</f>
        <v/>
      </c>
      <c r="E149" s="195" t="str">
        <f>IF('Formulario PPGR4 '!$G149="","",'[1]Formulario PPGR1'!#REF!)</f>
        <v/>
      </c>
      <c r="F149" s="195" t="str">
        <f>IF('Formulario PPGR4 '!$G149="","",'[1]Formulario PPGR1'!#REF!)</f>
        <v/>
      </c>
      <c r="G149" s="208"/>
      <c r="H149" s="208"/>
      <c r="I149" s="194"/>
      <c r="J149" s="194"/>
      <c r="K149" s="194"/>
      <c r="L149" s="194"/>
      <c r="M149" s="195"/>
      <c r="N149" s="195"/>
      <c r="O149" s="198" t="str">
        <f>IFERROR(VLOOKUP($G149,[1]Catalogo!$G$20:$H$25,2,FALSE),"")</f>
        <v/>
      </c>
      <c r="P149" s="200"/>
    </row>
    <row r="150" spans="2:16">
      <c r="B150" s="195" t="str">
        <f>IF('Formulario PPGR4 '!$G150="","",CONCATENATE('Formulario PPGR4 '!$C150,".",'Formulario PPGR4 '!$D150,".",'Formulario PPGR4 '!$E150,".",'Formulario PPGR4 '!$F150))</f>
        <v/>
      </c>
      <c r="C150" s="195" t="str">
        <f>IF('Formulario PPGR4 '!$G150="","",'[1]Formulario PPGR1'!#REF!)</f>
        <v/>
      </c>
      <c r="D150" s="195" t="str">
        <f>IF('Formulario PPGR4 '!$G150="","",'[1]Formulario PPGR1'!#REF!)</f>
        <v/>
      </c>
      <c r="E150" s="195" t="str">
        <f>IF('Formulario PPGR4 '!$G150="","",'[1]Formulario PPGR1'!#REF!)</f>
        <v/>
      </c>
      <c r="F150" s="195" t="str">
        <f>IF('Formulario PPGR4 '!$G150="","",'[1]Formulario PPGR1'!#REF!)</f>
        <v/>
      </c>
      <c r="G150" s="208"/>
      <c r="H150" s="208"/>
      <c r="I150" s="194"/>
      <c r="J150" s="194"/>
      <c r="K150" s="194"/>
      <c r="L150" s="194"/>
      <c r="M150" s="195"/>
      <c r="N150" s="195"/>
      <c r="O150" s="198" t="str">
        <f>IFERROR(VLOOKUP($G150,[1]Catalogo!$G$20:$H$25,2,FALSE),"")</f>
        <v/>
      </c>
      <c r="P150" s="200"/>
    </row>
    <row r="151" spans="2:16">
      <c r="B151" s="195" t="str">
        <f>IF('Formulario PPGR4 '!$G151="","",CONCATENATE('Formulario PPGR4 '!$C151,".",'Formulario PPGR4 '!$D151,".",'Formulario PPGR4 '!$E151,".",'Formulario PPGR4 '!$F151))</f>
        <v/>
      </c>
      <c r="C151" s="195" t="str">
        <f>IF('Formulario PPGR4 '!$G151="","",'[1]Formulario PPGR1'!#REF!)</f>
        <v/>
      </c>
      <c r="D151" s="195" t="str">
        <f>IF('Formulario PPGR4 '!$G151="","",'[1]Formulario PPGR1'!#REF!)</f>
        <v/>
      </c>
      <c r="E151" s="195" t="str">
        <f>IF('Formulario PPGR4 '!$G151="","",'[1]Formulario PPGR1'!#REF!)</f>
        <v/>
      </c>
      <c r="F151" s="195" t="str">
        <f>IF('Formulario PPGR4 '!$G151="","",'[1]Formulario PPGR1'!#REF!)</f>
        <v/>
      </c>
      <c r="G151" s="208"/>
      <c r="H151" s="208"/>
      <c r="I151" s="194"/>
      <c r="J151" s="194"/>
      <c r="K151" s="194"/>
      <c r="L151" s="194"/>
      <c r="M151" s="195"/>
      <c r="N151" s="195"/>
      <c r="O151" s="198" t="str">
        <f>IFERROR(VLOOKUP($G151,[1]Catalogo!$G$20:$H$25,2,FALSE),"")</f>
        <v/>
      </c>
      <c r="P151" s="200"/>
    </row>
    <row r="152" spans="2:16">
      <c r="B152" s="195" t="str">
        <f>IF('Formulario PPGR4 '!$G152="","",CONCATENATE('Formulario PPGR4 '!$C152,".",'Formulario PPGR4 '!$D152,".",'Formulario PPGR4 '!$E152,".",'Formulario PPGR4 '!$F152))</f>
        <v/>
      </c>
      <c r="C152" s="195" t="str">
        <f>IF('Formulario PPGR4 '!$G152="","",'[1]Formulario PPGR1'!#REF!)</f>
        <v/>
      </c>
      <c r="D152" s="195" t="str">
        <f>IF('Formulario PPGR4 '!$G152="","",'[1]Formulario PPGR1'!#REF!)</f>
        <v/>
      </c>
      <c r="E152" s="195" t="str">
        <f>IF('Formulario PPGR4 '!$G152="","",'[1]Formulario PPGR1'!#REF!)</f>
        <v/>
      </c>
      <c r="F152" s="195" t="str">
        <f>IF('Formulario PPGR4 '!$G152="","",'[1]Formulario PPGR1'!#REF!)</f>
        <v/>
      </c>
      <c r="G152" s="208"/>
      <c r="H152" s="208"/>
      <c r="I152" s="194"/>
      <c r="J152" s="194"/>
      <c r="K152" s="194"/>
      <c r="L152" s="194"/>
      <c r="M152" s="195"/>
      <c r="N152" s="195"/>
      <c r="O152" s="198" t="str">
        <f>IFERROR(VLOOKUP($G152,[1]Catalogo!$G$20:$H$25,2,FALSE),"")</f>
        <v/>
      </c>
      <c r="P152" s="200"/>
    </row>
    <row r="153" spans="2:16">
      <c r="B153" s="195" t="str">
        <f>IF('Formulario PPGR4 '!$G153="","",CONCATENATE('Formulario PPGR4 '!$C153,".",'Formulario PPGR4 '!$D153,".",'Formulario PPGR4 '!$E153,".",'Formulario PPGR4 '!$F153))</f>
        <v/>
      </c>
      <c r="C153" s="195" t="str">
        <f>IF('Formulario PPGR4 '!$G153="","",'[1]Formulario PPGR1'!#REF!)</f>
        <v/>
      </c>
      <c r="D153" s="195" t="str">
        <f>IF('Formulario PPGR4 '!$G153="","",'[1]Formulario PPGR1'!#REF!)</f>
        <v/>
      </c>
      <c r="E153" s="195" t="str">
        <f>IF('Formulario PPGR4 '!$G153="","",'[1]Formulario PPGR1'!#REF!)</f>
        <v/>
      </c>
      <c r="F153" s="195" t="str">
        <f>IF('Formulario PPGR4 '!$G153="","",'[1]Formulario PPGR1'!#REF!)</f>
        <v/>
      </c>
      <c r="G153" s="208"/>
      <c r="H153" s="208"/>
      <c r="I153" s="194"/>
      <c r="J153" s="194"/>
      <c r="K153" s="194"/>
      <c r="L153" s="194"/>
      <c r="M153" s="195"/>
      <c r="N153" s="195"/>
      <c r="O153" s="198" t="str">
        <f>IFERROR(VLOOKUP($G153,[1]Catalogo!$G$20:$H$25,2,FALSE),"")</f>
        <v/>
      </c>
      <c r="P153" s="200"/>
    </row>
    <row r="154" spans="2:16">
      <c r="B154" s="195" t="str">
        <f>IF('Formulario PPGR4 '!$G154="","",CONCATENATE('Formulario PPGR4 '!$C154,".",'Formulario PPGR4 '!$D154,".",'Formulario PPGR4 '!$E154,".",'Formulario PPGR4 '!$F154))</f>
        <v/>
      </c>
      <c r="C154" s="195" t="str">
        <f>IF('Formulario PPGR4 '!$G154="","",'[1]Formulario PPGR1'!#REF!)</f>
        <v/>
      </c>
      <c r="D154" s="195" t="str">
        <f>IF('Formulario PPGR4 '!$G154="","",'[1]Formulario PPGR1'!#REF!)</f>
        <v/>
      </c>
      <c r="E154" s="195" t="str">
        <f>IF('Formulario PPGR4 '!$G154="","",'[1]Formulario PPGR1'!#REF!)</f>
        <v/>
      </c>
      <c r="F154" s="195" t="str">
        <f>IF('Formulario PPGR4 '!$G154="","",'[1]Formulario PPGR1'!#REF!)</f>
        <v/>
      </c>
      <c r="G154" s="208"/>
      <c r="H154" s="208"/>
      <c r="I154" s="194"/>
      <c r="J154" s="194"/>
      <c r="K154" s="194"/>
      <c r="L154" s="194"/>
      <c r="M154" s="195"/>
      <c r="N154" s="195"/>
      <c r="O154" s="198" t="str">
        <f>IFERROR(VLOOKUP($G154,[1]Catalogo!$G$20:$H$25,2,FALSE),"")</f>
        <v/>
      </c>
      <c r="P154" s="200"/>
    </row>
    <row r="155" spans="2:16">
      <c r="B155" s="195" t="str">
        <f>IF('Formulario PPGR4 '!$G155="","",CONCATENATE('Formulario PPGR4 '!$C155,".",'Formulario PPGR4 '!$D155,".",'Formulario PPGR4 '!$E155,".",'Formulario PPGR4 '!$F155))</f>
        <v/>
      </c>
      <c r="C155" s="195" t="str">
        <f>IF('Formulario PPGR4 '!$G155="","",'[1]Formulario PPGR1'!#REF!)</f>
        <v/>
      </c>
      <c r="D155" s="195" t="str">
        <f>IF('Formulario PPGR4 '!$G155="","",'[1]Formulario PPGR1'!#REF!)</f>
        <v/>
      </c>
      <c r="E155" s="195" t="str">
        <f>IF('Formulario PPGR4 '!$G155="","",'[1]Formulario PPGR1'!#REF!)</f>
        <v/>
      </c>
      <c r="F155" s="195" t="str">
        <f>IF('Formulario PPGR4 '!$G155="","",'[1]Formulario PPGR1'!#REF!)</f>
        <v/>
      </c>
      <c r="G155" s="208"/>
      <c r="H155" s="208"/>
      <c r="I155" s="194"/>
      <c r="J155" s="194"/>
      <c r="K155" s="194"/>
      <c r="L155" s="194"/>
      <c r="M155" s="195"/>
      <c r="N155" s="195"/>
      <c r="O155" s="198" t="str">
        <f>IFERROR(VLOOKUP($G155,[1]Catalogo!$G$20:$H$25,2,FALSE),"")</f>
        <v/>
      </c>
      <c r="P155" s="200"/>
    </row>
    <row r="156" spans="2:16">
      <c r="B156" s="195" t="str">
        <f>IF('Formulario PPGR4 '!$G156="","",CONCATENATE('Formulario PPGR4 '!$C156,".",'Formulario PPGR4 '!$D156,".",'Formulario PPGR4 '!$E156,".",'Formulario PPGR4 '!$F156))</f>
        <v/>
      </c>
      <c r="C156" s="195" t="str">
        <f>IF('Formulario PPGR4 '!$G156="","",'[1]Formulario PPGR1'!#REF!)</f>
        <v/>
      </c>
      <c r="D156" s="195" t="str">
        <f>IF('Formulario PPGR4 '!$G156="","",'[1]Formulario PPGR1'!#REF!)</f>
        <v/>
      </c>
      <c r="E156" s="195" t="str">
        <f>IF('Formulario PPGR4 '!$G156="","",'[1]Formulario PPGR1'!#REF!)</f>
        <v/>
      </c>
      <c r="F156" s="195" t="str">
        <f>IF('Formulario PPGR4 '!$G156="","",'[1]Formulario PPGR1'!#REF!)</f>
        <v/>
      </c>
      <c r="G156" s="208"/>
      <c r="H156" s="208"/>
      <c r="I156" s="194"/>
      <c r="J156" s="194"/>
      <c r="K156" s="194"/>
      <c r="L156" s="194"/>
      <c r="M156" s="195"/>
      <c r="N156" s="195"/>
      <c r="O156" s="198" t="str">
        <f>IFERROR(VLOOKUP($G156,[1]Catalogo!$G$20:$H$25,2,FALSE),"")</f>
        <v/>
      </c>
      <c r="P156" s="200"/>
    </row>
    <row r="157" spans="2:16">
      <c r="B157" s="195" t="str">
        <f>IF('Formulario PPGR4 '!$G157="","",CONCATENATE('Formulario PPGR4 '!$C157,".",'Formulario PPGR4 '!$D157,".",'Formulario PPGR4 '!$E157,".",'Formulario PPGR4 '!$F157))</f>
        <v/>
      </c>
      <c r="C157" s="195" t="str">
        <f>IF('Formulario PPGR4 '!$G157="","",'[1]Formulario PPGR1'!#REF!)</f>
        <v/>
      </c>
      <c r="D157" s="195" t="str">
        <f>IF('Formulario PPGR4 '!$G157="","",'[1]Formulario PPGR1'!#REF!)</f>
        <v/>
      </c>
      <c r="E157" s="195" t="str">
        <f>IF('Formulario PPGR4 '!$G157="","",'[1]Formulario PPGR1'!#REF!)</f>
        <v/>
      </c>
      <c r="F157" s="195" t="str">
        <f>IF('Formulario PPGR4 '!$G157="","",'[1]Formulario PPGR1'!#REF!)</f>
        <v/>
      </c>
      <c r="G157" s="208"/>
      <c r="H157" s="208"/>
      <c r="I157" s="194"/>
      <c r="J157" s="194"/>
      <c r="K157" s="194"/>
      <c r="L157" s="194"/>
      <c r="M157" s="195"/>
      <c r="N157" s="195"/>
      <c r="O157" s="198" t="str">
        <f>IFERROR(VLOOKUP($G157,[1]Catalogo!$G$20:$H$25,2,FALSE),"")</f>
        <v/>
      </c>
      <c r="P157" s="200"/>
    </row>
    <row r="158" spans="2:16">
      <c r="B158" s="195" t="str">
        <f>IF('Formulario PPGR4 '!$G158="","",CONCATENATE('Formulario PPGR4 '!$C158,".",'Formulario PPGR4 '!$D158,".",'Formulario PPGR4 '!$E158,".",'Formulario PPGR4 '!$F158))</f>
        <v/>
      </c>
      <c r="C158" s="195" t="str">
        <f>IF('Formulario PPGR4 '!$G158="","",'[1]Formulario PPGR1'!#REF!)</f>
        <v/>
      </c>
      <c r="D158" s="195" t="str">
        <f>IF('Formulario PPGR4 '!$G158="","",'[1]Formulario PPGR1'!#REF!)</f>
        <v/>
      </c>
      <c r="E158" s="195" t="str">
        <f>IF('Formulario PPGR4 '!$G158="","",'[1]Formulario PPGR1'!#REF!)</f>
        <v/>
      </c>
      <c r="F158" s="195" t="str">
        <f>IF('Formulario PPGR4 '!$G158="","",'[1]Formulario PPGR1'!#REF!)</f>
        <v/>
      </c>
      <c r="G158" s="208"/>
      <c r="H158" s="208"/>
      <c r="I158" s="194"/>
      <c r="J158" s="194"/>
      <c r="K158" s="194" t="str">
        <f>IFERROR(VLOOKUP('Formulario PPGR4 '!$J158,[1]Prov!$A$2:$B$156,2,FALSE),"")</f>
        <v/>
      </c>
      <c r="L158" s="195"/>
      <c r="M158" s="195"/>
      <c r="N158" s="195"/>
      <c r="O158" s="198" t="str">
        <f>IFERROR(VLOOKUP($G158,[1]Catalogo!$G$20:$H$25,2,FALSE),"")</f>
        <v/>
      </c>
      <c r="P158" s="200"/>
    </row>
    <row r="159" spans="2:16">
      <c r="B159" s="195" t="str">
        <f>IF('Formulario PPGR4 '!$G159="","",CONCATENATE('Formulario PPGR4 '!$C159,".",'Formulario PPGR4 '!$D159,".",'Formulario PPGR4 '!$E159,".",'Formulario PPGR4 '!$F159))</f>
        <v/>
      </c>
      <c r="C159" s="195" t="str">
        <f>IF('Formulario PPGR4 '!$G159="","",'[1]Formulario PPGR1'!#REF!)</f>
        <v/>
      </c>
      <c r="D159" s="195" t="str">
        <f>IF('Formulario PPGR4 '!$G159="","",'[1]Formulario PPGR1'!#REF!)</f>
        <v/>
      </c>
      <c r="E159" s="195" t="str">
        <f>IF('Formulario PPGR4 '!$G159="","",'[1]Formulario PPGR1'!#REF!)</f>
        <v/>
      </c>
      <c r="F159" s="195" t="str">
        <f>IF('Formulario PPGR4 '!$G159="","",'[1]Formulario PPGR1'!#REF!)</f>
        <v/>
      </c>
      <c r="G159" s="208"/>
      <c r="H159" s="208"/>
      <c r="I159" s="194"/>
      <c r="J159" s="194"/>
      <c r="K159" s="194" t="str">
        <f>IFERROR(VLOOKUP('Formulario PPGR4 '!$J159,[1]Prov!$A$2:$B$156,2,FALSE),"")</f>
        <v/>
      </c>
      <c r="L159" s="195"/>
      <c r="M159" s="195"/>
      <c r="N159" s="195"/>
      <c r="O159" s="198" t="str">
        <f>IFERROR(VLOOKUP($G159,[1]Catalogo!$G$20:$H$25,2,FALSE),"")</f>
        <v/>
      </c>
      <c r="P159" s="200"/>
    </row>
    <row r="160" spans="2:16">
      <c r="B160" s="195" t="str">
        <f>IF('Formulario PPGR4 '!$G160="","",CONCATENATE('Formulario PPGR4 '!$C160,".",'Formulario PPGR4 '!$D160,".",'Formulario PPGR4 '!$E160,".",'Formulario PPGR4 '!$F160))</f>
        <v/>
      </c>
      <c r="C160" s="195" t="str">
        <f>IF('Formulario PPGR4 '!$G160="","",'[1]Formulario PPGR1'!#REF!)</f>
        <v/>
      </c>
      <c r="D160" s="195" t="str">
        <f>IF('Formulario PPGR4 '!$G160="","",'[1]Formulario PPGR1'!#REF!)</f>
        <v/>
      </c>
      <c r="E160" s="195" t="str">
        <f>IF('Formulario PPGR4 '!$G160="","",'[1]Formulario PPGR1'!#REF!)</f>
        <v/>
      </c>
      <c r="F160" s="195" t="str">
        <f>IF('Formulario PPGR4 '!$G160="","",'[1]Formulario PPGR1'!#REF!)</f>
        <v/>
      </c>
      <c r="G160" s="208"/>
      <c r="H160" s="208"/>
      <c r="I160" s="194"/>
      <c r="J160" s="194"/>
      <c r="K160" s="194" t="str">
        <f>IFERROR(VLOOKUP('Formulario PPGR4 '!$J160,[1]Prov!$A$2:$B$156,2,FALSE),"")</f>
        <v/>
      </c>
      <c r="L160" s="195"/>
      <c r="M160" s="195"/>
      <c r="N160" s="195"/>
      <c r="O160" s="198" t="str">
        <f>IFERROR(VLOOKUP($G160,[1]Catalogo!$G$20:$H$25,2,FALSE),"")</f>
        <v/>
      </c>
      <c r="P160" s="200"/>
    </row>
    <row r="161" spans="2:16">
      <c r="B161" s="195" t="str">
        <f>IF('Formulario PPGR4 '!$G161="","",CONCATENATE('Formulario PPGR4 '!$C161,".",'Formulario PPGR4 '!$D161,".",'Formulario PPGR4 '!$E161,".",'Formulario PPGR4 '!$F161))</f>
        <v/>
      </c>
      <c r="C161" s="195" t="str">
        <f>IF('Formulario PPGR4 '!$G161="","",'[1]Formulario PPGR1'!#REF!)</f>
        <v/>
      </c>
      <c r="D161" s="195" t="str">
        <f>IF('Formulario PPGR4 '!$G161="","",'[1]Formulario PPGR1'!#REF!)</f>
        <v/>
      </c>
      <c r="E161" s="195" t="str">
        <f>IF('Formulario PPGR4 '!$G161="","",'[1]Formulario PPGR1'!#REF!)</f>
        <v/>
      </c>
      <c r="F161" s="195" t="str">
        <f>IF('Formulario PPGR4 '!$G161="","",'[1]Formulario PPGR1'!#REF!)</f>
        <v/>
      </c>
      <c r="G161" s="208"/>
      <c r="H161" s="208"/>
      <c r="I161" s="194"/>
      <c r="J161" s="194"/>
      <c r="K161" s="194" t="str">
        <f>IFERROR(VLOOKUP('Formulario PPGR4 '!$J161,[1]Prov!$A$2:$B$156,2,FALSE),"")</f>
        <v/>
      </c>
      <c r="L161" s="195"/>
      <c r="M161" s="195"/>
      <c r="N161" s="195"/>
      <c r="O161" s="198" t="str">
        <f>IFERROR(VLOOKUP($G161,[1]Catalogo!$G$20:$H$25,2,FALSE),"")</f>
        <v/>
      </c>
      <c r="P161" s="200"/>
    </row>
    <row r="162" spans="2:16">
      <c r="B162" s="195" t="str">
        <f>IF('Formulario PPGR4 '!$G162="","",CONCATENATE('Formulario PPGR4 '!$C162,".",'Formulario PPGR4 '!$D162,".",'Formulario PPGR4 '!$E162,".",'Formulario PPGR4 '!$F162))</f>
        <v/>
      </c>
      <c r="C162" s="195" t="str">
        <f>IF('Formulario PPGR4 '!$G162="","",'[1]Formulario PPGR1'!#REF!)</f>
        <v/>
      </c>
      <c r="D162" s="195" t="str">
        <f>IF('Formulario PPGR4 '!$G162="","",'[1]Formulario PPGR1'!#REF!)</f>
        <v/>
      </c>
      <c r="E162" s="195" t="str">
        <f>IF('Formulario PPGR4 '!$G162="","",'[1]Formulario PPGR1'!#REF!)</f>
        <v/>
      </c>
      <c r="F162" s="195" t="str">
        <f>IF('Formulario PPGR4 '!$G162="","",'[1]Formulario PPGR1'!#REF!)</f>
        <v/>
      </c>
      <c r="G162" s="208"/>
      <c r="H162" s="208"/>
      <c r="I162" s="194"/>
      <c r="J162" s="194"/>
      <c r="K162" s="194" t="str">
        <f>IFERROR(VLOOKUP('Formulario PPGR4 '!$J162,[1]Prov!$A$2:$B$156,2,FALSE),"")</f>
        <v/>
      </c>
      <c r="L162" s="195"/>
      <c r="M162" s="195"/>
      <c r="N162" s="195"/>
      <c r="O162" s="198" t="str">
        <f>IFERROR(VLOOKUP($G162,[1]Catalogo!$G$20:$H$25,2,FALSE),"")</f>
        <v/>
      </c>
      <c r="P162" s="200"/>
    </row>
    <row r="163" spans="2:16">
      <c r="B163" s="195" t="str">
        <f>IF('Formulario PPGR4 '!$G163="","",CONCATENATE('Formulario PPGR4 '!$C163,".",'Formulario PPGR4 '!$D163,".",'Formulario PPGR4 '!$E163,".",'Formulario PPGR4 '!$F163))</f>
        <v/>
      </c>
      <c r="C163" s="195" t="str">
        <f>IF('Formulario PPGR4 '!$G163="","",'[1]Formulario PPGR1'!#REF!)</f>
        <v/>
      </c>
      <c r="D163" s="195" t="str">
        <f>IF('Formulario PPGR4 '!$G163="","",'[1]Formulario PPGR1'!#REF!)</f>
        <v/>
      </c>
      <c r="E163" s="195" t="str">
        <f>IF('Formulario PPGR4 '!$G163="","",'[1]Formulario PPGR1'!#REF!)</f>
        <v/>
      </c>
      <c r="F163" s="195" t="str">
        <f>IF('Formulario PPGR4 '!$G163="","",'[1]Formulario PPGR1'!#REF!)</f>
        <v/>
      </c>
      <c r="G163" s="208"/>
      <c r="H163" s="208"/>
      <c r="I163" s="194"/>
      <c r="J163" s="194"/>
      <c r="K163" s="194" t="str">
        <f>IFERROR(VLOOKUP('Formulario PPGR4 '!$J163,[1]Prov!$A$2:$B$156,2,FALSE),"")</f>
        <v/>
      </c>
      <c r="L163" s="195"/>
      <c r="M163" s="195"/>
      <c r="N163" s="195"/>
      <c r="O163" s="198" t="str">
        <f>IFERROR(VLOOKUP($G163,[1]Catalogo!$G$20:$H$25,2,FALSE),"")</f>
        <v/>
      </c>
      <c r="P163" s="200"/>
    </row>
    <row r="164" spans="2:16">
      <c r="B164" s="195" t="str">
        <f>IF('Formulario PPGR4 '!$G164="","",CONCATENATE('Formulario PPGR4 '!$C164,".",'Formulario PPGR4 '!$D164,".",'Formulario PPGR4 '!$E164,".",'Formulario PPGR4 '!$F164))</f>
        <v/>
      </c>
      <c r="C164" s="195" t="str">
        <f>IF('Formulario PPGR4 '!$G164="","",'[1]Formulario PPGR1'!#REF!)</f>
        <v/>
      </c>
      <c r="D164" s="195" t="str">
        <f>IF('Formulario PPGR4 '!$G164="","",'[1]Formulario PPGR1'!#REF!)</f>
        <v/>
      </c>
      <c r="E164" s="195" t="str">
        <f>IF('Formulario PPGR4 '!$G164="","",'[1]Formulario PPGR1'!#REF!)</f>
        <v/>
      </c>
      <c r="F164" s="195" t="str">
        <f>IF('Formulario PPGR4 '!$G164="","",'[1]Formulario PPGR1'!#REF!)</f>
        <v/>
      </c>
      <c r="G164" s="208"/>
      <c r="H164" s="208"/>
      <c r="I164" s="194"/>
      <c r="J164" s="194"/>
      <c r="K164" s="194" t="str">
        <f>IFERROR(VLOOKUP('Formulario PPGR4 '!$J164,[1]Prov!$A$2:$B$156,2,FALSE),"")</f>
        <v/>
      </c>
      <c r="L164" s="195"/>
      <c r="M164" s="195"/>
      <c r="N164" s="195"/>
      <c r="O164" s="198" t="str">
        <f>IFERROR(VLOOKUP($G164,[1]Catalogo!$G$20:$H$25,2,FALSE),"")</f>
        <v/>
      </c>
      <c r="P164" s="200"/>
    </row>
    <row r="165" spans="2:16">
      <c r="B165" s="195" t="str">
        <f>IF('Formulario PPGR4 '!$G165="","",CONCATENATE('Formulario PPGR4 '!$C165,".",'Formulario PPGR4 '!$D165,".",'Formulario PPGR4 '!$E165,".",'Formulario PPGR4 '!$F165))</f>
        <v/>
      </c>
      <c r="C165" s="195" t="str">
        <f>IF('Formulario PPGR4 '!$G165="","",'[1]Formulario PPGR1'!#REF!)</f>
        <v/>
      </c>
      <c r="D165" s="195" t="str">
        <f>IF('Formulario PPGR4 '!$G165="","",'[1]Formulario PPGR1'!#REF!)</f>
        <v/>
      </c>
      <c r="E165" s="195" t="str">
        <f>IF('Formulario PPGR4 '!$G165="","",'[1]Formulario PPGR1'!#REF!)</f>
        <v/>
      </c>
      <c r="F165" s="195" t="str">
        <f>IF('Formulario PPGR4 '!$G165="","",'[1]Formulario PPGR1'!#REF!)</f>
        <v/>
      </c>
      <c r="G165" s="208"/>
      <c r="H165" s="208"/>
      <c r="I165" s="194"/>
      <c r="J165" s="194"/>
      <c r="K165" s="194" t="str">
        <f>IFERROR(VLOOKUP('Formulario PPGR4 '!$J165,[1]Prov!$A$2:$B$156,2,FALSE),"")</f>
        <v/>
      </c>
      <c r="L165" s="195"/>
      <c r="M165" s="195"/>
      <c r="N165" s="195"/>
      <c r="O165" s="198" t="str">
        <f>IFERROR(VLOOKUP($G165,[1]Catalogo!$G$20:$H$25,2,FALSE),"")</f>
        <v/>
      </c>
      <c r="P165" s="200"/>
    </row>
    <row r="166" spans="2:16">
      <c r="B166" s="195" t="str">
        <f>IF('Formulario PPGR4 '!$G166="","",CONCATENATE('Formulario PPGR4 '!$C166,".",'Formulario PPGR4 '!$D166,".",'Formulario PPGR4 '!$E166,".",'Formulario PPGR4 '!$F166))</f>
        <v/>
      </c>
      <c r="C166" s="195" t="str">
        <f>IF('Formulario PPGR4 '!$G166="","",'[1]Formulario PPGR1'!#REF!)</f>
        <v/>
      </c>
      <c r="D166" s="195" t="str">
        <f>IF('Formulario PPGR4 '!$G166="","",'[1]Formulario PPGR1'!#REF!)</f>
        <v/>
      </c>
      <c r="E166" s="195" t="str">
        <f>IF('Formulario PPGR4 '!$G166="","",'[1]Formulario PPGR1'!#REF!)</f>
        <v/>
      </c>
      <c r="F166" s="195" t="str">
        <f>IF('Formulario PPGR4 '!$G166="","",'[1]Formulario PPGR1'!#REF!)</f>
        <v/>
      </c>
      <c r="G166" s="208"/>
      <c r="H166" s="208"/>
      <c r="I166" s="194"/>
      <c r="J166" s="194"/>
      <c r="K166" s="194" t="str">
        <f>IFERROR(VLOOKUP('Formulario PPGR4 '!$J166,[1]Prov!$A$2:$B$156,2,FALSE),"")</f>
        <v/>
      </c>
      <c r="L166" s="195"/>
      <c r="M166" s="195"/>
      <c r="N166" s="195"/>
      <c r="O166" s="198" t="str">
        <f>IFERROR(VLOOKUP($G166,[1]Catalogo!$G$20:$H$25,2,FALSE),"")</f>
        <v/>
      </c>
      <c r="P166" s="200"/>
    </row>
    <row r="167" spans="2:16">
      <c r="B167" s="195" t="str">
        <f>IF('Formulario PPGR4 '!$G167="","",CONCATENATE('Formulario PPGR4 '!$C167,".",'Formulario PPGR4 '!$D167,".",'Formulario PPGR4 '!$E167,".",'Formulario PPGR4 '!$F167))</f>
        <v/>
      </c>
      <c r="C167" s="195" t="str">
        <f>IF('Formulario PPGR4 '!$G167="","",'[1]Formulario PPGR1'!#REF!)</f>
        <v/>
      </c>
      <c r="D167" s="195" t="str">
        <f>IF('Formulario PPGR4 '!$G167="","",'[1]Formulario PPGR1'!#REF!)</f>
        <v/>
      </c>
      <c r="E167" s="195" t="str">
        <f>IF('Formulario PPGR4 '!$G167="","",'[1]Formulario PPGR1'!#REF!)</f>
        <v/>
      </c>
      <c r="F167" s="195" t="str">
        <f>IF('Formulario PPGR4 '!$G167="","",'[1]Formulario PPGR1'!#REF!)</f>
        <v/>
      </c>
      <c r="G167" s="208"/>
      <c r="H167" s="208"/>
      <c r="I167" s="194"/>
      <c r="J167" s="194"/>
      <c r="K167" s="194" t="str">
        <f>IFERROR(VLOOKUP('Formulario PPGR4 '!$J167,[1]Prov!$A$2:$B$156,2,FALSE),"")</f>
        <v/>
      </c>
      <c r="L167" s="195"/>
      <c r="M167" s="195"/>
      <c r="N167" s="195"/>
      <c r="O167" s="198" t="str">
        <f>IFERROR(VLOOKUP($G167,[1]Catalogo!$G$20:$H$25,2,FALSE),"")</f>
        <v/>
      </c>
      <c r="P167" s="200"/>
    </row>
    <row r="168" spans="2:16">
      <c r="B168" s="195" t="str">
        <f>IF('Formulario PPGR4 '!$G168="","",CONCATENATE('Formulario PPGR4 '!$C168,".",'Formulario PPGR4 '!$D168,".",'Formulario PPGR4 '!$E168,".",'Formulario PPGR4 '!$F168))</f>
        <v/>
      </c>
      <c r="C168" s="195" t="str">
        <f>IF('Formulario PPGR4 '!$G168="","",'[1]Formulario PPGR1'!#REF!)</f>
        <v/>
      </c>
      <c r="D168" s="195" t="str">
        <f>IF('Formulario PPGR4 '!$G168="","",'[1]Formulario PPGR1'!#REF!)</f>
        <v/>
      </c>
      <c r="E168" s="195" t="str">
        <f>IF('Formulario PPGR4 '!$G168="","",'[1]Formulario PPGR1'!#REF!)</f>
        <v/>
      </c>
      <c r="F168" s="195" t="str">
        <f>IF('Formulario PPGR4 '!$G168="","",'[1]Formulario PPGR1'!#REF!)</f>
        <v/>
      </c>
      <c r="G168" s="208"/>
      <c r="H168" s="208"/>
      <c r="I168" s="194"/>
      <c r="J168" s="194"/>
      <c r="K168" s="194" t="str">
        <f>IFERROR(VLOOKUP('Formulario PPGR4 '!$J168,[1]Prov!$A$2:$B$156,2,FALSE),"")</f>
        <v/>
      </c>
      <c r="L168" s="195"/>
      <c r="M168" s="195"/>
      <c r="N168" s="195"/>
      <c r="O168" s="198" t="str">
        <f>IFERROR(VLOOKUP($G168,[1]Catalogo!$G$20:$H$25,2,FALSE),"")</f>
        <v/>
      </c>
      <c r="P168" s="200"/>
    </row>
    <row r="169" spans="2:16">
      <c r="B169" s="195" t="str">
        <f>IF('Formulario PPGR4 '!$G169="","",CONCATENATE('Formulario PPGR4 '!$C169,".",'Formulario PPGR4 '!$D169,".",'Formulario PPGR4 '!$E169,".",'Formulario PPGR4 '!$F169))</f>
        <v/>
      </c>
      <c r="C169" s="195" t="str">
        <f>IF('Formulario PPGR4 '!$G169="","",'[1]Formulario PPGR1'!#REF!)</f>
        <v/>
      </c>
      <c r="D169" s="195" t="str">
        <f>IF('Formulario PPGR4 '!$G169="","",'[1]Formulario PPGR1'!#REF!)</f>
        <v/>
      </c>
      <c r="E169" s="195" t="str">
        <f>IF('Formulario PPGR4 '!$G169="","",'[1]Formulario PPGR1'!#REF!)</f>
        <v/>
      </c>
      <c r="F169" s="195" t="str">
        <f>IF('Formulario PPGR4 '!$G169="","",'[1]Formulario PPGR1'!#REF!)</f>
        <v/>
      </c>
      <c r="G169" s="208"/>
      <c r="H169" s="208"/>
      <c r="I169" s="194"/>
      <c r="J169" s="194"/>
      <c r="K169" s="194" t="str">
        <f>IFERROR(VLOOKUP('Formulario PPGR4 '!$J169,[1]Prov!$A$2:$B$156,2,FALSE),"")</f>
        <v/>
      </c>
      <c r="L169" s="195"/>
      <c r="M169" s="195"/>
      <c r="N169" s="195"/>
      <c r="O169" s="198" t="str">
        <f>IFERROR(VLOOKUP($G169,[1]Catalogo!$G$20:$H$25,2,FALSE),"")</f>
        <v/>
      </c>
      <c r="P169" s="200"/>
    </row>
    <row r="170" spans="2:16">
      <c r="B170" s="195" t="str">
        <f>IF('Formulario PPGR4 '!$G170="","",CONCATENATE('Formulario PPGR4 '!$C170,".",'Formulario PPGR4 '!$D170,".",'Formulario PPGR4 '!$E170,".",'Formulario PPGR4 '!$F170))</f>
        <v/>
      </c>
      <c r="C170" s="195" t="str">
        <f>IF('Formulario PPGR4 '!$G170="","",'[1]Formulario PPGR1'!#REF!)</f>
        <v/>
      </c>
      <c r="D170" s="195" t="str">
        <f>IF('Formulario PPGR4 '!$G170="","",'[1]Formulario PPGR1'!#REF!)</f>
        <v/>
      </c>
      <c r="E170" s="195" t="str">
        <f>IF('Formulario PPGR4 '!$G170="","",'[1]Formulario PPGR1'!#REF!)</f>
        <v/>
      </c>
      <c r="F170" s="195" t="str">
        <f>IF('Formulario PPGR4 '!$G170="","",'[1]Formulario PPGR1'!#REF!)</f>
        <v/>
      </c>
      <c r="G170" s="208"/>
      <c r="H170" s="208"/>
      <c r="I170" s="194"/>
      <c r="J170" s="194"/>
      <c r="K170" s="194" t="str">
        <f>IFERROR(VLOOKUP('Formulario PPGR4 '!$J170,[1]Prov!$A$2:$B$156,2,FALSE),"")</f>
        <v/>
      </c>
      <c r="L170" s="195"/>
      <c r="M170" s="195"/>
      <c r="N170" s="195"/>
      <c r="O170" s="198" t="str">
        <f>IFERROR(VLOOKUP($G170,[1]Catalogo!$G$20:$H$25,2,FALSE),"")</f>
        <v/>
      </c>
      <c r="P170" s="200"/>
    </row>
    <row r="171" spans="2:16">
      <c r="B171" s="195" t="str">
        <f>IF('Formulario PPGR4 '!$G171="","",CONCATENATE('Formulario PPGR4 '!$C171,".",'Formulario PPGR4 '!$D171,".",'Formulario PPGR4 '!$E171,".",'Formulario PPGR4 '!$F171))</f>
        <v/>
      </c>
      <c r="C171" s="195" t="str">
        <f>IF('Formulario PPGR4 '!$G171="","",'[1]Formulario PPGR1'!#REF!)</f>
        <v/>
      </c>
      <c r="D171" s="195" t="str">
        <f>IF('Formulario PPGR4 '!$G171="","",'[1]Formulario PPGR1'!#REF!)</f>
        <v/>
      </c>
      <c r="E171" s="195" t="str">
        <f>IF('Formulario PPGR4 '!$G171="","",'[1]Formulario PPGR1'!#REF!)</f>
        <v/>
      </c>
      <c r="F171" s="195" t="str">
        <f>IF('Formulario PPGR4 '!$G171="","",'[1]Formulario PPGR1'!#REF!)</f>
        <v/>
      </c>
      <c r="G171" s="208"/>
      <c r="H171" s="208"/>
      <c r="I171" s="194"/>
      <c r="J171" s="194"/>
      <c r="K171" s="194" t="str">
        <f>IFERROR(VLOOKUP('Formulario PPGR4 '!$J171,[1]Prov!$A$2:$B$156,2,FALSE),"")</f>
        <v/>
      </c>
      <c r="L171" s="195"/>
      <c r="M171" s="195"/>
      <c r="N171" s="195"/>
      <c r="O171" s="198" t="str">
        <f>IFERROR(VLOOKUP($G171,[1]Catalogo!$G$20:$H$25,2,FALSE),"")</f>
        <v/>
      </c>
      <c r="P171" s="200"/>
    </row>
    <row r="172" spans="2:16">
      <c r="B172" s="195" t="str">
        <f>IF('Formulario PPGR4 '!$G172="","",CONCATENATE('Formulario PPGR4 '!$C172,".",'Formulario PPGR4 '!$D172,".",'Formulario PPGR4 '!$E172,".",'Formulario PPGR4 '!$F172))</f>
        <v/>
      </c>
      <c r="C172" s="195" t="str">
        <f>IF('Formulario PPGR4 '!$G172="","",'[1]Formulario PPGR1'!#REF!)</f>
        <v/>
      </c>
      <c r="D172" s="195" t="str">
        <f>IF('Formulario PPGR4 '!$G172="","",'[1]Formulario PPGR1'!#REF!)</f>
        <v/>
      </c>
      <c r="E172" s="195" t="str">
        <f>IF('Formulario PPGR4 '!$G172="","",'[1]Formulario PPGR1'!#REF!)</f>
        <v/>
      </c>
      <c r="F172" s="195" t="str">
        <f>IF('Formulario PPGR4 '!$G172="","",'[1]Formulario PPGR1'!#REF!)</f>
        <v/>
      </c>
      <c r="G172" s="208"/>
      <c r="H172" s="208"/>
      <c r="I172" s="194"/>
      <c r="J172" s="194"/>
      <c r="K172" s="194" t="str">
        <f>IFERROR(VLOOKUP('Formulario PPGR4 '!$J172,[1]Prov!$A$2:$B$156,2,FALSE),"")</f>
        <v/>
      </c>
      <c r="L172" s="195"/>
      <c r="M172" s="195"/>
      <c r="N172" s="195"/>
      <c r="O172" s="198" t="str">
        <f>IFERROR(VLOOKUP($G172,[1]Catalogo!$G$20:$H$25,2,FALSE),"")</f>
        <v/>
      </c>
      <c r="P172" s="200"/>
    </row>
    <row r="173" spans="2:16">
      <c r="B173" s="195" t="str">
        <f>IF('Formulario PPGR4 '!$G173="","",CONCATENATE('Formulario PPGR4 '!$C173,".",'Formulario PPGR4 '!$D173,".",'Formulario PPGR4 '!$E173,".",'Formulario PPGR4 '!$F173))</f>
        <v/>
      </c>
      <c r="C173" s="195" t="str">
        <f>IF('Formulario PPGR4 '!$G173="","",'[1]Formulario PPGR1'!#REF!)</f>
        <v/>
      </c>
      <c r="D173" s="195" t="str">
        <f>IF('Formulario PPGR4 '!$G173="","",'[1]Formulario PPGR1'!#REF!)</f>
        <v/>
      </c>
      <c r="E173" s="195" t="str">
        <f>IF('Formulario PPGR4 '!$G173="","",'[1]Formulario PPGR1'!#REF!)</f>
        <v/>
      </c>
      <c r="F173" s="195" t="str">
        <f>IF('Formulario PPGR4 '!$G173="","",'[1]Formulario PPGR1'!#REF!)</f>
        <v/>
      </c>
      <c r="G173" s="208"/>
      <c r="H173" s="208"/>
      <c r="I173" s="194"/>
      <c r="J173" s="194"/>
      <c r="K173" s="194" t="str">
        <f>IFERROR(VLOOKUP('Formulario PPGR4 '!$J173,[1]Prov!$A$2:$B$156,2,FALSE),"")</f>
        <v/>
      </c>
      <c r="L173" s="195"/>
      <c r="M173" s="195"/>
      <c r="N173" s="195"/>
      <c r="O173" s="198" t="str">
        <f>IFERROR(VLOOKUP($G173,[1]Catalogo!$G$20:$H$25,2,FALSE),"")</f>
        <v/>
      </c>
      <c r="P173" s="200"/>
    </row>
    <row r="174" spans="2:16">
      <c r="B174" s="195" t="str">
        <f>IF('Formulario PPGR4 '!$G174="","",CONCATENATE('Formulario PPGR4 '!$C174,".",'Formulario PPGR4 '!$D174,".",'Formulario PPGR4 '!$E174,".",'Formulario PPGR4 '!$F174))</f>
        <v/>
      </c>
      <c r="C174" s="195" t="str">
        <f>IF('Formulario PPGR4 '!$G174="","",'[1]Formulario PPGR1'!#REF!)</f>
        <v/>
      </c>
      <c r="D174" s="195" t="str">
        <f>IF('Formulario PPGR4 '!$G174="","",'[1]Formulario PPGR1'!#REF!)</f>
        <v/>
      </c>
      <c r="E174" s="195" t="str">
        <f>IF('Formulario PPGR4 '!$G174="","",'[1]Formulario PPGR1'!#REF!)</f>
        <v/>
      </c>
      <c r="F174" s="195" t="str">
        <f>IF('Formulario PPGR4 '!$G174="","",'[1]Formulario PPGR1'!#REF!)</f>
        <v/>
      </c>
      <c r="G174" s="208"/>
      <c r="H174" s="208"/>
      <c r="I174" s="194"/>
      <c r="J174" s="194"/>
      <c r="K174" s="194" t="str">
        <f>IFERROR(VLOOKUP('Formulario PPGR4 '!$J174,[1]Prov!$A$2:$B$156,2,FALSE),"")</f>
        <v/>
      </c>
      <c r="L174" s="195"/>
      <c r="M174" s="195"/>
      <c r="N174" s="195"/>
      <c r="O174" s="198" t="str">
        <f>IFERROR(VLOOKUP($G174,[1]Catalogo!$G$20:$H$25,2,FALSE),"")</f>
        <v/>
      </c>
      <c r="P174" s="200"/>
    </row>
    <row r="175" spans="2:16">
      <c r="B175" s="195" t="str">
        <f>IF('Formulario PPGR4 '!$G175="","",CONCATENATE('Formulario PPGR4 '!$C175,".",'Formulario PPGR4 '!$D175,".",'Formulario PPGR4 '!$E175,".",'Formulario PPGR4 '!$F175))</f>
        <v/>
      </c>
      <c r="C175" s="195" t="str">
        <f>IF('Formulario PPGR4 '!$G175="","",'[1]Formulario PPGR1'!#REF!)</f>
        <v/>
      </c>
      <c r="D175" s="195" t="str">
        <f>IF('Formulario PPGR4 '!$G175="","",'[1]Formulario PPGR1'!#REF!)</f>
        <v/>
      </c>
      <c r="E175" s="195" t="str">
        <f>IF('Formulario PPGR4 '!$G175="","",'[1]Formulario PPGR1'!#REF!)</f>
        <v/>
      </c>
      <c r="F175" s="195" t="str">
        <f>IF('Formulario PPGR4 '!$G175="","",'[1]Formulario PPGR1'!#REF!)</f>
        <v/>
      </c>
      <c r="G175" s="208"/>
      <c r="H175" s="208"/>
      <c r="I175" s="194"/>
      <c r="J175" s="194"/>
      <c r="K175" s="194" t="str">
        <f>IFERROR(VLOOKUP('Formulario PPGR4 '!$J175,[1]Prov!$A$2:$B$156,2,FALSE),"")</f>
        <v/>
      </c>
      <c r="L175" s="195"/>
      <c r="M175" s="195"/>
      <c r="N175" s="195"/>
      <c r="O175" s="198" t="str">
        <f>IFERROR(VLOOKUP($G175,[1]Catalogo!$G$20:$H$25,2,FALSE),"")</f>
        <v/>
      </c>
      <c r="P175" s="200"/>
    </row>
    <row r="176" spans="2:16">
      <c r="B176" s="195" t="str">
        <f>IF('Formulario PPGR4 '!$G176="","",CONCATENATE('Formulario PPGR4 '!$C176,".",'Formulario PPGR4 '!$D176,".",'Formulario PPGR4 '!$E176,".",'Formulario PPGR4 '!$F176))</f>
        <v/>
      </c>
      <c r="C176" s="195" t="str">
        <f>IF('Formulario PPGR4 '!$G176="","",'[1]Formulario PPGR1'!#REF!)</f>
        <v/>
      </c>
      <c r="D176" s="195" t="str">
        <f>IF('Formulario PPGR4 '!$G176="","",'[1]Formulario PPGR1'!#REF!)</f>
        <v/>
      </c>
      <c r="E176" s="195" t="str">
        <f>IF('Formulario PPGR4 '!$G176="","",'[1]Formulario PPGR1'!#REF!)</f>
        <v/>
      </c>
      <c r="F176" s="195" t="str">
        <f>IF('Formulario PPGR4 '!$G176="","",'[1]Formulario PPGR1'!#REF!)</f>
        <v/>
      </c>
      <c r="G176" s="208"/>
      <c r="H176" s="208"/>
      <c r="I176" s="194"/>
      <c r="J176" s="194"/>
      <c r="K176" s="194" t="str">
        <f>IFERROR(VLOOKUP('Formulario PPGR4 '!$J176,[1]Prov!$A$2:$B$156,2,FALSE),"")</f>
        <v/>
      </c>
      <c r="L176" s="195"/>
      <c r="M176" s="195"/>
      <c r="N176" s="195"/>
      <c r="O176" s="198" t="str">
        <f>IFERROR(VLOOKUP($G176,[1]Catalogo!$G$20:$H$25,2,FALSE),"")</f>
        <v/>
      </c>
      <c r="P176" s="200"/>
    </row>
    <row r="177" spans="2:16">
      <c r="B177" s="195" t="str">
        <f>IF('Formulario PPGR4 '!$G177="","",CONCATENATE('Formulario PPGR4 '!$C177,".",'Formulario PPGR4 '!$D177,".",'Formulario PPGR4 '!$E177,".",'Formulario PPGR4 '!$F177))</f>
        <v/>
      </c>
      <c r="C177" s="195" t="str">
        <f>IF('Formulario PPGR4 '!$G177="","",'[1]Formulario PPGR1'!#REF!)</f>
        <v/>
      </c>
      <c r="D177" s="195" t="str">
        <f>IF('Formulario PPGR4 '!$G177="","",'[1]Formulario PPGR1'!#REF!)</f>
        <v/>
      </c>
      <c r="E177" s="195" t="str">
        <f>IF('Formulario PPGR4 '!$G177="","",'[1]Formulario PPGR1'!#REF!)</f>
        <v/>
      </c>
      <c r="F177" s="195" t="str">
        <f>IF('Formulario PPGR4 '!$G177="","",'[1]Formulario PPGR1'!#REF!)</f>
        <v/>
      </c>
      <c r="G177" s="208"/>
      <c r="H177" s="208"/>
      <c r="I177" s="194"/>
      <c r="J177" s="194"/>
      <c r="K177" s="194" t="str">
        <f>IFERROR(VLOOKUP('Formulario PPGR4 '!$J177,[1]Prov!$A$2:$B$156,2,FALSE),"")</f>
        <v/>
      </c>
      <c r="L177" s="195"/>
      <c r="M177" s="195"/>
      <c r="N177" s="195"/>
      <c r="O177" s="198" t="str">
        <f>IFERROR(VLOOKUP($G177,[1]Catalogo!$G$20:$H$25,2,FALSE),"")</f>
        <v/>
      </c>
      <c r="P177" s="200"/>
    </row>
    <row r="178" spans="2:16">
      <c r="B178" s="195" t="str">
        <f>IF('Formulario PPGR4 '!$G178="","",CONCATENATE('Formulario PPGR4 '!$C178,".",'Formulario PPGR4 '!$D178,".",'Formulario PPGR4 '!$E178,".",'Formulario PPGR4 '!$F178))</f>
        <v/>
      </c>
      <c r="C178" s="195" t="str">
        <f>IF('Formulario PPGR4 '!$G178="","",'[1]Formulario PPGR1'!#REF!)</f>
        <v/>
      </c>
      <c r="D178" s="195" t="str">
        <f>IF('Formulario PPGR4 '!$G178="","",'[1]Formulario PPGR1'!#REF!)</f>
        <v/>
      </c>
      <c r="E178" s="195" t="str">
        <f>IF('Formulario PPGR4 '!$G178="","",'[1]Formulario PPGR1'!#REF!)</f>
        <v/>
      </c>
      <c r="F178" s="195" t="str">
        <f>IF('Formulario PPGR4 '!$G178="","",'[1]Formulario PPGR1'!#REF!)</f>
        <v/>
      </c>
      <c r="G178" s="208"/>
      <c r="H178" s="208"/>
      <c r="I178" s="194"/>
      <c r="J178" s="194"/>
      <c r="K178" s="194" t="str">
        <f>IFERROR(VLOOKUP('Formulario PPGR4 '!$J178,[1]Prov!$A$2:$B$156,2,FALSE),"")</f>
        <v/>
      </c>
      <c r="L178" s="195"/>
      <c r="M178" s="195"/>
      <c r="N178" s="195"/>
      <c r="O178" s="198" t="str">
        <f>IFERROR(VLOOKUP($G178,[1]Catalogo!$G$20:$H$25,2,FALSE),"")</f>
        <v/>
      </c>
      <c r="P178" s="200"/>
    </row>
    <row r="179" spans="2:16">
      <c r="B179" s="195" t="str">
        <f>IF('Formulario PPGR4 '!$G179="","",CONCATENATE('Formulario PPGR4 '!$C179,".",'Formulario PPGR4 '!$D179,".",'Formulario PPGR4 '!$E179,".",'Formulario PPGR4 '!$F179))</f>
        <v/>
      </c>
      <c r="C179" s="195" t="str">
        <f>IF('Formulario PPGR4 '!$G179="","",'[1]Formulario PPGR1'!#REF!)</f>
        <v/>
      </c>
      <c r="D179" s="195" t="str">
        <f>IF('Formulario PPGR4 '!$G179="","",'[1]Formulario PPGR1'!#REF!)</f>
        <v/>
      </c>
      <c r="E179" s="195" t="str">
        <f>IF('Formulario PPGR4 '!$G179="","",'[1]Formulario PPGR1'!#REF!)</f>
        <v/>
      </c>
      <c r="F179" s="195" t="str">
        <f>IF('Formulario PPGR4 '!$G179="","",'[1]Formulario PPGR1'!#REF!)</f>
        <v/>
      </c>
      <c r="G179" s="208"/>
      <c r="H179" s="208"/>
      <c r="I179" s="194"/>
      <c r="J179" s="194"/>
      <c r="K179" s="194" t="str">
        <f>IFERROR(VLOOKUP('Formulario PPGR4 '!$J179,[1]Prov!$A$2:$B$156,2,FALSE),"")</f>
        <v/>
      </c>
      <c r="L179" s="195"/>
      <c r="M179" s="195"/>
      <c r="N179" s="195"/>
      <c r="O179" s="198" t="str">
        <f>IFERROR(VLOOKUP($G179,[1]Catalogo!$G$20:$H$25,2,FALSE),"")</f>
        <v/>
      </c>
      <c r="P179" s="200"/>
    </row>
    <row r="180" spans="2:16">
      <c r="B180" s="195" t="str">
        <f>IF('Formulario PPGR4 '!$G180="","",CONCATENATE('Formulario PPGR4 '!$C180,".",'Formulario PPGR4 '!$D180,".",'Formulario PPGR4 '!$E180,".",'Formulario PPGR4 '!$F180))</f>
        <v/>
      </c>
      <c r="C180" s="195" t="str">
        <f>IF('Formulario PPGR4 '!$G180="","",'[1]Formulario PPGR1'!#REF!)</f>
        <v/>
      </c>
      <c r="D180" s="195" t="str">
        <f>IF('Formulario PPGR4 '!$G180="","",'[1]Formulario PPGR1'!#REF!)</f>
        <v/>
      </c>
      <c r="E180" s="195" t="str">
        <f>IF('Formulario PPGR4 '!$G180="","",'[1]Formulario PPGR1'!#REF!)</f>
        <v/>
      </c>
      <c r="F180" s="195" t="str">
        <f>IF('Formulario PPGR4 '!$G180="","",'[1]Formulario PPGR1'!#REF!)</f>
        <v/>
      </c>
      <c r="G180" s="208"/>
      <c r="H180" s="208"/>
      <c r="I180" s="194"/>
      <c r="J180" s="194"/>
      <c r="K180" s="194" t="str">
        <f>IFERROR(VLOOKUP('Formulario PPGR4 '!$J180,[1]Prov!$A$2:$B$156,2,FALSE),"")</f>
        <v/>
      </c>
      <c r="L180" s="195"/>
      <c r="M180" s="195"/>
      <c r="N180" s="195"/>
      <c r="O180" s="198" t="str">
        <f>IFERROR(VLOOKUP($G180,[1]Catalogo!$G$20:$H$25,2,FALSE),"")</f>
        <v/>
      </c>
      <c r="P180" s="200"/>
    </row>
    <row r="181" spans="2:16">
      <c r="B181" s="195" t="str">
        <f>IF('Formulario PPGR4 '!$G181="","",CONCATENATE('Formulario PPGR4 '!$C181,".",'Formulario PPGR4 '!$D181,".",'Formulario PPGR4 '!$E181,".",'Formulario PPGR4 '!$F181))</f>
        <v/>
      </c>
      <c r="C181" s="195" t="str">
        <f>IF('Formulario PPGR4 '!$G181="","",'[1]Formulario PPGR1'!#REF!)</f>
        <v/>
      </c>
      <c r="D181" s="195" t="str">
        <f>IF('Formulario PPGR4 '!$G181="","",'[1]Formulario PPGR1'!#REF!)</f>
        <v/>
      </c>
      <c r="E181" s="195" t="str">
        <f>IF('Formulario PPGR4 '!$G181="","",'[1]Formulario PPGR1'!#REF!)</f>
        <v/>
      </c>
      <c r="F181" s="195" t="str">
        <f>IF('Formulario PPGR4 '!$G181="","",'[1]Formulario PPGR1'!#REF!)</f>
        <v/>
      </c>
      <c r="G181" s="208"/>
      <c r="H181" s="208"/>
      <c r="I181" s="194"/>
      <c r="J181" s="194"/>
      <c r="K181" s="194" t="str">
        <f>IFERROR(VLOOKUP('Formulario PPGR4 '!$J181,[1]Prov!$A$2:$B$156,2,FALSE),"")</f>
        <v/>
      </c>
      <c r="L181" s="195"/>
      <c r="M181" s="195"/>
      <c r="N181" s="195"/>
      <c r="O181" s="198" t="str">
        <f>IFERROR(VLOOKUP($G181,[1]Catalogo!$G$20:$H$25,2,FALSE),"")</f>
        <v/>
      </c>
      <c r="P181" s="200"/>
    </row>
    <row r="182" spans="2:16">
      <c r="B182" s="195" t="str">
        <f>IF('Formulario PPGR4 '!$G182="","",CONCATENATE('Formulario PPGR4 '!$C182,".",'Formulario PPGR4 '!$D182,".",'Formulario PPGR4 '!$E182,".",'Formulario PPGR4 '!$F182))</f>
        <v/>
      </c>
      <c r="C182" s="195" t="str">
        <f>IF('Formulario PPGR4 '!$G182="","",'[1]Formulario PPGR1'!#REF!)</f>
        <v/>
      </c>
      <c r="D182" s="195" t="str">
        <f>IF('Formulario PPGR4 '!$G182="","",'[1]Formulario PPGR1'!#REF!)</f>
        <v/>
      </c>
      <c r="E182" s="195" t="str">
        <f>IF('Formulario PPGR4 '!$G182="","",'[1]Formulario PPGR1'!#REF!)</f>
        <v/>
      </c>
      <c r="F182" s="195" t="str">
        <f>IF('Formulario PPGR4 '!$G182="","",'[1]Formulario PPGR1'!#REF!)</f>
        <v/>
      </c>
      <c r="G182" s="208"/>
      <c r="H182" s="208"/>
      <c r="I182" s="194"/>
      <c r="J182" s="194"/>
      <c r="K182" s="194" t="str">
        <f>IFERROR(VLOOKUP('Formulario PPGR4 '!$J182,[1]Prov!$A$2:$B$156,2,FALSE),"")</f>
        <v/>
      </c>
      <c r="L182" s="195"/>
      <c r="M182" s="195"/>
      <c r="N182" s="195"/>
      <c r="O182" s="198" t="str">
        <f>IFERROR(VLOOKUP($G182,[1]Catalogo!$G$20:$H$25,2,FALSE),"")</f>
        <v/>
      </c>
      <c r="P182" s="200"/>
    </row>
    <row r="183" spans="2:16">
      <c r="B183" s="195" t="str">
        <f>IF('Formulario PPGR4 '!$G183="","",CONCATENATE('Formulario PPGR4 '!$C183,".",'Formulario PPGR4 '!$D183,".",'Formulario PPGR4 '!$E183,".",'Formulario PPGR4 '!$F183))</f>
        <v/>
      </c>
      <c r="C183" s="195" t="str">
        <f>IF('Formulario PPGR4 '!$G183="","",'[1]Formulario PPGR1'!#REF!)</f>
        <v/>
      </c>
      <c r="D183" s="195" t="str">
        <f>IF('Formulario PPGR4 '!$G183="","",'[1]Formulario PPGR1'!#REF!)</f>
        <v/>
      </c>
      <c r="E183" s="195" t="str">
        <f>IF('Formulario PPGR4 '!$G183="","",'[1]Formulario PPGR1'!#REF!)</f>
        <v/>
      </c>
      <c r="F183" s="195" t="str">
        <f>IF('Formulario PPGR4 '!$G183="","",'[1]Formulario PPGR1'!#REF!)</f>
        <v/>
      </c>
      <c r="G183" s="208"/>
      <c r="H183" s="208"/>
      <c r="I183" s="194"/>
      <c r="J183" s="194"/>
      <c r="K183" s="194" t="str">
        <f>IFERROR(VLOOKUP('Formulario PPGR4 '!$J183,[1]Prov!$A$2:$B$156,2,FALSE),"")</f>
        <v/>
      </c>
      <c r="L183" s="195"/>
      <c r="M183" s="195"/>
      <c r="N183" s="195"/>
      <c r="O183" s="198" t="str">
        <f>IFERROR(VLOOKUP($G183,[1]Catalogo!$G$20:$H$25,2,FALSE),"")</f>
        <v/>
      </c>
      <c r="P183" s="200"/>
    </row>
    <row r="184" spans="2:16">
      <c r="B184" s="195" t="str">
        <f>IF('Formulario PPGR4 '!$G184="","",CONCATENATE('Formulario PPGR4 '!$C184,".",'Formulario PPGR4 '!$D184,".",'Formulario PPGR4 '!$E184,".",'Formulario PPGR4 '!$F184))</f>
        <v/>
      </c>
      <c r="C184" s="195" t="str">
        <f>IF('Formulario PPGR4 '!$G184="","",'[1]Formulario PPGR1'!#REF!)</f>
        <v/>
      </c>
      <c r="D184" s="195" t="str">
        <f>IF('Formulario PPGR4 '!$G184="","",'[1]Formulario PPGR1'!#REF!)</f>
        <v/>
      </c>
      <c r="E184" s="195" t="str">
        <f>IF('Formulario PPGR4 '!$G184="","",'[1]Formulario PPGR1'!#REF!)</f>
        <v/>
      </c>
      <c r="F184" s="195" t="str">
        <f>IF('Formulario PPGR4 '!$G184="","",'[1]Formulario PPGR1'!#REF!)</f>
        <v/>
      </c>
      <c r="G184" s="208"/>
      <c r="H184" s="208"/>
      <c r="I184" s="194"/>
      <c r="J184" s="194"/>
      <c r="K184" s="194" t="str">
        <f>IFERROR(VLOOKUP('Formulario PPGR4 '!$J184,[1]Prov!$A$2:$B$156,2,FALSE),"")</f>
        <v/>
      </c>
      <c r="L184" s="195"/>
      <c r="M184" s="195"/>
      <c r="N184" s="195"/>
      <c r="O184" s="198" t="str">
        <f>IFERROR(VLOOKUP($G184,[1]Catalogo!$G$20:$H$25,2,FALSE),"")</f>
        <v/>
      </c>
      <c r="P184" s="200"/>
    </row>
    <row r="185" spans="2:16">
      <c r="B185" s="195" t="str">
        <f>IF('Formulario PPGR4 '!$G185="","",CONCATENATE('Formulario PPGR4 '!$C185,".",'Formulario PPGR4 '!$D185,".",'Formulario PPGR4 '!$E185,".",'Formulario PPGR4 '!$F185))</f>
        <v/>
      </c>
      <c r="C185" s="195" t="str">
        <f>IF('Formulario PPGR4 '!$G185="","",'[1]Formulario PPGR1'!#REF!)</f>
        <v/>
      </c>
      <c r="D185" s="195" t="str">
        <f>IF('Formulario PPGR4 '!$G185="","",'[1]Formulario PPGR1'!#REF!)</f>
        <v/>
      </c>
      <c r="E185" s="195" t="str">
        <f>IF('Formulario PPGR4 '!$G185="","",'[1]Formulario PPGR1'!#REF!)</f>
        <v/>
      </c>
      <c r="F185" s="195" t="str">
        <f>IF('Formulario PPGR4 '!$G185="","",'[1]Formulario PPGR1'!#REF!)</f>
        <v/>
      </c>
      <c r="G185" s="208"/>
      <c r="H185" s="208"/>
      <c r="I185" s="194"/>
      <c r="J185" s="194"/>
      <c r="K185" s="194" t="str">
        <f>IFERROR(VLOOKUP('Formulario PPGR4 '!$J185,[1]Prov!$A$2:$B$156,2,FALSE),"")</f>
        <v/>
      </c>
      <c r="L185" s="195"/>
      <c r="M185" s="195"/>
      <c r="N185" s="195"/>
      <c r="O185" s="198" t="str">
        <f>IFERROR(VLOOKUP($G185,[1]Catalogo!$G$20:$H$25,2,FALSE),"")</f>
        <v/>
      </c>
      <c r="P185" s="200"/>
    </row>
    <row r="186" spans="2:16">
      <c r="B186" s="195" t="str">
        <f>IF('Formulario PPGR4 '!$G186="","",CONCATENATE('Formulario PPGR4 '!$C186,".",'Formulario PPGR4 '!$D186,".",'Formulario PPGR4 '!$E186,".",'Formulario PPGR4 '!$F186))</f>
        <v/>
      </c>
      <c r="C186" s="195" t="str">
        <f>IF('Formulario PPGR4 '!$G186="","",'[1]Formulario PPGR1'!#REF!)</f>
        <v/>
      </c>
      <c r="D186" s="195" t="str">
        <f>IF('Formulario PPGR4 '!$G186="","",'[1]Formulario PPGR1'!#REF!)</f>
        <v/>
      </c>
      <c r="E186" s="195" t="str">
        <f>IF('Formulario PPGR4 '!$G186="","",'[1]Formulario PPGR1'!#REF!)</f>
        <v/>
      </c>
      <c r="F186" s="195" t="str">
        <f>IF('Formulario PPGR4 '!$G186="","",'[1]Formulario PPGR1'!#REF!)</f>
        <v/>
      </c>
      <c r="G186" s="208"/>
      <c r="H186" s="208"/>
      <c r="I186" s="194"/>
      <c r="J186" s="194"/>
      <c r="K186" s="194" t="str">
        <f>IFERROR(VLOOKUP('Formulario PPGR4 '!$J186,[1]Prov!$A$2:$B$156,2,FALSE),"")</f>
        <v/>
      </c>
      <c r="L186" s="195"/>
      <c r="M186" s="195"/>
      <c r="N186" s="195"/>
      <c r="O186" s="198" t="str">
        <f>IFERROR(VLOOKUP($G186,[1]Catalogo!$G$20:$H$25,2,FALSE),"")</f>
        <v/>
      </c>
      <c r="P186" s="200"/>
    </row>
    <row r="187" spans="2:16">
      <c r="B187" s="195" t="str">
        <f>IF('Formulario PPGR4 '!$G187="","",CONCATENATE('Formulario PPGR4 '!$C187,".",'Formulario PPGR4 '!$D187,".",'Formulario PPGR4 '!$E187,".",'Formulario PPGR4 '!$F187))</f>
        <v/>
      </c>
      <c r="C187" s="195" t="str">
        <f>IF('Formulario PPGR4 '!$G187="","",'[1]Formulario PPGR1'!#REF!)</f>
        <v/>
      </c>
      <c r="D187" s="195" t="str">
        <f>IF('Formulario PPGR4 '!$G187="","",'[1]Formulario PPGR1'!#REF!)</f>
        <v/>
      </c>
      <c r="E187" s="195" t="str">
        <f>IF('Formulario PPGR4 '!$G187="","",'[1]Formulario PPGR1'!#REF!)</f>
        <v/>
      </c>
      <c r="F187" s="195" t="str">
        <f>IF('Formulario PPGR4 '!$G187="","",'[1]Formulario PPGR1'!#REF!)</f>
        <v/>
      </c>
      <c r="G187" s="208"/>
      <c r="H187" s="208"/>
      <c r="I187" s="194"/>
      <c r="J187" s="194"/>
      <c r="K187" s="194" t="str">
        <f>IFERROR(VLOOKUP('Formulario PPGR4 '!$J187,[1]Prov!$A$2:$B$156,2,FALSE),"")</f>
        <v/>
      </c>
      <c r="L187" s="195"/>
      <c r="M187" s="195"/>
      <c r="N187" s="195"/>
      <c r="O187" s="198" t="str">
        <f>IFERROR(VLOOKUP($G187,[1]Catalogo!$G$20:$H$25,2,FALSE),"")</f>
        <v/>
      </c>
      <c r="P187" s="200"/>
    </row>
    <row r="188" spans="2:16">
      <c r="B188" s="195" t="str">
        <f>IF('Formulario PPGR4 '!$G188="","",CONCATENATE('Formulario PPGR4 '!$C188,".",'Formulario PPGR4 '!$D188,".",'Formulario PPGR4 '!$E188,".",'Formulario PPGR4 '!$F188))</f>
        <v/>
      </c>
      <c r="C188" s="195" t="str">
        <f>IF('Formulario PPGR4 '!$G188="","",'[1]Formulario PPGR1'!#REF!)</f>
        <v/>
      </c>
      <c r="D188" s="195" t="str">
        <f>IF('Formulario PPGR4 '!$G188="","",'[1]Formulario PPGR1'!#REF!)</f>
        <v/>
      </c>
      <c r="E188" s="195" t="str">
        <f>IF('Formulario PPGR4 '!$G188="","",'[1]Formulario PPGR1'!#REF!)</f>
        <v/>
      </c>
      <c r="F188" s="195" t="str">
        <f>IF('Formulario PPGR4 '!$G188="","",'[1]Formulario PPGR1'!#REF!)</f>
        <v/>
      </c>
      <c r="G188" s="208"/>
      <c r="H188" s="208"/>
      <c r="I188" s="194"/>
      <c r="J188" s="194"/>
      <c r="K188" s="194" t="str">
        <f>IFERROR(VLOOKUP('Formulario PPGR4 '!$J188,[1]Prov!$A$2:$B$156,2,FALSE),"")</f>
        <v/>
      </c>
      <c r="L188" s="195"/>
      <c r="M188" s="195"/>
      <c r="N188" s="195"/>
      <c r="O188" s="198" t="str">
        <f>IFERROR(VLOOKUP($G188,[1]Catalogo!$G$20:$H$25,2,FALSE),"")</f>
        <v/>
      </c>
      <c r="P188" s="200"/>
    </row>
    <row r="189" spans="2:16">
      <c r="B189" s="195" t="str">
        <f>IF('Formulario PPGR4 '!$G189="","",CONCATENATE('Formulario PPGR4 '!$C189,".",'Formulario PPGR4 '!$D189,".",'Formulario PPGR4 '!$E189,".",'Formulario PPGR4 '!$F189))</f>
        <v/>
      </c>
      <c r="C189" s="195" t="str">
        <f>IF('Formulario PPGR4 '!$G189="","",'[1]Formulario PPGR1'!#REF!)</f>
        <v/>
      </c>
      <c r="D189" s="195" t="str">
        <f>IF('Formulario PPGR4 '!$G189="","",'[1]Formulario PPGR1'!#REF!)</f>
        <v/>
      </c>
      <c r="E189" s="195" t="str">
        <f>IF('Formulario PPGR4 '!$G189="","",'[1]Formulario PPGR1'!#REF!)</f>
        <v/>
      </c>
      <c r="F189" s="195" t="str">
        <f>IF('Formulario PPGR4 '!$G189="","",'[1]Formulario PPGR1'!#REF!)</f>
        <v/>
      </c>
      <c r="G189" s="208"/>
      <c r="H189" s="208"/>
      <c r="I189" s="194"/>
      <c r="J189" s="194"/>
      <c r="K189" s="194" t="str">
        <f>IFERROR(VLOOKUP('Formulario PPGR4 '!$J189,[1]Prov!$A$2:$B$156,2,FALSE),"")</f>
        <v/>
      </c>
      <c r="L189" s="195"/>
      <c r="M189" s="195"/>
      <c r="N189" s="195"/>
      <c r="O189" s="198" t="str">
        <f>IFERROR(VLOOKUP($G189,[1]Catalogo!$G$20:$H$25,2,FALSE),"")</f>
        <v/>
      </c>
      <c r="P189" s="200"/>
    </row>
    <row r="190" spans="2:16">
      <c r="B190" s="195" t="str">
        <f>IF('Formulario PPGR4 '!$G190="","",CONCATENATE('Formulario PPGR4 '!$C190,".",'Formulario PPGR4 '!$D190,".",'Formulario PPGR4 '!$E190,".",'Formulario PPGR4 '!$F190))</f>
        <v/>
      </c>
      <c r="C190" s="195" t="str">
        <f>IF('Formulario PPGR4 '!$G190="","",'[1]Formulario PPGR1'!#REF!)</f>
        <v/>
      </c>
      <c r="D190" s="195" t="str">
        <f>IF('Formulario PPGR4 '!$G190="","",'[1]Formulario PPGR1'!#REF!)</f>
        <v/>
      </c>
      <c r="E190" s="195" t="str">
        <f>IF('Formulario PPGR4 '!$G190="","",'[1]Formulario PPGR1'!#REF!)</f>
        <v/>
      </c>
      <c r="F190" s="195" t="str">
        <f>IF('Formulario PPGR4 '!$G190="","",'[1]Formulario PPGR1'!#REF!)</f>
        <v/>
      </c>
      <c r="G190" s="208"/>
      <c r="H190" s="208"/>
      <c r="I190" s="194"/>
      <c r="J190" s="194"/>
      <c r="K190" s="194" t="str">
        <f>IFERROR(VLOOKUP('Formulario PPGR4 '!$J190,[1]Prov!$A$2:$B$156,2,FALSE),"")</f>
        <v/>
      </c>
      <c r="L190" s="195"/>
      <c r="M190" s="195"/>
      <c r="N190" s="195"/>
      <c r="O190" s="198" t="str">
        <f>IFERROR(VLOOKUP($G190,[1]Catalogo!$G$20:$H$25,2,FALSE),"")</f>
        <v/>
      </c>
      <c r="P190" s="200"/>
    </row>
    <row r="191" spans="2:16">
      <c r="B191" s="195" t="str">
        <f>IF('Formulario PPGR4 '!$G191="","",CONCATENATE('Formulario PPGR4 '!$C191,".",'Formulario PPGR4 '!$D191,".",'Formulario PPGR4 '!$E191,".",'Formulario PPGR4 '!$F191))</f>
        <v/>
      </c>
      <c r="C191" s="195" t="str">
        <f>IF('Formulario PPGR4 '!$G191="","",'[1]Formulario PPGR1'!#REF!)</f>
        <v/>
      </c>
      <c r="D191" s="195" t="str">
        <f>IF('Formulario PPGR4 '!$G191="","",'[1]Formulario PPGR1'!#REF!)</f>
        <v/>
      </c>
      <c r="E191" s="195" t="str">
        <f>IF('Formulario PPGR4 '!$G191="","",'[1]Formulario PPGR1'!#REF!)</f>
        <v/>
      </c>
      <c r="F191" s="195" t="str">
        <f>IF('Formulario PPGR4 '!$G191="","",'[1]Formulario PPGR1'!#REF!)</f>
        <v/>
      </c>
      <c r="G191" s="208"/>
      <c r="H191" s="208"/>
      <c r="I191" s="194"/>
      <c r="J191" s="194"/>
      <c r="K191" s="194" t="str">
        <f>IFERROR(VLOOKUP('Formulario PPGR4 '!$J191,[1]Prov!$A$2:$B$156,2,FALSE),"")</f>
        <v/>
      </c>
      <c r="L191" s="195"/>
      <c r="M191" s="195"/>
      <c r="N191" s="195"/>
      <c r="O191" s="198" t="str">
        <f>IFERROR(VLOOKUP($G191,[1]Catalogo!$G$20:$H$25,2,FALSE),"")</f>
        <v/>
      </c>
      <c r="P191" s="200"/>
    </row>
    <row r="192" spans="2:16">
      <c r="B192" s="195" t="str">
        <f>IF('Formulario PPGR4 '!$G192="","",CONCATENATE('Formulario PPGR4 '!$C192,".",'Formulario PPGR4 '!$D192,".",'Formulario PPGR4 '!$E192,".",'Formulario PPGR4 '!$F192))</f>
        <v/>
      </c>
      <c r="C192" s="195" t="str">
        <f>IF('Formulario PPGR4 '!$G192="","",'[1]Formulario PPGR1'!#REF!)</f>
        <v/>
      </c>
      <c r="D192" s="195" t="str">
        <f>IF('Formulario PPGR4 '!$G192="","",'[1]Formulario PPGR1'!#REF!)</f>
        <v/>
      </c>
      <c r="E192" s="195" t="str">
        <f>IF('Formulario PPGR4 '!$G192="","",'[1]Formulario PPGR1'!#REF!)</f>
        <v/>
      </c>
      <c r="F192" s="195" t="str">
        <f>IF('Formulario PPGR4 '!$G192="","",'[1]Formulario PPGR1'!#REF!)</f>
        <v/>
      </c>
      <c r="G192" s="208"/>
      <c r="H192" s="208"/>
      <c r="I192" s="194"/>
      <c r="J192" s="194"/>
      <c r="K192" s="194" t="str">
        <f>IFERROR(VLOOKUP('Formulario PPGR4 '!$J192,[1]Prov!$A$2:$B$156,2,FALSE),"")</f>
        <v/>
      </c>
      <c r="L192" s="195"/>
      <c r="M192" s="195"/>
      <c r="N192" s="195"/>
      <c r="O192" s="198" t="str">
        <f>IFERROR(VLOOKUP($G192,[1]Catalogo!$G$20:$H$25,2,FALSE),"")</f>
        <v/>
      </c>
      <c r="P192" s="200"/>
    </row>
    <row r="193" spans="2:16">
      <c r="B193" s="195" t="str">
        <f>IF('Formulario PPGR4 '!$G193="","",CONCATENATE('Formulario PPGR4 '!$C193,".",'Formulario PPGR4 '!$D193,".",'Formulario PPGR4 '!$E193,".",'Formulario PPGR4 '!$F193))</f>
        <v/>
      </c>
      <c r="C193" s="195" t="str">
        <f>IF('Formulario PPGR4 '!$G193="","",'[1]Formulario PPGR1'!#REF!)</f>
        <v/>
      </c>
      <c r="D193" s="195" t="str">
        <f>IF('Formulario PPGR4 '!$G193="","",'[1]Formulario PPGR1'!#REF!)</f>
        <v/>
      </c>
      <c r="E193" s="195" t="str">
        <f>IF('Formulario PPGR4 '!$G193="","",'[1]Formulario PPGR1'!#REF!)</f>
        <v/>
      </c>
      <c r="F193" s="195" t="str">
        <f>IF('Formulario PPGR4 '!$G193="","",'[1]Formulario PPGR1'!#REF!)</f>
        <v/>
      </c>
      <c r="G193" s="208"/>
      <c r="H193" s="208"/>
      <c r="I193" s="194"/>
      <c r="J193" s="194"/>
      <c r="K193" s="194" t="str">
        <f>IFERROR(VLOOKUP('Formulario PPGR4 '!$J193,[1]Prov!$A$2:$B$156,2,FALSE),"")</f>
        <v/>
      </c>
      <c r="L193" s="195"/>
      <c r="M193" s="195"/>
      <c r="N193" s="195"/>
      <c r="O193" s="198" t="str">
        <f>IFERROR(VLOOKUP($G193,[1]Catalogo!$G$20:$H$25,2,FALSE),"")</f>
        <v/>
      </c>
      <c r="P193" s="200"/>
    </row>
    <row r="194" spans="2:16">
      <c r="B194" s="195" t="str">
        <f>IF('Formulario PPGR4 '!$G194="","",CONCATENATE('Formulario PPGR4 '!$C194,".",'Formulario PPGR4 '!$D194,".",'Formulario PPGR4 '!$E194,".",'Formulario PPGR4 '!$F194))</f>
        <v/>
      </c>
      <c r="C194" s="195" t="str">
        <f>IF('Formulario PPGR4 '!$G194="","",'[1]Formulario PPGR1'!#REF!)</f>
        <v/>
      </c>
      <c r="D194" s="195" t="str">
        <f>IF('Formulario PPGR4 '!$G194="","",'[1]Formulario PPGR1'!#REF!)</f>
        <v/>
      </c>
      <c r="E194" s="195" t="str">
        <f>IF('Formulario PPGR4 '!$G194="","",'[1]Formulario PPGR1'!#REF!)</f>
        <v/>
      </c>
      <c r="F194" s="195" t="str">
        <f>IF('Formulario PPGR4 '!$G194="","",'[1]Formulario PPGR1'!#REF!)</f>
        <v/>
      </c>
      <c r="G194" s="208"/>
      <c r="H194" s="208"/>
      <c r="I194" s="194"/>
      <c r="J194" s="194"/>
      <c r="K194" s="194" t="str">
        <f>IFERROR(VLOOKUP('Formulario PPGR4 '!$J194,[1]Prov!$A$2:$B$156,2,FALSE),"")</f>
        <v/>
      </c>
      <c r="L194" s="195"/>
      <c r="M194" s="195"/>
      <c r="N194" s="195"/>
      <c r="O194" s="198" t="str">
        <f>IFERROR(VLOOKUP($G194,[1]Catalogo!$G$20:$H$25,2,FALSE),"")</f>
        <v/>
      </c>
      <c r="P194" s="200"/>
    </row>
    <row r="195" spans="2:16">
      <c r="B195" s="195" t="str">
        <f>IF('Formulario PPGR4 '!$G195="","",CONCATENATE('Formulario PPGR4 '!$C195,".",'Formulario PPGR4 '!$D195,".",'Formulario PPGR4 '!$E195,".",'Formulario PPGR4 '!$F195))</f>
        <v/>
      </c>
      <c r="C195" s="195" t="str">
        <f>IF('Formulario PPGR4 '!$G195="","",'[1]Formulario PPGR1'!#REF!)</f>
        <v/>
      </c>
      <c r="D195" s="195" t="str">
        <f>IF('Formulario PPGR4 '!$G195="","",'[1]Formulario PPGR1'!#REF!)</f>
        <v/>
      </c>
      <c r="E195" s="195" t="str">
        <f>IF('Formulario PPGR4 '!$G195="","",'[1]Formulario PPGR1'!#REF!)</f>
        <v/>
      </c>
      <c r="F195" s="195" t="str">
        <f>IF('Formulario PPGR4 '!$G195="","",'[1]Formulario PPGR1'!#REF!)</f>
        <v/>
      </c>
      <c r="G195" s="208"/>
      <c r="H195" s="208"/>
      <c r="I195" s="194"/>
      <c r="J195" s="194"/>
      <c r="K195" s="194" t="str">
        <f>IFERROR(VLOOKUP('Formulario PPGR4 '!$J195,[1]Prov!$A$2:$B$156,2,FALSE),"")</f>
        <v/>
      </c>
      <c r="L195" s="195"/>
      <c r="M195" s="195"/>
      <c r="N195" s="195"/>
      <c r="O195" s="198" t="str">
        <f>IFERROR(VLOOKUP($G195,[1]Catalogo!$G$20:$H$25,2,FALSE),"")</f>
        <v/>
      </c>
      <c r="P195" s="200"/>
    </row>
    <row r="196" spans="2:16">
      <c r="B196" s="195" t="str">
        <f>IF('Formulario PPGR4 '!$G196="","",CONCATENATE('Formulario PPGR4 '!$C196,".",'Formulario PPGR4 '!$D196,".",'Formulario PPGR4 '!$E196,".",'Formulario PPGR4 '!$F196))</f>
        <v/>
      </c>
      <c r="C196" s="195" t="str">
        <f>IF('Formulario PPGR4 '!$G196="","",'[1]Formulario PPGR1'!#REF!)</f>
        <v/>
      </c>
      <c r="D196" s="195" t="str">
        <f>IF('Formulario PPGR4 '!$G196="","",'[1]Formulario PPGR1'!#REF!)</f>
        <v/>
      </c>
      <c r="E196" s="195" t="str">
        <f>IF('Formulario PPGR4 '!$G196="","",'[1]Formulario PPGR1'!#REF!)</f>
        <v/>
      </c>
      <c r="F196" s="195" t="str">
        <f>IF('Formulario PPGR4 '!$G196="","",'[1]Formulario PPGR1'!#REF!)</f>
        <v/>
      </c>
      <c r="G196" s="208"/>
      <c r="H196" s="208"/>
      <c r="I196" s="194"/>
      <c r="J196" s="194"/>
      <c r="K196" s="194" t="str">
        <f>IFERROR(VLOOKUP('Formulario PPGR4 '!$J196,[1]Prov!$A$2:$B$156,2,FALSE),"")</f>
        <v/>
      </c>
      <c r="L196" s="195"/>
      <c r="M196" s="195"/>
      <c r="N196" s="195"/>
      <c r="O196" s="198" t="str">
        <f>IFERROR(VLOOKUP($G196,[1]Catalogo!$G$20:$H$25,2,FALSE),"")</f>
        <v/>
      </c>
      <c r="P196" s="200"/>
    </row>
    <row r="197" spans="2:16">
      <c r="B197" s="195" t="str">
        <f>IF('Formulario PPGR4 '!$G197="","",CONCATENATE('Formulario PPGR4 '!$C197,".",'Formulario PPGR4 '!$D197,".",'Formulario PPGR4 '!$E197,".",'Formulario PPGR4 '!$F197))</f>
        <v/>
      </c>
      <c r="C197" s="195" t="str">
        <f>IF('Formulario PPGR4 '!$G197="","",'[1]Formulario PPGR1'!#REF!)</f>
        <v/>
      </c>
      <c r="D197" s="195" t="str">
        <f>IF('Formulario PPGR4 '!$G197="","",'[1]Formulario PPGR1'!#REF!)</f>
        <v/>
      </c>
      <c r="E197" s="195" t="str">
        <f>IF('Formulario PPGR4 '!$G197="","",'[1]Formulario PPGR1'!#REF!)</f>
        <v/>
      </c>
      <c r="F197" s="195" t="str">
        <f>IF('Formulario PPGR4 '!$G197="","",'[1]Formulario PPGR1'!#REF!)</f>
        <v/>
      </c>
      <c r="G197" s="208"/>
      <c r="H197" s="208"/>
      <c r="I197" s="194"/>
      <c r="J197" s="194"/>
      <c r="K197" s="194" t="str">
        <f>IFERROR(VLOOKUP('Formulario PPGR4 '!$J197,[1]Prov!$A$2:$B$156,2,FALSE),"")</f>
        <v/>
      </c>
      <c r="L197" s="195"/>
      <c r="M197" s="195"/>
      <c r="N197" s="195"/>
      <c r="O197" s="198" t="str">
        <f>IFERROR(VLOOKUP($G197,[1]Catalogo!$G$20:$H$25,2,FALSE),"")</f>
        <v/>
      </c>
      <c r="P197" s="200"/>
    </row>
    <row r="198" spans="2:16">
      <c r="B198" s="195" t="str">
        <f>IF('Formulario PPGR4 '!$G198="","",CONCATENATE('Formulario PPGR4 '!$C198,".",'Formulario PPGR4 '!$D198,".",'Formulario PPGR4 '!$E198,".",'Formulario PPGR4 '!$F198))</f>
        <v/>
      </c>
      <c r="C198" s="195" t="str">
        <f>IF('Formulario PPGR4 '!$G198="","",'[1]Formulario PPGR1'!#REF!)</f>
        <v/>
      </c>
      <c r="D198" s="195" t="str">
        <f>IF('Formulario PPGR4 '!$G198="","",'[1]Formulario PPGR1'!#REF!)</f>
        <v/>
      </c>
      <c r="E198" s="195" t="str">
        <f>IF('Formulario PPGR4 '!$G198="","",'[1]Formulario PPGR1'!#REF!)</f>
        <v/>
      </c>
      <c r="F198" s="195" t="str">
        <f>IF('Formulario PPGR4 '!$G198="","",'[1]Formulario PPGR1'!#REF!)</f>
        <v/>
      </c>
      <c r="G198" s="208"/>
      <c r="H198" s="208"/>
      <c r="I198" s="194"/>
      <c r="J198" s="194"/>
      <c r="K198" s="194" t="str">
        <f>IFERROR(VLOOKUP('Formulario PPGR4 '!$J198,[1]Prov!$A$2:$B$156,2,FALSE),"")</f>
        <v/>
      </c>
      <c r="L198" s="195"/>
      <c r="M198" s="195"/>
      <c r="N198" s="195"/>
      <c r="O198" s="198" t="str">
        <f>IFERROR(VLOOKUP($G198,[1]Catalogo!$G$20:$H$25,2,FALSE),"")</f>
        <v/>
      </c>
      <c r="P198" s="200"/>
    </row>
    <row r="199" spans="2:16">
      <c r="B199" s="195" t="str">
        <f>IF('Formulario PPGR4 '!$G199="","",CONCATENATE('Formulario PPGR4 '!$C199,".",'Formulario PPGR4 '!$D199,".",'Formulario PPGR4 '!$E199,".",'Formulario PPGR4 '!$F199))</f>
        <v/>
      </c>
      <c r="C199" s="195" t="str">
        <f>IF('Formulario PPGR4 '!$G199="","",'[1]Formulario PPGR1'!#REF!)</f>
        <v/>
      </c>
      <c r="D199" s="195" t="str">
        <f>IF('Formulario PPGR4 '!$G199="","",'[1]Formulario PPGR1'!#REF!)</f>
        <v/>
      </c>
      <c r="E199" s="195" t="str">
        <f>IF('Formulario PPGR4 '!$G199="","",'[1]Formulario PPGR1'!#REF!)</f>
        <v/>
      </c>
      <c r="F199" s="195" t="str">
        <f>IF('Formulario PPGR4 '!$G199="","",'[1]Formulario PPGR1'!#REF!)</f>
        <v/>
      </c>
      <c r="G199" s="208"/>
      <c r="H199" s="208"/>
      <c r="I199" s="194"/>
      <c r="J199" s="194"/>
      <c r="K199" s="194" t="str">
        <f>IFERROR(VLOOKUP('Formulario PPGR4 '!$J199,[1]Prov!$A$2:$B$156,2,FALSE),"")</f>
        <v/>
      </c>
      <c r="L199" s="195"/>
      <c r="M199" s="195"/>
      <c r="N199" s="195"/>
      <c r="O199" s="198" t="str">
        <f>IFERROR(VLOOKUP($G199,[1]Catalogo!$G$20:$H$25,2,FALSE),"")</f>
        <v/>
      </c>
      <c r="P199" s="200"/>
    </row>
    <row r="200" spans="2:16">
      <c r="B200" s="195" t="str">
        <f>IF('Formulario PPGR4 '!$G200="","",CONCATENATE('Formulario PPGR4 '!$C200,".",'Formulario PPGR4 '!$D200,".",'Formulario PPGR4 '!$E200,".",'Formulario PPGR4 '!$F200))</f>
        <v/>
      </c>
      <c r="C200" s="195" t="str">
        <f>IF('Formulario PPGR4 '!$G200="","",'[1]Formulario PPGR1'!#REF!)</f>
        <v/>
      </c>
      <c r="D200" s="195" t="str">
        <f>IF('Formulario PPGR4 '!$G200="","",'[1]Formulario PPGR1'!#REF!)</f>
        <v/>
      </c>
      <c r="E200" s="195" t="str">
        <f>IF('Formulario PPGR4 '!$G200="","",'[1]Formulario PPGR1'!#REF!)</f>
        <v/>
      </c>
      <c r="F200" s="195" t="str">
        <f>IF('Formulario PPGR4 '!$G200="","",'[1]Formulario PPGR1'!#REF!)</f>
        <v/>
      </c>
      <c r="G200" s="208"/>
      <c r="H200" s="208"/>
      <c r="I200" s="194"/>
      <c r="J200" s="194"/>
      <c r="K200" s="194" t="str">
        <f>IFERROR(VLOOKUP('Formulario PPGR4 '!$J200,[1]Prov!$A$2:$B$156,2,FALSE),"")</f>
        <v/>
      </c>
      <c r="L200" s="195"/>
      <c r="M200" s="195"/>
      <c r="N200" s="195"/>
      <c r="O200" s="198" t="str">
        <f>IFERROR(VLOOKUP($G200,[1]Catalogo!$G$20:$H$25,2,FALSE),"")</f>
        <v/>
      </c>
      <c r="P200" s="200"/>
    </row>
    <row r="201" spans="2:16">
      <c r="B201" s="195" t="str">
        <f>IF('Formulario PPGR4 '!$G201="","",CONCATENATE('Formulario PPGR4 '!$C201,".",'Formulario PPGR4 '!$D201,".",'Formulario PPGR4 '!$E201,".",'Formulario PPGR4 '!$F201))</f>
        <v/>
      </c>
      <c r="C201" s="195" t="str">
        <f>IF('Formulario PPGR4 '!$G201="","",'[1]Formulario PPGR1'!#REF!)</f>
        <v/>
      </c>
      <c r="D201" s="195" t="str">
        <f>IF('Formulario PPGR4 '!$G201="","",'[1]Formulario PPGR1'!#REF!)</f>
        <v/>
      </c>
      <c r="E201" s="195" t="str">
        <f>IF('Formulario PPGR4 '!$G201="","",'[1]Formulario PPGR1'!#REF!)</f>
        <v/>
      </c>
      <c r="F201" s="195" t="str">
        <f>IF('Formulario PPGR4 '!$G201="","",'[1]Formulario PPGR1'!#REF!)</f>
        <v/>
      </c>
      <c r="G201" s="208"/>
      <c r="H201" s="208"/>
      <c r="I201" s="194"/>
      <c r="J201" s="194"/>
      <c r="K201" s="194" t="str">
        <f>IFERROR(VLOOKUP('Formulario PPGR4 '!$J201,[1]Prov!$A$2:$B$156,2,FALSE),"")</f>
        <v/>
      </c>
      <c r="L201" s="195"/>
      <c r="M201" s="195"/>
      <c r="N201" s="195"/>
      <c r="O201" s="198" t="str">
        <f>IFERROR(VLOOKUP($G201,[1]Catalogo!$G$20:$H$25,2,FALSE),"")</f>
        <v/>
      </c>
      <c r="P201" s="200"/>
    </row>
    <row r="202" spans="2:16">
      <c r="B202" s="195" t="str">
        <f>IF('Formulario PPGR4 '!$G202="","",CONCATENATE('Formulario PPGR4 '!$C202,".",'Formulario PPGR4 '!$D202,".",'Formulario PPGR4 '!$E202,".",'Formulario PPGR4 '!$F202))</f>
        <v/>
      </c>
      <c r="C202" s="195" t="str">
        <f>IF('Formulario PPGR4 '!$G202="","",'[1]Formulario PPGR1'!#REF!)</f>
        <v/>
      </c>
      <c r="D202" s="195" t="str">
        <f>IF('Formulario PPGR4 '!$G202="","",'[1]Formulario PPGR1'!#REF!)</f>
        <v/>
      </c>
      <c r="E202" s="195" t="str">
        <f>IF('Formulario PPGR4 '!$G202="","",'[1]Formulario PPGR1'!#REF!)</f>
        <v/>
      </c>
      <c r="F202" s="195" t="str">
        <f>IF('Formulario PPGR4 '!$G202="","",'[1]Formulario PPGR1'!#REF!)</f>
        <v/>
      </c>
      <c r="G202" s="208"/>
      <c r="H202" s="208"/>
      <c r="I202" s="194"/>
      <c r="J202" s="194"/>
      <c r="K202" s="194" t="str">
        <f>IFERROR(VLOOKUP('Formulario PPGR4 '!$J202,[1]Prov!$A$2:$B$156,2,FALSE),"")</f>
        <v/>
      </c>
      <c r="L202" s="195"/>
      <c r="M202" s="195"/>
      <c r="N202" s="195"/>
      <c r="O202" s="198" t="str">
        <f>IFERROR(VLOOKUP($G202,[1]Catalogo!$G$20:$H$25,2,FALSE),"")</f>
        <v/>
      </c>
      <c r="P202" s="200"/>
    </row>
    <row r="203" spans="2:16">
      <c r="B203" s="195" t="str">
        <f>IF('Formulario PPGR4 '!$G203="","",CONCATENATE('Formulario PPGR4 '!$C203,".",'Formulario PPGR4 '!$D203,".",'Formulario PPGR4 '!$E203,".",'Formulario PPGR4 '!$F203))</f>
        <v/>
      </c>
      <c r="C203" s="195" t="str">
        <f>IF('Formulario PPGR4 '!$G203="","",'[1]Formulario PPGR1'!#REF!)</f>
        <v/>
      </c>
      <c r="D203" s="195" t="str">
        <f>IF('Formulario PPGR4 '!$G203="","",'[1]Formulario PPGR1'!#REF!)</f>
        <v/>
      </c>
      <c r="E203" s="195" t="str">
        <f>IF('Formulario PPGR4 '!$G203="","",'[1]Formulario PPGR1'!#REF!)</f>
        <v/>
      </c>
      <c r="F203" s="195" t="str">
        <f>IF('Formulario PPGR4 '!$G203="","",'[1]Formulario PPGR1'!#REF!)</f>
        <v/>
      </c>
      <c r="G203" s="208"/>
      <c r="H203" s="208"/>
      <c r="I203" s="194"/>
      <c r="J203" s="194"/>
      <c r="K203" s="194" t="str">
        <f>IFERROR(VLOOKUP('Formulario PPGR4 '!$J203,[1]Prov!$A$2:$B$156,2,FALSE),"")</f>
        <v/>
      </c>
      <c r="L203" s="195"/>
      <c r="M203" s="195"/>
      <c r="N203" s="195"/>
      <c r="O203" s="198" t="str">
        <f>IFERROR(VLOOKUP($G203,[1]Catalogo!$G$20:$H$25,2,FALSE),"")</f>
        <v/>
      </c>
      <c r="P203" s="200"/>
    </row>
    <row r="204" spans="2:16">
      <c r="B204" s="195" t="str">
        <f>IF('Formulario PPGR4 '!$G204="","",CONCATENATE('Formulario PPGR4 '!$C204,".",'Formulario PPGR4 '!$D204,".",'Formulario PPGR4 '!$E204,".",'Formulario PPGR4 '!$F204))</f>
        <v/>
      </c>
      <c r="C204" s="195" t="str">
        <f>IF('Formulario PPGR4 '!$G204="","",'[1]Formulario PPGR1'!#REF!)</f>
        <v/>
      </c>
      <c r="D204" s="195" t="str">
        <f>IF('Formulario PPGR4 '!$G204="","",'[1]Formulario PPGR1'!#REF!)</f>
        <v/>
      </c>
      <c r="E204" s="195" t="str">
        <f>IF('Formulario PPGR4 '!$G204="","",'[1]Formulario PPGR1'!#REF!)</f>
        <v/>
      </c>
      <c r="F204" s="195" t="str">
        <f>IF('Formulario PPGR4 '!$G204="","",'[1]Formulario PPGR1'!#REF!)</f>
        <v/>
      </c>
      <c r="G204" s="208"/>
      <c r="H204" s="208"/>
      <c r="I204" s="194"/>
      <c r="J204" s="194"/>
      <c r="K204" s="194" t="str">
        <f>IFERROR(VLOOKUP('Formulario PPGR4 '!$J204,[1]Prov!$A$2:$B$156,2,FALSE),"")</f>
        <v/>
      </c>
      <c r="L204" s="195"/>
      <c r="M204" s="195"/>
      <c r="N204" s="195"/>
      <c r="O204" s="198" t="str">
        <f>IFERROR(VLOOKUP($G204,[1]Catalogo!$G$20:$H$25,2,FALSE),"")</f>
        <v/>
      </c>
      <c r="P204" s="200"/>
    </row>
    <row r="205" spans="2:16">
      <c r="B205" s="195" t="str">
        <f>IF('Formulario PPGR4 '!$G205="","",CONCATENATE('Formulario PPGR4 '!$C205,".",'Formulario PPGR4 '!$D205,".",'Formulario PPGR4 '!$E205,".",'Formulario PPGR4 '!$F205))</f>
        <v/>
      </c>
      <c r="C205" s="195" t="str">
        <f>IF('Formulario PPGR4 '!$G205="","",'[1]Formulario PPGR1'!#REF!)</f>
        <v/>
      </c>
      <c r="D205" s="195" t="str">
        <f>IF('Formulario PPGR4 '!$G205="","",'[1]Formulario PPGR1'!#REF!)</f>
        <v/>
      </c>
      <c r="E205" s="195" t="str">
        <f>IF('Formulario PPGR4 '!$G205="","",'[1]Formulario PPGR1'!#REF!)</f>
        <v/>
      </c>
      <c r="F205" s="195" t="str">
        <f>IF('Formulario PPGR4 '!$G205="","",'[1]Formulario PPGR1'!#REF!)</f>
        <v/>
      </c>
      <c r="G205" s="208"/>
      <c r="H205" s="208"/>
      <c r="I205" s="194"/>
      <c r="J205" s="194"/>
      <c r="K205" s="194" t="str">
        <f>IFERROR(VLOOKUP('Formulario PPGR4 '!$J205,[1]Prov!$A$2:$B$156,2,FALSE),"")</f>
        <v/>
      </c>
      <c r="L205" s="195"/>
      <c r="M205" s="195"/>
      <c r="N205" s="195"/>
      <c r="O205" s="198" t="str">
        <f>IFERROR(VLOOKUP($G205,[1]Catalogo!$G$20:$H$25,2,FALSE),"")</f>
        <v/>
      </c>
      <c r="P205" s="200"/>
    </row>
    <row r="206" spans="2:16">
      <c r="B206" s="195" t="str">
        <f>IF('Formulario PPGR4 '!$G206="","",CONCATENATE('Formulario PPGR4 '!$C206,".",'Formulario PPGR4 '!$D206,".",'Formulario PPGR4 '!$E206,".",'Formulario PPGR4 '!$F206))</f>
        <v/>
      </c>
      <c r="C206" s="195" t="str">
        <f>IF('Formulario PPGR4 '!$G206="","",'[1]Formulario PPGR1'!#REF!)</f>
        <v/>
      </c>
      <c r="D206" s="195" t="str">
        <f>IF('Formulario PPGR4 '!$G206="","",'[1]Formulario PPGR1'!#REF!)</f>
        <v/>
      </c>
      <c r="E206" s="195" t="str">
        <f>IF('Formulario PPGR4 '!$G206="","",'[1]Formulario PPGR1'!#REF!)</f>
        <v/>
      </c>
      <c r="F206" s="195" t="str">
        <f>IF('Formulario PPGR4 '!$G206="","",'[1]Formulario PPGR1'!#REF!)</f>
        <v/>
      </c>
      <c r="G206" s="208"/>
      <c r="H206" s="208"/>
      <c r="I206" s="194"/>
      <c r="J206" s="194"/>
      <c r="K206" s="194" t="str">
        <f>IFERROR(VLOOKUP('Formulario PPGR4 '!$J206,[1]Prov!$A$2:$B$156,2,FALSE),"")</f>
        <v/>
      </c>
      <c r="L206" s="195"/>
      <c r="M206" s="195"/>
      <c r="N206" s="195"/>
      <c r="O206" s="198" t="str">
        <f>IFERROR(VLOOKUP($G206,[1]Catalogo!$G$20:$H$25,2,FALSE),"")</f>
        <v/>
      </c>
      <c r="P206" s="200"/>
    </row>
    <row r="207" spans="2:16">
      <c r="B207" s="195" t="str">
        <f>IF('Formulario PPGR4 '!$G207="","",CONCATENATE('Formulario PPGR4 '!$C207,".",'Formulario PPGR4 '!$D207,".",'Formulario PPGR4 '!$E207,".",'Formulario PPGR4 '!$F207))</f>
        <v/>
      </c>
      <c r="C207" s="195" t="str">
        <f>IF('Formulario PPGR4 '!$G207="","",'[1]Formulario PPGR1'!#REF!)</f>
        <v/>
      </c>
      <c r="D207" s="195" t="str">
        <f>IF('Formulario PPGR4 '!$G207="","",'[1]Formulario PPGR1'!#REF!)</f>
        <v/>
      </c>
      <c r="E207" s="195" t="str">
        <f>IF('Formulario PPGR4 '!$G207="","",'[1]Formulario PPGR1'!#REF!)</f>
        <v/>
      </c>
      <c r="F207" s="195" t="str">
        <f>IF('Formulario PPGR4 '!$G207="","",'[1]Formulario PPGR1'!#REF!)</f>
        <v/>
      </c>
      <c r="G207" s="208"/>
      <c r="H207" s="208"/>
      <c r="I207" s="194"/>
      <c r="J207" s="194"/>
      <c r="K207" s="194" t="str">
        <f>IFERROR(VLOOKUP('Formulario PPGR4 '!$J207,[1]Prov!$A$2:$B$156,2,FALSE),"")</f>
        <v/>
      </c>
      <c r="L207" s="195"/>
      <c r="M207" s="195"/>
      <c r="N207" s="195"/>
      <c r="O207" s="198" t="str">
        <f>IFERROR(VLOOKUP($G207,[1]Catalogo!$G$20:$H$25,2,FALSE),"")</f>
        <v/>
      </c>
      <c r="P207" s="200"/>
    </row>
    <row r="208" spans="2:16">
      <c r="B208" s="195" t="str">
        <f>IF('Formulario PPGR4 '!$G208="","",CONCATENATE('Formulario PPGR4 '!$C208,".",'Formulario PPGR4 '!$D208,".",'Formulario PPGR4 '!$E208,".",'Formulario PPGR4 '!$F208))</f>
        <v/>
      </c>
      <c r="C208" s="195" t="str">
        <f>IF('Formulario PPGR4 '!$G208="","",'[1]Formulario PPGR1'!#REF!)</f>
        <v/>
      </c>
      <c r="D208" s="195" t="str">
        <f>IF('Formulario PPGR4 '!$G208="","",'[1]Formulario PPGR1'!#REF!)</f>
        <v/>
      </c>
      <c r="E208" s="195" t="str">
        <f>IF('Formulario PPGR4 '!$G208="","",'[1]Formulario PPGR1'!#REF!)</f>
        <v/>
      </c>
      <c r="F208" s="195" t="str">
        <f>IF('Formulario PPGR4 '!$G208="","",'[1]Formulario PPGR1'!#REF!)</f>
        <v/>
      </c>
      <c r="G208" s="208"/>
      <c r="H208" s="208"/>
      <c r="I208" s="194"/>
      <c r="J208" s="194"/>
      <c r="K208" s="194" t="str">
        <f>IFERROR(VLOOKUP('Formulario PPGR4 '!$J208,[1]Prov!$A$2:$B$156,2,FALSE),"")</f>
        <v/>
      </c>
      <c r="L208" s="195"/>
      <c r="M208" s="195"/>
      <c r="N208" s="195"/>
      <c r="O208" s="198" t="str">
        <f>IFERROR(VLOOKUP($G208,[1]Catalogo!$G$20:$H$25,2,FALSE),"")</f>
        <v/>
      </c>
      <c r="P208" s="200"/>
    </row>
    <row r="209" spans="2:16">
      <c r="B209" s="195" t="str">
        <f>IF('Formulario PPGR4 '!$G209="","",CONCATENATE('Formulario PPGR4 '!$C209,".",'Formulario PPGR4 '!$D209,".",'Formulario PPGR4 '!$E209,".",'Formulario PPGR4 '!$F209))</f>
        <v/>
      </c>
      <c r="C209" s="195" t="str">
        <f>IF('Formulario PPGR4 '!$G209="","",'[1]Formulario PPGR1'!#REF!)</f>
        <v/>
      </c>
      <c r="D209" s="195" t="str">
        <f>IF('Formulario PPGR4 '!$G209="","",'[1]Formulario PPGR1'!#REF!)</f>
        <v/>
      </c>
      <c r="E209" s="195" t="str">
        <f>IF('Formulario PPGR4 '!$G209="","",'[1]Formulario PPGR1'!#REF!)</f>
        <v/>
      </c>
      <c r="F209" s="195" t="str">
        <f>IF('Formulario PPGR4 '!$G209="","",'[1]Formulario PPGR1'!#REF!)</f>
        <v/>
      </c>
      <c r="G209" s="208"/>
      <c r="H209" s="208"/>
      <c r="I209" s="194"/>
      <c r="J209" s="194"/>
      <c r="K209" s="194" t="str">
        <f>IFERROR(VLOOKUP('Formulario PPGR4 '!$J209,[1]Prov!$A$2:$B$156,2,FALSE),"")</f>
        <v/>
      </c>
      <c r="L209" s="195"/>
      <c r="M209" s="195"/>
      <c r="N209" s="195"/>
      <c r="O209" s="198" t="str">
        <f>IFERROR(VLOOKUP($G209,[1]Catalogo!$G$20:$H$25,2,FALSE),"")</f>
        <v/>
      </c>
      <c r="P209" s="200"/>
    </row>
    <row r="210" spans="2:16">
      <c r="B210" s="195" t="str">
        <f>IF('Formulario PPGR4 '!$G210="","",CONCATENATE('Formulario PPGR4 '!$C210,".",'Formulario PPGR4 '!$D210,".",'Formulario PPGR4 '!$E210,".",'Formulario PPGR4 '!$F210))</f>
        <v/>
      </c>
      <c r="C210" s="195" t="str">
        <f>IF('Formulario PPGR4 '!$G210="","",'[1]Formulario PPGR1'!#REF!)</f>
        <v/>
      </c>
      <c r="D210" s="195" t="str">
        <f>IF('Formulario PPGR4 '!$G210="","",'[1]Formulario PPGR1'!#REF!)</f>
        <v/>
      </c>
      <c r="E210" s="195" t="str">
        <f>IF('Formulario PPGR4 '!$G210="","",'[1]Formulario PPGR1'!#REF!)</f>
        <v/>
      </c>
      <c r="F210" s="195" t="str">
        <f>IF('Formulario PPGR4 '!$G210="","",'[1]Formulario PPGR1'!#REF!)</f>
        <v/>
      </c>
      <c r="G210" s="208"/>
      <c r="H210" s="208"/>
      <c r="I210" s="194"/>
      <c r="J210" s="194"/>
      <c r="K210" s="194" t="str">
        <f>IFERROR(VLOOKUP('Formulario PPGR4 '!$J210,[1]Prov!$A$2:$B$156,2,FALSE),"")</f>
        <v/>
      </c>
      <c r="L210" s="195"/>
      <c r="M210" s="195"/>
      <c r="N210" s="195"/>
      <c r="O210" s="198" t="str">
        <f>IFERROR(VLOOKUP($G210,[1]Catalogo!$G$20:$H$25,2,FALSE),"")</f>
        <v/>
      </c>
      <c r="P210" s="200"/>
    </row>
    <row r="211" spans="2:16">
      <c r="B211" s="195" t="str">
        <f>IF('Formulario PPGR4 '!$G211="","",CONCATENATE('Formulario PPGR4 '!$C211,".",'Formulario PPGR4 '!$D211,".",'Formulario PPGR4 '!$E211,".",'Formulario PPGR4 '!$F211))</f>
        <v/>
      </c>
      <c r="C211" s="195" t="str">
        <f>IF('Formulario PPGR4 '!$G211="","",'[1]Formulario PPGR1'!#REF!)</f>
        <v/>
      </c>
      <c r="D211" s="195" t="str">
        <f>IF('Formulario PPGR4 '!$G211="","",'[1]Formulario PPGR1'!#REF!)</f>
        <v/>
      </c>
      <c r="E211" s="195" t="str">
        <f>IF('Formulario PPGR4 '!$G211="","",'[1]Formulario PPGR1'!#REF!)</f>
        <v/>
      </c>
      <c r="F211" s="195" t="str">
        <f>IF('Formulario PPGR4 '!$G211="","",'[1]Formulario PPGR1'!#REF!)</f>
        <v/>
      </c>
      <c r="G211" s="208"/>
      <c r="H211" s="208"/>
      <c r="I211" s="194"/>
      <c r="J211" s="194"/>
      <c r="K211" s="194" t="str">
        <f>IFERROR(VLOOKUP('Formulario PPGR4 '!$J211,[1]Prov!$A$2:$B$156,2,FALSE),"")</f>
        <v/>
      </c>
      <c r="L211" s="195"/>
      <c r="M211" s="195"/>
      <c r="N211" s="195"/>
      <c r="O211" s="198" t="str">
        <f>IFERROR(VLOOKUP($G211,[1]Catalogo!$G$20:$H$25,2,FALSE),"")</f>
        <v/>
      </c>
      <c r="P211" s="200"/>
    </row>
    <row r="212" spans="2:16">
      <c r="B212" s="195" t="str">
        <f>IF('Formulario PPGR4 '!$G212="","",CONCATENATE('Formulario PPGR4 '!$C212,".",'Formulario PPGR4 '!$D212,".",'Formulario PPGR4 '!$E212,".",'Formulario PPGR4 '!$F212))</f>
        <v/>
      </c>
      <c r="C212" s="195" t="str">
        <f>IF('Formulario PPGR4 '!$G212="","",'[1]Formulario PPGR1'!#REF!)</f>
        <v/>
      </c>
      <c r="D212" s="195" t="str">
        <f>IF('Formulario PPGR4 '!$G212="","",'[1]Formulario PPGR1'!#REF!)</f>
        <v/>
      </c>
      <c r="E212" s="195" t="str">
        <f>IF('Formulario PPGR4 '!$G212="","",'[1]Formulario PPGR1'!#REF!)</f>
        <v/>
      </c>
      <c r="F212" s="195" t="str">
        <f>IF('Formulario PPGR4 '!$G212="","",'[1]Formulario PPGR1'!#REF!)</f>
        <v/>
      </c>
      <c r="G212" s="208"/>
      <c r="H212" s="208"/>
      <c r="I212" s="194"/>
      <c r="J212" s="194"/>
      <c r="K212" s="194" t="str">
        <f>IFERROR(VLOOKUP('Formulario PPGR4 '!$J212,[1]Prov!$A$2:$B$156,2,FALSE),"")</f>
        <v/>
      </c>
      <c r="L212" s="195"/>
      <c r="M212" s="195"/>
      <c r="N212" s="195"/>
      <c r="O212" s="198" t="str">
        <f>IFERROR(VLOOKUP($G212,[1]Catalogo!$G$20:$H$25,2,FALSE),"")</f>
        <v/>
      </c>
      <c r="P212" s="200"/>
    </row>
    <row r="213" spans="2:16">
      <c r="B213" s="195" t="str">
        <f>IF('Formulario PPGR4 '!$G213="","",CONCATENATE('Formulario PPGR4 '!$C213,".",'Formulario PPGR4 '!$D213,".",'Formulario PPGR4 '!$E213,".",'Formulario PPGR4 '!$F213))</f>
        <v/>
      </c>
      <c r="C213" s="195" t="str">
        <f>IF('Formulario PPGR4 '!$G213="","",'[1]Formulario PPGR1'!#REF!)</f>
        <v/>
      </c>
      <c r="D213" s="195" t="str">
        <f>IF('Formulario PPGR4 '!$G213="","",'[1]Formulario PPGR1'!#REF!)</f>
        <v/>
      </c>
      <c r="E213" s="195" t="str">
        <f>IF('Formulario PPGR4 '!$G213="","",'[1]Formulario PPGR1'!#REF!)</f>
        <v/>
      </c>
      <c r="F213" s="195" t="str">
        <f>IF('Formulario PPGR4 '!$G213="","",'[1]Formulario PPGR1'!#REF!)</f>
        <v/>
      </c>
      <c r="G213" s="208"/>
      <c r="H213" s="208"/>
      <c r="I213" s="194"/>
      <c r="J213" s="194"/>
      <c r="K213" s="194" t="str">
        <f>IFERROR(VLOOKUP('Formulario PPGR4 '!$J213,[1]Prov!$A$2:$B$156,2,FALSE),"")</f>
        <v/>
      </c>
      <c r="L213" s="195"/>
      <c r="M213" s="195"/>
      <c r="N213" s="195"/>
      <c r="O213" s="198" t="str">
        <f>IFERROR(VLOOKUP($G213,[1]Catalogo!$G$20:$H$25,2,FALSE),"")</f>
        <v/>
      </c>
      <c r="P213" s="200"/>
    </row>
    <row r="214" spans="2:16">
      <c r="B214" s="195" t="str">
        <f>IF('Formulario PPGR4 '!$G214="","",CONCATENATE('Formulario PPGR4 '!$C214,".",'Formulario PPGR4 '!$D214,".",'Formulario PPGR4 '!$E214,".",'Formulario PPGR4 '!$F214))</f>
        <v/>
      </c>
      <c r="C214" s="195" t="str">
        <f>IF('Formulario PPGR4 '!$G214="","",'[1]Formulario PPGR1'!#REF!)</f>
        <v/>
      </c>
      <c r="D214" s="195" t="str">
        <f>IF('Formulario PPGR4 '!$G214="","",'[1]Formulario PPGR1'!#REF!)</f>
        <v/>
      </c>
      <c r="E214" s="195" t="str">
        <f>IF('Formulario PPGR4 '!$G214="","",'[1]Formulario PPGR1'!#REF!)</f>
        <v/>
      </c>
      <c r="F214" s="195" t="str">
        <f>IF('Formulario PPGR4 '!$G214="","",'[1]Formulario PPGR1'!#REF!)</f>
        <v/>
      </c>
      <c r="G214" s="208"/>
      <c r="H214" s="208"/>
      <c r="I214" s="194"/>
      <c r="J214" s="194"/>
      <c r="K214" s="194" t="str">
        <f>IFERROR(VLOOKUP('Formulario PPGR4 '!$J214,[1]Prov!$A$2:$B$156,2,FALSE),"")</f>
        <v/>
      </c>
      <c r="L214" s="195"/>
      <c r="M214" s="195"/>
      <c r="N214" s="195"/>
      <c r="O214" s="198" t="str">
        <f>IFERROR(VLOOKUP($G214,[1]Catalogo!$G$20:$H$25,2,FALSE),"")</f>
        <v/>
      </c>
      <c r="P214" s="200"/>
    </row>
    <row r="215" spans="2:16">
      <c r="B215" s="195" t="str">
        <f>IF('Formulario PPGR4 '!$G215="","",CONCATENATE('Formulario PPGR4 '!$C215,".",'Formulario PPGR4 '!$D215,".",'Formulario PPGR4 '!$E215,".",'Formulario PPGR4 '!$F215))</f>
        <v/>
      </c>
      <c r="C215" s="195" t="str">
        <f>IF('Formulario PPGR4 '!$G215="","",'[1]Formulario PPGR1'!#REF!)</f>
        <v/>
      </c>
      <c r="D215" s="195" t="str">
        <f>IF('Formulario PPGR4 '!$G215="","",'[1]Formulario PPGR1'!#REF!)</f>
        <v/>
      </c>
      <c r="E215" s="195" t="str">
        <f>IF('Formulario PPGR4 '!$G215="","",'[1]Formulario PPGR1'!#REF!)</f>
        <v/>
      </c>
      <c r="F215" s="195" t="str">
        <f>IF('Formulario PPGR4 '!$G215="","",'[1]Formulario PPGR1'!#REF!)</f>
        <v/>
      </c>
      <c r="G215" s="208"/>
      <c r="H215" s="208"/>
      <c r="I215" s="194"/>
      <c r="J215" s="194"/>
      <c r="K215" s="194" t="str">
        <f>IFERROR(VLOOKUP('Formulario PPGR4 '!$J215,[1]Prov!$A$2:$B$156,2,FALSE),"")</f>
        <v/>
      </c>
      <c r="L215" s="195"/>
      <c r="M215" s="195"/>
      <c r="N215" s="195"/>
      <c r="O215" s="198" t="str">
        <f>IFERROR(VLOOKUP($G215,[1]Catalogo!$G$20:$H$25,2,FALSE),"")</f>
        <v/>
      </c>
      <c r="P215" s="200"/>
    </row>
    <row r="216" spans="2:16">
      <c r="B216" s="195" t="str">
        <f>IF('Formulario PPGR4 '!$G216="","",CONCATENATE('Formulario PPGR4 '!$C216,".",'Formulario PPGR4 '!$D216,".",'Formulario PPGR4 '!$E216,".",'Formulario PPGR4 '!$F216))</f>
        <v/>
      </c>
      <c r="C216" s="195" t="str">
        <f>IF('Formulario PPGR4 '!$G216="","",'[1]Formulario PPGR1'!#REF!)</f>
        <v/>
      </c>
      <c r="D216" s="195" t="str">
        <f>IF('Formulario PPGR4 '!$G216="","",'[1]Formulario PPGR1'!#REF!)</f>
        <v/>
      </c>
      <c r="E216" s="195" t="str">
        <f>IF('Formulario PPGR4 '!$G216="","",'[1]Formulario PPGR1'!#REF!)</f>
        <v/>
      </c>
      <c r="F216" s="195" t="str">
        <f>IF('Formulario PPGR4 '!$G216="","",'[1]Formulario PPGR1'!#REF!)</f>
        <v/>
      </c>
      <c r="G216" s="208"/>
      <c r="H216" s="208"/>
      <c r="I216" s="194"/>
      <c r="J216" s="194"/>
      <c r="K216" s="194" t="str">
        <f>IFERROR(VLOOKUP('Formulario PPGR4 '!$J216,[1]Prov!$A$2:$B$156,2,FALSE),"")</f>
        <v/>
      </c>
      <c r="L216" s="195"/>
      <c r="M216" s="195"/>
      <c r="N216" s="195"/>
      <c r="O216" s="198" t="str">
        <f>IFERROR(VLOOKUP($G216,[1]Catalogo!$G$20:$H$25,2,FALSE),"")</f>
        <v/>
      </c>
      <c r="P216" s="200"/>
    </row>
    <row r="217" spans="2:16">
      <c r="B217" s="195" t="str">
        <f>IF('Formulario PPGR4 '!$G217="","",CONCATENATE('Formulario PPGR4 '!$C217,".",'Formulario PPGR4 '!$D217,".",'Formulario PPGR4 '!$E217,".",'Formulario PPGR4 '!$F217))</f>
        <v/>
      </c>
      <c r="C217" s="195" t="str">
        <f>IF('Formulario PPGR4 '!$G217="","",'[1]Formulario PPGR1'!#REF!)</f>
        <v/>
      </c>
      <c r="D217" s="195" t="str">
        <f>IF('Formulario PPGR4 '!$G217="","",'[1]Formulario PPGR1'!#REF!)</f>
        <v/>
      </c>
      <c r="E217" s="195" t="str">
        <f>IF('Formulario PPGR4 '!$G217="","",'[1]Formulario PPGR1'!#REF!)</f>
        <v/>
      </c>
      <c r="F217" s="195" t="str">
        <f>IF('Formulario PPGR4 '!$G217="","",'[1]Formulario PPGR1'!#REF!)</f>
        <v/>
      </c>
      <c r="G217" s="208"/>
      <c r="H217" s="208"/>
      <c r="I217" s="194"/>
      <c r="J217" s="194"/>
      <c r="K217" s="194" t="str">
        <f>IFERROR(VLOOKUP('Formulario PPGR4 '!$J217,[1]Prov!$A$2:$B$156,2,FALSE),"")</f>
        <v/>
      </c>
      <c r="L217" s="195"/>
      <c r="M217" s="195"/>
      <c r="N217" s="195"/>
      <c r="O217" s="198" t="str">
        <f>IFERROR(VLOOKUP($G217,[1]Catalogo!$G$20:$H$25,2,FALSE),"")</f>
        <v/>
      </c>
      <c r="P217" s="200"/>
    </row>
    <row r="218" spans="2:16">
      <c r="B218" s="195" t="str">
        <f>IF('Formulario PPGR4 '!$G218="","",CONCATENATE('Formulario PPGR4 '!$C218,".",'Formulario PPGR4 '!$D218,".",'Formulario PPGR4 '!$E218,".",'Formulario PPGR4 '!$F218))</f>
        <v/>
      </c>
      <c r="C218" s="195" t="str">
        <f>IF('Formulario PPGR4 '!$G218="","",'[1]Formulario PPGR1'!#REF!)</f>
        <v/>
      </c>
      <c r="D218" s="195" t="str">
        <f>IF('Formulario PPGR4 '!$G218="","",'[1]Formulario PPGR1'!#REF!)</f>
        <v/>
      </c>
      <c r="E218" s="195" t="str">
        <f>IF('Formulario PPGR4 '!$G218="","",'[1]Formulario PPGR1'!#REF!)</f>
        <v/>
      </c>
      <c r="F218" s="195" t="str">
        <f>IF('Formulario PPGR4 '!$G218="","",'[1]Formulario PPGR1'!#REF!)</f>
        <v/>
      </c>
      <c r="G218" s="208"/>
      <c r="H218" s="208"/>
      <c r="I218" s="194"/>
      <c r="J218" s="194"/>
      <c r="K218" s="194" t="str">
        <f>IFERROR(VLOOKUP('Formulario PPGR4 '!$J218,[1]Prov!$A$2:$B$156,2,FALSE),"")</f>
        <v/>
      </c>
      <c r="L218" s="195"/>
      <c r="M218" s="195"/>
      <c r="N218" s="195"/>
      <c r="O218" s="198" t="str">
        <f>IFERROR(VLOOKUP($G218,[1]Catalogo!$G$20:$H$25,2,FALSE),"")</f>
        <v/>
      </c>
      <c r="P218" s="200"/>
    </row>
    <row r="219" spans="2:16">
      <c r="B219" s="195" t="str">
        <f>IF('Formulario PPGR4 '!$G219="","",CONCATENATE('Formulario PPGR4 '!$C219,".",'Formulario PPGR4 '!$D219,".",'Formulario PPGR4 '!$E219,".",'Formulario PPGR4 '!$F219))</f>
        <v/>
      </c>
      <c r="C219" s="195" t="str">
        <f>IF('Formulario PPGR4 '!$G219="","",'[1]Formulario PPGR1'!#REF!)</f>
        <v/>
      </c>
      <c r="D219" s="195" t="str">
        <f>IF('Formulario PPGR4 '!$G219="","",'[1]Formulario PPGR1'!#REF!)</f>
        <v/>
      </c>
      <c r="E219" s="195" t="str">
        <f>IF('Formulario PPGR4 '!$G219="","",'[1]Formulario PPGR1'!#REF!)</f>
        <v/>
      </c>
      <c r="F219" s="195" t="str">
        <f>IF('Formulario PPGR4 '!$G219="","",'[1]Formulario PPGR1'!#REF!)</f>
        <v/>
      </c>
      <c r="G219" s="208"/>
      <c r="H219" s="208"/>
      <c r="I219" s="194"/>
      <c r="J219" s="194"/>
      <c r="K219" s="194" t="str">
        <f>IFERROR(VLOOKUP('Formulario PPGR4 '!$J219,[1]Prov!$A$2:$B$156,2,FALSE),"")</f>
        <v/>
      </c>
      <c r="L219" s="195"/>
      <c r="M219" s="195"/>
      <c r="N219" s="195"/>
      <c r="O219" s="198" t="str">
        <f>IFERROR(VLOOKUP($G219,[1]Catalogo!$G$20:$H$25,2,FALSE),"")</f>
        <v/>
      </c>
      <c r="P219" s="200"/>
    </row>
    <row r="220" spans="2:16">
      <c r="B220" s="195" t="str">
        <f>IF('Formulario PPGR4 '!$G220="","",CONCATENATE('Formulario PPGR4 '!$C220,".",'Formulario PPGR4 '!$D220,".",'Formulario PPGR4 '!$E220,".",'Formulario PPGR4 '!$F220))</f>
        <v/>
      </c>
      <c r="C220" s="195" t="str">
        <f>IF('Formulario PPGR4 '!$G220="","",'[1]Formulario PPGR1'!#REF!)</f>
        <v/>
      </c>
      <c r="D220" s="195" t="str">
        <f>IF('Formulario PPGR4 '!$G220="","",'[1]Formulario PPGR1'!#REF!)</f>
        <v/>
      </c>
      <c r="E220" s="195" t="str">
        <f>IF('Formulario PPGR4 '!$G220="","",'[1]Formulario PPGR1'!#REF!)</f>
        <v/>
      </c>
      <c r="F220" s="195" t="str">
        <f>IF('Formulario PPGR4 '!$G220="","",'[1]Formulario PPGR1'!#REF!)</f>
        <v/>
      </c>
      <c r="G220" s="208"/>
      <c r="H220" s="208"/>
      <c r="I220" s="194"/>
      <c r="J220" s="194"/>
      <c r="K220" s="194" t="str">
        <f>IFERROR(VLOOKUP('Formulario PPGR4 '!$J220,[1]Prov!$A$2:$B$156,2,FALSE),"")</f>
        <v/>
      </c>
      <c r="L220" s="195"/>
      <c r="M220" s="195"/>
      <c r="N220" s="195"/>
      <c r="O220" s="198" t="str">
        <f>IFERROR(VLOOKUP($G220,[1]Catalogo!$G$20:$H$25,2,FALSE),"")</f>
        <v/>
      </c>
      <c r="P220" s="200"/>
    </row>
    <row r="221" spans="2:16">
      <c r="B221" s="195" t="str">
        <f>IF('Formulario PPGR4 '!$G221="","",CONCATENATE('Formulario PPGR4 '!$C221,".",'Formulario PPGR4 '!$D221,".",'Formulario PPGR4 '!$E221,".",'Formulario PPGR4 '!$F221))</f>
        <v/>
      </c>
      <c r="C221" s="195" t="str">
        <f>IF('Formulario PPGR4 '!$G221="","",'[1]Formulario PPGR1'!#REF!)</f>
        <v/>
      </c>
      <c r="D221" s="195" t="str">
        <f>IF('Formulario PPGR4 '!$G221="","",'[1]Formulario PPGR1'!#REF!)</f>
        <v/>
      </c>
      <c r="E221" s="195" t="str">
        <f>IF('Formulario PPGR4 '!$G221="","",'[1]Formulario PPGR1'!#REF!)</f>
        <v/>
      </c>
      <c r="F221" s="195" t="str">
        <f>IF('Formulario PPGR4 '!$G221="","",'[1]Formulario PPGR1'!#REF!)</f>
        <v/>
      </c>
      <c r="G221" s="208"/>
      <c r="H221" s="208"/>
      <c r="I221" s="194"/>
      <c r="J221" s="194"/>
      <c r="K221" s="194" t="str">
        <f>IFERROR(VLOOKUP('Formulario PPGR4 '!$J221,[1]Prov!$A$2:$B$156,2,FALSE),"")</f>
        <v/>
      </c>
      <c r="L221" s="195"/>
      <c r="M221" s="195"/>
      <c r="N221" s="195"/>
      <c r="O221" s="198" t="str">
        <f>IFERROR(VLOOKUP($G221,[1]Catalogo!$G$20:$H$25,2,FALSE),"")</f>
        <v/>
      </c>
      <c r="P221" s="200"/>
    </row>
    <row r="222" spans="2:16">
      <c r="B222" s="195" t="str">
        <f>IF('Formulario PPGR4 '!$G222="","",CONCATENATE('Formulario PPGR4 '!$C222,".",'Formulario PPGR4 '!$D222,".",'Formulario PPGR4 '!$E222,".",'Formulario PPGR4 '!$F222))</f>
        <v/>
      </c>
      <c r="C222" s="195" t="str">
        <f>IF('Formulario PPGR4 '!$G222="","",'[1]Formulario PPGR1'!#REF!)</f>
        <v/>
      </c>
      <c r="D222" s="195" t="str">
        <f>IF('Formulario PPGR4 '!$G222="","",'[1]Formulario PPGR1'!#REF!)</f>
        <v/>
      </c>
      <c r="E222" s="195" t="str">
        <f>IF('Formulario PPGR4 '!$G222="","",'[1]Formulario PPGR1'!#REF!)</f>
        <v/>
      </c>
      <c r="F222" s="195" t="str">
        <f>IF('Formulario PPGR4 '!$G222="","",'[1]Formulario PPGR1'!#REF!)</f>
        <v/>
      </c>
      <c r="G222" s="208"/>
      <c r="H222" s="208"/>
      <c r="I222" s="194"/>
      <c r="J222" s="194"/>
      <c r="K222" s="194" t="str">
        <f>IFERROR(VLOOKUP('Formulario PPGR4 '!$J222,[1]Prov!$A$2:$B$156,2,FALSE),"")</f>
        <v/>
      </c>
      <c r="L222" s="195"/>
      <c r="M222" s="195"/>
      <c r="N222" s="195"/>
      <c r="O222" s="198" t="str">
        <f>IFERROR(VLOOKUP($G222,[1]Catalogo!$G$20:$H$25,2,FALSE),"")</f>
        <v/>
      </c>
      <c r="P222" s="200"/>
    </row>
    <row r="223" spans="2:16">
      <c r="B223" s="195" t="str">
        <f>IF('Formulario PPGR4 '!$G223="","",CONCATENATE('Formulario PPGR4 '!$C223,".",'Formulario PPGR4 '!$D223,".",'Formulario PPGR4 '!$E223,".",'Formulario PPGR4 '!$F223))</f>
        <v/>
      </c>
      <c r="C223" s="195" t="str">
        <f>IF('Formulario PPGR4 '!$G223="","",'[1]Formulario PPGR1'!#REF!)</f>
        <v/>
      </c>
      <c r="D223" s="195" t="str">
        <f>IF('Formulario PPGR4 '!$G223="","",'[1]Formulario PPGR1'!#REF!)</f>
        <v/>
      </c>
      <c r="E223" s="195" t="str">
        <f>IF('Formulario PPGR4 '!$G223="","",'[1]Formulario PPGR1'!#REF!)</f>
        <v/>
      </c>
      <c r="F223" s="195" t="str">
        <f>IF('Formulario PPGR4 '!$G223="","",'[1]Formulario PPGR1'!#REF!)</f>
        <v/>
      </c>
      <c r="G223" s="208"/>
      <c r="H223" s="208"/>
      <c r="I223" s="194"/>
      <c r="J223" s="194"/>
      <c r="K223" s="194" t="str">
        <f>IFERROR(VLOOKUP('Formulario PPGR4 '!$J223,[1]Prov!$A$2:$B$156,2,FALSE),"")</f>
        <v/>
      </c>
      <c r="L223" s="195"/>
      <c r="M223" s="195"/>
      <c r="N223" s="195"/>
      <c r="O223" s="198" t="str">
        <f>IFERROR(VLOOKUP($G223,[1]Catalogo!$G$20:$H$25,2,FALSE),"")</f>
        <v/>
      </c>
      <c r="P223" s="200"/>
    </row>
    <row r="224" spans="2:16">
      <c r="B224" s="195" t="str">
        <f>IF('Formulario PPGR4 '!$G224="","",CONCATENATE('Formulario PPGR4 '!$C224,".",'Formulario PPGR4 '!$D224,".",'Formulario PPGR4 '!$E224,".",'Formulario PPGR4 '!$F224))</f>
        <v/>
      </c>
      <c r="C224" s="195" t="str">
        <f>IF('Formulario PPGR4 '!$G224="","",'[1]Formulario PPGR1'!#REF!)</f>
        <v/>
      </c>
      <c r="D224" s="195" t="str">
        <f>IF('Formulario PPGR4 '!$G224="","",'[1]Formulario PPGR1'!#REF!)</f>
        <v/>
      </c>
      <c r="E224" s="195" t="str">
        <f>IF('Formulario PPGR4 '!$G224="","",'[1]Formulario PPGR1'!#REF!)</f>
        <v/>
      </c>
      <c r="F224" s="195" t="str">
        <f>IF('Formulario PPGR4 '!$G224="","",'[1]Formulario PPGR1'!#REF!)</f>
        <v/>
      </c>
      <c r="G224" s="208"/>
      <c r="H224" s="208"/>
      <c r="I224" s="194"/>
      <c r="J224" s="194"/>
      <c r="K224" s="194" t="str">
        <f>IFERROR(VLOOKUP('Formulario PPGR4 '!$J224,[1]Prov!$A$2:$B$156,2,FALSE),"")</f>
        <v/>
      </c>
      <c r="L224" s="195"/>
      <c r="M224" s="195"/>
      <c r="N224" s="195"/>
      <c r="O224" s="198" t="str">
        <f>IFERROR(VLOOKUP($G224,[1]Catalogo!$G$20:$H$25,2,FALSE),"")</f>
        <v/>
      </c>
      <c r="P224" s="200"/>
    </row>
    <row r="225" spans="2:16">
      <c r="B225" s="195" t="str">
        <f>IF('Formulario PPGR4 '!$G225="","",CONCATENATE('Formulario PPGR4 '!$C225,".",'Formulario PPGR4 '!$D225,".",'Formulario PPGR4 '!$E225,".",'Formulario PPGR4 '!$F225))</f>
        <v/>
      </c>
      <c r="C225" s="195" t="str">
        <f>IF('Formulario PPGR4 '!$G225="","",'[1]Formulario PPGR1'!#REF!)</f>
        <v/>
      </c>
      <c r="D225" s="195" t="str">
        <f>IF('Formulario PPGR4 '!$G225="","",'[1]Formulario PPGR1'!#REF!)</f>
        <v/>
      </c>
      <c r="E225" s="195" t="str">
        <f>IF('Formulario PPGR4 '!$G225="","",'[1]Formulario PPGR1'!#REF!)</f>
        <v/>
      </c>
      <c r="F225" s="195" t="str">
        <f>IF('Formulario PPGR4 '!$G225="","",'[1]Formulario PPGR1'!#REF!)</f>
        <v/>
      </c>
      <c r="G225" s="208"/>
      <c r="H225" s="208"/>
      <c r="I225" s="194"/>
      <c r="J225" s="194"/>
      <c r="K225" s="194" t="str">
        <f>IFERROR(VLOOKUP('Formulario PPGR4 '!$J225,[1]Prov!$A$2:$B$156,2,FALSE),"")</f>
        <v/>
      </c>
      <c r="L225" s="195"/>
      <c r="M225" s="195"/>
      <c r="N225" s="195"/>
      <c r="O225" s="198" t="str">
        <f>IFERROR(VLOOKUP($G225,[1]Catalogo!$G$20:$H$25,2,FALSE),"")</f>
        <v/>
      </c>
      <c r="P225" s="200"/>
    </row>
    <row r="226" spans="2:16">
      <c r="B226" s="195" t="str">
        <f>IF('Formulario PPGR4 '!$G226="","",CONCATENATE('Formulario PPGR4 '!$C226,".",'Formulario PPGR4 '!$D226,".",'Formulario PPGR4 '!$E226,".",'Formulario PPGR4 '!$F226))</f>
        <v/>
      </c>
      <c r="C226" s="195" t="str">
        <f>IF('Formulario PPGR4 '!$G226="","",'[1]Formulario PPGR1'!#REF!)</f>
        <v/>
      </c>
      <c r="D226" s="195" t="str">
        <f>IF('Formulario PPGR4 '!$G226="","",'[1]Formulario PPGR1'!#REF!)</f>
        <v/>
      </c>
      <c r="E226" s="195" t="str">
        <f>IF('Formulario PPGR4 '!$G226="","",'[1]Formulario PPGR1'!#REF!)</f>
        <v/>
      </c>
      <c r="F226" s="195" t="str">
        <f>IF('Formulario PPGR4 '!$G226="","",'[1]Formulario PPGR1'!#REF!)</f>
        <v/>
      </c>
      <c r="G226" s="208"/>
      <c r="H226" s="208"/>
      <c r="I226" s="194"/>
      <c r="J226" s="194"/>
      <c r="K226" s="194" t="str">
        <f>IFERROR(VLOOKUP('Formulario PPGR4 '!$J226,[1]Prov!$A$2:$B$156,2,FALSE),"")</f>
        <v/>
      </c>
      <c r="L226" s="195"/>
      <c r="M226" s="195"/>
      <c r="N226" s="195"/>
      <c r="O226" s="198" t="str">
        <f>IFERROR(VLOOKUP($G226,[1]Catalogo!$G$20:$H$25,2,FALSE),"")</f>
        <v/>
      </c>
      <c r="P226" s="200"/>
    </row>
    <row r="227" spans="2:16">
      <c r="B227" s="195" t="str">
        <f>IF('Formulario PPGR4 '!$G227="","",CONCATENATE('Formulario PPGR4 '!$C227,".",'Formulario PPGR4 '!$D227,".",'Formulario PPGR4 '!$E227,".",'Formulario PPGR4 '!$F227))</f>
        <v/>
      </c>
      <c r="C227" s="195" t="str">
        <f>IF('Formulario PPGR4 '!$G227="","",'[1]Formulario PPGR1'!#REF!)</f>
        <v/>
      </c>
      <c r="D227" s="195" t="str">
        <f>IF('Formulario PPGR4 '!$G227="","",'[1]Formulario PPGR1'!#REF!)</f>
        <v/>
      </c>
      <c r="E227" s="195" t="str">
        <f>IF('Formulario PPGR4 '!$G227="","",'[1]Formulario PPGR1'!#REF!)</f>
        <v/>
      </c>
      <c r="F227" s="195" t="str">
        <f>IF('Formulario PPGR4 '!$G227="","",'[1]Formulario PPGR1'!#REF!)</f>
        <v/>
      </c>
      <c r="G227" s="208"/>
      <c r="H227" s="208"/>
      <c r="I227" s="194"/>
      <c r="J227" s="194"/>
      <c r="K227" s="194" t="str">
        <f>IFERROR(VLOOKUP('Formulario PPGR4 '!$J227,[1]Prov!$A$2:$B$156,2,FALSE),"")</f>
        <v/>
      </c>
      <c r="L227" s="195"/>
      <c r="M227" s="195"/>
      <c r="N227" s="195"/>
      <c r="O227" s="198" t="str">
        <f>IFERROR(VLOOKUP($G227,[1]Catalogo!$G$20:$H$25,2,FALSE),"")</f>
        <v/>
      </c>
      <c r="P227" s="200"/>
    </row>
    <row r="228" spans="2:16">
      <c r="B228" s="195" t="str">
        <f>IF('Formulario PPGR4 '!$G228="","",CONCATENATE('Formulario PPGR4 '!$C228,".",'Formulario PPGR4 '!$D228,".",'Formulario PPGR4 '!$E228,".",'Formulario PPGR4 '!$F228))</f>
        <v/>
      </c>
      <c r="C228" s="195" t="str">
        <f>IF('Formulario PPGR4 '!$G228="","",'[1]Formulario PPGR1'!#REF!)</f>
        <v/>
      </c>
      <c r="D228" s="195" t="str">
        <f>IF('Formulario PPGR4 '!$G228="","",'[1]Formulario PPGR1'!#REF!)</f>
        <v/>
      </c>
      <c r="E228" s="195" t="str">
        <f>IF('Formulario PPGR4 '!$G228="","",'[1]Formulario PPGR1'!#REF!)</f>
        <v/>
      </c>
      <c r="F228" s="195" t="str">
        <f>IF('Formulario PPGR4 '!$G228="","",'[1]Formulario PPGR1'!#REF!)</f>
        <v/>
      </c>
      <c r="G228" s="208"/>
      <c r="H228" s="208"/>
      <c r="I228" s="194"/>
      <c r="J228" s="194"/>
      <c r="K228" s="194" t="str">
        <f>IFERROR(VLOOKUP('Formulario PPGR4 '!$J228,[1]Prov!$A$2:$B$156,2,FALSE),"")</f>
        <v/>
      </c>
      <c r="L228" s="195"/>
      <c r="M228" s="195"/>
      <c r="N228" s="195"/>
      <c r="O228" s="198" t="str">
        <f>IFERROR(VLOOKUP($G228,[1]Catalogo!$G$20:$H$25,2,FALSE),"")</f>
        <v/>
      </c>
      <c r="P228" s="200"/>
    </row>
    <row r="229" spans="2:16">
      <c r="B229" s="195" t="str">
        <f>IF('Formulario PPGR4 '!$G229="","",CONCATENATE('Formulario PPGR4 '!$C229,".",'Formulario PPGR4 '!$D229,".",'Formulario PPGR4 '!$E229,".",'Formulario PPGR4 '!$F229))</f>
        <v/>
      </c>
      <c r="C229" s="195" t="str">
        <f>IF('Formulario PPGR4 '!$G229="","",'[1]Formulario PPGR1'!#REF!)</f>
        <v/>
      </c>
      <c r="D229" s="195" t="str">
        <f>IF('Formulario PPGR4 '!$G229="","",'[1]Formulario PPGR1'!#REF!)</f>
        <v/>
      </c>
      <c r="E229" s="195" t="str">
        <f>IF('Formulario PPGR4 '!$G229="","",'[1]Formulario PPGR1'!#REF!)</f>
        <v/>
      </c>
      <c r="F229" s="195" t="str">
        <f>IF('Formulario PPGR4 '!$G229="","",'[1]Formulario PPGR1'!#REF!)</f>
        <v/>
      </c>
      <c r="G229" s="208"/>
      <c r="H229" s="208"/>
      <c r="I229" s="194"/>
      <c r="J229" s="194"/>
      <c r="K229" s="194" t="str">
        <f>IFERROR(VLOOKUP('Formulario PPGR4 '!$J229,[1]Prov!$A$2:$B$156,2,FALSE),"")</f>
        <v/>
      </c>
      <c r="L229" s="195"/>
      <c r="M229" s="195"/>
      <c r="N229" s="195"/>
      <c r="O229" s="198" t="str">
        <f>IFERROR(VLOOKUP($G229,[1]Catalogo!$G$20:$H$25,2,FALSE),"")</f>
        <v/>
      </c>
      <c r="P229" s="200"/>
    </row>
    <row r="230" spans="2:16">
      <c r="B230" s="195" t="str">
        <f>IF('Formulario PPGR4 '!$G230="","",CONCATENATE('Formulario PPGR4 '!$C230,".",'Formulario PPGR4 '!$D230,".",'Formulario PPGR4 '!$E230,".",'Formulario PPGR4 '!$F230))</f>
        <v/>
      </c>
      <c r="C230" s="195" t="str">
        <f>IF('Formulario PPGR4 '!$G230="","",'[1]Formulario PPGR1'!#REF!)</f>
        <v/>
      </c>
      <c r="D230" s="195" t="str">
        <f>IF('Formulario PPGR4 '!$G230="","",'[1]Formulario PPGR1'!#REF!)</f>
        <v/>
      </c>
      <c r="E230" s="195" t="str">
        <f>IF('Formulario PPGR4 '!$G230="","",'[1]Formulario PPGR1'!#REF!)</f>
        <v/>
      </c>
      <c r="F230" s="195" t="str">
        <f>IF('Formulario PPGR4 '!$G230="","",'[1]Formulario PPGR1'!#REF!)</f>
        <v/>
      </c>
      <c r="G230" s="208"/>
      <c r="H230" s="208"/>
      <c r="I230" s="194"/>
      <c r="J230" s="194"/>
      <c r="K230" s="194" t="str">
        <f>IFERROR(VLOOKUP('Formulario PPGR4 '!$J230,[1]Prov!$A$2:$B$156,2,FALSE),"")</f>
        <v/>
      </c>
      <c r="L230" s="195"/>
      <c r="M230" s="195"/>
      <c r="N230" s="195"/>
      <c r="O230" s="198" t="str">
        <f>IFERROR(VLOOKUP($G230,[1]Catalogo!$G$20:$H$25,2,FALSE),"")</f>
        <v/>
      </c>
      <c r="P230" s="200"/>
    </row>
    <row r="231" spans="2:16">
      <c r="B231" s="195" t="str">
        <f>IF('Formulario PPGR4 '!$G231="","",CONCATENATE('Formulario PPGR4 '!$C231,".",'Formulario PPGR4 '!$D231,".",'Formulario PPGR4 '!$E231,".",'Formulario PPGR4 '!$F231))</f>
        <v/>
      </c>
      <c r="C231" s="195" t="str">
        <f>IF('Formulario PPGR4 '!$G231="","",'[1]Formulario PPGR1'!#REF!)</f>
        <v/>
      </c>
      <c r="D231" s="195" t="str">
        <f>IF('Formulario PPGR4 '!$G231="","",'[1]Formulario PPGR1'!#REF!)</f>
        <v/>
      </c>
      <c r="E231" s="195" t="str">
        <f>IF('Formulario PPGR4 '!$G231="","",'[1]Formulario PPGR1'!#REF!)</f>
        <v/>
      </c>
      <c r="F231" s="195" t="str">
        <f>IF('Formulario PPGR4 '!$G231="","",'[1]Formulario PPGR1'!#REF!)</f>
        <v/>
      </c>
      <c r="G231" s="208"/>
      <c r="H231" s="208"/>
      <c r="I231" s="194"/>
      <c r="J231" s="194"/>
      <c r="K231" s="194" t="str">
        <f>IFERROR(VLOOKUP('Formulario PPGR4 '!$J231,[1]Prov!$A$2:$B$156,2,FALSE),"")</f>
        <v/>
      </c>
      <c r="L231" s="195"/>
      <c r="M231" s="195"/>
      <c r="N231" s="195"/>
      <c r="O231" s="198" t="str">
        <f>IFERROR(VLOOKUP($G231,[1]Catalogo!$G$20:$H$25,2,FALSE),"")</f>
        <v/>
      </c>
      <c r="P231" s="200"/>
    </row>
    <row r="232" spans="2:16">
      <c r="B232" s="195" t="str">
        <f>IF('Formulario PPGR4 '!$G232="","",CONCATENATE('Formulario PPGR4 '!$C232,".",'Formulario PPGR4 '!$D232,".",'Formulario PPGR4 '!$E232,".",'Formulario PPGR4 '!$F232))</f>
        <v/>
      </c>
      <c r="C232" s="195" t="str">
        <f>IF('Formulario PPGR4 '!$G232="","",'[1]Formulario PPGR1'!#REF!)</f>
        <v/>
      </c>
      <c r="D232" s="195" t="str">
        <f>IF('Formulario PPGR4 '!$G232="","",'[1]Formulario PPGR1'!#REF!)</f>
        <v/>
      </c>
      <c r="E232" s="195" t="str">
        <f>IF('Formulario PPGR4 '!$G232="","",'[1]Formulario PPGR1'!#REF!)</f>
        <v/>
      </c>
      <c r="F232" s="195" t="str">
        <f>IF('Formulario PPGR4 '!$G232="","",'[1]Formulario PPGR1'!#REF!)</f>
        <v/>
      </c>
      <c r="G232" s="208"/>
      <c r="H232" s="208"/>
      <c r="I232" s="194"/>
      <c r="J232" s="194"/>
      <c r="K232" s="194" t="str">
        <f>IFERROR(VLOOKUP('Formulario PPGR4 '!$J232,[1]Prov!$A$2:$B$156,2,FALSE),"")</f>
        <v/>
      </c>
      <c r="L232" s="195"/>
      <c r="M232" s="195"/>
      <c r="N232" s="195"/>
      <c r="O232" s="198" t="str">
        <f>IFERROR(VLOOKUP($G232,[1]Catalogo!$G$20:$H$25,2,FALSE),"")</f>
        <v/>
      </c>
      <c r="P232" s="200"/>
    </row>
    <row r="233" spans="2:16">
      <c r="B233" s="195" t="str">
        <f>IF('Formulario PPGR4 '!$G233="","",CONCATENATE('Formulario PPGR4 '!$C233,".",'Formulario PPGR4 '!$D233,".",'Formulario PPGR4 '!$E233,".",'Formulario PPGR4 '!$F233))</f>
        <v/>
      </c>
      <c r="C233" s="195" t="str">
        <f>IF('Formulario PPGR4 '!$G233="","",'[1]Formulario PPGR1'!#REF!)</f>
        <v/>
      </c>
      <c r="D233" s="195" t="str">
        <f>IF('Formulario PPGR4 '!$G233="","",'[1]Formulario PPGR1'!#REF!)</f>
        <v/>
      </c>
      <c r="E233" s="195" t="str">
        <f>IF('Formulario PPGR4 '!$G233="","",'[1]Formulario PPGR1'!#REF!)</f>
        <v/>
      </c>
      <c r="F233" s="195" t="str">
        <f>IF('Formulario PPGR4 '!$G233="","",'[1]Formulario PPGR1'!#REF!)</f>
        <v/>
      </c>
      <c r="G233" s="208"/>
      <c r="H233" s="208"/>
      <c r="I233" s="194"/>
      <c r="J233" s="194"/>
      <c r="K233" s="194" t="str">
        <f>IFERROR(VLOOKUP('Formulario PPGR4 '!$J233,[1]Prov!$A$2:$B$156,2,FALSE),"")</f>
        <v/>
      </c>
      <c r="L233" s="195"/>
      <c r="M233" s="195"/>
      <c r="N233" s="195"/>
      <c r="O233" s="198" t="str">
        <f>IFERROR(VLOOKUP($G233,[1]Catalogo!$G$20:$H$25,2,FALSE),"")</f>
        <v/>
      </c>
      <c r="P233" s="200"/>
    </row>
    <row r="234" spans="2:16">
      <c r="B234" s="195" t="str">
        <f>IF('Formulario PPGR4 '!$G234="","",CONCATENATE('Formulario PPGR4 '!$C234,".",'Formulario PPGR4 '!$D234,".",'Formulario PPGR4 '!$E234,".",'Formulario PPGR4 '!$F234))</f>
        <v/>
      </c>
      <c r="C234" s="195" t="str">
        <f>IF('Formulario PPGR4 '!$G234="","",'[1]Formulario PPGR1'!#REF!)</f>
        <v/>
      </c>
      <c r="D234" s="195" t="str">
        <f>IF('Formulario PPGR4 '!$G234="","",'[1]Formulario PPGR1'!#REF!)</f>
        <v/>
      </c>
      <c r="E234" s="195" t="str">
        <f>IF('Formulario PPGR4 '!$G234="","",'[1]Formulario PPGR1'!#REF!)</f>
        <v/>
      </c>
      <c r="F234" s="195" t="str">
        <f>IF('Formulario PPGR4 '!$G234="","",'[1]Formulario PPGR1'!#REF!)</f>
        <v/>
      </c>
      <c r="G234" s="208"/>
      <c r="H234" s="208"/>
      <c r="I234" s="194"/>
      <c r="J234" s="194"/>
      <c r="K234" s="194" t="str">
        <f>IFERROR(VLOOKUP('Formulario PPGR4 '!$J234,[1]Prov!$A$2:$B$156,2,FALSE),"")</f>
        <v/>
      </c>
      <c r="L234" s="195"/>
      <c r="M234" s="195"/>
      <c r="N234" s="195"/>
      <c r="O234" s="198" t="str">
        <f>IFERROR(VLOOKUP($G234,[1]Catalogo!$G$20:$H$25,2,FALSE),"")</f>
        <v/>
      </c>
      <c r="P234" s="200"/>
    </row>
    <row r="235" spans="2:16">
      <c r="B235" s="195" t="str">
        <f>IF('Formulario PPGR4 '!$G235="","",CONCATENATE('Formulario PPGR4 '!$C235,".",'Formulario PPGR4 '!$D235,".",'Formulario PPGR4 '!$E235,".",'Formulario PPGR4 '!$F235))</f>
        <v/>
      </c>
      <c r="C235" s="195" t="str">
        <f>IF('Formulario PPGR4 '!$G235="","",'[1]Formulario PPGR1'!#REF!)</f>
        <v/>
      </c>
      <c r="D235" s="195" t="str">
        <f>IF('Formulario PPGR4 '!$G235="","",'[1]Formulario PPGR1'!#REF!)</f>
        <v/>
      </c>
      <c r="E235" s="195" t="str">
        <f>IF('Formulario PPGR4 '!$G235="","",'[1]Formulario PPGR1'!#REF!)</f>
        <v/>
      </c>
      <c r="F235" s="195" t="str">
        <f>IF('Formulario PPGR4 '!$G235="","",'[1]Formulario PPGR1'!#REF!)</f>
        <v/>
      </c>
      <c r="G235" s="208"/>
      <c r="H235" s="208"/>
      <c r="I235" s="194"/>
      <c r="J235" s="194"/>
      <c r="K235" s="194" t="str">
        <f>IFERROR(VLOOKUP('Formulario PPGR4 '!$J235,[1]Prov!$A$2:$B$156,2,FALSE),"")</f>
        <v/>
      </c>
      <c r="L235" s="195"/>
      <c r="M235" s="195"/>
      <c r="N235" s="195"/>
      <c r="O235" s="198" t="str">
        <f>IFERROR(VLOOKUP($G235,[1]Catalogo!$G$20:$H$25,2,FALSE),"")</f>
        <v/>
      </c>
      <c r="P235" s="200"/>
    </row>
    <row r="236" spans="2:16">
      <c r="B236" s="195" t="str">
        <f>IF('Formulario PPGR4 '!$G236="","",CONCATENATE('Formulario PPGR4 '!$C236,".",'Formulario PPGR4 '!$D236,".",'Formulario PPGR4 '!$E236,".",'Formulario PPGR4 '!$F236))</f>
        <v/>
      </c>
      <c r="C236" s="195" t="str">
        <f>IF('Formulario PPGR4 '!$G236="","",'[1]Formulario PPGR1'!#REF!)</f>
        <v/>
      </c>
      <c r="D236" s="195" t="str">
        <f>IF('Formulario PPGR4 '!$G236="","",'[1]Formulario PPGR1'!#REF!)</f>
        <v/>
      </c>
      <c r="E236" s="195" t="str">
        <f>IF('Formulario PPGR4 '!$G236="","",'[1]Formulario PPGR1'!#REF!)</f>
        <v/>
      </c>
      <c r="F236" s="195" t="str">
        <f>IF('Formulario PPGR4 '!$G236="","",'[1]Formulario PPGR1'!#REF!)</f>
        <v/>
      </c>
      <c r="G236" s="208"/>
      <c r="H236" s="208"/>
      <c r="I236" s="194"/>
      <c r="J236" s="194"/>
      <c r="K236" s="194" t="str">
        <f>IFERROR(VLOOKUP('Formulario PPGR4 '!$J236,[1]Prov!$A$2:$B$156,2,FALSE),"")</f>
        <v/>
      </c>
      <c r="L236" s="195"/>
      <c r="M236" s="195"/>
      <c r="N236" s="195"/>
      <c r="O236" s="198" t="str">
        <f>IFERROR(VLOOKUP($G236,[1]Catalogo!$G$20:$H$25,2,FALSE),"")</f>
        <v/>
      </c>
      <c r="P236" s="200"/>
    </row>
    <row r="237" spans="2:16">
      <c r="B237" s="195" t="str">
        <f>IF('Formulario PPGR4 '!$G237="","",CONCATENATE('Formulario PPGR4 '!$C237,".",'Formulario PPGR4 '!$D237,".",'Formulario PPGR4 '!$E237,".",'Formulario PPGR4 '!$F237))</f>
        <v/>
      </c>
      <c r="C237" s="195" t="str">
        <f>IF('Formulario PPGR4 '!$G237="","",'[1]Formulario PPGR1'!#REF!)</f>
        <v/>
      </c>
      <c r="D237" s="195" t="str">
        <f>IF('Formulario PPGR4 '!$G237="","",'[1]Formulario PPGR1'!#REF!)</f>
        <v/>
      </c>
      <c r="E237" s="195" t="str">
        <f>IF('Formulario PPGR4 '!$G237="","",'[1]Formulario PPGR1'!#REF!)</f>
        <v/>
      </c>
      <c r="F237" s="195" t="str">
        <f>IF('Formulario PPGR4 '!$G237="","",'[1]Formulario PPGR1'!#REF!)</f>
        <v/>
      </c>
      <c r="G237" s="208"/>
      <c r="H237" s="208"/>
      <c r="I237" s="194"/>
      <c r="J237" s="194"/>
      <c r="K237" s="194" t="str">
        <f>IFERROR(VLOOKUP('Formulario PPGR4 '!$J237,[1]Prov!$A$2:$B$156,2,FALSE),"")</f>
        <v/>
      </c>
      <c r="L237" s="195"/>
      <c r="M237" s="195"/>
      <c r="N237" s="195"/>
      <c r="O237" s="198" t="str">
        <f>IFERROR(VLOOKUP($G237,[1]Catalogo!$G$20:$H$25,2,FALSE),"")</f>
        <v/>
      </c>
      <c r="P237" s="200"/>
    </row>
    <row r="238" spans="2:16">
      <c r="B238" s="195" t="str">
        <f>IF('Formulario PPGR4 '!$G238="","",CONCATENATE('Formulario PPGR4 '!$C238,".",'Formulario PPGR4 '!$D238,".",'Formulario PPGR4 '!$E238,".",'Formulario PPGR4 '!$F238))</f>
        <v/>
      </c>
      <c r="C238" s="195" t="str">
        <f>IF('Formulario PPGR4 '!$G238="","",'[1]Formulario PPGR1'!#REF!)</f>
        <v/>
      </c>
      <c r="D238" s="195" t="str">
        <f>IF('Formulario PPGR4 '!$G238="","",'[1]Formulario PPGR1'!#REF!)</f>
        <v/>
      </c>
      <c r="E238" s="195" t="str">
        <f>IF('Formulario PPGR4 '!$G238="","",'[1]Formulario PPGR1'!#REF!)</f>
        <v/>
      </c>
      <c r="F238" s="195" t="str">
        <f>IF('Formulario PPGR4 '!$G238="","",'[1]Formulario PPGR1'!#REF!)</f>
        <v/>
      </c>
      <c r="G238" s="208"/>
      <c r="H238" s="208"/>
      <c r="I238" s="194"/>
      <c r="J238" s="194"/>
      <c r="K238" s="194" t="str">
        <f>IFERROR(VLOOKUP('Formulario PPGR4 '!$J238,[1]Prov!$A$2:$B$156,2,FALSE),"")</f>
        <v/>
      </c>
      <c r="L238" s="195"/>
      <c r="M238" s="195"/>
      <c r="N238" s="195"/>
      <c r="O238" s="198" t="str">
        <f>IFERROR(VLOOKUP($G238,[1]Catalogo!$G$20:$H$25,2,FALSE),"")</f>
        <v/>
      </c>
      <c r="P238" s="200"/>
    </row>
    <row r="239" spans="2:16">
      <c r="B239" s="195" t="str">
        <f>IF('Formulario PPGR4 '!$G239="","",CONCATENATE('Formulario PPGR4 '!$C239,".",'Formulario PPGR4 '!$D239,".",'Formulario PPGR4 '!$E239,".",'Formulario PPGR4 '!$F239))</f>
        <v/>
      </c>
      <c r="C239" s="195" t="str">
        <f>IF('Formulario PPGR4 '!$G239="","",'[1]Formulario PPGR1'!#REF!)</f>
        <v/>
      </c>
      <c r="D239" s="195" t="str">
        <f>IF('Formulario PPGR4 '!$G239="","",'[1]Formulario PPGR1'!#REF!)</f>
        <v/>
      </c>
      <c r="E239" s="195" t="str">
        <f>IF('Formulario PPGR4 '!$G239="","",'[1]Formulario PPGR1'!#REF!)</f>
        <v/>
      </c>
      <c r="F239" s="195" t="str">
        <f>IF('Formulario PPGR4 '!$G239="","",'[1]Formulario PPGR1'!#REF!)</f>
        <v/>
      </c>
      <c r="G239" s="208"/>
      <c r="H239" s="208"/>
      <c r="I239" s="194"/>
      <c r="J239" s="194"/>
      <c r="K239" s="194" t="str">
        <f>IFERROR(VLOOKUP('Formulario PPGR4 '!$J239,[1]Prov!$A$2:$B$156,2,FALSE),"")</f>
        <v/>
      </c>
      <c r="L239" s="195"/>
      <c r="M239" s="195"/>
      <c r="N239" s="195"/>
      <c r="O239" s="198" t="str">
        <f>IFERROR(VLOOKUP($G239,[1]Catalogo!$G$20:$H$25,2,FALSE),"")</f>
        <v/>
      </c>
      <c r="P239" s="200"/>
    </row>
    <row r="240" spans="2:16">
      <c r="B240" s="195" t="str">
        <f>IF('Formulario PPGR4 '!$G240="","",CONCATENATE('Formulario PPGR4 '!$C240,".",'Formulario PPGR4 '!$D240,".",'Formulario PPGR4 '!$E240,".",'Formulario PPGR4 '!$F240))</f>
        <v/>
      </c>
      <c r="C240" s="195" t="str">
        <f>IF('Formulario PPGR4 '!$G240="","",'[1]Formulario PPGR1'!#REF!)</f>
        <v/>
      </c>
      <c r="D240" s="195" t="str">
        <f>IF('Formulario PPGR4 '!$G240="","",'[1]Formulario PPGR1'!#REF!)</f>
        <v/>
      </c>
      <c r="E240" s="195" t="str">
        <f>IF('Formulario PPGR4 '!$G240="","",'[1]Formulario PPGR1'!#REF!)</f>
        <v/>
      </c>
      <c r="F240" s="195" t="str">
        <f>IF('Formulario PPGR4 '!$G240="","",'[1]Formulario PPGR1'!#REF!)</f>
        <v/>
      </c>
      <c r="G240" s="208"/>
      <c r="H240" s="208"/>
      <c r="I240" s="194"/>
      <c r="J240" s="194"/>
      <c r="K240" s="194" t="str">
        <f>IFERROR(VLOOKUP('Formulario PPGR4 '!$J240,[1]Prov!$A$2:$B$156,2,FALSE),"")</f>
        <v/>
      </c>
      <c r="L240" s="195"/>
      <c r="M240" s="195"/>
      <c r="N240" s="195"/>
      <c r="O240" s="198" t="str">
        <f>IFERROR(VLOOKUP($G240,[1]Catalogo!$G$20:$H$25,2,FALSE),"")</f>
        <v/>
      </c>
      <c r="P240" s="200"/>
    </row>
    <row r="241" spans="2:16">
      <c r="B241" s="195" t="str">
        <f>IF('Formulario PPGR4 '!$G241="","",CONCATENATE('Formulario PPGR4 '!$C241,".",'Formulario PPGR4 '!$D241,".",'Formulario PPGR4 '!$E241,".",'Formulario PPGR4 '!$F241))</f>
        <v/>
      </c>
      <c r="C241" s="195" t="str">
        <f>IF('Formulario PPGR4 '!$G241="","",'[1]Formulario PPGR1'!#REF!)</f>
        <v/>
      </c>
      <c r="D241" s="195" t="str">
        <f>IF('Formulario PPGR4 '!$G241="","",'[1]Formulario PPGR1'!#REF!)</f>
        <v/>
      </c>
      <c r="E241" s="195" t="str">
        <f>IF('Formulario PPGR4 '!$G241="","",'[1]Formulario PPGR1'!#REF!)</f>
        <v/>
      </c>
      <c r="F241" s="195" t="str">
        <f>IF('Formulario PPGR4 '!$G241="","",'[1]Formulario PPGR1'!#REF!)</f>
        <v/>
      </c>
      <c r="G241" s="208"/>
      <c r="H241" s="208"/>
      <c r="I241" s="194"/>
      <c r="J241" s="194"/>
      <c r="K241" s="194" t="str">
        <f>IFERROR(VLOOKUP('Formulario PPGR4 '!$J241,[1]Prov!$A$2:$B$156,2,FALSE),"")</f>
        <v/>
      </c>
      <c r="L241" s="195"/>
      <c r="M241" s="195"/>
      <c r="N241" s="195"/>
      <c r="O241" s="198" t="str">
        <f>IFERROR(VLOOKUP($G241,[1]Catalogo!$G$20:$H$25,2,FALSE),"")</f>
        <v/>
      </c>
      <c r="P241" s="200"/>
    </row>
    <row r="242" spans="2:16">
      <c r="B242" s="195" t="str">
        <f>IF('Formulario PPGR4 '!$G242="","",CONCATENATE('Formulario PPGR4 '!$C242,".",'Formulario PPGR4 '!$D242,".",'Formulario PPGR4 '!$E242,".",'Formulario PPGR4 '!$F242))</f>
        <v/>
      </c>
      <c r="C242" s="195" t="str">
        <f>IF('Formulario PPGR4 '!$G242="","",'[1]Formulario PPGR1'!#REF!)</f>
        <v/>
      </c>
      <c r="D242" s="195" t="str">
        <f>IF('Formulario PPGR4 '!$G242="","",'[1]Formulario PPGR1'!#REF!)</f>
        <v/>
      </c>
      <c r="E242" s="195" t="str">
        <f>IF('Formulario PPGR4 '!$G242="","",'[1]Formulario PPGR1'!#REF!)</f>
        <v/>
      </c>
      <c r="F242" s="195" t="str">
        <f>IF('Formulario PPGR4 '!$G242="","",'[1]Formulario PPGR1'!#REF!)</f>
        <v/>
      </c>
      <c r="G242" s="208"/>
      <c r="H242" s="208"/>
      <c r="I242" s="194"/>
      <c r="J242" s="194"/>
      <c r="K242" s="194" t="str">
        <f>IFERROR(VLOOKUP('Formulario PPGR4 '!$J242,[1]Prov!$A$2:$B$156,2,FALSE),"")</f>
        <v/>
      </c>
      <c r="L242" s="195"/>
      <c r="M242" s="195"/>
      <c r="N242" s="195"/>
      <c r="O242" s="198" t="str">
        <f>IFERROR(VLOOKUP($G242,[1]Catalogo!$G$20:$H$25,2,FALSE),"")</f>
        <v/>
      </c>
      <c r="P242" s="200"/>
    </row>
    <row r="243" spans="2:16">
      <c r="B243" s="195" t="str">
        <f>IF('Formulario PPGR4 '!$G243="","",CONCATENATE('Formulario PPGR4 '!$C243,".",'Formulario PPGR4 '!$D243,".",'Formulario PPGR4 '!$E243,".",'Formulario PPGR4 '!$F243))</f>
        <v/>
      </c>
      <c r="C243" s="195" t="str">
        <f>IF('Formulario PPGR4 '!$G243="","",'[1]Formulario PPGR1'!#REF!)</f>
        <v/>
      </c>
      <c r="D243" s="195" t="str">
        <f>IF('Formulario PPGR4 '!$G243="","",'[1]Formulario PPGR1'!#REF!)</f>
        <v/>
      </c>
      <c r="E243" s="195" t="str">
        <f>IF('Formulario PPGR4 '!$G243="","",'[1]Formulario PPGR1'!#REF!)</f>
        <v/>
      </c>
      <c r="F243" s="195" t="str">
        <f>IF('Formulario PPGR4 '!$G243="","",'[1]Formulario PPGR1'!#REF!)</f>
        <v/>
      </c>
      <c r="G243" s="208"/>
      <c r="H243" s="208"/>
      <c r="I243" s="194"/>
      <c r="J243" s="194"/>
      <c r="K243" s="194" t="str">
        <f>IFERROR(VLOOKUP('Formulario PPGR4 '!$J243,[1]Prov!$A$2:$B$156,2,FALSE),"")</f>
        <v/>
      </c>
      <c r="L243" s="195"/>
      <c r="M243" s="195"/>
      <c r="N243" s="195"/>
      <c r="O243" s="198" t="str">
        <f>IFERROR(VLOOKUP($G243,[1]Catalogo!$G$20:$H$25,2,FALSE),"")</f>
        <v/>
      </c>
      <c r="P243" s="200"/>
    </row>
    <row r="244" spans="2:16">
      <c r="B244" s="195" t="str">
        <f>IF('Formulario PPGR4 '!$G244="","",CONCATENATE('Formulario PPGR4 '!$C244,".",'Formulario PPGR4 '!$D244,".",'Formulario PPGR4 '!$E244,".",'Formulario PPGR4 '!$F244))</f>
        <v/>
      </c>
      <c r="C244" s="195" t="str">
        <f>IF('Formulario PPGR4 '!$G244="","",'[1]Formulario PPGR1'!#REF!)</f>
        <v/>
      </c>
      <c r="D244" s="195" t="str">
        <f>IF('Formulario PPGR4 '!$G244="","",'[1]Formulario PPGR1'!#REF!)</f>
        <v/>
      </c>
      <c r="E244" s="195" t="str">
        <f>IF('Formulario PPGR4 '!$G244="","",'[1]Formulario PPGR1'!#REF!)</f>
        <v/>
      </c>
      <c r="F244" s="195" t="str">
        <f>IF('Formulario PPGR4 '!$G244="","",'[1]Formulario PPGR1'!#REF!)</f>
        <v/>
      </c>
      <c r="G244" s="208"/>
      <c r="H244" s="208"/>
      <c r="I244" s="194"/>
      <c r="J244" s="194"/>
      <c r="K244" s="194" t="str">
        <f>IFERROR(VLOOKUP('Formulario PPGR4 '!$J244,[1]Prov!$A$2:$B$156,2,FALSE),"")</f>
        <v/>
      </c>
      <c r="L244" s="195"/>
      <c r="M244" s="195"/>
      <c r="N244" s="195"/>
      <c r="O244" s="198" t="str">
        <f>IFERROR(VLOOKUP($G244,[1]Catalogo!$G$20:$H$25,2,FALSE),"")</f>
        <v/>
      </c>
      <c r="P244" s="200"/>
    </row>
    <row r="245" spans="2:16">
      <c r="B245" s="195" t="str">
        <f>IF('Formulario PPGR4 '!$G245="","",CONCATENATE('Formulario PPGR4 '!$C245,".",'Formulario PPGR4 '!$D245,".",'Formulario PPGR4 '!$E245,".",'Formulario PPGR4 '!$F245))</f>
        <v/>
      </c>
      <c r="C245" s="195" t="str">
        <f>IF('Formulario PPGR4 '!$G245="","",'[1]Formulario PPGR1'!#REF!)</f>
        <v/>
      </c>
      <c r="D245" s="195" t="str">
        <f>IF('Formulario PPGR4 '!$G245="","",'[1]Formulario PPGR1'!#REF!)</f>
        <v/>
      </c>
      <c r="E245" s="195" t="str">
        <f>IF('Formulario PPGR4 '!$G245="","",'[1]Formulario PPGR1'!#REF!)</f>
        <v/>
      </c>
      <c r="F245" s="195" t="str">
        <f>IF('Formulario PPGR4 '!$G245="","",'[1]Formulario PPGR1'!#REF!)</f>
        <v/>
      </c>
      <c r="G245" s="208"/>
      <c r="H245" s="208"/>
      <c r="I245" s="194"/>
      <c r="J245" s="194"/>
      <c r="K245" s="194" t="str">
        <f>IFERROR(VLOOKUP('Formulario PPGR4 '!$J245,[1]Prov!$A$2:$B$156,2,FALSE),"")</f>
        <v/>
      </c>
      <c r="L245" s="195"/>
      <c r="M245" s="195"/>
      <c r="N245" s="195"/>
      <c r="O245" s="198" t="str">
        <f>IFERROR(VLOOKUP($G245,[1]Catalogo!$G$20:$H$25,2,FALSE),"")</f>
        <v/>
      </c>
      <c r="P245" s="200"/>
    </row>
    <row r="246" spans="2:16">
      <c r="B246" s="195" t="str">
        <f>IF('Formulario PPGR4 '!$G246="","",CONCATENATE('Formulario PPGR4 '!$C246,".",'Formulario PPGR4 '!$D246,".",'Formulario PPGR4 '!$E246,".",'Formulario PPGR4 '!$F246))</f>
        <v/>
      </c>
      <c r="C246" s="195" t="str">
        <f>IF('Formulario PPGR4 '!$G246="","",'[1]Formulario PPGR1'!#REF!)</f>
        <v/>
      </c>
      <c r="D246" s="195" t="str">
        <f>IF('Formulario PPGR4 '!$G246="","",'[1]Formulario PPGR1'!#REF!)</f>
        <v/>
      </c>
      <c r="E246" s="195" t="str">
        <f>IF('Formulario PPGR4 '!$G246="","",'[1]Formulario PPGR1'!#REF!)</f>
        <v/>
      </c>
      <c r="F246" s="195" t="str">
        <f>IF('Formulario PPGR4 '!$G246="","",'[1]Formulario PPGR1'!#REF!)</f>
        <v/>
      </c>
      <c r="G246" s="208"/>
      <c r="H246" s="208"/>
      <c r="I246" s="194"/>
      <c r="J246" s="194"/>
      <c r="K246" s="194" t="str">
        <f>IFERROR(VLOOKUP('Formulario PPGR4 '!$J246,[1]Prov!$A$2:$B$156,2,FALSE),"")</f>
        <v/>
      </c>
      <c r="L246" s="195"/>
      <c r="M246" s="195"/>
      <c r="N246" s="195"/>
      <c r="O246" s="198" t="str">
        <f>IFERROR(VLOOKUP($G246,[1]Catalogo!$G$20:$H$25,2,FALSE),"")</f>
        <v/>
      </c>
      <c r="P246" s="200"/>
    </row>
    <row r="247" spans="2:16">
      <c r="B247" s="195" t="str">
        <f>IF('Formulario PPGR4 '!$G247="","",CONCATENATE('Formulario PPGR4 '!$C247,".",'Formulario PPGR4 '!$D247,".",'Formulario PPGR4 '!$E247,".",'Formulario PPGR4 '!$F247))</f>
        <v/>
      </c>
      <c r="C247" s="195" t="str">
        <f>IF('Formulario PPGR4 '!$G247="","",'[1]Formulario PPGR1'!#REF!)</f>
        <v/>
      </c>
      <c r="D247" s="195" t="str">
        <f>IF('Formulario PPGR4 '!$G247="","",'[1]Formulario PPGR1'!#REF!)</f>
        <v/>
      </c>
      <c r="E247" s="195" t="str">
        <f>IF('Formulario PPGR4 '!$G247="","",'[1]Formulario PPGR1'!#REF!)</f>
        <v/>
      </c>
      <c r="F247" s="195" t="str">
        <f>IF('Formulario PPGR4 '!$G247="","",'[1]Formulario PPGR1'!#REF!)</f>
        <v/>
      </c>
      <c r="G247" s="208"/>
      <c r="H247" s="208"/>
      <c r="I247" s="194"/>
      <c r="J247" s="194"/>
      <c r="K247" s="194" t="str">
        <f>IFERROR(VLOOKUP('Formulario PPGR4 '!$J247,[1]Prov!$A$2:$B$156,2,FALSE),"")</f>
        <v/>
      </c>
      <c r="L247" s="195"/>
      <c r="M247" s="195"/>
      <c r="N247" s="195"/>
      <c r="O247" s="198" t="str">
        <f>IFERROR(VLOOKUP($G247,[1]Catalogo!$G$20:$H$25,2,FALSE),"")</f>
        <v/>
      </c>
      <c r="P247" s="200"/>
    </row>
    <row r="248" spans="2:16">
      <c r="B248" s="195" t="str">
        <f>IF('Formulario PPGR4 '!$G248="","",CONCATENATE('Formulario PPGR4 '!$C248,".",'Formulario PPGR4 '!$D248,".",'Formulario PPGR4 '!$E248,".",'Formulario PPGR4 '!$F248))</f>
        <v/>
      </c>
      <c r="C248" s="195" t="str">
        <f>IF('Formulario PPGR4 '!$G248="","",'[1]Formulario PPGR1'!#REF!)</f>
        <v/>
      </c>
      <c r="D248" s="195" t="str">
        <f>IF('Formulario PPGR4 '!$G248="","",'[1]Formulario PPGR1'!#REF!)</f>
        <v/>
      </c>
      <c r="E248" s="195" t="str">
        <f>IF('Formulario PPGR4 '!$G248="","",'[1]Formulario PPGR1'!#REF!)</f>
        <v/>
      </c>
      <c r="F248" s="195" t="str">
        <f>IF('Formulario PPGR4 '!$G248="","",'[1]Formulario PPGR1'!#REF!)</f>
        <v/>
      </c>
      <c r="G248" s="208"/>
      <c r="H248" s="208"/>
      <c r="I248" s="194"/>
      <c r="J248" s="194"/>
      <c r="K248" s="194" t="str">
        <f>IFERROR(VLOOKUP('Formulario PPGR4 '!$J248,[1]Prov!$A$2:$B$156,2,FALSE),"")</f>
        <v/>
      </c>
      <c r="L248" s="195"/>
      <c r="M248" s="195"/>
      <c r="N248" s="195"/>
      <c r="O248" s="198" t="str">
        <f>IFERROR(VLOOKUP($G248,[1]Catalogo!$G$20:$H$25,2,FALSE),"")</f>
        <v/>
      </c>
      <c r="P248" s="200"/>
    </row>
    <row r="249" spans="2:16">
      <c r="B249" s="195" t="str">
        <f>IF('Formulario PPGR4 '!$G249="","",CONCATENATE('Formulario PPGR4 '!$C249,".",'Formulario PPGR4 '!$D249,".",'Formulario PPGR4 '!$E249,".",'Formulario PPGR4 '!$F249))</f>
        <v/>
      </c>
      <c r="C249" s="195" t="str">
        <f>IF('Formulario PPGR4 '!$G249="","",'[1]Formulario PPGR1'!#REF!)</f>
        <v/>
      </c>
      <c r="D249" s="195" t="str">
        <f>IF('Formulario PPGR4 '!$G249="","",'[1]Formulario PPGR1'!#REF!)</f>
        <v/>
      </c>
      <c r="E249" s="195" t="str">
        <f>IF('Formulario PPGR4 '!$G249="","",'[1]Formulario PPGR1'!#REF!)</f>
        <v/>
      </c>
      <c r="F249" s="195" t="str">
        <f>IF('Formulario PPGR4 '!$G249="","",'[1]Formulario PPGR1'!#REF!)</f>
        <v/>
      </c>
      <c r="G249" s="208"/>
      <c r="H249" s="208"/>
      <c r="I249" s="194"/>
      <c r="J249" s="194"/>
      <c r="K249" s="194" t="str">
        <f>IFERROR(VLOOKUP('Formulario PPGR4 '!$J249,[1]Prov!$A$2:$B$156,2,FALSE),"")</f>
        <v/>
      </c>
      <c r="L249" s="195"/>
      <c r="M249" s="195"/>
      <c r="N249" s="195"/>
      <c r="O249" s="198" t="str">
        <f>IFERROR(VLOOKUP($G249,[1]Catalogo!$G$20:$H$25,2,FALSE),"")</f>
        <v/>
      </c>
      <c r="P249" s="200"/>
    </row>
    <row r="250" spans="2:16">
      <c r="B250" s="195" t="str">
        <f>IF('Formulario PPGR4 '!$G250="","",CONCATENATE('Formulario PPGR4 '!$C250,".",'Formulario PPGR4 '!$D250,".",'Formulario PPGR4 '!$E250,".",'Formulario PPGR4 '!$F250))</f>
        <v/>
      </c>
      <c r="C250" s="195" t="str">
        <f>IF('Formulario PPGR4 '!$G250="","",'[1]Formulario PPGR1'!#REF!)</f>
        <v/>
      </c>
      <c r="D250" s="195" t="str">
        <f>IF('Formulario PPGR4 '!$G250="","",'[1]Formulario PPGR1'!#REF!)</f>
        <v/>
      </c>
      <c r="E250" s="195" t="str">
        <f>IF('Formulario PPGR4 '!$G250="","",'[1]Formulario PPGR1'!#REF!)</f>
        <v/>
      </c>
      <c r="F250" s="195" t="str">
        <f>IF('Formulario PPGR4 '!$G250="","",'[1]Formulario PPGR1'!#REF!)</f>
        <v/>
      </c>
      <c r="G250" s="208"/>
      <c r="H250" s="208"/>
      <c r="I250" s="194"/>
      <c r="J250" s="194"/>
      <c r="K250" s="194" t="str">
        <f>IFERROR(VLOOKUP('Formulario PPGR4 '!$J250,[1]Prov!$A$2:$B$156,2,FALSE),"")</f>
        <v/>
      </c>
      <c r="L250" s="195"/>
      <c r="M250" s="195"/>
      <c r="N250" s="195"/>
      <c r="O250" s="198" t="str">
        <f>IFERROR(VLOOKUP($G250,[1]Catalogo!$G$20:$H$25,2,FALSE),"")</f>
        <v/>
      </c>
      <c r="P250" s="200"/>
    </row>
    <row r="251" spans="2:16">
      <c r="B251" s="195" t="str">
        <f>IF('Formulario PPGR4 '!$G251="","",CONCATENATE('Formulario PPGR4 '!$C251,".",'Formulario PPGR4 '!$D251,".",'Formulario PPGR4 '!$E251,".",'Formulario PPGR4 '!$F251))</f>
        <v/>
      </c>
      <c r="C251" s="195" t="str">
        <f>IF('Formulario PPGR4 '!$G251="","",'[1]Formulario PPGR1'!#REF!)</f>
        <v/>
      </c>
      <c r="D251" s="195" t="str">
        <f>IF('Formulario PPGR4 '!$G251="","",'[1]Formulario PPGR1'!#REF!)</f>
        <v/>
      </c>
      <c r="E251" s="195" t="str">
        <f>IF('Formulario PPGR4 '!$G251="","",'[1]Formulario PPGR1'!#REF!)</f>
        <v/>
      </c>
      <c r="F251" s="195" t="str">
        <f>IF('Formulario PPGR4 '!$G251="","",'[1]Formulario PPGR1'!#REF!)</f>
        <v/>
      </c>
      <c r="G251" s="208"/>
      <c r="H251" s="208"/>
      <c r="I251" s="194"/>
      <c r="J251" s="194"/>
      <c r="K251" s="194" t="str">
        <f>IFERROR(VLOOKUP('Formulario PPGR4 '!$J251,[1]Prov!$A$2:$B$156,2,FALSE),"")</f>
        <v/>
      </c>
      <c r="L251" s="195"/>
      <c r="M251" s="195"/>
      <c r="N251" s="195"/>
      <c r="O251" s="198" t="str">
        <f>IFERROR(VLOOKUP($G251,[1]Catalogo!$G$20:$H$25,2,FALSE),"")</f>
        <v/>
      </c>
      <c r="P251" s="200"/>
    </row>
    <row r="252" spans="2:16">
      <c r="B252" s="195" t="str">
        <f>IF('Formulario PPGR4 '!$G252="","",CONCATENATE('Formulario PPGR4 '!$C252,".",'Formulario PPGR4 '!$D252,".",'Formulario PPGR4 '!$E252,".",'Formulario PPGR4 '!$F252))</f>
        <v/>
      </c>
      <c r="C252" s="195" t="str">
        <f>IF('Formulario PPGR4 '!$G252="","",'[1]Formulario PPGR1'!#REF!)</f>
        <v/>
      </c>
      <c r="D252" s="195" t="str">
        <f>IF('Formulario PPGR4 '!$G252="","",'[1]Formulario PPGR1'!#REF!)</f>
        <v/>
      </c>
      <c r="E252" s="195" t="str">
        <f>IF('Formulario PPGR4 '!$G252="","",'[1]Formulario PPGR1'!#REF!)</f>
        <v/>
      </c>
      <c r="F252" s="195" t="str">
        <f>IF('Formulario PPGR4 '!$G252="","",'[1]Formulario PPGR1'!#REF!)</f>
        <v/>
      </c>
      <c r="G252" s="208"/>
      <c r="H252" s="208"/>
      <c r="I252" s="194"/>
      <c r="J252" s="194"/>
      <c r="K252" s="194" t="str">
        <f>IFERROR(VLOOKUP('Formulario PPGR4 '!$J252,[1]Prov!$A$2:$B$156,2,FALSE),"")</f>
        <v/>
      </c>
      <c r="L252" s="195"/>
      <c r="M252" s="195"/>
      <c r="N252" s="195"/>
      <c r="O252" s="198" t="str">
        <f>IFERROR(VLOOKUP($G252,[1]Catalogo!$G$20:$H$25,2,FALSE),"")</f>
        <v/>
      </c>
      <c r="P252" s="200"/>
    </row>
    <row r="253" spans="2:16">
      <c r="B253" s="195" t="str">
        <f>IF('Formulario PPGR4 '!$G253="","",CONCATENATE('Formulario PPGR4 '!$C253,".",'Formulario PPGR4 '!$D253,".",'Formulario PPGR4 '!$E253,".",'Formulario PPGR4 '!$F253))</f>
        <v/>
      </c>
      <c r="C253" s="195" t="str">
        <f>IF('Formulario PPGR4 '!$G253="","",'[1]Formulario PPGR1'!#REF!)</f>
        <v/>
      </c>
      <c r="D253" s="195" t="str">
        <f>IF('Formulario PPGR4 '!$G253="","",'[1]Formulario PPGR1'!#REF!)</f>
        <v/>
      </c>
      <c r="E253" s="195" t="str">
        <f>IF('Formulario PPGR4 '!$G253="","",'[1]Formulario PPGR1'!#REF!)</f>
        <v/>
      </c>
      <c r="F253" s="195" t="str">
        <f>IF('Formulario PPGR4 '!$G253="","",'[1]Formulario PPGR1'!#REF!)</f>
        <v/>
      </c>
      <c r="G253" s="208"/>
      <c r="H253" s="208"/>
      <c r="I253" s="194"/>
      <c r="J253" s="194"/>
      <c r="K253" s="194" t="str">
        <f>IFERROR(VLOOKUP('Formulario PPGR4 '!$J253,[1]Prov!$A$2:$B$156,2,FALSE),"")</f>
        <v/>
      </c>
      <c r="L253" s="195"/>
      <c r="M253" s="195"/>
      <c r="N253" s="195"/>
      <c r="O253" s="198" t="str">
        <f>IFERROR(VLOOKUP($G253,[1]Catalogo!$G$20:$H$25,2,FALSE),"")</f>
        <v/>
      </c>
      <c r="P253" s="200"/>
    </row>
    <row r="254" spans="2:16">
      <c r="B254" s="195" t="str">
        <f>IF('Formulario PPGR4 '!$G254="","",CONCATENATE('Formulario PPGR4 '!$C254,".",'Formulario PPGR4 '!$D254,".",'Formulario PPGR4 '!$E254,".",'Formulario PPGR4 '!$F254))</f>
        <v/>
      </c>
      <c r="C254" s="195" t="str">
        <f>IF('Formulario PPGR4 '!$G254="","",'[1]Formulario PPGR1'!#REF!)</f>
        <v/>
      </c>
      <c r="D254" s="195" t="str">
        <f>IF('Formulario PPGR4 '!$G254="","",'[1]Formulario PPGR1'!#REF!)</f>
        <v/>
      </c>
      <c r="E254" s="195" t="str">
        <f>IF('Formulario PPGR4 '!$G254="","",'[1]Formulario PPGR1'!#REF!)</f>
        <v/>
      </c>
      <c r="F254" s="195" t="str">
        <f>IF('Formulario PPGR4 '!$G254="","",'[1]Formulario PPGR1'!#REF!)</f>
        <v/>
      </c>
      <c r="G254" s="208"/>
      <c r="H254" s="208"/>
      <c r="I254" s="194"/>
      <c r="J254" s="194"/>
      <c r="K254" s="194" t="str">
        <f>IFERROR(VLOOKUP('Formulario PPGR4 '!$J254,[1]Prov!$A$2:$B$156,2,FALSE),"")</f>
        <v/>
      </c>
      <c r="L254" s="195"/>
      <c r="M254" s="195"/>
      <c r="N254" s="195"/>
      <c r="O254" s="198" t="str">
        <f>IFERROR(VLOOKUP($G254,[1]Catalogo!$G$20:$H$25,2,FALSE),"")</f>
        <v/>
      </c>
      <c r="P254" s="200"/>
    </row>
    <row r="255" spans="2:16">
      <c r="B255" s="195" t="str">
        <f>IF('Formulario PPGR4 '!$G255="","",CONCATENATE('Formulario PPGR4 '!$C255,".",'Formulario PPGR4 '!$D255,".",'Formulario PPGR4 '!$E255,".",'Formulario PPGR4 '!$F255))</f>
        <v/>
      </c>
      <c r="C255" s="195" t="str">
        <f>IF('Formulario PPGR4 '!$G255="","",'[1]Formulario PPGR1'!#REF!)</f>
        <v/>
      </c>
      <c r="D255" s="195" t="str">
        <f>IF('Formulario PPGR4 '!$G255="","",'[1]Formulario PPGR1'!#REF!)</f>
        <v/>
      </c>
      <c r="E255" s="195" t="str">
        <f>IF('Formulario PPGR4 '!$G255="","",'[1]Formulario PPGR1'!#REF!)</f>
        <v/>
      </c>
      <c r="F255" s="195" t="str">
        <f>IF('Formulario PPGR4 '!$G255="","",'[1]Formulario PPGR1'!#REF!)</f>
        <v/>
      </c>
      <c r="G255" s="208"/>
      <c r="H255" s="208"/>
      <c r="I255" s="194"/>
      <c r="J255" s="194"/>
      <c r="K255" s="194" t="str">
        <f>IFERROR(VLOOKUP('Formulario PPGR4 '!$J255,[1]Prov!$A$2:$B$156,2,FALSE),"")</f>
        <v/>
      </c>
      <c r="L255" s="195"/>
      <c r="M255" s="195"/>
      <c r="N255" s="195"/>
      <c r="O255" s="198" t="str">
        <f>IFERROR(VLOOKUP($G255,[1]Catalogo!$G$20:$H$25,2,FALSE),"")</f>
        <v/>
      </c>
      <c r="P255" s="200"/>
    </row>
    <row r="256" spans="2:16">
      <c r="B256" s="195" t="str">
        <f>IF('Formulario PPGR4 '!$G256="","",CONCATENATE('Formulario PPGR4 '!$C256,".",'Formulario PPGR4 '!$D256,".",'Formulario PPGR4 '!$E256,".",'Formulario PPGR4 '!$F256))</f>
        <v/>
      </c>
      <c r="C256" s="195" t="str">
        <f>IF('Formulario PPGR4 '!$G256="","",'[1]Formulario PPGR1'!#REF!)</f>
        <v/>
      </c>
      <c r="D256" s="195" t="str">
        <f>IF('Formulario PPGR4 '!$G256="","",'[1]Formulario PPGR1'!#REF!)</f>
        <v/>
      </c>
      <c r="E256" s="195" t="str">
        <f>IF('Formulario PPGR4 '!$G256="","",'[1]Formulario PPGR1'!#REF!)</f>
        <v/>
      </c>
      <c r="F256" s="195" t="str">
        <f>IF('Formulario PPGR4 '!$G256="","",'[1]Formulario PPGR1'!#REF!)</f>
        <v/>
      </c>
      <c r="G256" s="208"/>
      <c r="H256" s="208"/>
      <c r="I256" s="194"/>
      <c r="J256" s="194"/>
      <c r="K256" s="194" t="str">
        <f>IFERROR(VLOOKUP('Formulario PPGR4 '!$J256,[1]Prov!$A$2:$B$156,2,FALSE),"")</f>
        <v/>
      </c>
      <c r="L256" s="195"/>
      <c r="M256" s="195"/>
      <c r="N256" s="195"/>
      <c r="O256" s="198" t="str">
        <f>IFERROR(VLOOKUP($G256,[1]Catalogo!$G$20:$H$25,2,FALSE),"")</f>
        <v/>
      </c>
      <c r="P256" s="200"/>
    </row>
    <row r="257" spans="2:16">
      <c r="B257" s="195" t="str">
        <f>IF('Formulario PPGR4 '!$G257="","",CONCATENATE('Formulario PPGR4 '!$C257,".",'Formulario PPGR4 '!$D257,".",'Formulario PPGR4 '!$E257,".",'Formulario PPGR4 '!$F257))</f>
        <v/>
      </c>
      <c r="C257" s="195" t="str">
        <f>IF('Formulario PPGR4 '!$G257="","",'[1]Formulario PPGR1'!#REF!)</f>
        <v/>
      </c>
      <c r="D257" s="195" t="str">
        <f>IF('Formulario PPGR4 '!$G257="","",'[1]Formulario PPGR1'!#REF!)</f>
        <v/>
      </c>
      <c r="E257" s="195" t="str">
        <f>IF('Formulario PPGR4 '!$G257="","",'[1]Formulario PPGR1'!#REF!)</f>
        <v/>
      </c>
      <c r="F257" s="195" t="str">
        <f>IF('Formulario PPGR4 '!$G257="","",'[1]Formulario PPGR1'!#REF!)</f>
        <v/>
      </c>
      <c r="G257" s="208"/>
      <c r="H257" s="208"/>
      <c r="I257" s="194"/>
      <c r="J257" s="194"/>
      <c r="K257" s="194" t="str">
        <f>IFERROR(VLOOKUP('Formulario PPGR4 '!$J257,[1]Prov!$A$2:$B$156,2,FALSE),"")</f>
        <v/>
      </c>
      <c r="L257" s="195"/>
      <c r="M257" s="195"/>
      <c r="N257" s="195"/>
      <c r="O257" s="198" t="str">
        <f>IFERROR(VLOOKUP($G257,[1]Catalogo!$G$20:$H$25,2,FALSE),"")</f>
        <v/>
      </c>
      <c r="P257" s="200"/>
    </row>
    <row r="258" spans="2:16">
      <c r="B258" s="195" t="str">
        <f>IF('Formulario PPGR4 '!$G258="","",CONCATENATE('Formulario PPGR4 '!$C258,".",'Formulario PPGR4 '!$D258,".",'Formulario PPGR4 '!$E258,".",'Formulario PPGR4 '!$F258))</f>
        <v/>
      </c>
      <c r="C258" s="195" t="str">
        <f>IF('Formulario PPGR4 '!$G258="","",'[1]Formulario PPGR1'!#REF!)</f>
        <v/>
      </c>
      <c r="D258" s="195" t="str">
        <f>IF('Formulario PPGR4 '!$G258="","",'[1]Formulario PPGR1'!#REF!)</f>
        <v/>
      </c>
      <c r="E258" s="195" t="str">
        <f>IF('Formulario PPGR4 '!$G258="","",'[1]Formulario PPGR1'!#REF!)</f>
        <v/>
      </c>
      <c r="F258" s="195" t="str">
        <f>IF('Formulario PPGR4 '!$G258="","",'[1]Formulario PPGR1'!#REF!)</f>
        <v/>
      </c>
      <c r="G258" s="208"/>
      <c r="H258" s="208"/>
      <c r="I258" s="194"/>
      <c r="J258" s="194"/>
      <c r="K258" s="194" t="str">
        <f>IFERROR(VLOOKUP('Formulario PPGR4 '!$J258,[1]Prov!$A$2:$B$156,2,FALSE),"")</f>
        <v/>
      </c>
      <c r="L258" s="195"/>
      <c r="M258" s="195"/>
      <c r="N258" s="195"/>
      <c r="O258" s="198" t="str">
        <f>IFERROR(VLOOKUP($G258,[1]Catalogo!$G$20:$H$25,2,FALSE),"")</f>
        <v/>
      </c>
      <c r="P258" s="200"/>
    </row>
    <row r="259" spans="2:16">
      <c r="B259" s="195" t="str">
        <f>IF('Formulario PPGR4 '!$G259="","",CONCATENATE('Formulario PPGR4 '!$C259,".",'Formulario PPGR4 '!$D259,".",'Formulario PPGR4 '!$E259,".",'Formulario PPGR4 '!$F259))</f>
        <v/>
      </c>
      <c r="C259" s="195" t="str">
        <f>IF('Formulario PPGR4 '!$G259="","",'[1]Formulario PPGR1'!#REF!)</f>
        <v/>
      </c>
      <c r="D259" s="195" t="str">
        <f>IF('Formulario PPGR4 '!$G259="","",'[1]Formulario PPGR1'!#REF!)</f>
        <v/>
      </c>
      <c r="E259" s="195" t="str">
        <f>IF('Formulario PPGR4 '!$G259="","",'[1]Formulario PPGR1'!#REF!)</f>
        <v/>
      </c>
      <c r="F259" s="195" t="str">
        <f>IF('Formulario PPGR4 '!$G259="","",'[1]Formulario PPGR1'!#REF!)</f>
        <v/>
      </c>
      <c r="G259" s="208"/>
      <c r="H259" s="208"/>
      <c r="I259" s="194"/>
      <c r="J259" s="194"/>
      <c r="K259" s="194" t="str">
        <f>IFERROR(VLOOKUP('Formulario PPGR4 '!$J259,[1]Prov!$A$2:$B$156,2,FALSE),"")</f>
        <v/>
      </c>
      <c r="L259" s="195"/>
      <c r="M259" s="195"/>
      <c r="N259" s="195"/>
      <c r="O259" s="198" t="str">
        <f>IFERROR(VLOOKUP($G259,[1]Catalogo!$G$20:$H$25,2,FALSE),"")</f>
        <v/>
      </c>
      <c r="P259" s="200"/>
    </row>
    <row r="260" spans="2:16">
      <c r="B260" s="195" t="str">
        <f>IF('Formulario PPGR4 '!$G260="","",CONCATENATE('Formulario PPGR4 '!$C260,".",'Formulario PPGR4 '!$D260,".",'Formulario PPGR4 '!$E260,".",'Formulario PPGR4 '!$F260))</f>
        <v/>
      </c>
      <c r="C260" s="195" t="str">
        <f>IF('Formulario PPGR4 '!$G260="","",'[1]Formulario PPGR1'!#REF!)</f>
        <v/>
      </c>
      <c r="D260" s="195" t="str">
        <f>IF('Formulario PPGR4 '!$G260="","",'[1]Formulario PPGR1'!#REF!)</f>
        <v/>
      </c>
      <c r="E260" s="195" t="str">
        <f>IF('Formulario PPGR4 '!$G260="","",'[1]Formulario PPGR1'!#REF!)</f>
        <v/>
      </c>
      <c r="F260" s="195" t="str">
        <f>IF('Formulario PPGR4 '!$G260="","",'[1]Formulario PPGR1'!#REF!)</f>
        <v/>
      </c>
      <c r="G260" s="208"/>
      <c r="H260" s="208"/>
      <c r="I260" s="194"/>
      <c r="J260" s="194"/>
      <c r="K260" s="194" t="str">
        <f>IFERROR(VLOOKUP('Formulario PPGR4 '!$J260,[1]Prov!$A$2:$B$156,2,FALSE),"")</f>
        <v/>
      </c>
      <c r="L260" s="195"/>
      <c r="M260" s="195"/>
      <c r="N260" s="195"/>
      <c r="O260" s="198" t="str">
        <f>IFERROR(VLOOKUP($G260,[1]Catalogo!$G$20:$H$25,2,FALSE),"")</f>
        <v/>
      </c>
      <c r="P260" s="200"/>
    </row>
    <row r="261" spans="2:16">
      <c r="B261" s="195" t="str">
        <f>IF('Formulario PPGR4 '!$G261="","",CONCATENATE('Formulario PPGR4 '!$C261,".",'Formulario PPGR4 '!$D261,".",'Formulario PPGR4 '!$E261,".",'Formulario PPGR4 '!$F261))</f>
        <v/>
      </c>
      <c r="C261" s="195" t="str">
        <f>IF('Formulario PPGR4 '!$G261="","",'[1]Formulario PPGR1'!#REF!)</f>
        <v/>
      </c>
      <c r="D261" s="195" t="str">
        <f>IF('Formulario PPGR4 '!$G261="","",'[1]Formulario PPGR1'!#REF!)</f>
        <v/>
      </c>
      <c r="E261" s="195" t="str">
        <f>IF('Formulario PPGR4 '!$G261="","",'[1]Formulario PPGR1'!#REF!)</f>
        <v/>
      </c>
      <c r="F261" s="195" t="str">
        <f>IF('Formulario PPGR4 '!$G261="","",'[1]Formulario PPGR1'!#REF!)</f>
        <v/>
      </c>
      <c r="G261" s="208"/>
      <c r="H261" s="208"/>
      <c r="I261" s="194"/>
      <c r="J261" s="194"/>
      <c r="K261" s="194" t="str">
        <f>IFERROR(VLOOKUP('Formulario PPGR4 '!$J261,[1]Prov!$A$2:$B$156,2,FALSE),"")</f>
        <v/>
      </c>
      <c r="L261" s="195"/>
      <c r="M261" s="195"/>
      <c r="N261" s="195"/>
      <c r="O261" s="198" t="str">
        <f>IFERROR(VLOOKUP($G261,[1]Catalogo!$G$20:$H$25,2,FALSE),"")</f>
        <v/>
      </c>
      <c r="P261" s="200"/>
    </row>
    <row r="262" spans="2:16">
      <c r="B262" s="195" t="str">
        <f>IF('Formulario PPGR4 '!$G262="","",CONCATENATE('Formulario PPGR4 '!$C262,".",'Formulario PPGR4 '!$D262,".",'Formulario PPGR4 '!$E262,".",'Formulario PPGR4 '!$F262))</f>
        <v/>
      </c>
      <c r="C262" s="195" t="str">
        <f>IF('Formulario PPGR4 '!$G262="","",'[1]Formulario PPGR1'!#REF!)</f>
        <v/>
      </c>
      <c r="D262" s="195" t="str">
        <f>IF('Formulario PPGR4 '!$G262="","",'[1]Formulario PPGR1'!#REF!)</f>
        <v/>
      </c>
      <c r="E262" s="195" t="str">
        <f>IF('Formulario PPGR4 '!$G262="","",'[1]Formulario PPGR1'!#REF!)</f>
        <v/>
      </c>
      <c r="F262" s="195" t="str">
        <f>IF('Formulario PPGR4 '!$G262="","",'[1]Formulario PPGR1'!#REF!)</f>
        <v/>
      </c>
      <c r="G262" s="208"/>
      <c r="H262" s="208"/>
      <c r="I262" s="194"/>
      <c r="J262" s="194"/>
      <c r="K262" s="194" t="str">
        <f>IFERROR(VLOOKUP('Formulario PPGR4 '!$J262,[1]Prov!$A$2:$B$156,2,FALSE),"")</f>
        <v/>
      </c>
      <c r="L262" s="195"/>
      <c r="M262" s="195"/>
      <c r="N262" s="195"/>
      <c r="O262" s="198" t="str">
        <f>IFERROR(VLOOKUP($G262,[1]Catalogo!$G$20:$H$25,2,FALSE),"")</f>
        <v/>
      </c>
      <c r="P262" s="200"/>
    </row>
    <row r="263" spans="2:16">
      <c r="B263" s="195" t="str">
        <f>IF('Formulario PPGR4 '!$G263="","",CONCATENATE('Formulario PPGR4 '!$C263,".",'Formulario PPGR4 '!$D263,".",'Formulario PPGR4 '!$E263,".",'Formulario PPGR4 '!$F263))</f>
        <v/>
      </c>
      <c r="C263" s="195" t="str">
        <f>IF('Formulario PPGR4 '!$G263="","",'[1]Formulario PPGR1'!#REF!)</f>
        <v/>
      </c>
      <c r="D263" s="195" t="str">
        <f>IF('Formulario PPGR4 '!$G263="","",'[1]Formulario PPGR1'!#REF!)</f>
        <v/>
      </c>
      <c r="E263" s="195" t="str">
        <f>IF('Formulario PPGR4 '!$G263="","",'[1]Formulario PPGR1'!#REF!)</f>
        <v/>
      </c>
      <c r="F263" s="195" t="str">
        <f>IF('Formulario PPGR4 '!$G263="","",'[1]Formulario PPGR1'!#REF!)</f>
        <v/>
      </c>
      <c r="G263" s="208"/>
      <c r="H263" s="208"/>
      <c r="I263" s="194"/>
      <c r="J263" s="194"/>
      <c r="K263" s="194" t="str">
        <f>IFERROR(VLOOKUP('Formulario PPGR4 '!$J263,[1]Prov!$A$2:$B$156,2,FALSE),"")</f>
        <v/>
      </c>
      <c r="L263" s="195"/>
      <c r="M263" s="195"/>
      <c r="N263" s="195"/>
      <c r="O263" s="198" t="str">
        <f>IFERROR(VLOOKUP($G263,[1]Catalogo!$G$20:$H$25,2,FALSE),"")</f>
        <v/>
      </c>
      <c r="P263" s="200"/>
    </row>
    <row r="264" spans="2:16">
      <c r="B264" s="195" t="str">
        <f>IF('Formulario PPGR4 '!$G264="","",CONCATENATE('Formulario PPGR4 '!$C264,".",'Formulario PPGR4 '!$D264,".",'Formulario PPGR4 '!$E264,".",'Formulario PPGR4 '!$F264))</f>
        <v/>
      </c>
      <c r="C264" s="195" t="str">
        <f>IF('Formulario PPGR4 '!$G264="","",'[1]Formulario PPGR1'!#REF!)</f>
        <v/>
      </c>
      <c r="D264" s="195" t="str">
        <f>IF('Formulario PPGR4 '!$G264="","",'[1]Formulario PPGR1'!#REF!)</f>
        <v/>
      </c>
      <c r="E264" s="195" t="str">
        <f>IF('Formulario PPGR4 '!$G264="","",'[1]Formulario PPGR1'!#REF!)</f>
        <v/>
      </c>
      <c r="F264" s="195" t="str">
        <f>IF('Formulario PPGR4 '!$G264="","",'[1]Formulario PPGR1'!#REF!)</f>
        <v/>
      </c>
      <c r="G264" s="208"/>
      <c r="H264" s="208"/>
      <c r="I264" s="194"/>
      <c r="J264" s="194"/>
      <c r="K264" s="194" t="str">
        <f>IFERROR(VLOOKUP('Formulario PPGR4 '!$J264,[1]Prov!$A$2:$B$156,2,FALSE),"")</f>
        <v/>
      </c>
      <c r="L264" s="195"/>
      <c r="M264" s="195"/>
      <c r="N264" s="195"/>
      <c r="O264" s="198" t="str">
        <f>IFERROR(VLOOKUP($G264,[1]Catalogo!$G$20:$H$25,2,FALSE),"")</f>
        <v/>
      </c>
      <c r="P264" s="200"/>
    </row>
    <row r="265" spans="2:16">
      <c r="B265" s="195" t="str">
        <f>IF('Formulario PPGR4 '!$G265="","",CONCATENATE('Formulario PPGR4 '!$C265,".",'Formulario PPGR4 '!$D265,".",'Formulario PPGR4 '!$E265,".",'Formulario PPGR4 '!$F265))</f>
        <v/>
      </c>
      <c r="C265" s="195" t="str">
        <f>IF('Formulario PPGR4 '!$G265="","",'[1]Formulario PPGR1'!#REF!)</f>
        <v/>
      </c>
      <c r="D265" s="195" t="str">
        <f>IF('Formulario PPGR4 '!$G265="","",'[1]Formulario PPGR1'!#REF!)</f>
        <v/>
      </c>
      <c r="E265" s="195" t="str">
        <f>IF('Formulario PPGR4 '!$G265="","",'[1]Formulario PPGR1'!#REF!)</f>
        <v/>
      </c>
      <c r="F265" s="195" t="str">
        <f>IF('Formulario PPGR4 '!$G265="","",'[1]Formulario PPGR1'!#REF!)</f>
        <v/>
      </c>
      <c r="G265" s="208"/>
      <c r="H265" s="208"/>
      <c r="I265" s="194"/>
      <c r="J265" s="194"/>
      <c r="K265" s="194" t="str">
        <f>IFERROR(VLOOKUP('Formulario PPGR4 '!$J265,[1]Prov!$A$2:$B$156,2,FALSE),"")</f>
        <v/>
      </c>
      <c r="L265" s="195"/>
      <c r="M265" s="195"/>
      <c r="N265" s="195"/>
      <c r="O265" s="198" t="str">
        <f>IFERROR(VLOOKUP($G265,[1]Catalogo!$G$20:$H$25,2,FALSE),"")</f>
        <v/>
      </c>
      <c r="P265" s="200"/>
    </row>
    <row r="266" spans="2:16">
      <c r="B266" s="195" t="str">
        <f>IF('Formulario PPGR4 '!$G266="","",CONCATENATE('Formulario PPGR4 '!$C266,".",'Formulario PPGR4 '!$D266,".",'Formulario PPGR4 '!$E266,".",'Formulario PPGR4 '!$F266))</f>
        <v/>
      </c>
      <c r="C266" s="195" t="str">
        <f>IF('Formulario PPGR4 '!$G266="","",'[1]Formulario PPGR1'!#REF!)</f>
        <v/>
      </c>
      <c r="D266" s="195" t="str">
        <f>IF('Formulario PPGR4 '!$G266="","",'[1]Formulario PPGR1'!#REF!)</f>
        <v/>
      </c>
      <c r="E266" s="195" t="str">
        <f>IF('Formulario PPGR4 '!$G266="","",'[1]Formulario PPGR1'!#REF!)</f>
        <v/>
      </c>
      <c r="F266" s="195" t="str">
        <f>IF('Formulario PPGR4 '!$G266="","",'[1]Formulario PPGR1'!#REF!)</f>
        <v/>
      </c>
      <c r="G266" s="208"/>
      <c r="H266" s="208"/>
      <c r="I266" s="194"/>
      <c r="J266" s="194"/>
      <c r="K266" s="194" t="str">
        <f>IFERROR(VLOOKUP('Formulario PPGR4 '!$J266,[1]Prov!$A$2:$B$156,2,FALSE),"")</f>
        <v/>
      </c>
      <c r="L266" s="195"/>
      <c r="M266" s="195"/>
      <c r="N266" s="195"/>
      <c r="O266" s="198" t="str">
        <f>IFERROR(VLOOKUP($G266,[1]Catalogo!$G$20:$H$25,2,FALSE),"")</f>
        <v/>
      </c>
      <c r="P266" s="200"/>
    </row>
    <row r="267" spans="2:16">
      <c r="B267" s="195" t="str">
        <f>IF('Formulario PPGR4 '!$G267="","",CONCATENATE('Formulario PPGR4 '!$C267,".",'Formulario PPGR4 '!$D267,".",'Formulario PPGR4 '!$E267,".",'Formulario PPGR4 '!$F267))</f>
        <v/>
      </c>
      <c r="C267" s="195" t="str">
        <f>IF('Formulario PPGR4 '!$G267="","",'[1]Formulario PPGR1'!#REF!)</f>
        <v/>
      </c>
      <c r="D267" s="195" t="str">
        <f>IF('Formulario PPGR4 '!$G267="","",'[1]Formulario PPGR1'!#REF!)</f>
        <v/>
      </c>
      <c r="E267" s="195" t="str">
        <f>IF('Formulario PPGR4 '!$G267="","",'[1]Formulario PPGR1'!#REF!)</f>
        <v/>
      </c>
      <c r="F267" s="195" t="str">
        <f>IF('Formulario PPGR4 '!$G267="","",'[1]Formulario PPGR1'!#REF!)</f>
        <v/>
      </c>
      <c r="G267" s="208"/>
      <c r="H267" s="208"/>
      <c r="I267" s="194"/>
      <c r="J267" s="194"/>
      <c r="K267" s="194" t="str">
        <f>IFERROR(VLOOKUP('Formulario PPGR4 '!$J267,[1]Prov!$A$2:$B$156,2,FALSE),"")</f>
        <v/>
      </c>
      <c r="L267" s="195"/>
      <c r="M267" s="195"/>
      <c r="N267" s="195"/>
      <c r="O267" s="198" t="str">
        <f>IFERROR(VLOOKUP($G267,[1]Catalogo!$G$20:$H$25,2,FALSE),"")</f>
        <v/>
      </c>
      <c r="P267" s="200"/>
    </row>
    <row r="268" spans="2:16">
      <c r="B268" s="195" t="str">
        <f>IF('Formulario PPGR4 '!$G268="","",CONCATENATE('Formulario PPGR4 '!$C268,".",'Formulario PPGR4 '!$D268,".",'Formulario PPGR4 '!$E268,".",'Formulario PPGR4 '!$F268))</f>
        <v/>
      </c>
      <c r="C268" s="195" t="str">
        <f>IF('Formulario PPGR4 '!$G268="","",'[1]Formulario PPGR1'!#REF!)</f>
        <v/>
      </c>
      <c r="D268" s="195" t="str">
        <f>IF('Formulario PPGR4 '!$G268="","",'[1]Formulario PPGR1'!#REF!)</f>
        <v/>
      </c>
      <c r="E268" s="195" t="str">
        <f>IF('Formulario PPGR4 '!$G268="","",'[1]Formulario PPGR1'!#REF!)</f>
        <v/>
      </c>
      <c r="F268" s="195" t="str">
        <f>IF('Formulario PPGR4 '!$G268="","",'[1]Formulario PPGR1'!#REF!)</f>
        <v/>
      </c>
      <c r="G268" s="208"/>
      <c r="H268" s="208"/>
      <c r="I268" s="194"/>
      <c r="J268" s="194"/>
      <c r="K268" s="194" t="str">
        <f>IFERROR(VLOOKUP('Formulario PPGR4 '!$J268,[1]Prov!$A$2:$B$156,2,FALSE),"")</f>
        <v/>
      </c>
      <c r="L268" s="195"/>
      <c r="M268" s="195"/>
      <c r="N268" s="195"/>
      <c r="O268" s="198" t="str">
        <f>IFERROR(VLOOKUP($G268,[1]Catalogo!$G$20:$H$25,2,FALSE),"")</f>
        <v/>
      </c>
      <c r="P268" s="200"/>
    </row>
    <row r="269" spans="2:16">
      <c r="B269" s="195" t="str">
        <f>IF('Formulario PPGR4 '!$G269="","",CONCATENATE('Formulario PPGR4 '!$C269,".",'Formulario PPGR4 '!$D269,".",'Formulario PPGR4 '!$E269,".",'Formulario PPGR4 '!$F269))</f>
        <v/>
      </c>
      <c r="C269" s="195" t="str">
        <f>IF('Formulario PPGR4 '!$G269="","",'[1]Formulario PPGR1'!#REF!)</f>
        <v/>
      </c>
      <c r="D269" s="195" t="str">
        <f>IF('Formulario PPGR4 '!$G269="","",'[1]Formulario PPGR1'!#REF!)</f>
        <v/>
      </c>
      <c r="E269" s="195" t="str">
        <f>IF('Formulario PPGR4 '!$G269="","",'[1]Formulario PPGR1'!#REF!)</f>
        <v/>
      </c>
      <c r="F269" s="195" t="str">
        <f>IF('Formulario PPGR4 '!$G269="","",'[1]Formulario PPGR1'!#REF!)</f>
        <v/>
      </c>
      <c r="G269" s="208"/>
      <c r="H269" s="208"/>
      <c r="I269" s="194"/>
      <c r="J269" s="194"/>
      <c r="K269" s="194" t="str">
        <f>IFERROR(VLOOKUP('Formulario PPGR4 '!$J269,[1]Prov!$A$2:$B$156,2,FALSE),"")</f>
        <v/>
      </c>
      <c r="L269" s="195"/>
      <c r="M269" s="195"/>
      <c r="N269" s="195"/>
      <c r="O269" s="198" t="str">
        <f>IFERROR(VLOOKUP($G269,[1]Catalogo!$G$20:$H$25,2,FALSE),"")</f>
        <v/>
      </c>
      <c r="P269" s="200"/>
    </row>
    <row r="270" spans="2:16">
      <c r="B270" s="195" t="str">
        <f>IF('Formulario PPGR4 '!$G270="","",CONCATENATE('Formulario PPGR4 '!$C270,".",'Formulario PPGR4 '!$D270,".",'Formulario PPGR4 '!$E270,".",'Formulario PPGR4 '!$F270))</f>
        <v/>
      </c>
      <c r="C270" s="195" t="str">
        <f>IF('Formulario PPGR4 '!$G270="","",'[1]Formulario PPGR1'!#REF!)</f>
        <v/>
      </c>
      <c r="D270" s="195" t="str">
        <f>IF('Formulario PPGR4 '!$G270="","",'[1]Formulario PPGR1'!#REF!)</f>
        <v/>
      </c>
      <c r="E270" s="195" t="str">
        <f>IF('Formulario PPGR4 '!$G270="","",'[1]Formulario PPGR1'!#REF!)</f>
        <v/>
      </c>
      <c r="F270" s="195" t="str">
        <f>IF('Formulario PPGR4 '!$G270="","",'[1]Formulario PPGR1'!#REF!)</f>
        <v/>
      </c>
      <c r="G270" s="208"/>
      <c r="H270" s="208"/>
      <c r="I270" s="194"/>
      <c r="J270" s="194"/>
      <c r="K270" s="194" t="str">
        <f>IFERROR(VLOOKUP('Formulario PPGR4 '!$J270,[1]Prov!$A$2:$B$156,2,FALSE),"")</f>
        <v/>
      </c>
      <c r="L270" s="195"/>
      <c r="M270" s="195"/>
      <c r="N270" s="195"/>
      <c r="O270" s="198" t="str">
        <f>IFERROR(VLOOKUP($G270,[1]Catalogo!$G$20:$H$25,2,FALSE),"")</f>
        <v/>
      </c>
      <c r="P270" s="200"/>
    </row>
    <row r="271" spans="2:16">
      <c r="B271" s="195" t="str">
        <f>IF('Formulario PPGR4 '!$G271="","",CONCATENATE('Formulario PPGR4 '!$C271,".",'Formulario PPGR4 '!$D271,".",'Formulario PPGR4 '!$E271,".",'Formulario PPGR4 '!$F271))</f>
        <v/>
      </c>
      <c r="C271" s="195" t="str">
        <f>IF('Formulario PPGR4 '!$G271="","",'[1]Formulario PPGR1'!#REF!)</f>
        <v/>
      </c>
      <c r="D271" s="195" t="str">
        <f>IF('Formulario PPGR4 '!$G271="","",'[1]Formulario PPGR1'!#REF!)</f>
        <v/>
      </c>
      <c r="E271" s="195" t="str">
        <f>IF('Formulario PPGR4 '!$G271="","",'[1]Formulario PPGR1'!#REF!)</f>
        <v/>
      </c>
      <c r="F271" s="195" t="str">
        <f>IF('Formulario PPGR4 '!$G271="","",'[1]Formulario PPGR1'!#REF!)</f>
        <v/>
      </c>
      <c r="G271" s="208"/>
      <c r="H271" s="208"/>
      <c r="I271" s="194"/>
      <c r="J271" s="194"/>
      <c r="K271" s="194" t="str">
        <f>IFERROR(VLOOKUP('Formulario PPGR4 '!$J271,[1]Prov!$A$2:$B$156,2,FALSE),"")</f>
        <v/>
      </c>
      <c r="L271" s="195"/>
      <c r="M271" s="195"/>
      <c r="N271" s="195"/>
      <c r="O271" s="198" t="str">
        <f>IFERROR(VLOOKUP($G271,[1]Catalogo!$G$20:$H$25,2,FALSE),"")</f>
        <v/>
      </c>
      <c r="P271" s="200"/>
    </row>
    <row r="272" spans="2:16">
      <c r="B272" s="195" t="str">
        <f>IF('Formulario PPGR4 '!$G272="","",CONCATENATE('Formulario PPGR4 '!$C272,".",'Formulario PPGR4 '!$D272,".",'Formulario PPGR4 '!$E272,".",'Formulario PPGR4 '!$F272))</f>
        <v/>
      </c>
      <c r="C272" s="195" t="str">
        <f>IF('Formulario PPGR4 '!$G272="","",'[1]Formulario PPGR1'!#REF!)</f>
        <v/>
      </c>
      <c r="D272" s="195" t="str">
        <f>IF('Formulario PPGR4 '!$G272="","",'[1]Formulario PPGR1'!#REF!)</f>
        <v/>
      </c>
      <c r="E272" s="195" t="str">
        <f>IF('Formulario PPGR4 '!$G272="","",'[1]Formulario PPGR1'!#REF!)</f>
        <v/>
      </c>
      <c r="F272" s="195" t="str">
        <f>IF('Formulario PPGR4 '!$G272="","",'[1]Formulario PPGR1'!#REF!)</f>
        <v/>
      </c>
      <c r="G272" s="208"/>
      <c r="H272" s="208"/>
      <c r="I272" s="194"/>
      <c r="J272" s="194"/>
      <c r="K272" s="194" t="str">
        <f>IFERROR(VLOOKUP('Formulario PPGR4 '!$J272,[1]Prov!$A$2:$B$156,2,FALSE),"")</f>
        <v/>
      </c>
      <c r="L272" s="195"/>
      <c r="M272" s="195"/>
      <c r="N272" s="195"/>
      <c r="O272" s="198" t="str">
        <f>IFERROR(VLOOKUP($G272,[1]Catalogo!$G$20:$H$25,2,FALSE),"")</f>
        <v/>
      </c>
      <c r="P272" s="200"/>
    </row>
    <row r="273" spans="2:16">
      <c r="B273" s="195" t="str">
        <f>IF('Formulario PPGR4 '!$G273="","",CONCATENATE('Formulario PPGR4 '!$C273,".",'Formulario PPGR4 '!$D273,".",'Formulario PPGR4 '!$E273,".",'Formulario PPGR4 '!$F273))</f>
        <v/>
      </c>
      <c r="C273" s="195" t="str">
        <f>IF('Formulario PPGR4 '!$G273="","",'[1]Formulario PPGR1'!#REF!)</f>
        <v/>
      </c>
      <c r="D273" s="195" t="str">
        <f>IF('Formulario PPGR4 '!$G273="","",'[1]Formulario PPGR1'!#REF!)</f>
        <v/>
      </c>
      <c r="E273" s="195" t="str">
        <f>IF('Formulario PPGR4 '!$G273="","",'[1]Formulario PPGR1'!#REF!)</f>
        <v/>
      </c>
      <c r="F273" s="195" t="str">
        <f>IF('Formulario PPGR4 '!$G273="","",'[1]Formulario PPGR1'!#REF!)</f>
        <v/>
      </c>
      <c r="G273" s="208"/>
      <c r="H273" s="208"/>
      <c r="I273" s="194"/>
      <c r="J273" s="194"/>
      <c r="K273" s="194" t="str">
        <f>IFERROR(VLOOKUP('Formulario PPGR4 '!$J273,[1]Prov!$A$2:$B$156,2,FALSE),"")</f>
        <v/>
      </c>
      <c r="L273" s="195"/>
      <c r="M273" s="195"/>
      <c r="N273" s="195"/>
      <c r="O273" s="198" t="str">
        <f>IFERROR(VLOOKUP($G273,[1]Catalogo!$G$20:$H$25,2,FALSE),"")</f>
        <v/>
      </c>
      <c r="P273" s="200"/>
    </row>
    <row r="274" spans="2:16">
      <c r="B274" s="195" t="str">
        <f>IF('Formulario PPGR4 '!$G274="","",CONCATENATE('Formulario PPGR4 '!$C274,".",'Formulario PPGR4 '!$D274,".",'Formulario PPGR4 '!$E274,".",'Formulario PPGR4 '!$F274))</f>
        <v/>
      </c>
      <c r="C274" s="195" t="str">
        <f>IF('Formulario PPGR4 '!$G274="","",'[1]Formulario PPGR1'!#REF!)</f>
        <v/>
      </c>
      <c r="D274" s="195" t="str">
        <f>IF('Formulario PPGR4 '!$G274="","",'[1]Formulario PPGR1'!#REF!)</f>
        <v/>
      </c>
      <c r="E274" s="195" t="str">
        <f>IF('Formulario PPGR4 '!$G274="","",'[1]Formulario PPGR1'!#REF!)</f>
        <v/>
      </c>
      <c r="F274" s="195" t="str">
        <f>IF('Formulario PPGR4 '!$G274="","",'[1]Formulario PPGR1'!#REF!)</f>
        <v/>
      </c>
      <c r="G274" s="208"/>
      <c r="H274" s="208"/>
      <c r="I274" s="194"/>
      <c r="J274" s="194"/>
      <c r="K274" s="194" t="str">
        <f>IFERROR(VLOOKUP('Formulario PPGR4 '!$J274,[1]Prov!$A$2:$B$156,2,FALSE),"")</f>
        <v/>
      </c>
      <c r="L274" s="195"/>
      <c r="M274" s="195"/>
      <c r="N274" s="195"/>
      <c r="O274" s="198" t="str">
        <f>IFERROR(VLOOKUP($G274,[1]Catalogo!$G$20:$H$25,2,FALSE),"")</f>
        <v/>
      </c>
      <c r="P274" s="200"/>
    </row>
    <row r="275" spans="2:16">
      <c r="B275" s="195" t="str">
        <f>IF('Formulario PPGR4 '!$G275="","",CONCATENATE('Formulario PPGR4 '!$C275,".",'Formulario PPGR4 '!$D275,".",'Formulario PPGR4 '!$E275,".",'Formulario PPGR4 '!$F275))</f>
        <v/>
      </c>
      <c r="C275" s="195" t="str">
        <f>IF('Formulario PPGR4 '!$G275="","",'[1]Formulario PPGR1'!#REF!)</f>
        <v/>
      </c>
      <c r="D275" s="195" t="str">
        <f>IF('Formulario PPGR4 '!$G275="","",'[1]Formulario PPGR1'!#REF!)</f>
        <v/>
      </c>
      <c r="E275" s="195" t="str">
        <f>IF('Formulario PPGR4 '!$G275="","",'[1]Formulario PPGR1'!#REF!)</f>
        <v/>
      </c>
      <c r="F275" s="195" t="str">
        <f>IF('Formulario PPGR4 '!$G275="","",'[1]Formulario PPGR1'!#REF!)</f>
        <v/>
      </c>
      <c r="G275" s="208"/>
      <c r="H275" s="208"/>
      <c r="I275" s="194"/>
      <c r="J275" s="194"/>
      <c r="K275" s="194" t="str">
        <f>IFERROR(VLOOKUP('Formulario PPGR4 '!$J275,[1]Prov!$A$2:$B$156,2,FALSE),"")</f>
        <v/>
      </c>
      <c r="L275" s="195"/>
      <c r="M275" s="195"/>
      <c r="N275" s="195"/>
      <c r="O275" s="198" t="str">
        <f>IFERROR(VLOOKUP($G275,[1]Catalogo!$G$20:$H$25,2,FALSE),"")</f>
        <v/>
      </c>
      <c r="P275" s="200"/>
    </row>
    <row r="276" spans="2:16">
      <c r="B276" s="195" t="str">
        <f>IF('Formulario PPGR4 '!$G276="","",CONCATENATE('Formulario PPGR4 '!$C276,".",'Formulario PPGR4 '!$D276,".",'Formulario PPGR4 '!$E276,".",'Formulario PPGR4 '!$F276))</f>
        <v/>
      </c>
      <c r="C276" s="195" t="str">
        <f>IF('Formulario PPGR4 '!$G276="","",'[1]Formulario PPGR1'!#REF!)</f>
        <v/>
      </c>
      <c r="D276" s="195" t="str">
        <f>IF('Formulario PPGR4 '!$G276="","",'[1]Formulario PPGR1'!#REF!)</f>
        <v/>
      </c>
      <c r="E276" s="195" t="str">
        <f>IF('Formulario PPGR4 '!$G276="","",'[1]Formulario PPGR1'!#REF!)</f>
        <v/>
      </c>
      <c r="F276" s="195" t="str">
        <f>IF('Formulario PPGR4 '!$G276="","",'[1]Formulario PPGR1'!#REF!)</f>
        <v/>
      </c>
      <c r="G276" s="208"/>
      <c r="H276" s="208"/>
      <c r="I276" s="194"/>
      <c r="J276" s="194"/>
      <c r="K276" s="194" t="str">
        <f>IFERROR(VLOOKUP('Formulario PPGR4 '!$J276,[1]Prov!$A$2:$B$156,2,FALSE),"")</f>
        <v/>
      </c>
      <c r="L276" s="195"/>
      <c r="M276" s="195"/>
      <c r="N276" s="195"/>
      <c r="O276" s="198" t="str">
        <f>IFERROR(VLOOKUP($G276,[1]Catalogo!$G$20:$H$25,2,FALSE),"")</f>
        <v/>
      </c>
      <c r="P276" s="200"/>
    </row>
    <row r="277" spans="2:16">
      <c r="B277" s="195" t="str">
        <f>IF('Formulario PPGR4 '!$G277="","",CONCATENATE('Formulario PPGR4 '!$C277,".",'Formulario PPGR4 '!$D277,".",'Formulario PPGR4 '!$E277,".",'Formulario PPGR4 '!$F277))</f>
        <v/>
      </c>
      <c r="C277" s="195" t="str">
        <f>IF('Formulario PPGR4 '!$G277="","",'[1]Formulario PPGR1'!#REF!)</f>
        <v/>
      </c>
      <c r="D277" s="195" t="str">
        <f>IF('Formulario PPGR4 '!$G277="","",'[1]Formulario PPGR1'!#REF!)</f>
        <v/>
      </c>
      <c r="E277" s="195" t="str">
        <f>IF('Formulario PPGR4 '!$G277="","",'[1]Formulario PPGR1'!#REF!)</f>
        <v/>
      </c>
      <c r="F277" s="195" t="str">
        <f>IF('Formulario PPGR4 '!$G277="","",'[1]Formulario PPGR1'!#REF!)</f>
        <v/>
      </c>
      <c r="G277" s="208"/>
      <c r="H277" s="208"/>
      <c r="I277" s="194"/>
      <c r="J277" s="194"/>
      <c r="K277" s="194" t="str">
        <f>IFERROR(VLOOKUP('Formulario PPGR4 '!$J277,[1]Prov!$A$2:$B$156,2,FALSE),"")</f>
        <v/>
      </c>
      <c r="L277" s="195"/>
      <c r="M277" s="195"/>
      <c r="N277" s="195"/>
      <c r="O277" s="198" t="str">
        <f>IFERROR(VLOOKUP($G277,[1]Catalogo!$G$20:$H$25,2,FALSE),"")</f>
        <v/>
      </c>
      <c r="P277" s="200"/>
    </row>
    <row r="278" spans="2:16">
      <c r="B278" s="195" t="str">
        <f>IF('Formulario PPGR4 '!$G278="","",CONCATENATE('Formulario PPGR4 '!$C278,".",'Formulario PPGR4 '!$D278,".",'Formulario PPGR4 '!$E278,".",'Formulario PPGR4 '!$F278))</f>
        <v/>
      </c>
      <c r="C278" s="195" t="str">
        <f>IF('Formulario PPGR4 '!$G278="","",'[1]Formulario PPGR1'!#REF!)</f>
        <v/>
      </c>
      <c r="D278" s="195" t="str">
        <f>IF('Formulario PPGR4 '!$G278="","",'[1]Formulario PPGR1'!#REF!)</f>
        <v/>
      </c>
      <c r="E278" s="195" t="str">
        <f>IF('Formulario PPGR4 '!$G278="","",'[1]Formulario PPGR1'!#REF!)</f>
        <v/>
      </c>
      <c r="F278" s="195" t="str">
        <f>IF('Formulario PPGR4 '!$G278="","",'[1]Formulario PPGR1'!#REF!)</f>
        <v/>
      </c>
      <c r="G278" s="208"/>
      <c r="H278" s="208"/>
      <c r="I278" s="194"/>
      <c r="J278" s="194"/>
      <c r="K278" s="194" t="str">
        <f>IFERROR(VLOOKUP('Formulario PPGR4 '!$J278,[1]Prov!$A$2:$B$156,2,FALSE),"")</f>
        <v/>
      </c>
      <c r="L278" s="195"/>
      <c r="M278" s="195"/>
      <c r="N278" s="195"/>
      <c r="O278" s="198" t="str">
        <f>IFERROR(VLOOKUP($G278,[1]Catalogo!$G$20:$H$25,2,FALSE),"")</f>
        <v/>
      </c>
      <c r="P278" s="200"/>
    </row>
    <row r="279" spans="2:16">
      <c r="B279" s="195" t="str">
        <f>IF('Formulario PPGR4 '!$G279="","",CONCATENATE('Formulario PPGR4 '!$C279,".",'Formulario PPGR4 '!$D279,".",'Formulario PPGR4 '!$E279,".",'Formulario PPGR4 '!$F279))</f>
        <v/>
      </c>
      <c r="C279" s="195" t="str">
        <f>IF('Formulario PPGR4 '!$G279="","",'[1]Formulario PPGR1'!#REF!)</f>
        <v/>
      </c>
      <c r="D279" s="195" t="str">
        <f>IF('Formulario PPGR4 '!$G279="","",'[1]Formulario PPGR1'!#REF!)</f>
        <v/>
      </c>
      <c r="E279" s="195" t="str">
        <f>IF('Formulario PPGR4 '!$G279="","",'[1]Formulario PPGR1'!#REF!)</f>
        <v/>
      </c>
      <c r="F279" s="195" t="str">
        <f>IF('Formulario PPGR4 '!$G279="","",'[1]Formulario PPGR1'!#REF!)</f>
        <v/>
      </c>
      <c r="G279" s="208"/>
      <c r="H279" s="208"/>
      <c r="I279" s="194"/>
      <c r="J279" s="194"/>
      <c r="K279" s="194" t="str">
        <f>IFERROR(VLOOKUP('Formulario PPGR4 '!$J279,[1]Prov!$A$2:$B$156,2,FALSE),"")</f>
        <v/>
      </c>
      <c r="L279" s="195"/>
      <c r="M279" s="195"/>
      <c r="N279" s="195"/>
      <c r="O279" s="198" t="str">
        <f>IFERROR(VLOOKUP($G279,[1]Catalogo!$G$20:$H$25,2,FALSE),"")</f>
        <v/>
      </c>
      <c r="P279" s="200"/>
    </row>
    <row r="280" spans="2:16">
      <c r="B280" s="195" t="str">
        <f>IF('Formulario PPGR4 '!$G280="","",CONCATENATE('Formulario PPGR4 '!$C280,".",'Formulario PPGR4 '!$D280,".",'Formulario PPGR4 '!$E280,".",'Formulario PPGR4 '!$F280))</f>
        <v/>
      </c>
      <c r="C280" s="195" t="str">
        <f>IF('Formulario PPGR4 '!$G280="","",'[1]Formulario PPGR1'!#REF!)</f>
        <v/>
      </c>
      <c r="D280" s="195" t="str">
        <f>IF('Formulario PPGR4 '!$G280="","",'[1]Formulario PPGR1'!#REF!)</f>
        <v/>
      </c>
      <c r="E280" s="195" t="str">
        <f>IF('Formulario PPGR4 '!$G280="","",'[1]Formulario PPGR1'!#REF!)</f>
        <v/>
      </c>
      <c r="F280" s="195" t="str">
        <f>IF('Formulario PPGR4 '!$G280="","",'[1]Formulario PPGR1'!#REF!)</f>
        <v/>
      </c>
      <c r="G280" s="208"/>
      <c r="H280" s="208"/>
      <c r="I280" s="194"/>
      <c r="J280" s="194"/>
      <c r="K280" s="194" t="str">
        <f>IFERROR(VLOOKUP('Formulario PPGR4 '!$J280,[1]Prov!$A$2:$B$156,2,FALSE),"")</f>
        <v/>
      </c>
      <c r="L280" s="195"/>
      <c r="M280" s="195"/>
      <c r="N280" s="195"/>
      <c r="O280" s="198" t="str">
        <f>IFERROR(VLOOKUP($G280,[1]Catalogo!$G$20:$H$25,2,FALSE),"")</f>
        <v/>
      </c>
      <c r="P280" s="200"/>
    </row>
    <row r="281" spans="2:16">
      <c r="B281" s="195" t="str">
        <f>IF('Formulario PPGR4 '!$G281="","",CONCATENATE('Formulario PPGR4 '!$C281,".",'Formulario PPGR4 '!$D281,".",'Formulario PPGR4 '!$E281,".",'Formulario PPGR4 '!$F281))</f>
        <v/>
      </c>
      <c r="C281" s="195" t="str">
        <f>IF('Formulario PPGR4 '!$G281="","",'[1]Formulario PPGR1'!#REF!)</f>
        <v/>
      </c>
      <c r="D281" s="195" t="str">
        <f>IF('Formulario PPGR4 '!$G281="","",'[1]Formulario PPGR1'!#REF!)</f>
        <v/>
      </c>
      <c r="E281" s="195" t="str">
        <f>IF('Formulario PPGR4 '!$G281="","",'[1]Formulario PPGR1'!#REF!)</f>
        <v/>
      </c>
      <c r="F281" s="195" t="str">
        <f>IF('Formulario PPGR4 '!$G281="","",'[1]Formulario PPGR1'!#REF!)</f>
        <v/>
      </c>
      <c r="G281" s="208"/>
      <c r="H281" s="208"/>
      <c r="I281" s="194"/>
      <c r="J281" s="194"/>
      <c r="K281" s="194" t="str">
        <f>IFERROR(VLOOKUP('Formulario PPGR4 '!$J281,[1]Prov!$A$2:$B$156,2,FALSE),"")</f>
        <v/>
      </c>
      <c r="L281" s="195"/>
      <c r="M281" s="195"/>
      <c r="N281" s="195"/>
      <c r="O281" s="198" t="str">
        <f>IFERROR(VLOOKUP($G281,[1]Catalogo!$G$20:$H$25,2,FALSE),"")</f>
        <v/>
      </c>
      <c r="P281" s="200"/>
    </row>
    <row r="282" spans="2:16">
      <c r="B282" s="195" t="str">
        <f>IF('Formulario PPGR4 '!$G282="","",CONCATENATE('Formulario PPGR4 '!$C282,".",'Formulario PPGR4 '!$D282,".",'Formulario PPGR4 '!$E282,".",'Formulario PPGR4 '!$F282))</f>
        <v/>
      </c>
      <c r="C282" s="195" t="str">
        <f>IF('Formulario PPGR4 '!$G282="","",'[1]Formulario PPGR1'!#REF!)</f>
        <v/>
      </c>
      <c r="D282" s="195" t="str">
        <f>IF('Formulario PPGR4 '!$G282="","",'[1]Formulario PPGR1'!#REF!)</f>
        <v/>
      </c>
      <c r="E282" s="195" t="str">
        <f>IF('Formulario PPGR4 '!$G282="","",'[1]Formulario PPGR1'!#REF!)</f>
        <v/>
      </c>
      <c r="F282" s="195" t="str">
        <f>IF('Formulario PPGR4 '!$G282="","",'[1]Formulario PPGR1'!#REF!)</f>
        <v/>
      </c>
      <c r="G282" s="208"/>
      <c r="H282" s="208"/>
      <c r="I282" s="194"/>
      <c r="J282" s="194"/>
      <c r="K282" s="194" t="str">
        <f>IFERROR(VLOOKUP('Formulario PPGR4 '!$J282,[1]Prov!$A$2:$B$156,2,FALSE),"")</f>
        <v/>
      </c>
      <c r="L282" s="195"/>
      <c r="M282" s="195"/>
      <c r="N282" s="195"/>
      <c r="O282" s="198" t="str">
        <f>IFERROR(VLOOKUP($G282,[1]Catalogo!$G$20:$H$25,2,FALSE),"")</f>
        <v/>
      </c>
      <c r="P282" s="200"/>
    </row>
    <row r="283" spans="2:16">
      <c r="B283" s="195" t="str">
        <f>IF('Formulario PPGR4 '!$G283="","",CONCATENATE('Formulario PPGR4 '!$C283,".",'Formulario PPGR4 '!$D283,".",'Formulario PPGR4 '!$E283,".",'Formulario PPGR4 '!$F283))</f>
        <v/>
      </c>
      <c r="C283" s="195" t="str">
        <f>IF('Formulario PPGR4 '!$G283="","",'[1]Formulario PPGR1'!#REF!)</f>
        <v/>
      </c>
      <c r="D283" s="195" t="str">
        <f>IF('Formulario PPGR4 '!$G283="","",'[1]Formulario PPGR1'!#REF!)</f>
        <v/>
      </c>
      <c r="E283" s="195" t="str">
        <f>IF('Formulario PPGR4 '!$G283="","",'[1]Formulario PPGR1'!#REF!)</f>
        <v/>
      </c>
      <c r="F283" s="195" t="str">
        <f>IF('Formulario PPGR4 '!$G283="","",'[1]Formulario PPGR1'!#REF!)</f>
        <v/>
      </c>
      <c r="G283" s="208"/>
      <c r="H283" s="208"/>
      <c r="I283" s="194"/>
      <c r="J283" s="194"/>
      <c r="K283" s="194" t="str">
        <f>IFERROR(VLOOKUP('Formulario PPGR4 '!$J283,[1]Prov!$A$2:$B$156,2,FALSE),"")</f>
        <v/>
      </c>
      <c r="L283" s="195"/>
      <c r="M283" s="195"/>
      <c r="N283" s="195"/>
      <c r="O283" s="198" t="str">
        <f>IFERROR(VLOOKUP($G283,[1]Catalogo!$G$20:$H$25,2,FALSE),"")</f>
        <v/>
      </c>
      <c r="P283" s="200"/>
    </row>
    <row r="284" spans="2:16">
      <c r="B284" s="195" t="str">
        <f>IF('Formulario PPGR4 '!$G284="","",CONCATENATE('Formulario PPGR4 '!$C284,".",'Formulario PPGR4 '!$D284,".",'Formulario PPGR4 '!$E284,".",'Formulario PPGR4 '!$F284))</f>
        <v/>
      </c>
      <c r="C284" s="195" t="str">
        <f>IF('Formulario PPGR4 '!$G284="","",'[1]Formulario PPGR1'!#REF!)</f>
        <v/>
      </c>
      <c r="D284" s="195" t="str">
        <f>IF('Formulario PPGR4 '!$G284="","",'[1]Formulario PPGR1'!#REF!)</f>
        <v/>
      </c>
      <c r="E284" s="195" t="str">
        <f>IF('Formulario PPGR4 '!$G284="","",'[1]Formulario PPGR1'!#REF!)</f>
        <v/>
      </c>
      <c r="F284" s="195" t="str">
        <f>IF('Formulario PPGR4 '!$G284="","",'[1]Formulario PPGR1'!#REF!)</f>
        <v/>
      </c>
      <c r="G284" s="208"/>
      <c r="H284" s="208"/>
      <c r="I284" s="194"/>
      <c r="J284" s="194"/>
      <c r="K284" s="194" t="str">
        <f>IFERROR(VLOOKUP('Formulario PPGR4 '!$J284,[1]Prov!$A$2:$B$156,2,FALSE),"")</f>
        <v/>
      </c>
      <c r="L284" s="195"/>
      <c r="M284" s="195"/>
      <c r="N284" s="195"/>
      <c r="O284" s="198" t="str">
        <f>IFERROR(VLOOKUP($G284,[1]Catalogo!$G$20:$H$25,2,FALSE),"")</f>
        <v/>
      </c>
      <c r="P284" s="200"/>
    </row>
    <row r="285" spans="2:16">
      <c r="B285" s="195" t="str">
        <f>IF('Formulario PPGR4 '!$G285="","",CONCATENATE('Formulario PPGR4 '!$C285,".",'Formulario PPGR4 '!$D285,".",'Formulario PPGR4 '!$E285,".",'Formulario PPGR4 '!$F285))</f>
        <v/>
      </c>
      <c r="C285" s="195" t="str">
        <f>IF('Formulario PPGR4 '!$G285="","",'[1]Formulario PPGR1'!#REF!)</f>
        <v/>
      </c>
      <c r="D285" s="195" t="str">
        <f>IF('Formulario PPGR4 '!$G285="","",'[1]Formulario PPGR1'!#REF!)</f>
        <v/>
      </c>
      <c r="E285" s="195" t="str">
        <f>IF('Formulario PPGR4 '!$G285="","",'[1]Formulario PPGR1'!#REF!)</f>
        <v/>
      </c>
      <c r="F285" s="195" t="str">
        <f>IF('Formulario PPGR4 '!$G285="","",'[1]Formulario PPGR1'!#REF!)</f>
        <v/>
      </c>
      <c r="G285" s="208"/>
      <c r="H285" s="208"/>
      <c r="I285" s="194"/>
      <c r="J285" s="194"/>
      <c r="K285" s="194" t="str">
        <f>IFERROR(VLOOKUP('Formulario PPGR4 '!$J285,[1]Prov!$A$2:$B$156,2,FALSE),"")</f>
        <v/>
      </c>
      <c r="L285" s="195"/>
      <c r="M285" s="195"/>
      <c r="N285" s="195"/>
      <c r="O285" s="198" t="str">
        <f>IFERROR(VLOOKUP($G285,[1]Catalogo!$G$20:$H$25,2,FALSE),"")</f>
        <v/>
      </c>
      <c r="P285" s="200"/>
    </row>
    <row r="286" spans="2:16">
      <c r="B286" s="195" t="str">
        <f>IF('Formulario PPGR4 '!$G286="","",CONCATENATE('Formulario PPGR4 '!$C286,".",'Formulario PPGR4 '!$D286,".",'Formulario PPGR4 '!$E286,".",'Formulario PPGR4 '!$F286))</f>
        <v/>
      </c>
      <c r="C286" s="195" t="str">
        <f>IF('Formulario PPGR4 '!$G286="","",'[1]Formulario PPGR1'!#REF!)</f>
        <v/>
      </c>
      <c r="D286" s="195" t="str">
        <f>IF('Formulario PPGR4 '!$G286="","",'[1]Formulario PPGR1'!#REF!)</f>
        <v/>
      </c>
      <c r="E286" s="195" t="str">
        <f>IF('Formulario PPGR4 '!$G286="","",'[1]Formulario PPGR1'!#REF!)</f>
        <v/>
      </c>
      <c r="F286" s="195" t="str">
        <f>IF('Formulario PPGR4 '!$G286="","",'[1]Formulario PPGR1'!#REF!)</f>
        <v/>
      </c>
      <c r="G286" s="208"/>
      <c r="H286" s="208"/>
      <c r="I286" s="194"/>
      <c r="J286" s="194"/>
      <c r="K286" s="194" t="str">
        <f>IFERROR(VLOOKUP('Formulario PPGR4 '!$J286,[1]Prov!$A$2:$B$156,2,FALSE),"")</f>
        <v/>
      </c>
      <c r="L286" s="195"/>
      <c r="M286" s="195"/>
      <c r="N286" s="195"/>
      <c r="O286" s="198" t="str">
        <f>IFERROR(VLOOKUP($G286,[1]Catalogo!$G$20:$H$25,2,FALSE),"")</f>
        <v/>
      </c>
      <c r="P286" s="200"/>
    </row>
    <row r="287" spans="2:16">
      <c r="B287" s="195" t="str">
        <f>IF('Formulario PPGR4 '!$G287="","",CONCATENATE('Formulario PPGR4 '!$C287,".",'Formulario PPGR4 '!$D287,".",'Formulario PPGR4 '!$E287,".",'Formulario PPGR4 '!$F287))</f>
        <v/>
      </c>
      <c r="C287" s="195" t="str">
        <f>IF('Formulario PPGR4 '!$G287="","",'[1]Formulario PPGR1'!#REF!)</f>
        <v/>
      </c>
      <c r="D287" s="195" t="str">
        <f>IF('Formulario PPGR4 '!$G287="","",'[1]Formulario PPGR1'!#REF!)</f>
        <v/>
      </c>
      <c r="E287" s="195" t="str">
        <f>IF('Formulario PPGR4 '!$G287="","",'[1]Formulario PPGR1'!#REF!)</f>
        <v/>
      </c>
      <c r="F287" s="195" t="str">
        <f>IF('Formulario PPGR4 '!$G287="","",'[1]Formulario PPGR1'!#REF!)</f>
        <v/>
      </c>
      <c r="G287" s="208"/>
      <c r="H287" s="208"/>
      <c r="I287" s="194"/>
      <c r="J287" s="194"/>
      <c r="K287" s="194" t="str">
        <f>IFERROR(VLOOKUP('Formulario PPGR4 '!$J287,[1]Prov!$A$2:$B$156,2,FALSE),"")</f>
        <v/>
      </c>
      <c r="L287" s="195"/>
      <c r="M287" s="195"/>
      <c r="N287" s="195"/>
      <c r="O287" s="198" t="str">
        <f>IFERROR(VLOOKUP($G287,[1]Catalogo!$G$20:$H$25,2,FALSE),"")</f>
        <v/>
      </c>
      <c r="P287" s="200"/>
    </row>
    <row r="288" spans="2:16">
      <c r="B288" s="195" t="str">
        <f>IF('Formulario PPGR4 '!$G288="","",CONCATENATE('Formulario PPGR4 '!$C288,".",'Formulario PPGR4 '!$D288,".",'Formulario PPGR4 '!$E288,".",'Formulario PPGR4 '!$F288))</f>
        <v/>
      </c>
      <c r="C288" s="195" t="str">
        <f>IF('Formulario PPGR4 '!$G288="","",'[1]Formulario PPGR1'!#REF!)</f>
        <v/>
      </c>
      <c r="D288" s="195" t="str">
        <f>IF('Formulario PPGR4 '!$G288="","",'[1]Formulario PPGR1'!#REF!)</f>
        <v/>
      </c>
      <c r="E288" s="195" t="str">
        <f>IF('Formulario PPGR4 '!$G288="","",'[1]Formulario PPGR1'!#REF!)</f>
        <v/>
      </c>
      <c r="F288" s="195" t="str">
        <f>IF('Formulario PPGR4 '!$G288="","",'[1]Formulario PPGR1'!#REF!)</f>
        <v/>
      </c>
      <c r="G288" s="208"/>
      <c r="H288" s="208"/>
      <c r="I288" s="194"/>
      <c r="J288" s="194"/>
      <c r="K288" s="194" t="str">
        <f>IFERROR(VLOOKUP('Formulario PPGR4 '!$J288,[1]Prov!$A$2:$B$156,2,FALSE),"")</f>
        <v/>
      </c>
      <c r="L288" s="195"/>
      <c r="M288" s="195"/>
      <c r="N288" s="195"/>
      <c r="O288" s="198" t="str">
        <f>IFERROR(VLOOKUP($G288,[1]Catalogo!$G$20:$H$25,2,FALSE),"")</f>
        <v/>
      </c>
      <c r="P288" s="200"/>
    </row>
    <row r="289" spans="2:16">
      <c r="B289" s="195" t="str">
        <f>IF('Formulario PPGR4 '!$G289="","",CONCATENATE('Formulario PPGR4 '!$C289,".",'Formulario PPGR4 '!$D289,".",'Formulario PPGR4 '!$E289,".",'Formulario PPGR4 '!$F289))</f>
        <v/>
      </c>
      <c r="C289" s="195" t="str">
        <f>IF('Formulario PPGR4 '!$G289="","",'[1]Formulario PPGR1'!#REF!)</f>
        <v/>
      </c>
      <c r="D289" s="195" t="str">
        <f>IF('Formulario PPGR4 '!$G289="","",'[1]Formulario PPGR1'!#REF!)</f>
        <v/>
      </c>
      <c r="E289" s="195" t="str">
        <f>IF('Formulario PPGR4 '!$G289="","",'[1]Formulario PPGR1'!#REF!)</f>
        <v/>
      </c>
      <c r="F289" s="195" t="str">
        <f>IF('Formulario PPGR4 '!$G289="","",'[1]Formulario PPGR1'!#REF!)</f>
        <v/>
      </c>
      <c r="G289" s="208"/>
      <c r="H289" s="208"/>
      <c r="I289" s="194"/>
      <c r="J289" s="194"/>
      <c r="K289" s="194" t="str">
        <f>IFERROR(VLOOKUP('Formulario PPGR4 '!$J289,[1]Prov!$A$2:$B$156,2,FALSE),"")</f>
        <v/>
      </c>
      <c r="L289" s="195"/>
      <c r="M289" s="195"/>
      <c r="N289" s="195"/>
      <c r="O289" s="198" t="str">
        <f>IFERROR(VLOOKUP($G289,[1]Catalogo!$G$20:$H$25,2,FALSE),"")</f>
        <v/>
      </c>
      <c r="P289" s="200"/>
    </row>
    <row r="290" spans="2:16">
      <c r="B290" s="195" t="str">
        <f>IF('Formulario PPGR4 '!$G290="","",CONCATENATE('Formulario PPGR4 '!$C290,".",'Formulario PPGR4 '!$D290,".",'Formulario PPGR4 '!$E290,".",'Formulario PPGR4 '!$F290))</f>
        <v/>
      </c>
      <c r="C290" s="195" t="str">
        <f>IF('Formulario PPGR4 '!$G290="","",'[1]Formulario PPGR1'!#REF!)</f>
        <v/>
      </c>
      <c r="D290" s="195" t="str">
        <f>IF('Formulario PPGR4 '!$G290="","",'[1]Formulario PPGR1'!#REF!)</f>
        <v/>
      </c>
      <c r="E290" s="195" t="str">
        <f>IF('Formulario PPGR4 '!$G290="","",'[1]Formulario PPGR1'!#REF!)</f>
        <v/>
      </c>
      <c r="F290" s="195" t="str">
        <f>IF('Formulario PPGR4 '!$G290="","",'[1]Formulario PPGR1'!#REF!)</f>
        <v/>
      </c>
      <c r="G290" s="208"/>
      <c r="H290" s="208"/>
      <c r="I290" s="194"/>
      <c r="J290" s="194"/>
      <c r="K290" s="194" t="str">
        <f>IFERROR(VLOOKUP('Formulario PPGR4 '!$J290,[1]Prov!$A$2:$B$156,2,FALSE),"")</f>
        <v/>
      </c>
      <c r="L290" s="195"/>
      <c r="M290" s="195"/>
      <c r="N290" s="195"/>
      <c r="O290" s="198" t="str">
        <f>IFERROR(VLOOKUP($G290,[1]Catalogo!$G$20:$H$25,2,FALSE),"")</f>
        <v/>
      </c>
      <c r="P290" s="200"/>
    </row>
    <row r="291" spans="2:16">
      <c r="B291" s="195" t="str">
        <f>IF('Formulario PPGR4 '!$G291="","",CONCATENATE('Formulario PPGR4 '!$C291,".",'Formulario PPGR4 '!$D291,".",'Formulario PPGR4 '!$E291,".",'Formulario PPGR4 '!$F291))</f>
        <v/>
      </c>
      <c r="C291" s="195" t="str">
        <f>IF('Formulario PPGR4 '!$G291="","",'[1]Formulario PPGR1'!#REF!)</f>
        <v/>
      </c>
      <c r="D291" s="195" t="str">
        <f>IF('Formulario PPGR4 '!$G291="","",'[1]Formulario PPGR1'!#REF!)</f>
        <v/>
      </c>
      <c r="E291" s="195" t="str">
        <f>IF('Formulario PPGR4 '!$G291="","",'[1]Formulario PPGR1'!#REF!)</f>
        <v/>
      </c>
      <c r="F291" s="195" t="str">
        <f>IF('Formulario PPGR4 '!$G291="","",'[1]Formulario PPGR1'!#REF!)</f>
        <v/>
      </c>
      <c r="G291" s="208"/>
      <c r="H291" s="208"/>
      <c r="I291" s="194"/>
      <c r="J291" s="194"/>
      <c r="K291" s="194" t="str">
        <f>IFERROR(VLOOKUP('Formulario PPGR4 '!$J291,[1]Prov!$A$2:$B$156,2,FALSE),"")</f>
        <v/>
      </c>
      <c r="L291" s="195"/>
      <c r="M291" s="195"/>
      <c r="N291" s="195"/>
      <c r="O291" s="198" t="str">
        <f>IFERROR(VLOOKUP($G291,[1]Catalogo!$G$20:$H$25,2,FALSE),"")</f>
        <v/>
      </c>
      <c r="P291" s="200"/>
    </row>
    <row r="292" spans="2:16">
      <c r="B292" s="195" t="str">
        <f>IF('Formulario PPGR4 '!$G292="","",CONCATENATE('Formulario PPGR4 '!$C292,".",'Formulario PPGR4 '!$D292,".",'Formulario PPGR4 '!$E292,".",'Formulario PPGR4 '!$F292))</f>
        <v/>
      </c>
      <c r="C292" s="195" t="str">
        <f>IF('Formulario PPGR4 '!$G292="","",'[1]Formulario PPGR1'!#REF!)</f>
        <v/>
      </c>
      <c r="D292" s="195" t="str">
        <f>IF('Formulario PPGR4 '!$G292="","",'[1]Formulario PPGR1'!#REF!)</f>
        <v/>
      </c>
      <c r="E292" s="195" t="str">
        <f>IF('Formulario PPGR4 '!$G292="","",'[1]Formulario PPGR1'!#REF!)</f>
        <v/>
      </c>
      <c r="F292" s="195" t="str">
        <f>IF('Formulario PPGR4 '!$G292="","",'[1]Formulario PPGR1'!#REF!)</f>
        <v/>
      </c>
      <c r="G292" s="208"/>
      <c r="H292" s="208"/>
      <c r="I292" s="194"/>
      <c r="J292" s="194"/>
      <c r="K292" s="194" t="str">
        <f>IFERROR(VLOOKUP('Formulario PPGR4 '!$J292,[1]Prov!$A$2:$B$156,2,FALSE),"")</f>
        <v/>
      </c>
      <c r="L292" s="195"/>
      <c r="M292" s="195"/>
      <c r="N292" s="195"/>
      <c r="O292" s="198" t="str">
        <f>IFERROR(VLOOKUP($G292,[1]Catalogo!$G$20:$H$25,2,FALSE),"")</f>
        <v/>
      </c>
      <c r="P292" s="200"/>
    </row>
    <row r="293" spans="2:16">
      <c r="B293" s="195" t="str">
        <f>IF('Formulario PPGR4 '!$G293="","",CONCATENATE('Formulario PPGR4 '!$C293,".",'Formulario PPGR4 '!$D293,".",'Formulario PPGR4 '!$E293,".",'Formulario PPGR4 '!$F293))</f>
        <v/>
      </c>
      <c r="C293" s="195" t="str">
        <f>IF('Formulario PPGR4 '!$G293="","",'[1]Formulario PPGR1'!#REF!)</f>
        <v/>
      </c>
      <c r="D293" s="195" t="str">
        <f>IF('Formulario PPGR4 '!$G293="","",'[1]Formulario PPGR1'!#REF!)</f>
        <v/>
      </c>
      <c r="E293" s="195" t="str">
        <f>IF('Formulario PPGR4 '!$G293="","",'[1]Formulario PPGR1'!#REF!)</f>
        <v/>
      </c>
      <c r="F293" s="195" t="str">
        <f>IF('Formulario PPGR4 '!$G293="","",'[1]Formulario PPGR1'!#REF!)</f>
        <v/>
      </c>
      <c r="G293" s="208"/>
      <c r="H293" s="208"/>
      <c r="I293" s="194"/>
      <c r="J293" s="194"/>
      <c r="K293" s="194" t="str">
        <f>IFERROR(VLOOKUP('Formulario PPGR4 '!$J293,[1]Prov!$A$2:$B$156,2,FALSE),"")</f>
        <v/>
      </c>
      <c r="L293" s="195"/>
      <c r="M293" s="195"/>
      <c r="N293" s="195"/>
      <c r="O293" s="198" t="str">
        <f>IFERROR(VLOOKUP($G293,[1]Catalogo!$G$20:$H$25,2,FALSE),"")</f>
        <v/>
      </c>
      <c r="P293" s="200"/>
    </row>
    <row r="294" spans="2:16">
      <c r="B294" s="195" t="str">
        <f>IF('Formulario PPGR4 '!$G294="","",CONCATENATE('Formulario PPGR4 '!$C294,".",'Formulario PPGR4 '!$D294,".",'Formulario PPGR4 '!$E294,".",'Formulario PPGR4 '!$F294))</f>
        <v/>
      </c>
      <c r="C294" s="195" t="str">
        <f>IF('Formulario PPGR4 '!$G294="","",'[1]Formulario PPGR1'!#REF!)</f>
        <v/>
      </c>
      <c r="D294" s="195" t="str">
        <f>IF('Formulario PPGR4 '!$G294="","",'[1]Formulario PPGR1'!#REF!)</f>
        <v/>
      </c>
      <c r="E294" s="195" t="str">
        <f>IF('Formulario PPGR4 '!$G294="","",'[1]Formulario PPGR1'!#REF!)</f>
        <v/>
      </c>
      <c r="F294" s="195" t="str">
        <f>IF('Formulario PPGR4 '!$G294="","",'[1]Formulario PPGR1'!#REF!)</f>
        <v/>
      </c>
      <c r="G294" s="208"/>
      <c r="H294" s="208"/>
      <c r="I294" s="194"/>
      <c r="J294" s="194"/>
      <c r="K294" s="194" t="str">
        <f>IFERROR(VLOOKUP('Formulario PPGR4 '!$J294,[1]Prov!$A$2:$B$156,2,FALSE),"")</f>
        <v/>
      </c>
      <c r="L294" s="195"/>
      <c r="M294" s="195"/>
      <c r="N294" s="195"/>
      <c r="O294" s="198" t="str">
        <f>IFERROR(VLOOKUP($G294,[1]Catalogo!$G$20:$H$25,2,FALSE),"")</f>
        <v/>
      </c>
      <c r="P294" s="200"/>
    </row>
    <row r="295" spans="2:16">
      <c r="B295" s="195" t="str">
        <f>IF('Formulario PPGR4 '!$G295="","",CONCATENATE('Formulario PPGR4 '!$C295,".",'Formulario PPGR4 '!$D295,".",'Formulario PPGR4 '!$E295,".",'Formulario PPGR4 '!$F295))</f>
        <v/>
      </c>
      <c r="C295" s="195" t="str">
        <f>IF('Formulario PPGR4 '!$G295="","",'[1]Formulario PPGR1'!#REF!)</f>
        <v/>
      </c>
      <c r="D295" s="195" t="str">
        <f>IF('Formulario PPGR4 '!$G295="","",'[1]Formulario PPGR1'!#REF!)</f>
        <v/>
      </c>
      <c r="E295" s="195" t="str">
        <f>IF('Formulario PPGR4 '!$G295="","",'[1]Formulario PPGR1'!#REF!)</f>
        <v/>
      </c>
      <c r="F295" s="195" t="str">
        <f>IF('Formulario PPGR4 '!$G295="","",'[1]Formulario PPGR1'!#REF!)</f>
        <v/>
      </c>
      <c r="G295" s="208"/>
      <c r="H295" s="208"/>
      <c r="I295" s="194"/>
      <c r="J295" s="194"/>
      <c r="K295" s="194" t="str">
        <f>IFERROR(VLOOKUP('Formulario PPGR4 '!$J295,[1]Prov!$A$2:$B$156,2,FALSE),"")</f>
        <v/>
      </c>
      <c r="L295" s="195"/>
      <c r="M295" s="195"/>
      <c r="N295" s="195"/>
      <c r="O295" s="198" t="str">
        <f>IFERROR(VLOOKUP($G295,[1]Catalogo!$G$20:$H$25,2,FALSE),"")</f>
        <v/>
      </c>
      <c r="P295" s="200"/>
    </row>
    <row r="296" spans="2:16">
      <c r="B296" s="195" t="str">
        <f>IF('Formulario PPGR4 '!$G296="","",CONCATENATE('Formulario PPGR4 '!$C296,".",'Formulario PPGR4 '!$D296,".",'Formulario PPGR4 '!$E296,".",'Formulario PPGR4 '!$F296))</f>
        <v/>
      </c>
      <c r="C296" s="195" t="str">
        <f>IF('Formulario PPGR4 '!$G296="","",'[1]Formulario PPGR1'!#REF!)</f>
        <v/>
      </c>
      <c r="D296" s="195" t="str">
        <f>IF('Formulario PPGR4 '!$G296="","",'[1]Formulario PPGR1'!#REF!)</f>
        <v/>
      </c>
      <c r="E296" s="195" t="str">
        <f>IF('Formulario PPGR4 '!$G296="","",'[1]Formulario PPGR1'!#REF!)</f>
        <v/>
      </c>
      <c r="F296" s="195" t="str">
        <f>IF('Formulario PPGR4 '!$G296="","",'[1]Formulario PPGR1'!#REF!)</f>
        <v/>
      </c>
      <c r="G296" s="208"/>
      <c r="H296" s="208"/>
      <c r="I296" s="194"/>
      <c r="J296" s="194"/>
      <c r="K296" s="194" t="str">
        <f>IFERROR(VLOOKUP('Formulario PPGR4 '!$J296,[1]Prov!$A$2:$B$156,2,FALSE),"")</f>
        <v/>
      </c>
      <c r="L296" s="195"/>
      <c r="M296" s="195"/>
      <c r="N296" s="195"/>
      <c r="O296" s="198" t="str">
        <f>IFERROR(VLOOKUP($G296,[1]Catalogo!$G$20:$H$25,2,FALSE),"")</f>
        <v/>
      </c>
      <c r="P296" s="200"/>
    </row>
    <row r="297" spans="2:16">
      <c r="B297" s="195" t="str">
        <f>IF('Formulario PPGR4 '!$G297="","",CONCATENATE('Formulario PPGR4 '!$C297,".",'Formulario PPGR4 '!$D297,".",'Formulario PPGR4 '!$E297,".",'Formulario PPGR4 '!$F297))</f>
        <v/>
      </c>
      <c r="C297" s="195" t="str">
        <f>IF('Formulario PPGR4 '!$G297="","",'[1]Formulario PPGR1'!#REF!)</f>
        <v/>
      </c>
      <c r="D297" s="195" t="str">
        <f>IF('Formulario PPGR4 '!$G297="","",'[1]Formulario PPGR1'!#REF!)</f>
        <v/>
      </c>
      <c r="E297" s="195" t="str">
        <f>IF('Formulario PPGR4 '!$G297="","",'[1]Formulario PPGR1'!#REF!)</f>
        <v/>
      </c>
      <c r="F297" s="195" t="str">
        <f>IF('Formulario PPGR4 '!$G297="","",'[1]Formulario PPGR1'!#REF!)</f>
        <v/>
      </c>
      <c r="G297" s="208"/>
      <c r="H297" s="208"/>
      <c r="I297" s="194"/>
      <c r="J297" s="194"/>
      <c r="K297" s="194" t="str">
        <f>IFERROR(VLOOKUP('Formulario PPGR4 '!$J297,[1]Prov!$A$2:$B$156,2,FALSE),"")</f>
        <v/>
      </c>
      <c r="L297" s="195"/>
      <c r="M297" s="195"/>
      <c r="N297" s="195"/>
      <c r="O297" s="198" t="str">
        <f>IFERROR(VLOOKUP($G297,[1]Catalogo!$G$20:$H$25,2,FALSE),"")</f>
        <v/>
      </c>
      <c r="P297" s="200"/>
    </row>
    <row r="298" spans="2:16">
      <c r="B298" s="195" t="str">
        <f>IF('Formulario PPGR4 '!$G298="","",CONCATENATE('Formulario PPGR4 '!$C298,".",'Formulario PPGR4 '!$D298,".",'Formulario PPGR4 '!$E298,".",'Formulario PPGR4 '!$F298))</f>
        <v/>
      </c>
      <c r="C298" s="195" t="str">
        <f>IF('Formulario PPGR4 '!$G298="","",'[1]Formulario PPGR1'!#REF!)</f>
        <v/>
      </c>
      <c r="D298" s="195" t="str">
        <f>IF('Formulario PPGR4 '!$G298="","",'[1]Formulario PPGR1'!#REF!)</f>
        <v/>
      </c>
      <c r="E298" s="195" t="str">
        <f>IF('Formulario PPGR4 '!$G298="","",'[1]Formulario PPGR1'!#REF!)</f>
        <v/>
      </c>
      <c r="F298" s="195" t="str">
        <f>IF('Formulario PPGR4 '!$G298="","",'[1]Formulario PPGR1'!#REF!)</f>
        <v/>
      </c>
      <c r="G298" s="208"/>
      <c r="H298" s="208"/>
      <c r="I298" s="194"/>
      <c r="J298" s="194"/>
      <c r="K298" s="194" t="str">
        <f>IFERROR(VLOOKUP('Formulario PPGR4 '!$J298,[1]Prov!$A$2:$B$156,2,FALSE),"")</f>
        <v/>
      </c>
      <c r="L298" s="195"/>
      <c r="M298" s="195"/>
      <c r="N298" s="195"/>
      <c r="O298" s="198" t="str">
        <f>IFERROR(VLOOKUP($G298,[1]Catalogo!$G$20:$H$25,2,FALSE),"")</f>
        <v/>
      </c>
      <c r="P298" s="200"/>
    </row>
    <row r="299" spans="2:16">
      <c r="B299" s="195" t="str">
        <f>IF('Formulario PPGR4 '!$G299="","",CONCATENATE('Formulario PPGR4 '!$C299,".",'Formulario PPGR4 '!$D299,".",'Formulario PPGR4 '!$E299,".",'Formulario PPGR4 '!$F299))</f>
        <v/>
      </c>
      <c r="C299" s="195" t="str">
        <f>IF('Formulario PPGR4 '!$G299="","",'[1]Formulario PPGR1'!#REF!)</f>
        <v/>
      </c>
      <c r="D299" s="195" t="str">
        <f>IF('Formulario PPGR4 '!$G299="","",'[1]Formulario PPGR1'!#REF!)</f>
        <v/>
      </c>
      <c r="E299" s="195" t="str">
        <f>IF('Formulario PPGR4 '!$G299="","",'[1]Formulario PPGR1'!#REF!)</f>
        <v/>
      </c>
      <c r="F299" s="195" t="str">
        <f>IF('Formulario PPGR4 '!$G299="","",'[1]Formulario PPGR1'!#REF!)</f>
        <v/>
      </c>
      <c r="G299" s="208"/>
      <c r="H299" s="208"/>
      <c r="I299" s="194"/>
      <c r="J299" s="194"/>
      <c r="K299" s="194" t="str">
        <f>IFERROR(VLOOKUP('Formulario PPGR4 '!$J299,[1]Prov!$A$2:$B$156,2,FALSE),"")</f>
        <v/>
      </c>
      <c r="L299" s="195"/>
      <c r="M299" s="195"/>
      <c r="N299" s="195"/>
      <c r="O299" s="198" t="str">
        <f>IFERROR(VLOOKUP($G299,[1]Catalogo!$G$20:$H$25,2,FALSE),"")</f>
        <v/>
      </c>
      <c r="P299" s="200"/>
    </row>
    <row r="300" spans="2:16">
      <c r="B300" s="195" t="str">
        <f>IF('Formulario PPGR4 '!$G300="","",CONCATENATE('Formulario PPGR4 '!$C300,".",'Formulario PPGR4 '!$D300,".",'Formulario PPGR4 '!$E300,".",'Formulario PPGR4 '!$F300))</f>
        <v/>
      </c>
      <c r="C300" s="195" t="str">
        <f>IF('Formulario PPGR4 '!$G300="","",'[1]Formulario PPGR1'!#REF!)</f>
        <v/>
      </c>
      <c r="D300" s="195" t="str">
        <f>IF('Formulario PPGR4 '!$G300="","",'[1]Formulario PPGR1'!#REF!)</f>
        <v/>
      </c>
      <c r="E300" s="195" t="str">
        <f>IF('Formulario PPGR4 '!$G300="","",'[1]Formulario PPGR1'!#REF!)</f>
        <v/>
      </c>
      <c r="F300" s="195" t="str">
        <f>IF('Formulario PPGR4 '!$G300="","",'[1]Formulario PPGR1'!#REF!)</f>
        <v/>
      </c>
      <c r="G300" s="208"/>
      <c r="H300" s="208"/>
      <c r="I300" s="194"/>
      <c r="J300" s="194"/>
      <c r="K300" s="194" t="str">
        <f>IFERROR(VLOOKUP('Formulario PPGR4 '!$J300,[1]Prov!$A$2:$B$156,2,FALSE),"")</f>
        <v/>
      </c>
      <c r="L300" s="195"/>
      <c r="M300" s="195"/>
      <c r="N300" s="195"/>
      <c r="O300" s="198" t="str">
        <f>IFERROR(VLOOKUP($G300,[1]Catalogo!$G$20:$H$25,2,FALSE),"")</f>
        <v/>
      </c>
      <c r="P300" s="200"/>
    </row>
    <row r="301" spans="2:16">
      <c r="B301" s="195" t="str">
        <f>IF('Formulario PPGR4 '!$G301="","",CONCATENATE('Formulario PPGR4 '!$C301,".",'Formulario PPGR4 '!$D301,".",'Formulario PPGR4 '!$E301,".",'Formulario PPGR4 '!$F301))</f>
        <v/>
      </c>
      <c r="C301" s="195" t="str">
        <f>IF('Formulario PPGR4 '!$G301="","",'[1]Formulario PPGR1'!#REF!)</f>
        <v/>
      </c>
      <c r="D301" s="195" t="str">
        <f>IF('Formulario PPGR4 '!$G301="","",'[1]Formulario PPGR1'!#REF!)</f>
        <v/>
      </c>
      <c r="E301" s="195" t="str">
        <f>IF('Formulario PPGR4 '!$G301="","",'[1]Formulario PPGR1'!#REF!)</f>
        <v/>
      </c>
      <c r="F301" s="195" t="str">
        <f>IF('Formulario PPGR4 '!$G301="","",'[1]Formulario PPGR1'!#REF!)</f>
        <v/>
      </c>
      <c r="G301" s="208"/>
      <c r="H301" s="208"/>
      <c r="I301" s="194"/>
      <c r="J301" s="194"/>
      <c r="K301" s="194" t="str">
        <f>IFERROR(VLOOKUP('Formulario PPGR4 '!$J301,[1]Prov!$A$2:$B$156,2,FALSE),"")</f>
        <v/>
      </c>
      <c r="L301" s="195"/>
      <c r="M301" s="195"/>
      <c r="N301" s="195"/>
      <c r="O301" s="198" t="str">
        <f>IFERROR(VLOOKUP($G301,[1]Catalogo!$G$20:$H$25,2,FALSE),"")</f>
        <v/>
      </c>
      <c r="P301" s="200"/>
    </row>
    <row r="302" spans="2:16">
      <c r="B302" s="195" t="str">
        <f>IF('Formulario PPGR4 '!$G302="","",CONCATENATE('Formulario PPGR4 '!$C302,".",'Formulario PPGR4 '!$D302,".",'Formulario PPGR4 '!$E302,".",'Formulario PPGR4 '!$F302))</f>
        <v/>
      </c>
      <c r="C302" s="195" t="str">
        <f>IF('Formulario PPGR4 '!$G302="","",'[1]Formulario PPGR1'!#REF!)</f>
        <v/>
      </c>
      <c r="D302" s="195" t="str">
        <f>IF('Formulario PPGR4 '!$G302="","",'[1]Formulario PPGR1'!#REF!)</f>
        <v/>
      </c>
      <c r="E302" s="195" t="str">
        <f>IF('Formulario PPGR4 '!$G302="","",'[1]Formulario PPGR1'!#REF!)</f>
        <v/>
      </c>
      <c r="F302" s="195" t="str">
        <f>IF('Formulario PPGR4 '!$G302="","",'[1]Formulario PPGR1'!#REF!)</f>
        <v/>
      </c>
      <c r="G302" s="208"/>
      <c r="H302" s="208"/>
      <c r="I302" s="194"/>
      <c r="J302" s="194"/>
      <c r="K302" s="194" t="str">
        <f>IFERROR(VLOOKUP('Formulario PPGR4 '!$J302,[1]Prov!$A$2:$B$156,2,FALSE),"")</f>
        <v/>
      </c>
      <c r="L302" s="195"/>
      <c r="M302" s="195"/>
      <c r="N302" s="195"/>
      <c r="O302" s="198" t="str">
        <f>IFERROR(VLOOKUP($G302,[1]Catalogo!$G$20:$H$25,2,FALSE),"")</f>
        <v/>
      </c>
      <c r="P302" s="200"/>
    </row>
    <row r="303" spans="2:16">
      <c r="B303" s="195" t="str">
        <f>IF('Formulario PPGR4 '!$G303="","",CONCATENATE('Formulario PPGR4 '!$C303,".",'Formulario PPGR4 '!$D303,".",'Formulario PPGR4 '!$E303,".",'Formulario PPGR4 '!$F303))</f>
        <v/>
      </c>
      <c r="C303" s="195" t="str">
        <f>IF('Formulario PPGR4 '!$G303="","",'[1]Formulario PPGR1'!#REF!)</f>
        <v/>
      </c>
      <c r="D303" s="195" t="str">
        <f>IF('Formulario PPGR4 '!$G303="","",'[1]Formulario PPGR1'!#REF!)</f>
        <v/>
      </c>
      <c r="E303" s="195" t="str">
        <f>IF('Formulario PPGR4 '!$G303="","",'[1]Formulario PPGR1'!#REF!)</f>
        <v/>
      </c>
      <c r="F303" s="195" t="str">
        <f>IF('Formulario PPGR4 '!$G303="","",'[1]Formulario PPGR1'!#REF!)</f>
        <v/>
      </c>
      <c r="G303" s="208"/>
      <c r="H303" s="208"/>
      <c r="I303" s="194"/>
      <c r="J303" s="194"/>
      <c r="K303" s="194" t="str">
        <f>IFERROR(VLOOKUP('Formulario PPGR4 '!$J303,[1]Prov!$A$2:$B$156,2,FALSE),"")</f>
        <v/>
      </c>
      <c r="L303" s="195"/>
      <c r="M303" s="195"/>
      <c r="N303" s="195"/>
      <c r="O303" s="198" t="str">
        <f>IFERROR(VLOOKUP($G303,[1]Catalogo!$G$20:$H$25,2,FALSE),"")</f>
        <v/>
      </c>
      <c r="P303" s="200"/>
    </row>
    <row r="304" spans="2:16">
      <c r="B304" s="195" t="str">
        <f>IF('Formulario PPGR4 '!$G304="","",CONCATENATE('Formulario PPGR4 '!$C304,".",'Formulario PPGR4 '!$D304,".",'Formulario PPGR4 '!$E304,".",'Formulario PPGR4 '!$F304))</f>
        <v/>
      </c>
      <c r="C304" s="195" t="str">
        <f>IF('Formulario PPGR4 '!$G304="","",'[1]Formulario PPGR1'!#REF!)</f>
        <v/>
      </c>
      <c r="D304" s="195" t="str">
        <f>IF('Formulario PPGR4 '!$G304="","",'[1]Formulario PPGR1'!#REF!)</f>
        <v/>
      </c>
      <c r="E304" s="195" t="str">
        <f>IF('Formulario PPGR4 '!$G304="","",'[1]Formulario PPGR1'!#REF!)</f>
        <v/>
      </c>
      <c r="F304" s="195" t="str">
        <f>IF('Formulario PPGR4 '!$G304="","",'[1]Formulario PPGR1'!#REF!)</f>
        <v/>
      </c>
      <c r="G304" s="208"/>
      <c r="H304" s="208"/>
      <c r="I304" s="194"/>
      <c r="J304" s="194"/>
      <c r="K304" s="194" t="str">
        <f>IFERROR(VLOOKUP('Formulario PPGR4 '!$J304,[1]Prov!$A$2:$B$156,2,FALSE),"")</f>
        <v/>
      </c>
      <c r="L304" s="195"/>
      <c r="M304" s="195"/>
      <c r="N304" s="195"/>
      <c r="O304" s="198" t="str">
        <f>IFERROR(VLOOKUP($G304,[1]Catalogo!$G$20:$H$25,2,FALSE),"")</f>
        <v/>
      </c>
      <c r="P304" s="200"/>
    </row>
    <row r="305" spans="2:16">
      <c r="B305" s="195" t="str">
        <f>IF('Formulario PPGR4 '!$G305="","",CONCATENATE('Formulario PPGR4 '!$C305,".",'Formulario PPGR4 '!$D305,".",'Formulario PPGR4 '!$E305,".",'Formulario PPGR4 '!$F305))</f>
        <v/>
      </c>
      <c r="C305" s="195" t="str">
        <f>IF('Formulario PPGR4 '!$G305="","",'[1]Formulario PPGR1'!#REF!)</f>
        <v/>
      </c>
      <c r="D305" s="195" t="str">
        <f>IF('Formulario PPGR4 '!$G305="","",'[1]Formulario PPGR1'!#REF!)</f>
        <v/>
      </c>
      <c r="E305" s="195" t="str">
        <f>IF('Formulario PPGR4 '!$G305="","",'[1]Formulario PPGR1'!#REF!)</f>
        <v/>
      </c>
      <c r="F305" s="195" t="str">
        <f>IF('Formulario PPGR4 '!$G305="","",'[1]Formulario PPGR1'!#REF!)</f>
        <v/>
      </c>
      <c r="G305" s="208"/>
      <c r="H305" s="208"/>
      <c r="I305" s="194"/>
      <c r="J305" s="194"/>
      <c r="K305" s="194" t="str">
        <f>IFERROR(VLOOKUP('Formulario PPGR4 '!$J305,[1]Prov!$A$2:$B$156,2,FALSE),"")</f>
        <v/>
      </c>
      <c r="L305" s="195"/>
      <c r="M305" s="195"/>
      <c r="N305" s="195"/>
      <c r="O305" s="198" t="str">
        <f>IFERROR(VLOOKUP($G305,[1]Catalogo!$G$20:$H$25,2,FALSE),"")</f>
        <v/>
      </c>
      <c r="P305" s="200"/>
    </row>
    <row r="306" spans="2:16">
      <c r="B306" s="195" t="str">
        <f>IF('Formulario PPGR4 '!$G306="","",CONCATENATE('Formulario PPGR4 '!$C306,".",'Formulario PPGR4 '!$D306,".",'Formulario PPGR4 '!$E306,".",'Formulario PPGR4 '!$F306))</f>
        <v/>
      </c>
      <c r="C306" s="195" t="str">
        <f>IF('Formulario PPGR4 '!$G306="","",'[1]Formulario PPGR1'!#REF!)</f>
        <v/>
      </c>
      <c r="D306" s="195" t="str">
        <f>IF('Formulario PPGR4 '!$G306="","",'[1]Formulario PPGR1'!#REF!)</f>
        <v/>
      </c>
      <c r="E306" s="195" t="str">
        <f>IF('Formulario PPGR4 '!$G306="","",'[1]Formulario PPGR1'!#REF!)</f>
        <v/>
      </c>
      <c r="F306" s="195" t="str">
        <f>IF('Formulario PPGR4 '!$G306="","",'[1]Formulario PPGR1'!#REF!)</f>
        <v/>
      </c>
      <c r="G306" s="208"/>
      <c r="H306" s="208"/>
      <c r="I306" s="194"/>
      <c r="J306" s="194"/>
      <c r="K306" s="194" t="str">
        <f>IFERROR(VLOOKUP('Formulario PPGR4 '!$J306,[1]Prov!$A$2:$B$156,2,FALSE),"")</f>
        <v/>
      </c>
      <c r="L306" s="195"/>
      <c r="M306" s="195"/>
      <c r="N306" s="195"/>
      <c r="O306" s="198" t="str">
        <f>IFERROR(VLOOKUP($G306,[1]Catalogo!$G$20:$H$25,2,FALSE),"")</f>
        <v/>
      </c>
      <c r="P306" s="200"/>
    </row>
    <row r="307" spans="2:16">
      <c r="B307" s="195" t="str">
        <f>IF('Formulario PPGR4 '!$G307="","",CONCATENATE('Formulario PPGR4 '!$C307,".",'Formulario PPGR4 '!$D307,".",'Formulario PPGR4 '!$E307,".",'Formulario PPGR4 '!$F307))</f>
        <v/>
      </c>
      <c r="C307" s="195" t="str">
        <f>IF('Formulario PPGR4 '!$G307="","",'[1]Formulario PPGR1'!#REF!)</f>
        <v/>
      </c>
      <c r="D307" s="195" t="str">
        <f>IF('Formulario PPGR4 '!$G307="","",'[1]Formulario PPGR1'!#REF!)</f>
        <v/>
      </c>
      <c r="E307" s="195" t="str">
        <f>IF('Formulario PPGR4 '!$G307="","",'[1]Formulario PPGR1'!#REF!)</f>
        <v/>
      </c>
      <c r="F307" s="195" t="str">
        <f>IF('Formulario PPGR4 '!$G307="","",'[1]Formulario PPGR1'!#REF!)</f>
        <v/>
      </c>
      <c r="G307" s="208"/>
      <c r="H307" s="208"/>
      <c r="I307" s="194"/>
      <c r="J307" s="194"/>
      <c r="K307" s="194" t="str">
        <f>IFERROR(VLOOKUP('Formulario PPGR4 '!$J307,[1]Prov!$A$2:$B$156,2,FALSE),"")</f>
        <v/>
      </c>
      <c r="L307" s="195"/>
      <c r="M307" s="195"/>
      <c r="N307" s="195"/>
      <c r="O307" s="198" t="str">
        <f>IFERROR(VLOOKUP($G307,[1]Catalogo!$G$20:$H$25,2,FALSE),"")</f>
        <v/>
      </c>
      <c r="P307" s="200"/>
    </row>
    <row r="308" spans="2:16">
      <c r="B308" s="195" t="str">
        <f>IF('Formulario PPGR4 '!$G308="","",CONCATENATE('Formulario PPGR4 '!$C308,".",'Formulario PPGR4 '!$D308,".",'Formulario PPGR4 '!$E308,".",'Formulario PPGR4 '!$F308))</f>
        <v/>
      </c>
      <c r="C308" s="195" t="str">
        <f>IF('Formulario PPGR4 '!$G308="","",'[1]Formulario PPGR1'!#REF!)</f>
        <v/>
      </c>
      <c r="D308" s="195" t="str">
        <f>IF('Formulario PPGR4 '!$G308="","",'[1]Formulario PPGR1'!#REF!)</f>
        <v/>
      </c>
      <c r="E308" s="195" t="str">
        <f>IF('Formulario PPGR4 '!$G308="","",'[1]Formulario PPGR1'!#REF!)</f>
        <v/>
      </c>
      <c r="F308" s="195" t="str">
        <f>IF('Formulario PPGR4 '!$G308="","",'[1]Formulario PPGR1'!#REF!)</f>
        <v/>
      </c>
      <c r="G308" s="208"/>
      <c r="H308" s="208"/>
      <c r="I308" s="194"/>
      <c r="J308" s="194"/>
      <c r="K308" s="194" t="str">
        <f>IFERROR(VLOOKUP('Formulario PPGR4 '!$J308,[1]Prov!$A$2:$B$156,2,FALSE),"")</f>
        <v/>
      </c>
      <c r="L308" s="195"/>
      <c r="M308" s="195"/>
      <c r="N308" s="195"/>
      <c r="O308" s="198" t="str">
        <f>IFERROR(VLOOKUP($G308,[1]Catalogo!$G$20:$H$25,2,FALSE),"")</f>
        <v/>
      </c>
      <c r="P308" s="200"/>
    </row>
    <row r="309" spans="2:16">
      <c r="B309" s="195" t="str">
        <f>IF('Formulario PPGR4 '!$G309="","",CONCATENATE('Formulario PPGR4 '!$C309,".",'Formulario PPGR4 '!$D309,".",'Formulario PPGR4 '!$E309,".",'Formulario PPGR4 '!$F309))</f>
        <v/>
      </c>
      <c r="C309" s="195" t="str">
        <f>IF('Formulario PPGR4 '!$G309="","",'[1]Formulario PPGR1'!#REF!)</f>
        <v/>
      </c>
      <c r="D309" s="195" t="str">
        <f>IF('Formulario PPGR4 '!$G309="","",'[1]Formulario PPGR1'!#REF!)</f>
        <v/>
      </c>
      <c r="E309" s="195" t="str">
        <f>IF('Formulario PPGR4 '!$G309="","",'[1]Formulario PPGR1'!#REF!)</f>
        <v/>
      </c>
      <c r="F309" s="195" t="str">
        <f>IF('Formulario PPGR4 '!$G309="","",'[1]Formulario PPGR1'!#REF!)</f>
        <v/>
      </c>
      <c r="G309" s="208"/>
      <c r="H309" s="208"/>
      <c r="I309" s="194"/>
      <c r="J309" s="194"/>
      <c r="K309" s="194" t="str">
        <f>IFERROR(VLOOKUP('Formulario PPGR4 '!$J309,[1]Prov!$A$2:$B$156,2,FALSE),"")</f>
        <v/>
      </c>
      <c r="L309" s="195"/>
      <c r="M309" s="195"/>
      <c r="N309" s="195"/>
      <c r="O309" s="198" t="str">
        <f>IFERROR(VLOOKUP($G309,[1]Catalogo!$G$20:$H$25,2,FALSE),"")</f>
        <v/>
      </c>
      <c r="P309" s="200"/>
    </row>
    <row r="310" spans="2:16">
      <c r="B310" s="195" t="str">
        <f>IF('Formulario PPGR4 '!$G310="","",CONCATENATE('Formulario PPGR4 '!$C310,".",'Formulario PPGR4 '!$D310,".",'Formulario PPGR4 '!$E310,".",'Formulario PPGR4 '!$F310))</f>
        <v/>
      </c>
      <c r="C310" s="195" t="str">
        <f>IF('Formulario PPGR4 '!$G310="","",'[1]Formulario PPGR1'!#REF!)</f>
        <v/>
      </c>
      <c r="D310" s="195" t="str">
        <f>IF('Formulario PPGR4 '!$G310="","",'[1]Formulario PPGR1'!#REF!)</f>
        <v/>
      </c>
      <c r="E310" s="195" t="str">
        <f>IF('Formulario PPGR4 '!$G310="","",'[1]Formulario PPGR1'!#REF!)</f>
        <v/>
      </c>
      <c r="F310" s="195" t="str">
        <f>IF('Formulario PPGR4 '!$G310="","",'[1]Formulario PPGR1'!#REF!)</f>
        <v/>
      </c>
      <c r="G310" s="208"/>
      <c r="H310" s="208"/>
      <c r="I310" s="194"/>
      <c r="J310" s="194"/>
      <c r="K310" s="194" t="str">
        <f>IFERROR(VLOOKUP('Formulario PPGR4 '!$J310,[1]Prov!$A$2:$B$156,2,FALSE),"")</f>
        <v/>
      </c>
      <c r="L310" s="195"/>
      <c r="M310" s="195"/>
      <c r="N310" s="195"/>
      <c r="O310" s="198" t="str">
        <f>IFERROR(VLOOKUP($G310,[1]Catalogo!$G$20:$H$25,2,FALSE),"")</f>
        <v/>
      </c>
      <c r="P310" s="200"/>
    </row>
    <row r="311" spans="2:16">
      <c r="B311" s="195" t="str">
        <f>IF('Formulario PPGR4 '!$G311="","",CONCATENATE('Formulario PPGR4 '!$C311,".",'Formulario PPGR4 '!$D311,".",'Formulario PPGR4 '!$E311,".",'Formulario PPGR4 '!$F311))</f>
        <v/>
      </c>
      <c r="C311" s="195" t="str">
        <f>IF('Formulario PPGR4 '!$G311="","",'[1]Formulario PPGR1'!#REF!)</f>
        <v/>
      </c>
      <c r="D311" s="195" t="str">
        <f>IF('Formulario PPGR4 '!$G311="","",'[1]Formulario PPGR1'!#REF!)</f>
        <v/>
      </c>
      <c r="E311" s="195" t="str">
        <f>IF('Formulario PPGR4 '!$G311="","",'[1]Formulario PPGR1'!#REF!)</f>
        <v/>
      </c>
      <c r="F311" s="195" t="str">
        <f>IF('Formulario PPGR4 '!$G311="","",'[1]Formulario PPGR1'!#REF!)</f>
        <v/>
      </c>
      <c r="G311" s="208"/>
      <c r="H311" s="208"/>
      <c r="I311" s="194"/>
      <c r="J311" s="194"/>
      <c r="K311" s="194" t="str">
        <f>IFERROR(VLOOKUP('Formulario PPGR4 '!$J311,[1]Prov!$A$2:$B$156,2,FALSE),"")</f>
        <v/>
      </c>
      <c r="L311" s="195"/>
      <c r="M311" s="195"/>
      <c r="N311" s="195"/>
      <c r="O311" s="198" t="str">
        <f>IFERROR(VLOOKUP($G311,[1]Catalogo!$G$20:$H$25,2,FALSE),"")</f>
        <v/>
      </c>
      <c r="P311" s="200"/>
    </row>
    <row r="312" spans="2:16">
      <c r="B312" s="195" t="str">
        <f>IF('Formulario PPGR4 '!$G312="","",CONCATENATE('Formulario PPGR4 '!$C312,".",'Formulario PPGR4 '!$D312,".",'Formulario PPGR4 '!$E312,".",'Formulario PPGR4 '!$F312))</f>
        <v/>
      </c>
      <c r="C312" s="195" t="str">
        <f>IF('Formulario PPGR4 '!$G312="","",'[1]Formulario PPGR1'!#REF!)</f>
        <v/>
      </c>
      <c r="D312" s="195" t="str">
        <f>IF('Formulario PPGR4 '!$G312="","",'[1]Formulario PPGR1'!#REF!)</f>
        <v/>
      </c>
      <c r="E312" s="195" t="str">
        <f>IF('Formulario PPGR4 '!$G312="","",'[1]Formulario PPGR1'!#REF!)</f>
        <v/>
      </c>
      <c r="F312" s="195" t="str">
        <f>IF('Formulario PPGR4 '!$G312="","",'[1]Formulario PPGR1'!#REF!)</f>
        <v/>
      </c>
      <c r="G312" s="208"/>
      <c r="H312" s="208"/>
      <c r="I312" s="194"/>
      <c r="J312" s="194"/>
      <c r="K312" s="194" t="str">
        <f>IFERROR(VLOOKUP('Formulario PPGR4 '!$J312,[1]Prov!$A$2:$B$156,2,FALSE),"")</f>
        <v/>
      </c>
      <c r="L312" s="195"/>
      <c r="M312" s="195"/>
      <c r="N312" s="195"/>
      <c r="O312" s="198" t="str">
        <f>IFERROR(VLOOKUP($G312,[1]Catalogo!$G$20:$H$25,2,FALSE),"")</f>
        <v/>
      </c>
      <c r="P312" s="200"/>
    </row>
    <row r="313" spans="2:16">
      <c r="B313" s="195" t="str">
        <f>IF('Formulario PPGR4 '!$G313="","",CONCATENATE('Formulario PPGR4 '!$C313,".",'Formulario PPGR4 '!$D313,".",'Formulario PPGR4 '!$E313,".",'Formulario PPGR4 '!$F313))</f>
        <v/>
      </c>
      <c r="C313" s="195" t="str">
        <f>IF('Formulario PPGR4 '!$G313="","",'[1]Formulario PPGR1'!#REF!)</f>
        <v/>
      </c>
      <c r="D313" s="195" t="str">
        <f>IF('Formulario PPGR4 '!$G313="","",'[1]Formulario PPGR1'!#REF!)</f>
        <v/>
      </c>
      <c r="E313" s="195" t="str">
        <f>IF('Formulario PPGR4 '!$G313="","",'[1]Formulario PPGR1'!#REF!)</f>
        <v/>
      </c>
      <c r="F313" s="195" t="str">
        <f>IF('Formulario PPGR4 '!$G313="","",'[1]Formulario PPGR1'!#REF!)</f>
        <v/>
      </c>
      <c r="G313" s="208"/>
      <c r="H313" s="208"/>
      <c r="I313" s="194"/>
      <c r="J313" s="194"/>
      <c r="K313" s="194" t="str">
        <f>IFERROR(VLOOKUP('Formulario PPGR4 '!$J313,[1]Prov!$A$2:$B$156,2,FALSE),"")</f>
        <v/>
      </c>
      <c r="L313" s="195"/>
      <c r="M313" s="195"/>
      <c r="N313" s="195"/>
      <c r="O313" s="198" t="str">
        <f>IFERROR(VLOOKUP($G313,[1]Catalogo!$G$20:$H$25,2,FALSE),"")</f>
        <v/>
      </c>
      <c r="P313" s="200"/>
    </row>
    <row r="314" spans="2:16">
      <c r="B314" s="195" t="str">
        <f>IF('Formulario PPGR4 '!$G314="","",CONCATENATE('Formulario PPGR4 '!$C314,".",'Formulario PPGR4 '!$D314,".",'Formulario PPGR4 '!$E314,".",'Formulario PPGR4 '!$F314))</f>
        <v/>
      </c>
      <c r="C314" s="195" t="str">
        <f>IF('Formulario PPGR4 '!$G314="","",'[1]Formulario PPGR1'!#REF!)</f>
        <v/>
      </c>
      <c r="D314" s="195" t="str">
        <f>IF('Formulario PPGR4 '!$G314="","",'[1]Formulario PPGR1'!#REF!)</f>
        <v/>
      </c>
      <c r="E314" s="195" t="str">
        <f>IF('Formulario PPGR4 '!$G314="","",'[1]Formulario PPGR1'!#REF!)</f>
        <v/>
      </c>
      <c r="F314" s="195" t="str">
        <f>IF('Formulario PPGR4 '!$G314="","",'[1]Formulario PPGR1'!#REF!)</f>
        <v/>
      </c>
      <c r="G314" s="208"/>
      <c r="H314" s="208"/>
      <c r="I314" s="194"/>
      <c r="J314" s="194"/>
      <c r="K314" s="194" t="str">
        <f>IFERROR(VLOOKUP('Formulario PPGR4 '!$J314,[1]Prov!$A$2:$B$156,2,FALSE),"")</f>
        <v/>
      </c>
      <c r="L314" s="195"/>
      <c r="M314" s="195"/>
      <c r="N314" s="195"/>
      <c r="O314" s="198" t="str">
        <f>IFERROR(VLOOKUP($G314,[1]Catalogo!$G$20:$H$25,2,FALSE),"")</f>
        <v/>
      </c>
      <c r="P314" s="200"/>
    </row>
    <row r="315" spans="2:16">
      <c r="B315" s="195" t="str">
        <f>IF('Formulario PPGR4 '!$G315="","",CONCATENATE('Formulario PPGR4 '!$C315,".",'Formulario PPGR4 '!$D315,".",'Formulario PPGR4 '!$E315,".",'Formulario PPGR4 '!$F315))</f>
        <v/>
      </c>
      <c r="C315" s="195" t="str">
        <f>IF('Formulario PPGR4 '!$G315="","",'[1]Formulario PPGR1'!#REF!)</f>
        <v/>
      </c>
      <c r="D315" s="195" t="str">
        <f>IF('Formulario PPGR4 '!$G315="","",'[1]Formulario PPGR1'!#REF!)</f>
        <v/>
      </c>
      <c r="E315" s="195" t="str">
        <f>IF('Formulario PPGR4 '!$G315="","",'[1]Formulario PPGR1'!#REF!)</f>
        <v/>
      </c>
      <c r="F315" s="195" t="str">
        <f>IF('Formulario PPGR4 '!$G315="","",'[1]Formulario PPGR1'!#REF!)</f>
        <v/>
      </c>
      <c r="G315" s="208"/>
      <c r="H315" s="208"/>
      <c r="I315" s="194"/>
      <c r="J315" s="194"/>
      <c r="K315" s="194" t="str">
        <f>IFERROR(VLOOKUP('Formulario PPGR4 '!$J315,[1]Prov!$A$2:$B$156,2,FALSE),"")</f>
        <v/>
      </c>
      <c r="L315" s="195"/>
      <c r="M315" s="195"/>
      <c r="N315" s="195"/>
      <c r="O315" s="198" t="str">
        <f>IFERROR(VLOOKUP($G315,[1]Catalogo!$G$20:$H$25,2,FALSE),"")</f>
        <v/>
      </c>
      <c r="P315" s="200"/>
    </row>
    <row r="316" spans="2:16">
      <c r="B316" s="195" t="str">
        <f>IF('Formulario PPGR4 '!$G316="","",CONCATENATE('Formulario PPGR4 '!$C316,".",'Formulario PPGR4 '!$D316,".",'Formulario PPGR4 '!$E316,".",'Formulario PPGR4 '!$F316))</f>
        <v/>
      </c>
      <c r="C316" s="195" t="str">
        <f>IF('Formulario PPGR4 '!$G316="","",'[1]Formulario PPGR1'!#REF!)</f>
        <v/>
      </c>
      <c r="D316" s="195" t="str">
        <f>IF('Formulario PPGR4 '!$G316="","",'[1]Formulario PPGR1'!#REF!)</f>
        <v/>
      </c>
      <c r="E316" s="195" t="str">
        <f>IF('Formulario PPGR4 '!$G316="","",'[1]Formulario PPGR1'!#REF!)</f>
        <v/>
      </c>
      <c r="F316" s="195" t="str">
        <f>IF('Formulario PPGR4 '!$G316="","",'[1]Formulario PPGR1'!#REF!)</f>
        <v/>
      </c>
      <c r="G316" s="208"/>
      <c r="H316" s="208"/>
      <c r="I316" s="194"/>
      <c r="J316" s="194"/>
      <c r="K316" s="194" t="str">
        <f>IFERROR(VLOOKUP('Formulario PPGR4 '!$J316,[1]Prov!$A$2:$B$156,2,FALSE),"")</f>
        <v/>
      </c>
      <c r="L316" s="195"/>
      <c r="M316" s="195"/>
      <c r="N316" s="195"/>
      <c r="O316" s="198" t="str">
        <f>IFERROR(VLOOKUP($G316,[1]Catalogo!$G$20:$H$25,2,FALSE),"")</f>
        <v/>
      </c>
      <c r="P316" s="200"/>
    </row>
    <row r="317" spans="2:16">
      <c r="B317" s="195" t="str">
        <f>IF('Formulario PPGR4 '!$G317="","",CONCATENATE('Formulario PPGR4 '!$C317,".",'Formulario PPGR4 '!$D317,".",'Formulario PPGR4 '!$E317,".",'Formulario PPGR4 '!$F317))</f>
        <v/>
      </c>
      <c r="C317" s="195" t="str">
        <f>IF('Formulario PPGR4 '!$G317="","",'[1]Formulario PPGR1'!#REF!)</f>
        <v/>
      </c>
      <c r="D317" s="195" t="str">
        <f>IF('Formulario PPGR4 '!$G317="","",'[1]Formulario PPGR1'!#REF!)</f>
        <v/>
      </c>
      <c r="E317" s="195" t="str">
        <f>IF('Formulario PPGR4 '!$G317="","",'[1]Formulario PPGR1'!#REF!)</f>
        <v/>
      </c>
      <c r="F317" s="195" t="str">
        <f>IF('Formulario PPGR4 '!$G317="","",'[1]Formulario PPGR1'!#REF!)</f>
        <v/>
      </c>
      <c r="G317" s="208"/>
      <c r="H317" s="208"/>
      <c r="I317" s="194"/>
      <c r="J317" s="194"/>
      <c r="K317" s="194" t="str">
        <f>IFERROR(VLOOKUP('Formulario PPGR4 '!$J317,[1]Prov!$A$2:$B$156,2,FALSE),"")</f>
        <v/>
      </c>
      <c r="L317" s="195"/>
      <c r="M317" s="195"/>
      <c r="N317" s="195"/>
      <c r="O317" s="198" t="str">
        <f>IFERROR(VLOOKUP($G317,[1]Catalogo!$G$20:$H$25,2,FALSE),"")</f>
        <v/>
      </c>
      <c r="P317" s="200"/>
    </row>
    <row r="318" spans="2:16">
      <c r="B318" s="195" t="str">
        <f>IF('Formulario PPGR4 '!$G318="","",CONCATENATE('Formulario PPGR4 '!$C318,".",'Formulario PPGR4 '!$D318,".",'Formulario PPGR4 '!$E318,".",'Formulario PPGR4 '!$F318))</f>
        <v/>
      </c>
      <c r="C318" s="195" t="str">
        <f>IF('Formulario PPGR4 '!$G318="","",'[1]Formulario PPGR1'!#REF!)</f>
        <v/>
      </c>
      <c r="D318" s="195" t="str">
        <f>IF('Formulario PPGR4 '!$G318="","",'[1]Formulario PPGR1'!#REF!)</f>
        <v/>
      </c>
      <c r="E318" s="195" t="str">
        <f>IF('Formulario PPGR4 '!$G318="","",'[1]Formulario PPGR1'!#REF!)</f>
        <v/>
      </c>
      <c r="F318" s="195" t="str">
        <f>IF('Formulario PPGR4 '!$G318="","",'[1]Formulario PPGR1'!#REF!)</f>
        <v/>
      </c>
      <c r="G318" s="208"/>
      <c r="H318" s="208"/>
      <c r="I318" s="194"/>
      <c r="J318" s="194"/>
      <c r="K318" s="194" t="str">
        <f>IFERROR(VLOOKUP('Formulario PPGR4 '!$J318,[1]Prov!$A$2:$B$156,2,FALSE),"")</f>
        <v/>
      </c>
      <c r="L318" s="195"/>
      <c r="M318" s="195"/>
      <c r="N318" s="195"/>
      <c r="O318" s="198" t="str">
        <f>IFERROR(VLOOKUP($G318,[1]Catalogo!$G$20:$H$25,2,FALSE),"")</f>
        <v/>
      </c>
      <c r="P318" s="200"/>
    </row>
    <row r="319" spans="2:16">
      <c r="B319" s="195" t="str">
        <f>IF('Formulario PPGR4 '!$G319="","",CONCATENATE('Formulario PPGR4 '!$C319,".",'Formulario PPGR4 '!$D319,".",'Formulario PPGR4 '!$E319,".",'Formulario PPGR4 '!$F319))</f>
        <v/>
      </c>
      <c r="C319" s="195" t="str">
        <f>IF('Formulario PPGR4 '!$G319="","",'[1]Formulario PPGR1'!#REF!)</f>
        <v/>
      </c>
      <c r="D319" s="195" t="str">
        <f>IF('Formulario PPGR4 '!$G319="","",'[1]Formulario PPGR1'!#REF!)</f>
        <v/>
      </c>
      <c r="E319" s="195" t="str">
        <f>IF('Formulario PPGR4 '!$G319="","",'[1]Formulario PPGR1'!#REF!)</f>
        <v/>
      </c>
      <c r="F319" s="195" t="str">
        <f>IF('Formulario PPGR4 '!$G319="","",'[1]Formulario PPGR1'!#REF!)</f>
        <v/>
      </c>
      <c r="G319" s="208"/>
      <c r="H319" s="208"/>
      <c r="I319" s="194"/>
      <c r="J319" s="194"/>
      <c r="K319" s="194" t="str">
        <f>IFERROR(VLOOKUP('Formulario PPGR4 '!$J319,[1]Prov!$A$2:$B$156,2,FALSE),"")</f>
        <v/>
      </c>
      <c r="L319" s="195"/>
      <c r="M319" s="195"/>
      <c r="N319" s="195"/>
      <c r="O319" s="198" t="str">
        <f>IFERROR(VLOOKUP($G319,[1]Catalogo!$G$20:$H$25,2,FALSE),"")</f>
        <v/>
      </c>
      <c r="P319" s="200"/>
    </row>
    <row r="320" spans="2:16">
      <c r="B320" s="195" t="str">
        <f>IF('Formulario PPGR4 '!$G320="","",CONCATENATE('Formulario PPGR4 '!$C320,".",'Formulario PPGR4 '!$D320,".",'Formulario PPGR4 '!$E320,".",'Formulario PPGR4 '!$F320))</f>
        <v/>
      </c>
      <c r="C320" s="195" t="str">
        <f>IF('Formulario PPGR4 '!$G320="","",'[1]Formulario PPGR1'!#REF!)</f>
        <v/>
      </c>
      <c r="D320" s="195" t="str">
        <f>IF('Formulario PPGR4 '!$G320="","",'[1]Formulario PPGR1'!#REF!)</f>
        <v/>
      </c>
      <c r="E320" s="195" t="str">
        <f>IF('Formulario PPGR4 '!$G320="","",'[1]Formulario PPGR1'!#REF!)</f>
        <v/>
      </c>
      <c r="F320" s="195" t="str">
        <f>IF('Formulario PPGR4 '!$G320="","",'[1]Formulario PPGR1'!#REF!)</f>
        <v/>
      </c>
      <c r="G320" s="208"/>
      <c r="H320" s="208"/>
      <c r="I320" s="194"/>
      <c r="J320" s="194"/>
      <c r="K320" s="194" t="str">
        <f>IFERROR(VLOOKUP('Formulario PPGR4 '!$J320,[1]Prov!$A$2:$B$156,2,FALSE),"")</f>
        <v/>
      </c>
      <c r="L320" s="195"/>
      <c r="M320" s="195"/>
      <c r="N320" s="195"/>
      <c r="O320" s="198" t="str">
        <f>IFERROR(VLOOKUP($G320,[1]Catalogo!$G$20:$H$25,2,FALSE),"")</f>
        <v/>
      </c>
      <c r="P320" s="200"/>
    </row>
    <row r="321" spans="2:16">
      <c r="B321" s="195" t="str">
        <f>IF('Formulario PPGR4 '!$G321="","",CONCATENATE('Formulario PPGR4 '!$C321,".",'Formulario PPGR4 '!$D321,".",'Formulario PPGR4 '!$E321,".",'Formulario PPGR4 '!$F321))</f>
        <v/>
      </c>
      <c r="C321" s="195" t="str">
        <f>IF('Formulario PPGR4 '!$G321="","",'[1]Formulario PPGR1'!#REF!)</f>
        <v/>
      </c>
      <c r="D321" s="195" t="str">
        <f>IF('Formulario PPGR4 '!$G321="","",'[1]Formulario PPGR1'!#REF!)</f>
        <v/>
      </c>
      <c r="E321" s="195" t="str">
        <f>IF('Formulario PPGR4 '!$G321="","",'[1]Formulario PPGR1'!#REF!)</f>
        <v/>
      </c>
      <c r="F321" s="195" t="str">
        <f>IF('Formulario PPGR4 '!$G321="","",'[1]Formulario PPGR1'!#REF!)</f>
        <v/>
      </c>
      <c r="G321" s="208"/>
      <c r="H321" s="208"/>
      <c r="I321" s="194"/>
      <c r="J321" s="194"/>
      <c r="K321" s="194" t="str">
        <f>IFERROR(VLOOKUP('Formulario PPGR4 '!$J321,[1]Prov!$A$2:$B$156,2,FALSE),"")</f>
        <v/>
      </c>
      <c r="L321" s="195"/>
      <c r="M321" s="195"/>
      <c r="N321" s="195"/>
      <c r="O321" s="198" t="str">
        <f>IFERROR(VLOOKUP($G321,[1]Catalogo!$G$20:$H$25,2,FALSE),"")</f>
        <v/>
      </c>
      <c r="P321" s="200"/>
    </row>
    <row r="322" spans="2:16">
      <c r="B322" s="195" t="str">
        <f>IF('Formulario PPGR4 '!$G322="","",CONCATENATE('Formulario PPGR4 '!$C322,".",'Formulario PPGR4 '!$D322,".",'Formulario PPGR4 '!$E322,".",'Formulario PPGR4 '!$F322))</f>
        <v/>
      </c>
      <c r="C322" s="195" t="str">
        <f>IF('Formulario PPGR4 '!$G322="","",'[1]Formulario PPGR1'!#REF!)</f>
        <v/>
      </c>
      <c r="D322" s="195" t="str">
        <f>IF('Formulario PPGR4 '!$G322="","",'[1]Formulario PPGR1'!#REF!)</f>
        <v/>
      </c>
      <c r="E322" s="195" t="str">
        <f>IF('Formulario PPGR4 '!$G322="","",'[1]Formulario PPGR1'!#REF!)</f>
        <v/>
      </c>
      <c r="F322" s="195" t="str">
        <f>IF('Formulario PPGR4 '!$G322="","",'[1]Formulario PPGR1'!#REF!)</f>
        <v/>
      </c>
      <c r="G322" s="208"/>
      <c r="H322" s="208"/>
      <c r="I322" s="194"/>
      <c r="J322" s="194"/>
      <c r="K322" s="194" t="str">
        <f>IFERROR(VLOOKUP('Formulario PPGR4 '!$J322,[1]Prov!$A$2:$B$156,2,FALSE),"")</f>
        <v/>
      </c>
      <c r="L322" s="195"/>
      <c r="M322" s="195"/>
      <c r="N322" s="195"/>
      <c r="O322" s="198" t="str">
        <f>IFERROR(VLOOKUP($G322,[1]Catalogo!$G$20:$H$25,2,FALSE),"")</f>
        <v/>
      </c>
      <c r="P322" s="200"/>
    </row>
    <row r="323" spans="2:16">
      <c r="B323" s="195" t="str">
        <f>IF('Formulario PPGR4 '!$G323="","",CONCATENATE('Formulario PPGR4 '!$C323,".",'Formulario PPGR4 '!$D323,".",'Formulario PPGR4 '!$E323,".",'Formulario PPGR4 '!$F323))</f>
        <v/>
      </c>
      <c r="C323" s="195" t="str">
        <f>IF('Formulario PPGR4 '!$G323="","",'[1]Formulario PPGR1'!#REF!)</f>
        <v/>
      </c>
      <c r="D323" s="195" t="str">
        <f>IF('Formulario PPGR4 '!$G323="","",'[1]Formulario PPGR1'!#REF!)</f>
        <v/>
      </c>
      <c r="E323" s="195" t="str">
        <f>IF('Formulario PPGR4 '!$G323="","",'[1]Formulario PPGR1'!#REF!)</f>
        <v/>
      </c>
      <c r="F323" s="195" t="str">
        <f>IF('Formulario PPGR4 '!$G323="","",'[1]Formulario PPGR1'!#REF!)</f>
        <v/>
      </c>
      <c r="G323" s="208"/>
      <c r="H323" s="208"/>
      <c r="I323" s="194"/>
      <c r="J323" s="194"/>
      <c r="K323" s="194" t="str">
        <f>IFERROR(VLOOKUP('Formulario PPGR4 '!$J323,[1]Prov!$A$2:$B$156,2,FALSE),"")</f>
        <v/>
      </c>
      <c r="L323" s="195"/>
      <c r="M323" s="195"/>
      <c r="N323" s="195"/>
      <c r="O323" s="198" t="str">
        <f>IFERROR(VLOOKUP($G323,[1]Catalogo!$G$20:$H$25,2,FALSE),"")</f>
        <v/>
      </c>
      <c r="P323" s="200"/>
    </row>
    <row r="324" spans="2:16">
      <c r="B324" s="195" t="str">
        <f>IF('Formulario PPGR4 '!$G324="","",CONCATENATE('Formulario PPGR4 '!$C324,".",'Formulario PPGR4 '!$D324,".",'Formulario PPGR4 '!$E324,".",'Formulario PPGR4 '!$F324))</f>
        <v/>
      </c>
      <c r="C324" s="195" t="str">
        <f>IF('Formulario PPGR4 '!$G324="","",'[1]Formulario PPGR1'!#REF!)</f>
        <v/>
      </c>
      <c r="D324" s="195" t="str">
        <f>IF('Formulario PPGR4 '!$G324="","",'[1]Formulario PPGR1'!#REF!)</f>
        <v/>
      </c>
      <c r="E324" s="195" t="str">
        <f>IF('Formulario PPGR4 '!$G324="","",'[1]Formulario PPGR1'!#REF!)</f>
        <v/>
      </c>
      <c r="F324" s="195" t="str">
        <f>IF('Formulario PPGR4 '!$G324="","",'[1]Formulario PPGR1'!#REF!)</f>
        <v/>
      </c>
      <c r="G324" s="208"/>
      <c r="H324" s="208"/>
      <c r="I324" s="194"/>
      <c r="J324" s="194"/>
      <c r="K324" s="194" t="str">
        <f>IFERROR(VLOOKUP('Formulario PPGR4 '!$J324,[1]Prov!$A$2:$B$156,2,FALSE),"")</f>
        <v/>
      </c>
      <c r="L324" s="195"/>
      <c r="M324" s="195"/>
      <c r="N324" s="195"/>
      <c r="O324" s="198" t="str">
        <f>IFERROR(VLOOKUP($G324,[1]Catalogo!$G$20:$H$25,2,FALSE),"")</f>
        <v/>
      </c>
      <c r="P324" s="200"/>
    </row>
    <row r="325" spans="2:16">
      <c r="B325" s="195" t="str">
        <f>IF('Formulario PPGR4 '!$G325="","",CONCATENATE('Formulario PPGR4 '!$C325,".",'Formulario PPGR4 '!$D325,".",'Formulario PPGR4 '!$E325,".",'Formulario PPGR4 '!$F325))</f>
        <v/>
      </c>
      <c r="C325" s="195" t="str">
        <f>IF('Formulario PPGR4 '!$G325="","",'[1]Formulario PPGR1'!#REF!)</f>
        <v/>
      </c>
      <c r="D325" s="195" t="str">
        <f>IF('Formulario PPGR4 '!$G325="","",'[1]Formulario PPGR1'!#REF!)</f>
        <v/>
      </c>
      <c r="E325" s="195" t="str">
        <f>IF('Formulario PPGR4 '!$G325="","",'[1]Formulario PPGR1'!#REF!)</f>
        <v/>
      </c>
      <c r="F325" s="195" t="str">
        <f>IF('Formulario PPGR4 '!$G325="","",'[1]Formulario PPGR1'!#REF!)</f>
        <v/>
      </c>
      <c r="G325" s="208"/>
      <c r="H325" s="208"/>
      <c r="I325" s="194"/>
      <c r="J325" s="194"/>
      <c r="K325" s="194" t="str">
        <f>IFERROR(VLOOKUP('Formulario PPGR4 '!$J325,[1]Prov!$A$2:$B$156,2,FALSE),"")</f>
        <v/>
      </c>
      <c r="L325" s="195"/>
      <c r="M325" s="195"/>
      <c r="N325" s="195"/>
      <c r="O325" s="198" t="str">
        <f>IFERROR(VLOOKUP($G325,[1]Catalogo!$G$20:$H$25,2,FALSE),"")</f>
        <v/>
      </c>
      <c r="P325" s="200"/>
    </row>
    <row r="326" spans="2:16">
      <c r="B326" s="195" t="str">
        <f>IF('Formulario PPGR4 '!$G326="","",CONCATENATE('Formulario PPGR4 '!$C326,".",'Formulario PPGR4 '!$D326,".",'Formulario PPGR4 '!$E326,".",'Formulario PPGR4 '!$F326))</f>
        <v/>
      </c>
      <c r="C326" s="195" t="str">
        <f>IF('Formulario PPGR4 '!$G326="","",'[1]Formulario PPGR1'!#REF!)</f>
        <v/>
      </c>
      <c r="D326" s="195" t="str">
        <f>IF('Formulario PPGR4 '!$G326="","",'[1]Formulario PPGR1'!#REF!)</f>
        <v/>
      </c>
      <c r="E326" s="195" t="str">
        <f>IF('Formulario PPGR4 '!$G326="","",'[1]Formulario PPGR1'!#REF!)</f>
        <v/>
      </c>
      <c r="F326" s="195" t="str">
        <f>IF('Formulario PPGR4 '!$G326="","",'[1]Formulario PPGR1'!#REF!)</f>
        <v/>
      </c>
      <c r="G326" s="208"/>
      <c r="H326" s="208"/>
      <c r="I326" s="194"/>
      <c r="J326" s="194"/>
      <c r="K326" s="194" t="str">
        <f>IFERROR(VLOOKUP('Formulario PPGR4 '!$J326,[1]Prov!$A$2:$B$156,2,FALSE),"")</f>
        <v/>
      </c>
      <c r="L326" s="195"/>
      <c r="M326" s="195"/>
      <c r="N326" s="195"/>
      <c r="O326" s="198" t="str">
        <f>IFERROR(VLOOKUP($G326,[1]Catalogo!$G$20:$H$25,2,FALSE),"")</f>
        <v/>
      </c>
      <c r="P326" s="200"/>
    </row>
    <row r="327" spans="2:16">
      <c r="B327" s="195" t="str">
        <f>IF('Formulario PPGR4 '!$G327="","",CONCATENATE('Formulario PPGR4 '!$C327,".",'Formulario PPGR4 '!$D327,".",'Formulario PPGR4 '!$E327,".",'Formulario PPGR4 '!$F327))</f>
        <v/>
      </c>
      <c r="C327" s="195" t="str">
        <f>IF('Formulario PPGR4 '!$G327="","",'[1]Formulario PPGR1'!#REF!)</f>
        <v/>
      </c>
      <c r="D327" s="195" t="str">
        <f>IF('Formulario PPGR4 '!$G327="","",'[1]Formulario PPGR1'!#REF!)</f>
        <v/>
      </c>
      <c r="E327" s="195" t="str">
        <f>IF('Formulario PPGR4 '!$G327="","",'[1]Formulario PPGR1'!#REF!)</f>
        <v/>
      </c>
      <c r="F327" s="195" t="str">
        <f>IF('Formulario PPGR4 '!$G327="","",'[1]Formulario PPGR1'!#REF!)</f>
        <v/>
      </c>
      <c r="G327" s="208"/>
      <c r="H327" s="208"/>
      <c r="I327" s="194"/>
      <c r="J327" s="194"/>
      <c r="K327" s="194" t="str">
        <f>IFERROR(VLOOKUP('Formulario PPGR4 '!$J327,[1]Prov!$A$2:$B$156,2,FALSE),"")</f>
        <v/>
      </c>
      <c r="L327" s="195"/>
      <c r="M327" s="195"/>
      <c r="N327" s="195"/>
      <c r="O327" s="198" t="str">
        <f>IFERROR(VLOOKUP($G327,[1]Catalogo!$G$20:$H$25,2,FALSE),"")</f>
        <v/>
      </c>
      <c r="P327" s="200"/>
    </row>
    <row r="328" spans="2:16">
      <c r="B328" s="195" t="str">
        <f>IF('Formulario PPGR4 '!$G328="","",CONCATENATE('Formulario PPGR4 '!$C328,".",'Formulario PPGR4 '!$D328,".",'Formulario PPGR4 '!$E328,".",'Formulario PPGR4 '!$F328))</f>
        <v/>
      </c>
      <c r="C328" s="195" t="str">
        <f>IF('Formulario PPGR4 '!$G328="","",'[1]Formulario PPGR1'!#REF!)</f>
        <v/>
      </c>
      <c r="D328" s="195" t="str">
        <f>IF('Formulario PPGR4 '!$G328="","",'[1]Formulario PPGR1'!#REF!)</f>
        <v/>
      </c>
      <c r="E328" s="195" t="str">
        <f>IF('Formulario PPGR4 '!$G328="","",'[1]Formulario PPGR1'!#REF!)</f>
        <v/>
      </c>
      <c r="F328" s="195" t="str">
        <f>IF('Formulario PPGR4 '!$G328="","",'[1]Formulario PPGR1'!#REF!)</f>
        <v/>
      </c>
      <c r="G328" s="208"/>
      <c r="H328" s="208"/>
      <c r="I328" s="194"/>
      <c r="J328" s="194"/>
      <c r="K328" s="194" t="str">
        <f>IFERROR(VLOOKUP('Formulario PPGR4 '!$J328,[1]Prov!$A$2:$B$156,2,FALSE),"")</f>
        <v/>
      </c>
      <c r="L328" s="195"/>
      <c r="M328" s="195"/>
      <c r="N328" s="195"/>
      <c r="O328" s="198" t="str">
        <f>IFERROR(VLOOKUP($G328,[1]Catalogo!$G$20:$H$25,2,FALSE),"")</f>
        <v/>
      </c>
      <c r="P328" s="200"/>
    </row>
    <row r="329" spans="2:16">
      <c r="B329" s="195" t="str">
        <f>IF('Formulario PPGR4 '!$G329="","",CONCATENATE('Formulario PPGR4 '!$C329,".",'Formulario PPGR4 '!$D329,".",'Formulario PPGR4 '!$E329,".",'Formulario PPGR4 '!$F329))</f>
        <v/>
      </c>
      <c r="C329" s="195" t="str">
        <f>IF('Formulario PPGR4 '!$G329="","",'[1]Formulario PPGR1'!#REF!)</f>
        <v/>
      </c>
      <c r="D329" s="195" t="str">
        <f>IF('Formulario PPGR4 '!$G329="","",'[1]Formulario PPGR1'!#REF!)</f>
        <v/>
      </c>
      <c r="E329" s="195" t="str">
        <f>IF('Formulario PPGR4 '!$G329="","",'[1]Formulario PPGR1'!#REF!)</f>
        <v/>
      </c>
      <c r="F329" s="195" t="str">
        <f>IF('Formulario PPGR4 '!$G329="","",'[1]Formulario PPGR1'!#REF!)</f>
        <v/>
      </c>
      <c r="G329" s="208"/>
      <c r="H329" s="208"/>
      <c r="I329" s="194"/>
      <c r="J329" s="194"/>
      <c r="K329" s="194" t="str">
        <f>IFERROR(VLOOKUP('Formulario PPGR4 '!$J329,[1]Prov!$A$2:$B$156,2,FALSE),"")</f>
        <v/>
      </c>
      <c r="L329" s="195"/>
      <c r="M329" s="195"/>
      <c r="N329" s="195"/>
      <c r="O329" s="198" t="str">
        <f>IFERROR(VLOOKUP($G329,[1]Catalogo!$G$20:$H$25,2,FALSE),"")</f>
        <v/>
      </c>
      <c r="P329" s="200"/>
    </row>
    <row r="330" spans="2:16">
      <c r="B330" s="195" t="str">
        <f>IF('Formulario PPGR4 '!$G330="","",CONCATENATE('Formulario PPGR4 '!$C330,".",'Formulario PPGR4 '!$D330,".",'Formulario PPGR4 '!$E330,".",'Formulario PPGR4 '!$F330))</f>
        <v/>
      </c>
      <c r="C330" s="195" t="str">
        <f>IF('Formulario PPGR4 '!$G330="","",'[1]Formulario PPGR1'!#REF!)</f>
        <v/>
      </c>
      <c r="D330" s="195" t="str">
        <f>IF('Formulario PPGR4 '!$G330="","",'[1]Formulario PPGR1'!#REF!)</f>
        <v/>
      </c>
      <c r="E330" s="195" t="str">
        <f>IF('Formulario PPGR4 '!$G330="","",'[1]Formulario PPGR1'!#REF!)</f>
        <v/>
      </c>
      <c r="F330" s="195" t="str">
        <f>IF('Formulario PPGR4 '!$G330="","",'[1]Formulario PPGR1'!#REF!)</f>
        <v/>
      </c>
      <c r="G330" s="208"/>
      <c r="H330" s="208"/>
      <c r="I330" s="194"/>
      <c r="J330" s="194"/>
      <c r="K330" s="194" t="str">
        <f>IFERROR(VLOOKUP('Formulario PPGR4 '!$J330,[1]Prov!$A$2:$B$156,2,FALSE),"")</f>
        <v/>
      </c>
      <c r="L330" s="195"/>
      <c r="M330" s="195"/>
      <c r="N330" s="195"/>
      <c r="O330" s="198" t="str">
        <f>IFERROR(VLOOKUP($G330,[1]Catalogo!$G$20:$H$25,2,FALSE),"")</f>
        <v/>
      </c>
      <c r="P330" s="200"/>
    </row>
    <row r="331" spans="2:16">
      <c r="B331" s="195" t="str">
        <f>IF('Formulario PPGR4 '!$G331="","",CONCATENATE('Formulario PPGR4 '!$C331,".",'Formulario PPGR4 '!$D331,".",'Formulario PPGR4 '!$E331,".",'Formulario PPGR4 '!$F331))</f>
        <v/>
      </c>
      <c r="C331" s="195" t="str">
        <f>IF('Formulario PPGR4 '!$G331="","",'[1]Formulario PPGR1'!#REF!)</f>
        <v/>
      </c>
      <c r="D331" s="195" t="str">
        <f>IF('Formulario PPGR4 '!$G331="","",'[1]Formulario PPGR1'!#REF!)</f>
        <v/>
      </c>
      <c r="E331" s="195" t="str">
        <f>IF('Formulario PPGR4 '!$G331="","",'[1]Formulario PPGR1'!#REF!)</f>
        <v/>
      </c>
      <c r="F331" s="195" t="str">
        <f>IF('Formulario PPGR4 '!$G331="","",'[1]Formulario PPGR1'!#REF!)</f>
        <v/>
      </c>
      <c r="G331" s="208"/>
      <c r="H331" s="208"/>
      <c r="I331" s="194"/>
      <c r="J331" s="194"/>
      <c r="K331" s="194" t="str">
        <f>IFERROR(VLOOKUP('Formulario PPGR4 '!$J331,[1]Prov!$A$2:$B$156,2,FALSE),"")</f>
        <v/>
      </c>
      <c r="L331" s="195"/>
      <c r="M331" s="195"/>
      <c r="N331" s="195"/>
      <c r="O331" s="198" t="str">
        <f>IFERROR(VLOOKUP($G331,[1]Catalogo!$G$20:$H$25,2,FALSE),"")</f>
        <v/>
      </c>
      <c r="P331" s="200"/>
    </row>
    <row r="332" spans="2:16">
      <c r="B332" s="195" t="str">
        <f>IF('Formulario PPGR4 '!$G332="","",CONCATENATE('Formulario PPGR4 '!$C332,".",'Formulario PPGR4 '!$D332,".",'Formulario PPGR4 '!$E332,".",'Formulario PPGR4 '!$F332))</f>
        <v/>
      </c>
      <c r="C332" s="195" t="str">
        <f>IF('Formulario PPGR4 '!$G332="","",'[1]Formulario PPGR1'!#REF!)</f>
        <v/>
      </c>
      <c r="D332" s="195" t="str">
        <f>IF('Formulario PPGR4 '!$G332="","",'[1]Formulario PPGR1'!#REF!)</f>
        <v/>
      </c>
      <c r="E332" s="195" t="str">
        <f>IF('Formulario PPGR4 '!$G332="","",'[1]Formulario PPGR1'!#REF!)</f>
        <v/>
      </c>
      <c r="F332" s="195" t="str">
        <f>IF('Formulario PPGR4 '!$G332="","",'[1]Formulario PPGR1'!#REF!)</f>
        <v/>
      </c>
      <c r="G332" s="208"/>
      <c r="H332" s="208"/>
      <c r="I332" s="194"/>
      <c r="J332" s="194"/>
      <c r="K332" s="194" t="str">
        <f>IFERROR(VLOOKUP('Formulario PPGR4 '!$J332,[1]Prov!$A$2:$B$156,2,FALSE),"")</f>
        <v/>
      </c>
      <c r="L332" s="195"/>
      <c r="M332" s="195"/>
      <c r="N332" s="195"/>
      <c r="O332" s="198" t="str">
        <f>IFERROR(VLOOKUP($G332,[1]Catalogo!$G$20:$H$25,2,FALSE),"")</f>
        <v/>
      </c>
      <c r="P332" s="200"/>
    </row>
    <row r="333" spans="2:16">
      <c r="B333" s="195" t="str">
        <f>IF('Formulario PPGR4 '!$G333="","",CONCATENATE('Formulario PPGR4 '!$C333,".",'Formulario PPGR4 '!$D333,".",'Formulario PPGR4 '!$E333,".",'Formulario PPGR4 '!$F333))</f>
        <v/>
      </c>
      <c r="C333" s="195" t="str">
        <f>IF('Formulario PPGR4 '!$G333="","",'[1]Formulario PPGR1'!#REF!)</f>
        <v/>
      </c>
      <c r="D333" s="195" t="str">
        <f>IF('Formulario PPGR4 '!$G333="","",'[1]Formulario PPGR1'!#REF!)</f>
        <v/>
      </c>
      <c r="E333" s="195" t="str">
        <f>IF('Formulario PPGR4 '!$G333="","",'[1]Formulario PPGR1'!#REF!)</f>
        <v/>
      </c>
      <c r="F333" s="195" t="str">
        <f>IF('Formulario PPGR4 '!$G333="","",'[1]Formulario PPGR1'!#REF!)</f>
        <v/>
      </c>
      <c r="G333" s="208"/>
      <c r="H333" s="208"/>
      <c r="I333" s="194"/>
      <c r="J333" s="194"/>
      <c r="K333" s="194" t="str">
        <f>IFERROR(VLOOKUP('Formulario PPGR4 '!$J333,[1]Prov!$A$2:$B$156,2,FALSE),"")</f>
        <v/>
      </c>
      <c r="L333" s="195"/>
      <c r="M333" s="195"/>
      <c r="N333" s="195"/>
      <c r="O333" s="198" t="str">
        <f>IFERROR(VLOOKUP($G333,[1]Catalogo!$G$20:$H$25,2,FALSE),"")</f>
        <v/>
      </c>
      <c r="P333" s="200"/>
    </row>
    <row r="334" spans="2:16">
      <c r="B334" s="195" t="str">
        <f>IF('Formulario PPGR4 '!$G334="","",CONCATENATE('Formulario PPGR4 '!$C334,".",'Formulario PPGR4 '!$D334,".",'Formulario PPGR4 '!$E334,".",'Formulario PPGR4 '!$F334))</f>
        <v/>
      </c>
      <c r="C334" s="195" t="str">
        <f>IF('Formulario PPGR4 '!$G334="","",'[1]Formulario PPGR1'!#REF!)</f>
        <v/>
      </c>
      <c r="D334" s="195" t="str">
        <f>IF('Formulario PPGR4 '!$G334="","",'[1]Formulario PPGR1'!#REF!)</f>
        <v/>
      </c>
      <c r="E334" s="195" t="str">
        <f>IF('Formulario PPGR4 '!$G334="","",'[1]Formulario PPGR1'!#REF!)</f>
        <v/>
      </c>
      <c r="F334" s="195" t="str">
        <f>IF('Formulario PPGR4 '!$G334="","",'[1]Formulario PPGR1'!#REF!)</f>
        <v/>
      </c>
      <c r="G334" s="208"/>
      <c r="H334" s="208"/>
      <c r="I334" s="194"/>
      <c r="J334" s="194"/>
      <c r="K334" s="194" t="str">
        <f>IFERROR(VLOOKUP('Formulario PPGR4 '!$J334,[1]Prov!$A$2:$B$156,2,FALSE),"")</f>
        <v/>
      </c>
      <c r="L334" s="195"/>
      <c r="M334" s="195"/>
      <c r="N334" s="195"/>
      <c r="O334" s="198" t="str">
        <f>IFERROR(VLOOKUP($G334,[1]Catalogo!$G$20:$H$25,2,FALSE),"")</f>
        <v/>
      </c>
      <c r="P334" s="200"/>
    </row>
    <row r="335" spans="2:16">
      <c r="B335" s="195" t="str">
        <f>IF('Formulario PPGR4 '!$G335="","",CONCATENATE('Formulario PPGR4 '!$C335,".",'Formulario PPGR4 '!$D335,".",'Formulario PPGR4 '!$E335,".",'Formulario PPGR4 '!$F335))</f>
        <v/>
      </c>
      <c r="C335" s="195" t="str">
        <f>IF('Formulario PPGR4 '!$G335="","",'[1]Formulario PPGR1'!#REF!)</f>
        <v/>
      </c>
      <c r="D335" s="195" t="str">
        <f>IF('Formulario PPGR4 '!$G335="","",'[1]Formulario PPGR1'!#REF!)</f>
        <v/>
      </c>
      <c r="E335" s="195" t="str">
        <f>IF('Formulario PPGR4 '!$G335="","",'[1]Formulario PPGR1'!#REF!)</f>
        <v/>
      </c>
      <c r="F335" s="195" t="str">
        <f>IF('Formulario PPGR4 '!$G335="","",'[1]Formulario PPGR1'!#REF!)</f>
        <v/>
      </c>
      <c r="G335" s="208"/>
      <c r="H335" s="208"/>
      <c r="I335" s="194"/>
      <c r="J335" s="194"/>
      <c r="K335" s="194" t="str">
        <f>IFERROR(VLOOKUP('Formulario PPGR4 '!$J335,[1]Prov!$A$2:$B$156,2,FALSE),"")</f>
        <v/>
      </c>
      <c r="L335" s="195"/>
      <c r="M335" s="195"/>
      <c r="N335" s="195"/>
      <c r="O335" s="198" t="str">
        <f>IFERROR(VLOOKUP($G335,[1]Catalogo!$G$20:$H$25,2,FALSE),"")</f>
        <v/>
      </c>
      <c r="P335" s="200"/>
    </row>
    <row r="336" spans="2:16">
      <c r="B336" s="195" t="str">
        <f>IF('Formulario PPGR4 '!$G336="","",CONCATENATE('Formulario PPGR4 '!$C336,".",'Formulario PPGR4 '!$D336,".",'Formulario PPGR4 '!$E336,".",'Formulario PPGR4 '!$F336))</f>
        <v/>
      </c>
      <c r="C336" s="195" t="str">
        <f>IF('Formulario PPGR4 '!$G336="","",'[1]Formulario PPGR1'!#REF!)</f>
        <v/>
      </c>
      <c r="D336" s="195" t="str">
        <f>IF('Formulario PPGR4 '!$G336="","",'[1]Formulario PPGR1'!#REF!)</f>
        <v/>
      </c>
      <c r="E336" s="195" t="str">
        <f>IF('Formulario PPGR4 '!$G336="","",'[1]Formulario PPGR1'!#REF!)</f>
        <v/>
      </c>
      <c r="F336" s="195" t="str">
        <f>IF('Formulario PPGR4 '!$G336="","",'[1]Formulario PPGR1'!#REF!)</f>
        <v/>
      </c>
      <c r="G336" s="208"/>
      <c r="H336" s="208"/>
      <c r="I336" s="194"/>
      <c r="J336" s="194"/>
      <c r="K336" s="194" t="str">
        <f>IFERROR(VLOOKUP('Formulario PPGR4 '!$J336,[1]Prov!$A$2:$B$156,2,FALSE),"")</f>
        <v/>
      </c>
      <c r="L336" s="195"/>
      <c r="M336" s="195"/>
      <c r="N336" s="195"/>
      <c r="O336" s="198" t="str">
        <f>IFERROR(VLOOKUP($G336,[1]Catalogo!$G$20:$H$25,2,FALSE),"")</f>
        <v/>
      </c>
      <c r="P336" s="200"/>
    </row>
    <row r="337" spans="2:16">
      <c r="B337" s="195" t="str">
        <f>IF('Formulario PPGR4 '!$G337="","",CONCATENATE('Formulario PPGR4 '!$C337,".",'Formulario PPGR4 '!$D337,".",'Formulario PPGR4 '!$E337,".",'Formulario PPGR4 '!$F337))</f>
        <v/>
      </c>
      <c r="C337" s="195" t="str">
        <f>IF('Formulario PPGR4 '!$G337="","",'[1]Formulario PPGR1'!#REF!)</f>
        <v/>
      </c>
      <c r="D337" s="195" t="str">
        <f>IF('Formulario PPGR4 '!$G337="","",'[1]Formulario PPGR1'!#REF!)</f>
        <v/>
      </c>
      <c r="E337" s="195" t="str">
        <f>IF('Formulario PPGR4 '!$G337="","",'[1]Formulario PPGR1'!#REF!)</f>
        <v/>
      </c>
      <c r="F337" s="195" t="str">
        <f>IF('Formulario PPGR4 '!$G337="","",'[1]Formulario PPGR1'!#REF!)</f>
        <v/>
      </c>
      <c r="G337" s="208"/>
      <c r="H337" s="208"/>
      <c r="I337" s="194"/>
      <c r="J337" s="194"/>
      <c r="K337" s="194" t="str">
        <f>IFERROR(VLOOKUP('Formulario PPGR4 '!$J337,[1]Prov!$A$2:$B$156,2,FALSE),"")</f>
        <v/>
      </c>
      <c r="L337" s="195"/>
      <c r="M337" s="195"/>
      <c r="N337" s="195"/>
      <c r="O337" s="198" t="str">
        <f>IFERROR(VLOOKUP($G337,[1]Catalogo!$G$20:$H$25,2,FALSE),"")</f>
        <v/>
      </c>
      <c r="P337" s="200"/>
    </row>
    <row r="338" spans="2:16">
      <c r="B338" s="195" t="str">
        <f>IF('Formulario PPGR4 '!$G338="","",CONCATENATE('Formulario PPGR4 '!$C338,".",'Formulario PPGR4 '!$D338,".",'Formulario PPGR4 '!$E338,".",'Formulario PPGR4 '!$F338))</f>
        <v/>
      </c>
      <c r="C338" s="195" t="str">
        <f>IF('Formulario PPGR4 '!$G338="","",'[1]Formulario PPGR1'!#REF!)</f>
        <v/>
      </c>
      <c r="D338" s="195" t="str">
        <f>IF('Formulario PPGR4 '!$G338="","",'[1]Formulario PPGR1'!#REF!)</f>
        <v/>
      </c>
      <c r="E338" s="195" t="str">
        <f>IF('Formulario PPGR4 '!$G338="","",'[1]Formulario PPGR1'!#REF!)</f>
        <v/>
      </c>
      <c r="F338" s="195" t="str">
        <f>IF('Formulario PPGR4 '!$G338="","",'[1]Formulario PPGR1'!#REF!)</f>
        <v/>
      </c>
      <c r="G338" s="208"/>
      <c r="H338" s="208"/>
      <c r="I338" s="194"/>
      <c r="J338" s="194"/>
      <c r="K338" s="194" t="str">
        <f>IFERROR(VLOOKUP('Formulario PPGR4 '!$J338,[1]Prov!$A$2:$B$156,2,FALSE),"")</f>
        <v/>
      </c>
      <c r="L338" s="195"/>
      <c r="M338" s="195"/>
      <c r="N338" s="195"/>
      <c r="O338" s="198" t="str">
        <f>IFERROR(VLOOKUP($G338,[1]Catalogo!$G$20:$H$25,2,FALSE),"")</f>
        <v/>
      </c>
      <c r="P338" s="200"/>
    </row>
    <row r="339" spans="2:16">
      <c r="B339" s="195" t="str">
        <f>IF('Formulario PPGR4 '!$G339="","",CONCATENATE('Formulario PPGR4 '!$C339,".",'Formulario PPGR4 '!$D339,".",'Formulario PPGR4 '!$E339,".",'Formulario PPGR4 '!$F339))</f>
        <v/>
      </c>
      <c r="C339" s="195" t="str">
        <f>IF('Formulario PPGR4 '!$G339="","",'[1]Formulario PPGR1'!#REF!)</f>
        <v/>
      </c>
      <c r="D339" s="195" t="str">
        <f>IF('Formulario PPGR4 '!$G339="","",'[1]Formulario PPGR1'!#REF!)</f>
        <v/>
      </c>
      <c r="E339" s="195" t="str">
        <f>IF('Formulario PPGR4 '!$G339="","",'[1]Formulario PPGR1'!#REF!)</f>
        <v/>
      </c>
      <c r="F339" s="195" t="str">
        <f>IF('Formulario PPGR4 '!$G339="","",'[1]Formulario PPGR1'!#REF!)</f>
        <v/>
      </c>
      <c r="G339" s="208"/>
      <c r="H339" s="208"/>
      <c r="I339" s="194"/>
      <c r="J339" s="194"/>
      <c r="K339" s="194" t="str">
        <f>IFERROR(VLOOKUP('Formulario PPGR4 '!$J339,[1]Prov!$A$2:$B$156,2,FALSE),"")</f>
        <v/>
      </c>
      <c r="L339" s="195"/>
      <c r="M339" s="195"/>
      <c r="N339" s="195"/>
      <c r="O339" s="198" t="str">
        <f>IFERROR(VLOOKUP($G339,[1]Catalogo!$G$20:$H$25,2,FALSE),"")</f>
        <v/>
      </c>
      <c r="P339" s="200"/>
    </row>
    <row r="340" spans="2:16">
      <c r="B340" s="195" t="str">
        <f>IF('Formulario PPGR4 '!$G340="","",CONCATENATE('Formulario PPGR4 '!$C340,".",'Formulario PPGR4 '!$D340,".",'Formulario PPGR4 '!$E340,".",'Formulario PPGR4 '!$F340))</f>
        <v/>
      </c>
      <c r="C340" s="195" t="str">
        <f>IF('Formulario PPGR4 '!$G340="","",'[1]Formulario PPGR1'!#REF!)</f>
        <v/>
      </c>
      <c r="D340" s="195" t="str">
        <f>IF('Formulario PPGR4 '!$G340="","",'[1]Formulario PPGR1'!#REF!)</f>
        <v/>
      </c>
      <c r="E340" s="195" t="str">
        <f>IF('Formulario PPGR4 '!$G340="","",'[1]Formulario PPGR1'!#REF!)</f>
        <v/>
      </c>
      <c r="F340" s="195" t="str">
        <f>IF('Formulario PPGR4 '!$G340="","",'[1]Formulario PPGR1'!#REF!)</f>
        <v/>
      </c>
      <c r="G340" s="208"/>
      <c r="H340" s="208"/>
      <c r="I340" s="194"/>
      <c r="J340" s="194"/>
      <c r="K340" s="194" t="str">
        <f>IFERROR(VLOOKUP('Formulario PPGR4 '!$J340,[1]Prov!$A$2:$B$156,2,FALSE),"")</f>
        <v/>
      </c>
      <c r="L340" s="195"/>
      <c r="M340" s="195"/>
      <c r="N340" s="195"/>
      <c r="O340" s="198" t="str">
        <f>IFERROR(VLOOKUP($G340,[1]Catalogo!$G$20:$H$25,2,FALSE),"")</f>
        <v/>
      </c>
      <c r="P340" s="200"/>
    </row>
    <row r="341" spans="2:16">
      <c r="B341" s="195" t="str">
        <f>IF('Formulario PPGR4 '!$G341="","",CONCATENATE('Formulario PPGR4 '!$C341,".",'Formulario PPGR4 '!$D341,".",'Formulario PPGR4 '!$E341,".",'Formulario PPGR4 '!$F341))</f>
        <v/>
      </c>
      <c r="C341" s="195" t="str">
        <f>IF('Formulario PPGR4 '!$G341="","",'[1]Formulario PPGR1'!#REF!)</f>
        <v/>
      </c>
      <c r="D341" s="195" t="str">
        <f>IF('Formulario PPGR4 '!$G341="","",'[1]Formulario PPGR1'!#REF!)</f>
        <v/>
      </c>
      <c r="E341" s="195" t="str">
        <f>IF('Formulario PPGR4 '!$G341="","",'[1]Formulario PPGR1'!#REF!)</f>
        <v/>
      </c>
      <c r="F341" s="195" t="str">
        <f>IF('Formulario PPGR4 '!$G341="","",'[1]Formulario PPGR1'!#REF!)</f>
        <v/>
      </c>
      <c r="G341" s="208"/>
      <c r="H341" s="208"/>
      <c r="I341" s="194"/>
      <c r="J341" s="194"/>
      <c r="K341" s="194" t="str">
        <f>IFERROR(VLOOKUP('Formulario PPGR4 '!$J341,[1]Prov!$A$2:$B$156,2,FALSE),"")</f>
        <v/>
      </c>
      <c r="L341" s="195"/>
      <c r="M341" s="195"/>
      <c r="N341" s="195"/>
      <c r="O341" s="198" t="str">
        <f>IFERROR(VLOOKUP($G341,[1]Catalogo!$G$20:$H$25,2,FALSE),"")</f>
        <v/>
      </c>
      <c r="P341" s="200"/>
    </row>
    <row r="342" spans="2:16">
      <c r="B342" s="195" t="str">
        <f>IF('Formulario PPGR4 '!$G342="","",CONCATENATE('Formulario PPGR4 '!$C342,".",'Formulario PPGR4 '!$D342,".",'Formulario PPGR4 '!$E342,".",'Formulario PPGR4 '!$F342))</f>
        <v/>
      </c>
      <c r="C342" s="195" t="str">
        <f>IF('Formulario PPGR4 '!$G342="","",'[1]Formulario PPGR1'!#REF!)</f>
        <v/>
      </c>
      <c r="D342" s="195" t="str">
        <f>IF('Formulario PPGR4 '!$G342="","",'[1]Formulario PPGR1'!#REF!)</f>
        <v/>
      </c>
      <c r="E342" s="195" t="str">
        <f>IF('Formulario PPGR4 '!$G342="","",'[1]Formulario PPGR1'!#REF!)</f>
        <v/>
      </c>
      <c r="F342" s="195" t="str">
        <f>IF('Formulario PPGR4 '!$G342="","",'[1]Formulario PPGR1'!#REF!)</f>
        <v/>
      </c>
      <c r="G342" s="208"/>
      <c r="H342" s="208"/>
      <c r="I342" s="194"/>
      <c r="J342" s="194"/>
      <c r="K342" s="194" t="str">
        <f>IFERROR(VLOOKUP('Formulario PPGR4 '!$J342,[1]Prov!$A$2:$B$156,2,FALSE),"")</f>
        <v/>
      </c>
      <c r="L342" s="195"/>
      <c r="M342" s="195"/>
      <c r="N342" s="195"/>
      <c r="O342" s="198" t="str">
        <f>IFERROR(VLOOKUP($G342,[1]Catalogo!$G$20:$H$25,2,FALSE),"")</f>
        <v/>
      </c>
      <c r="P342" s="200"/>
    </row>
    <row r="343" spans="2:16">
      <c r="B343" s="195" t="str">
        <f>IF('Formulario PPGR4 '!$G343="","",CONCATENATE('Formulario PPGR4 '!$C343,".",'Formulario PPGR4 '!$D343,".",'Formulario PPGR4 '!$E343,".",'Formulario PPGR4 '!$F343))</f>
        <v/>
      </c>
      <c r="C343" s="195" t="str">
        <f>IF('Formulario PPGR4 '!$G343="","",'[1]Formulario PPGR1'!#REF!)</f>
        <v/>
      </c>
      <c r="D343" s="195" t="str">
        <f>IF('Formulario PPGR4 '!$G343="","",'[1]Formulario PPGR1'!#REF!)</f>
        <v/>
      </c>
      <c r="E343" s="195" t="str">
        <f>IF('Formulario PPGR4 '!$G343="","",'[1]Formulario PPGR1'!#REF!)</f>
        <v/>
      </c>
      <c r="F343" s="195" t="str">
        <f>IF('Formulario PPGR4 '!$G343="","",'[1]Formulario PPGR1'!#REF!)</f>
        <v/>
      </c>
      <c r="G343" s="208"/>
      <c r="H343" s="208"/>
      <c r="I343" s="194"/>
      <c r="J343" s="194"/>
      <c r="K343" s="194" t="str">
        <f>IFERROR(VLOOKUP('Formulario PPGR4 '!$J343,[1]Prov!$A$2:$B$156,2,FALSE),"")</f>
        <v/>
      </c>
      <c r="L343" s="195"/>
      <c r="M343" s="195"/>
      <c r="N343" s="195"/>
      <c r="O343" s="198" t="str">
        <f>IFERROR(VLOOKUP($G343,[1]Catalogo!$G$20:$H$25,2,FALSE),"")</f>
        <v/>
      </c>
      <c r="P343" s="200"/>
    </row>
    <row r="344" spans="2:16">
      <c r="B344" s="195" t="str">
        <f>IF('Formulario PPGR4 '!$G344="","",CONCATENATE('Formulario PPGR4 '!$C344,".",'Formulario PPGR4 '!$D344,".",'Formulario PPGR4 '!$E344,".",'Formulario PPGR4 '!$F344))</f>
        <v/>
      </c>
      <c r="C344" s="195" t="str">
        <f>IF('Formulario PPGR4 '!$G344="","",'[1]Formulario PPGR1'!#REF!)</f>
        <v/>
      </c>
      <c r="D344" s="195" t="str">
        <f>IF('Formulario PPGR4 '!$G344="","",'[1]Formulario PPGR1'!#REF!)</f>
        <v/>
      </c>
      <c r="E344" s="195" t="str">
        <f>IF('Formulario PPGR4 '!$G344="","",'[1]Formulario PPGR1'!#REF!)</f>
        <v/>
      </c>
      <c r="F344" s="195" t="str">
        <f>IF('Formulario PPGR4 '!$G344="","",'[1]Formulario PPGR1'!#REF!)</f>
        <v/>
      </c>
      <c r="G344" s="208"/>
      <c r="H344" s="208"/>
      <c r="I344" s="194"/>
      <c r="J344" s="194"/>
      <c r="K344" s="194" t="str">
        <f>IFERROR(VLOOKUP('Formulario PPGR4 '!$J344,[1]Prov!$A$2:$B$156,2,FALSE),"")</f>
        <v/>
      </c>
      <c r="L344" s="195"/>
      <c r="M344" s="195"/>
      <c r="N344" s="195"/>
      <c r="O344" s="198" t="str">
        <f>IFERROR(VLOOKUP($G344,[1]Catalogo!$G$20:$H$25,2,FALSE),"")</f>
        <v/>
      </c>
      <c r="P344" s="200"/>
    </row>
    <row r="345" spans="2:16">
      <c r="B345" s="195" t="str">
        <f>IF('Formulario PPGR4 '!$G345="","",CONCATENATE('Formulario PPGR4 '!$C345,".",'Formulario PPGR4 '!$D345,".",'Formulario PPGR4 '!$E345,".",'Formulario PPGR4 '!$F345))</f>
        <v/>
      </c>
      <c r="C345" s="195" t="str">
        <f>IF('Formulario PPGR4 '!$G345="","",'[1]Formulario PPGR1'!#REF!)</f>
        <v/>
      </c>
      <c r="D345" s="195" t="str">
        <f>IF('Formulario PPGR4 '!$G345="","",'[1]Formulario PPGR1'!#REF!)</f>
        <v/>
      </c>
      <c r="E345" s="195" t="str">
        <f>IF('Formulario PPGR4 '!$G345="","",'[1]Formulario PPGR1'!#REF!)</f>
        <v/>
      </c>
      <c r="F345" s="195" t="str">
        <f>IF('Formulario PPGR4 '!$G345="","",'[1]Formulario PPGR1'!#REF!)</f>
        <v/>
      </c>
      <c r="G345" s="208"/>
      <c r="H345" s="208"/>
      <c r="I345" s="194"/>
      <c r="J345" s="194"/>
      <c r="K345" s="194" t="str">
        <f>IFERROR(VLOOKUP('Formulario PPGR4 '!$J345,[1]Prov!$A$2:$B$156,2,FALSE),"")</f>
        <v/>
      </c>
      <c r="L345" s="195"/>
      <c r="M345" s="195"/>
      <c r="N345" s="195"/>
      <c r="O345" s="198" t="str">
        <f>IFERROR(VLOOKUP($G345,[1]Catalogo!$G$20:$H$25,2,FALSE),"")</f>
        <v/>
      </c>
      <c r="P345" s="200"/>
    </row>
    <row r="346" spans="2:16">
      <c r="B346" s="195" t="str">
        <f>IF('Formulario PPGR4 '!$G346="","",CONCATENATE('Formulario PPGR4 '!$C346,".",'Formulario PPGR4 '!$D346,".",'Formulario PPGR4 '!$E346,".",'Formulario PPGR4 '!$F346))</f>
        <v/>
      </c>
      <c r="C346" s="195" t="str">
        <f>IF('Formulario PPGR4 '!$G346="","",'[1]Formulario PPGR1'!#REF!)</f>
        <v/>
      </c>
      <c r="D346" s="195" t="str">
        <f>IF('Formulario PPGR4 '!$G346="","",'[1]Formulario PPGR1'!#REF!)</f>
        <v/>
      </c>
      <c r="E346" s="195" t="str">
        <f>IF('Formulario PPGR4 '!$G346="","",'[1]Formulario PPGR1'!#REF!)</f>
        <v/>
      </c>
      <c r="F346" s="195" t="str">
        <f>IF('Formulario PPGR4 '!$G346="","",'[1]Formulario PPGR1'!#REF!)</f>
        <v/>
      </c>
      <c r="G346" s="208"/>
      <c r="H346" s="208"/>
      <c r="I346" s="194"/>
      <c r="J346" s="194"/>
      <c r="K346" s="194" t="str">
        <f>IFERROR(VLOOKUP('Formulario PPGR4 '!$J346,[1]Prov!$A$2:$B$156,2,FALSE),"")</f>
        <v/>
      </c>
      <c r="L346" s="195"/>
      <c r="M346" s="195"/>
      <c r="N346" s="195"/>
      <c r="O346" s="198" t="str">
        <f>IFERROR(VLOOKUP($G346,[1]Catalogo!$G$20:$H$25,2,FALSE),"")</f>
        <v/>
      </c>
      <c r="P346" s="200"/>
    </row>
    <row r="347" spans="2:16">
      <c r="B347" s="195" t="str">
        <f>IF('Formulario PPGR4 '!$G347="","",CONCATENATE('Formulario PPGR4 '!$C347,".",'Formulario PPGR4 '!$D347,".",'Formulario PPGR4 '!$E347,".",'Formulario PPGR4 '!$F347))</f>
        <v/>
      </c>
      <c r="C347" s="195" t="str">
        <f>IF('Formulario PPGR4 '!$G347="","",'[1]Formulario PPGR1'!#REF!)</f>
        <v/>
      </c>
      <c r="D347" s="195" t="str">
        <f>IF('Formulario PPGR4 '!$G347="","",'[1]Formulario PPGR1'!#REF!)</f>
        <v/>
      </c>
      <c r="E347" s="195" t="str">
        <f>IF('Formulario PPGR4 '!$G347="","",'[1]Formulario PPGR1'!#REF!)</f>
        <v/>
      </c>
      <c r="F347" s="195" t="str">
        <f>IF('Formulario PPGR4 '!$G347="","",'[1]Formulario PPGR1'!#REF!)</f>
        <v/>
      </c>
      <c r="G347" s="208"/>
      <c r="H347" s="208"/>
      <c r="I347" s="194"/>
      <c r="J347" s="194"/>
      <c r="K347" s="194" t="str">
        <f>IFERROR(VLOOKUP('Formulario PPGR4 '!$J347,[1]Prov!$A$2:$B$156,2,FALSE),"")</f>
        <v/>
      </c>
      <c r="L347" s="195"/>
      <c r="M347" s="195"/>
      <c r="N347" s="195"/>
      <c r="O347" s="198" t="str">
        <f>IFERROR(VLOOKUP($G347,[1]Catalogo!$G$20:$H$25,2,FALSE),"")</f>
        <v/>
      </c>
      <c r="P347" s="200"/>
    </row>
    <row r="348" spans="2:16">
      <c r="B348" s="195" t="str">
        <f>IF('Formulario PPGR4 '!$G348="","",CONCATENATE('Formulario PPGR4 '!$C348,".",'Formulario PPGR4 '!$D348,".",'Formulario PPGR4 '!$E348,".",'Formulario PPGR4 '!$F348))</f>
        <v/>
      </c>
      <c r="C348" s="195" t="str">
        <f>IF('Formulario PPGR4 '!$G348="","",'[1]Formulario PPGR1'!#REF!)</f>
        <v/>
      </c>
      <c r="D348" s="195" t="str">
        <f>IF('Formulario PPGR4 '!$G348="","",'[1]Formulario PPGR1'!#REF!)</f>
        <v/>
      </c>
      <c r="E348" s="195" t="str">
        <f>IF('Formulario PPGR4 '!$G348="","",'[1]Formulario PPGR1'!#REF!)</f>
        <v/>
      </c>
      <c r="F348" s="195" t="str">
        <f>IF('Formulario PPGR4 '!$G348="","",'[1]Formulario PPGR1'!#REF!)</f>
        <v/>
      </c>
      <c r="G348" s="208"/>
      <c r="H348" s="208"/>
      <c r="I348" s="194"/>
      <c r="J348" s="194"/>
      <c r="K348" s="194" t="str">
        <f>IFERROR(VLOOKUP('Formulario PPGR4 '!$J348,[1]Prov!$A$2:$B$156,2,FALSE),"")</f>
        <v/>
      </c>
      <c r="L348" s="195"/>
      <c r="M348" s="195"/>
      <c r="N348" s="195"/>
      <c r="O348" s="198" t="str">
        <f>IFERROR(VLOOKUP($G348,[1]Catalogo!$G$20:$H$25,2,FALSE),"")</f>
        <v/>
      </c>
      <c r="P348" s="200"/>
    </row>
    <row r="349" spans="2:16">
      <c r="B349" s="195" t="str">
        <f>IF('Formulario PPGR4 '!$G349="","",CONCATENATE('Formulario PPGR4 '!$C349,".",'Formulario PPGR4 '!$D349,".",'Formulario PPGR4 '!$E349,".",'Formulario PPGR4 '!$F349))</f>
        <v/>
      </c>
      <c r="C349" s="195" t="str">
        <f>IF('Formulario PPGR4 '!$G349="","",'[1]Formulario PPGR1'!#REF!)</f>
        <v/>
      </c>
      <c r="D349" s="195" t="str">
        <f>IF('Formulario PPGR4 '!$G349="","",'[1]Formulario PPGR1'!#REF!)</f>
        <v/>
      </c>
      <c r="E349" s="195" t="str">
        <f>IF('Formulario PPGR4 '!$G349="","",'[1]Formulario PPGR1'!#REF!)</f>
        <v/>
      </c>
      <c r="F349" s="195" t="str">
        <f>IF('Formulario PPGR4 '!$G349="","",'[1]Formulario PPGR1'!#REF!)</f>
        <v/>
      </c>
      <c r="G349" s="208"/>
      <c r="H349" s="208"/>
      <c r="I349" s="194"/>
      <c r="J349" s="194"/>
      <c r="K349" s="194" t="str">
        <f>IFERROR(VLOOKUP('Formulario PPGR4 '!$J349,[1]Prov!$A$2:$B$156,2,FALSE),"")</f>
        <v/>
      </c>
      <c r="L349" s="195"/>
      <c r="M349" s="195"/>
      <c r="N349" s="195"/>
      <c r="O349" s="198" t="str">
        <f>IFERROR(VLOOKUP($G349,[1]Catalogo!$G$20:$H$25,2,FALSE),"")</f>
        <v/>
      </c>
      <c r="P349" s="200"/>
    </row>
    <row r="350" spans="2:16">
      <c r="B350" s="195" t="str">
        <f>IF('Formulario PPGR4 '!$G350="","",CONCATENATE('Formulario PPGR4 '!$C350,".",'Formulario PPGR4 '!$D350,".",'Formulario PPGR4 '!$E350,".",'Formulario PPGR4 '!$F350))</f>
        <v/>
      </c>
      <c r="C350" s="195" t="str">
        <f>IF('Formulario PPGR4 '!$G350="","",'[1]Formulario PPGR1'!#REF!)</f>
        <v/>
      </c>
      <c r="D350" s="195" t="str">
        <f>IF('Formulario PPGR4 '!$G350="","",'[1]Formulario PPGR1'!#REF!)</f>
        <v/>
      </c>
      <c r="E350" s="195" t="str">
        <f>IF('Formulario PPGR4 '!$G350="","",'[1]Formulario PPGR1'!#REF!)</f>
        <v/>
      </c>
      <c r="F350" s="195" t="str">
        <f>IF('Formulario PPGR4 '!$G350="","",'[1]Formulario PPGR1'!#REF!)</f>
        <v/>
      </c>
      <c r="G350" s="208"/>
      <c r="H350" s="208"/>
      <c r="I350" s="194"/>
      <c r="J350" s="194"/>
      <c r="K350" s="194" t="str">
        <f>IFERROR(VLOOKUP('Formulario PPGR4 '!$J350,[1]Prov!$A$2:$B$156,2,FALSE),"")</f>
        <v/>
      </c>
      <c r="L350" s="195"/>
      <c r="M350" s="195"/>
      <c r="N350" s="195"/>
      <c r="O350" s="198" t="str">
        <f>IFERROR(VLOOKUP($G350,[1]Catalogo!$G$20:$H$25,2,FALSE),"")</f>
        <v/>
      </c>
      <c r="P350" s="200"/>
    </row>
    <row r="351" spans="2:16">
      <c r="B351" s="195" t="str">
        <f>IF('Formulario PPGR4 '!$G351="","",CONCATENATE('Formulario PPGR4 '!$C351,".",'Formulario PPGR4 '!$D351,".",'Formulario PPGR4 '!$E351,".",'Formulario PPGR4 '!$F351))</f>
        <v/>
      </c>
      <c r="C351" s="195" t="str">
        <f>IF('Formulario PPGR4 '!$G351="","",'[1]Formulario PPGR1'!#REF!)</f>
        <v/>
      </c>
      <c r="D351" s="195" t="str">
        <f>IF('Formulario PPGR4 '!$G351="","",'[1]Formulario PPGR1'!#REF!)</f>
        <v/>
      </c>
      <c r="E351" s="195" t="str">
        <f>IF('Formulario PPGR4 '!$G351="","",'[1]Formulario PPGR1'!#REF!)</f>
        <v/>
      </c>
      <c r="F351" s="195" t="str">
        <f>IF('Formulario PPGR4 '!$G351="","",'[1]Formulario PPGR1'!#REF!)</f>
        <v/>
      </c>
      <c r="G351" s="208"/>
      <c r="H351" s="208"/>
      <c r="I351" s="194"/>
      <c r="J351" s="194"/>
      <c r="K351" s="194" t="str">
        <f>IFERROR(VLOOKUP('Formulario PPGR4 '!$J351,[1]Prov!$A$2:$B$156,2,FALSE),"")</f>
        <v/>
      </c>
      <c r="L351" s="195"/>
      <c r="M351" s="195"/>
      <c r="N351" s="195"/>
      <c r="O351" s="198" t="str">
        <f>IFERROR(VLOOKUP($G351,[1]Catalogo!$G$20:$H$25,2,FALSE),"")</f>
        <v/>
      </c>
      <c r="P351" s="200"/>
    </row>
    <row r="352" spans="2:16">
      <c r="B352" s="195" t="str">
        <f>IF('Formulario PPGR4 '!$G352="","",CONCATENATE('Formulario PPGR4 '!$C352,".",'Formulario PPGR4 '!$D352,".",'Formulario PPGR4 '!$E352,".",'Formulario PPGR4 '!$F352))</f>
        <v/>
      </c>
      <c r="C352" s="195" t="str">
        <f>IF('Formulario PPGR4 '!$G352="","",'[1]Formulario PPGR1'!#REF!)</f>
        <v/>
      </c>
      <c r="D352" s="195" t="str">
        <f>IF('Formulario PPGR4 '!$G352="","",'[1]Formulario PPGR1'!#REF!)</f>
        <v/>
      </c>
      <c r="E352" s="195" t="str">
        <f>IF('Formulario PPGR4 '!$G352="","",'[1]Formulario PPGR1'!#REF!)</f>
        <v/>
      </c>
      <c r="F352" s="195" t="str">
        <f>IF('Formulario PPGR4 '!$G352="","",'[1]Formulario PPGR1'!#REF!)</f>
        <v/>
      </c>
      <c r="G352" s="208"/>
      <c r="H352" s="208"/>
      <c r="I352" s="194"/>
      <c r="J352" s="194"/>
      <c r="K352" s="194" t="str">
        <f>IFERROR(VLOOKUP('Formulario PPGR4 '!$J352,[1]Prov!$A$2:$B$156,2,FALSE),"")</f>
        <v/>
      </c>
      <c r="L352" s="195"/>
      <c r="M352" s="195"/>
      <c r="N352" s="195"/>
      <c r="O352" s="198" t="str">
        <f>IFERROR(VLOOKUP($G352,[1]Catalogo!$G$20:$H$25,2,FALSE),"")</f>
        <v/>
      </c>
      <c r="P352" s="200"/>
    </row>
    <row r="353" spans="2:16">
      <c r="B353" s="195" t="str">
        <f>IF('Formulario PPGR4 '!$G353="","",CONCATENATE('Formulario PPGR4 '!$C353,".",'Formulario PPGR4 '!$D353,".",'Formulario PPGR4 '!$E353,".",'Formulario PPGR4 '!$F353))</f>
        <v/>
      </c>
      <c r="C353" s="195" t="str">
        <f>IF('Formulario PPGR4 '!$G353="","",'[1]Formulario PPGR1'!#REF!)</f>
        <v/>
      </c>
      <c r="D353" s="195" t="str">
        <f>IF('Formulario PPGR4 '!$G353="","",'[1]Formulario PPGR1'!#REF!)</f>
        <v/>
      </c>
      <c r="E353" s="195" t="str">
        <f>IF('Formulario PPGR4 '!$G353="","",'[1]Formulario PPGR1'!#REF!)</f>
        <v/>
      </c>
      <c r="F353" s="195" t="str">
        <f>IF('Formulario PPGR4 '!$G353="","",'[1]Formulario PPGR1'!#REF!)</f>
        <v/>
      </c>
      <c r="G353" s="208"/>
      <c r="H353" s="208"/>
      <c r="I353" s="194"/>
      <c r="J353" s="194"/>
      <c r="K353" s="194" t="str">
        <f>IFERROR(VLOOKUP('Formulario PPGR4 '!$J353,[1]Prov!$A$2:$B$156,2,FALSE),"")</f>
        <v/>
      </c>
      <c r="L353" s="195"/>
      <c r="M353" s="195"/>
      <c r="N353" s="195"/>
      <c r="O353" s="198" t="str">
        <f>IFERROR(VLOOKUP($G353,[1]Catalogo!$G$20:$H$25,2,FALSE),"")</f>
        <v/>
      </c>
      <c r="P353" s="200"/>
    </row>
    <row r="354" spans="2:16">
      <c r="B354" s="195" t="str">
        <f>IF('Formulario PPGR4 '!$G354="","",CONCATENATE('Formulario PPGR4 '!$C354,".",'Formulario PPGR4 '!$D354,".",'Formulario PPGR4 '!$E354,".",'Formulario PPGR4 '!$F354))</f>
        <v/>
      </c>
      <c r="C354" s="195" t="str">
        <f>IF('Formulario PPGR4 '!$G354="","",'[1]Formulario PPGR1'!#REF!)</f>
        <v/>
      </c>
      <c r="D354" s="195" t="str">
        <f>IF('Formulario PPGR4 '!$G354="","",'[1]Formulario PPGR1'!#REF!)</f>
        <v/>
      </c>
      <c r="E354" s="195" t="str">
        <f>IF('Formulario PPGR4 '!$G354="","",'[1]Formulario PPGR1'!#REF!)</f>
        <v/>
      </c>
      <c r="F354" s="195" t="str">
        <f>IF('Formulario PPGR4 '!$G354="","",'[1]Formulario PPGR1'!#REF!)</f>
        <v/>
      </c>
      <c r="G354" s="208"/>
      <c r="H354" s="208"/>
      <c r="I354" s="194"/>
      <c r="J354" s="194"/>
      <c r="K354" s="194" t="str">
        <f>IFERROR(VLOOKUP('Formulario PPGR4 '!$J354,[1]Prov!$A$2:$B$156,2,FALSE),"")</f>
        <v/>
      </c>
      <c r="L354" s="195"/>
      <c r="M354" s="195"/>
      <c r="N354" s="195"/>
      <c r="O354" s="198" t="str">
        <f>IFERROR(VLOOKUP($G354,[1]Catalogo!$G$20:$H$25,2,FALSE),"")</f>
        <v/>
      </c>
      <c r="P354" s="200"/>
    </row>
    <row r="355" spans="2:16">
      <c r="B355" s="195" t="str">
        <f>IF('Formulario PPGR4 '!$G355="","",CONCATENATE('Formulario PPGR4 '!$C355,".",'Formulario PPGR4 '!$D355,".",'Formulario PPGR4 '!$E355,".",'Formulario PPGR4 '!$F355))</f>
        <v/>
      </c>
      <c r="C355" s="195" t="str">
        <f>IF('Formulario PPGR4 '!$G355="","",'[1]Formulario PPGR1'!#REF!)</f>
        <v/>
      </c>
      <c r="D355" s="195" t="str">
        <f>IF('Formulario PPGR4 '!$G355="","",'[1]Formulario PPGR1'!#REF!)</f>
        <v/>
      </c>
      <c r="E355" s="195" t="str">
        <f>IF('Formulario PPGR4 '!$G355="","",'[1]Formulario PPGR1'!#REF!)</f>
        <v/>
      </c>
      <c r="F355" s="195" t="str">
        <f>IF('Formulario PPGR4 '!$G355="","",'[1]Formulario PPGR1'!#REF!)</f>
        <v/>
      </c>
      <c r="G355" s="208"/>
      <c r="H355" s="208"/>
      <c r="I355" s="194"/>
      <c r="J355" s="194"/>
      <c r="K355" s="194" t="str">
        <f>IFERROR(VLOOKUP('Formulario PPGR4 '!$J355,[1]Prov!$A$2:$B$156,2,FALSE),"")</f>
        <v/>
      </c>
      <c r="L355" s="195"/>
      <c r="M355" s="195"/>
      <c r="N355" s="195"/>
      <c r="O355" s="198" t="str">
        <f>IFERROR(VLOOKUP($G355,[1]Catalogo!$G$20:$H$25,2,FALSE),"")</f>
        <v/>
      </c>
      <c r="P355" s="200"/>
    </row>
    <row r="356" spans="2:16">
      <c r="B356" s="195" t="str">
        <f>IF('Formulario PPGR4 '!$G356="","",CONCATENATE('Formulario PPGR4 '!$C356,".",'Formulario PPGR4 '!$D356,".",'Formulario PPGR4 '!$E356,".",'Formulario PPGR4 '!$F356))</f>
        <v/>
      </c>
      <c r="C356" s="195" t="str">
        <f>IF('Formulario PPGR4 '!$G356="","",'[1]Formulario PPGR1'!#REF!)</f>
        <v/>
      </c>
      <c r="D356" s="195" t="str">
        <f>IF('Formulario PPGR4 '!$G356="","",'[1]Formulario PPGR1'!#REF!)</f>
        <v/>
      </c>
      <c r="E356" s="195" t="str">
        <f>IF('Formulario PPGR4 '!$G356="","",'[1]Formulario PPGR1'!#REF!)</f>
        <v/>
      </c>
      <c r="F356" s="195" t="str">
        <f>IF('Formulario PPGR4 '!$G356="","",'[1]Formulario PPGR1'!#REF!)</f>
        <v/>
      </c>
      <c r="G356" s="208"/>
      <c r="H356" s="208"/>
      <c r="I356" s="194"/>
      <c r="J356" s="194"/>
      <c r="K356" s="194" t="str">
        <f>IFERROR(VLOOKUP('Formulario PPGR4 '!$J356,[1]Prov!$A$2:$B$156,2,FALSE),"")</f>
        <v/>
      </c>
      <c r="L356" s="195"/>
      <c r="M356" s="195"/>
      <c r="N356" s="195"/>
      <c r="O356" s="198" t="str">
        <f>IFERROR(VLOOKUP($G356,[1]Catalogo!$G$20:$H$25,2,FALSE),"")</f>
        <v/>
      </c>
      <c r="P356" s="200"/>
    </row>
    <row r="357" spans="2:16">
      <c r="B357" s="195" t="str">
        <f>IF('Formulario PPGR4 '!$G357="","",CONCATENATE('Formulario PPGR4 '!$C357,".",'Formulario PPGR4 '!$D357,".",'Formulario PPGR4 '!$E357,".",'Formulario PPGR4 '!$F357))</f>
        <v/>
      </c>
      <c r="C357" s="195" t="str">
        <f>IF('Formulario PPGR4 '!$G357="","",'[1]Formulario PPGR1'!#REF!)</f>
        <v/>
      </c>
      <c r="D357" s="195" t="str">
        <f>IF('Formulario PPGR4 '!$G357="","",'[1]Formulario PPGR1'!#REF!)</f>
        <v/>
      </c>
      <c r="E357" s="195" t="str">
        <f>IF('Formulario PPGR4 '!$G357="","",'[1]Formulario PPGR1'!#REF!)</f>
        <v/>
      </c>
      <c r="F357" s="195" t="str">
        <f>IF('Formulario PPGR4 '!$G357="","",'[1]Formulario PPGR1'!#REF!)</f>
        <v/>
      </c>
      <c r="G357" s="208"/>
      <c r="H357" s="208"/>
      <c r="I357" s="194"/>
      <c r="J357" s="194"/>
      <c r="K357" s="194" t="str">
        <f>IFERROR(VLOOKUP('Formulario PPGR4 '!$J357,[1]Prov!$A$2:$B$156,2,FALSE),"")</f>
        <v/>
      </c>
      <c r="L357" s="195"/>
      <c r="M357" s="195"/>
      <c r="N357" s="195"/>
      <c r="O357" s="198" t="str">
        <f>IFERROR(VLOOKUP($G357,[1]Catalogo!$G$20:$H$25,2,FALSE),"")</f>
        <v/>
      </c>
      <c r="P357" s="200"/>
    </row>
    <row r="358" spans="2:16">
      <c r="B358" s="195" t="str">
        <f>IF('Formulario PPGR4 '!$G358="","",CONCATENATE('Formulario PPGR4 '!$C358,".",'Formulario PPGR4 '!$D358,".",'Formulario PPGR4 '!$E358,".",'Formulario PPGR4 '!$F358))</f>
        <v/>
      </c>
      <c r="C358" s="195" t="str">
        <f>IF('Formulario PPGR4 '!$G358="","",'[1]Formulario PPGR1'!#REF!)</f>
        <v/>
      </c>
      <c r="D358" s="195" t="str">
        <f>IF('Formulario PPGR4 '!$G358="","",'[1]Formulario PPGR1'!#REF!)</f>
        <v/>
      </c>
      <c r="E358" s="195" t="str">
        <f>IF('Formulario PPGR4 '!$G358="","",'[1]Formulario PPGR1'!#REF!)</f>
        <v/>
      </c>
      <c r="F358" s="195" t="str">
        <f>IF('Formulario PPGR4 '!$G358="","",'[1]Formulario PPGR1'!#REF!)</f>
        <v/>
      </c>
      <c r="G358" s="208"/>
      <c r="H358" s="208"/>
      <c r="I358" s="194"/>
      <c r="J358" s="194"/>
      <c r="K358" s="194" t="str">
        <f>IFERROR(VLOOKUP('Formulario PPGR4 '!$J358,[1]Prov!$A$2:$B$156,2,FALSE),"")</f>
        <v/>
      </c>
      <c r="L358" s="195"/>
      <c r="M358" s="195"/>
      <c r="N358" s="195"/>
      <c r="O358" s="198" t="str">
        <f>IFERROR(VLOOKUP($G358,[1]Catalogo!$G$20:$H$25,2,FALSE),"")</f>
        <v/>
      </c>
      <c r="P358" s="200"/>
    </row>
    <row r="359" spans="2:16">
      <c r="B359" s="195" t="str">
        <f>IF('Formulario PPGR4 '!$G359="","",CONCATENATE('Formulario PPGR4 '!$C359,".",'Formulario PPGR4 '!$D359,".",'Formulario PPGR4 '!$E359,".",'Formulario PPGR4 '!$F359))</f>
        <v/>
      </c>
      <c r="C359" s="195" t="str">
        <f>IF('Formulario PPGR4 '!$G359="","",'[1]Formulario PPGR1'!#REF!)</f>
        <v/>
      </c>
      <c r="D359" s="195" t="str">
        <f>IF('Formulario PPGR4 '!$G359="","",'[1]Formulario PPGR1'!#REF!)</f>
        <v/>
      </c>
      <c r="E359" s="195" t="str">
        <f>IF('Formulario PPGR4 '!$G359="","",'[1]Formulario PPGR1'!#REF!)</f>
        <v/>
      </c>
      <c r="F359" s="195" t="str">
        <f>IF('Formulario PPGR4 '!$G359="","",'[1]Formulario PPGR1'!#REF!)</f>
        <v/>
      </c>
      <c r="G359" s="208"/>
      <c r="H359" s="208"/>
      <c r="I359" s="194"/>
      <c r="J359" s="194"/>
      <c r="K359" s="194" t="str">
        <f>IFERROR(VLOOKUP('Formulario PPGR4 '!$J359,[1]Prov!$A$2:$B$156,2,FALSE),"")</f>
        <v/>
      </c>
      <c r="L359" s="195"/>
      <c r="M359" s="195"/>
      <c r="N359" s="195"/>
      <c r="O359" s="198" t="str">
        <f>IFERROR(VLOOKUP($G359,[1]Catalogo!$G$20:$H$25,2,FALSE),"")</f>
        <v/>
      </c>
      <c r="P359" s="200"/>
    </row>
    <row r="360" spans="2:16">
      <c r="B360" s="195" t="str">
        <f>IF('Formulario PPGR4 '!$G360="","",CONCATENATE('Formulario PPGR4 '!$C360,".",'Formulario PPGR4 '!$D360,".",'Formulario PPGR4 '!$E360,".",'Formulario PPGR4 '!$F360))</f>
        <v/>
      </c>
      <c r="C360" s="195" t="str">
        <f>IF('Formulario PPGR4 '!$G360="","",'[1]Formulario PPGR1'!#REF!)</f>
        <v/>
      </c>
      <c r="D360" s="195" t="str">
        <f>IF('Formulario PPGR4 '!$G360="","",'[1]Formulario PPGR1'!#REF!)</f>
        <v/>
      </c>
      <c r="E360" s="195" t="str">
        <f>IF('Formulario PPGR4 '!$G360="","",'[1]Formulario PPGR1'!#REF!)</f>
        <v/>
      </c>
      <c r="F360" s="195" t="str">
        <f>IF('Formulario PPGR4 '!$G360="","",'[1]Formulario PPGR1'!#REF!)</f>
        <v/>
      </c>
      <c r="G360" s="208"/>
      <c r="H360" s="208"/>
      <c r="I360" s="194"/>
      <c r="J360" s="194"/>
      <c r="K360" s="194" t="str">
        <f>IFERROR(VLOOKUP('Formulario PPGR4 '!$J360,[1]Prov!$A$2:$B$156,2,FALSE),"")</f>
        <v/>
      </c>
      <c r="L360" s="195"/>
      <c r="M360" s="195"/>
      <c r="N360" s="195"/>
      <c r="O360" s="198" t="str">
        <f>IFERROR(VLOOKUP($G360,[1]Catalogo!$G$20:$H$25,2,FALSE),"")</f>
        <v/>
      </c>
      <c r="P360" s="200"/>
    </row>
    <row r="361" spans="2:16">
      <c r="B361" s="195" t="str">
        <f>IF('Formulario PPGR4 '!$G361="","",CONCATENATE('Formulario PPGR4 '!$C361,".",'Formulario PPGR4 '!$D361,".",'Formulario PPGR4 '!$E361,".",'Formulario PPGR4 '!$F361))</f>
        <v/>
      </c>
      <c r="C361" s="195" t="str">
        <f>IF('Formulario PPGR4 '!$G361="","",'[1]Formulario PPGR1'!#REF!)</f>
        <v/>
      </c>
      <c r="D361" s="195" t="str">
        <f>IF('Formulario PPGR4 '!$G361="","",'[1]Formulario PPGR1'!#REF!)</f>
        <v/>
      </c>
      <c r="E361" s="195" t="str">
        <f>IF('Formulario PPGR4 '!$G361="","",'[1]Formulario PPGR1'!#REF!)</f>
        <v/>
      </c>
      <c r="F361" s="195" t="str">
        <f>IF('Formulario PPGR4 '!$G361="","",'[1]Formulario PPGR1'!#REF!)</f>
        <v/>
      </c>
      <c r="G361" s="208"/>
      <c r="H361" s="208"/>
      <c r="I361" s="194"/>
      <c r="J361" s="194"/>
      <c r="K361" s="194" t="str">
        <f>IFERROR(VLOOKUP('Formulario PPGR4 '!$J361,[1]Prov!$A$2:$B$156,2,FALSE),"")</f>
        <v/>
      </c>
      <c r="L361" s="195"/>
      <c r="M361" s="195"/>
      <c r="N361" s="195"/>
      <c r="O361" s="198" t="str">
        <f>IFERROR(VLOOKUP($G361,[1]Catalogo!$G$20:$H$25,2,FALSE),"")</f>
        <v/>
      </c>
      <c r="P361" s="200"/>
    </row>
    <row r="362" spans="2:16">
      <c r="B362" s="195" t="str">
        <f>IF('Formulario PPGR4 '!$G362="","",CONCATENATE('Formulario PPGR4 '!$C362,".",'Formulario PPGR4 '!$D362,".",'Formulario PPGR4 '!$E362,".",'Formulario PPGR4 '!$F362))</f>
        <v/>
      </c>
      <c r="C362" s="195" t="str">
        <f>IF('Formulario PPGR4 '!$G362="","",'[1]Formulario PPGR1'!#REF!)</f>
        <v/>
      </c>
      <c r="D362" s="195" t="str">
        <f>IF('Formulario PPGR4 '!$G362="","",'[1]Formulario PPGR1'!#REF!)</f>
        <v/>
      </c>
      <c r="E362" s="195" t="str">
        <f>IF('Formulario PPGR4 '!$G362="","",'[1]Formulario PPGR1'!#REF!)</f>
        <v/>
      </c>
      <c r="F362" s="195" t="str">
        <f>IF('Formulario PPGR4 '!$G362="","",'[1]Formulario PPGR1'!#REF!)</f>
        <v/>
      </c>
      <c r="G362" s="208"/>
      <c r="H362" s="208"/>
      <c r="I362" s="194"/>
      <c r="J362" s="194"/>
      <c r="K362" s="194" t="str">
        <f>IFERROR(VLOOKUP('Formulario PPGR4 '!$J362,[1]Prov!$A$2:$B$156,2,FALSE),"")</f>
        <v/>
      </c>
      <c r="L362" s="195"/>
      <c r="M362" s="195"/>
      <c r="N362" s="195"/>
      <c r="O362" s="198" t="str">
        <f>IFERROR(VLOOKUP($G362,[1]Catalogo!$G$20:$H$25,2,FALSE),"")</f>
        <v/>
      </c>
      <c r="P362" s="200"/>
    </row>
    <row r="363" spans="2:16">
      <c r="B363" s="195" t="str">
        <f>IF('Formulario PPGR4 '!$G363="","",CONCATENATE('Formulario PPGR4 '!$C363,".",'Formulario PPGR4 '!$D363,".",'Formulario PPGR4 '!$E363,".",'Formulario PPGR4 '!$F363))</f>
        <v/>
      </c>
      <c r="C363" s="195" t="str">
        <f>IF('Formulario PPGR4 '!$G363="","",'[1]Formulario PPGR1'!#REF!)</f>
        <v/>
      </c>
      <c r="D363" s="195" t="str">
        <f>IF('Formulario PPGR4 '!$G363="","",'[1]Formulario PPGR1'!#REF!)</f>
        <v/>
      </c>
      <c r="E363" s="195" t="str">
        <f>IF('Formulario PPGR4 '!$G363="","",'[1]Formulario PPGR1'!#REF!)</f>
        <v/>
      </c>
      <c r="F363" s="195" t="str">
        <f>IF('Formulario PPGR4 '!$G363="","",'[1]Formulario PPGR1'!#REF!)</f>
        <v/>
      </c>
      <c r="G363" s="208"/>
      <c r="H363" s="208"/>
      <c r="I363" s="194"/>
      <c r="J363" s="194"/>
      <c r="K363" s="194" t="str">
        <f>IFERROR(VLOOKUP('Formulario PPGR4 '!$J363,[1]Prov!$A$2:$B$156,2,FALSE),"")</f>
        <v/>
      </c>
      <c r="L363" s="195"/>
      <c r="M363" s="195"/>
      <c r="N363" s="195"/>
      <c r="O363" s="198" t="str">
        <f>IFERROR(VLOOKUP($G363,[1]Catalogo!$G$20:$H$25,2,FALSE),"")</f>
        <v/>
      </c>
      <c r="P363" s="200"/>
    </row>
    <row r="364" spans="2:16">
      <c r="B364" s="195" t="str">
        <f>IF('Formulario PPGR4 '!$G364="","",CONCATENATE('Formulario PPGR4 '!$C364,".",'Formulario PPGR4 '!$D364,".",'Formulario PPGR4 '!$E364,".",'Formulario PPGR4 '!$F364))</f>
        <v/>
      </c>
      <c r="C364" s="195" t="str">
        <f>IF('Formulario PPGR4 '!$G364="","",'[1]Formulario PPGR1'!#REF!)</f>
        <v/>
      </c>
      <c r="D364" s="195" t="str">
        <f>IF('Formulario PPGR4 '!$G364="","",'[1]Formulario PPGR1'!#REF!)</f>
        <v/>
      </c>
      <c r="E364" s="195" t="str">
        <f>IF('Formulario PPGR4 '!$G364="","",'[1]Formulario PPGR1'!#REF!)</f>
        <v/>
      </c>
      <c r="F364" s="195" t="str">
        <f>IF('Formulario PPGR4 '!$G364="","",'[1]Formulario PPGR1'!#REF!)</f>
        <v/>
      </c>
      <c r="G364" s="208"/>
      <c r="H364" s="208"/>
      <c r="I364" s="194"/>
      <c r="J364" s="194"/>
      <c r="K364" s="194" t="str">
        <f>IFERROR(VLOOKUP('Formulario PPGR4 '!$J364,[1]Prov!$A$2:$B$156,2,FALSE),"")</f>
        <v/>
      </c>
      <c r="L364" s="195"/>
      <c r="M364" s="195"/>
      <c r="N364" s="195"/>
      <c r="O364" s="198" t="str">
        <f>IFERROR(VLOOKUP($G364,[1]Catalogo!$G$20:$H$25,2,FALSE),"")</f>
        <v/>
      </c>
      <c r="P364" s="200"/>
    </row>
    <row r="365" spans="2:16">
      <c r="B365" s="195" t="str">
        <f>IF('Formulario PPGR4 '!$G365="","",CONCATENATE('Formulario PPGR4 '!$C365,".",'Formulario PPGR4 '!$D365,".",'Formulario PPGR4 '!$E365,".",'Formulario PPGR4 '!$F365))</f>
        <v/>
      </c>
      <c r="C365" s="195" t="str">
        <f>IF('Formulario PPGR4 '!$G365="","",'[1]Formulario PPGR1'!#REF!)</f>
        <v/>
      </c>
      <c r="D365" s="195" t="str">
        <f>IF('Formulario PPGR4 '!$G365="","",'[1]Formulario PPGR1'!#REF!)</f>
        <v/>
      </c>
      <c r="E365" s="195" t="str">
        <f>IF('Formulario PPGR4 '!$G365="","",'[1]Formulario PPGR1'!#REF!)</f>
        <v/>
      </c>
      <c r="F365" s="195" t="str">
        <f>IF('Formulario PPGR4 '!$G365="","",'[1]Formulario PPGR1'!#REF!)</f>
        <v/>
      </c>
      <c r="G365" s="208"/>
      <c r="H365" s="208"/>
      <c r="I365" s="194"/>
      <c r="J365" s="194"/>
      <c r="K365" s="194" t="str">
        <f>IFERROR(VLOOKUP('Formulario PPGR4 '!$J365,[1]Prov!$A$2:$B$156,2,FALSE),"")</f>
        <v/>
      </c>
      <c r="L365" s="195"/>
      <c r="M365" s="195"/>
      <c r="N365" s="195"/>
      <c r="O365" s="198" t="str">
        <f>IFERROR(VLOOKUP($G365,[1]Catalogo!$G$20:$H$25,2,FALSE),"")</f>
        <v/>
      </c>
      <c r="P365" s="200"/>
    </row>
    <row r="366" spans="2:16">
      <c r="B366" s="195" t="str">
        <f>IF('Formulario PPGR4 '!$G366="","",CONCATENATE('Formulario PPGR4 '!$C366,".",'Formulario PPGR4 '!$D366,".",'Formulario PPGR4 '!$E366,".",'Formulario PPGR4 '!$F366))</f>
        <v/>
      </c>
      <c r="C366" s="195" t="str">
        <f>IF('Formulario PPGR4 '!$G366="","",'[1]Formulario PPGR1'!#REF!)</f>
        <v/>
      </c>
      <c r="D366" s="195" t="str">
        <f>IF('Formulario PPGR4 '!$G366="","",'[1]Formulario PPGR1'!#REF!)</f>
        <v/>
      </c>
      <c r="E366" s="195" t="str">
        <f>IF('Formulario PPGR4 '!$G366="","",'[1]Formulario PPGR1'!#REF!)</f>
        <v/>
      </c>
      <c r="F366" s="195" t="str">
        <f>IF('Formulario PPGR4 '!$G366="","",'[1]Formulario PPGR1'!#REF!)</f>
        <v/>
      </c>
      <c r="G366" s="208"/>
      <c r="H366" s="208"/>
      <c r="I366" s="194"/>
      <c r="J366" s="194"/>
      <c r="K366" s="194" t="str">
        <f>IFERROR(VLOOKUP('Formulario PPGR4 '!$J366,[1]Prov!$A$2:$B$156,2,FALSE),"")</f>
        <v/>
      </c>
      <c r="L366" s="195"/>
      <c r="M366" s="195"/>
      <c r="N366" s="195"/>
      <c r="O366" s="198" t="str">
        <f>IFERROR(VLOOKUP($G366,[1]Catalogo!$G$20:$H$25,2,FALSE),"")</f>
        <v/>
      </c>
      <c r="P366" s="200"/>
    </row>
    <row r="367" spans="2:16">
      <c r="B367" s="195" t="str">
        <f>IF('Formulario PPGR4 '!$G367="","",CONCATENATE('Formulario PPGR4 '!$C367,".",'Formulario PPGR4 '!$D367,".",'Formulario PPGR4 '!$E367,".",'Formulario PPGR4 '!$F367))</f>
        <v/>
      </c>
      <c r="C367" s="195" t="str">
        <f>IF('Formulario PPGR4 '!$G367="","",'[1]Formulario PPGR1'!#REF!)</f>
        <v/>
      </c>
      <c r="D367" s="195" t="str">
        <f>IF('Formulario PPGR4 '!$G367="","",'[1]Formulario PPGR1'!#REF!)</f>
        <v/>
      </c>
      <c r="E367" s="195" t="str">
        <f>IF('Formulario PPGR4 '!$G367="","",'[1]Formulario PPGR1'!#REF!)</f>
        <v/>
      </c>
      <c r="F367" s="195" t="str">
        <f>IF('Formulario PPGR4 '!$G367="","",'[1]Formulario PPGR1'!#REF!)</f>
        <v/>
      </c>
      <c r="G367" s="208"/>
      <c r="H367" s="208"/>
      <c r="I367" s="194"/>
      <c r="J367" s="194"/>
      <c r="K367" s="194" t="str">
        <f>IFERROR(VLOOKUP('Formulario PPGR4 '!$J367,[1]Prov!$A$2:$B$156,2,FALSE),"")</f>
        <v/>
      </c>
      <c r="L367" s="195"/>
      <c r="M367" s="195"/>
      <c r="N367" s="195"/>
      <c r="O367" s="198" t="str">
        <f>IFERROR(VLOOKUP($G367,[1]Catalogo!$G$20:$H$25,2,FALSE),"")</f>
        <v/>
      </c>
      <c r="P367" s="200"/>
    </row>
    <row r="368" spans="2:16">
      <c r="B368" s="195" t="str">
        <f>IF('Formulario PPGR4 '!$G368="","",CONCATENATE('Formulario PPGR4 '!$C368,".",'Formulario PPGR4 '!$D368,".",'Formulario PPGR4 '!$E368,".",'Formulario PPGR4 '!$F368))</f>
        <v/>
      </c>
      <c r="C368" s="195" t="str">
        <f>IF('Formulario PPGR4 '!$G368="","",'[1]Formulario PPGR1'!#REF!)</f>
        <v/>
      </c>
      <c r="D368" s="195" t="str">
        <f>IF('Formulario PPGR4 '!$G368="","",'[1]Formulario PPGR1'!#REF!)</f>
        <v/>
      </c>
      <c r="E368" s="195" t="str">
        <f>IF('Formulario PPGR4 '!$G368="","",'[1]Formulario PPGR1'!#REF!)</f>
        <v/>
      </c>
      <c r="F368" s="195" t="str">
        <f>IF('Formulario PPGR4 '!$G368="","",'[1]Formulario PPGR1'!#REF!)</f>
        <v/>
      </c>
      <c r="G368" s="208"/>
      <c r="H368" s="208"/>
      <c r="I368" s="194"/>
      <c r="J368" s="194"/>
      <c r="K368" s="194" t="str">
        <f>IFERROR(VLOOKUP('Formulario PPGR4 '!$J368,[1]Prov!$A$2:$B$156,2,FALSE),"")</f>
        <v/>
      </c>
      <c r="L368" s="195"/>
      <c r="M368" s="195"/>
      <c r="N368" s="195"/>
      <c r="O368" s="198" t="str">
        <f>IFERROR(VLOOKUP($G368,[1]Catalogo!$G$20:$H$25,2,FALSE),"")</f>
        <v/>
      </c>
      <c r="P368" s="200"/>
    </row>
    <row r="369" spans="2:16">
      <c r="B369" s="195" t="str">
        <f>IF('Formulario PPGR4 '!$G369="","",CONCATENATE('Formulario PPGR4 '!$C369,".",'Formulario PPGR4 '!$D369,".",'Formulario PPGR4 '!$E369,".",'Formulario PPGR4 '!$F369))</f>
        <v/>
      </c>
      <c r="C369" s="195" t="str">
        <f>IF('Formulario PPGR4 '!$G369="","",'[1]Formulario PPGR1'!#REF!)</f>
        <v/>
      </c>
      <c r="D369" s="195" t="str">
        <f>IF('Formulario PPGR4 '!$G369="","",'[1]Formulario PPGR1'!#REF!)</f>
        <v/>
      </c>
      <c r="E369" s="195" t="str">
        <f>IF('Formulario PPGR4 '!$G369="","",'[1]Formulario PPGR1'!#REF!)</f>
        <v/>
      </c>
      <c r="F369" s="195" t="str">
        <f>IF('Formulario PPGR4 '!$G369="","",'[1]Formulario PPGR1'!#REF!)</f>
        <v/>
      </c>
      <c r="G369" s="208"/>
      <c r="H369" s="208"/>
      <c r="I369" s="194"/>
      <c r="J369" s="194"/>
      <c r="K369" s="194" t="str">
        <f>IFERROR(VLOOKUP('Formulario PPGR4 '!$J369,[1]Prov!$A$2:$B$156,2,FALSE),"")</f>
        <v/>
      </c>
      <c r="L369" s="195"/>
      <c r="M369" s="195"/>
      <c r="N369" s="195"/>
      <c r="O369" s="198" t="str">
        <f>IFERROR(VLOOKUP($G369,[1]Catalogo!$G$20:$H$25,2,FALSE),"")</f>
        <v/>
      </c>
      <c r="P369" s="200"/>
    </row>
    <row r="370" spans="2:16">
      <c r="B370" s="195" t="str">
        <f>IF('Formulario PPGR4 '!$G370="","",CONCATENATE('Formulario PPGR4 '!$C370,".",'Formulario PPGR4 '!$D370,".",'Formulario PPGR4 '!$E370,".",'Formulario PPGR4 '!$F370))</f>
        <v/>
      </c>
      <c r="C370" s="195" t="str">
        <f>IF('Formulario PPGR4 '!$G370="","",'[1]Formulario PPGR1'!#REF!)</f>
        <v/>
      </c>
      <c r="D370" s="195" t="str">
        <f>IF('Formulario PPGR4 '!$G370="","",'[1]Formulario PPGR1'!#REF!)</f>
        <v/>
      </c>
      <c r="E370" s="195" t="str">
        <f>IF('Formulario PPGR4 '!$G370="","",'[1]Formulario PPGR1'!#REF!)</f>
        <v/>
      </c>
      <c r="F370" s="195" t="str">
        <f>IF('Formulario PPGR4 '!$G370="","",'[1]Formulario PPGR1'!#REF!)</f>
        <v/>
      </c>
      <c r="G370" s="208"/>
      <c r="H370" s="208"/>
      <c r="I370" s="194"/>
      <c r="J370" s="194"/>
      <c r="K370" s="194" t="str">
        <f>IFERROR(VLOOKUP('Formulario PPGR4 '!$J370,[1]Prov!$A$2:$B$156,2,FALSE),"")</f>
        <v/>
      </c>
      <c r="L370" s="195"/>
      <c r="M370" s="195"/>
      <c r="N370" s="195"/>
      <c r="O370" s="198" t="str">
        <f>IFERROR(VLOOKUP($G370,[1]Catalogo!$G$20:$H$25,2,FALSE),"")</f>
        <v/>
      </c>
      <c r="P370" s="200"/>
    </row>
    <row r="371" spans="2:16">
      <c r="B371" s="195" t="str">
        <f>IF('Formulario PPGR4 '!$G371="","",CONCATENATE('Formulario PPGR4 '!$C371,".",'Formulario PPGR4 '!$D371,".",'Formulario PPGR4 '!$E371,".",'Formulario PPGR4 '!$F371))</f>
        <v/>
      </c>
      <c r="C371" s="195" t="str">
        <f>IF('Formulario PPGR4 '!$G371="","",'[1]Formulario PPGR1'!#REF!)</f>
        <v/>
      </c>
      <c r="D371" s="195" t="str">
        <f>IF('Formulario PPGR4 '!$G371="","",'[1]Formulario PPGR1'!#REF!)</f>
        <v/>
      </c>
      <c r="E371" s="195" t="str">
        <f>IF('Formulario PPGR4 '!$G371="","",'[1]Formulario PPGR1'!#REF!)</f>
        <v/>
      </c>
      <c r="F371" s="195" t="str">
        <f>IF('Formulario PPGR4 '!$G371="","",'[1]Formulario PPGR1'!#REF!)</f>
        <v/>
      </c>
      <c r="G371" s="208"/>
      <c r="H371" s="208"/>
      <c r="I371" s="194"/>
      <c r="J371" s="194"/>
      <c r="K371" s="194" t="str">
        <f>IFERROR(VLOOKUP('Formulario PPGR4 '!$J371,[1]Prov!$A$2:$B$156,2,FALSE),"")</f>
        <v/>
      </c>
      <c r="L371" s="195"/>
      <c r="M371" s="195"/>
      <c r="N371" s="195"/>
      <c r="O371" s="198" t="str">
        <f>IFERROR(VLOOKUP($G371,[1]Catalogo!$G$20:$H$25,2,FALSE),"")</f>
        <v/>
      </c>
      <c r="P371" s="200"/>
    </row>
    <row r="372" spans="2:16">
      <c r="B372" s="195" t="str">
        <f>IF('Formulario PPGR4 '!$G372="","",CONCATENATE('Formulario PPGR4 '!$C372,".",'Formulario PPGR4 '!$D372,".",'Formulario PPGR4 '!$E372,".",'Formulario PPGR4 '!$F372))</f>
        <v/>
      </c>
      <c r="C372" s="195" t="str">
        <f>IF('Formulario PPGR4 '!$G372="","",'[1]Formulario PPGR1'!#REF!)</f>
        <v/>
      </c>
      <c r="D372" s="195" t="str">
        <f>IF('Formulario PPGR4 '!$G372="","",'[1]Formulario PPGR1'!#REF!)</f>
        <v/>
      </c>
      <c r="E372" s="195" t="str">
        <f>IF('Formulario PPGR4 '!$G372="","",'[1]Formulario PPGR1'!#REF!)</f>
        <v/>
      </c>
      <c r="F372" s="195" t="str">
        <f>IF('Formulario PPGR4 '!$G372="","",'[1]Formulario PPGR1'!#REF!)</f>
        <v/>
      </c>
      <c r="G372" s="208"/>
      <c r="H372" s="208"/>
      <c r="I372" s="194"/>
      <c r="J372" s="194"/>
      <c r="K372" s="194" t="str">
        <f>IFERROR(VLOOKUP('Formulario PPGR4 '!$J372,[1]Prov!$A$2:$B$156,2,FALSE),"")</f>
        <v/>
      </c>
      <c r="L372" s="195"/>
      <c r="M372" s="195"/>
      <c r="N372" s="195"/>
      <c r="O372" s="198" t="str">
        <f>IFERROR(VLOOKUP($G372,[1]Catalogo!$G$20:$H$25,2,FALSE),"")</f>
        <v/>
      </c>
      <c r="P372" s="200"/>
    </row>
    <row r="373" spans="2:16">
      <c r="B373" s="195" t="str">
        <f>IF('Formulario PPGR4 '!$G373="","",CONCATENATE('Formulario PPGR4 '!$C373,".",'Formulario PPGR4 '!$D373,".",'Formulario PPGR4 '!$E373,".",'Formulario PPGR4 '!$F373))</f>
        <v/>
      </c>
      <c r="C373" s="195" t="str">
        <f>IF('Formulario PPGR4 '!$G373="","",'[1]Formulario PPGR1'!#REF!)</f>
        <v/>
      </c>
      <c r="D373" s="195" t="str">
        <f>IF('Formulario PPGR4 '!$G373="","",'[1]Formulario PPGR1'!#REF!)</f>
        <v/>
      </c>
      <c r="E373" s="195" t="str">
        <f>IF('Formulario PPGR4 '!$G373="","",'[1]Formulario PPGR1'!#REF!)</f>
        <v/>
      </c>
      <c r="F373" s="195" t="str">
        <f>IF('Formulario PPGR4 '!$G373="","",'[1]Formulario PPGR1'!#REF!)</f>
        <v/>
      </c>
      <c r="G373" s="208"/>
      <c r="H373" s="208"/>
      <c r="I373" s="194"/>
      <c r="J373" s="194"/>
      <c r="K373" s="194" t="str">
        <f>IFERROR(VLOOKUP('Formulario PPGR4 '!$J373,[1]Prov!$A$2:$B$156,2,FALSE),"")</f>
        <v/>
      </c>
      <c r="L373" s="195"/>
      <c r="M373" s="195"/>
      <c r="N373" s="195"/>
      <c r="O373" s="198" t="str">
        <f>IFERROR(VLOOKUP($G373,[1]Catalogo!$G$20:$H$25,2,FALSE),"")</f>
        <v/>
      </c>
      <c r="P373" s="200"/>
    </row>
    <row r="374" spans="2:16">
      <c r="B374" s="195" t="str">
        <f>IF('Formulario PPGR4 '!$G374="","",CONCATENATE('Formulario PPGR4 '!$C374,".",'Formulario PPGR4 '!$D374,".",'Formulario PPGR4 '!$E374,".",'Formulario PPGR4 '!$F374))</f>
        <v/>
      </c>
      <c r="C374" s="195" t="str">
        <f>IF('Formulario PPGR4 '!$G374="","",'[1]Formulario PPGR1'!#REF!)</f>
        <v/>
      </c>
      <c r="D374" s="195" t="str">
        <f>IF('Formulario PPGR4 '!$G374="","",'[1]Formulario PPGR1'!#REF!)</f>
        <v/>
      </c>
      <c r="E374" s="195" t="str">
        <f>IF('Formulario PPGR4 '!$G374="","",'[1]Formulario PPGR1'!#REF!)</f>
        <v/>
      </c>
      <c r="F374" s="195" t="str">
        <f>IF('Formulario PPGR4 '!$G374="","",'[1]Formulario PPGR1'!#REF!)</f>
        <v/>
      </c>
      <c r="G374" s="208"/>
      <c r="H374" s="208"/>
      <c r="I374" s="194"/>
      <c r="J374" s="194"/>
      <c r="K374" s="194" t="str">
        <f>IFERROR(VLOOKUP('Formulario PPGR4 '!$J374,[1]Prov!$A$2:$B$156,2,FALSE),"")</f>
        <v/>
      </c>
      <c r="L374" s="195"/>
      <c r="M374" s="195"/>
      <c r="N374" s="195"/>
      <c r="O374" s="198" t="str">
        <f>IFERROR(VLOOKUP($G374,[1]Catalogo!$G$20:$H$25,2,FALSE),"")</f>
        <v/>
      </c>
      <c r="P374" s="200"/>
    </row>
    <row r="375" spans="2:16">
      <c r="B375" s="195" t="str">
        <f>IF('Formulario PPGR4 '!$G375="","",CONCATENATE('Formulario PPGR4 '!$C375,".",'Formulario PPGR4 '!$D375,".",'Formulario PPGR4 '!$E375,".",'Formulario PPGR4 '!$F375))</f>
        <v/>
      </c>
      <c r="C375" s="195" t="str">
        <f>IF('Formulario PPGR4 '!$G375="","",'[1]Formulario PPGR1'!#REF!)</f>
        <v/>
      </c>
      <c r="D375" s="195" t="str">
        <f>IF('Formulario PPGR4 '!$G375="","",'[1]Formulario PPGR1'!#REF!)</f>
        <v/>
      </c>
      <c r="E375" s="195" t="str">
        <f>IF('Formulario PPGR4 '!$G375="","",'[1]Formulario PPGR1'!#REF!)</f>
        <v/>
      </c>
      <c r="F375" s="195" t="str">
        <f>IF('Formulario PPGR4 '!$G375="","",'[1]Formulario PPGR1'!#REF!)</f>
        <v/>
      </c>
      <c r="G375" s="208"/>
      <c r="H375" s="208"/>
      <c r="I375" s="194"/>
      <c r="J375" s="194"/>
      <c r="K375" s="194" t="str">
        <f>IFERROR(VLOOKUP('Formulario PPGR4 '!$J375,[1]Prov!$A$2:$B$156,2,FALSE),"")</f>
        <v/>
      </c>
      <c r="L375" s="195"/>
      <c r="M375" s="195"/>
      <c r="N375" s="195"/>
      <c r="O375" s="198" t="str">
        <f>IFERROR(VLOOKUP($G375,[1]Catalogo!$G$20:$H$25,2,FALSE),"")</f>
        <v/>
      </c>
      <c r="P375" s="200"/>
    </row>
    <row r="376" spans="2:16">
      <c r="B376" s="195" t="str">
        <f>IF('Formulario PPGR4 '!$G376="","",CONCATENATE('Formulario PPGR4 '!$C376,".",'Formulario PPGR4 '!$D376,".",'Formulario PPGR4 '!$E376,".",'Formulario PPGR4 '!$F376))</f>
        <v/>
      </c>
      <c r="C376" s="195" t="str">
        <f>IF('Formulario PPGR4 '!$G376="","",'[1]Formulario PPGR1'!#REF!)</f>
        <v/>
      </c>
      <c r="D376" s="195" t="str">
        <f>IF('Formulario PPGR4 '!$G376="","",'[1]Formulario PPGR1'!#REF!)</f>
        <v/>
      </c>
      <c r="E376" s="195" t="str">
        <f>IF('Formulario PPGR4 '!$G376="","",'[1]Formulario PPGR1'!#REF!)</f>
        <v/>
      </c>
      <c r="F376" s="195" t="str">
        <f>IF('Formulario PPGR4 '!$G376="","",'[1]Formulario PPGR1'!#REF!)</f>
        <v/>
      </c>
      <c r="G376" s="208"/>
      <c r="H376" s="208"/>
      <c r="I376" s="194"/>
      <c r="J376" s="194"/>
      <c r="K376" s="194" t="str">
        <f>IFERROR(VLOOKUP('Formulario PPGR4 '!$J376,[1]Prov!$A$2:$B$156,2,FALSE),"")</f>
        <v/>
      </c>
      <c r="L376" s="195"/>
      <c r="M376" s="195"/>
      <c r="N376" s="195"/>
      <c r="O376" s="198" t="str">
        <f>IFERROR(VLOOKUP($G376,[1]Catalogo!$G$20:$H$25,2,FALSE),"")</f>
        <v/>
      </c>
      <c r="P376" s="200"/>
    </row>
    <row r="377" spans="2:16">
      <c r="B377" s="195" t="str">
        <f>IF('Formulario PPGR4 '!$G377="","",CONCATENATE('Formulario PPGR4 '!$C377,".",'Formulario PPGR4 '!$D377,".",'Formulario PPGR4 '!$E377,".",'Formulario PPGR4 '!$F377))</f>
        <v/>
      </c>
      <c r="C377" s="195" t="str">
        <f>IF('Formulario PPGR4 '!$G377="","",'[1]Formulario PPGR1'!#REF!)</f>
        <v/>
      </c>
      <c r="D377" s="195" t="str">
        <f>IF('Formulario PPGR4 '!$G377="","",'[1]Formulario PPGR1'!#REF!)</f>
        <v/>
      </c>
      <c r="E377" s="195" t="str">
        <f>IF('Formulario PPGR4 '!$G377="","",'[1]Formulario PPGR1'!#REF!)</f>
        <v/>
      </c>
      <c r="F377" s="195" t="str">
        <f>IF('Formulario PPGR4 '!$G377="","",'[1]Formulario PPGR1'!#REF!)</f>
        <v/>
      </c>
      <c r="G377" s="208"/>
      <c r="H377" s="208"/>
      <c r="I377" s="194"/>
      <c r="J377" s="194"/>
      <c r="K377" s="194" t="str">
        <f>IFERROR(VLOOKUP('Formulario PPGR4 '!$J377,[1]Prov!$A$2:$B$156,2,FALSE),"")</f>
        <v/>
      </c>
      <c r="L377" s="195"/>
      <c r="M377" s="195"/>
      <c r="N377" s="195"/>
      <c r="O377" s="198" t="str">
        <f>IFERROR(VLOOKUP($G377,[1]Catalogo!$G$20:$H$25,2,FALSE),"")</f>
        <v/>
      </c>
      <c r="P377" s="200"/>
    </row>
    <row r="378" spans="2:16">
      <c r="B378" s="195" t="str">
        <f>IF('Formulario PPGR4 '!$G378="","",CONCATENATE('Formulario PPGR4 '!$C378,".",'Formulario PPGR4 '!$D378,".",'Formulario PPGR4 '!$E378,".",'Formulario PPGR4 '!$F378))</f>
        <v/>
      </c>
      <c r="C378" s="195" t="str">
        <f>IF('Formulario PPGR4 '!$G378="","",'[1]Formulario PPGR1'!#REF!)</f>
        <v/>
      </c>
      <c r="D378" s="195" t="str">
        <f>IF('Formulario PPGR4 '!$G378="","",'[1]Formulario PPGR1'!#REF!)</f>
        <v/>
      </c>
      <c r="E378" s="195" t="str">
        <f>IF('Formulario PPGR4 '!$G378="","",'[1]Formulario PPGR1'!#REF!)</f>
        <v/>
      </c>
      <c r="F378" s="195" t="str">
        <f>IF('Formulario PPGR4 '!$G378="","",'[1]Formulario PPGR1'!#REF!)</f>
        <v/>
      </c>
      <c r="G378" s="208"/>
      <c r="H378" s="208"/>
      <c r="I378" s="194"/>
      <c r="J378" s="194"/>
      <c r="K378" s="194" t="str">
        <f>IFERROR(VLOOKUP('Formulario PPGR4 '!$J378,[1]Prov!$A$2:$B$156,2,FALSE),"")</f>
        <v/>
      </c>
      <c r="L378" s="195"/>
      <c r="M378" s="195"/>
      <c r="N378" s="195"/>
      <c r="O378" s="198" t="str">
        <f>IFERROR(VLOOKUP($G378,[1]Catalogo!$G$20:$H$25,2,FALSE),"")</f>
        <v/>
      </c>
      <c r="P378" s="200"/>
    </row>
    <row r="379" spans="2:16">
      <c r="B379" s="195" t="str">
        <f>IF('Formulario PPGR4 '!$G379="","",CONCATENATE('Formulario PPGR4 '!$C379,".",'Formulario PPGR4 '!$D379,".",'Formulario PPGR4 '!$E379,".",'Formulario PPGR4 '!$F379))</f>
        <v/>
      </c>
      <c r="C379" s="195" t="str">
        <f>IF('Formulario PPGR4 '!$G379="","",'[1]Formulario PPGR1'!#REF!)</f>
        <v/>
      </c>
      <c r="D379" s="195" t="str">
        <f>IF('Formulario PPGR4 '!$G379="","",'[1]Formulario PPGR1'!#REF!)</f>
        <v/>
      </c>
      <c r="E379" s="195" t="str">
        <f>IF('Formulario PPGR4 '!$G379="","",'[1]Formulario PPGR1'!#REF!)</f>
        <v/>
      </c>
      <c r="F379" s="195" t="str">
        <f>IF('Formulario PPGR4 '!$G379="","",'[1]Formulario PPGR1'!#REF!)</f>
        <v/>
      </c>
      <c r="G379" s="208"/>
      <c r="H379" s="208"/>
      <c r="I379" s="194"/>
      <c r="J379" s="194"/>
      <c r="K379" s="194" t="str">
        <f>IFERROR(VLOOKUP('Formulario PPGR4 '!$J379,[1]Prov!$A$2:$B$156,2,FALSE),"")</f>
        <v/>
      </c>
      <c r="L379" s="195"/>
      <c r="M379" s="195"/>
      <c r="N379" s="195"/>
      <c r="O379" s="198" t="str">
        <f>IFERROR(VLOOKUP($G379,[1]Catalogo!$G$20:$H$25,2,FALSE),"")</f>
        <v/>
      </c>
      <c r="P379" s="200"/>
    </row>
    <row r="380" spans="2:16">
      <c r="B380" s="195" t="str">
        <f>IF('Formulario PPGR4 '!$G380="","",CONCATENATE('Formulario PPGR4 '!$C380,".",'Formulario PPGR4 '!$D380,".",'Formulario PPGR4 '!$E380,".",'Formulario PPGR4 '!$F380))</f>
        <v/>
      </c>
      <c r="C380" s="195" t="str">
        <f>IF('Formulario PPGR4 '!$G380="","",'[1]Formulario PPGR1'!#REF!)</f>
        <v/>
      </c>
      <c r="D380" s="195" t="str">
        <f>IF('Formulario PPGR4 '!$G380="","",'[1]Formulario PPGR1'!#REF!)</f>
        <v/>
      </c>
      <c r="E380" s="195" t="str">
        <f>IF('Formulario PPGR4 '!$G380="","",'[1]Formulario PPGR1'!#REF!)</f>
        <v/>
      </c>
      <c r="F380" s="195" t="str">
        <f>IF('Formulario PPGR4 '!$G380="","",'[1]Formulario PPGR1'!#REF!)</f>
        <v/>
      </c>
      <c r="G380" s="208"/>
      <c r="H380" s="208"/>
      <c r="I380" s="194"/>
      <c r="J380" s="194"/>
      <c r="K380" s="194" t="str">
        <f>IFERROR(VLOOKUP('Formulario PPGR4 '!$J380,[1]Prov!$A$2:$B$156,2,FALSE),"")</f>
        <v/>
      </c>
      <c r="L380" s="195"/>
      <c r="M380" s="195"/>
      <c r="N380" s="195"/>
      <c r="O380" s="198" t="str">
        <f>IFERROR(VLOOKUP($G380,[1]Catalogo!$G$20:$H$25,2,FALSE),"")</f>
        <v/>
      </c>
      <c r="P380" s="200"/>
    </row>
    <row r="381" spans="2:16">
      <c r="B381" s="195" t="str">
        <f>IF('Formulario PPGR4 '!$G381="","",CONCATENATE('Formulario PPGR4 '!$C381,".",'Formulario PPGR4 '!$D381,".",'Formulario PPGR4 '!$E381,".",'Formulario PPGR4 '!$F381))</f>
        <v/>
      </c>
      <c r="C381" s="195" t="str">
        <f>IF('Formulario PPGR4 '!$G381="","",'[1]Formulario PPGR1'!#REF!)</f>
        <v/>
      </c>
      <c r="D381" s="195" t="str">
        <f>IF('Formulario PPGR4 '!$G381="","",'[1]Formulario PPGR1'!#REF!)</f>
        <v/>
      </c>
      <c r="E381" s="195" t="str">
        <f>IF('Formulario PPGR4 '!$G381="","",'[1]Formulario PPGR1'!#REF!)</f>
        <v/>
      </c>
      <c r="F381" s="195" t="str">
        <f>IF('Formulario PPGR4 '!$G381="","",'[1]Formulario PPGR1'!#REF!)</f>
        <v/>
      </c>
      <c r="G381" s="208"/>
      <c r="H381" s="208"/>
      <c r="I381" s="194"/>
      <c r="J381" s="194"/>
      <c r="K381" s="194" t="str">
        <f>IFERROR(VLOOKUP('Formulario PPGR4 '!$J381,[1]Prov!$A$2:$B$156,2,FALSE),"")</f>
        <v/>
      </c>
      <c r="L381" s="195"/>
      <c r="M381" s="195"/>
      <c r="N381" s="195"/>
      <c r="O381" s="198" t="str">
        <f>IFERROR(VLOOKUP($G381,[1]Catalogo!$G$20:$H$25,2,FALSE),"")</f>
        <v/>
      </c>
      <c r="P381" s="200"/>
    </row>
    <row r="382" spans="2:16">
      <c r="B382" s="195" t="str">
        <f>IF('Formulario PPGR4 '!$G382="","",CONCATENATE('Formulario PPGR4 '!$C382,".",'Formulario PPGR4 '!$D382,".",'Formulario PPGR4 '!$E382,".",'Formulario PPGR4 '!$F382))</f>
        <v/>
      </c>
      <c r="C382" s="195" t="str">
        <f>IF('Formulario PPGR4 '!$G382="","",'[1]Formulario PPGR1'!#REF!)</f>
        <v/>
      </c>
      <c r="D382" s="195" t="str">
        <f>IF('Formulario PPGR4 '!$G382="","",'[1]Formulario PPGR1'!#REF!)</f>
        <v/>
      </c>
      <c r="E382" s="195" t="str">
        <f>IF('Formulario PPGR4 '!$G382="","",'[1]Formulario PPGR1'!#REF!)</f>
        <v/>
      </c>
      <c r="F382" s="195" t="str">
        <f>IF('Formulario PPGR4 '!$G382="","",'[1]Formulario PPGR1'!#REF!)</f>
        <v/>
      </c>
      <c r="G382" s="208"/>
      <c r="H382" s="208"/>
      <c r="I382" s="194"/>
      <c r="J382" s="194"/>
      <c r="K382" s="194" t="str">
        <f>IFERROR(VLOOKUP('Formulario PPGR4 '!$J382,[1]Prov!$A$2:$B$156,2,FALSE),"")</f>
        <v/>
      </c>
      <c r="L382" s="195"/>
      <c r="M382" s="195"/>
      <c r="N382" s="195"/>
      <c r="O382" s="198" t="str">
        <f>IFERROR(VLOOKUP($G382,[1]Catalogo!$G$20:$H$25,2,FALSE),"")</f>
        <v/>
      </c>
      <c r="P382" s="200"/>
    </row>
    <row r="383" spans="2:16">
      <c r="B383" s="195" t="str">
        <f>IF('Formulario PPGR4 '!$G383="","",CONCATENATE('Formulario PPGR4 '!$C383,".",'Formulario PPGR4 '!$D383,".",'Formulario PPGR4 '!$E383,".",'Formulario PPGR4 '!$F383))</f>
        <v/>
      </c>
      <c r="C383" s="195" t="str">
        <f>IF('Formulario PPGR4 '!$G383="","",'[1]Formulario PPGR1'!#REF!)</f>
        <v/>
      </c>
      <c r="D383" s="195" t="str">
        <f>IF('Formulario PPGR4 '!$G383="","",'[1]Formulario PPGR1'!#REF!)</f>
        <v/>
      </c>
      <c r="E383" s="195" t="str">
        <f>IF('Formulario PPGR4 '!$G383="","",'[1]Formulario PPGR1'!#REF!)</f>
        <v/>
      </c>
      <c r="F383" s="195" t="str">
        <f>IF('Formulario PPGR4 '!$G383="","",'[1]Formulario PPGR1'!#REF!)</f>
        <v/>
      </c>
      <c r="G383" s="208"/>
      <c r="H383" s="208"/>
      <c r="I383" s="194"/>
      <c r="J383" s="194"/>
      <c r="K383" s="194" t="str">
        <f>IFERROR(VLOOKUP('Formulario PPGR4 '!$J383,[1]Prov!$A$2:$B$156,2,FALSE),"")</f>
        <v/>
      </c>
      <c r="L383" s="195"/>
      <c r="M383" s="195"/>
      <c r="N383" s="195"/>
      <c r="O383" s="198" t="str">
        <f>IFERROR(VLOOKUP($G383,[1]Catalogo!$G$20:$H$25,2,FALSE),"")</f>
        <v/>
      </c>
      <c r="P383" s="200"/>
    </row>
    <row r="384" spans="2:16">
      <c r="B384" s="195" t="str">
        <f>IF('Formulario PPGR4 '!$G384="","",CONCATENATE('Formulario PPGR4 '!$C384,".",'Formulario PPGR4 '!$D384,".",'Formulario PPGR4 '!$E384,".",'Formulario PPGR4 '!$F384))</f>
        <v/>
      </c>
      <c r="C384" s="195" t="str">
        <f>IF('Formulario PPGR4 '!$G384="","",'[1]Formulario PPGR1'!#REF!)</f>
        <v/>
      </c>
      <c r="D384" s="195" t="str">
        <f>IF('Formulario PPGR4 '!$G384="","",'[1]Formulario PPGR1'!#REF!)</f>
        <v/>
      </c>
      <c r="E384" s="195" t="str">
        <f>IF('Formulario PPGR4 '!$G384="","",'[1]Formulario PPGR1'!#REF!)</f>
        <v/>
      </c>
      <c r="F384" s="195" t="str">
        <f>IF('Formulario PPGR4 '!$G384="","",'[1]Formulario PPGR1'!#REF!)</f>
        <v/>
      </c>
      <c r="G384" s="208"/>
      <c r="H384" s="208"/>
      <c r="I384" s="194"/>
      <c r="J384" s="194"/>
      <c r="K384" s="194" t="str">
        <f>IFERROR(VLOOKUP('Formulario PPGR4 '!$J384,[1]Prov!$A$2:$B$156,2,FALSE),"")</f>
        <v/>
      </c>
      <c r="L384" s="195"/>
      <c r="M384" s="195"/>
      <c r="N384" s="195"/>
      <c r="O384" s="198" t="str">
        <f>IFERROR(VLOOKUP($G384,[1]Catalogo!$G$20:$H$25,2,FALSE),"")</f>
        <v/>
      </c>
      <c r="P384" s="200"/>
    </row>
    <row r="385" spans="2:16">
      <c r="B385" s="195" t="str">
        <f>IF('Formulario PPGR4 '!$G385="","",CONCATENATE('Formulario PPGR4 '!$C385,".",'Formulario PPGR4 '!$D385,".",'Formulario PPGR4 '!$E385,".",'Formulario PPGR4 '!$F385))</f>
        <v/>
      </c>
      <c r="C385" s="195" t="str">
        <f>IF('Formulario PPGR4 '!$G385="","",'[1]Formulario PPGR1'!#REF!)</f>
        <v/>
      </c>
      <c r="D385" s="195" t="str">
        <f>IF('Formulario PPGR4 '!$G385="","",'[1]Formulario PPGR1'!#REF!)</f>
        <v/>
      </c>
      <c r="E385" s="195" t="str">
        <f>IF('Formulario PPGR4 '!$G385="","",'[1]Formulario PPGR1'!#REF!)</f>
        <v/>
      </c>
      <c r="F385" s="195" t="str">
        <f>IF('Formulario PPGR4 '!$G385="","",'[1]Formulario PPGR1'!#REF!)</f>
        <v/>
      </c>
      <c r="G385" s="208"/>
      <c r="H385" s="208"/>
      <c r="I385" s="194"/>
      <c r="J385" s="194"/>
      <c r="K385" s="194" t="str">
        <f>IFERROR(VLOOKUP('Formulario PPGR4 '!$J385,[1]Prov!$A$2:$B$156,2,FALSE),"")</f>
        <v/>
      </c>
      <c r="L385" s="195"/>
      <c r="M385" s="195"/>
      <c r="N385" s="195"/>
      <c r="O385" s="198" t="str">
        <f>IFERROR(VLOOKUP($G385,[1]Catalogo!$G$20:$H$25,2,FALSE),"")</f>
        <v/>
      </c>
      <c r="P385" s="200"/>
    </row>
    <row r="386" spans="2:16">
      <c r="B386" s="195" t="str">
        <f>IF('Formulario PPGR4 '!$G386="","",CONCATENATE('Formulario PPGR4 '!$C386,".",'Formulario PPGR4 '!$D386,".",'Formulario PPGR4 '!$E386,".",'Formulario PPGR4 '!$F386))</f>
        <v/>
      </c>
      <c r="C386" s="195" t="str">
        <f>IF('Formulario PPGR4 '!$G386="","",'[1]Formulario PPGR1'!#REF!)</f>
        <v/>
      </c>
      <c r="D386" s="195" t="str">
        <f>IF('Formulario PPGR4 '!$G386="","",'[1]Formulario PPGR1'!#REF!)</f>
        <v/>
      </c>
      <c r="E386" s="195" t="str">
        <f>IF('Formulario PPGR4 '!$G386="","",'[1]Formulario PPGR1'!#REF!)</f>
        <v/>
      </c>
      <c r="F386" s="195" t="str">
        <f>IF('Formulario PPGR4 '!$G386="","",'[1]Formulario PPGR1'!#REF!)</f>
        <v/>
      </c>
      <c r="G386" s="208"/>
      <c r="H386" s="208"/>
      <c r="I386" s="194"/>
      <c r="J386" s="194"/>
      <c r="K386" s="194" t="str">
        <f>IFERROR(VLOOKUP('Formulario PPGR4 '!$J386,[1]Prov!$A$2:$B$156,2,FALSE),"")</f>
        <v/>
      </c>
      <c r="L386" s="195"/>
      <c r="M386" s="195"/>
      <c r="N386" s="195"/>
      <c r="O386" s="198" t="str">
        <f>IFERROR(VLOOKUP($G386,[1]Catalogo!$G$20:$H$25,2,FALSE),"")</f>
        <v/>
      </c>
      <c r="P386" s="200"/>
    </row>
    <row r="387" spans="2:16">
      <c r="B387" s="195" t="str">
        <f>IF('Formulario PPGR4 '!$G387="","",CONCATENATE('Formulario PPGR4 '!$C387,".",'Formulario PPGR4 '!$D387,".",'Formulario PPGR4 '!$E387,".",'Formulario PPGR4 '!$F387))</f>
        <v/>
      </c>
      <c r="C387" s="195" t="str">
        <f>IF('Formulario PPGR4 '!$G387="","",'[1]Formulario PPGR1'!#REF!)</f>
        <v/>
      </c>
      <c r="D387" s="195" t="str">
        <f>IF('Formulario PPGR4 '!$G387="","",'[1]Formulario PPGR1'!#REF!)</f>
        <v/>
      </c>
      <c r="E387" s="195" t="str">
        <f>IF('Formulario PPGR4 '!$G387="","",'[1]Formulario PPGR1'!#REF!)</f>
        <v/>
      </c>
      <c r="F387" s="195" t="str">
        <f>IF('Formulario PPGR4 '!$G387="","",'[1]Formulario PPGR1'!#REF!)</f>
        <v/>
      </c>
      <c r="G387" s="208"/>
      <c r="H387" s="208"/>
      <c r="I387" s="194"/>
      <c r="J387" s="194"/>
      <c r="K387" s="194" t="str">
        <f>IFERROR(VLOOKUP('Formulario PPGR4 '!$J387,[1]Prov!$A$2:$B$156,2,FALSE),"")</f>
        <v/>
      </c>
      <c r="L387" s="195"/>
      <c r="M387" s="195"/>
      <c r="N387" s="195"/>
      <c r="O387" s="198" t="str">
        <f>IFERROR(VLOOKUP($G387,[1]Catalogo!$G$20:$H$25,2,FALSE),"")</f>
        <v/>
      </c>
      <c r="P387" s="200"/>
    </row>
    <row r="388" spans="2:16">
      <c r="B388" s="195" t="str">
        <f>IF('Formulario PPGR4 '!$G388="","",CONCATENATE('Formulario PPGR4 '!$C388,".",'Formulario PPGR4 '!$D388,".",'Formulario PPGR4 '!$E388,".",'Formulario PPGR4 '!$F388))</f>
        <v/>
      </c>
      <c r="C388" s="195" t="str">
        <f>IF('Formulario PPGR4 '!$G388="","",'[1]Formulario PPGR1'!#REF!)</f>
        <v/>
      </c>
      <c r="D388" s="195" t="str">
        <f>IF('Formulario PPGR4 '!$G388="","",'[1]Formulario PPGR1'!#REF!)</f>
        <v/>
      </c>
      <c r="E388" s="195" t="str">
        <f>IF('Formulario PPGR4 '!$G388="","",'[1]Formulario PPGR1'!#REF!)</f>
        <v/>
      </c>
      <c r="F388" s="195" t="str">
        <f>IF('Formulario PPGR4 '!$G388="","",'[1]Formulario PPGR1'!#REF!)</f>
        <v/>
      </c>
      <c r="G388" s="208"/>
      <c r="H388" s="208"/>
      <c r="I388" s="194"/>
      <c r="J388" s="194"/>
      <c r="K388" s="194" t="str">
        <f>IFERROR(VLOOKUP('Formulario PPGR4 '!$J388,[1]Prov!$A$2:$B$156,2,FALSE),"")</f>
        <v/>
      </c>
      <c r="L388" s="195"/>
      <c r="M388" s="195"/>
      <c r="N388" s="195"/>
      <c r="O388" s="198" t="str">
        <f>IFERROR(VLOOKUP($G388,[1]Catalogo!$G$20:$H$25,2,FALSE),"")</f>
        <v/>
      </c>
      <c r="P388" s="200"/>
    </row>
    <row r="389" spans="2:16">
      <c r="B389" s="195" t="str">
        <f>IF('Formulario PPGR4 '!$G389="","",CONCATENATE('Formulario PPGR4 '!$C389,".",'Formulario PPGR4 '!$D389,".",'Formulario PPGR4 '!$E389,".",'Formulario PPGR4 '!$F389))</f>
        <v/>
      </c>
      <c r="C389" s="195" t="str">
        <f>IF('Formulario PPGR4 '!$G389="","",'[1]Formulario PPGR1'!#REF!)</f>
        <v/>
      </c>
      <c r="D389" s="195" t="str">
        <f>IF('Formulario PPGR4 '!$G389="","",'[1]Formulario PPGR1'!#REF!)</f>
        <v/>
      </c>
      <c r="E389" s="195" t="str">
        <f>IF('Formulario PPGR4 '!$G389="","",'[1]Formulario PPGR1'!#REF!)</f>
        <v/>
      </c>
      <c r="F389" s="195" t="str">
        <f>IF('Formulario PPGR4 '!$G389="","",'[1]Formulario PPGR1'!#REF!)</f>
        <v/>
      </c>
      <c r="G389" s="208"/>
      <c r="H389" s="208"/>
      <c r="I389" s="194"/>
      <c r="J389" s="194"/>
      <c r="K389" s="194" t="str">
        <f>IFERROR(VLOOKUP('Formulario PPGR4 '!$J389,[1]Prov!$A$2:$B$156,2,FALSE),"")</f>
        <v/>
      </c>
      <c r="L389" s="195"/>
      <c r="M389" s="195"/>
      <c r="N389" s="195"/>
      <c r="O389" s="198" t="str">
        <f>IFERROR(VLOOKUP($G389,[1]Catalogo!$G$20:$H$25,2,FALSE),"")</f>
        <v/>
      </c>
      <c r="P389" s="200"/>
    </row>
    <row r="390" spans="2:16">
      <c r="B390" s="195" t="str">
        <f>IF('Formulario PPGR4 '!$G390="","",CONCATENATE('Formulario PPGR4 '!$C390,".",'Formulario PPGR4 '!$D390,".",'Formulario PPGR4 '!$E390,".",'Formulario PPGR4 '!$F390))</f>
        <v/>
      </c>
      <c r="C390" s="195" t="str">
        <f>IF('Formulario PPGR4 '!$G390="","",'[1]Formulario PPGR1'!#REF!)</f>
        <v/>
      </c>
      <c r="D390" s="195" t="str">
        <f>IF('Formulario PPGR4 '!$G390="","",'[1]Formulario PPGR1'!#REF!)</f>
        <v/>
      </c>
      <c r="E390" s="195" t="str">
        <f>IF('Formulario PPGR4 '!$G390="","",'[1]Formulario PPGR1'!#REF!)</f>
        <v/>
      </c>
      <c r="F390" s="195" t="str">
        <f>IF('Formulario PPGR4 '!$G390="","",'[1]Formulario PPGR1'!#REF!)</f>
        <v/>
      </c>
      <c r="G390" s="208"/>
      <c r="H390" s="208"/>
      <c r="I390" s="194"/>
      <c r="J390" s="194"/>
      <c r="K390" s="194" t="str">
        <f>IFERROR(VLOOKUP('Formulario PPGR4 '!$J390,[1]Prov!$A$2:$B$156,2,FALSE),"")</f>
        <v/>
      </c>
      <c r="L390" s="195"/>
      <c r="M390" s="195"/>
      <c r="N390" s="195"/>
      <c r="O390" s="198" t="str">
        <f>IFERROR(VLOOKUP($G390,[1]Catalogo!$G$20:$H$25,2,FALSE),"")</f>
        <v/>
      </c>
      <c r="P390" s="200"/>
    </row>
    <row r="391" spans="2:16">
      <c r="B391" s="195" t="str">
        <f>IF('Formulario PPGR4 '!$G391="","",CONCATENATE('Formulario PPGR4 '!$C391,".",'Formulario PPGR4 '!$D391,".",'Formulario PPGR4 '!$E391,".",'Formulario PPGR4 '!$F391))</f>
        <v/>
      </c>
      <c r="C391" s="195" t="str">
        <f>IF('Formulario PPGR4 '!$G391="","",'[1]Formulario PPGR1'!#REF!)</f>
        <v/>
      </c>
      <c r="D391" s="195" t="str">
        <f>IF('Formulario PPGR4 '!$G391="","",'[1]Formulario PPGR1'!#REF!)</f>
        <v/>
      </c>
      <c r="E391" s="195" t="str">
        <f>IF('Formulario PPGR4 '!$G391="","",'[1]Formulario PPGR1'!#REF!)</f>
        <v/>
      </c>
      <c r="F391" s="195" t="str">
        <f>IF('Formulario PPGR4 '!$G391="","",'[1]Formulario PPGR1'!#REF!)</f>
        <v/>
      </c>
      <c r="G391" s="208"/>
      <c r="H391" s="208"/>
      <c r="I391" s="194"/>
      <c r="J391" s="194"/>
      <c r="K391" s="194" t="str">
        <f>IFERROR(VLOOKUP('Formulario PPGR4 '!$J391,[1]Prov!$A$2:$B$156,2,FALSE),"")</f>
        <v/>
      </c>
      <c r="L391" s="195"/>
      <c r="M391" s="195"/>
      <c r="N391" s="195"/>
      <c r="O391" s="198" t="str">
        <f>IFERROR(VLOOKUP($G391,[1]Catalogo!$G$20:$H$25,2,FALSE),"")</f>
        <v/>
      </c>
      <c r="P391" s="200"/>
    </row>
    <row r="392" spans="2:16">
      <c r="B392" s="195" t="str">
        <f>IF('Formulario PPGR4 '!$G392="","",CONCATENATE('Formulario PPGR4 '!$C392,".",'Formulario PPGR4 '!$D392,".",'Formulario PPGR4 '!$E392,".",'Formulario PPGR4 '!$F392))</f>
        <v/>
      </c>
      <c r="C392" s="195" t="str">
        <f>IF('Formulario PPGR4 '!$G392="","",'[1]Formulario PPGR1'!#REF!)</f>
        <v/>
      </c>
      <c r="D392" s="195" t="str">
        <f>IF('Formulario PPGR4 '!$G392="","",'[1]Formulario PPGR1'!#REF!)</f>
        <v/>
      </c>
      <c r="E392" s="195" t="str">
        <f>IF('Formulario PPGR4 '!$G392="","",'[1]Formulario PPGR1'!#REF!)</f>
        <v/>
      </c>
      <c r="F392" s="195" t="str">
        <f>IF('Formulario PPGR4 '!$G392="","",'[1]Formulario PPGR1'!#REF!)</f>
        <v/>
      </c>
      <c r="G392" s="208"/>
      <c r="H392" s="208"/>
      <c r="I392" s="194"/>
      <c r="J392" s="194"/>
      <c r="K392" s="194" t="str">
        <f>IFERROR(VLOOKUP('Formulario PPGR4 '!$J392,[1]Prov!$A$2:$B$156,2,FALSE),"")</f>
        <v/>
      </c>
      <c r="L392" s="195"/>
      <c r="M392" s="195"/>
      <c r="N392" s="195"/>
      <c r="O392" s="198" t="str">
        <f>IFERROR(VLOOKUP($G392,[1]Catalogo!$G$20:$H$25,2,FALSE),"")</f>
        <v/>
      </c>
      <c r="P392" s="200"/>
    </row>
    <row r="393" spans="2:16">
      <c r="B393" s="195" t="str">
        <f>IF('Formulario PPGR4 '!$G393="","",CONCATENATE('Formulario PPGR4 '!$C393,".",'Formulario PPGR4 '!$D393,".",'Formulario PPGR4 '!$E393,".",'Formulario PPGR4 '!$F393))</f>
        <v/>
      </c>
      <c r="C393" s="195" t="str">
        <f>IF('Formulario PPGR4 '!$G393="","",'[1]Formulario PPGR1'!#REF!)</f>
        <v/>
      </c>
      <c r="D393" s="195" t="str">
        <f>IF('Formulario PPGR4 '!$G393="","",'[1]Formulario PPGR1'!#REF!)</f>
        <v/>
      </c>
      <c r="E393" s="195" t="str">
        <f>IF('Formulario PPGR4 '!$G393="","",'[1]Formulario PPGR1'!#REF!)</f>
        <v/>
      </c>
      <c r="F393" s="195" t="str">
        <f>IF('Formulario PPGR4 '!$G393="","",'[1]Formulario PPGR1'!#REF!)</f>
        <v/>
      </c>
      <c r="G393" s="208"/>
      <c r="H393" s="208"/>
      <c r="I393" s="194"/>
      <c r="J393" s="194"/>
      <c r="K393" s="194" t="str">
        <f>IFERROR(VLOOKUP('Formulario PPGR4 '!$J393,[1]Prov!$A$2:$B$156,2,FALSE),"")</f>
        <v/>
      </c>
      <c r="L393" s="195"/>
      <c r="M393" s="195"/>
      <c r="N393" s="195"/>
      <c r="O393" s="198" t="str">
        <f>IFERROR(VLOOKUP($G393,[1]Catalogo!$G$20:$H$25,2,FALSE),"")</f>
        <v/>
      </c>
      <c r="P393" s="200"/>
    </row>
    <row r="394" spans="2:16">
      <c r="B394" s="195" t="str">
        <f>IF('Formulario PPGR4 '!$G394="","",CONCATENATE('Formulario PPGR4 '!$C394,".",'Formulario PPGR4 '!$D394,".",'Formulario PPGR4 '!$E394,".",'Formulario PPGR4 '!$F394))</f>
        <v/>
      </c>
      <c r="C394" s="195" t="str">
        <f>IF('Formulario PPGR4 '!$G394="","",'[1]Formulario PPGR1'!#REF!)</f>
        <v/>
      </c>
      <c r="D394" s="195" t="str">
        <f>IF('Formulario PPGR4 '!$G394="","",'[1]Formulario PPGR1'!#REF!)</f>
        <v/>
      </c>
      <c r="E394" s="195" t="str">
        <f>IF('Formulario PPGR4 '!$G394="","",'[1]Formulario PPGR1'!#REF!)</f>
        <v/>
      </c>
      <c r="F394" s="195" t="str">
        <f>IF('Formulario PPGR4 '!$G394="","",'[1]Formulario PPGR1'!#REF!)</f>
        <v/>
      </c>
      <c r="G394" s="208"/>
      <c r="H394" s="208"/>
      <c r="I394" s="194"/>
      <c r="J394" s="194"/>
      <c r="K394" s="194" t="str">
        <f>IFERROR(VLOOKUP('Formulario PPGR4 '!$J394,[1]Prov!$A$2:$B$156,2,FALSE),"")</f>
        <v/>
      </c>
      <c r="L394" s="195"/>
      <c r="M394" s="195"/>
      <c r="N394" s="195"/>
      <c r="O394" s="198" t="str">
        <f>IFERROR(VLOOKUP($G394,[1]Catalogo!$G$20:$H$25,2,FALSE),"")</f>
        <v/>
      </c>
      <c r="P394" s="200"/>
    </row>
    <row r="395" spans="2:16">
      <c r="B395" s="195" t="str">
        <f>IF('Formulario PPGR4 '!$G395="","",CONCATENATE('Formulario PPGR4 '!$C395,".",'Formulario PPGR4 '!$D395,".",'Formulario PPGR4 '!$E395,".",'Formulario PPGR4 '!$F395))</f>
        <v/>
      </c>
      <c r="C395" s="195" t="str">
        <f>IF('Formulario PPGR4 '!$G395="","",'[1]Formulario PPGR1'!#REF!)</f>
        <v/>
      </c>
      <c r="D395" s="195" t="str">
        <f>IF('Formulario PPGR4 '!$G395="","",'[1]Formulario PPGR1'!#REF!)</f>
        <v/>
      </c>
      <c r="E395" s="195" t="str">
        <f>IF('Formulario PPGR4 '!$G395="","",'[1]Formulario PPGR1'!#REF!)</f>
        <v/>
      </c>
      <c r="F395" s="195" t="str">
        <f>IF('Formulario PPGR4 '!$G395="","",'[1]Formulario PPGR1'!#REF!)</f>
        <v/>
      </c>
      <c r="G395" s="208"/>
      <c r="H395" s="208"/>
      <c r="I395" s="194"/>
      <c r="J395" s="194"/>
      <c r="K395" s="194" t="str">
        <f>IFERROR(VLOOKUP('Formulario PPGR4 '!$J395,[1]Prov!$A$2:$B$156,2,FALSE),"")</f>
        <v/>
      </c>
      <c r="L395" s="195"/>
      <c r="M395" s="195"/>
      <c r="N395" s="195"/>
      <c r="O395" s="198" t="str">
        <f>IFERROR(VLOOKUP($G395,[1]Catalogo!$G$20:$H$25,2,FALSE),"")</f>
        <v/>
      </c>
      <c r="P395" s="200"/>
    </row>
    <row r="396" spans="2:16">
      <c r="B396" s="195" t="str">
        <f>IF('Formulario PPGR4 '!$G396="","",CONCATENATE('Formulario PPGR4 '!$C396,".",'Formulario PPGR4 '!$D396,".",'Formulario PPGR4 '!$E396,".",'Formulario PPGR4 '!$F396))</f>
        <v/>
      </c>
      <c r="C396" s="195" t="str">
        <f>IF('Formulario PPGR4 '!$G396="","",'[1]Formulario PPGR1'!#REF!)</f>
        <v/>
      </c>
      <c r="D396" s="195" t="str">
        <f>IF('Formulario PPGR4 '!$G396="","",'[1]Formulario PPGR1'!#REF!)</f>
        <v/>
      </c>
      <c r="E396" s="195" t="str">
        <f>IF('Formulario PPGR4 '!$G396="","",'[1]Formulario PPGR1'!#REF!)</f>
        <v/>
      </c>
      <c r="F396" s="195" t="str">
        <f>IF('Formulario PPGR4 '!$G396="","",'[1]Formulario PPGR1'!#REF!)</f>
        <v/>
      </c>
      <c r="G396" s="208"/>
      <c r="H396" s="208"/>
      <c r="I396" s="194"/>
      <c r="J396" s="194"/>
      <c r="K396" s="194" t="str">
        <f>IFERROR(VLOOKUP('Formulario PPGR4 '!$J396,[1]Prov!$A$2:$B$156,2,FALSE),"")</f>
        <v/>
      </c>
      <c r="L396" s="195"/>
      <c r="M396" s="195"/>
      <c r="N396" s="195"/>
      <c r="O396" s="198" t="str">
        <f>IFERROR(VLOOKUP($G396,[1]Catalogo!$G$20:$H$25,2,FALSE),"")</f>
        <v/>
      </c>
      <c r="P396" s="200"/>
    </row>
    <row r="397" spans="2:16">
      <c r="B397" s="195" t="str">
        <f>IF('Formulario PPGR4 '!$G397="","",CONCATENATE('Formulario PPGR4 '!$C397,".",'Formulario PPGR4 '!$D397,".",'Formulario PPGR4 '!$E397,".",'Formulario PPGR4 '!$F397))</f>
        <v/>
      </c>
      <c r="C397" s="195" t="str">
        <f>IF('Formulario PPGR4 '!$G397="","",'[1]Formulario PPGR1'!#REF!)</f>
        <v/>
      </c>
      <c r="D397" s="195" t="str">
        <f>IF('Formulario PPGR4 '!$G397="","",'[1]Formulario PPGR1'!#REF!)</f>
        <v/>
      </c>
      <c r="E397" s="195" t="str">
        <f>IF('Formulario PPGR4 '!$G397="","",'[1]Formulario PPGR1'!#REF!)</f>
        <v/>
      </c>
      <c r="F397" s="195" t="str">
        <f>IF('Formulario PPGR4 '!$G397="","",'[1]Formulario PPGR1'!#REF!)</f>
        <v/>
      </c>
      <c r="G397" s="208"/>
      <c r="H397" s="208"/>
      <c r="I397" s="194"/>
      <c r="J397" s="194"/>
      <c r="K397" s="194" t="str">
        <f>IFERROR(VLOOKUP('Formulario PPGR4 '!$J397,[1]Prov!$A$2:$B$156,2,FALSE),"")</f>
        <v/>
      </c>
      <c r="L397" s="195"/>
      <c r="M397" s="195"/>
      <c r="N397" s="195"/>
      <c r="O397" s="198" t="str">
        <f>IFERROR(VLOOKUP($G397,[1]Catalogo!$G$20:$H$25,2,FALSE),"")</f>
        <v/>
      </c>
      <c r="P397" s="200"/>
    </row>
    <row r="398" spans="2:16">
      <c r="B398" s="195" t="str">
        <f>IF('Formulario PPGR4 '!$G398="","",CONCATENATE('Formulario PPGR4 '!$C398,".",'Formulario PPGR4 '!$D398,".",'Formulario PPGR4 '!$E398,".",'Formulario PPGR4 '!$F398))</f>
        <v/>
      </c>
      <c r="C398" s="195" t="str">
        <f>IF('Formulario PPGR4 '!$G398="","",'[1]Formulario PPGR1'!#REF!)</f>
        <v/>
      </c>
      <c r="D398" s="195" t="str">
        <f>IF('Formulario PPGR4 '!$G398="","",'[1]Formulario PPGR1'!#REF!)</f>
        <v/>
      </c>
      <c r="E398" s="195" t="str">
        <f>IF('Formulario PPGR4 '!$G398="","",'[1]Formulario PPGR1'!#REF!)</f>
        <v/>
      </c>
      <c r="F398" s="195" t="str">
        <f>IF('Formulario PPGR4 '!$G398="","",'[1]Formulario PPGR1'!#REF!)</f>
        <v/>
      </c>
      <c r="G398" s="208"/>
      <c r="H398" s="208"/>
      <c r="I398" s="194"/>
      <c r="J398" s="194"/>
      <c r="K398" s="194" t="str">
        <f>IFERROR(VLOOKUP('Formulario PPGR4 '!$J398,[1]Prov!$A$2:$B$156,2,FALSE),"")</f>
        <v/>
      </c>
      <c r="L398" s="195"/>
      <c r="M398" s="195"/>
      <c r="N398" s="195"/>
      <c r="O398" s="198" t="str">
        <f>IFERROR(VLOOKUP($G398,[1]Catalogo!$G$20:$H$25,2,FALSE),"")</f>
        <v/>
      </c>
      <c r="P398" s="200"/>
    </row>
    <row r="399" spans="2:16">
      <c r="B399" s="195" t="str">
        <f>IF('Formulario PPGR4 '!$G399="","",CONCATENATE('Formulario PPGR4 '!$C399,".",'Formulario PPGR4 '!$D399,".",'Formulario PPGR4 '!$E399,".",'Formulario PPGR4 '!$F399))</f>
        <v/>
      </c>
      <c r="C399" s="195" t="str">
        <f>IF('Formulario PPGR4 '!$G399="","",'[1]Formulario PPGR1'!#REF!)</f>
        <v/>
      </c>
      <c r="D399" s="195" t="str">
        <f>IF('Formulario PPGR4 '!$G399="","",'[1]Formulario PPGR1'!#REF!)</f>
        <v/>
      </c>
      <c r="E399" s="195" t="str">
        <f>IF('Formulario PPGR4 '!$G399="","",'[1]Formulario PPGR1'!#REF!)</f>
        <v/>
      </c>
      <c r="F399" s="195" t="str">
        <f>IF('Formulario PPGR4 '!$G399="","",'[1]Formulario PPGR1'!#REF!)</f>
        <v/>
      </c>
      <c r="G399" s="208"/>
      <c r="H399" s="208"/>
      <c r="I399" s="194"/>
      <c r="J399" s="194"/>
      <c r="K399" s="194" t="str">
        <f>IFERROR(VLOOKUP('Formulario PPGR4 '!$J399,[1]Prov!$A$2:$B$156,2,FALSE),"")</f>
        <v/>
      </c>
      <c r="L399" s="195"/>
      <c r="M399" s="195"/>
      <c r="N399" s="195"/>
      <c r="O399" s="198" t="str">
        <f>IFERROR(VLOOKUP($G399,[1]Catalogo!$G$20:$H$25,2,FALSE),"")</f>
        <v/>
      </c>
      <c r="P399" s="200"/>
    </row>
    <row r="400" spans="2:16">
      <c r="B400" s="195" t="str">
        <f>IF('Formulario PPGR4 '!$G400="","",CONCATENATE('Formulario PPGR4 '!$C400,".",'Formulario PPGR4 '!$D400,".",'Formulario PPGR4 '!$E400,".",'Formulario PPGR4 '!$F400))</f>
        <v/>
      </c>
      <c r="C400" s="195" t="str">
        <f>IF('Formulario PPGR4 '!$G400="","",'[1]Formulario PPGR1'!#REF!)</f>
        <v/>
      </c>
      <c r="D400" s="195" t="str">
        <f>IF('Formulario PPGR4 '!$G400="","",'[1]Formulario PPGR1'!#REF!)</f>
        <v/>
      </c>
      <c r="E400" s="195" t="str">
        <f>IF('Formulario PPGR4 '!$G400="","",'[1]Formulario PPGR1'!#REF!)</f>
        <v/>
      </c>
      <c r="F400" s="195" t="str">
        <f>IF('Formulario PPGR4 '!$G400="","",'[1]Formulario PPGR1'!#REF!)</f>
        <v/>
      </c>
      <c r="G400" s="208"/>
      <c r="H400" s="208"/>
      <c r="I400" s="194"/>
      <c r="J400" s="194"/>
      <c r="K400" s="194" t="str">
        <f>IFERROR(VLOOKUP('Formulario PPGR4 '!$J400,[1]Prov!$A$2:$B$156,2,FALSE),"")</f>
        <v/>
      </c>
      <c r="L400" s="195"/>
      <c r="M400" s="195"/>
      <c r="N400" s="195"/>
      <c r="O400" s="198" t="str">
        <f>IFERROR(VLOOKUP($G400,[1]Catalogo!$G$20:$H$25,2,FALSE),"")</f>
        <v/>
      </c>
      <c r="P400" s="200"/>
    </row>
    <row r="401" spans="2:16">
      <c r="B401" s="195" t="str">
        <f>IF('Formulario PPGR4 '!$G401="","",CONCATENATE('Formulario PPGR4 '!$C401,".",'Formulario PPGR4 '!$D401,".",'Formulario PPGR4 '!$E401,".",'Formulario PPGR4 '!$F401))</f>
        <v/>
      </c>
      <c r="C401" s="195" t="str">
        <f>IF('Formulario PPGR4 '!$G401="","",'[1]Formulario PPGR1'!#REF!)</f>
        <v/>
      </c>
      <c r="D401" s="195" t="str">
        <f>IF('Formulario PPGR4 '!$G401="","",'[1]Formulario PPGR1'!#REF!)</f>
        <v/>
      </c>
      <c r="E401" s="195" t="str">
        <f>IF('Formulario PPGR4 '!$G401="","",'[1]Formulario PPGR1'!#REF!)</f>
        <v/>
      </c>
      <c r="F401" s="195" t="str">
        <f>IF('Formulario PPGR4 '!$G401="","",'[1]Formulario PPGR1'!#REF!)</f>
        <v/>
      </c>
      <c r="G401" s="208"/>
      <c r="H401" s="208"/>
      <c r="I401" s="194"/>
      <c r="J401" s="194"/>
      <c r="K401" s="194" t="str">
        <f>IFERROR(VLOOKUP('Formulario PPGR4 '!$J401,[1]Prov!$A$2:$B$156,2,FALSE),"")</f>
        <v/>
      </c>
      <c r="L401" s="195"/>
      <c r="M401" s="195"/>
      <c r="N401" s="195"/>
      <c r="O401" s="198" t="str">
        <f>IFERROR(VLOOKUP($G401,[1]Catalogo!$G$20:$H$25,2,FALSE),"")</f>
        <v/>
      </c>
      <c r="P401" s="200"/>
    </row>
    <row r="402" spans="2:16">
      <c r="B402" s="195" t="str">
        <f>IF('Formulario PPGR4 '!$G402="","",CONCATENATE('Formulario PPGR4 '!$C402,".",'Formulario PPGR4 '!$D402,".",'Formulario PPGR4 '!$E402,".",'Formulario PPGR4 '!$F402))</f>
        <v/>
      </c>
      <c r="C402" s="195" t="str">
        <f>IF('Formulario PPGR4 '!$G402="","",'[1]Formulario PPGR1'!#REF!)</f>
        <v/>
      </c>
      <c r="D402" s="195" t="str">
        <f>IF('Formulario PPGR4 '!$G402="","",'[1]Formulario PPGR1'!#REF!)</f>
        <v/>
      </c>
      <c r="E402" s="195" t="str">
        <f>IF('Formulario PPGR4 '!$G402="","",'[1]Formulario PPGR1'!#REF!)</f>
        <v/>
      </c>
      <c r="F402" s="195" t="str">
        <f>IF('Formulario PPGR4 '!$G402="","",'[1]Formulario PPGR1'!#REF!)</f>
        <v/>
      </c>
      <c r="G402" s="208"/>
      <c r="H402" s="208"/>
      <c r="I402" s="194"/>
      <c r="J402" s="194"/>
      <c r="K402" s="194" t="str">
        <f>IFERROR(VLOOKUP('Formulario PPGR4 '!$J402,[1]Prov!$A$2:$B$156,2,FALSE),"")</f>
        <v/>
      </c>
      <c r="L402" s="195"/>
      <c r="M402" s="195"/>
      <c r="N402" s="195"/>
      <c r="O402" s="198" t="str">
        <f>IFERROR(VLOOKUP($G402,[1]Catalogo!$G$20:$H$25,2,FALSE),"")</f>
        <v/>
      </c>
      <c r="P402" s="200"/>
    </row>
    <row r="403" spans="2:16">
      <c r="B403" s="195" t="str">
        <f>IF('Formulario PPGR4 '!$G403="","",CONCATENATE('Formulario PPGR4 '!$C403,".",'Formulario PPGR4 '!$D403,".",'Formulario PPGR4 '!$E403,".",'Formulario PPGR4 '!$F403))</f>
        <v/>
      </c>
      <c r="C403" s="195" t="str">
        <f>IF('Formulario PPGR4 '!$G403="","",'[1]Formulario PPGR1'!#REF!)</f>
        <v/>
      </c>
      <c r="D403" s="195" t="str">
        <f>IF('Formulario PPGR4 '!$G403="","",'[1]Formulario PPGR1'!#REF!)</f>
        <v/>
      </c>
      <c r="E403" s="195" t="str">
        <f>IF('Formulario PPGR4 '!$G403="","",'[1]Formulario PPGR1'!#REF!)</f>
        <v/>
      </c>
      <c r="F403" s="195" t="str">
        <f>IF('Formulario PPGR4 '!$G403="","",'[1]Formulario PPGR1'!#REF!)</f>
        <v/>
      </c>
      <c r="G403" s="208"/>
      <c r="H403" s="208"/>
      <c r="I403" s="194"/>
      <c r="J403" s="194"/>
      <c r="K403" s="194" t="str">
        <f>IFERROR(VLOOKUP('Formulario PPGR4 '!$J403,[1]Prov!$A$2:$B$156,2,FALSE),"")</f>
        <v/>
      </c>
      <c r="L403" s="195"/>
      <c r="M403" s="195"/>
      <c r="N403" s="195"/>
      <c r="O403" s="198" t="str">
        <f>IFERROR(VLOOKUP($G403,[1]Catalogo!$G$20:$H$25,2,FALSE),"")</f>
        <v/>
      </c>
      <c r="P403" s="200"/>
    </row>
    <row r="404" spans="2:16">
      <c r="B404" s="195" t="str">
        <f>IF('Formulario PPGR4 '!$G404="","",CONCATENATE('Formulario PPGR4 '!$C404,".",'Formulario PPGR4 '!$D404,".",'Formulario PPGR4 '!$E404,".",'Formulario PPGR4 '!$F404))</f>
        <v/>
      </c>
      <c r="C404" s="195" t="str">
        <f>IF('Formulario PPGR4 '!$G404="","",'[1]Formulario PPGR1'!#REF!)</f>
        <v/>
      </c>
      <c r="D404" s="195" t="str">
        <f>IF('Formulario PPGR4 '!$G404="","",'[1]Formulario PPGR1'!#REF!)</f>
        <v/>
      </c>
      <c r="E404" s="195" t="str">
        <f>IF('Formulario PPGR4 '!$G404="","",'[1]Formulario PPGR1'!#REF!)</f>
        <v/>
      </c>
      <c r="F404" s="195" t="str">
        <f>IF('Formulario PPGR4 '!$G404="","",'[1]Formulario PPGR1'!#REF!)</f>
        <v/>
      </c>
      <c r="G404" s="208"/>
      <c r="H404" s="208"/>
      <c r="I404" s="194"/>
      <c r="J404" s="194"/>
      <c r="K404" s="194" t="str">
        <f>IFERROR(VLOOKUP('Formulario PPGR4 '!$J404,[1]Prov!$A$2:$B$156,2,FALSE),"")</f>
        <v/>
      </c>
      <c r="L404" s="195"/>
      <c r="M404" s="195"/>
      <c r="N404" s="195"/>
      <c r="O404" s="198" t="str">
        <f>IFERROR(VLOOKUP($G404,[1]Catalogo!$G$20:$H$25,2,FALSE),"")</f>
        <v/>
      </c>
      <c r="P404" s="200"/>
    </row>
    <row r="405" spans="2:16">
      <c r="B405" s="195" t="str">
        <f>IF('Formulario PPGR4 '!$G405="","",CONCATENATE('Formulario PPGR4 '!$C405,".",'Formulario PPGR4 '!$D405,".",'Formulario PPGR4 '!$E405,".",'Formulario PPGR4 '!$F405))</f>
        <v/>
      </c>
      <c r="C405" s="195" t="str">
        <f>IF('Formulario PPGR4 '!$G405="","",'[1]Formulario PPGR1'!#REF!)</f>
        <v/>
      </c>
      <c r="D405" s="195" t="str">
        <f>IF('Formulario PPGR4 '!$G405="","",'[1]Formulario PPGR1'!#REF!)</f>
        <v/>
      </c>
      <c r="E405" s="195" t="str">
        <f>IF('Formulario PPGR4 '!$G405="","",'[1]Formulario PPGR1'!#REF!)</f>
        <v/>
      </c>
      <c r="F405" s="195" t="str">
        <f>IF('Formulario PPGR4 '!$G405="","",'[1]Formulario PPGR1'!#REF!)</f>
        <v/>
      </c>
      <c r="G405" s="208"/>
      <c r="H405" s="208"/>
      <c r="I405" s="194"/>
      <c r="J405" s="194"/>
      <c r="K405" s="194" t="str">
        <f>IFERROR(VLOOKUP('Formulario PPGR4 '!$J405,[1]Prov!$A$2:$B$156,2,FALSE),"")</f>
        <v/>
      </c>
      <c r="L405" s="195"/>
      <c r="M405" s="195"/>
      <c r="N405" s="195"/>
      <c r="O405" s="198" t="str">
        <f>IFERROR(VLOOKUP($G405,[1]Catalogo!$G$20:$H$25,2,FALSE),"")</f>
        <v/>
      </c>
      <c r="P405" s="200"/>
    </row>
    <row r="406" spans="2:16">
      <c r="B406" s="195" t="str">
        <f>IF('Formulario PPGR4 '!$G406="","",CONCATENATE('Formulario PPGR4 '!$C406,".",'Formulario PPGR4 '!$D406,".",'Formulario PPGR4 '!$E406,".",'Formulario PPGR4 '!$F406))</f>
        <v/>
      </c>
      <c r="C406" s="195" t="str">
        <f>IF('Formulario PPGR4 '!$G406="","",'[1]Formulario PPGR1'!#REF!)</f>
        <v/>
      </c>
      <c r="D406" s="195" t="str">
        <f>IF('Formulario PPGR4 '!$G406="","",'[1]Formulario PPGR1'!#REF!)</f>
        <v/>
      </c>
      <c r="E406" s="195" t="str">
        <f>IF('Formulario PPGR4 '!$G406="","",'[1]Formulario PPGR1'!#REF!)</f>
        <v/>
      </c>
      <c r="F406" s="195" t="str">
        <f>IF('Formulario PPGR4 '!$G406="","",'[1]Formulario PPGR1'!#REF!)</f>
        <v/>
      </c>
      <c r="G406" s="208"/>
      <c r="H406" s="208"/>
      <c r="I406" s="194"/>
      <c r="J406" s="194"/>
      <c r="K406" s="194" t="str">
        <f>IFERROR(VLOOKUP('Formulario PPGR4 '!$J406,[1]Prov!$A$2:$B$156,2,FALSE),"")</f>
        <v/>
      </c>
      <c r="L406" s="195"/>
      <c r="M406" s="195"/>
      <c r="N406" s="195"/>
      <c r="O406" s="198" t="str">
        <f>IFERROR(VLOOKUP($G406,[1]Catalogo!$G$20:$H$25,2,FALSE),"")</f>
        <v/>
      </c>
      <c r="P406" s="200"/>
    </row>
    <row r="407" spans="2:16">
      <c r="B407" s="195" t="str">
        <f>IF('Formulario PPGR4 '!$G407="","",CONCATENATE('Formulario PPGR4 '!$C407,".",'Formulario PPGR4 '!$D407,".",'Formulario PPGR4 '!$E407,".",'Formulario PPGR4 '!$F407))</f>
        <v/>
      </c>
      <c r="C407" s="195" t="str">
        <f>IF('Formulario PPGR4 '!$G407="","",'[1]Formulario PPGR1'!#REF!)</f>
        <v/>
      </c>
      <c r="D407" s="195" t="str">
        <f>IF('Formulario PPGR4 '!$G407="","",'[1]Formulario PPGR1'!#REF!)</f>
        <v/>
      </c>
      <c r="E407" s="195" t="str">
        <f>IF('Formulario PPGR4 '!$G407="","",'[1]Formulario PPGR1'!#REF!)</f>
        <v/>
      </c>
      <c r="F407" s="195" t="str">
        <f>IF('Formulario PPGR4 '!$G407="","",'[1]Formulario PPGR1'!#REF!)</f>
        <v/>
      </c>
      <c r="G407" s="208"/>
      <c r="H407" s="208"/>
      <c r="I407" s="194"/>
      <c r="J407" s="194"/>
      <c r="K407" s="194" t="str">
        <f>IFERROR(VLOOKUP('Formulario PPGR4 '!$J407,[1]Prov!$A$2:$B$156,2,FALSE),"")</f>
        <v/>
      </c>
      <c r="L407" s="195"/>
      <c r="M407" s="195"/>
      <c r="N407" s="195"/>
      <c r="O407" s="198" t="str">
        <f>IFERROR(VLOOKUP($G407,[1]Catalogo!$G$20:$H$25,2,FALSE),"")</f>
        <v/>
      </c>
      <c r="P407" s="200"/>
    </row>
    <row r="408" spans="2:16">
      <c r="B408" s="195" t="str">
        <f>IF('Formulario PPGR4 '!$G408="","",CONCATENATE('Formulario PPGR4 '!$C408,".",'Formulario PPGR4 '!$D408,".",'Formulario PPGR4 '!$E408,".",'Formulario PPGR4 '!$F408))</f>
        <v/>
      </c>
      <c r="C408" s="195" t="str">
        <f>IF('Formulario PPGR4 '!$G408="","",'[1]Formulario PPGR1'!#REF!)</f>
        <v/>
      </c>
      <c r="D408" s="195" t="str">
        <f>IF('Formulario PPGR4 '!$G408="","",'[1]Formulario PPGR1'!#REF!)</f>
        <v/>
      </c>
      <c r="E408" s="195" t="str">
        <f>IF('Formulario PPGR4 '!$G408="","",'[1]Formulario PPGR1'!#REF!)</f>
        <v/>
      </c>
      <c r="F408" s="195" t="str">
        <f>IF('Formulario PPGR4 '!$G408="","",'[1]Formulario PPGR1'!#REF!)</f>
        <v/>
      </c>
      <c r="G408" s="208"/>
      <c r="H408" s="208"/>
      <c r="I408" s="194"/>
      <c r="J408" s="194"/>
      <c r="K408" s="194" t="str">
        <f>IFERROR(VLOOKUP('Formulario PPGR4 '!$J408,[1]Prov!$A$2:$B$156,2,FALSE),"")</f>
        <v/>
      </c>
      <c r="L408" s="195"/>
      <c r="M408" s="195"/>
      <c r="N408" s="195"/>
      <c r="O408" s="198" t="str">
        <f>IFERROR(VLOOKUP($G408,[1]Catalogo!$G$20:$H$25,2,FALSE),"")</f>
        <v/>
      </c>
      <c r="P408" s="200"/>
    </row>
    <row r="409" spans="2:16">
      <c r="B409" s="195" t="str">
        <f>IF('Formulario PPGR4 '!$G409="","",CONCATENATE('Formulario PPGR4 '!$C409,".",'Formulario PPGR4 '!$D409,".",'Formulario PPGR4 '!$E409,".",'Formulario PPGR4 '!$F409))</f>
        <v/>
      </c>
      <c r="C409" s="195" t="str">
        <f>IF('Formulario PPGR4 '!$G409="","",'[1]Formulario PPGR1'!#REF!)</f>
        <v/>
      </c>
      <c r="D409" s="195" t="str">
        <f>IF('Formulario PPGR4 '!$G409="","",'[1]Formulario PPGR1'!#REF!)</f>
        <v/>
      </c>
      <c r="E409" s="195" t="str">
        <f>IF('Formulario PPGR4 '!$G409="","",'[1]Formulario PPGR1'!#REF!)</f>
        <v/>
      </c>
      <c r="F409" s="195" t="str">
        <f>IF('Formulario PPGR4 '!$G409="","",'[1]Formulario PPGR1'!#REF!)</f>
        <v/>
      </c>
      <c r="G409" s="208"/>
      <c r="H409" s="208"/>
      <c r="I409" s="194"/>
      <c r="J409" s="194"/>
      <c r="K409" s="194" t="str">
        <f>IFERROR(VLOOKUP('Formulario PPGR4 '!$J409,[1]Prov!$A$2:$B$156,2,FALSE),"")</f>
        <v/>
      </c>
      <c r="L409" s="195"/>
      <c r="M409" s="195"/>
      <c r="N409" s="195"/>
      <c r="O409" s="198" t="str">
        <f>IFERROR(VLOOKUP($G409,[1]Catalogo!$G$20:$H$25,2,FALSE),"")</f>
        <v/>
      </c>
      <c r="P409" s="200"/>
    </row>
    <row r="410" spans="2:16">
      <c r="B410" s="195" t="str">
        <f>IF('Formulario PPGR4 '!$G410="","",CONCATENATE('Formulario PPGR4 '!$C410,".",'Formulario PPGR4 '!$D410,".",'Formulario PPGR4 '!$E410,".",'Formulario PPGR4 '!$F410))</f>
        <v/>
      </c>
      <c r="C410" s="195" t="str">
        <f>IF('Formulario PPGR4 '!$G410="","",'[1]Formulario PPGR1'!#REF!)</f>
        <v/>
      </c>
      <c r="D410" s="195" t="str">
        <f>IF('Formulario PPGR4 '!$G410="","",'[1]Formulario PPGR1'!#REF!)</f>
        <v/>
      </c>
      <c r="E410" s="195" t="str">
        <f>IF('Formulario PPGR4 '!$G410="","",'[1]Formulario PPGR1'!#REF!)</f>
        <v/>
      </c>
      <c r="F410" s="195" t="str">
        <f>IF('Formulario PPGR4 '!$G410="","",'[1]Formulario PPGR1'!#REF!)</f>
        <v/>
      </c>
      <c r="G410" s="208"/>
      <c r="H410" s="208"/>
      <c r="I410" s="194"/>
      <c r="J410" s="194"/>
      <c r="K410" s="194" t="str">
        <f>IFERROR(VLOOKUP('Formulario PPGR4 '!$J410,[1]Prov!$A$2:$B$156,2,FALSE),"")</f>
        <v/>
      </c>
      <c r="L410" s="195"/>
      <c r="M410" s="195"/>
      <c r="N410" s="195"/>
      <c r="O410" s="198" t="str">
        <f>IFERROR(VLOOKUP($G410,[1]Catalogo!$G$20:$H$25,2,FALSE),"")</f>
        <v/>
      </c>
      <c r="P410" s="200"/>
    </row>
    <row r="411" spans="2:16">
      <c r="B411" s="195" t="str">
        <f>IF('Formulario PPGR4 '!$G411="","",CONCATENATE('Formulario PPGR4 '!$C411,".",'Formulario PPGR4 '!$D411,".",'Formulario PPGR4 '!$E411,".",'Formulario PPGR4 '!$F411))</f>
        <v/>
      </c>
      <c r="C411" s="195" t="str">
        <f>IF('Formulario PPGR4 '!$G411="","",'[1]Formulario PPGR1'!#REF!)</f>
        <v/>
      </c>
      <c r="D411" s="195" t="str">
        <f>IF('Formulario PPGR4 '!$G411="","",'[1]Formulario PPGR1'!#REF!)</f>
        <v/>
      </c>
      <c r="E411" s="195" t="str">
        <f>IF('Formulario PPGR4 '!$G411="","",'[1]Formulario PPGR1'!#REF!)</f>
        <v/>
      </c>
      <c r="F411" s="195" t="str">
        <f>IF('Formulario PPGR4 '!$G411="","",'[1]Formulario PPGR1'!#REF!)</f>
        <v/>
      </c>
      <c r="G411" s="208"/>
      <c r="H411" s="208"/>
      <c r="I411" s="194"/>
      <c r="J411" s="194"/>
      <c r="K411" s="194" t="str">
        <f>IFERROR(VLOOKUP('Formulario PPGR4 '!$J411,[1]Prov!$A$2:$B$156,2,FALSE),"")</f>
        <v/>
      </c>
      <c r="L411" s="195"/>
      <c r="M411" s="195"/>
      <c r="N411" s="195"/>
      <c r="O411" s="198" t="str">
        <f>IFERROR(VLOOKUP($G411,[1]Catalogo!$G$20:$H$25,2,FALSE),"")</f>
        <v/>
      </c>
      <c r="P411" s="200"/>
    </row>
  </sheetData>
  <dataValidations count="6">
    <dataValidation type="list" allowBlank="1" showInputMessage="1" showErrorMessage="1" sqref="H9:H411" xr:uid="{00000000-0002-0000-0400-000001000000}">
      <formula1>LsTipoEESS</formula1>
    </dataValidation>
    <dataValidation type="whole" allowBlank="1" showInputMessage="1" showErrorMessage="1" sqref="N9:N411" xr:uid="{00000000-0002-0000-0400-000005000000}">
      <formula1>0</formula1>
      <formula2>1000000</formula2>
    </dataValidation>
    <dataValidation type="list" allowBlank="1" showInputMessage="1" showErrorMessage="1" sqref="L158:L411" xr:uid="{00000000-0002-0000-0400-000004000000}">
      <formula1>INDIRECT($K158)</formula1>
    </dataValidation>
    <dataValidation type="list" allowBlank="1" showInputMessage="1" showErrorMessage="1" sqref="P9:P411" xr:uid="{00000000-0002-0000-0400-000003000000}">
      <formula1>lsFuentesFinanciamiento</formula1>
    </dataValidation>
    <dataValidation type="list" allowBlank="1" showInputMessage="1" showErrorMessage="1" sqref="G9:G45" xr:uid="{00000000-0002-0000-0400-000002000000}">
      <formula1>lsTipoIntervencion</formula1>
    </dataValidation>
    <dataValidation type="list" allowBlank="1" showInputMessage="1" showErrorMessage="1" sqref="J9:J411 K9:L157" xr:uid="{00000000-0002-0000-0400-000000000000}">
      <formula1>Provincias</formula1>
    </dataValidation>
  </dataValidations>
  <pageMargins left="1.0629921259842521" right="0.11811023622047245" top="0.94488188976377963" bottom="0.15748031496062992" header="0" footer="0"/>
  <pageSetup scale="75" orientation="landscape" r:id="rId1"/>
  <headerFooter alignWithMargins="0"/>
  <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B1:AD1771"/>
  <sheetViews>
    <sheetView showGridLines="0" topLeftCell="A8" zoomScale="80" zoomScaleNormal="80" workbookViewId="0">
      <selection activeCell="U28" sqref="U28"/>
    </sheetView>
  </sheetViews>
  <sheetFormatPr defaultColWidth="9.140625" defaultRowHeight="12.75"/>
  <cols>
    <col min="1" max="1" width="3.85546875" style="2" customWidth="1"/>
    <col min="2" max="4" width="6.5703125" style="2" hidden="1" customWidth="1"/>
    <col min="5" max="5" width="8" style="2" hidden="1" customWidth="1"/>
    <col min="6" max="6" width="6.5703125" style="2" hidden="1" customWidth="1"/>
    <col min="7" max="7" width="26" style="4" customWidth="1"/>
    <col min="8" max="8" width="22.7109375" style="4" customWidth="1"/>
    <col min="9" max="9" width="15.140625" style="4" hidden="1" customWidth="1"/>
    <col min="10" max="10" width="0.28515625" style="4" customWidth="1"/>
    <col min="11" max="11" width="28.140625" style="4" customWidth="1"/>
    <col min="12" max="12" width="21.5703125" style="4" customWidth="1"/>
    <col min="13" max="13" width="23" style="4" customWidth="1"/>
    <col min="14" max="14" width="21.140625" style="4" customWidth="1"/>
    <col min="15" max="15" width="11.42578125" style="4" hidden="1" customWidth="1"/>
    <col min="16" max="16" width="22.85546875" style="4" customWidth="1"/>
    <col min="17" max="19" width="18" style="4" customWidth="1"/>
    <col min="20" max="20" width="18.140625" style="4" customWidth="1"/>
    <col min="21" max="21" width="20.85546875" style="4" customWidth="1"/>
    <col min="22" max="22" width="25.85546875" style="2" customWidth="1"/>
    <col min="23" max="16384" width="9.140625" style="2"/>
  </cols>
  <sheetData>
    <row r="1" spans="2:30" ht="15" customHeight="1">
      <c r="G1" s="175"/>
      <c r="H1" s="175"/>
      <c r="I1" s="175"/>
      <c r="J1" s="175"/>
      <c r="K1" s="175"/>
      <c r="L1" s="175"/>
      <c r="M1" s="175"/>
      <c r="N1" s="175"/>
      <c r="O1" s="175"/>
      <c r="P1" s="175"/>
      <c r="Q1" s="175"/>
      <c r="R1" s="2"/>
      <c r="S1" s="2"/>
      <c r="T1" s="2"/>
      <c r="U1" s="2"/>
      <c r="W1" s="176"/>
      <c r="X1" s="176"/>
      <c r="Y1" s="176"/>
      <c r="Z1" s="176"/>
      <c r="AA1" s="176"/>
      <c r="AB1" s="176"/>
      <c r="AC1" s="176"/>
      <c r="AD1"/>
    </row>
    <row r="2" spans="2:30" customFormat="1" ht="15.75">
      <c r="H2" s="172" t="str">
        <f>'Formulario PPGR1'!I2</f>
        <v>Servicio Nacional de Salud</v>
      </c>
      <c r="I2" s="172"/>
      <c r="L2" s="1"/>
      <c r="M2" s="1"/>
      <c r="N2" s="1"/>
      <c r="O2" s="1"/>
      <c r="P2" s="1"/>
      <c r="Q2" s="1"/>
      <c r="R2" s="1"/>
      <c r="S2" s="1"/>
      <c r="T2" s="1"/>
      <c r="U2" s="1"/>
      <c r="V2" s="1"/>
      <c r="W2" s="129"/>
      <c r="X2" s="129"/>
      <c r="Y2" s="129"/>
      <c r="Z2" s="130"/>
    </row>
    <row r="3" spans="2:30" customFormat="1" ht="15">
      <c r="H3" s="173" t="str">
        <f>'Formulario PPGR1'!I3</f>
        <v>Dirección de Planificación y Desarrollo</v>
      </c>
      <c r="I3" s="173"/>
      <c r="L3" s="1"/>
      <c r="M3" s="1"/>
      <c r="N3" s="1"/>
      <c r="O3" s="1"/>
      <c r="P3" s="1"/>
      <c r="Q3" s="1"/>
      <c r="R3" s="1"/>
      <c r="S3" s="1"/>
      <c r="T3" s="1"/>
      <c r="U3" s="1"/>
      <c r="V3" s="1"/>
      <c r="W3" s="129"/>
      <c r="X3" s="129"/>
      <c r="Y3" s="129"/>
      <c r="Z3" s="130"/>
    </row>
    <row r="4" spans="2:30" customFormat="1" ht="15">
      <c r="H4" s="174" t="str">
        <f>'Formulario PPGR1'!I4</f>
        <v xml:space="preserve">Plan Operativo Anual </v>
      </c>
      <c r="I4" s="174"/>
      <c r="L4" s="1"/>
      <c r="M4" s="1"/>
      <c r="N4" s="1"/>
      <c r="O4" s="1"/>
      <c r="P4" s="1"/>
      <c r="Q4" s="1"/>
      <c r="R4" s="1"/>
      <c r="S4" s="1"/>
      <c r="T4" s="1"/>
      <c r="U4" s="1"/>
      <c r="V4" s="1"/>
      <c r="W4" s="129"/>
      <c r="X4" s="129"/>
      <c r="Y4" s="129"/>
      <c r="Z4" s="130"/>
    </row>
    <row r="5" spans="2:30" customFormat="1" ht="15">
      <c r="H5" s="174" t="s">
        <v>1134</v>
      </c>
      <c r="I5" s="174"/>
      <c r="L5" s="1"/>
      <c r="M5" s="1"/>
      <c r="N5" s="1"/>
      <c r="O5" s="1"/>
      <c r="P5" s="1"/>
      <c r="Q5" s="1"/>
      <c r="R5" s="1"/>
      <c r="S5" s="1"/>
      <c r="T5" s="1"/>
      <c r="U5" s="1"/>
      <c r="V5" s="1"/>
      <c r="W5" s="129"/>
      <c r="X5" s="129"/>
      <c r="Y5" s="129"/>
      <c r="Z5" s="130"/>
    </row>
    <row r="6" spans="2:30" ht="15">
      <c r="G6" s="177"/>
      <c r="H6" s="121" t="str">
        <f>'Formulario PPGR1'!$L$3</f>
        <v>R10 - SRS Ozama</v>
      </c>
      <c r="I6" s="121"/>
      <c r="J6" s="2"/>
      <c r="K6" s="2"/>
      <c r="L6" s="1"/>
      <c r="M6" s="1"/>
      <c r="N6" s="1"/>
      <c r="O6" s="1"/>
      <c r="P6" s="1"/>
      <c r="Q6" s="1"/>
      <c r="R6" s="1"/>
      <c r="S6" s="1"/>
      <c r="T6" s="2"/>
      <c r="U6" s="2"/>
      <c r="W6" s="176"/>
      <c r="X6" s="176"/>
      <c r="Y6" s="176"/>
      <c r="Z6" s="176"/>
      <c r="AA6" s="176"/>
      <c r="AB6" s="176"/>
      <c r="AC6" s="176"/>
      <c r="AD6"/>
    </row>
    <row r="8" spans="2:30" ht="51">
      <c r="B8" s="205" t="s">
        <v>118</v>
      </c>
      <c r="C8" s="206" t="s">
        <v>119</v>
      </c>
      <c r="D8" s="206" t="s">
        <v>120</v>
      </c>
      <c r="E8" s="206" t="s">
        <v>121</v>
      </c>
      <c r="F8" s="207" t="s">
        <v>230</v>
      </c>
      <c r="G8" s="178" t="s">
        <v>1135</v>
      </c>
      <c r="H8" s="178" t="s">
        <v>1136</v>
      </c>
      <c r="I8" s="189" t="s">
        <v>943</v>
      </c>
      <c r="J8" s="178" t="s">
        <v>1137</v>
      </c>
      <c r="K8" s="178" t="s">
        <v>936</v>
      </c>
      <c r="L8" s="178" t="s">
        <v>984</v>
      </c>
      <c r="M8" s="178" t="s">
        <v>985</v>
      </c>
      <c r="N8" s="178" t="s">
        <v>986</v>
      </c>
      <c r="O8" s="178" t="s">
        <v>987</v>
      </c>
      <c r="P8" s="178" t="s">
        <v>988</v>
      </c>
      <c r="Q8" s="180" t="s">
        <v>937</v>
      </c>
      <c r="R8" s="180" t="s">
        <v>938</v>
      </c>
      <c r="S8" s="180" t="s">
        <v>939</v>
      </c>
      <c r="T8" s="179" t="s">
        <v>1138</v>
      </c>
      <c r="U8" s="180" t="s">
        <v>941</v>
      </c>
      <c r="V8" s="181" t="s">
        <v>942</v>
      </c>
    </row>
    <row r="9" spans="2:30" ht="30.75" customHeight="1">
      <c r="B9" s="206" t="e">
        <f>IF('Formulario PPGR5'!$G9="","",CONCATENATE('Formulario PPGR5'!$C9,".",'Formulario PPGR5'!$D9,".",'Formulario PPGR5'!$E9,".",'Formulario PPGR5'!$F9))</f>
        <v>#REF!</v>
      </c>
      <c r="C9" s="206" t="e">
        <f>IF('Formulario PPGR5'!$G9="","",'Formulario PPGR1'!#REF!)</f>
        <v>#REF!</v>
      </c>
      <c r="D9" s="206" t="e">
        <f>IF('Formulario PPGR5'!$G9="","",'Formulario PPGR1'!#REF!)</f>
        <v>#REF!</v>
      </c>
      <c r="E9" s="206" t="e">
        <f>IF('Formulario PPGR5'!$G9="","",'Formulario PPGR1'!#REF!)</f>
        <v>#REF!</v>
      </c>
      <c r="F9" s="206" t="e">
        <f>IF('Formulario PPGR5'!$G9="","",'Formulario PPGR1'!#REF!)</f>
        <v>#REF!</v>
      </c>
      <c r="G9" s="192" t="s">
        <v>1139</v>
      </c>
      <c r="H9" s="209" t="s">
        <v>1140</v>
      </c>
      <c r="I9" s="210" t="s">
        <v>1141</v>
      </c>
      <c r="J9" s="209"/>
      <c r="K9" s="209" t="s">
        <v>1142</v>
      </c>
      <c r="L9" s="192" t="s">
        <v>120</v>
      </c>
      <c r="M9" s="211" t="s">
        <v>1143</v>
      </c>
      <c r="N9" s="211" t="s">
        <v>997</v>
      </c>
      <c r="O9" s="212"/>
      <c r="P9" s="212" t="s">
        <v>993</v>
      </c>
      <c r="Q9" s="213" t="s">
        <v>994</v>
      </c>
      <c r="R9" s="696">
        <v>30</v>
      </c>
      <c r="S9" s="712">
        <v>15000</v>
      </c>
      <c r="T9" s="713">
        <f>+[2]!Tabla465[[#This Row],[Cantidad de Insumos]]*[2]!Tabla465[[#This Row],[Precio Unitario]]</f>
        <v>450000</v>
      </c>
      <c r="U9" s="214" t="s">
        <v>1144</v>
      </c>
      <c r="V9" s="215" t="s">
        <v>947</v>
      </c>
    </row>
    <row r="10" spans="2:30" ht="26.25" customHeight="1">
      <c r="B10" s="206" t="e">
        <f>IF('Formulario PPGR5'!$G10="","",CONCATENATE('Formulario PPGR5'!$C10,".",'Formulario PPGR5'!$D10,".",'Formulario PPGR5'!$E10,".",'Formulario PPGR5'!$F10))</f>
        <v>#REF!</v>
      </c>
      <c r="C10" s="206" t="e">
        <f>IF('Formulario PPGR5'!$G10="","",'Formulario PPGR1'!#REF!)</f>
        <v>#REF!</v>
      </c>
      <c r="D10" s="206" t="e">
        <f>IF('Formulario PPGR5'!$G10="","",'Formulario PPGR1'!#REF!)</f>
        <v>#REF!</v>
      </c>
      <c r="E10" s="206" t="e">
        <f>IF('Formulario PPGR5'!$G10="","",'Formulario PPGR1'!#REF!)</f>
        <v>#REF!</v>
      </c>
      <c r="F10" s="206" t="e">
        <f>IF('Formulario PPGR5'!$G10="","",'Formulario PPGR1'!#REF!)</f>
        <v>#REF!</v>
      </c>
      <c r="G10" s="192" t="s">
        <v>1139</v>
      </c>
      <c r="H10" s="209" t="s">
        <v>1140</v>
      </c>
      <c r="I10" s="210" t="s">
        <v>1141</v>
      </c>
      <c r="J10" s="209"/>
      <c r="K10" s="209" t="s">
        <v>1145</v>
      </c>
      <c r="L10" s="192" t="s">
        <v>120</v>
      </c>
      <c r="M10" s="211" t="s">
        <v>1143</v>
      </c>
      <c r="N10" s="211" t="s">
        <v>997</v>
      </c>
      <c r="O10" s="212"/>
      <c r="P10" s="212" t="s">
        <v>993</v>
      </c>
      <c r="Q10" s="213" t="s">
        <v>994</v>
      </c>
      <c r="R10" s="696">
        <v>50</v>
      </c>
      <c r="S10" s="712">
        <v>16000</v>
      </c>
      <c r="T10" s="713">
        <f>+[2]!Tabla465[[#This Row],[Cantidad de Insumos]]*[2]!Tabla465[[#This Row],[Precio Unitario]]</f>
        <v>800000</v>
      </c>
      <c r="U10" s="214" t="s">
        <v>1146</v>
      </c>
      <c r="V10" s="215" t="s">
        <v>947</v>
      </c>
    </row>
    <row r="11" spans="2:30" ht="25.5">
      <c r="B11" s="206" t="e">
        <f>IF('Formulario PPGR5'!$G11="","",CONCATENATE('Formulario PPGR5'!$C11,".",'Formulario PPGR5'!$D11,".",'Formulario PPGR5'!$E11,".",'Formulario PPGR5'!$F11))</f>
        <v>#REF!</v>
      </c>
      <c r="C11" s="206" t="e">
        <f>IF('Formulario PPGR5'!$G11="","",'Formulario PPGR1'!#REF!)</f>
        <v>#REF!</v>
      </c>
      <c r="D11" s="206" t="e">
        <f>IF('Formulario PPGR5'!$G11="","",'Formulario PPGR1'!#REF!)</f>
        <v>#REF!</v>
      </c>
      <c r="E11" s="206" t="e">
        <f>IF('Formulario PPGR5'!$G11="","",'Formulario PPGR1'!#REF!)</f>
        <v>#REF!</v>
      </c>
      <c r="F11" s="206" t="e">
        <f>IF('Formulario PPGR5'!$G11="","",'Formulario PPGR1'!#REF!)</f>
        <v>#REF!</v>
      </c>
      <c r="G11" s="192" t="s">
        <v>1139</v>
      </c>
      <c r="H11" s="209" t="s">
        <v>1140</v>
      </c>
      <c r="I11" s="210" t="s">
        <v>1141</v>
      </c>
      <c r="J11" s="209"/>
      <c r="K11" s="209" t="s">
        <v>1147</v>
      </c>
      <c r="L11" s="192" t="s">
        <v>120</v>
      </c>
      <c r="M11" s="211" t="s">
        <v>1143</v>
      </c>
      <c r="N11" s="211" t="s">
        <v>997</v>
      </c>
      <c r="O11" s="212"/>
      <c r="P11" s="212" t="s">
        <v>993</v>
      </c>
      <c r="Q11" s="213" t="s">
        <v>994</v>
      </c>
      <c r="R11" s="696">
        <v>50</v>
      </c>
      <c r="S11" s="712">
        <v>35000</v>
      </c>
      <c r="T11" s="713">
        <f>+[2]!Tabla465[[#This Row],[Cantidad de Insumos]]*[2]!Tabla465[[#This Row],[Precio Unitario]]</f>
        <v>1750000</v>
      </c>
      <c r="U11" s="214" t="s">
        <v>1146</v>
      </c>
      <c r="V11" s="215" t="s">
        <v>947</v>
      </c>
    </row>
    <row r="12" spans="2:30" ht="25.5">
      <c r="B12" s="206" t="e">
        <f>IF('Formulario PPGR5'!$G12="","",CONCATENATE('Formulario PPGR5'!$C12,".",'Formulario PPGR5'!$D12,".",'Formulario PPGR5'!$E12,".",'Formulario PPGR5'!$F12))</f>
        <v>#REF!</v>
      </c>
      <c r="C12" s="206" t="e">
        <f>IF('Formulario PPGR5'!$G12="","",'Formulario PPGR1'!#REF!)</f>
        <v>#REF!</v>
      </c>
      <c r="D12" s="206" t="e">
        <f>IF('Formulario PPGR5'!$G12="","",'Formulario PPGR1'!#REF!)</f>
        <v>#REF!</v>
      </c>
      <c r="E12" s="206" t="e">
        <f>IF('Formulario PPGR5'!$G12="","",'Formulario PPGR1'!#REF!)</f>
        <v>#REF!</v>
      </c>
      <c r="F12" s="206" t="e">
        <f>IF('Formulario PPGR5'!$G12="","",'Formulario PPGR1'!#REF!)</f>
        <v>#REF!</v>
      </c>
      <c r="G12" s="192" t="s">
        <v>1139</v>
      </c>
      <c r="H12" s="209" t="s">
        <v>1140</v>
      </c>
      <c r="I12" s="210" t="s">
        <v>1141</v>
      </c>
      <c r="J12" s="209"/>
      <c r="K12" s="209" t="s">
        <v>1148</v>
      </c>
      <c r="L12" s="192" t="s">
        <v>120</v>
      </c>
      <c r="M12" s="211" t="s">
        <v>1143</v>
      </c>
      <c r="N12" s="211" t="s">
        <v>997</v>
      </c>
      <c r="O12" s="211"/>
      <c r="P12" s="212" t="s">
        <v>993</v>
      </c>
      <c r="Q12" s="213" t="s">
        <v>994</v>
      </c>
      <c r="R12" s="696">
        <v>30</v>
      </c>
      <c r="S12" s="712">
        <v>50000</v>
      </c>
      <c r="T12" s="714">
        <f>+[2]!Tabla465[[#This Row],[Cantidad de Insumos]]*[2]!Tabla465[[#This Row],[Precio Unitario]]</f>
        <v>1500000</v>
      </c>
      <c r="U12" s="214" t="s">
        <v>1146</v>
      </c>
      <c r="V12" s="215" t="s">
        <v>947</v>
      </c>
    </row>
    <row r="13" spans="2:30" ht="25.5">
      <c r="B13" s="206" t="e">
        <f>IF('Formulario PPGR5'!$G13="","",CONCATENATE('Formulario PPGR5'!$C13,".",'Formulario PPGR5'!$D13,".",'Formulario PPGR5'!$E13,".",'Formulario PPGR5'!$F13))</f>
        <v>#REF!</v>
      </c>
      <c r="C13" s="206" t="e">
        <f>IF('Formulario PPGR5'!$G13="","",'Formulario PPGR1'!#REF!)</f>
        <v>#REF!</v>
      </c>
      <c r="D13" s="206" t="e">
        <f>IF('Formulario PPGR5'!$G13="","",'Formulario PPGR1'!#REF!)</f>
        <v>#REF!</v>
      </c>
      <c r="E13" s="206" t="e">
        <f>IF('Formulario PPGR5'!$G13="","",'Formulario PPGR1'!#REF!)</f>
        <v>#REF!</v>
      </c>
      <c r="F13" s="206" t="e">
        <f>IF('Formulario PPGR5'!$G13="","",'Formulario PPGR1'!#REF!)</f>
        <v>#REF!</v>
      </c>
      <c r="G13" s="192" t="s">
        <v>1139</v>
      </c>
      <c r="H13" s="209" t="s">
        <v>1140</v>
      </c>
      <c r="I13" s="210" t="s">
        <v>1141</v>
      </c>
      <c r="J13" s="209"/>
      <c r="K13" s="209" t="s">
        <v>1149</v>
      </c>
      <c r="L13" s="192" t="s">
        <v>120</v>
      </c>
      <c r="M13" s="211" t="s">
        <v>1143</v>
      </c>
      <c r="N13" s="211" t="s">
        <v>997</v>
      </c>
      <c r="O13" s="211"/>
      <c r="P13" s="212" t="s">
        <v>993</v>
      </c>
      <c r="Q13" s="213" t="s">
        <v>994</v>
      </c>
      <c r="R13" s="696">
        <v>10</v>
      </c>
      <c r="S13" s="712">
        <v>75000</v>
      </c>
      <c r="T13" s="714">
        <f>+[2]!Tabla465[[#This Row],[Cantidad de Insumos]]*[2]!Tabla465[[#This Row],[Precio Unitario]]</f>
        <v>750000</v>
      </c>
      <c r="U13" s="214" t="s">
        <v>1146</v>
      </c>
      <c r="V13" s="215" t="s">
        <v>947</v>
      </c>
    </row>
    <row r="14" spans="2:30" ht="25.5">
      <c r="B14" s="206" t="e">
        <f>IF('Formulario PPGR5'!$G14="","",CONCATENATE('Formulario PPGR5'!$C14,".",'Formulario PPGR5'!$D14,".",'Formulario PPGR5'!$E14,".",'Formulario PPGR5'!$F14))</f>
        <v>#REF!</v>
      </c>
      <c r="C14" s="206" t="e">
        <f>IF('Formulario PPGR5'!$G14="","",'Formulario PPGR1'!#REF!)</f>
        <v>#REF!</v>
      </c>
      <c r="D14" s="206" t="e">
        <f>IF('Formulario PPGR5'!$G14="","",'Formulario PPGR1'!#REF!)</f>
        <v>#REF!</v>
      </c>
      <c r="E14" s="206" t="e">
        <f>IF('Formulario PPGR5'!$G14="","",'Formulario PPGR1'!#REF!)</f>
        <v>#REF!</v>
      </c>
      <c r="F14" s="206" t="e">
        <f>IF('Formulario PPGR5'!$G14="","",'Formulario PPGR1'!#REF!)</f>
        <v>#REF!</v>
      </c>
      <c r="G14" s="192" t="s">
        <v>1139</v>
      </c>
      <c r="H14" s="209" t="s">
        <v>1140</v>
      </c>
      <c r="I14" s="210" t="s">
        <v>1141</v>
      </c>
      <c r="J14" s="209"/>
      <c r="K14" s="209" t="s">
        <v>1150</v>
      </c>
      <c r="L14" s="192" t="s">
        <v>120</v>
      </c>
      <c r="M14" s="211" t="s">
        <v>1143</v>
      </c>
      <c r="N14" s="211" t="s">
        <v>997</v>
      </c>
      <c r="O14" s="211"/>
      <c r="P14" s="212" t="s">
        <v>993</v>
      </c>
      <c r="Q14" s="213" t="s">
        <v>994</v>
      </c>
      <c r="R14" s="696">
        <v>10</v>
      </c>
      <c r="S14" s="712">
        <v>80000</v>
      </c>
      <c r="T14" s="714">
        <f>+[2]!Tabla465[[#This Row],[Cantidad de Insumos]]*[2]!Tabla465[[#This Row],[Precio Unitario]]</f>
        <v>800000</v>
      </c>
      <c r="U14" s="214" t="s">
        <v>1146</v>
      </c>
      <c r="V14" s="215" t="s">
        <v>947</v>
      </c>
    </row>
    <row r="15" spans="2:30" ht="25.5">
      <c r="B15" s="206" t="e">
        <f>IF('Formulario PPGR5'!$G15="","",CONCATENATE('Formulario PPGR5'!$C15,".",'Formulario PPGR5'!$D15,".",'Formulario PPGR5'!$E15,".",'Formulario PPGR5'!$F15))</f>
        <v>#REF!</v>
      </c>
      <c r="C15" s="206" t="e">
        <f>IF('Formulario PPGR5'!$G15="","",'Formulario PPGR1'!#REF!)</f>
        <v>#REF!</v>
      </c>
      <c r="D15" s="206" t="e">
        <f>IF('Formulario PPGR5'!$G15="","",'Formulario PPGR1'!#REF!)</f>
        <v>#REF!</v>
      </c>
      <c r="E15" s="206" t="e">
        <f>IF('Formulario PPGR5'!$G15="","",'Formulario PPGR1'!#REF!)</f>
        <v>#REF!</v>
      </c>
      <c r="F15" s="206" t="e">
        <f>IF('Formulario PPGR5'!$G15="","",'Formulario PPGR1'!#REF!)</f>
        <v>#REF!</v>
      </c>
      <c r="G15" s="192" t="s">
        <v>1139</v>
      </c>
      <c r="H15" s="209" t="s">
        <v>1140</v>
      </c>
      <c r="I15" s="210" t="s">
        <v>1141</v>
      </c>
      <c r="J15" s="209"/>
      <c r="K15" s="209" t="s">
        <v>1151</v>
      </c>
      <c r="L15" s="192" t="s">
        <v>120</v>
      </c>
      <c r="M15" s="211" t="s">
        <v>1143</v>
      </c>
      <c r="N15" s="211" t="s">
        <v>997</v>
      </c>
      <c r="O15" s="211"/>
      <c r="P15" s="212" t="s">
        <v>993</v>
      </c>
      <c r="Q15" s="213" t="s">
        <v>994</v>
      </c>
      <c r="R15" s="696">
        <v>40</v>
      </c>
      <c r="S15" s="712">
        <v>20000</v>
      </c>
      <c r="T15" s="714">
        <f>+[2]!Tabla465[[#This Row],[Cantidad de Insumos]]*[2]!Tabla465[[#This Row],[Precio Unitario]]</f>
        <v>800000</v>
      </c>
      <c r="U15" s="214" t="s">
        <v>1144</v>
      </c>
      <c r="V15" s="215" t="s">
        <v>947</v>
      </c>
    </row>
    <row r="16" spans="2:30" ht="24.75" customHeight="1">
      <c r="B16" s="206" t="e">
        <f>IF('Formulario PPGR5'!$G16="","",CONCATENATE('Formulario PPGR5'!$C16,".",'Formulario PPGR5'!$D16,".",'Formulario PPGR5'!$E16,".",'Formulario PPGR5'!$F16))</f>
        <v>#REF!</v>
      </c>
      <c r="C16" s="206" t="e">
        <f>IF('Formulario PPGR5'!$G16="","",'Formulario PPGR1'!#REF!)</f>
        <v>#REF!</v>
      </c>
      <c r="D16" s="206" t="e">
        <f>IF('Formulario PPGR5'!$G16="","",'Formulario PPGR1'!#REF!)</f>
        <v>#REF!</v>
      </c>
      <c r="E16" s="206" t="e">
        <f>IF('Formulario PPGR5'!$G16="","",'Formulario PPGR1'!#REF!)</f>
        <v>#REF!</v>
      </c>
      <c r="F16" s="206" t="e">
        <f>IF('Formulario PPGR5'!$G16="","",'Formulario PPGR1'!#REF!)</f>
        <v>#REF!</v>
      </c>
      <c r="G16" s="192" t="s">
        <v>1139</v>
      </c>
      <c r="H16" s="209" t="s">
        <v>1140</v>
      </c>
      <c r="I16" s="210" t="s">
        <v>1141</v>
      </c>
      <c r="J16" s="209"/>
      <c r="K16" s="209" t="s">
        <v>1152</v>
      </c>
      <c r="L16" s="192" t="s">
        <v>120</v>
      </c>
      <c r="M16" s="211" t="s">
        <v>1143</v>
      </c>
      <c r="N16" s="211" t="s">
        <v>997</v>
      </c>
      <c r="O16" s="211"/>
      <c r="P16" s="212" t="s">
        <v>993</v>
      </c>
      <c r="Q16" s="213" t="s">
        <v>994</v>
      </c>
      <c r="R16" s="696">
        <v>20</v>
      </c>
      <c r="S16" s="712">
        <v>30000</v>
      </c>
      <c r="T16" s="714">
        <f>+[2]!Tabla465[[#This Row],[Cantidad de Insumos]]*[2]!Tabla465[[#This Row],[Precio Unitario]]</f>
        <v>600000</v>
      </c>
      <c r="U16" s="214" t="s">
        <v>1144</v>
      </c>
      <c r="V16" s="215" t="s">
        <v>947</v>
      </c>
    </row>
    <row r="17" spans="2:22" ht="26.25" customHeight="1">
      <c r="B17" s="206" t="e">
        <f>IF('Formulario PPGR5'!$G17="","",CONCATENATE('Formulario PPGR5'!$C17,".",'Formulario PPGR5'!$D17,".",'Formulario PPGR5'!$E17,".",'Formulario PPGR5'!$F17))</f>
        <v>#REF!</v>
      </c>
      <c r="C17" s="206" t="e">
        <f>IF('Formulario PPGR5'!$G17="","",'Formulario PPGR1'!#REF!)</f>
        <v>#REF!</v>
      </c>
      <c r="D17" s="206" t="e">
        <f>IF('Formulario PPGR5'!$G17="","",'Formulario PPGR1'!#REF!)</f>
        <v>#REF!</v>
      </c>
      <c r="E17" s="206" t="e">
        <f>IF('Formulario PPGR5'!$G17="","",'Formulario PPGR1'!#REF!)</f>
        <v>#REF!</v>
      </c>
      <c r="F17" s="206" t="e">
        <f>IF('Formulario PPGR5'!$G17="","",'Formulario PPGR1'!#REF!)</f>
        <v>#REF!</v>
      </c>
      <c r="G17" s="192" t="s">
        <v>1139</v>
      </c>
      <c r="H17" s="209" t="s">
        <v>1140</v>
      </c>
      <c r="I17" s="210" t="s">
        <v>1141</v>
      </c>
      <c r="J17" s="209"/>
      <c r="K17" s="209" t="s">
        <v>1153</v>
      </c>
      <c r="L17" s="192" t="s">
        <v>120</v>
      </c>
      <c r="M17" s="211" t="s">
        <v>1143</v>
      </c>
      <c r="N17" s="211" t="s">
        <v>997</v>
      </c>
      <c r="O17" s="211"/>
      <c r="P17" s="212" t="s">
        <v>993</v>
      </c>
      <c r="Q17" s="213" t="s">
        <v>994</v>
      </c>
      <c r="R17" s="696">
        <v>50</v>
      </c>
      <c r="S17" s="712">
        <v>7000</v>
      </c>
      <c r="T17" s="714">
        <f>+[2]!Tabla465[[#This Row],[Cantidad de Insumos]]*[2]!Tabla465[[#This Row],[Precio Unitario]]</f>
        <v>350000</v>
      </c>
      <c r="U17" s="214" t="s">
        <v>1144</v>
      </c>
      <c r="V17" s="215" t="s">
        <v>947</v>
      </c>
    </row>
    <row r="18" spans="2:22" ht="27" customHeight="1">
      <c r="B18" s="206" t="e">
        <f>IF('Formulario PPGR5'!$G18="","",CONCATENATE('Formulario PPGR5'!$C18,".",'Formulario PPGR5'!$D18,".",'Formulario PPGR5'!$E18,".",'Formulario PPGR5'!$F18))</f>
        <v>#REF!</v>
      </c>
      <c r="C18" s="206" t="e">
        <f>IF('Formulario PPGR5'!$G18="","",'Formulario PPGR1'!#REF!)</f>
        <v>#REF!</v>
      </c>
      <c r="D18" s="206" t="e">
        <f>IF('Formulario PPGR5'!$G18="","",'Formulario PPGR1'!#REF!)</f>
        <v>#REF!</v>
      </c>
      <c r="E18" s="206" t="e">
        <f>IF('Formulario PPGR5'!$G18="","",'Formulario PPGR1'!#REF!)</f>
        <v>#REF!</v>
      </c>
      <c r="F18" s="206" t="e">
        <f>IF('Formulario PPGR5'!$G18="","",'Formulario PPGR1'!#REF!)</f>
        <v>#REF!</v>
      </c>
      <c r="G18" s="192" t="s">
        <v>1139</v>
      </c>
      <c r="H18" s="209" t="s">
        <v>1140</v>
      </c>
      <c r="I18" s="210" t="s">
        <v>1141</v>
      </c>
      <c r="J18" s="209"/>
      <c r="K18" s="209" t="s">
        <v>1154</v>
      </c>
      <c r="L18" s="192" t="s">
        <v>120</v>
      </c>
      <c r="M18" s="211" t="s">
        <v>1143</v>
      </c>
      <c r="N18" s="211" t="s">
        <v>997</v>
      </c>
      <c r="O18" s="211"/>
      <c r="P18" s="212" t="s">
        <v>993</v>
      </c>
      <c r="Q18" s="213" t="s">
        <v>994</v>
      </c>
      <c r="R18" s="696">
        <v>100</v>
      </c>
      <c r="S18" s="712">
        <v>3000</v>
      </c>
      <c r="T18" s="714">
        <f>+[2]!Tabla465[[#This Row],[Cantidad de Insumos]]*[2]!Tabla465[[#This Row],[Precio Unitario]]</f>
        <v>300000</v>
      </c>
      <c r="U18" s="214" t="s">
        <v>1144</v>
      </c>
      <c r="V18" s="215" t="s">
        <v>947</v>
      </c>
    </row>
    <row r="19" spans="2:22" ht="25.5" customHeight="1">
      <c r="B19" s="206" t="e">
        <f>IF('Formulario PPGR5'!$G19="","",CONCATENATE('Formulario PPGR5'!$C19,".",'Formulario PPGR5'!$D19,".",'Formulario PPGR5'!$E19,".",'Formulario PPGR5'!$F19))</f>
        <v>#REF!</v>
      </c>
      <c r="C19" s="206" t="e">
        <f>IF('Formulario PPGR5'!$G19="","",'Formulario PPGR1'!#REF!)</f>
        <v>#REF!</v>
      </c>
      <c r="D19" s="206" t="e">
        <f>IF('Formulario PPGR5'!$G19="","",'Formulario PPGR1'!#REF!)</f>
        <v>#REF!</v>
      </c>
      <c r="E19" s="206" t="e">
        <f>IF('Formulario PPGR5'!$G19="","",'Formulario PPGR1'!#REF!)</f>
        <v>#REF!</v>
      </c>
      <c r="F19" s="206" t="e">
        <f>IF('Formulario PPGR5'!$G19="","",'Formulario PPGR1'!#REF!)</f>
        <v>#REF!</v>
      </c>
      <c r="G19" s="192" t="s">
        <v>1139</v>
      </c>
      <c r="H19" s="209" t="s">
        <v>1140</v>
      </c>
      <c r="I19" s="210" t="s">
        <v>1141</v>
      </c>
      <c r="J19" s="209"/>
      <c r="K19" s="209" t="s">
        <v>1153</v>
      </c>
      <c r="L19" s="192" t="s">
        <v>120</v>
      </c>
      <c r="M19" s="211" t="s">
        <v>1143</v>
      </c>
      <c r="N19" s="211" t="s">
        <v>997</v>
      </c>
      <c r="O19" s="211"/>
      <c r="P19" s="212" t="s">
        <v>993</v>
      </c>
      <c r="Q19" s="213" t="s">
        <v>994</v>
      </c>
      <c r="R19" s="697">
        <v>50</v>
      </c>
      <c r="S19" s="712">
        <v>7000</v>
      </c>
      <c r="T19" s="714">
        <f>+[2]!Tabla465[[#This Row],[Cantidad de Insumos]]*[2]!Tabla465[[#This Row],[Precio Unitario]]</f>
        <v>350000</v>
      </c>
      <c r="U19" s="214" t="s">
        <v>1144</v>
      </c>
      <c r="V19" s="215" t="s">
        <v>947</v>
      </c>
    </row>
    <row r="20" spans="2:22" ht="25.5" customHeight="1">
      <c r="B20" s="206" t="e">
        <f>IF('Formulario PPGR5'!$G20="","",CONCATENATE('Formulario PPGR5'!$C20,".",'Formulario PPGR5'!$D20,".",'Formulario PPGR5'!$E20,".",'Formulario PPGR5'!$F20))</f>
        <v>#REF!</v>
      </c>
      <c r="C20" s="206" t="e">
        <f>IF('Formulario PPGR5'!$G20="","",'Formulario PPGR1'!#REF!)</f>
        <v>#REF!</v>
      </c>
      <c r="D20" s="206" t="e">
        <f>IF('Formulario PPGR5'!$G20="","",'Formulario PPGR1'!#REF!)</f>
        <v>#REF!</v>
      </c>
      <c r="E20" s="206" t="e">
        <f>IF('Formulario PPGR5'!$G20="","",'Formulario PPGR1'!#REF!)</f>
        <v>#REF!</v>
      </c>
      <c r="F20" s="206" t="e">
        <f>IF('Formulario PPGR5'!$G20="","",'Formulario PPGR1'!#REF!)</f>
        <v>#REF!</v>
      </c>
      <c r="G20" s="192" t="s">
        <v>1139</v>
      </c>
      <c r="H20" s="209" t="s">
        <v>1140</v>
      </c>
      <c r="I20" s="210" t="s">
        <v>1141</v>
      </c>
      <c r="J20" s="209"/>
      <c r="K20" s="209" t="s">
        <v>1154</v>
      </c>
      <c r="L20" s="192" t="s">
        <v>120</v>
      </c>
      <c r="M20" s="211" t="s">
        <v>1143</v>
      </c>
      <c r="N20" s="211" t="s">
        <v>997</v>
      </c>
      <c r="O20" s="212"/>
      <c r="P20" s="212" t="s">
        <v>993</v>
      </c>
      <c r="Q20" s="213" t="s">
        <v>994</v>
      </c>
      <c r="R20" s="697">
        <v>100</v>
      </c>
      <c r="S20" s="715">
        <v>3000</v>
      </c>
      <c r="T20" s="716">
        <f>+[2]!Tabla465[[#This Row],[Cantidad de Insumos]]*[2]!Tabla465[[#This Row],[Precio Unitario]]</f>
        <v>300000</v>
      </c>
      <c r="U20" s="214" t="s">
        <v>1144</v>
      </c>
      <c r="V20" s="215" t="s">
        <v>947</v>
      </c>
    </row>
    <row r="21" spans="2:22" ht="23.25" customHeight="1">
      <c r="B21" s="206" t="e">
        <f>IF('Formulario PPGR5'!$G21="","",CONCATENATE('Formulario PPGR5'!$C21,".",'Formulario PPGR5'!$D21,".",'Formulario PPGR5'!$E21,".",'Formulario PPGR5'!$F21))</f>
        <v>#REF!</v>
      </c>
      <c r="C21" s="206" t="e">
        <f>IF('Formulario PPGR5'!$G21="","",'Formulario PPGR1'!#REF!)</f>
        <v>#REF!</v>
      </c>
      <c r="D21" s="206" t="e">
        <f>IF('Formulario PPGR5'!$G21="","",'Formulario PPGR1'!#REF!)</f>
        <v>#REF!</v>
      </c>
      <c r="E21" s="206" t="e">
        <f>IF('Formulario PPGR5'!$G21="","",'Formulario PPGR1'!#REF!)</f>
        <v>#REF!</v>
      </c>
      <c r="F21" s="206" t="e">
        <f>IF('Formulario PPGR5'!$G21="","",'Formulario PPGR1'!#REF!)</f>
        <v>#REF!</v>
      </c>
      <c r="G21" s="192" t="s">
        <v>1139</v>
      </c>
      <c r="H21" s="209" t="s">
        <v>1140</v>
      </c>
      <c r="I21" s="210" t="s">
        <v>1141</v>
      </c>
      <c r="J21" s="209"/>
      <c r="K21" s="209" t="s">
        <v>1155</v>
      </c>
      <c r="L21" s="192" t="s">
        <v>120</v>
      </c>
      <c r="M21" s="211" t="s">
        <v>1143</v>
      </c>
      <c r="N21" s="211" t="s">
        <v>997</v>
      </c>
      <c r="O21" s="212"/>
      <c r="P21" s="212" t="s">
        <v>993</v>
      </c>
      <c r="Q21" s="213" t="s">
        <v>994</v>
      </c>
      <c r="R21" s="195">
        <v>25</v>
      </c>
      <c r="S21" s="715">
        <v>22000</v>
      </c>
      <c r="T21" s="716">
        <f>+[2]!Tabla465[[#This Row],[Cantidad de Insumos]]*[2]!Tabla465[[#This Row],[Precio Unitario]]</f>
        <v>550000</v>
      </c>
      <c r="U21" s="214" t="s">
        <v>1144</v>
      </c>
      <c r="V21" s="215" t="s">
        <v>947</v>
      </c>
    </row>
    <row r="22" spans="2:22" ht="25.5">
      <c r="B22" s="206" t="e">
        <f>IF('Formulario PPGR5'!$G22="","",CONCATENATE('Formulario PPGR5'!$C22,".",'Formulario PPGR5'!$D22,".",'Formulario PPGR5'!$E22,".",'Formulario PPGR5'!$F22))</f>
        <v>#REF!</v>
      </c>
      <c r="C22" s="206" t="e">
        <f>IF('Formulario PPGR5'!$G22="","",'Formulario PPGR1'!#REF!)</f>
        <v>#REF!</v>
      </c>
      <c r="D22" s="206" t="e">
        <f>IF('Formulario PPGR5'!$G22="","",'Formulario PPGR1'!#REF!)</f>
        <v>#REF!</v>
      </c>
      <c r="E22" s="206" t="e">
        <f>IF('Formulario PPGR5'!$G22="","",'Formulario PPGR1'!#REF!)</f>
        <v>#REF!</v>
      </c>
      <c r="F22" s="206" t="e">
        <f>IF('Formulario PPGR5'!$G22="","",'Formulario PPGR1'!#REF!)</f>
        <v>#REF!</v>
      </c>
      <c r="G22" s="192" t="s">
        <v>1139</v>
      </c>
      <c r="H22" s="209" t="s">
        <v>1156</v>
      </c>
      <c r="I22" s="210" t="s">
        <v>1141</v>
      </c>
      <c r="J22" s="209"/>
      <c r="K22" s="209" t="s">
        <v>1157</v>
      </c>
      <c r="L22" s="192" t="s">
        <v>120</v>
      </c>
      <c r="M22" s="211" t="s">
        <v>1143</v>
      </c>
      <c r="N22" s="211" t="s">
        <v>997</v>
      </c>
      <c r="O22" s="212"/>
      <c r="P22" s="212" t="s">
        <v>993</v>
      </c>
      <c r="Q22" s="213" t="s">
        <v>994</v>
      </c>
      <c r="R22" s="195">
        <v>400</v>
      </c>
      <c r="S22" s="712">
        <v>8000</v>
      </c>
      <c r="T22" s="716">
        <f>+[2]!Tabla465[[#This Row],[Cantidad de Insumos]]*[2]!Tabla465[[#This Row],[Precio Unitario]]</f>
        <v>3200000</v>
      </c>
      <c r="U22" s="180" t="s">
        <v>1158</v>
      </c>
      <c r="V22" s="215" t="s">
        <v>947</v>
      </c>
    </row>
    <row r="23" spans="2:22" ht="25.5">
      <c r="B23" s="206" t="e">
        <f>IF('Formulario PPGR5'!$G23="","",CONCATENATE('Formulario PPGR5'!$C23,".",'Formulario PPGR5'!$D23,".",'Formulario PPGR5'!$E23,".",'Formulario PPGR5'!$F23))</f>
        <v>#REF!</v>
      </c>
      <c r="C23" s="206" t="e">
        <f>IF('Formulario PPGR5'!$G23="","",'Formulario PPGR1'!#REF!)</f>
        <v>#REF!</v>
      </c>
      <c r="D23" s="206" t="e">
        <f>IF('Formulario PPGR5'!$G23="","",'Formulario PPGR1'!#REF!)</f>
        <v>#REF!</v>
      </c>
      <c r="E23" s="206" t="e">
        <f>IF('Formulario PPGR5'!$G23="","",'Formulario PPGR1'!#REF!)</f>
        <v>#REF!</v>
      </c>
      <c r="F23" s="206" t="e">
        <f>IF('Formulario PPGR5'!$G23="","",'Formulario PPGR1'!#REF!)</f>
        <v>#REF!</v>
      </c>
      <c r="G23" s="192" t="s">
        <v>1139</v>
      </c>
      <c r="H23" s="209" t="s">
        <v>1156</v>
      </c>
      <c r="I23" s="210" t="s">
        <v>1141</v>
      </c>
      <c r="J23" s="209"/>
      <c r="K23" s="209" t="s">
        <v>1159</v>
      </c>
      <c r="L23" s="192" t="s">
        <v>120</v>
      </c>
      <c r="M23" s="211" t="s">
        <v>1143</v>
      </c>
      <c r="N23" s="211" t="s">
        <v>997</v>
      </c>
      <c r="O23" s="212"/>
      <c r="P23" s="212" t="s">
        <v>993</v>
      </c>
      <c r="Q23" s="213" t="s">
        <v>994</v>
      </c>
      <c r="R23" s="195">
        <v>25</v>
      </c>
      <c r="S23" s="715">
        <v>16000</v>
      </c>
      <c r="T23" s="716">
        <f>+[2]!Tabla465[[#This Row],[Cantidad de Insumos]]*[2]!Tabla465[[#This Row],[Precio Unitario]]</f>
        <v>400000</v>
      </c>
      <c r="U23" s="180" t="s">
        <v>1158</v>
      </c>
      <c r="V23" s="215" t="s">
        <v>947</v>
      </c>
    </row>
    <row r="24" spans="2:22" ht="25.5">
      <c r="B24" s="206" t="e">
        <f>IF('Formulario PPGR5'!$G24="","",CONCATENATE('Formulario PPGR5'!$C24,".",'Formulario PPGR5'!$D24,".",'Formulario PPGR5'!$E24,".",'Formulario PPGR5'!$F24))</f>
        <v>#REF!</v>
      </c>
      <c r="C24" s="206" t="e">
        <f>IF('Formulario PPGR5'!$G24="","",'Formulario PPGR1'!#REF!)</f>
        <v>#REF!</v>
      </c>
      <c r="D24" s="206" t="e">
        <f>IF('Formulario PPGR5'!$G24="","",'Formulario PPGR1'!#REF!)</f>
        <v>#REF!</v>
      </c>
      <c r="E24" s="206" t="e">
        <f>IF('Formulario PPGR5'!$G24="","",'Formulario PPGR1'!#REF!)</f>
        <v>#REF!</v>
      </c>
      <c r="F24" s="206" t="e">
        <f>IF('Formulario PPGR5'!$G24="","",'Formulario PPGR1'!#REF!)</f>
        <v>#REF!</v>
      </c>
      <c r="G24" s="192" t="s">
        <v>1139</v>
      </c>
      <c r="H24" s="209" t="s">
        <v>1156</v>
      </c>
      <c r="I24" s="210" t="s">
        <v>1141</v>
      </c>
      <c r="J24" s="209"/>
      <c r="K24" s="209" t="s">
        <v>1160</v>
      </c>
      <c r="L24" s="192" t="s">
        <v>120</v>
      </c>
      <c r="M24" s="211" t="s">
        <v>1143</v>
      </c>
      <c r="N24" s="211" t="s">
        <v>997</v>
      </c>
      <c r="O24" s="212"/>
      <c r="P24" s="212" t="s">
        <v>993</v>
      </c>
      <c r="Q24" s="213" t="s">
        <v>994</v>
      </c>
      <c r="R24" s="195">
        <v>300</v>
      </c>
      <c r="S24" s="715">
        <v>3500</v>
      </c>
      <c r="T24" s="716">
        <f>+[2]!Tabla465[[#This Row],[Cantidad de Insumos]]*[2]!Tabla465[[#This Row],[Precio Unitario]]</f>
        <v>1050000</v>
      </c>
      <c r="U24" s="180" t="s">
        <v>1158</v>
      </c>
      <c r="V24" s="215" t="s">
        <v>947</v>
      </c>
    </row>
    <row r="25" spans="2:22" ht="25.5">
      <c r="B25" s="206" t="e">
        <f>IF('Formulario PPGR5'!$G25="","",CONCATENATE('Formulario PPGR5'!$C25,".",'Formulario PPGR5'!$D25,".",'Formulario PPGR5'!$E25,".",'Formulario PPGR5'!$F25))</f>
        <v>#REF!</v>
      </c>
      <c r="C25" s="206" t="e">
        <f>IF('Formulario PPGR5'!$G25="","",'Formulario PPGR1'!#REF!)</f>
        <v>#REF!</v>
      </c>
      <c r="D25" s="206" t="e">
        <f>IF('Formulario PPGR5'!$G25="","",'Formulario PPGR1'!#REF!)</f>
        <v>#REF!</v>
      </c>
      <c r="E25" s="206" t="e">
        <f>IF('Formulario PPGR5'!$G25="","",'Formulario PPGR1'!#REF!)</f>
        <v>#REF!</v>
      </c>
      <c r="F25" s="206" t="e">
        <f>IF('Formulario PPGR5'!$G25="","",'Formulario PPGR1'!#REF!)</f>
        <v>#REF!</v>
      </c>
      <c r="G25" s="192" t="s">
        <v>1139</v>
      </c>
      <c r="H25" s="209" t="s">
        <v>1156</v>
      </c>
      <c r="I25" s="210" t="s">
        <v>1141</v>
      </c>
      <c r="J25" s="209"/>
      <c r="K25" s="209" t="s">
        <v>1161</v>
      </c>
      <c r="L25" s="192" t="s">
        <v>120</v>
      </c>
      <c r="M25" s="211" t="s">
        <v>1143</v>
      </c>
      <c r="N25" s="211" t="s">
        <v>997</v>
      </c>
      <c r="O25" s="212"/>
      <c r="P25" s="212" t="s">
        <v>993</v>
      </c>
      <c r="Q25" s="213" t="s">
        <v>994</v>
      </c>
      <c r="R25" s="195">
        <v>150</v>
      </c>
      <c r="S25" s="715">
        <v>12000</v>
      </c>
      <c r="T25" s="716">
        <f>+[2]!Tabla465[[#This Row],[Cantidad de Insumos]]*[2]!Tabla465[[#This Row],[Precio Unitario]]</f>
        <v>1800000</v>
      </c>
      <c r="U25" s="180" t="s">
        <v>1158</v>
      </c>
      <c r="V25" s="215" t="s">
        <v>947</v>
      </c>
    </row>
    <row r="26" spans="2:22" ht="25.5">
      <c r="B26" s="206" t="e">
        <f>IF('Formulario PPGR5'!$G26="","",CONCATENATE('Formulario PPGR5'!$C26,".",'Formulario PPGR5'!$D26,".",'Formulario PPGR5'!$E26,".",'Formulario PPGR5'!$F26))</f>
        <v>#REF!</v>
      </c>
      <c r="C26" s="206" t="e">
        <f>IF('Formulario PPGR5'!$G26="","",'Formulario PPGR1'!#REF!)</f>
        <v>#REF!</v>
      </c>
      <c r="D26" s="206" t="e">
        <f>IF('Formulario PPGR5'!$G26="","",'Formulario PPGR1'!#REF!)</f>
        <v>#REF!</v>
      </c>
      <c r="E26" s="206" t="e">
        <f>IF('Formulario PPGR5'!$G26="","",'Formulario PPGR1'!#REF!)</f>
        <v>#REF!</v>
      </c>
      <c r="F26" s="206" t="e">
        <f>IF('Formulario PPGR5'!$G26="","",'Formulario PPGR1'!#REF!)</f>
        <v>#REF!</v>
      </c>
      <c r="G26" s="192" t="s">
        <v>1139</v>
      </c>
      <c r="H26" s="209" t="s">
        <v>1156</v>
      </c>
      <c r="I26" s="210" t="s">
        <v>1141</v>
      </c>
      <c r="J26" s="209"/>
      <c r="K26" s="209" t="s">
        <v>1162</v>
      </c>
      <c r="L26" s="192" t="s">
        <v>120</v>
      </c>
      <c r="M26" s="211" t="s">
        <v>1143</v>
      </c>
      <c r="N26" s="211" t="s">
        <v>997</v>
      </c>
      <c r="O26" s="212"/>
      <c r="P26" s="212" t="s">
        <v>993</v>
      </c>
      <c r="Q26" s="213" t="s">
        <v>994</v>
      </c>
      <c r="R26" s="195">
        <v>50</v>
      </c>
      <c r="S26" s="712">
        <v>7000</v>
      </c>
      <c r="T26" s="716">
        <f>+[2]!Tabla465[[#This Row],[Cantidad de Insumos]]*[2]!Tabla465[[#This Row],[Precio Unitario]]</f>
        <v>350000</v>
      </c>
      <c r="U26" s="180" t="s">
        <v>1158</v>
      </c>
      <c r="V26" s="215" t="s">
        <v>947</v>
      </c>
    </row>
    <row r="27" spans="2:22" ht="25.5">
      <c r="B27" s="206" t="e">
        <f>IF('Formulario PPGR5'!$G27="","",CONCATENATE('Formulario PPGR5'!$C27,".",'Formulario PPGR5'!$D27,".",'Formulario PPGR5'!$E27,".",'Formulario PPGR5'!$F27))</f>
        <v>#REF!</v>
      </c>
      <c r="C27" s="206" t="e">
        <f>IF('Formulario PPGR5'!$G27="","",'Formulario PPGR1'!#REF!)</f>
        <v>#REF!</v>
      </c>
      <c r="D27" s="206" t="e">
        <f>IF('Formulario PPGR5'!$G27="","",'Formulario PPGR1'!#REF!)</f>
        <v>#REF!</v>
      </c>
      <c r="E27" s="206" t="e">
        <f>IF('Formulario PPGR5'!$G27="","",'Formulario PPGR1'!#REF!)</f>
        <v>#REF!</v>
      </c>
      <c r="F27" s="206" t="e">
        <f>IF('Formulario PPGR5'!$G27="","",'Formulario PPGR1'!#REF!)</f>
        <v>#REF!</v>
      </c>
      <c r="G27" s="192" t="s">
        <v>1139</v>
      </c>
      <c r="H27" s="209" t="s">
        <v>1156</v>
      </c>
      <c r="I27" s="210" t="s">
        <v>1141</v>
      </c>
      <c r="J27" s="209"/>
      <c r="K27" s="209" t="s">
        <v>1163</v>
      </c>
      <c r="L27" s="192" t="s">
        <v>120</v>
      </c>
      <c r="M27" s="211" t="s">
        <v>1143</v>
      </c>
      <c r="N27" s="211" t="s">
        <v>997</v>
      </c>
      <c r="O27" s="212"/>
      <c r="P27" s="212" t="s">
        <v>993</v>
      </c>
      <c r="Q27" s="213" t="s">
        <v>994</v>
      </c>
      <c r="R27" s="195">
        <v>10</v>
      </c>
      <c r="S27" s="712">
        <v>27000</v>
      </c>
      <c r="T27" s="716">
        <f>+[2]!Tabla465[[#This Row],[Cantidad de Insumos]]*[2]!Tabla465[[#This Row],[Precio Unitario]]</f>
        <v>270000</v>
      </c>
      <c r="U27" s="180" t="s">
        <v>1158</v>
      </c>
      <c r="V27" s="215" t="s">
        <v>947</v>
      </c>
    </row>
    <row r="28" spans="2:22" ht="25.5">
      <c r="B28" s="206" t="e">
        <f>IF('Formulario PPGR5'!$G28="","",CONCATENATE('Formulario PPGR5'!$C28,".",'Formulario PPGR5'!$D28,".",'Formulario PPGR5'!$E28,".",'Formulario PPGR5'!$F28))</f>
        <v>#REF!</v>
      </c>
      <c r="C28" s="206" t="e">
        <f>IF('Formulario PPGR5'!$G28="","",'Formulario PPGR1'!#REF!)</f>
        <v>#REF!</v>
      </c>
      <c r="D28" s="206" t="e">
        <f>IF('Formulario PPGR5'!$G28="","",'Formulario PPGR1'!#REF!)</f>
        <v>#REF!</v>
      </c>
      <c r="E28" s="206" t="e">
        <f>IF('Formulario PPGR5'!$G28="","",'Formulario PPGR1'!#REF!)</f>
        <v>#REF!</v>
      </c>
      <c r="F28" s="206" t="e">
        <f>IF('Formulario PPGR5'!$G28="","",'Formulario PPGR1'!#REF!)</f>
        <v>#REF!</v>
      </c>
      <c r="G28" s="192" t="s">
        <v>1139</v>
      </c>
      <c r="H28" s="209" t="s">
        <v>1156</v>
      </c>
      <c r="I28" s="210" t="s">
        <v>1141</v>
      </c>
      <c r="J28" s="209"/>
      <c r="K28" s="209" t="s">
        <v>1164</v>
      </c>
      <c r="L28" s="192" t="s">
        <v>120</v>
      </c>
      <c r="M28" s="211" t="s">
        <v>1143</v>
      </c>
      <c r="N28" s="211" t="s">
        <v>997</v>
      </c>
      <c r="O28" s="212"/>
      <c r="P28" s="212" t="s">
        <v>993</v>
      </c>
      <c r="Q28" s="213" t="s">
        <v>994</v>
      </c>
      <c r="R28" s="195">
        <v>40</v>
      </c>
      <c r="S28" s="712">
        <v>23000</v>
      </c>
      <c r="T28" s="716">
        <f>+[2]!Tabla465[[#This Row],[Cantidad de Insumos]]*[2]!Tabla465[[#This Row],[Precio Unitario]]</f>
        <v>920000</v>
      </c>
      <c r="U28" s="180" t="s">
        <v>1158</v>
      </c>
      <c r="V28" s="215" t="s">
        <v>947</v>
      </c>
    </row>
    <row r="29" spans="2:22" ht="25.5">
      <c r="B29" s="206" t="e">
        <f>IF('Formulario PPGR5'!$G29="","",CONCATENATE('Formulario PPGR5'!$C29,".",'Formulario PPGR5'!$D29,".",'Formulario PPGR5'!$E29,".",'Formulario PPGR5'!$F29))</f>
        <v>#REF!</v>
      </c>
      <c r="C29" s="206" t="e">
        <f>IF('Formulario PPGR5'!$G29="","",'Formulario PPGR1'!#REF!)</f>
        <v>#REF!</v>
      </c>
      <c r="D29" s="206" t="e">
        <f>IF('Formulario PPGR5'!$G29="","",'Formulario PPGR1'!#REF!)</f>
        <v>#REF!</v>
      </c>
      <c r="E29" s="206" t="e">
        <f>IF('Formulario PPGR5'!$G29="","",'Formulario PPGR1'!#REF!)</f>
        <v>#REF!</v>
      </c>
      <c r="F29" s="206" t="e">
        <f>IF('Formulario PPGR5'!$G29="","",'Formulario PPGR1'!#REF!)</f>
        <v>#REF!</v>
      </c>
      <c r="G29" s="192" t="s">
        <v>1139</v>
      </c>
      <c r="H29" s="209" t="s">
        <v>1156</v>
      </c>
      <c r="I29" s="210" t="s">
        <v>1141</v>
      </c>
      <c r="J29" s="209"/>
      <c r="K29" s="209" t="s">
        <v>1165</v>
      </c>
      <c r="L29" s="192" t="s">
        <v>120</v>
      </c>
      <c r="M29" s="211" t="s">
        <v>1143</v>
      </c>
      <c r="N29" s="211" t="s">
        <v>997</v>
      </c>
      <c r="O29" s="212"/>
      <c r="P29" s="212" t="s">
        <v>993</v>
      </c>
      <c r="Q29" s="213" t="s">
        <v>994</v>
      </c>
      <c r="R29" s="195">
        <v>50</v>
      </c>
      <c r="S29" s="712">
        <v>10000</v>
      </c>
      <c r="T29" s="716">
        <f>+[2]!Tabla465[[#This Row],[Cantidad de Insumos]]*[2]!Tabla465[[#This Row],[Precio Unitario]]</f>
        <v>500000</v>
      </c>
      <c r="U29" s="180" t="s">
        <v>1158</v>
      </c>
      <c r="V29" s="215" t="s">
        <v>947</v>
      </c>
    </row>
    <row r="30" spans="2:22" ht="25.5">
      <c r="B30" s="206" t="e">
        <f>IF('Formulario PPGR5'!$G30="","",CONCATENATE('Formulario PPGR5'!$C30,".",'Formulario PPGR5'!$D30,".",'Formulario PPGR5'!$E30,".",'Formulario PPGR5'!$F30))</f>
        <v>#REF!</v>
      </c>
      <c r="C30" s="206" t="e">
        <f>IF('Formulario PPGR5'!$G30="","",'Formulario PPGR1'!#REF!)</f>
        <v>#REF!</v>
      </c>
      <c r="D30" s="206" t="e">
        <f>IF('Formulario PPGR5'!$G30="","",'Formulario PPGR1'!#REF!)</f>
        <v>#REF!</v>
      </c>
      <c r="E30" s="206" t="e">
        <f>IF('Formulario PPGR5'!$G30="","",'Formulario PPGR1'!#REF!)</f>
        <v>#REF!</v>
      </c>
      <c r="F30" s="206" t="e">
        <f>IF('Formulario PPGR5'!$G30="","",'Formulario PPGR1'!#REF!)</f>
        <v>#REF!</v>
      </c>
      <c r="G30" s="192" t="s">
        <v>1139</v>
      </c>
      <c r="H30" s="209" t="s">
        <v>1156</v>
      </c>
      <c r="I30" s="210" t="s">
        <v>1141</v>
      </c>
      <c r="J30" s="209"/>
      <c r="K30" s="209" t="s">
        <v>1166</v>
      </c>
      <c r="L30" s="192" t="s">
        <v>120</v>
      </c>
      <c r="M30" s="211" t="s">
        <v>1143</v>
      </c>
      <c r="N30" s="211" t="s">
        <v>997</v>
      </c>
      <c r="O30" s="212"/>
      <c r="P30" s="212" t="s">
        <v>993</v>
      </c>
      <c r="Q30" s="213" t="s">
        <v>994</v>
      </c>
      <c r="R30" s="195">
        <v>20</v>
      </c>
      <c r="S30" s="712">
        <v>7000</v>
      </c>
      <c r="T30" s="716">
        <f>+[2]!Tabla465[[#This Row],[Cantidad de Insumos]]*[2]!Tabla465[[#This Row],[Precio Unitario]]</f>
        <v>140000</v>
      </c>
      <c r="U30" s="180" t="s">
        <v>1158</v>
      </c>
      <c r="V30" s="215" t="s">
        <v>947</v>
      </c>
    </row>
    <row r="31" spans="2:22" ht="63.75">
      <c r="B31" s="206" t="e">
        <f>IF('Formulario PPGR5'!$G31="","",CONCATENATE('Formulario PPGR5'!$C31,".",'Formulario PPGR5'!$D31,".",'Formulario PPGR5'!$E31,".",'Formulario PPGR5'!$F31))</f>
        <v>#REF!</v>
      </c>
      <c r="C31" s="206" t="e">
        <f>IF('Formulario PPGR5'!$G31="","",'Formulario PPGR1'!#REF!)</f>
        <v>#REF!</v>
      </c>
      <c r="D31" s="206" t="e">
        <f>IF('Formulario PPGR5'!$G31="","",'Formulario PPGR1'!#REF!)</f>
        <v>#REF!</v>
      </c>
      <c r="E31" s="206" t="e">
        <f>IF('Formulario PPGR5'!$G31="","",'Formulario PPGR1'!#REF!)</f>
        <v>#REF!</v>
      </c>
      <c r="F31" s="206" t="e">
        <f>IF('Formulario PPGR5'!$G31="","",'Formulario PPGR1'!#REF!)</f>
        <v>#REF!</v>
      </c>
      <c r="G31" s="192" t="s">
        <v>1139</v>
      </c>
      <c r="H31" s="209" t="s">
        <v>1167</v>
      </c>
      <c r="I31" s="210" t="s">
        <v>1141</v>
      </c>
      <c r="J31" s="209"/>
      <c r="K31" s="209" t="s">
        <v>1168</v>
      </c>
      <c r="L31" s="192" t="s">
        <v>120</v>
      </c>
      <c r="M31" s="211" t="s">
        <v>1143</v>
      </c>
      <c r="N31" s="211" t="s">
        <v>997</v>
      </c>
      <c r="O31" s="212"/>
      <c r="P31" s="212" t="s">
        <v>993</v>
      </c>
      <c r="Q31" s="213" t="s">
        <v>994</v>
      </c>
      <c r="R31" s="195">
        <v>5</v>
      </c>
      <c r="S31" s="712">
        <v>26000</v>
      </c>
      <c r="T31" s="716">
        <f>+[2]!Tabla465[[#This Row],[Cantidad de Insumos]]*[2]!Tabla465[[#This Row],[Precio Unitario]]</f>
        <v>130000</v>
      </c>
      <c r="U31" s="214" t="s">
        <v>1144</v>
      </c>
      <c r="V31" s="215" t="s">
        <v>947</v>
      </c>
    </row>
    <row r="32" spans="2:22" ht="30" customHeight="1">
      <c r="B32" s="206" t="e">
        <f>IF('Formulario PPGR5'!$G32="","",CONCATENATE('Formulario PPGR5'!$C32,".",'Formulario PPGR5'!$D32,".",'Formulario PPGR5'!$E32,".",'Formulario PPGR5'!$F32))</f>
        <v>#REF!</v>
      </c>
      <c r="C32" s="206" t="e">
        <f>IF('Formulario PPGR5'!$G32="","",'Formulario PPGR1'!#REF!)</f>
        <v>#REF!</v>
      </c>
      <c r="D32" s="206" t="e">
        <f>IF('Formulario PPGR5'!$G32="","",'Formulario PPGR1'!#REF!)</f>
        <v>#REF!</v>
      </c>
      <c r="E32" s="206" t="e">
        <f>IF('Formulario PPGR5'!$G32="","",'Formulario PPGR1'!#REF!)</f>
        <v>#REF!</v>
      </c>
      <c r="F32" s="206" t="e">
        <f>IF('Formulario PPGR5'!$G32="","",'Formulario PPGR1'!#REF!)</f>
        <v>#REF!</v>
      </c>
      <c r="G32" s="192" t="s">
        <v>1139</v>
      </c>
      <c r="H32" s="209" t="s">
        <v>1167</v>
      </c>
      <c r="I32" s="210" t="s">
        <v>1141</v>
      </c>
      <c r="J32" s="209"/>
      <c r="K32" s="209" t="s">
        <v>1169</v>
      </c>
      <c r="L32" s="192" t="s">
        <v>120</v>
      </c>
      <c r="M32" s="211" t="s">
        <v>1143</v>
      </c>
      <c r="N32" s="211" t="s">
        <v>997</v>
      </c>
      <c r="O32" s="212"/>
      <c r="P32" s="212" t="s">
        <v>993</v>
      </c>
      <c r="Q32" s="213" t="s">
        <v>994</v>
      </c>
      <c r="R32" s="195">
        <v>5</v>
      </c>
      <c r="S32" s="717"/>
      <c r="T32" s="718">
        <f>+[2]!Tabla465[[#This Row],[Cantidad de Insumos]]*[2]!Tabla465[[#This Row],[Precio Unitario]]</f>
        <v>0</v>
      </c>
      <c r="U32" s="214" t="s">
        <v>1144</v>
      </c>
      <c r="V32" s="719" t="s">
        <v>947</v>
      </c>
    </row>
    <row r="33" spans="2:22">
      <c r="B33" s="206" t="e">
        <f>IF('Formulario PPGR5'!$G33="","",CONCATENATE('Formulario PPGR5'!$C33,".",'Formulario PPGR5'!$D33,".",'Formulario PPGR5'!$E33,".",'Formulario PPGR5'!$F33))</f>
        <v>#REF!</v>
      </c>
      <c r="C33" s="206" t="e">
        <f>IF('Formulario PPGR5'!$G33="","",'Formulario PPGR1'!#REF!)</f>
        <v>#REF!</v>
      </c>
      <c r="D33" s="206" t="e">
        <f>IF('Formulario PPGR5'!$G33="","",'Formulario PPGR1'!#REF!)</f>
        <v>#REF!</v>
      </c>
      <c r="E33" s="206" t="e">
        <f>IF('Formulario PPGR5'!$G33="","",'Formulario PPGR1'!#REF!)</f>
        <v>#REF!</v>
      </c>
      <c r="F33" s="206" t="e">
        <f>IF('Formulario PPGR5'!$G33="","",'Formulario PPGR1'!#REF!)</f>
        <v>#REF!</v>
      </c>
      <c r="G33" s="192" t="s">
        <v>1139</v>
      </c>
      <c r="H33" s="209" t="s">
        <v>1170</v>
      </c>
      <c r="I33" s="210" t="s">
        <v>1141</v>
      </c>
      <c r="J33" s="209"/>
      <c r="K33" s="209" t="s">
        <v>1171</v>
      </c>
      <c r="L33" s="192" t="s">
        <v>120</v>
      </c>
      <c r="M33" s="211" t="s">
        <v>1143</v>
      </c>
      <c r="N33" s="211" t="s">
        <v>997</v>
      </c>
      <c r="O33" s="212"/>
      <c r="P33" s="212" t="s">
        <v>993</v>
      </c>
      <c r="Q33" s="213" t="s">
        <v>994</v>
      </c>
      <c r="R33" s="195">
        <v>4</v>
      </c>
      <c r="S33" s="712">
        <v>1200000</v>
      </c>
      <c r="T33" s="716">
        <f>+[2]!Tabla465[[#This Row],[Cantidad de Insumos]]*[2]!Tabla465[[#This Row],[Precio Unitario]]</f>
        <v>4800000</v>
      </c>
      <c r="U33" s="180" t="s">
        <v>1172</v>
      </c>
      <c r="V33" s="215" t="s">
        <v>947</v>
      </c>
    </row>
    <row r="34" spans="2:22">
      <c r="B34" s="206" t="e">
        <f>IF('Formulario PPGR5'!$G34="","",CONCATENATE('Formulario PPGR5'!$C34,".",'Formulario PPGR5'!$D34,".",'Formulario PPGR5'!$E34,".",'Formulario PPGR5'!$F34))</f>
        <v>#REF!</v>
      </c>
      <c r="C34" s="206" t="e">
        <f>IF('Formulario PPGR5'!$G34="","",'Formulario PPGR1'!#REF!)</f>
        <v>#REF!</v>
      </c>
      <c r="D34" s="206" t="e">
        <f>IF('Formulario PPGR5'!$G34="","",'Formulario PPGR1'!#REF!)</f>
        <v>#REF!</v>
      </c>
      <c r="E34" s="206" t="e">
        <f>IF('Formulario PPGR5'!$G34="","",'Formulario PPGR1'!#REF!)</f>
        <v>#REF!</v>
      </c>
      <c r="F34" s="206" t="e">
        <f>IF('Formulario PPGR5'!$G34="","",'Formulario PPGR1'!#REF!)</f>
        <v>#REF!</v>
      </c>
      <c r="G34" s="192" t="s">
        <v>1139</v>
      </c>
      <c r="H34" s="209" t="s">
        <v>1170</v>
      </c>
      <c r="I34" s="210" t="s">
        <v>1141</v>
      </c>
      <c r="J34" s="209"/>
      <c r="K34" s="209" t="s">
        <v>1173</v>
      </c>
      <c r="L34" s="192" t="s">
        <v>120</v>
      </c>
      <c r="M34" s="211" t="s">
        <v>1143</v>
      </c>
      <c r="N34" s="211" t="s">
        <v>997</v>
      </c>
      <c r="O34" s="212"/>
      <c r="P34" s="212" t="s">
        <v>993</v>
      </c>
      <c r="Q34" s="213" t="s">
        <v>994</v>
      </c>
      <c r="R34" s="195">
        <v>10</v>
      </c>
      <c r="S34" s="712">
        <v>70000</v>
      </c>
      <c r="T34" s="716">
        <f>+[2]!Tabla465[[#This Row],[Cantidad de Insumos]]*[2]!Tabla465[[#This Row],[Precio Unitario]]</f>
        <v>700000</v>
      </c>
      <c r="U34" s="180" t="s">
        <v>1172</v>
      </c>
      <c r="V34" s="215" t="s">
        <v>947</v>
      </c>
    </row>
    <row r="35" spans="2:22">
      <c r="B35" s="206" t="e">
        <f>IF('Formulario PPGR5'!$G35="","",CONCATENATE('Formulario PPGR5'!$C35,".",'Formulario PPGR5'!$D35,".",'Formulario PPGR5'!$E35,".",'Formulario PPGR5'!$F35))</f>
        <v>#REF!</v>
      </c>
      <c r="C35" s="206" t="e">
        <f>IF('Formulario PPGR5'!$G35="","",'Formulario PPGR1'!#REF!)</f>
        <v>#REF!</v>
      </c>
      <c r="D35" s="206" t="e">
        <f>IF('Formulario PPGR5'!$G35="","",'Formulario PPGR1'!#REF!)</f>
        <v>#REF!</v>
      </c>
      <c r="E35" s="206" t="e">
        <f>IF('Formulario PPGR5'!$G35="","",'Formulario PPGR1'!#REF!)</f>
        <v>#REF!</v>
      </c>
      <c r="F35" s="206" t="e">
        <f>IF('Formulario PPGR5'!$G35="","",'Formulario PPGR1'!#REF!)</f>
        <v>#REF!</v>
      </c>
      <c r="G35" s="192" t="s">
        <v>1139</v>
      </c>
      <c r="H35" s="209" t="s">
        <v>1170</v>
      </c>
      <c r="I35" s="210" t="s">
        <v>1141</v>
      </c>
      <c r="J35" s="209"/>
      <c r="K35" s="209" t="s">
        <v>1174</v>
      </c>
      <c r="L35" s="192" t="s">
        <v>120</v>
      </c>
      <c r="M35" s="211" t="s">
        <v>1143</v>
      </c>
      <c r="N35" s="211" t="s">
        <v>997</v>
      </c>
      <c r="O35" s="212"/>
      <c r="P35" s="212" t="s">
        <v>993</v>
      </c>
      <c r="Q35" s="213" t="s">
        <v>994</v>
      </c>
      <c r="R35" s="195">
        <v>4</v>
      </c>
      <c r="S35" s="712">
        <v>350000</v>
      </c>
      <c r="T35" s="716">
        <f>+[2]!Tabla465[[#This Row],[Cantidad de Insumos]]*[2]!Tabla465[[#This Row],[Precio Unitario]]</f>
        <v>1400000</v>
      </c>
      <c r="U35" s="180" t="s">
        <v>1172</v>
      </c>
      <c r="V35" s="215" t="s">
        <v>947</v>
      </c>
    </row>
    <row r="36" spans="2:22">
      <c r="B36" s="206" t="e">
        <f>IF('Formulario PPGR5'!$G36="","",CONCATENATE('Formulario PPGR5'!$C36,".",'Formulario PPGR5'!$D36,".",'Formulario PPGR5'!$E36,".",'Formulario PPGR5'!$F36))</f>
        <v>#REF!</v>
      </c>
      <c r="C36" s="206" t="e">
        <f>IF('Formulario PPGR5'!$G36="","",'Formulario PPGR1'!#REF!)</f>
        <v>#REF!</v>
      </c>
      <c r="D36" s="206" t="e">
        <f>IF('Formulario PPGR5'!$G36="","",'Formulario PPGR1'!#REF!)</f>
        <v>#REF!</v>
      </c>
      <c r="E36" s="206" t="e">
        <f>IF('Formulario PPGR5'!$G36="","",'Formulario PPGR1'!#REF!)</f>
        <v>#REF!</v>
      </c>
      <c r="F36" s="206" t="e">
        <f>IF('Formulario PPGR5'!$G36="","",'Formulario PPGR1'!#REF!)</f>
        <v>#REF!</v>
      </c>
      <c r="G36" s="192" t="s">
        <v>1139</v>
      </c>
      <c r="H36" s="209" t="s">
        <v>1170</v>
      </c>
      <c r="I36" s="210" t="s">
        <v>1141</v>
      </c>
      <c r="J36" s="209"/>
      <c r="K36" s="209" t="s">
        <v>1175</v>
      </c>
      <c r="L36" s="192" t="s">
        <v>120</v>
      </c>
      <c r="M36" s="211" t="s">
        <v>1143</v>
      </c>
      <c r="N36" s="211" t="s">
        <v>997</v>
      </c>
      <c r="O36" s="212"/>
      <c r="P36" s="212" t="s">
        <v>993</v>
      </c>
      <c r="Q36" s="213" t="s">
        <v>994</v>
      </c>
      <c r="R36" s="195">
        <v>12</v>
      </c>
      <c r="S36" s="712">
        <v>250000</v>
      </c>
      <c r="T36" s="716">
        <f>+[2]!Tabla465[[#This Row],[Cantidad de Insumos]]*[2]!Tabla465[[#This Row],[Precio Unitario]]</f>
        <v>3000000</v>
      </c>
      <c r="U36" s="180" t="s">
        <v>1172</v>
      </c>
      <c r="V36" s="215" t="s">
        <v>947</v>
      </c>
    </row>
    <row r="37" spans="2:22">
      <c r="B37" s="206" t="e">
        <f>IF('Formulario PPGR5'!$G37="","",CONCATENATE('Formulario PPGR5'!$C37,".",'Formulario PPGR5'!$D37,".",'Formulario PPGR5'!$E37,".",'Formulario PPGR5'!$F37))</f>
        <v>#REF!</v>
      </c>
      <c r="C37" s="206" t="e">
        <f>IF('Formulario PPGR5'!$G37="","",'Formulario PPGR1'!#REF!)</f>
        <v>#REF!</v>
      </c>
      <c r="D37" s="206" t="e">
        <f>IF('Formulario PPGR5'!$G37="","",'Formulario PPGR1'!#REF!)</f>
        <v>#REF!</v>
      </c>
      <c r="E37" s="206" t="e">
        <f>IF('Formulario PPGR5'!$G37="","",'Formulario PPGR1'!#REF!)</f>
        <v>#REF!</v>
      </c>
      <c r="F37" s="206" t="e">
        <f>IF('Formulario PPGR5'!$G37="","",'Formulario PPGR1'!#REF!)</f>
        <v>#REF!</v>
      </c>
      <c r="G37" s="192" t="s">
        <v>1139</v>
      </c>
      <c r="H37" s="209" t="s">
        <v>1170</v>
      </c>
      <c r="I37" s="210" t="s">
        <v>1141</v>
      </c>
      <c r="J37" s="209"/>
      <c r="K37" s="209" t="s">
        <v>1176</v>
      </c>
      <c r="L37" s="192" t="s">
        <v>120</v>
      </c>
      <c r="M37" s="211" t="s">
        <v>1143</v>
      </c>
      <c r="N37" s="211" t="s">
        <v>997</v>
      </c>
      <c r="O37" s="212"/>
      <c r="P37" s="212" t="s">
        <v>993</v>
      </c>
      <c r="Q37" s="213" t="s">
        <v>994</v>
      </c>
      <c r="R37" s="195">
        <v>40</v>
      </c>
      <c r="S37" s="712">
        <v>6000000</v>
      </c>
      <c r="T37" s="716">
        <f>+[2]!Tabla465[[#This Row],[Cantidad de Insumos]]*[2]!Tabla465[[#This Row],[Precio Unitario]]</f>
        <v>30000000</v>
      </c>
      <c r="U37" s="180" t="s">
        <v>1172</v>
      </c>
      <c r="V37" s="215" t="s">
        <v>947</v>
      </c>
    </row>
    <row r="38" spans="2:22">
      <c r="B38" s="206" t="e">
        <f>IF('Formulario PPGR5'!$G38="","",CONCATENATE('Formulario PPGR5'!$C38,".",'Formulario PPGR5'!$D38,".",'Formulario PPGR5'!$E38,".",'Formulario PPGR5'!$F38))</f>
        <v>#REF!</v>
      </c>
      <c r="C38" s="206" t="e">
        <f>IF('Formulario PPGR5'!$G38="","",'Formulario PPGR1'!#REF!)</f>
        <v>#REF!</v>
      </c>
      <c r="D38" s="206" t="e">
        <f>IF('Formulario PPGR5'!$G38="","",'Formulario PPGR1'!#REF!)</f>
        <v>#REF!</v>
      </c>
      <c r="E38" s="206" t="e">
        <f>IF('Formulario PPGR5'!$G38="","",'Formulario PPGR1'!#REF!)</f>
        <v>#REF!</v>
      </c>
      <c r="F38" s="206" t="e">
        <f>IF('Formulario PPGR5'!$G38="","",'Formulario PPGR1'!#REF!)</f>
        <v>#REF!</v>
      </c>
      <c r="G38" s="192" t="s">
        <v>1139</v>
      </c>
      <c r="H38" s="209" t="s">
        <v>1170</v>
      </c>
      <c r="I38" s="210" t="s">
        <v>1141</v>
      </c>
      <c r="J38" s="209"/>
      <c r="K38" s="209" t="s">
        <v>1177</v>
      </c>
      <c r="L38" s="192" t="s">
        <v>120</v>
      </c>
      <c r="M38" s="211" t="s">
        <v>1143</v>
      </c>
      <c r="N38" s="211" t="s">
        <v>997</v>
      </c>
      <c r="O38" s="212"/>
      <c r="P38" s="212" t="s">
        <v>993</v>
      </c>
      <c r="Q38" s="213" t="s">
        <v>994</v>
      </c>
      <c r="R38" s="195">
        <v>100</v>
      </c>
      <c r="S38" s="712">
        <v>5000</v>
      </c>
      <c r="T38" s="716">
        <f>+[2]!Tabla465[[#This Row],[Cantidad de Insumos]]*[2]!Tabla465[[#This Row],[Precio Unitario]]</f>
        <v>150000</v>
      </c>
      <c r="U38" s="180" t="s">
        <v>1172</v>
      </c>
      <c r="V38" s="215" t="s">
        <v>947</v>
      </c>
    </row>
    <row r="39" spans="2:22">
      <c r="B39" s="206" t="e">
        <f>IF('Formulario PPGR5'!$G39="","",CONCATENATE('Formulario PPGR5'!$C39,".",'Formulario PPGR5'!$D39,".",'Formulario PPGR5'!$E39,".",'Formulario PPGR5'!$F39))</f>
        <v>#REF!</v>
      </c>
      <c r="C39" s="206" t="e">
        <f>IF('Formulario PPGR5'!$G39="","",'Formulario PPGR1'!#REF!)</f>
        <v>#REF!</v>
      </c>
      <c r="D39" s="206" t="e">
        <f>IF('Formulario PPGR5'!$G39="","",'Formulario PPGR1'!#REF!)</f>
        <v>#REF!</v>
      </c>
      <c r="E39" s="206" t="e">
        <f>IF('Formulario PPGR5'!$G39="","",'Formulario PPGR1'!#REF!)</f>
        <v>#REF!</v>
      </c>
      <c r="F39" s="206" t="e">
        <f>IF('Formulario PPGR5'!$G39="","",'Formulario PPGR1'!#REF!)</f>
        <v>#REF!</v>
      </c>
      <c r="G39" s="192" t="s">
        <v>1139</v>
      </c>
      <c r="H39" s="209" t="s">
        <v>1170</v>
      </c>
      <c r="I39" s="210" t="s">
        <v>1141</v>
      </c>
      <c r="J39" s="209"/>
      <c r="K39" s="209" t="s">
        <v>1178</v>
      </c>
      <c r="L39" s="192" t="s">
        <v>120</v>
      </c>
      <c r="M39" s="211" t="s">
        <v>1143</v>
      </c>
      <c r="N39" s="211" t="s">
        <v>997</v>
      </c>
      <c r="O39" s="212"/>
      <c r="P39" s="212" t="s">
        <v>993</v>
      </c>
      <c r="Q39" s="213" t="s">
        <v>994</v>
      </c>
      <c r="R39" s="195">
        <v>5</v>
      </c>
      <c r="S39" s="720">
        <v>25000</v>
      </c>
      <c r="T39" s="716">
        <f>+[2]!Tabla465[[#This Row],[Cantidad de Insumos]]*[2]!Tabla465[[#This Row],[Precio Unitario]]</f>
        <v>375000</v>
      </c>
      <c r="U39" s="180" t="s">
        <v>1172</v>
      </c>
      <c r="V39" s="215" t="s">
        <v>947</v>
      </c>
    </row>
    <row r="40" spans="2:22">
      <c r="B40" s="206" t="e">
        <f>IF('Formulario PPGR5'!$G40="","",CONCATENATE('Formulario PPGR5'!$C40,".",'Formulario PPGR5'!$D40,".",'Formulario PPGR5'!$E40,".",'Formulario PPGR5'!$F40))</f>
        <v>#REF!</v>
      </c>
      <c r="C40" s="206" t="e">
        <f>IF('Formulario PPGR5'!$G40="","",'Formulario PPGR1'!#REF!)</f>
        <v>#REF!</v>
      </c>
      <c r="D40" s="206" t="e">
        <f>IF('Formulario PPGR5'!$G40="","",'Formulario PPGR1'!#REF!)</f>
        <v>#REF!</v>
      </c>
      <c r="E40" s="206" t="e">
        <f>IF('Formulario PPGR5'!$G40="","",'Formulario PPGR1'!#REF!)</f>
        <v>#REF!</v>
      </c>
      <c r="F40" s="206" t="e">
        <f>IF('Formulario PPGR5'!$G40="","",'Formulario PPGR1'!#REF!)</f>
        <v>#REF!</v>
      </c>
      <c r="G40" s="192" t="s">
        <v>1139</v>
      </c>
      <c r="H40" s="209" t="s">
        <v>1170</v>
      </c>
      <c r="I40" s="210" t="s">
        <v>1141</v>
      </c>
      <c r="J40" s="192"/>
      <c r="K40" s="209" t="s">
        <v>1179</v>
      </c>
      <c r="L40" s="192" t="s">
        <v>120</v>
      </c>
      <c r="M40" s="211" t="s">
        <v>1143</v>
      </c>
      <c r="N40" s="211" t="s">
        <v>997</v>
      </c>
      <c r="O40" s="212"/>
      <c r="P40" s="212" t="s">
        <v>993</v>
      </c>
      <c r="Q40" s="213" t="s">
        <v>994</v>
      </c>
      <c r="R40" s="195">
        <v>30</v>
      </c>
      <c r="S40" s="720">
        <v>200000</v>
      </c>
      <c r="T40" s="716">
        <f>+[2]!Tabla465[[#This Row],[Cantidad de Insumos]]*[2]!Tabla465[[#This Row],[Precio Unitario]]</f>
        <v>7000000</v>
      </c>
      <c r="U40" s="180" t="s">
        <v>1172</v>
      </c>
      <c r="V40" s="215" t="s">
        <v>947</v>
      </c>
    </row>
    <row r="41" spans="2:22" ht="25.5">
      <c r="B41" s="206" t="e">
        <f>IF('Formulario PPGR5'!$G41="","",CONCATENATE('Formulario PPGR5'!$C41,".",'Formulario PPGR5'!$D41,".",'Formulario PPGR5'!$E41,".",'Formulario PPGR5'!$F41))</f>
        <v>#REF!</v>
      </c>
      <c r="C41" s="206" t="e">
        <f>IF('Formulario PPGR5'!$G41="","",'Formulario PPGR1'!#REF!)</f>
        <v>#REF!</v>
      </c>
      <c r="D41" s="206" t="e">
        <f>IF('Formulario PPGR5'!$G41="","",'Formulario PPGR1'!#REF!)</f>
        <v>#REF!</v>
      </c>
      <c r="E41" s="206" t="e">
        <f>IF('Formulario PPGR5'!$G41="","",'Formulario PPGR1'!#REF!)</f>
        <v>#REF!</v>
      </c>
      <c r="F41" s="206" t="e">
        <f>IF('Formulario PPGR5'!$G41="","",'Formulario PPGR1'!#REF!)</f>
        <v>#REF!</v>
      </c>
      <c r="G41" s="192" t="s">
        <v>1139</v>
      </c>
      <c r="H41" s="209" t="s">
        <v>1170</v>
      </c>
      <c r="I41" s="210" t="s">
        <v>1141</v>
      </c>
      <c r="J41" s="209"/>
      <c r="K41" s="209" t="s">
        <v>1180</v>
      </c>
      <c r="L41" s="192" t="s">
        <v>120</v>
      </c>
      <c r="M41" s="211" t="s">
        <v>1143</v>
      </c>
      <c r="N41" s="211" t="s">
        <v>997</v>
      </c>
      <c r="O41" s="212"/>
      <c r="P41" s="212" t="s">
        <v>993</v>
      </c>
      <c r="Q41" s="213" t="s">
        <v>994</v>
      </c>
      <c r="R41" s="195">
        <v>15</v>
      </c>
      <c r="S41" s="720">
        <v>80000</v>
      </c>
      <c r="T41" s="716">
        <f>+[2]!Tabla465[[#This Row],[Cantidad de Insumos]]*[2]!Tabla465[[#This Row],[Precio Unitario]]</f>
        <v>880000</v>
      </c>
      <c r="U41" s="180" t="s">
        <v>1172</v>
      </c>
      <c r="V41" s="215" t="s">
        <v>947</v>
      </c>
    </row>
    <row r="42" spans="2:22">
      <c r="B42" s="206" t="e">
        <f>IF('Formulario PPGR5'!$G42="","",CONCATENATE('Formulario PPGR5'!$C42,".",'Formulario PPGR5'!$D42,".",'Formulario PPGR5'!$E42,".",'Formulario PPGR5'!$F42))</f>
        <v>#REF!</v>
      </c>
      <c r="C42" s="206" t="e">
        <f>IF('Formulario PPGR5'!$G42="","",'Formulario PPGR1'!#REF!)</f>
        <v>#REF!</v>
      </c>
      <c r="D42" s="206" t="e">
        <f>IF('Formulario PPGR5'!$G42="","",'Formulario PPGR1'!#REF!)</f>
        <v>#REF!</v>
      </c>
      <c r="E42" s="206" t="e">
        <f>IF('Formulario PPGR5'!$G42="","",'Formulario PPGR1'!#REF!)</f>
        <v>#REF!</v>
      </c>
      <c r="F42" s="206" t="e">
        <f>IF('Formulario PPGR5'!$G42="","",'Formulario PPGR1'!#REF!)</f>
        <v>#REF!</v>
      </c>
      <c r="G42" s="192" t="s">
        <v>1139</v>
      </c>
      <c r="H42" s="209" t="s">
        <v>1170</v>
      </c>
      <c r="I42" s="210" t="s">
        <v>1141</v>
      </c>
      <c r="J42" s="209"/>
      <c r="K42" s="209" t="s">
        <v>1181</v>
      </c>
      <c r="L42" s="192" t="s">
        <v>120</v>
      </c>
      <c r="M42" s="211" t="s">
        <v>1143</v>
      </c>
      <c r="N42" s="211" t="s">
        <v>997</v>
      </c>
      <c r="O42" s="212"/>
      <c r="P42" s="212" t="s">
        <v>993</v>
      </c>
      <c r="Q42" s="213" t="s">
        <v>994</v>
      </c>
      <c r="R42" s="195">
        <v>35</v>
      </c>
      <c r="S42" s="720">
        <v>3000</v>
      </c>
      <c r="T42" s="716">
        <f>+[2]!Tabla465[[#This Row],[Cantidad de Insumos]]*[2]!Tabla465[[#This Row],[Precio Unitario]]</f>
        <v>300000</v>
      </c>
      <c r="U42" s="180" t="s">
        <v>1172</v>
      </c>
      <c r="V42" s="215" t="s">
        <v>947</v>
      </c>
    </row>
    <row r="43" spans="2:22">
      <c r="B43" s="206" t="e">
        <f>IF('Formulario PPGR5'!$G43="","",CONCATENATE('Formulario PPGR5'!$C43,".",'Formulario PPGR5'!$D43,".",'Formulario PPGR5'!$E43,".",'Formulario PPGR5'!$F43))</f>
        <v>#REF!</v>
      </c>
      <c r="C43" s="206" t="e">
        <f>IF('Formulario PPGR5'!$G43="","",'Formulario PPGR1'!#REF!)</f>
        <v>#REF!</v>
      </c>
      <c r="D43" s="206" t="e">
        <f>IF('Formulario PPGR5'!$G43="","",'Formulario PPGR1'!#REF!)</f>
        <v>#REF!</v>
      </c>
      <c r="E43" s="206" t="e">
        <f>IF('Formulario PPGR5'!$G43="","",'Formulario PPGR1'!#REF!)</f>
        <v>#REF!</v>
      </c>
      <c r="F43" s="206" t="e">
        <f>IF('Formulario PPGR5'!$G43="","",'Formulario PPGR1'!#REF!)</f>
        <v>#REF!</v>
      </c>
      <c r="G43" s="192" t="s">
        <v>1139</v>
      </c>
      <c r="H43" s="209" t="s">
        <v>1170</v>
      </c>
      <c r="I43" s="210" t="s">
        <v>1141</v>
      </c>
      <c r="J43" s="209"/>
      <c r="K43" s="209" t="s">
        <v>1182</v>
      </c>
      <c r="L43" s="192" t="s">
        <v>120</v>
      </c>
      <c r="M43" s="211" t="s">
        <v>1143</v>
      </c>
      <c r="N43" s="211" t="s">
        <v>997</v>
      </c>
      <c r="O43" s="212"/>
      <c r="P43" s="212" t="s">
        <v>993</v>
      </c>
      <c r="Q43" s="213" t="s">
        <v>994</v>
      </c>
      <c r="R43" s="195">
        <v>11</v>
      </c>
      <c r="S43" s="712">
        <v>9000</v>
      </c>
      <c r="T43" s="716">
        <f>+[2]!Tabla465[[#This Row],[Cantidad de Insumos]]*[2]!Tabla465[[#This Row],[Precio Unitario]]</f>
        <v>900000</v>
      </c>
      <c r="U43" s="180" t="s">
        <v>1172</v>
      </c>
      <c r="V43" s="215" t="s">
        <v>947</v>
      </c>
    </row>
    <row r="44" spans="2:22">
      <c r="B44" s="206" t="e">
        <f>IF('Formulario PPGR5'!$G44="","",CONCATENATE('Formulario PPGR5'!$C44,".",'Formulario PPGR5'!$D44,".",'Formulario PPGR5'!$E44,".",'Formulario PPGR5'!$F44))</f>
        <v>#REF!</v>
      </c>
      <c r="C44" s="206" t="e">
        <f>IF('Formulario PPGR5'!$G44="","",'Formulario PPGR1'!#REF!)</f>
        <v>#REF!</v>
      </c>
      <c r="D44" s="206" t="e">
        <f>IF('Formulario PPGR5'!$G44="","",'Formulario PPGR1'!#REF!)</f>
        <v>#REF!</v>
      </c>
      <c r="E44" s="206" t="e">
        <f>IF('Formulario PPGR5'!$G44="","",'Formulario PPGR1'!#REF!)</f>
        <v>#REF!</v>
      </c>
      <c r="F44" s="206" t="e">
        <f>IF('Formulario PPGR5'!$G44="","",'Formulario PPGR1'!#REF!)</f>
        <v>#REF!</v>
      </c>
      <c r="G44" s="192" t="s">
        <v>1139</v>
      </c>
      <c r="H44" s="209" t="s">
        <v>1170</v>
      </c>
      <c r="I44" s="210" t="s">
        <v>1141</v>
      </c>
      <c r="J44" s="209"/>
      <c r="K44" s="209" t="s">
        <v>1183</v>
      </c>
      <c r="L44" s="192" t="s">
        <v>120</v>
      </c>
      <c r="M44" s="211" t="s">
        <v>1143</v>
      </c>
      <c r="N44" s="211" t="s">
        <v>997</v>
      </c>
      <c r="O44" s="212"/>
      <c r="P44" s="212" t="s">
        <v>993</v>
      </c>
      <c r="Q44" s="213" t="s">
        <v>994</v>
      </c>
      <c r="R44" s="195">
        <v>100</v>
      </c>
      <c r="S44" s="712"/>
      <c r="T44" s="716">
        <f>+[2]!Tabla465[[#This Row],[Cantidad de Insumos]]*[2]!Tabla465[[#This Row],[Precio Unitario]]</f>
        <v>0</v>
      </c>
      <c r="U44" s="180" t="s">
        <v>1172</v>
      </c>
      <c r="V44" s="215" t="s">
        <v>947</v>
      </c>
    </row>
    <row r="45" spans="2:22">
      <c r="B45" s="206" t="e">
        <f>IF('Formulario PPGR5'!$G45="","",CONCATENATE('Formulario PPGR5'!$C45,".",'Formulario PPGR5'!$D45,".",'Formulario PPGR5'!$E45,".",'Formulario PPGR5'!$F45))</f>
        <v>#REF!</v>
      </c>
      <c r="C45" s="206" t="e">
        <f>IF('Formulario PPGR5'!$G45="","",'Formulario PPGR1'!#REF!)</f>
        <v>#REF!</v>
      </c>
      <c r="D45" s="206" t="e">
        <f>IF('Formulario PPGR5'!$G45="","",'Formulario PPGR1'!#REF!)</f>
        <v>#REF!</v>
      </c>
      <c r="E45" s="206" t="e">
        <f>IF('Formulario PPGR5'!$G45="","",'Formulario PPGR1'!#REF!)</f>
        <v>#REF!</v>
      </c>
      <c r="F45" s="206" t="e">
        <f>IF('Formulario PPGR5'!$G45="","",'Formulario PPGR1'!#REF!)</f>
        <v>#REF!</v>
      </c>
      <c r="G45" s="192" t="s">
        <v>1139</v>
      </c>
      <c r="H45" s="209" t="s">
        <v>1170</v>
      </c>
      <c r="I45" s="210" t="s">
        <v>1141</v>
      </c>
      <c r="J45" s="209"/>
      <c r="K45" s="209" t="s">
        <v>1184</v>
      </c>
      <c r="L45" s="192" t="s">
        <v>120</v>
      </c>
      <c r="M45" s="211" t="s">
        <v>1143</v>
      </c>
      <c r="N45" s="211" t="s">
        <v>997</v>
      </c>
      <c r="O45" s="212"/>
      <c r="P45" s="212" t="s">
        <v>993</v>
      </c>
      <c r="Q45" s="213" t="s">
        <v>994</v>
      </c>
      <c r="R45" s="195">
        <v>100</v>
      </c>
      <c r="S45" s="712">
        <v>110000</v>
      </c>
      <c r="T45" s="716">
        <f>+[2]!Tabla465[[#This Row],[Cantidad de Insumos]]*[2]!Tabla465[[#This Row],[Precio Unitario]]</f>
        <v>1320000</v>
      </c>
      <c r="U45" s="180" t="s">
        <v>1172</v>
      </c>
      <c r="V45" s="215" t="s">
        <v>947</v>
      </c>
    </row>
    <row r="46" spans="2:22">
      <c r="B46" s="206" t="e">
        <f>IF('Formulario PPGR5'!$G46="","",CONCATENATE('Formulario PPGR5'!$C46,".",'Formulario PPGR5'!$D46,".",'Formulario PPGR5'!$E46,".",'Formulario PPGR5'!$F46))</f>
        <v>#REF!</v>
      </c>
      <c r="C46" s="206" t="e">
        <f>IF('Formulario PPGR5'!$G46="","",'Formulario PPGR1'!#REF!)</f>
        <v>#REF!</v>
      </c>
      <c r="D46" s="206" t="e">
        <f>IF('Formulario PPGR5'!$G46="","",'Formulario PPGR1'!#REF!)</f>
        <v>#REF!</v>
      </c>
      <c r="E46" s="206" t="e">
        <f>IF('Formulario PPGR5'!$G46="","",'Formulario PPGR1'!#REF!)</f>
        <v>#REF!</v>
      </c>
      <c r="F46" s="206" t="e">
        <f>IF('Formulario PPGR5'!$G46="","",'Formulario PPGR1'!#REF!)</f>
        <v>#REF!</v>
      </c>
      <c r="G46" s="192" t="s">
        <v>1139</v>
      </c>
      <c r="H46" s="209" t="s">
        <v>1170</v>
      </c>
      <c r="I46" s="210" t="s">
        <v>1141</v>
      </c>
      <c r="J46" s="209"/>
      <c r="K46" s="209" t="s">
        <v>1185</v>
      </c>
      <c r="L46" s="192" t="s">
        <v>120</v>
      </c>
      <c r="M46" s="211" t="s">
        <v>1143</v>
      </c>
      <c r="N46" s="211" t="s">
        <v>997</v>
      </c>
      <c r="O46" s="212"/>
      <c r="P46" s="212" t="s">
        <v>993</v>
      </c>
      <c r="Q46" s="213" t="s">
        <v>994</v>
      </c>
      <c r="R46" s="195">
        <v>5</v>
      </c>
      <c r="S46" s="712">
        <v>6000</v>
      </c>
      <c r="T46" s="716">
        <f>+[2]!Tabla465[[#This Row],[Cantidad de Insumos]]*[2]!Tabla465[[#This Row],[Precio Unitario]]</f>
        <v>180000</v>
      </c>
      <c r="U46" s="180" t="s">
        <v>1172</v>
      </c>
      <c r="V46" s="215" t="s">
        <v>947</v>
      </c>
    </row>
    <row r="47" spans="2:22">
      <c r="B47" s="206" t="e">
        <f>IF('Formulario PPGR5'!$G47="","",CONCATENATE('Formulario PPGR5'!$C47,".",'Formulario PPGR5'!$D47,".",'Formulario PPGR5'!$E47,".",'Formulario PPGR5'!$F47))</f>
        <v>#REF!</v>
      </c>
      <c r="C47" s="206" t="e">
        <f>IF('Formulario PPGR5'!$G47="","",'Formulario PPGR1'!#REF!)</f>
        <v>#REF!</v>
      </c>
      <c r="D47" s="206" t="e">
        <f>IF('Formulario PPGR5'!$G47="","",'Formulario PPGR1'!#REF!)</f>
        <v>#REF!</v>
      </c>
      <c r="E47" s="206" t="e">
        <f>IF('Formulario PPGR5'!$G47="","",'Formulario PPGR1'!#REF!)</f>
        <v>#REF!</v>
      </c>
      <c r="F47" s="206" t="e">
        <f>IF('Formulario PPGR5'!$G47="","",'Formulario PPGR1'!#REF!)</f>
        <v>#REF!</v>
      </c>
      <c r="G47" s="192" t="s">
        <v>1139</v>
      </c>
      <c r="H47" s="209" t="s">
        <v>1170</v>
      </c>
      <c r="I47" s="210" t="s">
        <v>1141</v>
      </c>
      <c r="J47" s="209"/>
      <c r="K47" s="209" t="s">
        <v>1186</v>
      </c>
      <c r="L47" s="192" t="s">
        <v>120</v>
      </c>
      <c r="M47" s="211" t="s">
        <v>1143</v>
      </c>
      <c r="N47" s="211" t="s">
        <v>997</v>
      </c>
      <c r="O47" s="212"/>
      <c r="P47" s="212" t="s">
        <v>993</v>
      </c>
      <c r="Q47" s="213" t="s">
        <v>994</v>
      </c>
      <c r="R47" s="195">
        <v>12</v>
      </c>
      <c r="S47" s="712">
        <v>55000</v>
      </c>
      <c r="T47" s="716">
        <f>+[2]!Tabla465[[#This Row],[Cantidad de Insumos]]*[2]!Tabla465[[#This Row],[Precio Unitario]]</f>
        <v>9900000</v>
      </c>
      <c r="U47" s="180" t="s">
        <v>1172</v>
      </c>
      <c r="V47" s="215" t="s">
        <v>947</v>
      </c>
    </row>
    <row r="48" spans="2:22" ht="38.25">
      <c r="B48" s="206" t="e">
        <f>IF('Formulario PPGR5'!$G48="","",CONCATENATE('Formulario PPGR5'!$C48,".",'Formulario PPGR5'!$D48,".",'Formulario PPGR5'!$E48,".",'Formulario PPGR5'!$F48))</f>
        <v>#REF!</v>
      </c>
      <c r="C48" s="206" t="e">
        <f>IF('Formulario PPGR5'!$G48="","",'Formulario PPGR1'!#REF!)</f>
        <v>#REF!</v>
      </c>
      <c r="D48" s="206" t="e">
        <f>IF('Formulario PPGR5'!$G48="","",'Formulario PPGR1'!#REF!)</f>
        <v>#REF!</v>
      </c>
      <c r="E48" s="206" t="e">
        <f>IF('Formulario PPGR5'!$G48="","",'Formulario PPGR1'!#REF!)</f>
        <v>#REF!</v>
      </c>
      <c r="F48" s="206" t="e">
        <f>IF('Formulario PPGR5'!$G48="","",'Formulario PPGR1'!#REF!)</f>
        <v>#REF!</v>
      </c>
      <c r="G48" s="192" t="s">
        <v>1139</v>
      </c>
      <c r="H48" s="209" t="s">
        <v>1187</v>
      </c>
      <c r="I48" s="210" t="s">
        <v>1141</v>
      </c>
      <c r="J48" s="209"/>
      <c r="K48" s="209" t="s">
        <v>1188</v>
      </c>
      <c r="L48" s="192" t="s">
        <v>120</v>
      </c>
      <c r="M48" s="211" t="s">
        <v>1143</v>
      </c>
      <c r="N48" s="211" t="s">
        <v>997</v>
      </c>
      <c r="O48" s="212"/>
      <c r="P48" s="212" t="s">
        <v>993</v>
      </c>
      <c r="Q48" s="213" t="s">
        <v>994</v>
      </c>
      <c r="R48" s="195">
        <v>200</v>
      </c>
      <c r="S48" s="712">
        <v>65000</v>
      </c>
      <c r="T48" s="716">
        <f>+[2]!Tabla465[[#This Row],[Cantidad de Insumos]]*[2]!Tabla465[[#This Row],[Precio Unitario]]</f>
        <v>1950000</v>
      </c>
      <c r="U48" s="180" t="s">
        <v>1189</v>
      </c>
      <c r="V48" s="215" t="s">
        <v>947</v>
      </c>
    </row>
    <row r="49" spans="2:22" ht="38.25">
      <c r="B49" s="206" t="e">
        <f>IF('Formulario PPGR5'!$G49="","",CONCATENATE('Formulario PPGR5'!$C49,".",'Formulario PPGR5'!$D49,".",'Formulario PPGR5'!$E49,".",'Formulario PPGR5'!$F49))</f>
        <v>#REF!</v>
      </c>
      <c r="C49" s="206" t="e">
        <f>IF('Formulario PPGR5'!$G49="","",'Formulario PPGR1'!#REF!)</f>
        <v>#REF!</v>
      </c>
      <c r="D49" s="206" t="e">
        <f>IF('Formulario PPGR5'!$G49="","",'Formulario PPGR1'!#REF!)</f>
        <v>#REF!</v>
      </c>
      <c r="E49" s="206" t="e">
        <f>IF('Formulario PPGR5'!$G49="","",'Formulario PPGR1'!#REF!)</f>
        <v>#REF!</v>
      </c>
      <c r="F49" s="206" t="e">
        <f>IF('Formulario PPGR5'!$G49="","",'Formulario PPGR1'!#REF!)</f>
        <v>#REF!</v>
      </c>
      <c r="G49" s="192" t="s">
        <v>1139</v>
      </c>
      <c r="H49" s="209" t="s">
        <v>1187</v>
      </c>
      <c r="I49" s="210" t="s">
        <v>1141</v>
      </c>
      <c r="J49" s="209"/>
      <c r="K49" s="209" t="s">
        <v>1190</v>
      </c>
      <c r="L49" s="192" t="s">
        <v>120</v>
      </c>
      <c r="M49" s="211" t="s">
        <v>1143</v>
      </c>
      <c r="N49" s="211" t="s">
        <v>997</v>
      </c>
      <c r="O49" s="212"/>
      <c r="P49" s="212" t="s">
        <v>993</v>
      </c>
      <c r="Q49" s="213" t="s">
        <v>994</v>
      </c>
      <c r="R49" s="195">
        <v>200</v>
      </c>
      <c r="S49" s="712">
        <v>7000000</v>
      </c>
      <c r="T49" s="716">
        <f>+[2]!Tabla465[[#This Row],[Cantidad de Insumos]]*[2]!Tabla465[[#This Row],[Precio Unitario]]</f>
        <v>7000000</v>
      </c>
      <c r="U49" s="180" t="s">
        <v>1191</v>
      </c>
      <c r="V49" s="215" t="s">
        <v>947</v>
      </c>
    </row>
    <row r="50" spans="2:22" ht="38.25">
      <c r="B50" s="206" t="e">
        <f>IF('Formulario PPGR5'!$G50="","",CONCATENATE('Formulario PPGR5'!$C50,".",'Formulario PPGR5'!$D50,".",'Formulario PPGR5'!$E50,".",'Formulario PPGR5'!$F50))</f>
        <v>#REF!</v>
      </c>
      <c r="C50" s="206" t="e">
        <f>IF('Formulario PPGR5'!$G50="","",'Formulario PPGR1'!#REF!)</f>
        <v>#REF!</v>
      </c>
      <c r="D50" s="206" t="e">
        <f>IF('Formulario PPGR5'!$G50="","",'Formulario PPGR1'!#REF!)</f>
        <v>#REF!</v>
      </c>
      <c r="E50" s="206" t="e">
        <f>IF('Formulario PPGR5'!$G50="","",'Formulario PPGR1'!#REF!)</f>
        <v>#REF!</v>
      </c>
      <c r="F50" s="206" t="e">
        <f>IF('Formulario PPGR5'!$G50="","",'Formulario PPGR1'!#REF!)</f>
        <v>#REF!</v>
      </c>
      <c r="G50" s="192" t="s">
        <v>1139</v>
      </c>
      <c r="H50" s="209" t="s">
        <v>1187</v>
      </c>
      <c r="I50" s="210" t="s">
        <v>1141</v>
      </c>
      <c r="J50" s="209"/>
      <c r="K50" s="209" t="s">
        <v>1192</v>
      </c>
      <c r="L50" s="192" t="s">
        <v>120</v>
      </c>
      <c r="M50" s="211" t="s">
        <v>1143</v>
      </c>
      <c r="N50" s="211" t="s">
        <v>997</v>
      </c>
      <c r="O50" s="212"/>
      <c r="P50" s="212" t="s">
        <v>993</v>
      </c>
      <c r="Q50" s="213" t="s">
        <v>994</v>
      </c>
      <c r="R50" s="195">
        <v>200</v>
      </c>
      <c r="S50" s="712">
        <v>40000</v>
      </c>
      <c r="T50" s="716">
        <f>+[2]!Tabla465[[#This Row],[Cantidad de Insumos]]*[2]!Tabla465[[#This Row],[Precio Unitario]]</f>
        <v>400000</v>
      </c>
      <c r="U50" s="180" t="s">
        <v>1189</v>
      </c>
      <c r="V50" s="215" t="s">
        <v>947</v>
      </c>
    </row>
    <row r="51" spans="2:22" ht="38.25">
      <c r="B51" s="206" t="e">
        <f>IF('Formulario PPGR5'!$G51="","",CONCATENATE('Formulario PPGR5'!$C51,".",'Formulario PPGR5'!$D51,".",'Formulario PPGR5'!$E51,".",'Formulario PPGR5'!$F51))</f>
        <v>#REF!</v>
      </c>
      <c r="C51" s="206" t="e">
        <f>IF('Formulario PPGR5'!$G51="","",'Formulario PPGR1'!#REF!)</f>
        <v>#REF!</v>
      </c>
      <c r="D51" s="206" t="e">
        <f>IF('Formulario PPGR5'!$G51="","",'Formulario PPGR1'!#REF!)</f>
        <v>#REF!</v>
      </c>
      <c r="E51" s="206" t="e">
        <f>IF('Formulario PPGR5'!$G51="","",'Formulario PPGR1'!#REF!)</f>
        <v>#REF!</v>
      </c>
      <c r="F51" s="206" t="e">
        <f>IF('Formulario PPGR5'!$G51="","",'Formulario PPGR1'!#REF!)</f>
        <v>#REF!</v>
      </c>
      <c r="G51" s="192" t="s">
        <v>1139</v>
      </c>
      <c r="H51" s="209" t="s">
        <v>1187</v>
      </c>
      <c r="I51" s="210" t="s">
        <v>1141</v>
      </c>
      <c r="J51" s="209"/>
      <c r="K51" s="209" t="s">
        <v>1193</v>
      </c>
      <c r="L51" s="192" t="s">
        <v>120</v>
      </c>
      <c r="M51" s="211" t="s">
        <v>1143</v>
      </c>
      <c r="N51" s="211" t="s">
        <v>997</v>
      </c>
      <c r="O51" s="212"/>
      <c r="P51" s="212" t="s">
        <v>993</v>
      </c>
      <c r="Q51" s="213" t="s">
        <v>994</v>
      </c>
      <c r="R51" s="195">
        <v>200</v>
      </c>
      <c r="S51" s="712">
        <v>25000</v>
      </c>
      <c r="T51" s="716">
        <f>+[2]!Tabla465[[#This Row],[Cantidad de Insumos]]*[2]!Tabla465[[#This Row],[Precio Unitario]]</f>
        <v>500000</v>
      </c>
      <c r="U51" s="180" t="s">
        <v>1189</v>
      </c>
      <c r="V51" s="215" t="s">
        <v>947</v>
      </c>
    </row>
    <row r="52" spans="2:22" ht="38.25">
      <c r="B52" s="206" t="e">
        <f>IF('Formulario PPGR5'!$G52="","",CONCATENATE('Formulario PPGR5'!$C52,".",'Formulario PPGR5'!$D52,".",'Formulario PPGR5'!$E52,".",'Formulario PPGR5'!$F52))</f>
        <v>#REF!</v>
      </c>
      <c r="C52" s="206" t="e">
        <f>IF('Formulario PPGR5'!$G52="","",'Formulario PPGR1'!#REF!)</f>
        <v>#REF!</v>
      </c>
      <c r="D52" s="206" t="e">
        <f>IF('Formulario PPGR5'!$G52="","",'Formulario PPGR1'!#REF!)</f>
        <v>#REF!</v>
      </c>
      <c r="E52" s="206" t="e">
        <f>IF('Formulario PPGR5'!$G52="","",'Formulario PPGR1'!#REF!)</f>
        <v>#REF!</v>
      </c>
      <c r="F52" s="206" t="e">
        <f>IF('Formulario PPGR5'!$G52="","",'Formulario PPGR1'!#REF!)</f>
        <v>#REF!</v>
      </c>
      <c r="G52" s="192" t="s">
        <v>1139</v>
      </c>
      <c r="H52" s="209" t="s">
        <v>1187</v>
      </c>
      <c r="I52" s="210" t="s">
        <v>1141</v>
      </c>
      <c r="J52" s="209"/>
      <c r="K52" s="209" t="s">
        <v>1194</v>
      </c>
      <c r="L52" s="192" t="s">
        <v>120</v>
      </c>
      <c r="M52" s="211" t="s">
        <v>1143</v>
      </c>
      <c r="N52" s="211" t="s">
        <v>997</v>
      </c>
      <c r="O52" s="212"/>
      <c r="P52" s="212" t="s">
        <v>993</v>
      </c>
      <c r="Q52" s="213" t="s">
        <v>994</v>
      </c>
      <c r="R52" s="195">
        <v>200</v>
      </c>
      <c r="S52" s="712">
        <v>1500000</v>
      </c>
      <c r="T52" s="716">
        <f>+[2]!Tabla465[[#This Row],[Cantidad de Insumos]]*[2]!Tabla465[[#This Row],[Precio Unitario]]</f>
        <v>3000000</v>
      </c>
      <c r="U52" s="180" t="s">
        <v>1189</v>
      </c>
      <c r="V52" s="215" t="s">
        <v>947</v>
      </c>
    </row>
    <row r="53" spans="2:22" ht="38.25">
      <c r="B53" s="206" t="e">
        <f>IF('Formulario PPGR5'!$G53="","",CONCATENATE('Formulario PPGR5'!$C53,".",'Formulario PPGR5'!$D53,".",'Formulario PPGR5'!$E53,".",'Formulario PPGR5'!$F53))</f>
        <v>#REF!</v>
      </c>
      <c r="C53" s="206" t="e">
        <f>IF('Formulario PPGR5'!$G53="","",'Formulario PPGR1'!#REF!)</f>
        <v>#REF!</v>
      </c>
      <c r="D53" s="206" t="e">
        <f>IF('Formulario PPGR5'!$G53="","",'Formulario PPGR1'!#REF!)</f>
        <v>#REF!</v>
      </c>
      <c r="E53" s="206" t="e">
        <f>IF('Formulario PPGR5'!$G53="","",'Formulario PPGR1'!#REF!)</f>
        <v>#REF!</v>
      </c>
      <c r="F53" s="206" t="e">
        <f>IF('Formulario PPGR5'!$G53="","",'Formulario PPGR1'!#REF!)</f>
        <v>#REF!</v>
      </c>
      <c r="G53" s="192" t="s">
        <v>1139</v>
      </c>
      <c r="H53" s="209" t="s">
        <v>1187</v>
      </c>
      <c r="I53" s="210" t="s">
        <v>1141</v>
      </c>
      <c r="J53" s="209"/>
      <c r="K53" s="209" t="s">
        <v>1195</v>
      </c>
      <c r="L53" s="192" t="s">
        <v>120</v>
      </c>
      <c r="M53" s="211" t="s">
        <v>1143</v>
      </c>
      <c r="N53" s="211" t="s">
        <v>997</v>
      </c>
      <c r="O53" s="212"/>
      <c r="P53" s="212" t="s">
        <v>993</v>
      </c>
      <c r="Q53" s="213" t="s">
        <v>994</v>
      </c>
      <c r="R53" s="195">
        <v>200</v>
      </c>
      <c r="S53" s="712">
        <v>9000</v>
      </c>
      <c r="T53" s="716">
        <f>+[2]!Tabla465[[#This Row],[Cantidad de Insumos]]*[2]!Tabla465[[#This Row],[Precio Unitario]]</f>
        <v>180000</v>
      </c>
      <c r="U53" s="180" t="s">
        <v>1189</v>
      </c>
      <c r="V53" s="215" t="s">
        <v>947</v>
      </c>
    </row>
    <row r="54" spans="2:22" ht="38.25">
      <c r="B54" s="206" t="e">
        <f>IF('Formulario PPGR5'!$G54="","",CONCATENATE('Formulario PPGR5'!$C54,".",'Formulario PPGR5'!$D54,".",'Formulario PPGR5'!$E54,".",'Formulario PPGR5'!$F54))</f>
        <v>#REF!</v>
      </c>
      <c r="C54" s="206" t="e">
        <f>IF('Formulario PPGR5'!$G54="","",'Formulario PPGR1'!#REF!)</f>
        <v>#REF!</v>
      </c>
      <c r="D54" s="206" t="e">
        <f>IF('Formulario PPGR5'!$G54="","",'Formulario PPGR1'!#REF!)</f>
        <v>#REF!</v>
      </c>
      <c r="E54" s="206" t="e">
        <f>IF('Formulario PPGR5'!$G54="","",'Formulario PPGR1'!#REF!)</f>
        <v>#REF!</v>
      </c>
      <c r="F54" s="206" t="e">
        <f>IF('Formulario PPGR5'!$G54="","",'Formulario PPGR1'!#REF!)</f>
        <v>#REF!</v>
      </c>
      <c r="G54" s="192" t="s">
        <v>1139</v>
      </c>
      <c r="H54" s="209" t="s">
        <v>1187</v>
      </c>
      <c r="I54" s="210" t="s">
        <v>1141</v>
      </c>
      <c r="J54" s="209"/>
      <c r="K54" s="209" t="s">
        <v>1196</v>
      </c>
      <c r="L54" s="192" t="s">
        <v>120</v>
      </c>
      <c r="M54" s="211" t="s">
        <v>1143</v>
      </c>
      <c r="N54" s="211" t="s">
        <v>997</v>
      </c>
      <c r="O54" s="212"/>
      <c r="P54" s="212" t="s">
        <v>993</v>
      </c>
      <c r="Q54" s="213" t="s">
        <v>994</v>
      </c>
      <c r="R54" s="195">
        <v>200</v>
      </c>
      <c r="S54" s="712">
        <v>9500</v>
      </c>
      <c r="T54" s="716">
        <f>+[2]!Tabla465[[#This Row],[Cantidad de Insumos]]*[2]!Tabla465[[#This Row],[Precio Unitario]]</f>
        <v>95000</v>
      </c>
      <c r="U54" s="180" t="s">
        <v>1189</v>
      </c>
      <c r="V54" s="215" t="s">
        <v>947</v>
      </c>
    </row>
    <row r="55" spans="2:22" ht="38.25">
      <c r="B55" s="206" t="e">
        <f>IF('Formulario PPGR5'!$G55="","",CONCATENATE('Formulario PPGR5'!$C55,".",'Formulario PPGR5'!$D55,".",'Formulario PPGR5'!$E55,".",'Formulario PPGR5'!$F55))</f>
        <v>#REF!</v>
      </c>
      <c r="C55" s="206" t="e">
        <f>IF('Formulario PPGR5'!$G55="","",'Formulario PPGR1'!#REF!)</f>
        <v>#REF!</v>
      </c>
      <c r="D55" s="206" t="e">
        <f>IF('Formulario PPGR5'!$G55="","",'Formulario PPGR1'!#REF!)</f>
        <v>#REF!</v>
      </c>
      <c r="E55" s="206" t="e">
        <f>IF('Formulario PPGR5'!$G55="","",'Formulario PPGR1'!#REF!)</f>
        <v>#REF!</v>
      </c>
      <c r="F55" s="206" t="e">
        <f>IF('Formulario PPGR5'!$G55="","",'Formulario PPGR1'!#REF!)</f>
        <v>#REF!</v>
      </c>
      <c r="G55" s="192" t="s">
        <v>1139</v>
      </c>
      <c r="H55" s="209" t="s">
        <v>1187</v>
      </c>
      <c r="I55" s="210" t="s">
        <v>1141</v>
      </c>
      <c r="J55" s="209"/>
      <c r="K55" s="209" t="s">
        <v>1197</v>
      </c>
      <c r="L55" s="192" t="s">
        <v>120</v>
      </c>
      <c r="M55" s="211" t="s">
        <v>1143</v>
      </c>
      <c r="N55" s="211" t="s">
        <v>997</v>
      </c>
      <c r="O55" s="212"/>
      <c r="P55" s="212" t="s">
        <v>993</v>
      </c>
      <c r="Q55" s="213" t="s">
        <v>994</v>
      </c>
      <c r="R55" s="195">
        <v>200</v>
      </c>
      <c r="S55" s="712">
        <v>1000</v>
      </c>
      <c r="T55" s="716">
        <f>+[2]!Tabla465[[#This Row],[Cantidad de Insumos]]*[2]!Tabla465[[#This Row],[Precio Unitario]]</f>
        <v>20000</v>
      </c>
      <c r="U55" s="180" t="s">
        <v>1189</v>
      </c>
      <c r="V55" s="215" t="s">
        <v>947</v>
      </c>
    </row>
    <row r="56" spans="2:22" ht="38.25">
      <c r="B56" s="206" t="e">
        <f>IF('Formulario PPGR5'!$G56="","",CONCATENATE('Formulario PPGR5'!$C56,".",'Formulario PPGR5'!$D56,".",'Formulario PPGR5'!$E56,".",'Formulario PPGR5'!$F56))</f>
        <v>#REF!</v>
      </c>
      <c r="C56" s="206" t="e">
        <f>IF('Formulario PPGR5'!$G56="","",'Formulario PPGR1'!#REF!)</f>
        <v>#REF!</v>
      </c>
      <c r="D56" s="206" t="e">
        <f>IF('Formulario PPGR5'!$G56="","",'Formulario PPGR1'!#REF!)</f>
        <v>#REF!</v>
      </c>
      <c r="E56" s="206" t="e">
        <f>IF('Formulario PPGR5'!$G56="","",'Formulario PPGR1'!#REF!)</f>
        <v>#REF!</v>
      </c>
      <c r="F56" s="206" t="e">
        <f>IF('Formulario PPGR5'!$G56="","",'Formulario PPGR1'!#REF!)</f>
        <v>#REF!</v>
      </c>
      <c r="G56" s="192" t="s">
        <v>1139</v>
      </c>
      <c r="H56" s="209" t="s">
        <v>1187</v>
      </c>
      <c r="I56" s="210" t="s">
        <v>1141</v>
      </c>
      <c r="J56" s="209"/>
      <c r="K56" s="209" t="s">
        <v>1198</v>
      </c>
      <c r="L56" s="192" t="s">
        <v>120</v>
      </c>
      <c r="M56" s="211" t="s">
        <v>1143</v>
      </c>
      <c r="N56" s="211" t="s">
        <v>997</v>
      </c>
      <c r="O56" s="212"/>
      <c r="P56" s="212" t="s">
        <v>993</v>
      </c>
      <c r="Q56" s="213" t="s">
        <v>994</v>
      </c>
      <c r="R56" s="195">
        <v>200</v>
      </c>
      <c r="S56" s="712">
        <v>1000</v>
      </c>
      <c r="T56" s="716">
        <f>+[2]!Tabla465[[#This Row],[Cantidad de Insumos]]*[2]!Tabla465[[#This Row],[Precio Unitario]]</f>
        <v>0</v>
      </c>
      <c r="U56" s="721" t="s">
        <v>1199</v>
      </c>
      <c r="V56" s="215" t="s">
        <v>947</v>
      </c>
    </row>
    <row r="57" spans="2:22" ht="38.25">
      <c r="B57" s="206" t="e">
        <f>IF('Formulario PPGR5'!$G57="","",CONCATENATE('Formulario PPGR5'!$C57,".",'Formulario PPGR5'!$D57,".",'Formulario PPGR5'!$E57,".",'Formulario PPGR5'!$F57))</f>
        <v>#REF!</v>
      </c>
      <c r="C57" s="206" t="e">
        <f>IF('Formulario PPGR5'!$G57="","",'Formulario PPGR1'!#REF!)</f>
        <v>#REF!</v>
      </c>
      <c r="D57" s="206" t="e">
        <f>IF('Formulario PPGR5'!$G57="","",'Formulario PPGR1'!#REF!)</f>
        <v>#REF!</v>
      </c>
      <c r="E57" s="206" t="e">
        <f>IF('Formulario PPGR5'!$G57="","",'Formulario PPGR1'!#REF!)</f>
        <v>#REF!</v>
      </c>
      <c r="F57" s="206" t="e">
        <f>IF('Formulario PPGR5'!$G57="","",'Formulario PPGR1'!#REF!)</f>
        <v>#REF!</v>
      </c>
      <c r="G57" s="192" t="s">
        <v>1139</v>
      </c>
      <c r="H57" s="209" t="s">
        <v>1187</v>
      </c>
      <c r="I57" s="210" t="s">
        <v>1141</v>
      </c>
      <c r="J57" s="209"/>
      <c r="K57" s="209" t="s">
        <v>1200</v>
      </c>
      <c r="L57" s="192" t="s">
        <v>120</v>
      </c>
      <c r="M57" s="722" t="s">
        <v>1143</v>
      </c>
      <c r="N57" s="211" t="s">
        <v>997</v>
      </c>
      <c r="O57" s="212"/>
      <c r="P57" s="212" t="s">
        <v>993</v>
      </c>
      <c r="Q57" s="213" t="s">
        <v>994</v>
      </c>
      <c r="R57" s="195">
        <v>200</v>
      </c>
      <c r="S57" s="712">
        <v>2000</v>
      </c>
      <c r="T57" s="716">
        <f>+[2]!Tabla465[[#This Row],[Cantidad de Insumos]]*[2]!Tabla465[[#This Row],[Precio Unitario]]</f>
        <v>400000</v>
      </c>
      <c r="U57" s="180" t="s">
        <v>1201</v>
      </c>
      <c r="V57" s="215" t="s">
        <v>947</v>
      </c>
    </row>
    <row r="58" spans="2:22" ht="38.25">
      <c r="B58" s="206" t="e">
        <f>IF('Formulario PPGR5'!$G58="","",CONCATENATE('Formulario PPGR5'!$C58,".",'Formulario PPGR5'!$D58,".",'Formulario PPGR5'!$E58,".",'Formulario PPGR5'!$F58))</f>
        <v>#REF!</v>
      </c>
      <c r="C58" s="206" t="e">
        <f>IF('Formulario PPGR5'!$G58="","",'Formulario PPGR1'!#REF!)</f>
        <v>#REF!</v>
      </c>
      <c r="D58" s="206" t="e">
        <f>IF('Formulario PPGR5'!$G58="","",'Formulario PPGR1'!#REF!)</f>
        <v>#REF!</v>
      </c>
      <c r="E58" s="206" t="e">
        <f>IF('Formulario PPGR5'!$G58="","",'Formulario PPGR1'!#REF!)</f>
        <v>#REF!</v>
      </c>
      <c r="F58" s="206" t="e">
        <f>IF('Formulario PPGR5'!$G58="","",'Formulario PPGR1'!#REF!)</f>
        <v>#REF!</v>
      </c>
      <c r="G58" s="192" t="s">
        <v>1139</v>
      </c>
      <c r="H58" s="209" t="s">
        <v>1187</v>
      </c>
      <c r="I58" s="210" t="s">
        <v>1141</v>
      </c>
      <c r="J58" s="209"/>
      <c r="K58" s="209" t="s">
        <v>1202</v>
      </c>
      <c r="L58" s="192" t="s">
        <v>120</v>
      </c>
      <c r="M58" s="211" t="s">
        <v>1143</v>
      </c>
      <c r="N58" s="211" t="s">
        <v>997</v>
      </c>
      <c r="O58" s="212"/>
      <c r="P58" s="212" t="s">
        <v>993</v>
      </c>
      <c r="Q58" s="213" t="s">
        <v>994</v>
      </c>
      <c r="R58" s="195">
        <v>200</v>
      </c>
      <c r="S58" s="712">
        <v>12000</v>
      </c>
      <c r="T58" s="716">
        <f>+[2]!Tabla465[[#This Row],[Cantidad de Insumos]]*[2]!Tabla465[[#This Row],[Precio Unitario]]</f>
        <v>1200000</v>
      </c>
      <c r="U58" s="180" t="s">
        <v>1189</v>
      </c>
      <c r="V58" s="215" t="s">
        <v>947</v>
      </c>
    </row>
    <row r="59" spans="2:22" ht="38.25">
      <c r="B59" s="206" t="e">
        <f>IF('Formulario PPGR5'!$G59="","",CONCATENATE('Formulario PPGR5'!$C59,".",'Formulario PPGR5'!$D59,".",'Formulario PPGR5'!$E59,".",'Formulario PPGR5'!$F59))</f>
        <v>#REF!</v>
      </c>
      <c r="C59" s="206" t="e">
        <f>IF('Formulario PPGR5'!$G59="","",'Formulario PPGR1'!#REF!)</f>
        <v>#REF!</v>
      </c>
      <c r="D59" s="206" t="e">
        <f>IF('Formulario PPGR5'!$G59="","",'Formulario PPGR1'!#REF!)</f>
        <v>#REF!</v>
      </c>
      <c r="E59" s="206" t="e">
        <f>IF('Formulario PPGR5'!$G59="","",'Formulario PPGR1'!#REF!)</f>
        <v>#REF!</v>
      </c>
      <c r="F59" s="206" t="e">
        <f>IF('Formulario PPGR5'!$G59="","",'Formulario PPGR1'!#REF!)</f>
        <v>#REF!</v>
      </c>
      <c r="G59" s="192" t="s">
        <v>1139</v>
      </c>
      <c r="H59" s="209" t="s">
        <v>1187</v>
      </c>
      <c r="I59" s="210" t="s">
        <v>1141</v>
      </c>
      <c r="J59" s="209"/>
      <c r="K59" s="209" t="s">
        <v>1203</v>
      </c>
      <c r="L59" s="192" t="s">
        <v>120</v>
      </c>
      <c r="M59" s="211" t="s">
        <v>1143</v>
      </c>
      <c r="N59" s="211" t="s">
        <v>997</v>
      </c>
      <c r="O59" s="212"/>
      <c r="P59" s="212" t="s">
        <v>993</v>
      </c>
      <c r="Q59" s="213" t="s">
        <v>994</v>
      </c>
      <c r="R59" s="195">
        <v>200</v>
      </c>
      <c r="S59" s="712">
        <v>4000</v>
      </c>
      <c r="T59" s="716">
        <f>+[2]!Tabla465[[#This Row],[Cantidad de Insumos]]*[2]!Tabla465[[#This Row],[Precio Unitario]]</f>
        <v>40000</v>
      </c>
      <c r="U59" s="180" t="s">
        <v>1189</v>
      </c>
      <c r="V59" s="215" t="s">
        <v>947</v>
      </c>
    </row>
    <row r="60" spans="2:22" ht="38.25">
      <c r="B60" s="206" t="e">
        <f>IF('Formulario PPGR5'!$G60="","",CONCATENATE('Formulario PPGR5'!$C60,".",'Formulario PPGR5'!$D60,".",'Formulario PPGR5'!$E60,".",'Formulario PPGR5'!$F60))</f>
        <v>#REF!</v>
      </c>
      <c r="C60" s="206" t="e">
        <f>IF('Formulario PPGR5'!$G60="","",'Formulario PPGR1'!#REF!)</f>
        <v>#REF!</v>
      </c>
      <c r="D60" s="206" t="e">
        <f>IF('Formulario PPGR5'!$G60="","",'Formulario PPGR1'!#REF!)</f>
        <v>#REF!</v>
      </c>
      <c r="E60" s="206" t="e">
        <f>IF('Formulario PPGR5'!$G60="","",'Formulario PPGR1'!#REF!)</f>
        <v>#REF!</v>
      </c>
      <c r="F60" s="206" t="e">
        <f>IF('Formulario PPGR5'!$G60="","",'Formulario PPGR1'!#REF!)</f>
        <v>#REF!</v>
      </c>
      <c r="G60" s="192" t="s">
        <v>1139</v>
      </c>
      <c r="H60" s="209" t="s">
        <v>1187</v>
      </c>
      <c r="I60" s="210" t="s">
        <v>1141</v>
      </c>
      <c r="J60" s="209"/>
      <c r="K60" s="209" t="s">
        <v>1204</v>
      </c>
      <c r="L60" s="192" t="s">
        <v>120</v>
      </c>
      <c r="M60" s="211" t="s">
        <v>1143</v>
      </c>
      <c r="N60" s="211" t="s">
        <v>997</v>
      </c>
      <c r="O60" s="212"/>
      <c r="P60" s="212" t="s">
        <v>993</v>
      </c>
      <c r="Q60" s="213" t="s">
        <v>994</v>
      </c>
      <c r="R60" s="195">
        <v>200</v>
      </c>
      <c r="S60" s="712">
        <v>30000</v>
      </c>
      <c r="T60" s="716">
        <f>+[2]!Tabla465[[#This Row],[Cantidad de Insumos]]*[2]!Tabla465[[#This Row],[Precio Unitario]]</f>
        <v>1500000</v>
      </c>
      <c r="U60" s="180" t="s">
        <v>1189</v>
      </c>
      <c r="V60" s="215" t="s">
        <v>947</v>
      </c>
    </row>
    <row r="61" spans="2:22" ht="38.25">
      <c r="B61" s="206" t="e">
        <f>IF('Formulario PPGR5'!$G61="","",CONCATENATE('Formulario PPGR5'!$C61,".",'Formulario PPGR5'!$D61,".",'Formulario PPGR5'!$E61,".",'Formulario PPGR5'!$F61))</f>
        <v>#REF!</v>
      </c>
      <c r="C61" s="206" t="e">
        <f>IF('Formulario PPGR5'!$G61="","",'Formulario PPGR1'!#REF!)</f>
        <v>#REF!</v>
      </c>
      <c r="D61" s="206" t="e">
        <f>IF('Formulario PPGR5'!$G61="","",'Formulario PPGR1'!#REF!)</f>
        <v>#REF!</v>
      </c>
      <c r="E61" s="206" t="e">
        <f>IF('Formulario PPGR5'!$G61="","",'Formulario PPGR1'!#REF!)</f>
        <v>#REF!</v>
      </c>
      <c r="F61" s="206" t="e">
        <f>IF('Formulario PPGR5'!$G61="","",'Formulario PPGR1'!#REF!)</f>
        <v>#REF!</v>
      </c>
      <c r="G61" s="192" t="s">
        <v>1139</v>
      </c>
      <c r="H61" s="209" t="s">
        <v>1187</v>
      </c>
      <c r="I61" s="210" t="s">
        <v>1141</v>
      </c>
      <c r="J61" s="209"/>
      <c r="K61" s="209" t="s">
        <v>1205</v>
      </c>
      <c r="L61" s="192" t="s">
        <v>120</v>
      </c>
      <c r="M61" s="211" t="s">
        <v>1143</v>
      </c>
      <c r="N61" s="211" t="s">
        <v>997</v>
      </c>
      <c r="O61" s="212"/>
      <c r="P61" s="212" t="s">
        <v>993</v>
      </c>
      <c r="Q61" s="213" t="s">
        <v>994</v>
      </c>
      <c r="R61" s="195">
        <v>200</v>
      </c>
      <c r="S61" s="712">
        <v>300000</v>
      </c>
      <c r="T61" s="716">
        <f>+[2]!Tabla465[[#This Row],[Cantidad de Insumos]]*[2]!Tabla465[[#This Row],[Precio Unitario]]</f>
        <v>600000</v>
      </c>
      <c r="U61" s="180" t="s">
        <v>1189</v>
      </c>
      <c r="V61" s="215" t="s">
        <v>947</v>
      </c>
    </row>
    <row r="62" spans="2:22" ht="38.25">
      <c r="B62" s="206" t="e">
        <f>IF('Formulario PPGR5'!$G62="","",CONCATENATE('Formulario PPGR5'!$C62,".",'Formulario PPGR5'!$D62,".",'Formulario PPGR5'!$E62,".",'Formulario PPGR5'!$F62))</f>
        <v>#REF!</v>
      </c>
      <c r="C62" s="206" t="e">
        <f>IF('Formulario PPGR5'!$G62="","",'Formulario PPGR1'!#REF!)</f>
        <v>#REF!</v>
      </c>
      <c r="D62" s="206" t="e">
        <f>IF('Formulario PPGR5'!$G62="","",'Formulario PPGR1'!#REF!)</f>
        <v>#REF!</v>
      </c>
      <c r="E62" s="206" t="e">
        <f>IF('Formulario PPGR5'!$G62="","",'Formulario PPGR1'!#REF!)</f>
        <v>#REF!</v>
      </c>
      <c r="F62" s="206" t="e">
        <f>IF('Formulario PPGR5'!$G62="","",'Formulario PPGR1'!#REF!)</f>
        <v>#REF!</v>
      </c>
      <c r="G62" s="192" t="s">
        <v>1139</v>
      </c>
      <c r="H62" s="209" t="s">
        <v>1187</v>
      </c>
      <c r="I62" s="210" t="s">
        <v>1141</v>
      </c>
      <c r="J62" s="209"/>
      <c r="K62" s="209" t="s">
        <v>1206</v>
      </c>
      <c r="L62" s="192" t="s">
        <v>120</v>
      </c>
      <c r="M62" s="211" t="s">
        <v>1143</v>
      </c>
      <c r="N62" s="211" t="s">
        <v>997</v>
      </c>
      <c r="O62" s="212"/>
      <c r="P62" s="212" t="s">
        <v>993</v>
      </c>
      <c r="Q62" s="213" t="s">
        <v>994</v>
      </c>
      <c r="R62" s="195">
        <v>200</v>
      </c>
      <c r="S62" s="712">
        <v>45000</v>
      </c>
      <c r="T62" s="716">
        <f>+[2]!Tabla465[[#This Row],[Cantidad de Insumos]]*[2]!Tabla465[[#This Row],[Precio Unitario]]</f>
        <v>1125000</v>
      </c>
      <c r="U62" s="180" t="s">
        <v>1189</v>
      </c>
      <c r="V62" s="215" t="s">
        <v>947</v>
      </c>
    </row>
    <row r="63" spans="2:22" ht="38.25">
      <c r="B63" s="206" t="e">
        <f>IF('Formulario PPGR5'!$G63="","",CONCATENATE('Formulario PPGR5'!$C63,".",'Formulario PPGR5'!$D63,".",'Formulario PPGR5'!$E63,".",'Formulario PPGR5'!$F63))</f>
        <v>#REF!</v>
      </c>
      <c r="C63" s="206" t="e">
        <f>IF('Formulario PPGR5'!$G63="","",'Formulario PPGR1'!#REF!)</f>
        <v>#REF!</v>
      </c>
      <c r="D63" s="206" t="e">
        <f>IF('Formulario PPGR5'!$G63="","",'Formulario PPGR1'!#REF!)</f>
        <v>#REF!</v>
      </c>
      <c r="E63" s="206" t="e">
        <f>IF('Formulario PPGR5'!$G63="","",'Formulario PPGR1'!#REF!)</f>
        <v>#REF!</v>
      </c>
      <c r="F63" s="206" t="e">
        <f>IF('Formulario PPGR5'!$G63="","",'Formulario PPGR1'!#REF!)</f>
        <v>#REF!</v>
      </c>
      <c r="G63" s="192" t="s">
        <v>1139</v>
      </c>
      <c r="H63" s="209" t="s">
        <v>1187</v>
      </c>
      <c r="I63" s="210" t="s">
        <v>1141</v>
      </c>
      <c r="J63" s="209"/>
      <c r="K63" s="209" t="s">
        <v>1207</v>
      </c>
      <c r="L63" s="192" t="s">
        <v>120</v>
      </c>
      <c r="M63" s="211" t="s">
        <v>1143</v>
      </c>
      <c r="N63" s="211" t="s">
        <v>997</v>
      </c>
      <c r="O63" s="212"/>
      <c r="P63" s="212" t="s">
        <v>993</v>
      </c>
      <c r="Q63" s="213" t="s">
        <v>994</v>
      </c>
      <c r="R63" s="195">
        <v>200</v>
      </c>
      <c r="S63" s="712">
        <v>30000</v>
      </c>
      <c r="T63" s="716">
        <f>+[2]!Tabla465[[#This Row],[Cantidad de Insumos]]*[2]!Tabla465[[#This Row],[Precio Unitario]]</f>
        <v>360000</v>
      </c>
      <c r="U63" s="180" t="s">
        <v>1172</v>
      </c>
      <c r="V63" s="215" t="s">
        <v>947</v>
      </c>
    </row>
    <row r="64" spans="2:22" ht="38.25">
      <c r="B64" s="206" t="e">
        <f>IF('Formulario PPGR5'!$G64="","",CONCATENATE('Formulario PPGR5'!$C64,".",'Formulario PPGR5'!$D64,".",'Formulario PPGR5'!$E64,".",'Formulario PPGR5'!$F64))</f>
        <v>#REF!</v>
      </c>
      <c r="C64" s="206" t="e">
        <f>IF('Formulario PPGR5'!$G64="","",'Formulario PPGR1'!#REF!)</f>
        <v>#REF!</v>
      </c>
      <c r="D64" s="206" t="e">
        <f>IF('Formulario PPGR5'!$G64="","",'Formulario PPGR1'!#REF!)</f>
        <v>#REF!</v>
      </c>
      <c r="E64" s="206" t="e">
        <f>IF('Formulario PPGR5'!$G64="","",'Formulario PPGR1'!#REF!)</f>
        <v>#REF!</v>
      </c>
      <c r="F64" s="206" t="e">
        <f>IF('Formulario PPGR5'!$G64="","",'Formulario PPGR1'!#REF!)</f>
        <v>#REF!</v>
      </c>
      <c r="G64" s="192" t="s">
        <v>1139</v>
      </c>
      <c r="H64" s="209" t="s">
        <v>1187</v>
      </c>
      <c r="I64" s="210" t="s">
        <v>1141</v>
      </c>
      <c r="J64" s="209"/>
      <c r="K64" s="209" t="s">
        <v>1208</v>
      </c>
      <c r="L64" s="192" t="s">
        <v>120</v>
      </c>
      <c r="M64" s="211" t="s">
        <v>1143</v>
      </c>
      <c r="N64" s="211" t="s">
        <v>997</v>
      </c>
      <c r="O64" s="212"/>
      <c r="P64" s="212" t="s">
        <v>993</v>
      </c>
      <c r="Q64" s="213" t="s">
        <v>994</v>
      </c>
      <c r="R64" s="195">
        <v>200</v>
      </c>
      <c r="S64" s="712">
        <v>3500</v>
      </c>
      <c r="T64" s="716">
        <f>+[2]!Tabla465[[#This Row],[Cantidad de Insumos]]*[2]!Tabla465[[#This Row],[Precio Unitario]]</f>
        <v>73500</v>
      </c>
      <c r="U64" s="180" t="s">
        <v>1172</v>
      </c>
      <c r="V64" s="215" t="s">
        <v>947</v>
      </c>
    </row>
    <row r="65" spans="2:22" ht="38.25">
      <c r="B65" s="206" t="e">
        <f>IF('Formulario PPGR5'!$G65="","",CONCATENATE('Formulario PPGR5'!$C65,".",'Formulario PPGR5'!$D65,".",'Formulario PPGR5'!$E65,".",'Formulario PPGR5'!$F65))</f>
        <v>#REF!</v>
      </c>
      <c r="C65" s="206" t="e">
        <f>IF('Formulario PPGR5'!$G65="","",'Formulario PPGR1'!#REF!)</f>
        <v>#REF!</v>
      </c>
      <c r="D65" s="206" t="e">
        <f>IF('Formulario PPGR5'!$G65="","",'Formulario PPGR1'!#REF!)</f>
        <v>#REF!</v>
      </c>
      <c r="E65" s="206" t="e">
        <f>IF('Formulario PPGR5'!$G65="","",'Formulario PPGR1'!#REF!)</f>
        <v>#REF!</v>
      </c>
      <c r="F65" s="206" t="e">
        <f>IF('Formulario PPGR5'!$G65="","",'Formulario PPGR1'!#REF!)</f>
        <v>#REF!</v>
      </c>
      <c r="G65" s="192" t="s">
        <v>1139</v>
      </c>
      <c r="H65" s="209" t="s">
        <v>1187</v>
      </c>
      <c r="I65" s="210" t="s">
        <v>1141</v>
      </c>
      <c r="J65" s="209"/>
      <c r="K65" s="209" t="s">
        <v>1209</v>
      </c>
      <c r="L65" s="192" t="s">
        <v>120</v>
      </c>
      <c r="M65" s="211" t="s">
        <v>1143</v>
      </c>
      <c r="N65" s="211" t="s">
        <v>997</v>
      </c>
      <c r="O65" s="212"/>
      <c r="P65" s="212" t="s">
        <v>993</v>
      </c>
      <c r="Q65" s="213" t="s">
        <v>994</v>
      </c>
      <c r="R65" s="195">
        <v>200</v>
      </c>
      <c r="S65" s="712">
        <v>3501</v>
      </c>
      <c r="T65" s="723">
        <v>73500</v>
      </c>
      <c r="U65" s="180" t="s">
        <v>1172</v>
      </c>
      <c r="V65" s="215" t="s">
        <v>947</v>
      </c>
    </row>
    <row r="66" spans="2:22" ht="38.25">
      <c r="B66" s="206" t="e">
        <f>IF('Formulario PPGR5'!$G66="","",CONCATENATE('Formulario PPGR5'!$C66,".",'Formulario PPGR5'!$D66,".",'Formulario PPGR5'!$E66,".",'Formulario PPGR5'!$F66))</f>
        <v>#REF!</v>
      </c>
      <c r="C66" s="206" t="e">
        <f>IF('Formulario PPGR5'!$G66="","",'Formulario PPGR1'!#REF!)</f>
        <v>#REF!</v>
      </c>
      <c r="D66" s="206" t="e">
        <f>IF('Formulario PPGR5'!$G66="","",'Formulario PPGR1'!#REF!)</f>
        <v>#REF!</v>
      </c>
      <c r="E66" s="206" t="e">
        <f>IF('Formulario PPGR5'!$G66="","",'Formulario PPGR1'!#REF!)</f>
        <v>#REF!</v>
      </c>
      <c r="F66" s="206" t="e">
        <f>IF('Formulario PPGR5'!$G66="","",'Formulario PPGR1'!#REF!)</f>
        <v>#REF!</v>
      </c>
      <c r="G66" s="192" t="s">
        <v>1139</v>
      </c>
      <c r="H66" s="209" t="s">
        <v>1187</v>
      </c>
      <c r="I66" s="210" t="s">
        <v>1141</v>
      </c>
      <c r="J66" s="209"/>
      <c r="K66" s="209" t="s">
        <v>1210</v>
      </c>
      <c r="L66" s="192" t="s">
        <v>120</v>
      </c>
      <c r="M66" s="211" t="s">
        <v>1143</v>
      </c>
      <c r="N66" s="211" t="s">
        <v>997</v>
      </c>
      <c r="O66" s="212"/>
      <c r="P66" s="212" t="s">
        <v>993</v>
      </c>
      <c r="Q66" s="213" t="s">
        <v>994</v>
      </c>
      <c r="R66" s="195">
        <v>200</v>
      </c>
      <c r="S66" s="712">
        <v>45000</v>
      </c>
      <c r="T66" s="716">
        <f>+[2]!Tabla465[[#This Row],[Cantidad de Insumos]]*[2]!Tabla465[[#This Row],[Precio Unitario]]</f>
        <v>1665000</v>
      </c>
      <c r="U66" s="214" t="s">
        <v>1144</v>
      </c>
      <c r="V66" s="215" t="s">
        <v>947</v>
      </c>
    </row>
    <row r="67" spans="2:22" ht="38.25">
      <c r="B67" s="206" t="e">
        <f>IF('Formulario PPGR5'!$G67="","",CONCATENATE('Formulario PPGR5'!$C67,".",'Formulario PPGR5'!$D67,".",'Formulario PPGR5'!$E67,".",'Formulario PPGR5'!$F67))</f>
        <v>#REF!</v>
      </c>
      <c r="C67" s="206"/>
      <c r="D67" s="206" t="e">
        <f>IF('Formulario PPGR5'!$G67="","",'Formulario PPGR1'!#REF!)</f>
        <v>#REF!</v>
      </c>
      <c r="E67" s="206" t="e">
        <f>IF('Formulario PPGR5'!$G67="","",'Formulario PPGR1'!#REF!)</f>
        <v>#REF!</v>
      </c>
      <c r="F67" s="206" t="e">
        <f>IF('Formulario PPGR5'!$G67="","",'Formulario PPGR1'!#REF!)</f>
        <v>#REF!</v>
      </c>
      <c r="G67" s="192" t="s">
        <v>1139</v>
      </c>
      <c r="H67" s="209" t="s">
        <v>1187</v>
      </c>
      <c r="I67" s="734"/>
      <c r="J67" s="701"/>
      <c r="K67" s="698" t="s">
        <v>1211</v>
      </c>
      <c r="L67" s="192" t="s">
        <v>120</v>
      </c>
      <c r="M67" s="211" t="s">
        <v>1143</v>
      </c>
      <c r="N67" s="211" t="s">
        <v>997</v>
      </c>
      <c r="O67" s="212"/>
      <c r="P67" s="212" t="s">
        <v>993</v>
      </c>
      <c r="Q67" s="213" t="s">
        <v>994</v>
      </c>
      <c r="R67" s="195">
        <v>200</v>
      </c>
      <c r="S67" s="712">
        <v>20000</v>
      </c>
      <c r="T67" s="716">
        <f>+[2]!Tabla465[[#This Row],[Cantidad de Insumos]]*[2]!Tabla465[[#This Row],[Precio Unitario]]</f>
        <v>1220000</v>
      </c>
      <c r="U67" s="180" t="s">
        <v>1172</v>
      </c>
      <c r="V67" s="215" t="s">
        <v>947</v>
      </c>
    </row>
    <row r="68" spans="2:22" ht="38.25">
      <c r="B68" s="206" t="e">
        <f>IF('Formulario PPGR5'!$G68="","",CONCATENATE('Formulario PPGR5'!$C68,".",'Formulario PPGR5'!$D68,".",'Formulario PPGR5'!$E68,".",'Formulario PPGR5'!$F68))</f>
        <v>#REF!</v>
      </c>
      <c r="C68" s="206"/>
      <c r="D68" s="206" t="e">
        <f>IF('Formulario PPGR5'!$G68="","",'Formulario PPGR1'!#REF!)</f>
        <v>#REF!</v>
      </c>
      <c r="E68" s="206" t="e">
        <f>IF('Formulario PPGR5'!$G68="","",'Formulario PPGR1'!#REF!)</f>
        <v>#REF!</v>
      </c>
      <c r="F68" s="206" t="e">
        <f>IF('Formulario PPGR5'!$G68="","",'Formulario PPGR1'!#REF!)</f>
        <v>#REF!</v>
      </c>
      <c r="G68" s="192" t="s">
        <v>1139</v>
      </c>
      <c r="H68" s="209" t="s">
        <v>1187</v>
      </c>
      <c r="I68" s="734"/>
      <c r="J68" s="701"/>
      <c r="K68" s="698" t="s">
        <v>1212</v>
      </c>
      <c r="L68" s="192" t="s">
        <v>120</v>
      </c>
      <c r="M68" s="211" t="s">
        <v>1143</v>
      </c>
      <c r="N68" s="211" t="s">
        <v>997</v>
      </c>
      <c r="O68" s="212"/>
      <c r="P68" s="212" t="s">
        <v>993</v>
      </c>
      <c r="Q68" s="213" t="s">
        <v>994</v>
      </c>
      <c r="R68" s="195">
        <v>200</v>
      </c>
      <c r="S68" s="712">
        <v>45000</v>
      </c>
      <c r="T68" s="716">
        <f>+[2]!Tabla465[[#This Row],[Cantidad de Insumos]]*[2]!Tabla465[[#This Row],[Precio Unitario]]</f>
        <v>1395000</v>
      </c>
      <c r="U68" s="180" t="s">
        <v>1144</v>
      </c>
      <c r="V68" s="215" t="s">
        <v>947</v>
      </c>
    </row>
    <row r="69" spans="2:22" ht="38.25">
      <c r="B69" s="206" t="e">
        <f>IF('Formulario PPGR5'!$G69="","",CONCATENATE('Formulario PPGR5'!$C69,".",'Formulario PPGR5'!$D69,".",'Formulario PPGR5'!$E69,".",'Formulario PPGR5'!$F69))</f>
        <v>#REF!</v>
      </c>
      <c r="C69" s="206"/>
      <c r="D69" s="206" t="e">
        <f>IF('Formulario PPGR5'!$G69="","",'Formulario PPGR1'!#REF!)</f>
        <v>#REF!</v>
      </c>
      <c r="E69" s="206" t="e">
        <f>IF('Formulario PPGR5'!$G69="","",'Formulario PPGR1'!#REF!)</f>
        <v>#REF!</v>
      </c>
      <c r="F69" s="206" t="e">
        <f>IF('Formulario PPGR5'!$G69="","",'Formulario PPGR1'!#REF!)</f>
        <v>#REF!</v>
      </c>
      <c r="G69" s="192" t="s">
        <v>1139</v>
      </c>
      <c r="H69" s="209" t="s">
        <v>1187</v>
      </c>
      <c r="I69" s="734"/>
      <c r="J69" s="701"/>
      <c r="K69" s="698" t="s">
        <v>1213</v>
      </c>
      <c r="L69" s="192" t="s">
        <v>120</v>
      </c>
      <c r="M69" s="211" t="s">
        <v>1143</v>
      </c>
      <c r="N69" s="211" t="s">
        <v>997</v>
      </c>
      <c r="O69" s="212"/>
      <c r="P69" s="212" t="s">
        <v>993</v>
      </c>
      <c r="Q69" s="213" t="s">
        <v>994</v>
      </c>
      <c r="R69" s="195">
        <v>200</v>
      </c>
      <c r="S69" s="712">
        <v>4000</v>
      </c>
      <c r="T69" s="716">
        <f>+[2]!Tabla465[[#This Row],[Cantidad de Insumos]]*[2]!Tabla465[[#This Row],[Precio Unitario]]</f>
        <v>12000</v>
      </c>
      <c r="U69" s="180" t="s">
        <v>1172</v>
      </c>
      <c r="V69" s="215" t="s">
        <v>947</v>
      </c>
    </row>
    <row r="70" spans="2:22" ht="38.25">
      <c r="B70" s="206" t="e">
        <f>IF('Formulario PPGR5'!$G70="","",CONCATENATE('Formulario PPGR5'!$C70,".",'Formulario PPGR5'!$D70,".",'Formulario PPGR5'!$E70,".",'Formulario PPGR5'!$F70))</f>
        <v>#REF!</v>
      </c>
      <c r="C70" s="206"/>
      <c r="D70" s="206" t="e">
        <f>IF('Formulario PPGR5'!$G70="","",'Formulario PPGR1'!#REF!)</f>
        <v>#REF!</v>
      </c>
      <c r="E70" s="206" t="e">
        <f>IF('Formulario PPGR5'!$G70="","",'Formulario PPGR1'!#REF!)</f>
        <v>#REF!</v>
      </c>
      <c r="F70" s="206" t="e">
        <f>IF('Formulario PPGR5'!$G70="","",'Formulario PPGR1'!#REF!)</f>
        <v>#REF!</v>
      </c>
      <c r="G70" s="192" t="s">
        <v>1139</v>
      </c>
      <c r="H70" s="209" t="s">
        <v>1187</v>
      </c>
      <c r="I70" s="734"/>
      <c r="J70" s="701"/>
      <c r="K70" s="698" t="s">
        <v>1214</v>
      </c>
      <c r="L70" s="192" t="s">
        <v>120</v>
      </c>
      <c r="M70" s="211" t="s">
        <v>1143</v>
      </c>
      <c r="N70" s="211" t="s">
        <v>997</v>
      </c>
      <c r="O70" s="212"/>
      <c r="P70" s="212" t="s">
        <v>993</v>
      </c>
      <c r="Q70" s="213" t="s">
        <v>994</v>
      </c>
      <c r="R70" s="195">
        <v>200</v>
      </c>
      <c r="S70" s="712">
        <v>6000</v>
      </c>
      <c r="T70" s="716">
        <f>+[2]!Tabla465[[#This Row],[Cantidad de Insumos]]*[2]!Tabla465[[#This Row],[Precio Unitario]]</f>
        <v>18000</v>
      </c>
      <c r="U70" s="180" t="s">
        <v>1172</v>
      </c>
      <c r="V70" s="215" t="s">
        <v>947</v>
      </c>
    </row>
    <row r="71" spans="2:22" ht="38.25">
      <c r="B71" s="206" t="e">
        <f>IF('Formulario PPGR5'!$G71="","",CONCATENATE('Formulario PPGR5'!$C71,".",'Formulario PPGR5'!$D71,".",'Formulario PPGR5'!$E71,".",'Formulario PPGR5'!$F71))</f>
        <v>#REF!</v>
      </c>
      <c r="C71" s="206"/>
      <c r="D71" s="206" t="e">
        <f>IF('Formulario PPGR5'!$G71="","",'Formulario PPGR1'!#REF!)</f>
        <v>#REF!</v>
      </c>
      <c r="E71" s="206" t="e">
        <f>IF('Formulario PPGR5'!$G71="","",'Formulario PPGR1'!#REF!)</f>
        <v>#REF!</v>
      </c>
      <c r="F71" s="206" t="e">
        <f>IF('Formulario PPGR5'!$G71="","",'Formulario PPGR1'!#REF!)</f>
        <v>#REF!</v>
      </c>
      <c r="G71" s="192" t="s">
        <v>1139</v>
      </c>
      <c r="H71" s="209" t="s">
        <v>1187</v>
      </c>
      <c r="I71" s="734"/>
      <c r="J71" s="701"/>
      <c r="K71" s="698" t="s">
        <v>1215</v>
      </c>
      <c r="L71" s="192" t="s">
        <v>120</v>
      </c>
      <c r="M71" s="211" t="s">
        <v>1143</v>
      </c>
      <c r="N71" s="211" t="s">
        <v>997</v>
      </c>
      <c r="O71" s="212"/>
      <c r="P71" s="212" t="s">
        <v>993</v>
      </c>
      <c r="Q71" s="213" t="s">
        <v>994</v>
      </c>
      <c r="R71" s="195">
        <v>200</v>
      </c>
      <c r="S71" s="712">
        <v>45000</v>
      </c>
      <c r="T71" s="716">
        <f>+[2]!Tabla465[[#This Row],[Cantidad de Insumos]]*[2]!Tabla465[[#This Row],[Precio Unitario]]</f>
        <v>45000</v>
      </c>
      <c r="U71" s="180" t="s">
        <v>1172</v>
      </c>
      <c r="V71" s="215" t="s">
        <v>947</v>
      </c>
    </row>
    <row r="72" spans="2:22" ht="38.25">
      <c r="B72" s="206" t="e">
        <f>IF('Formulario PPGR5'!$G72="","",CONCATENATE('Formulario PPGR5'!$C72,".",'Formulario PPGR5'!$D72,".",'Formulario PPGR5'!$E72,".",'Formulario PPGR5'!$F72))</f>
        <v>#REF!</v>
      </c>
      <c r="C72" s="206"/>
      <c r="D72" s="206" t="e">
        <f>IF('Formulario PPGR5'!$G72="","",'Formulario PPGR1'!#REF!)</f>
        <v>#REF!</v>
      </c>
      <c r="E72" s="206" t="e">
        <f>IF('Formulario PPGR5'!$G72="","",'Formulario PPGR1'!#REF!)</f>
        <v>#REF!</v>
      </c>
      <c r="F72" s="206" t="e">
        <f>IF('Formulario PPGR5'!$G72="","",'Formulario PPGR1'!#REF!)</f>
        <v>#REF!</v>
      </c>
      <c r="G72" s="192" t="s">
        <v>1139</v>
      </c>
      <c r="H72" s="209" t="s">
        <v>1187</v>
      </c>
      <c r="I72" s="734"/>
      <c r="J72" s="701"/>
      <c r="K72" s="698" t="s">
        <v>1216</v>
      </c>
      <c r="L72" s="192" t="s">
        <v>120</v>
      </c>
      <c r="M72" s="211" t="s">
        <v>1143</v>
      </c>
      <c r="N72" s="211" t="s">
        <v>997</v>
      </c>
      <c r="O72" s="212"/>
      <c r="P72" s="212" t="s">
        <v>993</v>
      </c>
      <c r="Q72" s="213" t="s">
        <v>994</v>
      </c>
      <c r="R72" s="195">
        <v>200</v>
      </c>
      <c r="S72" s="712">
        <v>6000</v>
      </c>
      <c r="T72" s="716">
        <f>+[2]!Tabla465[[#This Row],[Cantidad de Insumos]]*[2]!Tabla465[[#This Row],[Precio Unitario]]</f>
        <v>24000</v>
      </c>
      <c r="U72" s="180" t="s">
        <v>1172</v>
      </c>
      <c r="V72" s="215" t="s">
        <v>947</v>
      </c>
    </row>
    <row r="73" spans="2:22" ht="38.25">
      <c r="B73" s="206" t="e">
        <f>IF('Formulario PPGR5'!$G73="","",CONCATENATE('Formulario PPGR5'!$C73,".",'Formulario PPGR5'!$D73,".",'Formulario PPGR5'!$E73,".",'Formulario PPGR5'!$F73))</f>
        <v>#REF!</v>
      </c>
      <c r="C73" s="206"/>
      <c r="D73" s="206" t="e">
        <f>IF('Formulario PPGR5'!$G73="","",'Formulario PPGR1'!#REF!)</f>
        <v>#REF!</v>
      </c>
      <c r="E73" s="206" t="e">
        <f>IF('Formulario PPGR5'!$G73="","",'Formulario PPGR1'!#REF!)</f>
        <v>#REF!</v>
      </c>
      <c r="F73" s="206" t="e">
        <f>IF('Formulario PPGR5'!$G73="","",'Formulario PPGR1'!#REF!)</f>
        <v>#REF!</v>
      </c>
      <c r="G73" s="192" t="s">
        <v>1139</v>
      </c>
      <c r="H73" s="209" t="s">
        <v>1187</v>
      </c>
      <c r="I73" s="734"/>
      <c r="J73" s="701"/>
      <c r="K73" s="698" t="s">
        <v>1217</v>
      </c>
      <c r="L73" s="192" t="s">
        <v>120</v>
      </c>
      <c r="M73" s="211" t="s">
        <v>1143</v>
      </c>
      <c r="N73" s="211" t="s">
        <v>997</v>
      </c>
      <c r="O73" s="212"/>
      <c r="P73" s="212" t="s">
        <v>993</v>
      </c>
      <c r="Q73" s="213" t="s">
        <v>994</v>
      </c>
      <c r="R73" s="195">
        <v>200</v>
      </c>
      <c r="S73" s="712">
        <v>70000</v>
      </c>
      <c r="T73" s="716">
        <f>+[2]!Tabla465[[#This Row],[Cantidad de Insumos]]*[2]!Tabla465[[#This Row],[Precio Unitario]]</f>
        <v>840000</v>
      </c>
      <c r="U73" s="180" t="s">
        <v>1172</v>
      </c>
      <c r="V73" s="215" t="s">
        <v>947</v>
      </c>
    </row>
    <row r="74" spans="2:22" ht="38.25">
      <c r="B74" s="206" t="e">
        <f>IF('Formulario PPGR5'!$G74="","",CONCATENATE('Formulario PPGR5'!$C74,".",'Formulario PPGR5'!$D74,".",'Formulario PPGR5'!$E74,".",'Formulario PPGR5'!$F74))</f>
        <v>#REF!</v>
      </c>
      <c r="C74" s="206"/>
      <c r="D74" s="206" t="e">
        <f>IF('Formulario PPGR5'!$G74="","",'Formulario PPGR1'!#REF!)</f>
        <v>#REF!</v>
      </c>
      <c r="E74" s="206" t="e">
        <f>IF('Formulario PPGR5'!$G74="","",'Formulario PPGR1'!#REF!)</f>
        <v>#REF!</v>
      </c>
      <c r="F74" s="206" t="e">
        <f>IF('Formulario PPGR5'!$G74="","",'Formulario PPGR1'!#REF!)</f>
        <v>#REF!</v>
      </c>
      <c r="G74" s="192" t="s">
        <v>1139</v>
      </c>
      <c r="H74" s="209" t="s">
        <v>1187</v>
      </c>
      <c r="I74" s="734"/>
      <c r="J74" s="701"/>
      <c r="K74" s="698" t="s">
        <v>1218</v>
      </c>
      <c r="L74" s="192" t="s">
        <v>120</v>
      </c>
      <c r="M74" s="211" t="s">
        <v>1143</v>
      </c>
      <c r="N74" s="211" t="s">
        <v>997</v>
      </c>
      <c r="O74" s="212"/>
      <c r="P74" s="212" t="s">
        <v>993</v>
      </c>
      <c r="Q74" s="213" t="s">
        <v>994</v>
      </c>
      <c r="R74" s="195">
        <v>200</v>
      </c>
      <c r="S74" s="712">
        <v>650000</v>
      </c>
      <c r="T74" s="716">
        <f>+[2]!Tabla465[[#This Row],[Cantidad de Insumos]]*[2]!Tabla465[[#This Row],[Precio Unitario]]</f>
        <v>650000</v>
      </c>
      <c r="U74" s="180" t="s">
        <v>1172</v>
      </c>
      <c r="V74" s="215" t="s">
        <v>947</v>
      </c>
    </row>
    <row r="75" spans="2:22" ht="38.25">
      <c r="B75" s="206" t="e">
        <f>IF('Formulario PPGR5'!$G75="","",CONCATENATE('Formulario PPGR5'!$C75,".",'Formulario PPGR5'!$D75,".",'Formulario PPGR5'!$E75,".",'Formulario PPGR5'!$F75))</f>
        <v>#REF!</v>
      </c>
      <c r="C75" s="206"/>
      <c r="D75" s="206" t="e">
        <f>IF('Formulario PPGR5'!$G75="","",'Formulario PPGR1'!#REF!)</f>
        <v>#REF!</v>
      </c>
      <c r="E75" s="206" t="e">
        <f>IF('Formulario PPGR5'!$G75="","",'Formulario PPGR1'!#REF!)</f>
        <v>#REF!</v>
      </c>
      <c r="F75" s="206" t="e">
        <f>IF('Formulario PPGR5'!$G75="","",'Formulario PPGR1'!#REF!)</f>
        <v>#REF!</v>
      </c>
      <c r="G75" s="192" t="s">
        <v>1139</v>
      </c>
      <c r="H75" s="209" t="s">
        <v>1187</v>
      </c>
      <c r="I75" s="734"/>
      <c r="J75" s="701"/>
      <c r="K75" s="698" t="s">
        <v>1219</v>
      </c>
      <c r="L75" s="192" t="s">
        <v>120</v>
      </c>
      <c r="M75" s="211" t="s">
        <v>1143</v>
      </c>
      <c r="N75" s="211" t="s">
        <v>997</v>
      </c>
      <c r="O75" s="212"/>
      <c r="P75" s="212" t="s">
        <v>993</v>
      </c>
      <c r="Q75" s="213" t="s">
        <v>994</v>
      </c>
      <c r="R75" s="195">
        <v>200</v>
      </c>
      <c r="S75" s="712">
        <v>250000</v>
      </c>
      <c r="T75" s="716">
        <f>+[2]!Tabla465[[#This Row],[Cantidad de Insumos]]*[2]!Tabla465[[#This Row],[Precio Unitario]]</f>
        <v>250000</v>
      </c>
      <c r="U75" s="180" t="s">
        <v>1172</v>
      </c>
      <c r="V75" s="215" t="s">
        <v>947</v>
      </c>
    </row>
    <row r="76" spans="2:22" ht="38.25">
      <c r="B76" s="206" t="e">
        <f>IF('Formulario PPGR5'!$G76="","",CONCATENATE('Formulario PPGR5'!$C76,".",'Formulario PPGR5'!$D76,".",'Formulario PPGR5'!$E76,".",'Formulario PPGR5'!$F76))</f>
        <v>#REF!</v>
      </c>
      <c r="C76" s="206"/>
      <c r="D76" s="206" t="e">
        <f>IF('Formulario PPGR5'!$G76="","",'Formulario PPGR1'!#REF!)</f>
        <v>#REF!</v>
      </c>
      <c r="E76" s="206" t="e">
        <f>IF('Formulario PPGR5'!$G76="","",'Formulario PPGR1'!#REF!)</f>
        <v>#REF!</v>
      </c>
      <c r="F76" s="206" t="e">
        <f>IF('Formulario PPGR5'!$G76="","",'Formulario PPGR1'!#REF!)</f>
        <v>#REF!</v>
      </c>
      <c r="G76" s="192" t="s">
        <v>1139</v>
      </c>
      <c r="H76" s="209" t="s">
        <v>1187</v>
      </c>
      <c r="I76" s="734"/>
      <c r="J76" s="701"/>
      <c r="K76" s="698" t="s">
        <v>1220</v>
      </c>
      <c r="L76" s="192" t="s">
        <v>120</v>
      </c>
      <c r="M76" s="211" t="s">
        <v>1143</v>
      </c>
      <c r="N76" s="211" t="s">
        <v>997</v>
      </c>
      <c r="O76" s="212"/>
      <c r="P76" s="212" t="s">
        <v>993</v>
      </c>
      <c r="Q76" s="213" t="s">
        <v>994</v>
      </c>
      <c r="R76" s="195">
        <v>200</v>
      </c>
      <c r="S76" s="712">
        <v>18000</v>
      </c>
      <c r="T76" s="716">
        <f>+[2]!Tabla465[[#This Row],[Cantidad de Insumos]]*[2]!Tabla465[[#This Row],[Precio Unitario]]</f>
        <v>54000</v>
      </c>
      <c r="U76" s="180" t="s">
        <v>1172</v>
      </c>
      <c r="V76" s="215" t="s">
        <v>947</v>
      </c>
    </row>
    <row r="77" spans="2:22" ht="38.25">
      <c r="B77" s="206" t="e">
        <f>IF('Formulario PPGR5'!$G77="","",CONCATENATE('Formulario PPGR5'!$C77,".",'Formulario PPGR5'!$D77,".",'Formulario PPGR5'!$E77,".",'Formulario PPGR5'!$F77))</f>
        <v>#REF!</v>
      </c>
      <c r="C77" s="206"/>
      <c r="D77" s="206" t="e">
        <f>IF('Formulario PPGR5'!$G77="","",'Formulario PPGR1'!#REF!)</f>
        <v>#REF!</v>
      </c>
      <c r="E77" s="206" t="e">
        <f>IF('Formulario PPGR5'!$G77="","",'Formulario PPGR1'!#REF!)</f>
        <v>#REF!</v>
      </c>
      <c r="F77" s="206" t="e">
        <f>IF('Formulario PPGR5'!$G77="","",'Formulario PPGR1'!#REF!)</f>
        <v>#REF!</v>
      </c>
      <c r="G77" s="192" t="s">
        <v>1139</v>
      </c>
      <c r="H77" s="209" t="s">
        <v>1187</v>
      </c>
      <c r="I77" s="734"/>
      <c r="J77" s="701"/>
      <c r="K77" s="698" t="s">
        <v>1221</v>
      </c>
      <c r="L77" s="192" t="s">
        <v>120</v>
      </c>
      <c r="M77" s="211" t="s">
        <v>1143</v>
      </c>
      <c r="N77" s="211" t="s">
        <v>997</v>
      </c>
      <c r="O77" s="212"/>
      <c r="P77" s="212" t="s">
        <v>993</v>
      </c>
      <c r="Q77" s="213" t="s">
        <v>994</v>
      </c>
      <c r="R77" s="195">
        <v>100</v>
      </c>
      <c r="S77" s="712">
        <v>95000</v>
      </c>
      <c r="T77" s="716">
        <f>+[2]!Tabla465[[#This Row],[Cantidad de Insumos]]*[2]!Tabla465[[#This Row],[Precio Unitario]]</f>
        <v>95000</v>
      </c>
      <c r="U77" s="180" t="s">
        <v>1172</v>
      </c>
      <c r="V77" s="215" t="s">
        <v>947</v>
      </c>
    </row>
    <row r="78" spans="2:22" ht="38.25">
      <c r="B78" s="206" t="e">
        <f>IF('Formulario PPGR5'!$G78="","",CONCATENATE('Formulario PPGR5'!$C78,".",'Formulario PPGR5'!$D78,".",'Formulario PPGR5'!$E78,".",'Formulario PPGR5'!$F78))</f>
        <v>#REF!</v>
      </c>
      <c r="C78" s="206"/>
      <c r="D78" s="206" t="e">
        <f>IF('Formulario PPGR5'!$G78="","",'Formulario PPGR1'!#REF!)</f>
        <v>#REF!</v>
      </c>
      <c r="E78" s="206" t="e">
        <f>IF('Formulario PPGR5'!$G78="","",'Formulario PPGR1'!#REF!)</f>
        <v>#REF!</v>
      </c>
      <c r="F78" s="206" t="e">
        <f>IF('Formulario PPGR5'!$G78="","",'Formulario PPGR1'!#REF!)</f>
        <v>#REF!</v>
      </c>
      <c r="G78" s="192" t="s">
        <v>1139</v>
      </c>
      <c r="H78" s="209" t="s">
        <v>1187</v>
      </c>
      <c r="I78" s="734"/>
      <c r="J78" s="701"/>
      <c r="K78" s="698" t="s">
        <v>1222</v>
      </c>
      <c r="L78" s="192" t="s">
        <v>120</v>
      </c>
      <c r="M78" s="211" t="s">
        <v>1143</v>
      </c>
      <c r="N78" s="211" t="s">
        <v>997</v>
      </c>
      <c r="O78" s="212"/>
      <c r="P78" s="212" t="s">
        <v>993</v>
      </c>
      <c r="Q78" s="213" t="s">
        <v>994</v>
      </c>
      <c r="R78" s="195">
        <v>150</v>
      </c>
      <c r="S78" s="712">
        <v>40000</v>
      </c>
      <c r="T78" s="716">
        <f>+[2]!Tabla465[[#This Row],[Cantidad de Insumos]]*[2]!Tabla465[[#This Row],[Precio Unitario]]</f>
        <v>0</v>
      </c>
      <c r="U78" s="180" t="s">
        <v>1172</v>
      </c>
      <c r="V78" s="215" t="s">
        <v>947</v>
      </c>
    </row>
    <row r="79" spans="2:22">
      <c r="B79" s="206" t="e">
        <f>IF('Formulario PPGR5'!$G79="","",CONCATENATE('Formulario PPGR5'!$C79,".",'Formulario PPGR5'!$D79,".",'Formulario PPGR5'!$E79,".",'Formulario PPGR5'!$F79))</f>
        <v>#REF!</v>
      </c>
      <c r="C79" s="206"/>
      <c r="D79" s="206" t="e">
        <f>IF('Formulario PPGR5'!$G79="","",'Formulario PPGR1'!#REF!)</f>
        <v>#REF!</v>
      </c>
      <c r="E79" s="206" t="e">
        <f>IF('Formulario PPGR5'!$G79="","",'Formulario PPGR1'!#REF!)</f>
        <v>#REF!</v>
      </c>
      <c r="F79" s="206" t="e">
        <f>IF('Formulario PPGR5'!$G79="","",'Formulario PPGR1'!#REF!)</f>
        <v>#REF!</v>
      </c>
      <c r="G79" s="192" t="s">
        <v>1139</v>
      </c>
      <c r="H79" s="701" t="s">
        <v>1170</v>
      </c>
      <c r="I79" s="734"/>
      <c r="J79" s="701"/>
      <c r="K79" s="698" t="s">
        <v>1223</v>
      </c>
      <c r="L79" s="192" t="s">
        <v>120</v>
      </c>
      <c r="M79" s="211" t="s">
        <v>1143</v>
      </c>
      <c r="N79" s="211" t="s">
        <v>997</v>
      </c>
      <c r="O79" s="212"/>
      <c r="P79" s="212" t="s">
        <v>993</v>
      </c>
      <c r="Q79" s="213" t="s">
        <v>994</v>
      </c>
      <c r="R79" s="195">
        <v>50</v>
      </c>
      <c r="S79" s="712">
        <v>12000</v>
      </c>
      <c r="T79" s="716">
        <f>+[2]!Tabla465[[#This Row],[Cantidad de Insumos]]*[2]!Tabla465[[#This Row],[Precio Unitario]]</f>
        <v>240000</v>
      </c>
      <c r="U79" s="180" t="s">
        <v>1172</v>
      </c>
      <c r="V79" s="215" t="s">
        <v>947</v>
      </c>
    </row>
    <row r="80" spans="2:22">
      <c r="B80" s="206" t="e">
        <f>IF('Formulario PPGR5'!$G80="","",CONCATENATE('Formulario PPGR5'!$C80,".",'Formulario PPGR5'!$D80,".",'Formulario PPGR5'!$E80,".",'Formulario PPGR5'!$F80))</f>
        <v>#REF!</v>
      </c>
      <c r="C80" s="206"/>
      <c r="D80" s="206" t="e">
        <f>IF('Formulario PPGR5'!$G80="","",'Formulario PPGR1'!#REF!)</f>
        <v>#REF!</v>
      </c>
      <c r="E80" s="206" t="e">
        <f>IF('Formulario PPGR5'!$G80="","",'Formulario PPGR1'!#REF!)</f>
        <v>#REF!</v>
      </c>
      <c r="F80" s="206" t="e">
        <f>IF('Formulario PPGR5'!$G80="","",'Formulario PPGR1'!#REF!)</f>
        <v>#REF!</v>
      </c>
      <c r="G80" s="192" t="s">
        <v>1139</v>
      </c>
      <c r="H80" s="701" t="s">
        <v>1170</v>
      </c>
      <c r="I80" s="734"/>
      <c r="J80" s="701"/>
      <c r="K80" s="698" t="s">
        <v>1224</v>
      </c>
      <c r="L80" s="192" t="s">
        <v>120</v>
      </c>
      <c r="M80" s="211" t="s">
        <v>1143</v>
      </c>
      <c r="N80" s="211" t="s">
        <v>997</v>
      </c>
      <c r="O80" s="212"/>
      <c r="P80" s="212" t="s">
        <v>993</v>
      </c>
      <c r="Q80" s="213" t="s">
        <v>994</v>
      </c>
      <c r="R80" s="195">
        <v>50</v>
      </c>
      <c r="S80" s="712">
        <v>30000</v>
      </c>
      <c r="T80" s="716">
        <f>+[2]!Tabla465[[#This Row],[Cantidad de Insumos]]*[2]!Tabla465[[#This Row],[Precio Unitario]]</f>
        <v>1980000</v>
      </c>
      <c r="U80" s="180" t="s">
        <v>1172</v>
      </c>
      <c r="V80" s="215" t="s">
        <v>947</v>
      </c>
    </row>
    <row r="81" spans="2:22">
      <c r="B81" s="206" t="e">
        <f>IF('Formulario PPGR5'!$G81="","",CONCATENATE('Formulario PPGR5'!$C81,".",'Formulario PPGR5'!$D81,".",'Formulario PPGR5'!$E81,".",'Formulario PPGR5'!$F81))</f>
        <v>#REF!</v>
      </c>
      <c r="C81" s="206"/>
      <c r="D81" s="206" t="e">
        <f>IF('Formulario PPGR5'!$G81="","",'Formulario PPGR1'!#REF!)</f>
        <v>#REF!</v>
      </c>
      <c r="E81" s="206" t="e">
        <f>IF('Formulario PPGR5'!$G81="","",'Formulario PPGR1'!#REF!)</f>
        <v>#REF!</v>
      </c>
      <c r="F81" s="206" t="e">
        <f>IF('Formulario PPGR5'!$G81="","",'Formulario PPGR1'!#REF!)</f>
        <v>#REF!</v>
      </c>
      <c r="G81" s="192" t="s">
        <v>1139</v>
      </c>
      <c r="H81" s="701" t="s">
        <v>1170</v>
      </c>
      <c r="I81" s="734"/>
      <c r="J81" s="701"/>
      <c r="K81" s="698" t="s">
        <v>1225</v>
      </c>
      <c r="L81" s="192" t="s">
        <v>120</v>
      </c>
      <c r="M81" s="211" t="s">
        <v>1143</v>
      </c>
      <c r="N81" s="211" t="s">
        <v>997</v>
      </c>
      <c r="O81" s="212"/>
      <c r="P81" s="212" t="s">
        <v>993</v>
      </c>
      <c r="Q81" s="213" t="s">
        <v>994</v>
      </c>
      <c r="R81" s="195">
        <v>30</v>
      </c>
      <c r="S81" s="712">
        <v>25000</v>
      </c>
      <c r="T81" s="716">
        <f>+[2]!Tabla465[[#This Row],[Cantidad de Insumos]]*[2]!Tabla465[[#This Row],[Precio Unitario]]</f>
        <v>200000</v>
      </c>
      <c r="U81" s="180" t="s">
        <v>1172</v>
      </c>
      <c r="V81" s="215" t="s">
        <v>947</v>
      </c>
    </row>
    <row r="82" spans="2:22" ht="25.5">
      <c r="B82" s="206" t="e">
        <f>IF('Formulario PPGR5'!$G82="","",CONCATENATE('Formulario PPGR5'!$C82,".",'Formulario PPGR5'!$D82,".",'Formulario PPGR5'!$E82,".",'Formulario PPGR5'!$F82))</f>
        <v>#REF!</v>
      </c>
      <c r="C82" s="206"/>
      <c r="D82" s="206" t="e">
        <f>IF('Formulario PPGR5'!$G82="","",'Formulario PPGR1'!#REF!)</f>
        <v>#REF!</v>
      </c>
      <c r="E82" s="206" t="e">
        <f>IF('Formulario PPGR5'!$G82="","",'Formulario PPGR1'!#REF!)</f>
        <v>#REF!</v>
      </c>
      <c r="F82" s="206" t="e">
        <f>IF('Formulario PPGR5'!$G82="","",'Formulario PPGR1'!#REF!)</f>
        <v>#REF!</v>
      </c>
      <c r="G82" s="192" t="s">
        <v>1139</v>
      </c>
      <c r="H82" s="701" t="s">
        <v>1170</v>
      </c>
      <c r="I82" s="734"/>
      <c r="J82" s="701"/>
      <c r="K82" s="698" t="s">
        <v>1226</v>
      </c>
      <c r="L82" s="192" t="s">
        <v>120</v>
      </c>
      <c r="M82" s="211" t="s">
        <v>1143</v>
      </c>
      <c r="N82" s="211" t="s">
        <v>997</v>
      </c>
      <c r="O82" s="212"/>
      <c r="P82" s="212" t="s">
        <v>993</v>
      </c>
      <c r="Q82" s="213" t="s">
        <v>994</v>
      </c>
      <c r="R82" s="195">
        <v>250</v>
      </c>
      <c r="S82" s="712">
        <v>8000</v>
      </c>
      <c r="T82" s="716">
        <f>+[2]!Tabla465[[#This Row],[Cantidad de Insumos]]*[2]!Tabla465[[#This Row],[Precio Unitario]]</f>
        <v>96000</v>
      </c>
      <c r="U82" s="180" t="s">
        <v>1172</v>
      </c>
      <c r="V82" s="215" t="s">
        <v>947</v>
      </c>
    </row>
    <row r="83" spans="2:22" ht="25.5">
      <c r="B83" s="206" t="e">
        <f>IF('Formulario PPGR5'!$G83="","",CONCATENATE('Formulario PPGR5'!$C83,".",'Formulario PPGR5'!$D83,".",'Formulario PPGR5'!$E83,".",'Formulario PPGR5'!$F83))</f>
        <v>#REF!</v>
      </c>
      <c r="C83" s="206"/>
      <c r="D83" s="206" t="e">
        <f>IF('Formulario PPGR5'!$G83="","",'Formulario PPGR1'!#REF!)</f>
        <v>#REF!</v>
      </c>
      <c r="E83" s="206" t="e">
        <f>IF('Formulario PPGR5'!$G83="","",'Formulario PPGR1'!#REF!)</f>
        <v>#REF!</v>
      </c>
      <c r="F83" s="206" t="e">
        <f>IF('Formulario PPGR5'!$G83="","",'Formulario PPGR1'!#REF!)</f>
        <v>#REF!</v>
      </c>
      <c r="G83" s="192" t="s">
        <v>1139</v>
      </c>
      <c r="H83" s="701" t="s">
        <v>1170</v>
      </c>
      <c r="I83" s="734"/>
      <c r="J83" s="701"/>
      <c r="K83" s="698" t="s">
        <v>1227</v>
      </c>
      <c r="L83" s="192" t="s">
        <v>120</v>
      </c>
      <c r="M83" s="211" t="s">
        <v>1143</v>
      </c>
      <c r="N83" s="211" t="s">
        <v>997</v>
      </c>
      <c r="O83" s="212"/>
      <c r="P83" s="212" t="s">
        <v>993</v>
      </c>
      <c r="Q83" s="213" t="s">
        <v>994</v>
      </c>
      <c r="R83" s="195">
        <v>250</v>
      </c>
      <c r="S83" s="712">
        <v>25000</v>
      </c>
      <c r="T83" s="716">
        <f>+[2]!Tabla465[[#This Row],[Cantidad de Insumos]]*[2]!Tabla465[[#This Row],[Precio Unitario]]</f>
        <v>225000</v>
      </c>
      <c r="U83" s="180" t="s">
        <v>1172</v>
      </c>
      <c r="V83" s="215" t="s">
        <v>947</v>
      </c>
    </row>
    <row r="84" spans="2:22" ht="25.5">
      <c r="B84" s="206" t="e">
        <f>IF('Formulario PPGR5'!$G84="","",CONCATENATE('Formulario PPGR5'!$C84,".",'Formulario PPGR5'!$D84,".",'Formulario PPGR5'!$E84,".",'Formulario PPGR5'!$F84))</f>
        <v>#REF!</v>
      </c>
      <c r="C84" s="206"/>
      <c r="D84" s="206" t="e">
        <f>IF('Formulario PPGR5'!$G84="","",'Formulario PPGR1'!#REF!)</f>
        <v>#REF!</v>
      </c>
      <c r="E84" s="206" t="e">
        <f>IF('Formulario PPGR5'!$G84="","",'Formulario PPGR1'!#REF!)</f>
        <v>#REF!</v>
      </c>
      <c r="F84" s="206" t="e">
        <f>IF('Formulario PPGR5'!$G84="","",'Formulario PPGR1'!#REF!)</f>
        <v>#REF!</v>
      </c>
      <c r="G84" s="192" t="s">
        <v>1139</v>
      </c>
      <c r="H84" s="701" t="s">
        <v>1170</v>
      </c>
      <c r="I84" s="734"/>
      <c r="J84" s="701"/>
      <c r="K84" s="698" t="s">
        <v>1228</v>
      </c>
      <c r="L84" s="192" t="s">
        <v>120</v>
      </c>
      <c r="M84" s="211" t="s">
        <v>1143</v>
      </c>
      <c r="N84" s="211" t="s">
        <v>997</v>
      </c>
      <c r="O84" s="212"/>
      <c r="P84" s="212" t="s">
        <v>993</v>
      </c>
      <c r="Q84" s="213" t="s">
        <v>994</v>
      </c>
      <c r="R84" s="195">
        <v>250</v>
      </c>
      <c r="S84" s="712">
        <v>4000</v>
      </c>
      <c r="T84" s="716">
        <f>+[2]!Tabla465[[#This Row],[Cantidad de Insumos]]*[2]!Tabla465[[#This Row],[Precio Unitario]]</f>
        <v>40000</v>
      </c>
      <c r="U84" s="180" t="s">
        <v>1172</v>
      </c>
      <c r="V84" s="215" t="s">
        <v>947</v>
      </c>
    </row>
    <row r="85" spans="2:22" ht="25.5">
      <c r="B85" s="206" t="e">
        <f>IF('Formulario PPGR5'!$G85="","",CONCATENATE('Formulario PPGR5'!$C85,".",'Formulario PPGR5'!$D85,".",'Formulario PPGR5'!$E85,".",'Formulario PPGR5'!$F85))</f>
        <v>#REF!</v>
      </c>
      <c r="C85" s="206"/>
      <c r="D85" s="206" t="e">
        <f>IF('Formulario PPGR5'!$G85="","",'Formulario PPGR1'!#REF!)</f>
        <v>#REF!</v>
      </c>
      <c r="E85" s="206" t="e">
        <f>IF('Formulario PPGR5'!$G85="","",'Formulario PPGR1'!#REF!)</f>
        <v>#REF!</v>
      </c>
      <c r="F85" s="206" t="e">
        <f>IF('Formulario PPGR5'!$G85="","",'Formulario PPGR1'!#REF!)</f>
        <v>#REF!</v>
      </c>
      <c r="G85" s="192" t="s">
        <v>1139</v>
      </c>
      <c r="H85" s="701" t="s">
        <v>1170</v>
      </c>
      <c r="I85" s="734"/>
      <c r="J85" s="701"/>
      <c r="K85" s="698" t="s">
        <v>1229</v>
      </c>
      <c r="L85" s="192" t="s">
        <v>120</v>
      </c>
      <c r="M85" s="211" t="s">
        <v>1143</v>
      </c>
      <c r="N85" s="211" t="s">
        <v>997</v>
      </c>
      <c r="O85" s="212"/>
      <c r="P85" s="212" t="s">
        <v>993</v>
      </c>
      <c r="Q85" s="213" t="s">
        <v>994</v>
      </c>
      <c r="R85" s="195">
        <v>250</v>
      </c>
      <c r="S85" s="712">
        <v>25000</v>
      </c>
      <c r="T85" s="716">
        <f>+[2]!Tabla465[[#This Row],[Cantidad de Insumos]]*[2]!Tabla465[[#This Row],[Precio Unitario]]</f>
        <v>275000</v>
      </c>
      <c r="U85" s="180" t="s">
        <v>1172</v>
      </c>
      <c r="V85" s="215" t="s">
        <v>947</v>
      </c>
    </row>
    <row r="86" spans="2:22" ht="25.5">
      <c r="B86" s="206" t="e">
        <f>IF('Formulario PPGR5'!$G86="","",CONCATENATE('Formulario PPGR5'!$C86,".",'Formulario PPGR5'!$D86,".",'Formulario PPGR5'!$E86,".",'Formulario PPGR5'!$F86))</f>
        <v>#REF!</v>
      </c>
      <c r="C86" s="206"/>
      <c r="D86" s="206" t="e">
        <f>IF('Formulario PPGR5'!$G86="","",'Formulario PPGR1'!#REF!)</f>
        <v>#REF!</v>
      </c>
      <c r="E86" s="206" t="e">
        <f>IF('Formulario PPGR5'!$G86="","",'Formulario PPGR1'!#REF!)</f>
        <v>#REF!</v>
      </c>
      <c r="F86" s="206" t="e">
        <f>IF('Formulario PPGR5'!$G86="","",'Formulario PPGR1'!#REF!)</f>
        <v>#REF!</v>
      </c>
      <c r="G86" s="192" t="s">
        <v>1139</v>
      </c>
      <c r="H86" s="701" t="s">
        <v>1170</v>
      </c>
      <c r="I86" s="734"/>
      <c r="J86" s="701"/>
      <c r="K86" s="698" t="s">
        <v>1230</v>
      </c>
      <c r="L86" s="192" t="s">
        <v>120</v>
      </c>
      <c r="M86" s="211" t="s">
        <v>1143</v>
      </c>
      <c r="N86" s="211" t="s">
        <v>997</v>
      </c>
      <c r="O86" s="212"/>
      <c r="P86" s="212" t="s">
        <v>993</v>
      </c>
      <c r="Q86" s="213" t="s">
        <v>994</v>
      </c>
      <c r="R86" s="195">
        <v>250</v>
      </c>
      <c r="S86" s="712">
        <v>40000</v>
      </c>
      <c r="T86" s="716">
        <f>+[2]!Tabla465[[#This Row],[Cantidad de Insumos]]*[2]!Tabla465[[#This Row],[Precio Unitario]]</f>
        <v>40000</v>
      </c>
      <c r="U86" s="180" t="s">
        <v>1172</v>
      </c>
      <c r="V86" s="215" t="s">
        <v>947</v>
      </c>
    </row>
    <row r="87" spans="2:22">
      <c r="B87" s="206" t="e">
        <f>IF('Formulario PPGR5'!$G87="","",CONCATENATE('Formulario PPGR5'!$C87,".",'Formulario PPGR5'!$D87,".",'Formulario PPGR5'!$E87,".",'Formulario PPGR5'!$F87))</f>
        <v>#REF!</v>
      </c>
      <c r="C87" s="206"/>
      <c r="D87" s="206" t="e">
        <f>IF('Formulario PPGR5'!$G87="","",'Formulario PPGR1'!#REF!)</f>
        <v>#REF!</v>
      </c>
      <c r="E87" s="206" t="e">
        <f>IF('Formulario PPGR5'!$G87="","",'Formulario PPGR1'!#REF!)</f>
        <v>#REF!</v>
      </c>
      <c r="F87" s="206" t="e">
        <f>IF('Formulario PPGR5'!$G87="","",'Formulario PPGR1'!#REF!)</f>
        <v>#REF!</v>
      </c>
      <c r="G87" s="192" t="s">
        <v>1139</v>
      </c>
      <c r="H87" s="701" t="s">
        <v>1170</v>
      </c>
      <c r="I87" s="734"/>
      <c r="J87" s="701"/>
      <c r="K87" s="698" t="s">
        <v>1231</v>
      </c>
      <c r="L87" s="192" t="s">
        <v>120</v>
      </c>
      <c r="M87" s="211" t="s">
        <v>1143</v>
      </c>
      <c r="N87" s="211" t="s">
        <v>997</v>
      </c>
      <c r="O87" s="212"/>
      <c r="P87" s="212" t="s">
        <v>993</v>
      </c>
      <c r="Q87" s="213" t="s">
        <v>994</v>
      </c>
      <c r="R87" s="195">
        <v>50</v>
      </c>
      <c r="S87" s="712">
        <v>3000</v>
      </c>
      <c r="T87" s="716">
        <f>+[2]!Tabla465[[#This Row],[Cantidad de Insumos]]*[2]!Tabla465[[#This Row],[Precio Unitario]]</f>
        <v>48000</v>
      </c>
      <c r="U87" s="180" t="s">
        <v>1172</v>
      </c>
      <c r="V87" s="215" t="s">
        <v>947</v>
      </c>
    </row>
    <row r="88" spans="2:22" ht="25.5">
      <c r="B88" s="206" t="e">
        <f>IF('Formulario PPGR5'!$G88="","",CONCATENATE('Formulario PPGR5'!$C88,".",'Formulario PPGR5'!$D88,".",'Formulario PPGR5'!$E88,".",'Formulario PPGR5'!$F88))</f>
        <v>#REF!</v>
      </c>
      <c r="C88" s="206"/>
      <c r="D88" s="206" t="e">
        <f>IF('Formulario PPGR5'!$G88="","",'Formulario PPGR1'!#REF!)</f>
        <v>#REF!</v>
      </c>
      <c r="E88" s="206" t="e">
        <f>IF('Formulario PPGR5'!$G88="","",'Formulario PPGR1'!#REF!)</f>
        <v>#REF!</v>
      </c>
      <c r="F88" s="206" t="e">
        <f>IF('Formulario PPGR5'!$G88="","",'Formulario PPGR1'!#REF!)</f>
        <v>#REF!</v>
      </c>
      <c r="G88" s="192" t="s">
        <v>1139</v>
      </c>
      <c r="H88" s="701" t="s">
        <v>1170</v>
      </c>
      <c r="I88" s="734"/>
      <c r="J88" s="701"/>
      <c r="K88" s="698" t="s">
        <v>1232</v>
      </c>
      <c r="L88" s="192" t="s">
        <v>120</v>
      </c>
      <c r="M88" s="211" t="s">
        <v>1143</v>
      </c>
      <c r="N88" s="211" t="s">
        <v>997</v>
      </c>
      <c r="O88" s="212"/>
      <c r="P88" s="212" t="s">
        <v>993</v>
      </c>
      <c r="Q88" s="213" t="s">
        <v>994</v>
      </c>
      <c r="R88" s="195">
        <v>250</v>
      </c>
      <c r="S88" s="712">
        <v>12000</v>
      </c>
      <c r="T88" s="716">
        <f>+[2]!Tabla465[[#This Row],[Cantidad de Insumos]]*[2]!Tabla465[[#This Row],[Precio Unitario]]</f>
        <v>12000</v>
      </c>
      <c r="U88" s="180" t="s">
        <v>1172</v>
      </c>
      <c r="V88" s="215" t="s">
        <v>947</v>
      </c>
    </row>
    <row r="89" spans="2:22">
      <c r="B89" s="206" t="e">
        <f>IF('Formulario PPGR5'!$G89="","",CONCATENATE('Formulario PPGR5'!$C89,".",'Formulario PPGR5'!$D89,".",'Formulario PPGR5'!$E89,".",'Formulario PPGR5'!$F89))</f>
        <v>#REF!</v>
      </c>
      <c r="C89" s="206"/>
      <c r="D89" s="206" t="e">
        <f>IF('Formulario PPGR5'!$G89="","",'Formulario PPGR1'!#REF!)</f>
        <v>#REF!</v>
      </c>
      <c r="E89" s="206" t="e">
        <f>IF('Formulario PPGR5'!$G89="","",'Formulario PPGR1'!#REF!)</f>
        <v>#REF!</v>
      </c>
      <c r="F89" s="206" t="e">
        <f>IF('Formulario PPGR5'!$G89="","",'Formulario PPGR1'!#REF!)</f>
        <v>#REF!</v>
      </c>
      <c r="G89" s="192" t="s">
        <v>1139</v>
      </c>
      <c r="H89" s="701" t="s">
        <v>1170</v>
      </c>
      <c r="I89" s="734"/>
      <c r="J89" s="701"/>
      <c r="K89" s="698" t="s">
        <v>1233</v>
      </c>
      <c r="L89" s="192" t="s">
        <v>120</v>
      </c>
      <c r="M89" s="211" t="s">
        <v>1143</v>
      </c>
      <c r="N89" s="211" t="s">
        <v>997</v>
      </c>
      <c r="O89" s="212"/>
      <c r="P89" s="212" t="s">
        <v>993</v>
      </c>
      <c r="Q89" s="213" t="s">
        <v>994</v>
      </c>
      <c r="R89" s="195">
        <v>250</v>
      </c>
      <c r="S89" s="712">
        <v>10000</v>
      </c>
      <c r="T89" s="716">
        <f>+[2]!Tabla465[[#This Row],[Cantidad de Insumos]]*[2]!Tabla465[[#This Row],[Precio Unitario]]</f>
        <v>230000</v>
      </c>
      <c r="U89" s="180" t="s">
        <v>1199</v>
      </c>
      <c r="V89" s="215" t="s">
        <v>947</v>
      </c>
    </row>
    <row r="90" spans="2:22" ht="25.5">
      <c r="B90" s="206" t="e">
        <f>IF('Formulario PPGR5'!$G90="","",CONCATENATE('Formulario PPGR5'!$C90,".",'Formulario PPGR5'!$D90,".",'Formulario PPGR5'!$E90,".",'Formulario PPGR5'!$F90))</f>
        <v>#REF!</v>
      </c>
      <c r="C90" s="206"/>
      <c r="D90" s="206" t="e">
        <f>IF('Formulario PPGR5'!$G90="","",'Formulario PPGR1'!#REF!)</f>
        <v>#REF!</v>
      </c>
      <c r="E90" s="206" t="e">
        <f>IF('Formulario PPGR5'!$G90="","",'Formulario PPGR1'!#REF!)</f>
        <v>#REF!</v>
      </c>
      <c r="F90" s="206" t="e">
        <f>IF('Formulario PPGR5'!$G90="","",'Formulario PPGR1'!#REF!)</f>
        <v>#REF!</v>
      </c>
      <c r="G90" s="192" t="s">
        <v>1139</v>
      </c>
      <c r="H90" s="701" t="s">
        <v>1170</v>
      </c>
      <c r="I90" s="734"/>
      <c r="J90" s="701"/>
      <c r="K90" s="698" t="s">
        <v>1234</v>
      </c>
      <c r="L90" s="192" t="s">
        <v>120</v>
      </c>
      <c r="M90" s="211" t="s">
        <v>1143</v>
      </c>
      <c r="N90" s="211" t="s">
        <v>997</v>
      </c>
      <c r="O90" s="212"/>
      <c r="P90" s="212" t="s">
        <v>993</v>
      </c>
      <c r="Q90" s="213" t="s">
        <v>994</v>
      </c>
      <c r="R90" s="195">
        <v>250</v>
      </c>
      <c r="S90" s="712">
        <v>3000</v>
      </c>
      <c r="T90" s="716">
        <f>+[2]!Tabla465[[#This Row],[Cantidad de Insumos]]*[2]!Tabla465[[#This Row],[Precio Unitario]]</f>
        <v>330000</v>
      </c>
      <c r="U90" s="180" t="s">
        <v>1172</v>
      </c>
      <c r="V90" s="215" t="s">
        <v>947</v>
      </c>
    </row>
    <row r="91" spans="2:22" ht="25.5">
      <c r="B91" s="206" t="e">
        <f>IF('Formulario PPGR5'!$G91="","",CONCATENATE('Formulario PPGR5'!$C91,".",'Formulario PPGR5'!$D91,".",'Formulario PPGR5'!$E91,".",'Formulario PPGR5'!$F91))</f>
        <v>#REF!</v>
      </c>
      <c r="C91" s="206"/>
      <c r="D91" s="206" t="e">
        <f>IF('Formulario PPGR5'!$G91="","",'Formulario PPGR1'!#REF!)</f>
        <v>#REF!</v>
      </c>
      <c r="E91" s="206" t="e">
        <f>IF('Formulario PPGR5'!$G91="","",'Formulario PPGR1'!#REF!)</f>
        <v>#REF!</v>
      </c>
      <c r="F91" s="206" t="e">
        <f>IF('Formulario PPGR5'!$G91="","",'Formulario PPGR1'!#REF!)</f>
        <v>#REF!</v>
      </c>
      <c r="G91" s="192" t="s">
        <v>1139</v>
      </c>
      <c r="H91" s="701" t="s">
        <v>1170</v>
      </c>
      <c r="I91" s="734"/>
      <c r="J91" s="701"/>
      <c r="K91" s="698" t="s">
        <v>1235</v>
      </c>
      <c r="L91" s="192" t="s">
        <v>120</v>
      </c>
      <c r="M91" s="211" t="s">
        <v>1143</v>
      </c>
      <c r="N91" s="211" t="s">
        <v>997</v>
      </c>
      <c r="O91" s="212"/>
      <c r="P91" s="212" t="s">
        <v>993</v>
      </c>
      <c r="Q91" s="213" t="s">
        <v>994</v>
      </c>
      <c r="R91" s="195">
        <v>250</v>
      </c>
      <c r="S91" s="712">
        <v>30000</v>
      </c>
      <c r="T91" s="716">
        <f>+[2]!Tabla465[[#This Row],[Cantidad de Insumos]]*[2]!Tabla465[[#This Row],[Precio Unitario]]</f>
        <v>4650000</v>
      </c>
      <c r="U91" s="180" t="s">
        <v>1172</v>
      </c>
      <c r="V91" s="215" t="s">
        <v>947</v>
      </c>
    </row>
    <row r="92" spans="2:22">
      <c r="B92" s="206" t="e">
        <f>IF('Formulario PPGR5'!$G92="","",CONCATENATE('Formulario PPGR5'!$C92,".",'Formulario PPGR5'!$D92,".",'Formulario PPGR5'!$E92,".",'Formulario PPGR5'!$F92))</f>
        <v>#REF!</v>
      </c>
      <c r="C92" s="206"/>
      <c r="D92" s="206" t="e">
        <f>IF('Formulario PPGR5'!$G92="","",'Formulario PPGR1'!#REF!)</f>
        <v>#REF!</v>
      </c>
      <c r="E92" s="206" t="e">
        <f>IF('Formulario PPGR5'!$G92="","",'Formulario PPGR1'!#REF!)</f>
        <v>#REF!</v>
      </c>
      <c r="F92" s="206" t="e">
        <f>IF('Formulario PPGR5'!$G92="","",'Formulario PPGR1'!#REF!)</f>
        <v>#REF!</v>
      </c>
      <c r="G92" s="192" t="s">
        <v>1139</v>
      </c>
      <c r="H92" s="701" t="s">
        <v>1170</v>
      </c>
      <c r="I92" s="734"/>
      <c r="J92" s="701"/>
      <c r="K92" s="698" t="s">
        <v>1236</v>
      </c>
      <c r="L92" s="192" t="s">
        <v>120</v>
      </c>
      <c r="M92" s="211" t="s">
        <v>1143</v>
      </c>
      <c r="N92" s="211" t="s">
        <v>997</v>
      </c>
      <c r="O92" s="212"/>
      <c r="P92" s="212" t="s">
        <v>993</v>
      </c>
      <c r="Q92" s="213" t="s">
        <v>994</v>
      </c>
      <c r="R92" s="195">
        <v>250</v>
      </c>
      <c r="S92" s="712">
        <v>35000</v>
      </c>
      <c r="T92" s="716">
        <f>+[2]!Tabla465[[#This Row],[Cantidad de Insumos]]*[2]!Tabla465[[#This Row],[Precio Unitario]]</f>
        <v>3290000</v>
      </c>
      <c r="U92" s="180" t="s">
        <v>1172</v>
      </c>
      <c r="V92" s="215" t="s">
        <v>947</v>
      </c>
    </row>
    <row r="93" spans="2:22" ht="25.5">
      <c r="B93" s="206" t="e">
        <f>IF('Formulario PPGR5'!$G93="","",CONCATENATE('Formulario PPGR5'!$C93,".",'Formulario PPGR5'!$D93,".",'Formulario PPGR5'!$E93,".",'Formulario PPGR5'!$F93))</f>
        <v>#REF!</v>
      </c>
      <c r="C93" s="206"/>
      <c r="D93" s="206" t="e">
        <f>IF('Formulario PPGR5'!$G93="","",'Formulario PPGR1'!#REF!)</f>
        <v>#REF!</v>
      </c>
      <c r="E93" s="206" t="e">
        <f>IF('Formulario PPGR5'!$G93="","",'Formulario PPGR1'!#REF!)</f>
        <v>#REF!</v>
      </c>
      <c r="F93" s="206" t="e">
        <f>IF('Formulario PPGR5'!$G93="","",'Formulario PPGR1'!#REF!)</f>
        <v>#REF!</v>
      </c>
      <c r="G93" s="192" t="s">
        <v>1139</v>
      </c>
      <c r="H93" s="701" t="s">
        <v>1170</v>
      </c>
      <c r="I93" s="734"/>
      <c r="J93" s="701"/>
      <c r="K93" s="698" t="s">
        <v>1237</v>
      </c>
      <c r="L93" s="192" t="s">
        <v>120</v>
      </c>
      <c r="M93" s="211" t="s">
        <v>1143</v>
      </c>
      <c r="N93" s="211" t="s">
        <v>997</v>
      </c>
      <c r="O93" s="212"/>
      <c r="P93" s="212" t="s">
        <v>993</v>
      </c>
      <c r="Q93" s="213" t="s">
        <v>994</v>
      </c>
      <c r="R93" s="195">
        <v>150</v>
      </c>
      <c r="S93" s="712">
        <v>5000</v>
      </c>
      <c r="T93" s="716">
        <f>+[2]!Tabla465[[#This Row],[Cantidad de Insumos]]*[2]!Tabla465[[#This Row],[Precio Unitario]]</f>
        <v>400000</v>
      </c>
      <c r="U93" s="180" t="s">
        <v>1172</v>
      </c>
      <c r="V93" s="215" t="s">
        <v>947</v>
      </c>
    </row>
    <row r="94" spans="2:22">
      <c r="B94" s="206" t="e">
        <f>IF('Formulario PPGR5'!$G94="","",CONCATENATE('Formulario PPGR5'!$C94,".",'Formulario PPGR5'!$D94,".",'Formulario PPGR5'!$E94,".",'Formulario PPGR5'!$F94))</f>
        <v>#REF!</v>
      </c>
      <c r="C94" s="206"/>
      <c r="D94" s="206" t="e">
        <f>IF('Formulario PPGR5'!$G94="","",'Formulario PPGR1'!#REF!)</f>
        <v>#REF!</v>
      </c>
      <c r="E94" s="206" t="e">
        <f>IF('Formulario PPGR5'!$G94="","",'Formulario PPGR1'!#REF!)</f>
        <v>#REF!</v>
      </c>
      <c r="F94" s="206" t="e">
        <f>IF('Formulario PPGR5'!$G94="","",'Formulario PPGR1'!#REF!)</f>
        <v>#REF!</v>
      </c>
      <c r="G94" s="192" t="s">
        <v>1139</v>
      </c>
      <c r="H94" s="701" t="s">
        <v>1170</v>
      </c>
      <c r="I94" s="734"/>
      <c r="J94" s="701"/>
      <c r="K94" s="698" t="s">
        <v>1238</v>
      </c>
      <c r="L94" s="192" t="s">
        <v>120</v>
      </c>
      <c r="M94" s="211" t="s">
        <v>1143</v>
      </c>
      <c r="N94" s="211" t="s">
        <v>997</v>
      </c>
      <c r="O94" s="212"/>
      <c r="P94" s="212" t="s">
        <v>993</v>
      </c>
      <c r="Q94" s="213" t="s">
        <v>994</v>
      </c>
      <c r="R94" s="195">
        <v>200</v>
      </c>
      <c r="S94" s="712">
        <v>4500</v>
      </c>
      <c r="T94" s="716">
        <f>+[2]!Tabla465[[#This Row],[Cantidad de Insumos]]*[2]!Tabla465[[#This Row],[Precio Unitario]]</f>
        <v>423000</v>
      </c>
      <c r="U94" s="180" t="s">
        <v>1172</v>
      </c>
      <c r="V94" s="215" t="s">
        <v>947</v>
      </c>
    </row>
    <row r="95" spans="2:22">
      <c r="B95" s="206" t="e">
        <f>IF('Formulario PPGR5'!$G95="","",CONCATENATE('Formulario PPGR5'!$C95,".",'Formulario PPGR5'!$D95,".",'Formulario PPGR5'!$E95,".",'Formulario PPGR5'!$F95))</f>
        <v>#REF!</v>
      </c>
      <c r="C95" s="206"/>
      <c r="D95" s="206" t="e">
        <f>IF('Formulario PPGR5'!$G95="","",'Formulario PPGR1'!#REF!)</f>
        <v>#REF!</v>
      </c>
      <c r="E95" s="206" t="e">
        <f>IF('Formulario PPGR5'!$G95="","",'Formulario PPGR1'!#REF!)</f>
        <v>#REF!</v>
      </c>
      <c r="F95" s="206" t="e">
        <f>IF('Formulario PPGR5'!$G95="","",'Formulario PPGR1'!#REF!)</f>
        <v>#REF!</v>
      </c>
      <c r="G95" s="192" t="s">
        <v>1139</v>
      </c>
      <c r="H95" s="701" t="s">
        <v>1170</v>
      </c>
      <c r="I95" s="734"/>
      <c r="J95" s="701"/>
      <c r="K95" s="698" t="s">
        <v>1239</v>
      </c>
      <c r="L95" s="192" t="s">
        <v>120</v>
      </c>
      <c r="M95" s="211" t="s">
        <v>1143</v>
      </c>
      <c r="N95" s="211" t="s">
        <v>997</v>
      </c>
      <c r="O95" s="212"/>
      <c r="P95" s="212" t="s">
        <v>993</v>
      </c>
      <c r="Q95" s="213" t="s">
        <v>994</v>
      </c>
      <c r="R95" s="195">
        <v>100</v>
      </c>
      <c r="S95" s="712">
        <v>13000</v>
      </c>
      <c r="T95" s="716">
        <f>+[2]!Tabla465[[#This Row],[Cantidad de Insumos]]*[2]!Tabla465[[#This Row],[Precio Unitario]]</f>
        <v>3250000</v>
      </c>
      <c r="U95" s="180" t="s">
        <v>1172</v>
      </c>
      <c r="V95" s="215" t="s">
        <v>947</v>
      </c>
    </row>
    <row r="96" spans="2:22">
      <c r="B96" s="206" t="e">
        <f>IF('Formulario PPGR5'!$G96="","",CONCATENATE('Formulario PPGR5'!$C96,".",'Formulario PPGR5'!$D96,".",'Formulario PPGR5'!$E96,".",'Formulario PPGR5'!$F96))</f>
        <v>#REF!</v>
      </c>
      <c r="C96" s="206"/>
      <c r="D96" s="206" t="e">
        <f>IF('Formulario PPGR5'!$G96="","",'Formulario PPGR1'!#REF!)</f>
        <v>#REF!</v>
      </c>
      <c r="E96" s="206" t="e">
        <f>IF('Formulario PPGR5'!$G96="","",'Formulario PPGR1'!#REF!)</f>
        <v>#REF!</v>
      </c>
      <c r="F96" s="206" t="e">
        <f>IF('Formulario PPGR5'!$G96="","",'Formulario PPGR1'!#REF!)</f>
        <v>#REF!</v>
      </c>
      <c r="G96" s="192" t="s">
        <v>1139</v>
      </c>
      <c r="H96" s="701" t="s">
        <v>1170</v>
      </c>
      <c r="I96" s="734"/>
      <c r="J96" s="701"/>
      <c r="K96" s="698" t="s">
        <v>1240</v>
      </c>
      <c r="L96" s="192" t="s">
        <v>120</v>
      </c>
      <c r="M96" s="211" t="s">
        <v>1143</v>
      </c>
      <c r="N96" s="211" t="s">
        <v>997</v>
      </c>
      <c r="O96" s="212"/>
      <c r="P96" s="212" t="s">
        <v>993</v>
      </c>
      <c r="Q96" s="213" t="s">
        <v>994</v>
      </c>
      <c r="R96" s="195">
        <v>100</v>
      </c>
      <c r="S96" s="712">
        <v>130000</v>
      </c>
      <c r="T96" s="716">
        <f>+[2]!Tabla465[[#This Row],[Cantidad de Insumos]]*[2]!Tabla465[[#This Row],[Precio Unitario]]</f>
        <v>4160000</v>
      </c>
      <c r="U96" s="214" t="s">
        <v>1144</v>
      </c>
      <c r="V96" s="215" t="s">
        <v>947</v>
      </c>
    </row>
    <row r="97" spans="2:22">
      <c r="B97" s="206" t="e">
        <f>IF('Formulario PPGR5'!$G97="","",CONCATENATE('Formulario PPGR5'!$C97,".",'Formulario PPGR5'!$D97,".",'Formulario PPGR5'!$E97,".",'Formulario PPGR5'!$F97))</f>
        <v>#REF!</v>
      </c>
      <c r="C97" s="206"/>
      <c r="D97" s="206" t="e">
        <f>IF('Formulario PPGR5'!$G97="","",'Formulario PPGR1'!#REF!)</f>
        <v>#REF!</v>
      </c>
      <c r="E97" s="206" t="e">
        <f>IF('Formulario PPGR5'!$G97="","",'Formulario PPGR1'!#REF!)</f>
        <v>#REF!</v>
      </c>
      <c r="F97" s="206" t="e">
        <f>IF('Formulario PPGR5'!$G97="","",'Formulario PPGR1'!#REF!)</f>
        <v>#REF!</v>
      </c>
      <c r="G97" s="192" t="s">
        <v>1139</v>
      </c>
      <c r="H97" s="701" t="s">
        <v>1170</v>
      </c>
      <c r="I97" s="734"/>
      <c r="J97" s="701"/>
      <c r="K97" s="698" t="s">
        <v>1241</v>
      </c>
      <c r="L97" s="192" t="s">
        <v>120</v>
      </c>
      <c r="M97" s="211" t="s">
        <v>1143</v>
      </c>
      <c r="N97" s="211" t="s">
        <v>997</v>
      </c>
      <c r="O97" s="212"/>
      <c r="P97" s="212" t="s">
        <v>993</v>
      </c>
      <c r="Q97" s="213" t="s">
        <v>994</v>
      </c>
      <c r="R97" s="195">
        <v>100</v>
      </c>
      <c r="S97" s="712">
        <v>50000</v>
      </c>
      <c r="T97" s="716">
        <f>+[2]!Tabla465[[#This Row],[Cantidad de Insumos]]*[2]!Tabla465[[#This Row],[Precio Unitario]]</f>
        <v>7200000</v>
      </c>
      <c r="U97" s="180" t="s">
        <v>1172</v>
      </c>
      <c r="V97" s="215" t="s">
        <v>947</v>
      </c>
    </row>
    <row r="98" spans="2:22">
      <c r="B98" s="206" t="e">
        <f>IF('Formulario PPGR5'!$G98="","",CONCATENATE('Formulario PPGR5'!$C98,".",'Formulario PPGR5'!$D98,".",'Formulario PPGR5'!$E98,".",'Formulario PPGR5'!$F98))</f>
        <v>#REF!</v>
      </c>
      <c r="C98" s="206"/>
      <c r="D98" s="206" t="e">
        <f>IF('Formulario PPGR5'!$G98="","",'Formulario PPGR1'!#REF!)</f>
        <v>#REF!</v>
      </c>
      <c r="E98" s="206" t="e">
        <f>IF('Formulario PPGR5'!$G98="","",'Formulario PPGR1'!#REF!)</f>
        <v>#REF!</v>
      </c>
      <c r="F98" s="206" t="e">
        <f>IF('Formulario PPGR5'!$G98="","",'Formulario PPGR1'!#REF!)</f>
        <v>#REF!</v>
      </c>
      <c r="G98" s="192" t="s">
        <v>1139</v>
      </c>
      <c r="H98" s="701" t="s">
        <v>1170</v>
      </c>
      <c r="I98" s="734"/>
      <c r="J98" s="701"/>
      <c r="K98" s="698" t="s">
        <v>1242</v>
      </c>
      <c r="L98" s="192" t="s">
        <v>120</v>
      </c>
      <c r="M98" s="211" t="s">
        <v>1143</v>
      </c>
      <c r="N98" s="211" t="s">
        <v>997</v>
      </c>
      <c r="O98" s="212"/>
      <c r="P98" s="212" t="s">
        <v>993</v>
      </c>
      <c r="Q98" s="213" t="s">
        <v>994</v>
      </c>
      <c r="R98" s="195">
        <v>50</v>
      </c>
      <c r="S98" s="712">
        <v>40000</v>
      </c>
      <c r="T98" s="716">
        <f>+[2]!Tabla465[[#This Row],[Cantidad de Insumos]]*[2]!Tabla465[[#This Row],[Precio Unitario]]</f>
        <v>7440000</v>
      </c>
      <c r="U98" s="180" t="s">
        <v>1172</v>
      </c>
      <c r="V98" s="215" t="s">
        <v>947</v>
      </c>
    </row>
    <row r="99" spans="2:22">
      <c r="B99" s="206" t="e">
        <f>IF('Formulario PPGR5'!$G99="","",CONCATENATE('Formulario PPGR5'!$C99,".",'Formulario PPGR5'!$D99,".",'Formulario PPGR5'!$E99,".",'Formulario PPGR5'!$F99))</f>
        <v>#REF!</v>
      </c>
      <c r="C99" s="206"/>
      <c r="D99" s="206" t="e">
        <f>IF('Formulario PPGR5'!$G99="","",'Formulario PPGR1'!#REF!)</f>
        <v>#REF!</v>
      </c>
      <c r="E99" s="206" t="e">
        <f>IF('Formulario PPGR5'!$G99="","",'Formulario PPGR1'!#REF!)</f>
        <v>#REF!</v>
      </c>
      <c r="F99" s="206" t="e">
        <f>IF('Formulario PPGR5'!$G99="","",'Formulario PPGR1'!#REF!)</f>
        <v>#REF!</v>
      </c>
      <c r="G99" s="192" t="s">
        <v>1139</v>
      </c>
      <c r="H99" s="701" t="s">
        <v>1170</v>
      </c>
      <c r="I99" s="734"/>
      <c r="J99" s="701"/>
      <c r="K99" s="698" t="s">
        <v>1243</v>
      </c>
      <c r="L99" s="192" t="s">
        <v>120</v>
      </c>
      <c r="M99" s="211" t="s">
        <v>1143</v>
      </c>
      <c r="N99" s="211" t="s">
        <v>997</v>
      </c>
      <c r="O99" s="212"/>
      <c r="P99" s="212" t="s">
        <v>993</v>
      </c>
      <c r="Q99" s="213" t="s">
        <v>994</v>
      </c>
      <c r="R99" s="195">
        <v>50</v>
      </c>
      <c r="S99" s="712">
        <v>45000</v>
      </c>
      <c r="T99" s="716">
        <f>+[2]!Tabla465[[#This Row],[Cantidad de Insumos]]*[2]!Tabla465[[#This Row],[Precio Unitario]]</f>
        <v>1125000</v>
      </c>
      <c r="U99" s="180" t="s">
        <v>1172</v>
      </c>
      <c r="V99" s="215" t="s">
        <v>947</v>
      </c>
    </row>
    <row r="100" spans="2:22">
      <c r="B100" s="206" t="e">
        <f>IF('Formulario PPGR5'!$G100="","",CONCATENATE('Formulario PPGR5'!$C100,".",'Formulario PPGR5'!$D100,".",'Formulario PPGR5'!$E100,".",'Formulario PPGR5'!$F100))</f>
        <v>#REF!</v>
      </c>
      <c r="C100" s="206"/>
      <c r="D100" s="206" t="e">
        <f>IF('Formulario PPGR5'!$G100="","",'Formulario PPGR1'!#REF!)</f>
        <v>#REF!</v>
      </c>
      <c r="E100" s="206" t="e">
        <f>IF('Formulario PPGR5'!$G100="","",'Formulario PPGR1'!#REF!)</f>
        <v>#REF!</v>
      </c>
      <c r="F100" s="206" t="e">
        <f>IF('Formulario PPGR5'!$G100="","",'Formulario PPGR1'!#REF!)</f>
        <v>#REF!</v>
      </c>
      <c r="G100" s="192" t="s">
        <v>1139</v>
      </c>
      <c r="H100" s="701" t="s">
        <v>1170</v>
      </c>
      <c r="I100" s="734"/>
      <c r="J100" s="701"/>
      <c r="K100" s="698" t="s">
        <v>1244</v>
      </c>
      <c r="L100" s="192" t="s">
        <v>120</v>
      </c>
      <c r="M100" s="211" t="s">
        <v>1143</v>
      </c>
      <c r="N100" s="211" t="s">
        <v>997</v>
      </c>
      <c r="O100" s="212"/>
      <c r="P100" s="212" t="s">
        <v>993</v>
      </c>
      <c r="Q100" s="213" t="s">
        <v>994</v>
      </c>
      <c r="R100" s="195">
        <v>150</v>
      </c>
      <c r="S100" s="712">
        <v>18000</v>
      </c>
      <c r="T100" s="716">
        <f>+[2]!Tabla465[[#This Row],[Cantidad de Insumos]]*[2]!Tabla465[[#This Row],[Precio Unitario]]</f>
        <v>540000</v>
      </c>
      <c r="U100" s="214" t="s">
        <v>1144</v>
      </c>
      <c r="V100" s="215" t="s">
        <v>947</v>
      </c>
    </row>
    <row r="101" spans="2:22">
      <c r="B101" s="206" t="e">
        <f>IF('Formulario PPGR5'!$G101="","",CONCATENATE('Formulario PPGR5'!$C101,".",'Formulario PPGR5'!$D101,".",'Formulario PPGR5'!$E101,".",'Formulario PPGR5'!$F101))</f>
        <v>#REF!</v>
      </c>
      <c r="C101" s="206"/>
      <c r="D101" s="206" t="e">
        <f>IF('Formulario PPGR5'!$G101="","",'Formulario PPGR1'!#REF!)</f>
        <v>#REF!</v>
      </c>
      <c r="E101" s="206" t="e">
        <f>IF('Formulario PPGR5'!$G101="","",'Formulario PPGR1'!#REF!)</f>
        <v>#REF!</v>
      </c>
      <c r="F101" s="206" t="e">
        <f>IF('Formulario PPGR5'!$G101="","",'Formulario PPGR1'!#REF!)</f>
        <v>#REF!</v>
      </c>
      <c r="G101" s="192" t="s">
        <v>1139</v>
      </c>
      <c r="H101" s="701" t="s">
        <v>1170</v>
      </c>
      <c r="I101" s="734"/>
      <c r="J101" s="701"/>
      <c r="K101" s="698" t="s">
        <v>1245</v>
      </c>
      <c r="L101" s="192" t="s">
        <v>120</v>
      </c>
      <c r="M101" s="211" t="s">
        <v>1143</v>
      </c>
      <c r="N101" s="211" t="s">
        <v>997</v>
      </c>
      <c r="O101" s="212"/>
      <c r="P101" s="212" t="s">
        <v>993</v>
      </c>
      <c r="Q101" s="213" t="s">
        <v>994</v>
      </c>
      <c r="R101" s="195">
        <v>50</v>
      </c>
      <c r="S101" s="712">
        <v>125000</v>
      </c>
      <c r="T101" s="716">
        <f>+[2]!Tabla465[[#This Row],[Cantidad de Insumos]]*[2]!Tabla465[[#This Row],[Precio Unitario]]</f>
        <v>18625000</v>
      </c>
      <c r="U101" s="180" t="s">
        <v>1172</v>
      </c>
      <c r="V101" s="215" t="s">
        <v>947</v>
      </c>
    </row>
    <row r="102" spans="2:22">
      <c r="B102" s="206" t="e">
        <f>IF('Formulario PPGR5'!$G102="","",CONCATENATE('Formulario PPGR5'!$C102,".",'Formulario PPGR5'!$D102,".",'Formulario PPGR5'!$E102,".",'Formulario PPGR5'!$F102))</f>
        <v>#REF!</v>
      </c>
      <c r="C102" s="206"/>
      <c r="D102" s="206" t="e">
        <f>IF('Formulario PPGR5'!$G102="","",'Formulario PPGR1'!#REF!)</f>
        <v>#REF!</v>
      </c>
      <c r="E102" s="206" t="e">
        <f>IF('Formulario PPGR5'!$G102="","",'Formulario PPGR1'!#REF!)</f>
        <v>#REF!</v>
      </c>
      <c r="F102" s="206" t="e">
        <f>IF('Formulario PPGR5'!$G102="","",'Formulario PPGR1'!#REF!)</f>
        <v>#REF!</v>
      </c>
      <c r="G102" s="192" t="s">
        <v>1139</v>
      </c>
      <c r="H102" s="701" t="s">
        <v>1170</v>
      </c>
      <c r="I102" s="734"/>
      <c r="J102" s="701"/>
      <c r="K102" s="698" t="s">
        <v>1246</v>
      </c>
      <c r="L102" s="192" t="s">
        <v>120</v>
      </c>
      <c r="M102" s="211" t="s">
        <v>1143</v>
      </c>
      <c r="N102" s="211" t="s">
        <v>997</v>
      </c>
      <c r="O102" s="212"/>
      <c r="P102" s="212" t="s">
        <v>993</v>
      </c>
      <c r="Q102" s="213" t="s">
        <v>994</v>
      </c>
      <c r="R102" s="195">
        <v>50</v>
      </c>
      <c r="S102" s="712">
        <v>30000</v>
      </c>
      <c r="T102" s="716">
        <f>+[2]!Tabla465[[#This Row],[Cantidad de Insumos]]*[2]!Tabla465[[#This Row],[Precio Unitario]]</f>
        <v>5970000</v>
      </c>
      <c r="U102" s="180" t="s">
        <v>1172</v>
      </c>
      <c r="V102" s="215" t="s">
        <v>947</v>
      </c>
    </row>
    <row r="103" spans="2:22">
      <c r="B103" s="206" t="e">
        <f>IF('Formulario PPGR5'!$G103="","",CONCATENATE('Formulario PPGR5'!$C103,".",'Formulario PPGR5'!$D103,".",'Formulario PPGR5'!$E103,".",'Formulario PPGR5'!$F103))</f>
        <v>#REF!</v>
      </c>
      <c r="C103" s="206"/>
      <c r="D103" s="206" t="e">
        <f>IF('Formulario PPGR5'!$G103="","",'Formulario PPGR1'!#REF!)</f>
        <v>#REF!</v>
      </c>
      <c r="E103" s="206" t="e">
        <f>IF('Formulario PPGR5'!$G103="","",'Formulario PPGR1'!#REF!)</f>
        <v>#REF!</v>
      </c>
      <c r="F103" s="206" t="e">
        <f>IF('Formulario PPGR5'!$G103="","",'Formulario PPGR1'!#REF!)</f>
        <v>#REF!</v>
      </c>
      <c r="G103" s="192" t="s">
        <v>1139</v>
      </c>
      <c r="H103" s="701" t="s">
        <v>1170</v>
      </c>
      <c r="I103" s="734"/>
      <c r="J103" s="701"/>
      <c r="K103" s="698" t="s">
        <v>1247</v>
      </c>
      <c r="L103" s="192" t="s">
        <v>120</v>
      </c>
      <c r="M103" s="211" t="s">
        <v>1143</v>
      </c>
      <c r="N103" s="211" t="s">
        <v>997</v>
      </c>
      <c r="O103" s="212"/>
      <c r="P103" s="212" t="s">
        <v>993</v>
      </c>
      <c r="Q103" s="213" t="s">
        <v>994</v>
      </c>
      <c r="R103" s="195">
        <v>50</v>
      </c>
      <c r="S103" s="712">
        <v>20000</v>
      </c>
      <c r="T103" s="716">
        <f>+[2]!Tabla465[[#This Row],[Cantidad de Insumos]]*[2]!Tabla465[[#This Row],[Precio Unitario]]</f>
        <v>880000</v>
      </c>
      <c r="U103" s="180" t="s">
        <v>1172</v>
      </c>
      <c r="V103" s="215" t="s">
        <v>947</v>
      </c>
    </row>
    <row r="104" spans="2:22">
      <c r="B104" s="206" t="e">
        <f>IF('Formulario PPGR5'!$G104="","",CONCATENATE('Formulario PPGR5'!$C104,".",'Formulario PPGR5'!$D104,".",'Formulario PPGR5'!$E104,".",'Formulario PPGR5'!$F104))</f>
        <v>#REF!</v>
      </c>
      <c r="C104" s="206"/>
      <c r="D104" s="206" t="e">
        <f>IF('Formulario PPGR5'!$G104="","",'Formulario PPGR1'!#REF!)</f>
        <v>#REF!</v>
      </c>
      <c r="E104" s="206" t="e">
        <f>IF('Formulario PPGR5'!$G104="","",'Formulario PPGR1'!#REF!)</f>
        <v>#REF!</v>
      </c>
      <c r="F104" s="206" t="e">
        <f>IF('Formulario PPGR5'!$G104="","",'Formulario PPGR1'!#REF!)</f>
        <v>#REF!</v>
      </c>
      <c r="G104" s="192" t="s">
        <v>1139</v>
      </c>
      <c r="H104" s="701" t="s">
        <v>1170</v>
      </c>
      <c r="I104" s="734"/>
      <c r="J104" s="701"/>
      <c r="K104" s="698" t="s">
        <v>1248</v>
      </c>
      <c r="L104" s="192" t="s">
        <v>120</v>
      </c>
      <c r="M104" s="211" t="s">
        <v>1143</v>
      </c>
      <c r="N104" s="211" t="s">
        <v>997</v>
      </c>
      <c r="O104" s="212"/>
      <c r="P104" s="212" t="s">
        <v>993</v>
      </c>
      <c r="Q104" s="213" t="s">
        <v>994</v>
      </c>
      <c r="R104" s="195">
        <v>100</v>
      </c>
      <c r="S104" s="712">
        <v>25000</v>
      </c>
      <c r="T104" s="716">
        <f>+[2]!Tabla465[[#This Row],[Cantidad de Insumos]]*[2]!Tabla465[[#This Row],[Precio Unitario]]</f>
        <v>4875000</v>
      </c>
      <c r="U104" s="180" t="s">
        <v>1172</v>
      </c>
      <c r="V104" s="215" t="s">
        <v>947</v>
      </c>
    </row>
    <row r="105" spans="2:22">
      <c r="B105" s="206" t="e">
        <f>IF('Formulario PPGR5'!$G105="","",CONCATENATE('Formulario PPGR5'!$C105,".",'Formulario PPGR5'!$D105,".",'Formulario PPGR5'!$E105,".",'Formulario PPGR5'!$F105))</f>
        <v>#REF!</v>
      </c>
      <c r="C105" s="206"/>
      <c r="D105" s="206" t="e">
        <f>IF('Formulario PPGR5'!$G105="","",'Formulario PPGR1'!#REF!)</f>
        <v>#REF!</v>
      </c>
      <c r="E105" s="206" t="e">
        <f>IF('Formulario PPGR5'!$G105="","",'Formulario PPGR1'!#REF!)</f>
        <v>#REF!</v>
      </c>
      <c r="F105" s="206" t="e">
        <f>IF('Formulario PPGR5'!$G105="","",'Formulario PPGR1'!#REF!)</f>
        <v>#REF!</v>
      </c>
      <c r="G105" s="192" t="s">
        <v>1139</v>
      </c>
      <c r="H105" s="701" t="s">
        <v>1170</v>
      </c>
      <c r="I105" s="734"/>
      <c r="J105" s="701"/>
      <c r="K105" s="698" t="s">
        <v>1249</v>
      </c>
      <c r="L105" s="192" t="s">
        <v>120</v>
      </c>
      <c r="M105" s="211" t="s">
        <v>1143</v>
      </c>
      <c r="N105" s="211" t="s">
        <v>997</v>
      </c>
      <c r="O105" s="212"/>
      <c r="P105" s="212" t="s">
        <v>993</v>
      </c>
      <c r="Q105" s="213" t="s">
        <v>994</v>
      </c>
      <c r="R105" s="195">
        <v>50</v>
      </c>
      <c r="S105" s="195">
        <f>SUBTOTAL(109,S9:S104)</f>
        <v>20007501</v>
      </c>
      <c r="T105" s="716">
        <f>SUBTOTAL(109,T9:T104)</f>
        <v>170294000</v>
      </c>
      <c r="U105" s="180" t="s">
        <v>1250</v>
      </c>
      <c r="V105" s="215" t="s">
        <v>947</v>
      </c>
    </row>
    <row r="106" spans="2:22">
      <c r="B106" s="206" t="e">
        <f>IF('Formulario PPGR5'!$G106="","",CONCATENATE('Formulario PPGR5'!$C106,".",'Formulario PPGR5'!$D106,".",'Formulario PPGR5'!$E106,".",'Formulario PPGR5'!$F106))</f>
        <v>#REF!</v>
      </c>
      <c r="C106" s="206"/>
      <c r="D106" s="206" t="e">
        <f>IF('Formulario PPGR5'!$G106="","",'Formulario PPGR1'!#REF!)</f>
        <v>#REF!</v>
      </c>
      <c r="E106" s="206" t="e">
        <f>IF('Formulario PPGR5'!$G106="","",'Formulario PPGR1'!#REF!)</f>
        <v>#REF!</v>
      </c>
      <c r="F106" s="206" t="e">
        <f>IF('Formulario PPGR5'!$G106="","",'Formulario PPGR1'!#REF!)</f>
        <v>#REF!</v>
      </c>
      <c r="G106" s="192" t="s">
        <v>1139</v>
      </c>
      <c r="H106" s="701" t="s">
        <v>1170</v>
      </c>
      <c r="I106" s="734"/>
      <c r="J106" s="701"/>
      <c r="K106" s="698" t="s">
        <v>1251</v>
      </c>
      <c r="L106" s="192" t="s">
        <v>120</v>
      </c>
      <c r="M106" s="211" t="s">
        <v>1143</v>
      </c>
      <c r="N106" s="211" t="s">
        <v>997</v>
      </c>
      <c r="O106" s="212"/>
      <c r="P106" s="212" t="s">
        <v>993</v>
      </c>
      <c r="Q106" s="213" t="s">
        <v>994</v>
      </c>
      <c r="R106" s="195">
        <v>100</v>
      </c>
      <c r="S106" s="195"/>
      <c r="T106" s="180"/>
      <c r="U106" s="180" t="s">
        <v>1172</v>
      </c>
      <c r="V106" s="200"/>
    </row>
    <row r="107" spans="2:22">
      <c r="B107" s="206" t="e">
        <f>IF('Formulario PPGR5'!$G107="","",CONCATENATE('Formulario PPGR5'!$C107,".",'Formulario PPGR5'!$D107,".",'Formulario PPGR5'!$E107,".",'Formulario PPGR5'!$F107))</f>
        <v>#REF!</v>
      </c>
      <c r="C107" s="206"/>
      <c r="D107" s="206" t="e">
        <f>IF('Formulario PPGR5'!$G107="","",'Formulario PPGR1'!#REF!)</f>
        <v>#REF!</v>
      </c>
      <c r="E107" s="206" t="e">
        <f>IF('Formulario PPGR5'!$G107="","",'Formulario PPGR1'!#REF!)</f>
        <v>#REF!</v>
      </c>
      <c r="F107" s="206" t="e">
        <f>IF('Formulario PPGR5'!$G107="","",'Formulario PPGR1'!#REF!)</f>
        <v>#REF!</v>
      </c>
      <c r="G107" s="192" t="s">
        <v>1139</v>
      </c>
      <c r="H107" s="701" t="s">
        <v>1170</v>
      </c>
      <c r="I107" s="734"/>
      <c r="J107" s="701"/>
      <c r="K107" s="698" t="s">
        <v>1252</v>
      </c>
      <c r="L107" s="192" t="s">
        <v>120</v>
      </c>
      <c r="M107" s="211" t="s">
        <v>1143</v>
      </c>
      <c r="N107" s="211" t="s">
        <v>997</v>
      </c>
      <c r="O107" s="212"/>
      <c r="P107" s="212" t="s">
        <v>993</v>
      </c>
      <c r="Q107" s="213" t="s">
        <v>994</v>
      </c>
      <c r="R107" s="195">
        <v>100</v>
      </c>
      <c r="S107" s="195"/>
      <c r="T107" s="180"/>
      <c r="U107" s="180"/>
      <c r="V107" s="200"/>
    </row>
    <row r="108" spans="2:22" ht="25.5">
      <c r="B108" s="206" t="e">
        <f>IF('Formulario PPGR5'!$G108="","",CONCATENATE('Formulario PPGR5'!$C108,".",'Formulario PPGR5'!$D108,".",'Formulario PPGR5'!$E108,".",'Formulario PPGR5'!$F108))</f>
        <v>#REF!</v>
      </c>
      <c r="C108" s="206"/>
      <c r="D108" s="206" t="e">
        <f>IF('Formulario PPGR5'!$G108="","",'Formulario PPGR1'!#REF!)</f>
        <v>#REF!</v>
      </c>
      <c r="E108" s="206" t="e">
        <f>IF('Formulario PPGR5'!$G108="","",'Formulario PPGR1'!#REF!)</f>
        <v>#REF!</v>
      </c>
      <c r="F108" s="206" t="e">
        <f>IF('Formulario PPGR5'!$G108="","",'Formulario PPGR1'!#REF!)</f>
        <v>#REF!</v>
      </c>
      <c r="G108" s="192" t="s">
        <v>1139</v>
      </c>
      <c r="H108" s="701" t="s">
        <v>1170</v>
      </c>
      <c r="I108" s="734"/>
      <c r="J108" s="701"/>
      <c r="K108" s="698" t="s">
        <v>1253</v>
      </c>
      <c r="L108" s="192" t="s">
        <v>120</v>
      </c>
      <c r="M108" s="211" t="s">
        <v>1143</v>
      </c>
      <c r="N108" s="211" t="s">
        <v>997</v>
      </c>
      <c r="O108" s="212"/>
      <c r="P108" s="212" t="s">
        <v>993</v>
      </c>
      <c r="Q108" s="213" t="s">
        <v>994</v>
      </c>
      <c r="R108" s="195">
        <v>100</v>
      </c>
      <c r="S108" s="195"/>
      <c r="T108" s="180"/>
      <c r="U108" s="180"/>
      <c r="V108" s="200"/>
    </row>
    <row r="109" spans="2:22">
      <c r="B109" s="206" t="e">
        <f>IF('Formulario PPGR5'!$G109="","",CONCATENATE('Formulario PPGR5'!$C109,".",'Formulario PPGR5'!$D109,".",'Formulario PPGR5'!$E109,".",'Formulario PPGR5'!$F109))</f>
        <v>#REF!</v>
      </c>
      <c r="C109" s="206"/>
      <c r="D109" s="206" t="e">
        <f>IF('Formulario PPGR5'!$G109="","",'Formulario PPGR1'!#REF!)</f>
        <v>#REF!</v>
      </c>
      <c r="E109" s="206" t="e">
        <f>IF('Formulario PPGR5'!$G109="","",'Formulario PPGR1'!#REF!)</f>
        <v>#REF!</v>
      </c>
      <c r="F109" s="206" t="e">
        <f>IF('Formulario PPGR5'!$G109="","",'Formulario PPGR1'!#REF!)</f>
        <v>#REF!</v>
      </c>
      <c r="G109" s="192" t="s">
        <v>1139</v>
      </c>
      <c r="H109" s="701" t="s">
        <v>1170</v>
      </c>
      <c r="I109" s="734"/>
      <c r="J109" s="701"/>
      <c r="K109" s="698" t="s">
        <v>1254</v>
      </c>
      <c r="L109" s="192" t="s">
        <v>120</v>
      </c>
      <c r="M109" s="211" t="s">
        <v>1143</v>
      </c>
      <c r="N109" s="211" t="s">
        <v>997</v>
      </c>
      <c r="O109" s="212"/>
      <c r="P109" s="212" t="s">
        <v>993</v>
      </c>
      <c r="Q109" s="213" t="s">
        <v>994</v>
      </c>
      <c r="R109" s="195">
        <v>75</v>
      </c>
      <c r="S109" s="195"/>
      <c r="T109" s="180"/>
      <c r="U109" s="180"/>
      <c r="V109" s="200"/>
    </row>
    <row r="110" spans="2:22">
      <c r="B110" s="206" t="e">
        <f>IF('Formulario PPGR5'!$G110="","",CONCATENATE('Formulario PPGR5'!$C110,".",'Formulario PPGR5'!$D110,".",'Formulario PPGR5'!$E110,".",'Formulario PPGR5'!$F110))</f>
        <v>#REF!</v>
      </c>
      <c r="C110" s="206"/>
      <c r="D110" s="206" t="e">
        <f>IF('Formulario PPGR5'!$G110="","",'Formulario PPGR1'!#REF!)</f>
        <v>#REF!</v>
      </c>
      <c r="E110" s="206" t="e">
        <f>IF('Formulario PPGR5'!$G110="","",'Formulario PPGR1'!#REF!)</f>
        <v>#REF!</v>
      </c>
      <c r="F110" s="206" t="e">
        <f>IF('Formulario PPGR5'!$G110="","",'Formulario PPGR1'!#REF!)</f>
        <v>#REF!</v>
      </c>
      <c r="G110" s="192" t="s">
        <v>1139</v>
      </c>
      <c r="H110" s="701" t="s">
        <v>1170</v>
      </c>
      <c r="I110" s="734"/>
      <c r="J110" s="701"/>
      <c r="K110" s="698" t="s">
        <v>1255</v>
      </c>
      <c r="L110" s="192" t="s">
        <v>120</v>
      </c>
      <c r="M110" s="211" t="s">
        <v>1143</v>
      </c>
      <c r="N110" s="211" t="s">
        <v>997</v>
      </c>
      <c r="O110" s="212"/>
      <c r="P110" s="212" t="s">
        <v>993</v>
      </c>
      <c r="Q110" s="213" t="s">
        <v>994</v>
      </c>
      <c r="R110" s="195">
        <v>75</v>
      </c>
      <c r="S110" s="195"/>
      <c r="T110" s="180"/>
      <c r="U110" s="180"/>
      <c r="V110" s="200"/>
    </row>
    <row r="111" spans="2:22">
      <c r="B111" s="206" t="e">
        <f>IF('Formulario PPGR5'!$G111="","",CONCATENATE('Formulario PPGR5'!$C111,".",'Formulario PPGR5'!$D111,".",'Formulario PPGR5'!$E111,".",'Formulario PPGR5'!$F111))</f>
        <v>#REF!</v>
      </c>
      <c r="C111" s="206"/>
      <c r="D111" s="206" t="e">
        <f>IF('Formulario PPGR5'!$G111="","",'Formulario PPGR1'!#REF!)</f>
        <v>#REF!</v>
      </c>
      <c r="E111" s="206" t="e">
        <f>IF('Formulario PPGR5'!$G111="","",'Formulario PPGR1'!#REF!)</f>
        <v>#REF!</v>
      </c>
      <c r="F111" s="206" t="e">
        <f>IF('Formulario PPGR5'!$G111="","",'Formulario PPGR1'!#REF!)</f>
        <v>#REF!</v>
      </c>
      <c r="G111" s="192" t="s">
        <v>1139</v>
      </c>
      <c r="H111" s="701" t="s">
        <v>1170</v>
      </c>
      <c r="I111" s="734"/>
      <c r="J111" s="701"/>
      <c r="K111" s="698" t="s">
        <v>1256</v>
      </c>
      <c r="L111" s="192" t="s">
        <v>120</v>
      </c>
      <c r="M111" s="211" t="s">
        <v>1143</v>
      </c>
      <c r="N111" s="211" t="s">
        <v>997</v>
      </c>
      <c r="O111" s="212"/>
      <c r="P111" s="212" t="s">
        <v>993</v>
      </c>
      <c r="Q111" s="213" t="s">
        <v>994</v>
      </c>
      <c r="R111" s="195">
        <v>200</v>
      </c>
      <c r="S111" s="195"/>
      <c r="T111" s="180"/>
      <c r="U111" s="180"/>
      <c r="V111" s="200"/>
    </row>
    <row r="112" spans="2:22">
      <c r="B112" s="206" t="e">
        <f>IF('Formulario PPGR5'!$G112="","",CONCATENATE('Formulario PPGR5'!$C112,".",'Formulario PPGR5'!$D112,".",'Formulario PPGR5'!$E112,".",'Formulario PPGR5'!$F112))</f>
        <v>#REF!</v>
      </c>
      <c r="C112" s="206"/>
      <c r="D112" s="206" t="e">
        <f>IF('Formulario PPGR5'!$G112="","",'Formulario PPGR1'!#REF!)</f>
        <v>#REF!</v>
      </c>
      <c r="E112" s="206" t="e">
        <f>IF('Formulario PPGR5'!$G112="","",'Formulario PPGR1'!#REF!)</f>
        <v>#REF!</v>
      </c>
      <c r="F112" s="206" t="e">
        <f>IF('Formulario PPGR5'!$G112="","",'Formulario PPGR1'!#REF!)</f>
        <v>#REF!</v>
      </c>
      <c r="G112" s="192" t="s">
        <v>1139</v>
      </c>
      <c r="H112" s="701" t="s">
        <v>1170</v>
      </c>
      <c r="I112" s="734"/>
      <c r="J112" s="701"/>
      <c r="K112" s="698" t="s">
        <v>1257</v>
      </c>
      <c r="L112" s="192" t="s">
        <v>120</v>
      </c>
      <c r="M112" s="211" t="s">
        <v>1143</v>
      </c>
      <c r="N112" s="211" t="s">
        <v>997</v>
      </c>
      <c r="O112" s="212"/>
      <c r="P112" s="212" t="s">
        <v>993</v>
      </c>
      <c r="Q112" s="213" t="s">
        <v>994</v>
      </c>
      <c r="R112" s="195">
        <v>76</v>
      </c>
      <c r="S112" s="195"/>
      <c r="T112" s="180"/>
      <c r="U112" s="180"/>
      <c r="V112" s="200"/>
    </row>
    <row r="113" spans="2:22">
      <c r="B113" s="206" t="e">
        <f>IF('Formulario PPGR5'!$G113="","",CONCATENATE('Formulario PPGR5'!$C113,".",'Formulario PPGR5'!$D113,".",'Formulario PPGR5'!$E113,".",'Formulario PPGR5'!$F113))</f>
        <v>#REF!</v>
      </c>
      <c r="C113" s="206"/>
      <c r="D113" s="206" t="e">
        <f>IF('Formulario PPGR5'!$G113="","",'Formulario PPGR1'!#REF!)</f>
        <v>#REF!</v>
      </c>
      <c r="E113" s="206" t="e">
        <f>IF('Formulario PPGR5'!$G113="","",'Formulario PPGR1'!#REF!)</f>
        <v>#REF!</v>
      </c>
      <c r="F113" s="206" t="e">
        <f>IF('Formulario PPGR5'!$G113="","",'Formulario PPGR1'!#REF!)</f>
        <v>#REF!</v>
      </c>
      <c r="G113" s="192" t="s">
        <v>1139</v>
      </c>
      <c r="H113" s="701" t="s">
        <v>1170</v>
      </c>
      <c r="I113" s="734"/>
      <c r="J113" s="701"/>
      <c r="K113" s="698" t="s">
        <v>1258</v>
      </c>
      <c r="L113" s="192" t="s">
        <v>120</v>
      </c>
      <c r="M113" s="211" t="s">
        <v>1143</v>
      </c>
      <c r="N113" s="211" t="s">
        <v>997</v>
      </c>
      <c r="O113" s="212"/>
      <c r="P113" s="212" t="s">
        <v>993</v>
      </c>
      <c r="Q113" s="213" t="s">
        <v>994</v>
      </c>
      <c r="R113" s="195">
        <v>100</v>
      </c>
      <c r="S113" s="195"/>
      <c r="T113" s="180"/>
      <c r="U113" s="180"/>
      <c r="V113" s="200"/>
    </row>
    <row r="114" spans="2:22">
      <c r="B114" s="206" t="e">
        <f>IF('Formulario PPGR5'!$G114="","",CONCATENATE('Formulario PPGR5'!$C114,".",'Formulario PPGR5'!$D114,".",'Formulario PPGR5'!$E114,".",'Formulario PPGR5'!$F114))</f>
        <v>#REF!</v>
      </c>
      <c r="C114" s="206"/>
      <c r="D114" s="206" t="e">
        <f>IF('Formulario PPGR5'!$G114="","",'Formulario PPGR1'!#REF!)</f>
        <v>#REF!</v>
      </c>
      <c r="E114" s="206" t="e">
        <f>IF('Formulario PPGR5'!$G114="","",'Formulario PPGR1'!#REF!)</f>
        <v>#REF!</v>
      </c>
      <c r="F114" s="206" t="e">
        <f>IF('Formulario PPGR5'!$G114="","",'Formulario PPGR1'!#REF!)</f>
        <v>#REF!</v>
      </c>
      <c r="G114" s="192" t="s">
        <v>1139</v>
      </c>
      <c r="H114" s="701" t="s">
        <v>1170</v>
      </c>
      <c r="I114" s="734"/>
      <c r="J114" s="701"/>
      <c r="K114" s="698" t="s">
        <v>1259</v>
      </c>
      <c r="L114" s="192" t="s">
        <v>120</v>
      </c>
      <c r="M114" s="211" t="s">
        <v>1143</v>
      </c>
      <c r="N114" s="211" t="s">
        <v>997</v>
      </c>
      <c r="O114" s="212"/>
      <c r="P114" s="212" t="s">
        <v>993</v>
      </c>
      <c r="Q114" s="213" t="s">
        <v>994</v>
      </c>
      <c r="R114" s="195">
        <v>25</v>
      </c>
      <c r="S114" s="195"/>
      <c r="T114" s="180"/>
      <c r="U114" s="180"/>
      <c r="V114" s="200"/>
    </row>
    <row r="115" spans="2:22">
      <c r="B115" s="206" t="e">
        <f>IF('Formulario PPGR5'!$G115="","",CONCATENATE('Formulario PPGR5'!$C115,".",'Formulario PPGR5'!$D115,".",'Formulario PPGR5'!$E115,".",'Formulario PPGR5'!$F115))</f>
        <v>#REF!</v>
      </c>
      <c r="C115" s="206"/>
      <c r="D115" s="206" t="e">
        <f>IF('Formulario PPGR5'!$G115="","",'Formulario PPGR1'!#REF!)</f>
        <v>#REF!</v>
      </c>
      <c r="E115" s="206" t="e">
        <f>IF('Formulario PPGR5'!$G115="","",'Formulario PPGR1'!#REF!)</f>
        <v>#REF!</v>
      </c>
      <c r="F115" s="206" t="e">
        <f>IF('Formulario PPGR5'!$G115="","",'Formulario PPGR1'!#REF!)</f>
        <v>#REF!</v>
      </c>
      <c r="G115" s="192" t="s">
        <v>1139</v>
      </c>
      <c r="H115" s="701" t="s">
        <v>1170</v>
      </c>
      <c r="I115" s="734"/>
      <c r="J115" s="701"/>
      <c r="K115" s="698" t="s">
        <v>1260</v>
      </c>
      <c r="L115" s="192" t="s">
        <v>120</v>
      </c>
      <c r="M115" s="211" t="s">
        <v>1143</v>
      </c>
      <c r="N115" s="211" t="s">
        <v>997</v>
      </c>
      <c r="O115" s="212"/>
      <c r="P115" s="212" t="s">
        <v>993</v>
      </c>
      <c r="Q115" s="213" t="s">
        <v>994</v>
      </c>
      <c r="R115" s="195">
        <v>50</v>
      </c>
      <c r="S115" s="195"/>
      <c r="T115" s="180"/>
      <c r="U115" s="180"/>
      <c r="V115" s="200"/>
    </row>
    <row r="116" spans="2:22">
      <c r="B116" s="206" t="e">
        <f>IF('Formulario PPGR5'!$G116="","",CONCATENATE('Formulario PPGR5'!$C116,".",'Formulario PPGR5'!$D116,".",'Formulario PPGR5'!$E116,".",'Formulario PPGR5'!$F116))</f>
        <v>#REF!</v>
      </c>
      <c r="C116" s="206"/>
      <c r="D116" s="206" t="e">
        <f>IF('Formulario PPGR5'!$G116="","",'Formulario PPGR1'!#REF!)</f>
        <v>#REF!</v>
      </c>
      <c r="E116" s="206" t="e">
        <f>IF('Formulario PPGR5'!$G116="","",'Formulario PPGR1'!#REF!)</f>
        <v>#REF!</v>
      </c>
      <c r="F116" s="206" t="e">
        <f>IF('Formulario PPGR5'!$G116="","",'Formulario PPGR1'!#REF!)</f>
        <v>#REF!</v>
      </c>
      <c r="G116" s="192" t="s">
        <v>1139</v>
      </c>
      <c r="H116" s="701" t="s">
        <v>1170</v>
      </c>
      <c r="I116" s="734"/>
      <c r="J116" s="701"/>
      <c r="K116" s="698" t="s">
        <v>1261</v>
      </c>
      <c r="L116" s="192" t="s">
        <v>120</v>
      </c>
      <c r="M116" s="211" t="s">
        <v>1143</v>
      </c>
      <c r="N116" s="211" t="s">
        <v>997</v>
      </c>
      <c r="O116" s="212"/>
      <c r="P116" s="212" t="s">
        <v>993</v>
      </c>
      <c r="Q116" s="213" t="s">
        <v>994</v>
      </c>
      <c r="R116" s="195">
        <v>50</v>
      </c>
      <c r="S116" s="195"/>
      <c r="T116" s="180"/>
      <c r="U116" s="180"/>
      <c r="V116" s="200"/>
    </row>
    <row r="117" spans="2:22">
      <c r="B117" s="206" t="e">
        <f>IF('Formulario PPGR5'!$G117="","",CONCATENATE('Formulario PPGR5'!$C117,".",'Formulario PPGR5'!$D117,".",'Formulario PPGR5'!$E117,".",'Formulario PPGR5'!$F117))</f>
        <v>#REF!</v>
      </c>
      <c r="C117" s="206"/>
      <c r="D117" s="206" t="e">
        <f>IF('Formulario PPGR5'!$G117="","",'Formulario PPGR1'!#REF!)</f>
        <v>#REF!</v>
      </c>
      <c r="E117" s="206" t="e">
        <f>IF('Formulario PPGR5'!$G117="","",'Formulario PPGR1'!#REF!)</f>
        <v>#REF!</v>
      </c>
      <c r="F117" s="206" t="e">
        <f>IF('Formulario PPGR5'!$G117="","",'Formulario PPGR1'!#REF!)</f>
        <v>#REF!</v>
      </c>
      <c r="G117" s="192" t="s">
        <v>1139</v>
      </c>
      <c r="H117" s="701" t="s">
        <v>1170</v>
      </c>
      <c r="I117" s="734"/>
      <c r="J117" s="701"/>
      <c r="K117" s="698" t="s">
        <v>1262</v>
      </c>
      <c r="L117" s="192" t="s">
        <v>120</v>
      </c>
      <c r="M117" s="211" t="s">
        <v>1143</v>
      </c>
      <c r="N117" s="211" t="s">
        <v>997</v>
      </c>
      <c r="O117" s="212"/>
      <c r="P117" s="212" t="s">
        <v>993</v>
      </c>
      <c r="Q117" s="213" t="s">
        <v>994</v>
      </c>
      <c r="R117" s="195">
        <v>76</v>
      </c>
      <c r="S117" s="195"/>
      <c r="T117" s="180"/>
      <c r="U117" s="180"/>
      <c r="V117" s="200"/>
    </row>
    <row r="118" spans="2:22">
      <c r="B118" s="206" t="e">
        <f>IF('Formulario PPGR5'!$G118="","",CONCATENATE('Formulario PPGR5'!$C118,".",'Formulario PPGR5'!$D118,".",'Formulario PPGR5'!$E118,".",'Formulario PPGR5'!$F118))</f>
        <v>#REF!</v>
      </c>
      <c r="C118" s="206"/>
      <c r="D118" s="206" t="e">
        <f>IF('Formulario PPGR5'!$G118="","",'Formulario PPGR1'!#REF!)</f>
        <v>#REF!</v>
      </c>
      <c r="E118" s="206" t="e">
        <f>IF('Formulario PPGR5'!$G118="","",'Formulario PPGR1'!#REF!)</f>
        <v>#REF!</v>
      </c>
      <c r="F118" s="206" t="e">
        <f>IF('Formulario PPGR5'!$G118="","",'Formulario PPGR1'!#REF!)</f>
        <v>#REF!</v>
      </c>
      <c r="G118" s="192" t="s">
        <v>1139</v>
      </c>
      <c r="H118" s="701" t="s">
        <v>1170</v>
      </c>
      <c r="I118" s="734"/>
      <c r="J118" s="701"/>
      <c r="K118" s="698" t="s">
        <v>1263</v>
      </c>
      <c r="L118" s="192" t="s">
        <v>120</v>
      </c>
      <c r="M118" s="211" t="s">
        <v>1143</v>
      </c>
      <c r="N118" s="211" t="s">
        <v>997</v>
      </c>
      <c r="O118" s="212"/>
      <c r="P118" s="212" t="s">
        <v>993</v>
      </c>
      <c r="Q118" s="213" t="s">
        <v>994</v>
      </c>
      <c r="R118" s="195">
        <v>100</v>
      </c>
      <c r="S118" s="195"/>
      <c r="T118" s="180"/>
      <c r="U118" s="180"/>
      <c r="V118" s="200"/>
    </row>
    <row r="119" spans="2:22">
      <c r="B119" s="206" t="e">
        <f>IF('Formulario PPGR5'!$G119="","",CONCATENATE('Formulario PPGR5'!$C119,".",'Formulario PPGR5'!$D119,".",'Formulario PPGR5'!$E119,".",'Formulario PPGR5'!$F119))</f>
        <v>#REF!</v>
      </c>
      <c r="C119" s="206"/>
      <c r="D119" s="206" t="e">
        <f>IF('Formulario PPGR5'!$G119="","",'Formulario PPGR1'!#REF!)</f>
        <v>#REF!</v>
      </c>
      <c r="E119" s="206" t="e">
        <f>IF('Formulario PPGR5'!$G119="","",'Formulario PPGR1'!#REF!)</f>
        <v>#REF!</v>
      </c>
      <c r="F119" s="206" t="e">
        <f>IF('Formulario PPGR5'!$G119="","",'Formulario PPGR1'!#REF!)</f>
        <v>#REF!</v>
      </c>
      <c r="G119" s="192" t="s">
        <v>1139</v>
      </c>
      <c r="H119" s="701" t="s">
        <v>1170</v>
      </c>
      <c r="I119" s="734"/>
      <c r="J119" s="701"/>
      <c r="K119" s="698" t="s">
        <v>1264</v>
      </c>
      <c r="L119" s="192" t="s">
        <v>120</v>
      </c>
      <c r="M119" s="211" t="s">
        <v>1143</v>
      </c>
      <c r="N119" s="211" t="s">
        <v>997</v>
      </c>
      <c r="O119" s="212"/>
      <c r="P119" s="212" t="s">
        <v>993</v>
      </c>
      <c r="Q119" s="213" t="s">
        <v>994</v>
      </c>
      <c r="R119" s="195">
        <v>25</v>
      </c>
      <c r="S119" s="195"/>
      <c r="T119" s="180"/>
      <c r="U119" s="180"/>
      <c r="V119" s="200"/>
    </row>
    <row r="120" spans="2:22">
      <c r="B120" s="206" t="e">
        <f>IF('Formulario PPGR5'!$G120="","",CONCATENATE('Formulario PPGR5'!$C120,".",'Formulario PPGR5'!$D120,".",'Formulario PPGR5'!$E120,".",'Formulario PPGR5'!$F120))</f>
        <v>#REF!</v>
      </c>
      <c r="C120" s="206"/>
      <c r="D120" s="206" t="e">
        <f>IF('Formulario PPGR5'!$G120="","",'Formulario PPGR1'!#REF!)</f>
        <v>#REF!</v>
      </c>
      <c r="E120" s="206" t="e">
        <f>IF('Formulario PPGR5'!$G120="","",'Formulario PPGR1'!#REF!)</f>
        <v>#REF!</v>
      </c>
      <c r="F120" s="206" t="e">
        <f>IF('Formulario PPGR5'!$G120="","",'Formulario PPGR1'!#REF!)</f>
        <v>#REF!</v>
      </c>
      <c r="G120" s="192" t="s">
        <v>1139</v>
      </c>
      <c r="H120" s="701" t="s">
        <v>1170</v>
      </c>
      <c r="I120" s="734"/>
      <c r="J120" s="701"/>
      <c r="K120" s="698" t="s">
        <v>1265</v>
      </c>
      <c r="L120" s="192" t="s">
        <v>120</v>
      </c>
      <c r="M120" s="211" t="s">
        <v>1143</v>
      </c>
      <c r="N120" s="211" t="s">
        <v>997</v>
      </c>
      <c r="O120" s="212"/>
      <c r="P120" s="212" t="s">
        <v>993</v>
      </c>
      <c r="Q120" s="213" t="s">
        <v>994</v>
      </c>
      <c r="R120" s="195">
        <v>100</v>
      </c>
      <c r="S120" s="195"/>
      <c r="T120" s="180"/>
      <c r="U120" s="180"/>
      <c r="V120" s="200"/>
    </row>
    <row r="121" spans="2:22">
      <c r="B121" s="206" t="e">
        <f>IF('Formulario PPGR5'!$G121="","",CONCATENATE('Formulario PPGR5'!$C121,".",'Formulario PPGR5'!$D121,".",'Formulario PPGR5'!$E121,".",'Formulario PPGR5'!$F121))</f>
        <v>#REF!</v>
      </c>
      <c r="C121" s="206"/>
      <c r="D121" s="206" t="e">
        <f>IF('Formulario PPGR5'!$G121="","",'Formulario PPGR1'!#REF!)</f>
        <v>#REF!</v>
      </c>
      <c r="E121" s="206" t="e">
        <f>IF('Formulario PPGR5'!$G121="","",'Formulario PPGR1'!#REF!)</f>
        <v>#REF!</v>
      </c>
      <c r="F121" s="206" t="e">
        <f>IF('Formulario PPGR5'!$G121="","",'Formulario PPGR1'!#REF!)</f>
        <v>#REF!</v>
      </c>
      <c r="G121" s="192" t="s">
        <v>1139</v>
      </c>
      <c r="H121" s="701" t="s">
        <v>1170</v>
      </c>
      <c r="I121" s="734"/>
      <c r="J121" s="701"/>
      <c r="K121" s="698" t="s">
        <v>1266</v>
      </c>
      <c r="L121" s="192" t="s">
        <v>120</v>
      </c>
      <c r="M121" s="211" t="s">
        <v>1143</v>
      </c>
      <c r="N121" s="211" t="s">
        <v>997</v>
      </c>
      <c r="O121" s="212"/>
      <c r="P121" s="212" t="s">
        <v>993</v>
      </c>
      <c r="Q121" s="213" t="s">
        <v>994</v>
      </c>
      <c r="R121" s="195">
        <v>50</v>
      </c>
      <c r="S121" s="195"/>
      <c r="T121" s="180"/>
      <c r="U121" s="180"/>
      <c r="V121" s="200"/>
    </row>
    <row r="122" spans="2:22">
      <c r="B122" s="206" t="e">
        <f>IF('Formulario PPGR5'!$G122="","",CONCATENATE('Formulario PPGR5'!$C122,".",'Formulario PPGR5'!$D122,".",'Formulario PPGR5'!$E122,".",'Formulario PPGR5'!$F122))</f>
        <v>#REF!</v>
      </c>
      <c r="C122" s="206"/>
      <c r="D122" s="206" t="e">
        <f>IF('Formulario PPGR5'!$G122="","",'Formulario PPGR1'!#REF!)</f>
        <v>#REF!</v>
      </c>
      <c r="E122" s="206" t="e">
        <f>IF('Formulario PPGR5'!$G122="","",'Formulario PPGR1'!#REF!)</f>
        <v>#REF!</v>
      </c>
      <c r="F122" s="206" t="e">
        <f>IF('Formulario PPGR5'!$G122="","",'Formulario PPGR1'!#REF!)</f>
        <v>#REF!</v>
      </c>
      <c r="G122" s="192" t="s">
        <v>1139</v>
      </c>
      <c r="H122" s="701" t="s">
        <v>1170</v>
      </c>
      <c r="I122" s="734"/>
      <c r="J122" s="701"/>
      <c r="K122" s="698" t="s">
        <v>1267</v>
      </c>
      <c r="L122" s="192" t="s">
        <v>120</v>
      </c>
      <c r="M122" s="211" t="s">
        <v>1143</v>
      </c>
      <c r="N122" s="211" t="s">
        <v>997</v>
      </c>
      <c r="O122" s="212"/>
      <c r="P122" s="212" t="s">
        <v>993</v>
      </c>
      <c r="Q122" s="213" t="s">
        <v>994</v>
      </c>
      <c r="R122" s="195">
        <v>50</v>
      </c>
      <c r="S122" s="195"/>
      <c r="T122" s="180"/>
      <c r="U122" s="180"/>
      <c r="V122" s="200"/>
    </row>
    <row r="123" spans="2:22">
      <c r="B123" s="206" t="e">
        <f>IF('Formulario PPGR5'!$G123="","",CONCATENATE('Formulario PPGR5'!$C123,".",'Formulario PPGR5'!$D123,".",'Formulario PPGR5'!$E123,".",'Formulario PPGR5'!$F123))</f>
        <v>#REF!</v>
      </c>
      <c r="C123" s="206"/>
      <c r="D123" s="206" t="e">
        <f>IF('Formulario PPGR5'!$G123="","",'Formulario PPGR1'!#REF!)</f>
        <v>#REF!</v>
      </c>
      <c r="E123" s="206" t="e">
        <f>IF('Formulario PPGR5'!$G123="","",'Formulario PPGR1'!#REF!)</f>
        <v>#REF!</v>
      </c>
      <c r="F123" s="206" t="e">
        <f>IF('Formulario PPGR5'!$G123="","",'Formulario PPGR1'!#REF!)</f>
        <v>#REF!</v>
      </c>
      <c r="G123" s="192" t="s">
        <v>1139</v>
      </c>
      <c r="H123" s="701" t="s">
        <v>1170</v>
      </c>
      <c r="I123" s="734"/>
      <c r="J123" s="701"/>
      <c r="K123" s="698" t="s">
        <v>1268</v>
      </c>
      <c r="L123" s="192" t="s">
        <v>120</v>
      </c>
      <c r="M123" s="211" t="s">
        <v>1143</v>
      </c>
      <c r="N123" s="211" t="s">
        <v>997</v>
      </c>
      <c r="O123" s="212"/>
      <c r="P123" s="212" t="s">
        <v>993</v>
      </c>
      <c r="Q123" s="213" t="s">
        <v>994</v>
      </c>
      <c r="R123" s="195">
        <v>50</v>
      </c>
      <c r="S123" s="195"/>
      <c r="T123" s="180"/>
      <c r="U123" s="180"/>
      <c r="V123" s="200"/>
    </row>
    <row r="124" spans="2:22">
      <c r="B124" s="206" t="e">
        <f>IF('Formulario PPGR5'!$G124="","",CONCATENATE('Formulario PPGR5'!$C124,".",'Formulario PPGR5'!$D124,".",'Formulario PPGR5'!$E124,".",'Formulario PPGR5'!$F124))</f>
        <v>#REF!</v>
      </c>
      <c r="C124" s="206"/>
      <c r="D124" s="206" t="e">
        <f>IF('Formulario PPGR5'!$G124="","",'Formulario PPGR1'!#REF!)</f>
        <v>#REF!</v>
      </c>
      <c r="E124" s="206" t="e">
        <f>IF('Formulario PPGR5'!$G124="","",'Formulario PPGR1'!#REF!)</f>
        <v>#REF!</v>
      </c>
      <c r="F124" s="206" t="e">
        <f>IF('Formulario PPGR5'!$G124="","",'Formulario PPGR1'!#REF!)</f>
        <v>#REF!</v>
      </c>
      <c r="G124" s="192" t="s">
        <v>1139</v>
      </c>
      <c r="H124" s="701" t="s">
        <v>1170</v>
      </c>
      <c r="I124" s="734"/>
      <c r="J124" s="701"/>
      <c r="K124" s="698" t="s">
        <v>1269</v>
      </c>
      <c r="L124" s="192" t="s">
        <v>120</v>
      </c>
      <c r="M124" s="211" t="s">
        <v>1143</v>
      </c>
      <c r="N124" s="211" t="s">
        <v>997</v>
      </c>
      <c r="O124" s="212"/>
      <c r="P124" s="212" t="s">
        <v>993</v>
      </c>
      <c r="Q124" s="213" t="s">
        <v>994</v>
      </c>
      <c r="R124" s="195">
        <v>100</v>
      </c>
      <c r="S124" s="195"/>
      <c r="T124" s="180"/>
      <c r="U124" s="180"/>
      <c r="V124" s="200"/>
    </row>
    <row r="125" spans="2:22">
      <c r="B125" s="206" t="e">
        <f>IF('Formulario PPGR5'!$G125="","",CONCATENATE('Formulario PPGR5'!$C125,".",'Formulario PPGR5'!$D125,".",'Formulario PPGR5'!$E125,".",'Formulario PPGR5'!$F125))</f>
        <v>#REF!</v>
      </c>
      <c r="C125" s="206"/>
      <c r="D125" s="206" t="e">
        <f>IF('Formulario PPGR5'!$G125="","",'Formulario PPGR1'!#REF!)</f>
        <v>#REF!</v>
      </c>
      <c r="E125" s="206" t="e">
        <f>IF('Formulario PPGR5'!$G125="","",'Formulario PPGR1'!#REF!)</f>
        <v>#REF!</v>
      </c>
      <c r="F125" s="206" t="e">
        <f>IF('Formulario PPGR5'!$G125="","",'Formulario PPGR1'!#REF!)</f>
        <v>#REF!</v>
      </c>
      <c r="G125" s="192" t="s">
        <v>1139</v>
      </c>
      <c r="H125" s="701" t="s">
        <v>1170</v>
      </c>
      <c r="I125" s="734"/>
      <c r="J125" s="701"/>
      <c r="K125" s="698" t="s">
        <v>1270</v>
      </c>
      <c r="L125" s="192" t="s">
        <v>120</v>
      </c>
      <c r="M125" s="211" t="s">
        <v>1143</v>
      </c>
      <c r="N125" s="211" t="s">
        <v>997</v>
      </c>
      <c r="O125" s="212"/>
      <c r="P125" s="212" t="s">
        <v>993</v>
      </c>
      <c r="Q125" s="213" t="s">
        <v>994</v>
      </c>
      <c r="R125" s="195">
        <v>100</v>
      </c>
      <c r="S125" s="195"/>
      <c r="T125" s="180"/>
      <c r="U125" s="180"/>
      <c r="V125" s="200"/>
    </row>
    <row r="126" spans="2:22">
      <c r="B126" s="206" t="e">
        <f>IF('Formulario PPGR5'!$G126="","",CONCATENATE('Formulario PPGR5'!$C126,".",'Formulario PPGR5'!$D126,".",'Formulario PPGR5'!$E126,".",'Formulario PPGR5'!$F126))</f>
        <v>#REF!</v>
      </c>
      <c r="C126" s="206"/>
      <c r="D126" s="206" t="e">
        <f>IF('Formulario PPGR5'!$G126="","",'Formulario PPGR1'!#REF!)</f>
        <v>#REF!</v>
      </c>
      <c r="E126" s="206" t="e">
        <f>IF('Formulario PPGR5'!$G126="","",'Formulario PPGR1'!#REF!)</f>
        <v>#REF!</v>
      </c>
      <c r="F126" s="206" t="e">
        <f>IF('Formulario PPGR5'!$G126="","",'Formulario PPGR1'!#REF!)</f>
        <v>#REF!</v>
      </c>
      <c r="G126" s="192" t="s">
        <v>1139</v>
      </c>
      <c r="H126" s="701" t="s">
        <v>1170</v>
      </c>
      <c r="I126" s="734"/>
      <c r="J126" s="701"/>
      <c r="K126" s="698" t="s">
        <v>1271</v>
      </c>
      <c r="L126" s="192" t="s">
        <v>120</v>
      </c>
      <c r="M126" s="211" t="s">
        <v>1143</v>
      </c>
      <c r="N126" s="211" t="s">
        <v>997</v>
      </c>
      <c r="O126" s="212"/>
      <c r="P126" s="212" t="s">
        <v>993</v>
      </c>
      <c r="Q126" s="213" t="s">
        <v>994</v>
      </c>
      <c r="R126" s="195">
        <v>30</v>
      </c>
      <c r="S126" s="195"/>
      <c r="T126" s="180"/>
      <c r="U126" s="180"/>
      <c r="V126" s="200"/>
    </row>
    <row r="127" spans="2:22">
      <c r="B127" s="206" t="e">
        <f>IF('Formulario PPGR5'!$G127="","",CONCATENATE('Formulario PPGR5'!$C127,".",'Formulario PPGR5'!$D127,".",'Formulario PPGR5'!$E127,".",'Formulario PPGR5'!$F127))</f>
        <v>#REF!</v>
      </c>
      <c r="C127" s="206"/>
      <c r="D127" s="206" t="e">
        <f>IF('Formulario PPGR5'!$G127="","",'Formulario PPGR1'!#REF!)</f>
        <v>#REF!</v>
      </c>
      <c r="E127" s="206" t="e">
        <f>IF('Formulario PPGR5'!$G127="","",'Formulario PPGR1'!#REF!)</f>
        <v>#REF!</v>
      </c>
      <c r="F127" s="206" t="e">
        <f>IF('Formulario PPGR5'!$G127="","",'Formulario PPGR1'!#REF!)</f>
        <v>#REF!</v>
      </c>
      <c r="G127" s="192" t="s">
        <v>1139</v>
      </c>
      <c r="H127" s="701" t="s">
        <v>1170</v>
      </c>
      <c r="I127" s="734"/>
      <c r="J127" s="701"/>
      <c r="K127" s="698" t="s">
        <v>1272</v>
      </c>
      <c r="L127" s="192" t="s">
        <v>120</v>
      </c>
      <c r="M127" s="211" t="s">
        <v>1143</v>
      </c>
      <c r="N127" s="211" t="s">
        <v>997</v>
      </c>
      <c r="O127" s="212"/>
      <c r="P127" s="212" t="s">
        <v>993</v>
      </c>
      <c r="Q127" s="213" t="s">
        <v>994</v>
      </c>
      <c r="R127" s="195">
        <v>300</v>
      </c>
      <c r="S127" s="195"/>
      <c r="T127" s="180"/>
      <c r="U127" s="180"/>
      <c r="V127" s="200"/>
    </row>
    <row r="128" spans="2:22" ht="25.5">
      <c r="B128" s="206" t="e">
        <f>IF('Formulario PPGR5'!$G128="","",CONCATENATE('Formulario PPGR5'!$C128,".",'Formulario PPGR5'!$D128,".",'Formulario PPGR5'!$E128,".",'Formulario PPGR5'!$F128))</f>
        <v>#REF!</v>
      </c>
      <c r="C128" s="206"/>
      <c r="D128" s="206" t="e">
        <f>IF('Formulario PPGR5'!$G128="","",'Formulario PPGR1'!#REF!)</f>
        <v>#REF!</v>
      </c>
      <c r="E128" s="206" t="e">
        <f>IF('Formulario PPGR5'!$G128="","",'Formulario PPGR1'!#REF!)</f>
        <v>#REF!</v>
      </c>
      <c r="F128" s="206" t="e">
        <f>IF('Formulario PPGR5'!$G128="","",'Formulario PPGR1'!#REF!)</f>
        <v>#REF!</v>
      </c>
      <c r="G128" s="192" t="s">
        <v>1139</v>
      </c>
      <c r="H128" s="701" t="s">
        <v>1273</v>
      </c>
      <c r="I128" s="734"/>
      <c r="J128" s="701"/>
      <c r="K128" s="698" t="s">
        <v>1274</v>
      </c>
      <c r="L128" s="192" t="s">
        <v>120</v>
      </c>
      <c r="M128" s="211" t="s">
        <v>1143</v>
      </c>
      <c r="N128" s="211" t="s">
        <v>997</v>
      </c>
      <c r="O128" s="212"/>
      <c r="P128" s="212" t="s">
        <v>993</v>
      </c>
      <c r="Q128" s="213" t="s">
        <v>994</v>
      </c>
      <c r="R128" s="195">
        <v>180</v>
      </c>
      <c r="S128" s="195"/>
      <c r="T128" s="180"/>
      <c r="U128" s="180"/>
      <c r="V128" s="200"/>
    </row>
    <row r="129" spans="2:22">
      <c r="B129" s="206" t="e">
        <f>IF('Formulario PPGR5'!$G129="","",CONCATENATE('Formulario PPGR5'!$C129,".",'Formulario PPGR5'!$D129,".",'Formulario PPGR5'!$E129,".",'Formulario PPGR5'!$F129))</f>
        <v>#REF!</v>
      </c>
      <c r="C129" s="206"/>
      <c r="D129" s="206" t="e">
        <f>IF('Formulario PPGR5'!$G129="","",'Formulario PPGR1'!#REF!)</f>
        <v>#REF!</v>
      </c>
      <c r="E129" s="206" t="e">
        <f>IF('Formulario PPGR5'!$G129="","",'Formulario PPGR1'!#REF!)</f>
        <v>#REF!</v>
      </c>
      <c r="F129" s="206" t="e">
        <f>IF('Formulario PPGR5'!$G129="","",'Formulario PPGR1'!#REF!)</f>
        <v>#REF!</v>
      </c>
      <c r="G129" s="192" t="s">
        <v>1139</v>
      </c>
      <c r="H129" s="701" t="s">
        <v>1273</v>
      </c>
      <c r="I129" s="734"/>
      <c r="J129" s="701"/>
      <c r="K129" s="698" t="s">
        <v>1275</v>
      </c>
      <c r="L129" s="192" t="s">
        <v>120</v>
      </c>
      <c r="M129" s="211" t="s">
        <v>1143</v>
      </c>
      <c r="N129" s="211" t="s">
        <v>997</v>
      </c>
      <c r="O129" s="212"/>
      <c r="P129" s="212" t="s">
        <v>993</v>
      </c>
      <c r="Q129" s="213" t="s">
        <v>994</v>
      </c>
      <c r="R129" s="195">
        <v>30</v>
      </c>
      <c r="S129" s="195"/>
      <c r="T129" s="180"/>
      <c r="U129" s="180"/>
      <c r="V129" s="200"/>
    </row>
    <row r="130" spans="2:22">
      <c r="B130" s="206" t="e">
        <f>IF('Formulario PPGR5'!$G130="","",CONCATENATE('Formulario PPGR5'!$C130,".",'Formulario PPGR5'!$D130,".",'Formulario PPGR5'!$E130,".",'Formulario PPGR5'!$F130))</f>
        <v>#REF!</v>
      </c>
      <c r="C130" s="206"/>
      <c r="D130" s="206" t="e">
        <f>IF('Formulario PPGR5'!$G130="","",'Formulario PPGR1'!#REF!)</f>
        <v>#REF!</v>
      </c>
      <c r="E130" s="206" t="e">
        <f>IF('Formulario PPGR5'!$G130="","",'Formulario PPGR1'!#REF!)</f>
        <v>#REF!</v>
      </c>
      <c r="F130" s="206" t="e">
        <f>IF('Formulario PPGR5'!$G130="","",'Formulario PPGR1'!#REF!)</f>
        <v>#REF!</v>
      </c>
      <c r="G130" s="192" t="s">
        <v>1139</v>
      </c>
      <c r="H130" s="701" t="s">
        <v>1273</v>
      </c>
      <c r="I130" s="734"/>
      <c r="J130" s="701"/>
      <c r="K130" s="698" t="s">
        <v>1276</v>
      </c>
      <c r="L130" s="192" t="s">
        <v>120</v>
      </c>
      <c r="M130" s="211" t="s">
        <v>1143</v>
      </c>
      <c r="N130" s="211" t="s">
        <v>997</v>
      </c>
      <c r="O130" s="212"/>
      <c r="P130" s="212" t="s">
        <v>993</v>
      </c>
      <c r="Q130" s="213" t="s">
        <v>994</v>
      </c>
      <c r="R130" s="195">
        <v>250</v>
      </c>
      <c r="S130" s="195"/>
      <c r="T130" s="180"/>
      <c r="U130" s="180"/>
      <c r="V130" s="200"/>
    </row>
    <row r="131" spans="2:22">
      <c r="B131" s="206" t="e">
        <f>IF('Formulario PPGR5'!$G131="","",CONCATENATE('Formulario PPGR5'!$C131,".",'Formulario PPGR5'!$D131,".",'Formulario PPGR5'!$E131,".",'Formulario PPGR5'!$F131))</f>
        <v>#REF!</v>
      </c>
      <c r="C131" s="206"/>
      <c r="D131" s="206" t="e">
        <f>IF('Formulario PPGR5'!$G131="","",'Formulario PPGR1'!#REF!)</f>
        <v>#REF!</v>
      </c>
      <c r="E131" s="206" t="e">
        <f>IF('Formulario PPGR5'!$G131="","",'Formulario PPGR1'!#REF!)</f>
        <v>#REF!</v>
      </c>
      <c r="F131" s="206" t="e">
        <f>IF('Formulario PPGR5'!$G131="","",'Formulario PPGR1'!#REF!)</f>
        <v>#REF!</v>
      </c>
      <c r="G131" s="192" t="s">
        <v>1139</v>
      </c>
      <c r="H131" s="701" t="s">
        <v>1273</v>
      </c>
      <c r="I131" s="734"/>
      <c r="J131" s="701"/>
      <c r="K131" s="698" t="s">
        <v>1277</v>
      </c>
      <c r="L131" s="192" t="s">
        <v>120</v>
      </c>
      <c r="M131" s="211" t="s">
        <v>1143</v>
      </c>
      <c r="N131" s="211" t="s">
        <v>997</v>
      </c>
      <c r="O131" s="212"/>
      <c r="P131" s="212" t="s">
        <v>993</v>
      </c>
      <c r="Q131" s="213" t="s">
        <v>994</v>
      </c>
      <c r="R131" s="195">
        <v>200</v>
      </c>
      <c r="S131" s="195"/>
      <c r="T131" s="180"/>
      <c r="U131" s="180"/>
      <c r="V131" s="200"/>
    </row>
    <row r="132" spans="2:22">
      <c r="B132" s="206" t="e">
        <f>IF('Formulario PPGR5'!$G132="","",CONCATENATE('Formulario PPGR5'!$C132,".",'Formulario PPGR5'!$D132,".",'Formulario PPGR5'!$E132,".",'Formulario PPGR5'!$F132))</f>
        <v>#REF!</v>
      </c>
      <c r="C132" s="206"/>
      <c r="D132" s="206" t="e">
        <f>IF('Formulario PPGR5'!$G132="","",'Formulario PPGR1'!#REF!)</f>
        <v>#REF!</v>
      </c>
      <c r="E132" s="206" t="e">
        <f>IF('Formulario PPGR5'!$G132="","",'Formulario PPGR1'!#REF!)</f>
        <v>#REF!</v>
      </c>
      <c r="F132" s="206" t="e">
        <f>IF('Formulario PPGR5'!$G132="","",'Formulario PPGR1'!#REF!)</f>
        <v>#REF!</v>
      </c>
      <c r="G132" s="192" t="s">
        <v>1139</v>
      </c>
      <c r="H132" s="701" t="s">
        <v>1273</v>
      </c>
      <c r="I132" s="734"/>
      <c r="J132" s="701"/>
      <c r="K132" s="698" t="s">
        <v>1278</v>
      </c>
      <c r="L132" s="192" t="s">
        <v>120</v>
      </c>
      <c r="M132" s="211" t="s">
        <v>1143</v>
      </c>
      <c r="N132" s="211" t="s">
        <v>997</v>
      </c>
      <c r="O132" s="212"/>
      <c r="P132" s="212" t="s">
        <v>993</v>
      </c>
      <c r="Q132" s="213" t="s">
        <v>994</v>
      </c>
      <c r="R132" s="195">
        <v>100</v>
      </c>
      <c r="S132" s="195"/>
      <c r="T132" s="180"/>
      <c r="U132" s="180"/>
      <c r="V132" s="200"/>
    </row>
    <row r="133" spans="2:22" ht="25.5">
      <c r="B133" s="206" t="e">
        <f>IF('Formulario PPGR5'!$G133="","",CONCATENATE('Formulario PPGR5'!$C133,".",'Formulario PPGR5'!$D133,".",'Formulario PPGR5'!$E133,".",'Formulario PPGR5'!$F133))</f>
        <v>#REF!</v>
      </c>
      <c r="C133" s="206"/>
      <c r="D133" s="206" t="e">
        <f>IF('Formulario PPGR5'!$G133="","",'Formulario PPGR1'!#REF!)</f>
        <v>#REF!</v>
      </c>
      <c r="E133" s="206" t="e">
        <f>IF('Formulario PPGR5'!$G133="","",'Formulario PPGR1'!#REF!)</f>
        <v>#REF!</v>
      </c>
      <c r="F133" s="206" t="e">
        <f>IF('Formulario PPGR5'!$G133="","",'Formulario PPGR1'!#REF!)</f>
        <v>#REF!</v>
      </c>
      <c r="G133" s="192" t="s">
        <v>1139</v>
      </c>
      <c r="H133" s="701" t="s">
        <v>1273</v>
      </c>
      <c r="I133" s="734"/>
      <c r="J133" s="701"/>
      <c r="K133" s="698" t="s">
        <v>1279</v>
      </c>
      <c r="L133" s="192" t="s">
        <v>120</v>
      </c>
      <c r="M133" s="211" t="s">
        <v>1143</v>
      </c>
      <c r="N133" s="211" t="s">
        <v>997</v>
      </c>
      <c r="O133" s="212"/>
      <c r="P133" s="212" t="s">
        <v>993</v>
      </c>
      <c r="Q133" s="213" t="s">
        <v>994</v>
      </c>
      <c r="R133" s="195">
        <v>1</v>
      </c>
      <c r="S133" s="195"/>
      <c r="T133" s="180"/>
      <c r="U133" s="180"/>
      <c r="V133" s="200"/>
    </row>
    <row r="134" spans="2:22">
      <c r="B134" s="206" t="e">
        <f>IF('Formulario PPGR5'!$G134="","",CONCATENATE('Formulario PPGR5'!$C134,".",'Formulario PPGR5'!$D134,".",'Formulario PPGR5'!$E134,".",'Formulario PPGR5'!$F134))</f>
        <v>#REF!</v>
      </c>
      <c r="C134" s="206"/>
      <c r="D134" s="206" t="e">
        <f>IF('Formulario PPGR5'!$G134="","",'Formulario PPGR1'!#REF!)</f>
        <v>#REF!</v>
      </c>
      <c r="E134" s="206" t="e">
        <f>IF('Formulario PPGR5'!$G134="","",'Formulario PPGR1'!#REF!)</f>
        <v>#REF!</v>
      </c>
      <c r="F134" s="206" t="e">
        <f>IF('Formulario PPGR5'!$G134="","",'Formulario PPGR1'!#REF!)</f>
        <v>#REF!</v>
      </c>
      <c r="G134" s="192" t="s">
        <v>1139</v>
      </c>
      <c r="H134" s="701" t="s">
        <v>1273</v>
      </c>
      <c r="I134" s="734"/>
      <c r="J134" s="701"/>
      <c r="K134" s="698" t="s">
        <v>1280</v>
      </c>
      <c r="L134" s="192" t="s">
        <v>120</v>
      </c>
      <c r="M134" s="211" t="s">
        <v>1143</v>
      </c>
      <c r="N134" s="211" t="s">
        <v>997</v>
      </c>
      <c r="O134" s="212"/>
      <c r="P134" s="212" t="s">
        <v>993</v>
      </c>
      <c r="Q134" s="213" t="s">
        <v>994</v>
      </c>
      <c r="R134" s="195">
        <v>200</v>
      </c>
      <c r="S134" s="195"/>
      <c r="T134" s="180"/>
      <c r="U134" s="180"/>
      <c r="V134" s="200"/>
    </row>
    <row r="135" spans="2:22">
      <c r="B135" s="206" t="e">
        <f>IF('Formulario PPGR5'!$G135="","",CONCATENATE('Formulario PPGR5'!$C135,".",'Formulario PPGR5'!$D135,".",'Formulario PPGR5'!$E135,".",'Formulario PPGR5'!$F135))</f>
        <v>#REF!</v>
      </c>
      <c r="C135" s="206"/>
      <c r="D135" s="206" t="e">
        <f>IF('Formulario PPGR5'!$G135="","",'Formulario PPGR1'!#REF!)</f>
        <v>#REF!</v>
      </c>
      <c r="E135" s="206" t="e">
        <f>IF('Formulario PPGR5'!$G135="","",'Formulario PPGR1'!#REF!)</f>
        <v>#REF!</v>
      </c>
      <c r="F135" s="206" t="e">
        <f>IF('Formulario PPGR5'!$G135="","",'Formulario PPGR1'!#REF!)</f>
        <v>#REF!</v>
      </c>
      <c r="G135" s="192" t="s">
        <v>1139</v>
      </c>
      <c r="H135" s="701" t="s">
        <v>1273</v>
      </c>
      <c r="I135" s="734"/>
      <c r="J135" s="701"/>
      <c r="K135" s="698" t="s">
        <v>1281</v>
      </c>
      <c r="L135" s="192" t="s">
        <v>120</v>
      </c>
      <c r="M135" s="211" t="s">
        <v>1143</v>
      </c>
      <c r="N135" s="211" t="s">
        <v>997</v>
      </c>
      <c r="O135" s="212"/>
      <c r="P135" s="212" t="s">
        <v>993</v>
      </c>
      <c r="Q135" s="213" t="s">
        <v>994</v>
      </c>
      <c r="R135" s="195">
        <v>50</v>
      </c>
      <c r="S135" s="195"/>
      <c r="T135" s="180"/>
      <c r="U135" s="180"/>
      <c r="V135" s="200"/>
    </row>
    <row r="136" spans="2:22">
      <c r="B136" s="206" t="e">
        <f>IF('Formulario PPGR5'!$G136="","",CONCATENATE('Formulario PPGR5'!$C136,".",'Formulario PPGR5'!$D136,".",'Formulario PPGR5'!$E136,".",'Formulario PPGR5'!$F136))</f>
        <v>#REF!</v>
      </c>
      <c r="C136" s="206"/>
      <c r="D136" s="206" t="e">
        <f>IF('Formulario PPGR5'!$G136="","",'Formulario PPGR1'!#REF!)</f>
        <v>#REF!</v>
      </c>
      <c r="E136" s="206" t="e">
        <f>IF('Formulario PPGR5'!$G136="","",'Formulario PPGR1'!#REF!)</f>
        <v>#REF!</v>
      </c>
      <c r="F136" s="206" t="e">
        <f>IF('Formulario PPGR5'!$G136="","",'Formulario PPGR1'!#REF!)</f>
        <v>#REF!</v>
      </c>
      <c r="G136" s="192" t="s">
        <v>1139</v>
      </c>
      <c r="H136" s="701" t="s">
        <v>1273</v>
      </c>
      <c r="I136" s="734"/>
      <c r="J136" s="701"/>
      <c r="K136" s="698" t="s">
        <v>1282</v>
      </c>
      <c r="L136" s="192" t="s">
        <v>120</v>
      </c>
      <c r="M136" s="211" t="s">
        <v>1143</v>
      </c>
      <c r="N136" s="211" t="s">
        <v>997</v>
      </c>
      <c r="O136" s="212"/>
      <c r="P136" s="212" t="s">
        <v>993</v>
      </c>
      <c r="Q136" s="213" t="s">
        <v>994</v>
      </c>
      <c r="R136" s="195">
        <v>10</v>
      </c>
      <c r="S136" s="195"/>
      <c r="T136" s="180"/>
      <c r="U136" s="180"/>
      <c r="V136" s="200"/>
    </row>
    <row r="137" spans="2:22">
      <c r="B137" s="206" t="e">
        <f>IF('Formulario PPGR5'!$G137="","",CONCATENATE('Formulario PPGR5'!$C137,".",'Formulario PPGR5'!$D137,".",'Formulario PPGR5'!$E137,".",'Formulario PPGR5'!$F137))</f>
        <v>#REF!</v>
      </c>
      <c r="C137" s="206"/>
      <c r="D137" s="206" t="e">
        <f>IF('Formulario PPGR5'!$G137="","",'Formulario PPGR1'!#REF!)</f>
        <v>#REF!</v>
      </c>
      <c r="E137" s="206" t="e">
        <f>IF('Formulario PPGR5'!$G137="","",'Formulario PPGR1'!#REF!)</f>
        <v>#REF!</v>
      </c>
      <c r="F137" s="206" t="e">
        <f>IF('Formulario PPGR5'!$G137="","",'Formulario PPGR1'!#REF!)</f>
        <v>#REF!</v>
      </c>
      <c r="G137" s="192" t="s">
        <v>1139</v>
      </c>
      <c r="H137" s="701" t="s">
        <v>1273</v>
      </c>
      <c r="I137" s="734"/>
      <c r="J137" s="701"/>
      <c r="K137" s="698" t="s">
        <v>1283</v>
      </c>
      <c r="L137" s="192" t="s">
        <v>120</v>
      </c>
      <c r="M137" s="211" t="s">
        <v>1143</v>
      </c>
      <c r="N137" s="211" t="s">
        <v>997</v>
      </c>
      <c r="O137" s="212"/>
      <c r="P137" s="212" t="s">
        <v>993</v>
      </c>
      <c r="Q137" s="213" t="s">
        <v>994</v>
      </c>
      <c r="R137" s="195">
        <v>20</v>
      </c>
      <c r="S137" s="195"/>
      <c r="T137" s="180"/>
      <c r="U137" s="180"/>
      <c r="V137" s="200"/>
    </row>
    <row r="138" spans="2:22">
      <c r="B138" s="206" t="e">
        <f>IF('Formulario PPGR5'!$G138="","",CONCATENATE('Formulario PPGR5'!$C138,".",'Formulario PPGR5'!$D138,".",'Formulario PPGR5'!$E138,".",'Formulario PPGR5'!$F138))</f>
        <v>#REF!</v>
      </c>
      <c r="C138" s="206"/>
      <c r="D138" s="206" t="e">
        <f>IF('Formulario PPGR5'!$G138="","",'Formulario PPGR1'!#REF!)</f>
        <v>#REF!</v>
      </c>
      <c r="E138" s="206" t="e">
        <f>IF('Formulario PPGR5'!$G138="","",'Formulario PPGR1'!#REF!)</f>
        <v>#REF!</v>
      </c>
      <c r="F138" s="206" t="e">
        <f>IF('Formulario PPGR5'!$G138="","",'Formulario PPGR1'!#REF!)</f>
        <v>#REF!</v>
      </c>
      <c r="G138" s="192" t="s">
        <v>1139</v>
      </c>
      <c r="H138" s="701" t="s">
        <v>1273</v>
      </c>
      <c r="I138" s="734"/>
      <c r="J138" s="701"/>
      <c r="K138" s="698" t="s">
        <v>1284</v>
      </c>
      <c r="L138" s="192" t="s">
        <v>120</v>
      </c>
      <c r="M138" s="211" t="s">
        <v>1143</v>
      </c>
      <c r="N138" s="211" t="s">
        <v>997</v>
      </c>
      <c r="O138" s="212"/>
      <c r="P138" s="212" t="s">
        <v>993</v>
      </c>
      <c r="Q138" s="213" t="s">
        <v>994</v>
      </c>
      <c r="R138" s="195">
        <v>2</v>
      </c>
      <c r="S138" s="195"/>
      <c r="T138" s="180"/>
      <c r="U138" s="180"/>
      <c r="V138" s="200"/>
    </row>
    <row r="139" spans="2:22" ht="25.5">
      <c r="B139" s="206" t="e">
        <f>IF('Formulario PPGR5'!$G139="","",CONCATENATE('Formulario PPGR5'!$C139,".",'Formulario PPGR5'!$D139,".",'Formulario PPGR5'!$E139,".",'Formulario PPGR5'!$F139))</f>
        <v>#REF!</v>
      </c>
      <c r="C139" s="206"/>
      <c r="D139" s="206" t="e">
        <f>IF('Formulario PPGR5'!$G139="","",'Formulario PPGR1'!#REF!)</f>
        <v>#REF!</v>
      </c>
      <c r="E139" s="206" t="e">
        <f>IF('Formulario PPGR5'!$G139="","",'Formulario PPGR1'!#REF!)</f>
        <v>#REF!</v>
      </c>
      <c r="F139" s="206" t="e">
        <f>IF('Formulario PPGR5'!$G139="","",'Formulario PPGR1'!#REF!)</f>
        <v>#REF!</v>
      </c>
      <c r="G139" s="192" t="s">
        <v>1139</v>
      </c>
      <c r="H139" s="701" t="s">
        <v>1273</v>
      </c>
      <c r="I139" s="734"/>
      <c r="J139" s="701"/>
      <c r="K139" s="698" t="s">
        <v>1285</v>
      </c>
      <c r="L139" s="192" t="s">
        <v>120</v>
      </c>
      <c r="M139" s="211" t="s">
        <v>1143</v>
      </c>
      <c r="N139" s="211" t="s">
        <v>997</v>
      </c>
      <c r="O139" s="212"/>
      <c r="P139" s="212" t="s">
        <v>993</v>
      </c>
      <c r="Q139" s="213" t="s">
        <v>994</v>
      </c>
      <c r="R139" s="195">
        <v>2</v>
      </c>
      <c r="S139" s="195"/>
      <c r="T139" s="180"/>
      <c r="U139" s="180"/>
      <c r="V139" s="200"/>
    </row>
    <row r="140" spans="2:22">
      <c r="B140" s="206" t="e">
        <f>IF('Formulario PPGR5'!$G140="","",CONCATENATE('Formulario PPGR5'!$C140,".",'Formulario PPGR5'!$D140,".",'Formulario PPGR5'!$E140,".",'Formulario PPGR5'!$F140))</f>
        <v>#REF!</v>
      </c>
      <c r="C140" s="206"/>
      <c r="D140" s="206" t="e">
        <f>IF('Formulario PPGR5'!$G140="","",'Formulario PPGR1'!#REF!)</f>
        <v>#REF!</v>
      </c>
      <c r="E140" s="206" t="e">
        <f>IF('Formulario PPGR5'!$G140="","",'Formulario PPGR1'!#REF!)</f>
        <v>#REF!</v>
      </c>
      <c r="F140" s="206" t="e">
        <f>IF('Formulario PPGR5'!$G140="","",'Formulario PPGR1'!#REF!)</f>
        <v>#REF!</v>
      </c>
      <c r="G140" s="192" t="s">
        <v>1139</v>
      </c>
      <c r="H140" s="701" t="s">
        <v>1273</v>
      </c>
      <c r="I140" s="734"/>
      <c r="J140" s="701"/>
      <c r="K140" s="698" t="s">
        <v>1286</v>
      </c>
      <c r="L140" s="192" t="s">
        <v>120</v>
      </c>
      <c r="M140" s="211" t="s">
        <v>1143</v>
      </c>
      <c r="N140" s="211" t="s">
        <v>997</v>
      </c>
      <c r="O140" s="212"/>
      <c r="P140" s="212" t="s">
        <v>993</v>
      </c>
      <c r="Q140" s="213" t="s">
        <v>994</v>
      </c>
      <c r="R140" s="195">
        <v>4000</v>
      </c>
      <c r="S140" s="195"/>
      <c r="T140" s="180"/>
      <c r="U140" s="180"/>
      <c r="V140" s="200"/>
    </row>
    <row r="141" spans="2:22">
      <c r="B141" s="206" t="e">
        <f>IF('Formulario PPGR5'!$G141="","",CONCATENATE('Formulario PPGR5'!$C141,".",'Formulario PPGR5'!$D141,".",'Formulario PPGR5'!$E141,".",'Formulario PPGR5'!$F141))</f>
        <v>#REF!</v>
      </c>
      <c r="C141" s="206"/>
      <c r="D141" s="206" t="e">
        <f>IF('Formulario PPGR5'!$G141="","",'Formulario PPGR1'!#REF!)</f>
        <v>#REF!</v>
      </c>
      <c r="E141" s="206" t="e">
        <f>IF('Formulario PPGR5'!$G141="","",'Formulario PPGR1'!#REF!)</f>
        <v>#REF!</v>
      </c>
      <c r="F141" s="206" t="e">
        <f>IF('Formulario PPGR5'!$G141="","",'Formulario PPGR1'!#REF!)</f>
        <v>#REF!</v>
      </c>
      <c r="G141" s="192" t="s">
        <v>1139</v>
      </c>
      <c r="H141" s="701" t="s">
        <v>1273</v>
      </c>
      <c r="I141" s="734"/>
      <c r="J141" s="701"/>
      <c r="K141" s="698" t="s">
        <v>1287</v>
      </c>
      <c r="L141" s="192" t="s">
        <v>120</v>
      </c>
      <c r="M141" s="211" t="s">
        <v>1143</v>
      </c>
      <c r="N141" s="211" t="s">
        <v>997</v>
      </c>
      <c r="O141" s="212"/>
      <c r="P141" s="212" t="s">
        <v>993</v>
      </c>
      <c r="Q141" s="213" t="s">
        <v>994</v>
      </c>
      <c r="R141" s="195">
        <v>200</v>
      </c>
      <c r="S141" s="195"/>
      <c r="T141" s="180"/>
      <c r="U141" s="180"/>
      <c r="V141" s="200"/>
    </row>
    <row r="142" spans="2:22">
      <c r="B142" s="206" t="e">
        <f>IF('Formulario PPGR5'!$G142="","",CONCATENATE('Formulario PPGR5'!$C142,".",'Formulario PPGR5'!$D142,".",'Formulario PPGR5'!$E142,".",'Formulario PPGR5'!$F142))</f>
        <v>#REF!</v>
      </c>
      <c r="C142" s="206"/>
      <c r="D142" s="206" t="e">
        <f>IF('Formulario PPGR5'!$G142="","",'Formulario PPGR1'!#REF!)</f>
        <v>#REF!</v>
      </c>
      <c r="E142" s="206" t="e">
        <f>IF('Formulario PPGR5'!$G142="","",'Formulario PPGR1'!#REF!)</f>
        <v>#REF!</v>
      </c>
      <c r="F142" s="206" t="e">
        <f>IF('Formulario PPGR5'!$G142="","",'Formulario PPGR1'!#REF!)</f>
        <v>#REF!</v>
      </c>
      <c r="G142" s="192" t="s">
        <v>1139</v>
      </c>
      <c r="H142" s="701" t="s">
        <v>1273</v>
      </c>
      <c r="I142" s="734"/>
      <c r="J142" s="701"/>
      <c r="K142" s="698" t="s">
        <v>1288</v>
      </c>
      <c r="L142" s="192" t="s">
        <v>120</v>
      </c>
      <c r="M142" s="211" t="s">
        <v>1143</v>
      </c>
      <c r="N142" s="211" t="s">
        <v>997</v>
      </c>
      <c r="O142" s="212"/>
      <c r="P142" s="212" t="s">
        <v>993</v>
      </c>
      <c r="Q142" s="213" t="s">
        <v>994</v>
      </c>
      <c r="R142" s="195">
        <v>20</v>
      </c>
      <c r="S142" s="195"/>
      <c r="T142" s="180"/>
      <c r="U142" s="180"/>
      <c r="V142" s="200"/>
    </row>
    <row r="143" spans="2:22">
      <c r="B143" s="206" t="e">
        <f>IF('Formulario PPGR5'!$G143="","",CONCATENATE('Formulario PPGR5'!$C143,".",'Formulario PPGR5'!$D143,".",'Formulario PPGR5'!$E143,".",'Formulario PPGR5'!$F143))</f>
        <v>#REF!</v>
      </c>
      <c r="C143" s="206"/>
      <c r="D143" s="206" t="e">
        <f>IF('Formulario PPGR5'!$G143="","",'Formulario PPGR1'!#REF!)</f>
        <v>#REF!</v>
      </c>
      <c r="E143" s="206" t="e">
        <f>IF('Formulario PPGR5'!$G143="","",'Formulario PPGR1'!#REF!)</f>
        <v>#REF!</v>
      </c>
      <c r="F143" s="206" t="e">
        <f>IF('Formulario PPGR5'!$G143="","",'Formulario PPGR1'!#REF!)</f>
        <v>#REF!</v>
      </c>
      <c r="G143" s="192" t="s">
        <v>1139</v>
      </c>
      <c r="H143" s="701" t="s">
        <v>1273</v>
      </c>
      <c r="I143" s="734"/>
      <c r="J143" s="701"/>
      <c r="K143" s="698" t="s">
        <v>1289</v>
      </c>
      <c r="L143" s="192" t="s">
        <v>120</v>
      </c>
      <c r="M143" s="211" t="s">
        <v>1143</v>
      </c>
      <c r="N143" s="211" t="s">
        <v>997</v>
      </c>
      <c r="O143" s="212"/>
      <c r="P143" s="212" t="s">
        <v>993</v>
      </c>
      <c r="Q143" s="213" t="s">
        <v>994</v>
      </c>
      <c r="R143" s="195">
        <v>10</v>
      </c>
      <c r="S143" s="195"/>
      <c r="T143" s="180"/>
      <c r="U143" s="180"/>
      <c r="V143" s="200"/>
    </row>
    <row r="144" spans="2:22">
      <c r="B144" s="206" t="e">
        <f>IF('Formulario PPGR5'!$G144="","",CONCATENATE('Formulario PPGR5'!$C144,".",'Formulario PPGR5'!$D144,".",'Formulario PPGR5'!$E144,".",'Formulario PPGR5'!$F144))</f>
        <v>#REF!</v>
      </c>
      <c r="C144" s="206"/>
      <c r="D144" s="206" t="e">
        <f>IF('Formulario PPGR5'!$G144="","",'Formulario PPGR1'!#REF!)</f>
        <v>#REF!</v>
      </c>
      <c r="E144" s="206" t="e">
        <f>IF('Formulario PPGR5'!$G144="","",'Formulario PPGR1'!#REF!)</f>
        <v>#REF!</v>
      </c>
      <c r="F144" s="206" t="e">
        <f>IF('Formulario PPGR5'!$G144="","",'Formulario PPGR1'!#REF!)</f>
        <v>#REF!</v>
      </c>
      <c r="G144" s="192" t="s">
        <v>1139</v>
      </c>
      <c r="H144" s="701" t="s">
        <v>1273</v>
      </c>
      <c r="I144" s="734"/>
      <c r="J144" s="701"/>
      <c r="K144" s="698" t="s">
        <v>1290</v>
      </c>
      <c r="L144" s="192" t="s">
        <v>120</v>
      </c>
      <c r="M144" s="211" t="s">
        <v>1143</v>
      </c>
      <c r="N144" s="211" t="s">
        <v>997</v>
      </c>
      <c r="O144" s="212"/>
      <c r="P144" s="212" t="s">
        <v>993</v>
      </c>
      <c r="Q144" s="213" t="s">
        <v>994</v>
      </c>
      <c r="R144" s="195">
        <v>20</v>
      </c>
      <c r="S144" s="195"/>
      <c r="T144" s="180"/>
      <c r="U144" s="180"/>
      <c r="V144" s="200"/>
    </row>
    <row r="145" spans="2:22">
      <c r="B145" s="206" t="e">
        <f>IF('Formulario PPGR5'!$G145="","",CONCATENATE('Formulario PPGR5'!$C145,".",'Formulario PPGR5'!$D145,".",'Formulario PPGR5'!$E145,".",'Formulario PPGR5'!$F145))</f>
        <v>#REF!</v>
      </c>
      <c r="C145" s="206"/>
      <c r="D145" s="206" t="e">
        <f>IF('Formulario PPGR5'!$G145="","",'Formulario PPGR1'!#REF!)</f>
        <v>#REF!</v>
      </c>
      <c r="E145" s="206" t="e">
        <f>IF('Formulario PPGR5'!$G145="","",'Formulario PPGR1'!#REF!)</f>
        <v>#REF!</v>
      </c>
      <c r="F145" s="206" t="e">
        <f>IF('Formulario PPGR5'!$G145="","",'Formulario PPGR1'!#REF!)</f>
        <v>#REF!</v>
      </c>
      <c r="G145" s="192" t="s">
        <v>1139</v>
      </c>
      <c r="H145" s="701" t="s">
        <v>1273</v>
      </c>
      <c r="I145" s="734"/>
      <c r="J145" s="701"/>
      <c r="K145" s="698" t="s">
        <v>1291</v>
      </c>
      <c r="L145" s="192" t="s">
        <v>120</v>
      </c>
      <c r="M145" s="211" t="s">
        <v>1143</v>
      </c>
      <c r="N145" s="211" t="s">
        <v>997</v>
      </c>
      <c r="O145" s="212"/>
      <c r="P145" s="212" t="s">
        <v>993</v>
      </c>
      <c r="Q145" s="213" t="s">
        <v>994</v>
      </c>
      <c r="R145" s="195">
        <v>30</v>
      </c>
      <c r="S145" s="195"/>
      <c r="T145" s="180"/>
      <c r="U145" s="180"/>
      <c r="V145" s="200"/>
    </row>
    <row r="146" spans="2:22">
      <c r="B146" s="206" t="e">
        <f>IF('Formulario PPGR5'!$G146="","",CONCATENATE('Formulario PPGR5'!$C146,".",'Formulario PPGR5'!$D146,".",'Formulario PPGR5'!$E146,".",'Formulario PPGR5'!$F146))</f>
        <v>#REF!</v>
      </c>
      <c r="C146" s="206"/>
      <c r="D146" s="206" t="e">
        <f>IF('Formulario PPGR5'!$G146="","",'Formulario PPGR1'!#REF!)</f>
        <v>#REF!</v>
      </c>
      <c r="E146" s="206" t="e">
        <f>IF('Formulario PPGR5'!$G146="","",'Formulario PPGR1'!#REF!)</f>
        <v>#REF!</v>
      </c>
      <c r="F146" s="206" t="e">
        <f>IF('Formulario PPGR5'!$G146="","",'Formulario PPGR1'!#REF!)</f>
        <v>#REF!</v>
      </c>
      <c r="G146" s="192" t="s">
        <v>1139</v>
      </c>
      <c r="H146" s="701" t="s">
        <v>1273</v>
      </c>
      <c r="I146" s="734"/>
      <c r="J146" s="701"/>
      <c r="K146" s="698" t="s">
        <v>1292</v>
      </c>
      <c r="L146" s="192" t="s">
        <v>120</v>
      </c>
      <c r="M146" s="211" t="s">
        <v>1143</v>
      </c>
      <c r="N146" s="211" t="s">
        <v>997</v>
      </c>
      <c r="O146" s="212"/>
      <c r="P146" s="212" t="s">
        <v>993</v>
      </c>
      <c r="Q146" s="213" t="s">
        <v>994</v>
      </c>
      <c r="R146" s="195">
        <v>100</v>
      </c>
      <c r="S146" s="195"/>
      <c r="T146" s="180"/>
      <c r="U146" s="180"/>
      <c r="V146" s="200"/>
    </row>
    <row r="147" spans="2:22">
      <c r="B147" s="206" t="e">
        <f>IF('Formulario PPGR5'!$G147="","",CONCATENATE('Formulario PPGR5'!$C147,".",'Formulario PPGR5'!$D147,".",'Formulario PPGR5'!$E147,".",'Formulario PPGR5'!$F147))</f>
        <v>#REF!</v>
      </c>
      <c r="C147" s="206"/>
      <c r="D147" s="206" t="e">
        <f>IF('Formulario PPGR5'!$G147="","",'Formulario PPGR1'!#REF!)</f>
        <v>#REF!</v>
      </c>
      <c r="E147" s="206" t="e">
        <f>IF('Formulario PPGR5'!$G147="","",'Formulario PPGR1'!#REF!)</f>
        <v>#REF!</v>
      </c>
      <c r="F147" s="206" t="e">
        <f>IF('Formulario PPGR5'!$G147="","",'Formulario PPGR1'!#REF!)</f>
        <v>#REF!</v>
      </c>
      <c r="G147" s="192" t="s">
        <v>1139</v>
      </c>
      <c r="H147" s="701" t="s">
        <v>1273</v>
      </c>
      <c r="I147" s="734"/>
      <c r="J147" s="701"/>
      <c r="K147" s="698" t="s">
        <v>1293</v>
      </c>
      <c r="L147" s="192" t="s">
        <v>120</v>
      </c>
      <c r="M147" s="211" t="s">
        <v>1143</v>
      </c>
      <c r="N147" s="211" t="s">
        <v>997</v>
      </c>
      <c r="O147" s="212"/>
      <c r="P147" s="212" t="s">
        <v>993</v>
      </c>
      <c r="Q147" s="213" t="s">
        <v>994</v>
      </c>
      <c r="R147" s="195">
        <v>6000</v>
      </c>
      <c r="S147" s="195"/>
      <c r="T147" s="180"/>
      <c r="U147" s="180"/>
      <c r="V147" s="200"/>
    </row>
    <row r="148" spans="2:22">
      <c r="B148" s="206" t="e">
        <f>IF('Formulario PPGR5'!$G148="","",CONCATENATE('Formulario PPGR5'!$C148,".",'Formulario PPGR5'!$D148,".",'Formulario PPGR5'!$E148,".",'Formulario PPGR5'!$F148))</f>
        <v>#REF!</v>
      </c>
      <c r="C148" s="206"/>
      <c r="D148" s="206" t="e">
        <f>IF('Formulario PPGR5'!$G148="","",'Formulario PPGR1'!#REF!)</f>
        <v>#REF!</v>
      </c>
      <c r="E148" s="206" t="e">
        <f>IF('Formulario PPGR5'!$G148="","",'Formulario PPGR1'!#REF!)</f>
        <v>#REF!</v>
      </c>
      <c r="F148" s="206" t="e">
        <f>IF('Formulario PPGR5'!$G148="","",'Formulario PPGR1'!#REF!)</f>
        <v>#REF!</v>
      </c>
      <c r="G148" s="192" t="s">
        <v>1139</v>
      </c>
      <c r="H148" s="701" t="s">
        <v>1273</v>
      </c>
      <c r="I148" s="734"/>
      <c r="J148" s="701"/>
      <c r="K148" s="698" t="s">
        <v>1294</v>
      </c>
      <c r="L148" s="192" t="s">
        <v>120</v>
      </c>
      <c r="M148" s="211" t="s">
        <v>1143</v>
      </c>
      <c r="N148" s="211" t="s">
        <v>997</v>
      </c>
      <c r="O148" s="212"/>
      <c r="P148" s="212" t="s">
        <v>993</v>
      </c>
      <c r="Q148" s="213" t="s">
        <v>994</v>
      </c>
      <c r="R148" s="195">
        <v>2</v>
      </c>
      <c r="S148" s="195"/>
      <c r="T148" s="180"/>
      <c r="U148" s="180"/>
      <c r="V148" s="200"/>
    </row>
    <row r="149" spans="2:22">
      <c r="B149" s="206" t="e">
        <f>IF('Formulario PPGR5'!$G149="","",CONCATENATE('Formulario PPGR5'!$C149,".",'Formulario PPGR5'!$D149,".",'Formulario PPGR5'!$E149,".",'Formulario PPGR5'!$F149))</f>
        <v>#REF!</v>
      </c>
      <c r="C149" s="206"/>
      <c r="D149" s="206" t="e">
        <f>IF('Formulario PPGR5'!$G149="","",'Formulario PPGR1'!#REF!)</f>
        <v>#REF!</v>
      </c>
      <c r="E149" s="206" t="e">
        <f>IF('Formulario PPGR5'!$G149="","",'Formulario PPGR1'!#REF!)</f>
        <v>#REF!</v>
      </c>
      <c r="F149" s="206" t="e">
        <f>IF('Formulario PPGR5'!$G149="","",'Formulario PPGR1'!#REF!)</f>
        <v>#REF!</v>
      </c>
      <c r="G149" s="192" t="s">
        <v>1139</v>
      </c>
      <c r="H149" s="701" t="s">
        <v>1273</v>
      </c>
      <c r="I149" s="734"/>
      <c r="J149" s="701"/>
      <c r="K149" s="698" t="s">
        <v>1295</v>
      </c>
      <c r="L149" s="192" t="s">
        <v>120</v>
      </c>
      <c r="M149" s="211" t="s">
        <v>1143</v>
      </c>
      <c r="N149" s="211" t="s">
        <v>997</v>
      </c>
      <c r="O149" s="212"/>
      <c r="P149" s="212" t="s">
        <v>993</v>
      </c>
      <c r="Q149" s="213" t="s">
        <v>994</v>
      </c>
      <c r="R149" s="195">
        <v>50</v>
      </c>
      <c r="S149" s="195"/>
      <c r="T149" s="180"/>
      <c r="U149" s="180"/>
      <c r="V149" s="200"/>
    </row>
    <row r="150" spans="2:22" ht="25.5">
      <c r="B150" s="206" t="e">
        <f>IF('Formulario PPGR5'!$G150="","",CONCATENATE('Formulario PPGR5'!$C150,".",'Formulario PPGR5'!$D150,".",'Formulario PPGR5'!$E150,".",'Formulario PPGR5'!$F150))</f>
        <v>#REF!</v>
      </c>
      <c r="C150" s="206"/>
      <c r="D150" s="206" t="e">
        <f>IF('Formulario PPGR5'!$G150="","",'Formulario PPGR1'!#REF!)</f>
        <v>#REF!</v>
      </c>
      <c r="E150" s="206" t="e">
        <f>IF('Formulario PPGR5'!$G150="","",'Formulario PPGR1'!#REF!)</f>
        <v>#REF!</v>
      </c>
      <c r="F150" s="206" t="e">
        <f>IF('Formulario PPGR5'!$G150="","",'Formulario PPGR1'!#REF!)</f>
        <v>#REF!</v>
      </c>
      <c r="G150" s="192" t="s">
        <v>1139</v>
      </c>
      <c r="H150" s="701" t="s">
        <v>1273</v>
      </c>
      <c r="I150" s="734"/>
      <c r="J150" s="701"/>
      <c r="K150" s="698" t="s">
        <v>1296</v>
      </c>
      <c r="L150" s="192" t="s">
        <v>120</v>
      </c>
      <c r="M150" s="211" t="s">
        <v>1143</v>
      </c>
      <c r="N150" s="211" t="s">
        <v>997</v>
      </c>
      <c r="O150" s="212"/>
      <c r="P150" s="212" t="s">
        <v>993</v>
      </c>
      <c r="Q150" s="213" t="s">
        <v>994</v>
      </c>
      <c r="R150" s="195">
        <v>50</v>
      </c>
      <c r="S150" s="195"/>
      <c r="T150" s="180"/>
      <c r="U150" s="180"/>
      <c r="V150" s="200"/>
    </row>
    <row r="151" spans="2:22">
      <c r="B151" s="206" t="e">
        <f>IF('Formulario PPGR5'!$G151="","",CONCATENATE('Formulario PPGR5'!$C151,".",'Formulario PPGR5'!$D151,".",'Formulario PPGR5'!$E151,".",'Formulario PPGR5'!$F151))</f>
        <v>#REF!</v>
      </c>
      <c r="C151" s="206"/>
      <c r="D151" s="206" t="e">
        <f>IF('Formulario PPGR5'!$G151="","",'Formulario PPGR1'!#REF!)</f>
        <v>#REF!</v>
      </c>
      <c r="E151" s="206" t="e">
        <f>IF('Formulario PPGR5'!$G151="","",'Formulario PPGR1'!#REF!)</f>
        <v>#REF!</v>
      </c>
      <c r="F151" s="206" t="e">
        <f>IF('Formulario PPGR5'!$G151="","",'Formulario PPGR1'!#REF!)</f>
        <v>#REF!</v>
      </c>
      <c r="G151" s="192" t="s">
        <v>1139</v>
      </c>
      <c r="H151" s="701" t="s">
        <v>1273</v>
      </c>
      <c r="I151" s="734"/>
      <c r="J151" s="701"/>
      <c r="K151" s="698" t="s">
        <v>1297</v>
      </c>
      <c r="L151" s="192" t="s">
        <v>120</v>
      </c>
      <c r="M151" s="211" t="s">
        <v>1143</v>
      </c>
      <c r="N151" s="211" t="s">
        <v>997</v>
      </c>
      <c r="O151" s="212"/>
      <c r="P151" s="212" t="s">
        <v>993</v>
      </c>
      <c r="Q151" s="213" t="s">
        <v>994</v>
      </c>
      <c r="R151" s="195">
        <v>20</v>
      </c>
      <c r="S151" s="195"/>
      <c r="T151" s="180"/>
      <c r="U151" s="180"/>
      <c r="V151" s="200"/>
    </row>
    <row r="152" spans="2:22" ht="25.5">
      <c r="B152" s="206" t="e">
        <f>IF('Formulario PPGR5'!$G152="","",CONCATENATE('Formulario PPGR5'!$C152,".",'Formulario PPGR5'!$D152,".",'Formulario PPGR5'!$E152,".",'Formulario PPGR5'!$F152))</f>
        <v>#REF!</v>
      </c>
      <c r="C152" s="206"/>
      <c r="D152" s="206" t="e">
        <f>IF('Formulario PPGR5'!$G152="","",'Formulario PPGR1'!#REF!)</f>
        <v>#REF!</v>
      </c>
      <c r="E152" s="206" t="e">
        <f>IF('Formulario PPGR5'!$G152="","",'Formulario PPGR1'!#REF!)</f>
        <v>#REF!</v>
      </c>
      <c r="F152" s="206" t="e">
        <f>IF('Formulario PPGR5'!$G152="","",'Formulario PPGR1'!#REF!)</f>
        <v>#REF!</v>
      </c>
      <c r="G152" s="192" t="s">
        <v>1139</v>
      </c>
      <c r="H152" s="701" t="s">
        <v>1273</v>
      </c>
      <c r="I152" s="734"/>
      <c r="J152" s="701"/>
      <c r="K152" s="698" t="s">
        <v>1298</v>
      </c>
      <c r="L152" s="192" t="s">
        <v>120</v>
      </c>
      <c r="M152" s="211" t="s">
        <v>1143</v>
      </c>
      <c r="N152" s="211" t="s">
        <v>997</v>
      </c>
      <c r="O152" s="212"/>
      <c r="P152" s="212" t="s">
        <v>993</v>
      </c>
      <c r="Q152" s="213" t="s">
        <v>994</v>
      </c>
      <c r="R152" s="195">
        <v>200</v>
      </c>
      <c r="S152" s="195"/>
      <c r="T152" s="180"/>
      <c r="U152" s="180"/>
      <c r="V152" s="200"/>
    </row>
    <row r="153" spans="2:22">
      <c r="B153" s="206" t="e">
        <f>IF('Formulario PPGR5'!$G153="","",CONCATENATE('Formulario PPGR5'!$C153,".",'Formulario PPGR5'!$D153,".",'Formulario PPGR5'!$E153,".",'Formulario PPGR5'!$F153))</f>
        <v>#REF!</v>
      </c>
      <c r="C153" s="206"/>
      <c r="D153" s="206" t="e">
        <f>IF('Formulario PPGR5'!$G153="","",'Formulario PPGR1'!#REF!)</f>
        <v>#REF!</v>
      </c>
      <c r="E153" s="206" t="e">
        <f>IF('Formulario PPGR5'!$G153="","",'Formulario PPGR1'!#REF!)</f>
        <v>#REF!</v>
      </c>
      <c r="F153" s="206" t="e">
        <f>IF('Formulario PPGR5'!$G153="","",'Formulario PPGR1'!#REF!)</f>
        <v>#REF!</v>
      </c>
      <c r="G153" s="192" t="s">
        <v>1139</v>
      </c>
      <c r="H153" s="701" t="s">
        <v>1273</v>
      </c>
      <c r="I153" s="734"/>
      <c r="J153" s="701"/>
      <c r="K153" s="698" t="s">
        <v>1299</v>
      </c>
      <c r="L153" s="192" t="s">
        <v>120</v>
      </c>
      <c r="M153" s="211" t="s">
        <v>1143</v>
      </c>
      <c r="N153" s="211" t="s">
        <v>997</v>
      </c>
      <c r="O153" s="212"/>
      <c r="P153" s="212" t="s">
        <v>993</v>
      </c>
      <c r="Q153" s="213" t="s">
        <v>994</v>
      </c>
      <c r="R153" s="195">
        <v>20</v>
      </c>
      <c r="S153" s="195"/>
      <c r="T153" s="180"/>
      <c r="U153" s="180"/>
      <c r="V153" s="200"/>
    </row>
    <row r="154" spans="2:22">
      <c r="B154" s="206" t="e">
        <f>IF('Formulario PPGR5'!$G154="","",CONCATENATE('Formulario PPGR5'!$C154,".",'Formulario PPGR5'!$D154,".",'Formulario PPGR5'!$E154,".",'Formulario PPGR5'!$F154))</f>
        <v>#REF!</v>
      </c>
      <c r="C154" s="206"/>
      <c r="D154" s="206" t="e">
        <f>IF('Formulario PPGR5'!$G154="","",'Formulario PPGR1'!#REF!)</f>
        <v>#REF!</v>
      </c>
      <c r="E154" s="206" t="e">
        <f>IF('Formulario PPGR5'!$G154="","",'Formulario PPGR1'!#REF!)</f>
        <v>#REF!</v>
      </c>
      <c r="F154" s="206" t="e">
        <f>IF('Formulario PPGR5'!$G154="","",'Formulario PPGR1'!#REF!)</f>
        <v>#REF!</v>
      </c>
      <c r="G154" s="192" t="s">
        <v>1139</v>
      </c>
      <c r="H154" s="701" t="s">
        <v>1273</v>
      </c>
      <c r="I154" s="734"/>
      <c r="J154" s="701"/>
      <c r="K154" s="698" t="s">
        <v>1300</v>
      </c>
      <c r="L154" s="192" t="s">
        <v>120</v>
      </c>
      <c r="M154" s="211" t="s">
        <v>1143</v>
      </c>
      <c r="N154" s="211" t="s">
        <v>997</v>
      </c>
      <c r="O154" s="212"/>
      <c r="P154" s="212" t="s">
        <v>993</v>
      </c>
      <c r="Q154" s="213" t="s">
        <v>994</v>
      </c>
      <c r="R154" s="195">
        <v>30</v>
      </c>
      <c r="S154" s="195"/>
      <c r="T154" s="180"/>
      <c r="U154" s="180"/>
      <c r="V154" s="200"/>
    </row>
    <row r="155" spans="2:22">
      <c r="B155" s="206" t="e">
        <f>IF('Formulario PPGR5'!$G155="","",CONCATENATE('Formulario PPGR5'!$C155,".",'Formulario PPGR5'!$D155,".",'Formulario PPGR5'!$E155,".",'Formulario PPGR5'!$F155))</f>
        <v>#REF!</v>
      </c>
      <c r="C155" s="206"/>
      <c r="D155" s="206" t="e">
        <f>IF('Formulario PPGR5'!$G155="","",'Formulario PPGR1'!#REF!)</f>
        <v>#REF!</v>
      </c>
      <c r="E155" s="206" t="e">
        <f>IF('Formulario PPGR5'!$G155="","",'Formulario PPGR1'!#REF!)</f>
        <v>#REF!</v>
      </c>
      <c r="F155" s="206" t="e">
        <f>IF('Formulario PPGR5'!$G155="","",'Formulario PPGR1'!#REF!)</f>
        <v>#REF!</v>
      </c>
      <c r="G155" s="192" t="s">
        <v>1139</v>
      </c>
      <c r="H155" s="701" t="s">
        <v>1273</v>
      </c>
      <c r="I155" s="734"/>
      <c r="J155" s="701"/>
      <c r="K155" s="698" t="s">
        <v>1301</v>
      </c>
      <c r="L155" s="192" t="s">
        <v>120</v>
      </c>
      <c r="M155" s="211" t="s">
        <v>1143</v>
      </c>
      <c r="N155" s="211" t="s">
        <v>997</v>
      </c>
      <c r="O155" s="212"/>
      <c r="P155" s="212" t="s">
        <v>993</v>
      </c>
      <c r="Q155" s="213" t="s">
        <v>994</v>
      </c>
      <c r="R155" s="195">
        <v>3000</v>
      </c>
      <c r="S155" s="195"/>
      <c r="T155" s="180"/>
      <c r="U155" s="180"/>
      <c r="V155" s="200"/>
    </row>
    <row r="156" spans="2:22">
      <c r="B156" s="206" t="e">
        <f>IF('Formulario PPGR5'!$G156="","",CONCATENATE('Formulario PPGR5'!$C156,".",'Formulario PPGR5'!$D156,".",'Formulario PPGR5'!$E156,".",'Formulario PPGR5'!$F156))</f>
        <v>#REF!</v>
      </c>
      <c r="C156" s="206"/>
      <c r="D156" s="206" t="e">
        <f>IF('Formulario PPGR5'!$G156="","",'Formulario PPGR1'!#REF!)</f>
        <v>#REF!</v>
      </c>
      <c r="E156" s="206" t="e">
        <f>IF('Formulario PPGR5'!$G156="","",'Formulario PPGR1'!#REF!)</f>
        <v>#REF!</v>
      </c>
      <c r="F156" s="206" t="e">
        <f>IF('Formulario PPGR5'!$G156="","",'Formulario PPGR1'!#REF!)</f>
        <v>#REF!</v>
      </c>
      <c r="G156" s="192" t="s">
        <v>1139</v>
      </c>
      <c r="H156" s="701" t="s">
        <v>1273</v>
      </c>
      <c r="I156" s="734"/>
      <c r="J156" s="701"/>
      <c r="K156" s="698" t="s">
        <v>1302</v>
      </c>
      <c r="L156" s="192" t="s">
        <v>120</v>
      </c>
      <c r="M156" s="211" t="s">
        <v>1143</v>
      </c>
      <c r="N156" s="211" t="s">
        <v>997</v>
      </c>
      <c r="O156" s="212"/>
      <c r="P156" s="212" t="s">
        <v>993</v>
      </c>
      <c r="Q156" s="213" t="s">
        <v>994</v>
      </c>
      <c r="R156" s="195">
        <v>600</v>
      </c>
      <c r="S156" s="195"/>
      <c r="T156" s="180"/>
      <c r="U156" s="180"/>
      <c r="V156" s="200"/>
    </row>
    <row r="157" spans="2:22">
      <c r="B157" s="206" t="e">
        <f>IF('Formulario PPGR5'!$G157="","",CONCATENATE('Formulario PPGR5'!$C157,".",'Formulario PPGR5'!$D157,".",'Formulario PPGR5'!$E157,".",'Formulario PPGR5'!$F157))</f>
        <v>#REF!</v>
      </c>
      <c r="C157" s="206"/>
      <c r="D157" s="206" t="e">
        <f>IF('Formulario PPGR5'!$G157="","",'Formulario PPGR1'!#REF!)</f>
        <v>#REF!</v>
      </c>
      <c r="E157" s="206" t="e">
        <f>IF('Formulario PPGR5'!$G157="","",'Formulario PPGR1'!#REF!)</f>
        <v>#REF!</v>
      </c>
      <c r="F157" s="206" t="e">
        <f>IF('Formulario PPGR5'!$G157="","",'Formulario PPGR1'!#REF!)</f>
        <v>#REF!</v>
      </c>
      <c r="G157" s="192" t="s">
        <v>1139</v>
      </c>
      <c r="H157" s="701" t="s">
        <v>1273</v>
      </c>
      <c r="I157" s="734"/>
      <c r="J157" s="701"/>
      <c r="K157" s="698" t="s">
        <v>1303</v>
      </c>
      <c r="L157" s="192" t="s">
        <v>120</v>
      </c>
      <c r="M157" s="211" t="s">
        <v>1143</v>
      </c>
      <c r="N157" s="211" t="s">
        <v>997</v>
      </c>
      <c r="O157" s="212"/>
      <c r="P157" s="212" t="s">
        <v>993</v>
      </c>
      <c r="Q157" s="213" t="s">
        <v>994</v>
      </c>
      <c r="R157" s="195">
        <v>600</v>
      </c>
      <c r="S157" s="195"/>
      <c r="T157" s="180"/>
      <c r="U157" s="180"/>
      <c r="V157" s="200"/>
    </row>
    <row r="158" spans="2:22">
      <c r="B158" s="206" t="e">
        <f>IF('Formulario PPGR5'!$G158="","",CONCATENATE('Formulario PPGR5'!$C158,".",'Formulario PPGR5'!$D158,".",'Formulario PPGR5'!$E158,".",'Formulario PPGR5'!$F158))</f>
        <v>#REF!</v>
      </c>
      <c r="C158" s="206"/>
      <c r="D158" s="206" t="e">
        <f>IF('Formulario PPGR5'!$G158="","",'Formulario PPGR1'!#REF!)</f>
        <v>#REF!</v>
      </c>
      <c r="E158" s="206" t="e">
        <f>IF('Formulario PPGR5'!$G158="","",'Formulario PPGR1'!#REF!)</f>
        <v>#REF!</v>
      </c>
      <c r="F158" s="206" t="e">
        <f>IF('Formulario PPGR5'!$G158="","",'Formulario PPGR1'!#REF!)</f>
        <v>#REF!</v>
      </c>
      <c r="G158" s="192" t="s">
        <v>1139</v>
      </c>
      <c r="H158" s="701" t="s">
        <v>1273</v>
      </c>
      <c r="I158" s="734"/>
      <c r="J158" s="701"/>
      <c r="K158" s="698" t="s">
        <v>1304</v>
      </c>
      <c r="L158" s="192" t="s">
        <v>120</v>
      </c>
      <c r="M158" s="211" t="s">
        <v>1143</v>
      </c>
      <c r="N158" s="211" t="s">
        <v>997</v>
      </c>
      <c r="O158" s="212"/>
      <c r="P158" s="212" t="s">
        <v>993</v>
      </c>
      <c r="Q158" s="213" t="s">
        <v>994</v>
      </c>
      <c r="R158" s="195">
        <v>600</v>
      </c>
      <c r="S158" s="195"/>
      <c r="T158" s="180"/>
      <c r="U158" s="180"/>
      <c r="V158" s="200"/>
    </row>
    <row r="159" spans="2:22">
      <c r="B159" s="206" t="e">
        <f>IF('Formulario PPGR5'!$G159="","",CONCATENATE('Formulario PPGR5'!$C159,".",'Formulario PPGR5'!$D159,".",'Formulario PPGR5'!$E159,".",'Formulario PPGR5'!$F159))</f>
        <v>#REF!</v>
      </c>
      <c r="C159" s="206"/>
      <c r="D159" s="206" t="e">
        <f>IF('Formulario PPGR5'!$G159="","",'Formulario PPGR1'!#REF!)</f>
        <v>#REF!</v>
      </c>
      <c r="E159" s="206" t="e">
        <f>IF('Formulario PPGR5'!$G159="","",'Formulario PPGR1'!#REF!)</f>
        <v>#REF!</v>
      </c>
      <c r="F159" s="206" t="e">
        <f>IF('Formulario PPGR5'!$G159="","",'Formulario PPGR1'!#REF!)</f>
        <v>#REF!</v>
      </c>
      <c r="G159" s="192" t="s">
        <v>1139</v>
      </c>
      <c r="H159" s="701" t="s">
        <v>1273</v>
      </c>
      <c r="I159" s="734"/>
      <c r="J159" s="701"/>
      <c r="K159" s="698" t="s">
        <v>1305</v>
      </c>
      <c r="L159" s="192" t="s">
        <v>120</v>
      </c>
      <c r="M159" s="211" t="s">
        <v>1143</v>
      </c>
      <c r="N159" s="211" t="s">
        <v>997</v>
      </c>
      <c r="O159" s="212"/>
      <c r="P159" s="212" t="s">
        <v>993</v>
      </c>
      <c r="Q159" s="213" t="s">
        <v>994</v>
      </c>
      <c r="R159" s="195">
        <v>600</v>
      </c>
      <c r="S159" s="195"/>
      <c r="T159" s="180"/>
      <c r="U159" s="180"/>
      <c r="V159" s="200"/>
    </row>
    <row r="160" spans="2:22">
      <c r="B160" s="206" t="e">
        <f>IF('Formulario PPGR5'!$G160="","",CONCATENATE('Formulario PPGR5'!$C160,".",'Formulario PPGR5'!$D160,".",'Formulario PPGR5'!$E160,".",'Formulario PPGR5'!$F160))</f>
        <v>#REF!</v>
      </c>
      <c r="C160" s="206"/>
      <c r="D160" s="206" t="e">
        <f>IF('Formulario PPGR5'!$G160="","",'Formulario PPGR1'!#REF!)</f>
        <v>#REF!</v>
      </c>
      <c r="E160" s="206" t="e">
        <f>IF('Formulario PPGR5'!$G160="","",'Formulario PPGR1'!#REF!)</f>
        <v>#REF!</v>
      </c>
      <c r="F160" s="206" t="e">
        <f>IF('Formulario PPGR5'!$G160="","",'Formulario PPGR1'!#REF!)</f>
        <v>#REF!</v>
      </c>
      <c r="G160" s="192" t="s">
        <v>1139</v>
      </c>
      <c r="H160" s="701" t="s">
        <v>1273</v>
      </c>
      <c r="I160" s="734"/>
      <c r="J160" s="701"/>
      <c r="K160" s="698" t="s">
        <v>1306</v>
      </c>
      <c r="L160" s="192" t="s">
        <v>120</v>
      </c>
      <c r="M160" s="211" t="s">
        <v>1143</v>
      </c>
      <c r="N160" s="211" t="s">
        <v>997</v>
      </c>
      <c r="O160" s="212"/>
      <c r="P160" s="212" t="s">
        <v>993</v>
      </c>
      <c r="Q160" s="213" t="s">
        <v>994</v>
      </c>
      <c r="R160" s="195">
        <v>10000</v>
      </c>
      <c r="S160" s="195"/>
      <c r="T160" s="180"/>
      <c r="U160" s="180"/>
      <c r="V160" s="200"/>
    </row>
    <row r="161" spans="2:22">
      <c r="B161" s="206" t="e">
        <f>IF('Formulario PPGR5'!$G161="","",CONCATENATE('Formulario PPGR5'!$C161,".",'Formulario PPGR5'!$D161,".",'Formulario PPGR5'!$E161,".",'Formulario PPGR5'!$F161))</f>
        <v>#REF!</v>
      </c>
      <c r="C161" s="206"/>
      <c r="D161" s="206" t="e">
        <f>IF('Formulario PPGR5'!$G161="","",'Formulario PPGR1'!#REF!)</f>
        <v>#REF!</v>
      </c>
      <c r="E161" s="206" t="e">
        <f>IF('Formulario PPGR5'!$G161="","",'Formulario PPGR1'!#REF!)</f>
        <v>#REF!</v>
      </c>
      <c r="F161" s="206" t="e">
        <f>IF('Formulario PPGR5'!$G161="","",'Formulario PPGR1'!#REF!)</f>
        <v>#REF!</v>
      </c>
      <c r="G161" s="192" t="s">
        <v>1139</v>
      </c>
      <c r="H161" s="701" t="s">
        <v>1273</v>
      </c>
      <c r="I161" s="734"/>
      <c r="J161" s="701"/>
      <c r="K161" s="698" t="s">
        <v>1307</v>
      </c>
      <c r="L161" s="192" t="s">
        <v>120</v>
      </c>
      <c r="M161" s="211" t="s">
        <v>1143</v>
      </c>
      <c r="N161" s="211" t="s">
        <v>997</v>
      </c>
      <c r="O161" s="212"/>
      <c r="P161" s="212" t="s">
        <v>993</v>
      </c>
      <c r="Q161" s="213" t="s">
        <v>994</v>
      </c>
      <c r="R161" s="195">
        <v>3</v>
      </c>
      <c r="S161" s="195"/>
      <c r="T161" s="180"/>
      <c r="U161" s="180"/>
      <c r="V161" s="200"/>
    </row>
    <row r="162" spans="2:22">
      <c r="B162" s="206" t="e">
        <f>IF('Formulario PPGR5'!$G162="","",CONCATENATE('Formulario PPGR5'!$C162,".",'Formulario PPGR5'!$D162,".",'Formulario PPGR5'!$E162,".",'Formulario PPGR5'!$F162))</f>
        <v>#REF!</v>
      </c>
      <c r="C162" s="206"/>
      <c r="D162" s="206" t="e">
        <f>IF('Formulario PPGR5'!$G162="","",'Formulario PPGR1'!#REF!)</f>
        <v>#REF!</v>
      </c>
      <c r="E162" s="206" t="e">
        <f>IF('Formulario PPGR5'!$G162="","",'Formulario PPGR1'!#REF!)</f>
        <v>#REF!</v>
      </c>
      <c r="F162" s="206" t="e">
        <f>IF('Formulario PPGR5'!$G162="","",'Formulario PPGR1'!#REF!)</f>
        <v>#REF!</v>
      </c>
      <c r="G162" s="192" t="s">
        <v>1139</v>
      </c>
      <c r="H162" s="701" t="s">
        <v>1273</v>
      </c>
      <c r="I162" s="734"/>
      <c r="J162" s="701"/>
      <c r="K162" s="698" t="s">
        <v>1308</v>
      </c>
      <c r="L162" s="192" t="s">
        <v>120</v>
      </c>
      <c r="M162" s="211" t="s">
        <v>1143</v>
      </c>
      <c r="N162" s="211" t="s">
        <v>997</v>
      </c>
      <c r="O162" s="212"/>
      <c r="P162" s="212" t="s">
        <v>993</v>
      </c>
      <c r="Q162" s="213" t="s">
        <v>994</v>
      </c>
      <c r="R162" s="195">
        <v>5</v>
      </c>
      <c r="S162" s="195"/>
      <c r="T162" s="180"/>
      <c r="U162" s="180"/>
      <c r="V162" s="200"/>
    </row>
    <row r="163" spans="2:22">
      <c r="B163" s="206" t="e">
        <f>IF('Formulario PPGR5'!$G163="","",CONCATENATE('Formulario PPGR5'!$C163,".",'Formulario PPGR5'!$D163,".",'Formulario PPGR5'!$E163,".",'Formulario PPGR5'!$F163))</f>
        <v>#REF!</v>
      </c>
      <c r="C163" s="206"/>
      <c r="D163" s="206" t="e">
        <f>IF('Formulario PPGR5'!$G163="","",'Formulario PPGR1'!#REF!)</f>
        <v>#REF!</v>
      </c>
      <c r="E163" s="206" t="e">
        <f>IF('Formulario PPGR5'!$G163="","",'Formulario PPGR1'!#REF!)</f>
        <v>#REF!</v>
      </c>
      <c r="F163" s="206" t="e">
        <f>IF('Formulario PPGR5'!$G163="","",'Formulario PPGR1'!#REF!)</f>
        <v>#REF!</v>
      </c>
      <c r="G163" s="192" t="s">
        <v>1139</v>
      </c>
      <c r="H163" s="701" t="s">
        <v>1273</v>
      </c>
      <c r="I163" s="734"/>
      <c r="J163" s="701"/>
      <c r="K163" s="698" t="s">
        <v>1309</v>
      </c>
      <c r="L163" s="192" t="s">
        <v>120</v>
      </c>
      <c r="M163" s="211" t="s">
        <v>1143</v>
      </c>
      <c r="N163" s="211" t="s">
        <v>997</v>
      </c>
      <c r="O163" s="212"/>
      <c r="P163" s="212" t="s">
        <v>993</v>
      </c>
      <c r="Q163" s="213" t="s">
        <v>994</v>
      </c>
      <c r="R163" s="195">
        <v>5</v>
      </c>
      <c r="S163" s="195"/>
      <c r="T163" s="180"/>
      <c r="U163" s="180"/>
      <c r="V163" s="200"/>
    </row>
    <row r="164" spans="2:22">
      <c r="B164" s="206" t="e">
        <f>IF('Formulario PPGR5'!$G164="","",CONCATENATE('Formulario PPGR5'!$C164,".",'Formulario PPGR5'!$D164,".",'Formulario PPGR5'!$E164,".",'Formulario PPGR5'!$F164))</f>
        <v>#REF!</v>
      </c>
      <c r="C164" s="206"/>
      <c r="D164" s="206" t="e">
        <f>IF('Formulario PPGR5'!$G164="","",'Formulario PPGR1'!#REF!)</f>
        <v>#REF!</v>
      </c>
      <c r="E164" s="206" t="e">
        <f>IF('Formulario PPGR5'!$G164="","",'Formulario PPGR1'!#REF!)</f>
        <v>#REF!</v>
      </c>
      <c r="F164" s="206" t="e">
        <f>IF('Formulario PPGR5'!$G164="","",'Formulario PPGR1'!#REF!)</f>
        <v>#REF!</v>
      </c>
      <c r="G164" s="192" t="s">
        <v>1139</v>
      </c>
      <c r="H164" s="701" t="s">
        <v>1273</v>
      </c>
      <c r="I164" s="734"/>
      <c r="J164" s="701"/>
      <c r="K164" s="698" t="s">
        <v>1310</v>
      </c>
      <c r="L164" s="192" t="s">
        <v>120</v>
      </c>
      <c r="M164" s="211" t="s">
        <v>1143</v>
      </c>
      <c r="N164" s="211" t="s">
        <v>997</v>
      </c>
      <c r="O164" s="212"/>
      <c r="P164" s="212" t="s">
        <v>993</v>
      </c>
      <c r="Q164" s="213" t="s">
        <v>994</v>
      </c>
      <c r="R164" s="195">
        <v>4</v>
      </c>
      <c r="S164" s="195"/>
      <c r="T164" s="180"/>
      <c r="U164" s="180"/>
      <c r="V164" s="200"/>
    </row>
    <row r="165" spans="2:22" ht="25.5">
      <c r="B165" s="206" t="e">
        <f>IF('Formulario PPGR5'!$G165="","",CONCATENATE('Formulario PPGR5'!$C165,".",'Formulario PPGR5'!$D165,".",'Formulario PPGR5'!$E165,".",'Formulario PPGR5'!$F165))</f>
        <v>#REF!</v>
      </c>
      <c r="C165" s="206"/>
      <c r="D165" s="206" t="e">
        <f>IF('Formulario PPGR5'!$G165="","",'Formulario PPGR1'!#REF!)</f>
        <v>#REF!</v>
      </c>
      <c r="E165" s="206" t="e">
        <f>IF('Formulario PPGR5'!$G165="","",'Formulario PPGR1'!#REF!)</f>
        <v>#REF!</v>
      </c>
      <c r="F165" s="206" t="e">
        <f>IF('Formulario PPGR5'!$G165="","",'Formulario PPGR1'!#REF!)</f>
        <v>#REF!</v>
      </c>
      <c r="G165" s="192" t="s">
        <v>1139</v>
      </c>
      <c r="H165" s="701" t="s">
        <v>1273</v>
      </c>
      <c r="I165" s="734"/>
      <c r="J165" s="701"/>
      <c r="K165" s="698" t="s">
        <v>1311</v>
      </c>
      <c r="L165" s="192" t="s">
        <v>120</v>
      </c>
      <c r="M165" s="211" t="s">
        <v>1143</v>
      </c>
      <c r="N165" s="211" t="s">
        <v>997</v>
      </c>
      <c r="O165" s="212"/>
      <c r="P165" s="212" t="s">
        <v>993</v>
      </c>
      <c r="Q165" s="213" t="s">
        <v>994</v>
      </c>
      <c r="R165" s="195">
        <v>100</v>
      </c>
      <c r="S165" s="195"/>
      <c r="T165" s="180"/>
      <c r="U165" s="180"/>
      <c r="V165" s="200"/>
    </row>
    <row r="166" spans="2:22">
      <c r="B166" s="206" t="e">
        <f>IF('Formulario PPGR5'!$G166="","",CONCATENATE('Formulario PPGR5'!$C166,".",'Formulario PPGR5'!$D166,".",'Formulario PPGR5'!$E166,".",'Formulario PPGR5'!$F166))</f>
        <v>#REF!</v>
      </c>
      <c r="C166" s="206"/>
      <c r="D166" s="206" t="e">
        <f>IF('Formulario PPGR5'!$G166="","",'Formulario PPGR1'!#REF!)</f>
        <v>#REF!</v>
      </c>
      <c r="E166" s="206" t="e">
        <f>IF('Formulario PPGR5'!$G166="","",'Formulario PPGR1'!#REF!)</f>
        <v>#REF!</v>
      </c>
      <c r="F166" s="206" t="e">
        <f>IF('Formulario PPGR5'!$G166="","",'Formulario PPGR1'!#REF!)</f>
        <v>#REF!</v>
      </c>
      <c r="G166" s="192" t="s">
        <v>1139</v>
      </c>
      <c r="H166" s="701" t="s">
        <v>1273</v>
      </c>
      <c r="I166" s="734"/>
      <c r="J166" s="701"/>
      <c r="K166" s="698" t="s">
        <v>1312</v>
      </c>
      <c r="L166" s="192" t="s">
        <v>120</v>
      </c>
      <c r="M166" s="211" t="s">
        <v>1143</v>
      </c>
      <c r="N166" s="211" t="s">
        <v>997</v>
      </c>
      <c r="O166" s="212"/>
      <c r="P166" s="212" t="s">
        <v>993</v>
      </c>
      <c r="Q166" s="213" t="s">
        <v>994</v>
      </c>
      <c r="R166" s="195">
        <v>100</v>
      </c>
      <c r="S166" s="195"/>
      <c r="T166" s="180"/>
      <c r="U166" s="180"/>
      <c r="V166" s="200"/>
    </row>
    <row r="167" spans="2:22">
      <c r="B167" s="206" t="e">
        <f>IF('Formulario PPGR5'!$G167="","",CONCATENATE('Formulario PPGR5'!$C167,".",'Formulario PPGR5'!$D167,".",'Formulario PPGR5'!$E167,".",'Formulario PPGR5'!$F167))</f>
        <v>#REF!</v>
      </c>
      <c r="C167" s="206"/>
      <c r="D167" s="206" t="e">
        <f>IF('Formulario PPGR5'!$G167="","",'Formulario PPGR1'!#REF!)</f>
        <v>#REF!</v>
      </c>
      <c r="E167" s="206" t="e">
        <f>IF('Formulario PPGR5'!$G167="","",'Formulario PPGR1'!#REF!)</f>
        <v>#REF!</v>
      </c>
      <c r="F167" s="206" t="e">
        <f>IF('Formulario PPGR5'!$G167="","",'Formulario PPGR1'!#REF!)</f>
        <v>#REF!</v>
      </c>
      <c r="G167" s="192" t="s">
        <v>1139</v>
      </c>
      <c r="H167" s="701" t="s">
        <v>1273</v>
      </c>
      <c r="I167" s="734"/>
      <c r="J167" s="701"/>
      <c r="K167" s="698" t="s">
        <v>1313</v>
      </c>
      <c r="L167" s="192" t="s">
        <v>120</v>
      </c>
      <c r="M167" s="211" t="s">
        <v>1143</v>
      </c>
      <c r="N167" s="211" t="s">
        <v>997</v>
      </c>
      <c r="O167" s="212"/>
      <c r="P167" s="212" t="s">
        <v>993</v>
      </c>
      <c r="Q167" s="213" t="s">
        <v>994</v>
      </c>
      <c r="R167" s="195">
        <v>100</v>
      </c>
      <c r="S167" s="195"/>
      <c r="T167" s="180"/>
      <c r="U167" s="180"/>
      <c r="V167" s="200"/>
    </row>
    <row r="168" spans="2:22">
      <c r="B168" s="206" t="e">
        <f>IF('Formulario PPGR5'!$G168="","",CONCATENATE('Formulario PPGR5'!$C168,".",'Formulario PPGR5'!$D168,".",'Formulario PPGR5'!$E168,".",'Formulario PPGR5'!$F168))</f>
        <v>#REF!</v>
      </c>
      <c r="C168" s="206"/>
      <c r="D168" s="206" t="e">
        <f>IF('Formulario PPGR5'!$G168="","",'Formulario PPGR1'!#REF!)</f>
        <v>#REF!</v>
      </c>
      <c r="E168" s="206" t="e">
        <f>IF('Formulario PPGR5'!$G168="","",'Formulario PPGR1'!#REF!)</f>
        <v>#REF!</v>
      </c>
      <c r="F168" s="206" t="e">
        <f>IF('Formulario PPGR5'!$G168="","",'Formulario PPGR1'!#REF!)</f>
        <v>#REF!</v>
      </c>
      <c r="G168" s="192" t="s">
        <v>1139</v>
      </c>
      <c r="H168" s="701" t="s">
        <v>1273</v>
      </c>
      <c r="I168" s="734"/>
      <c r="J168" s="701"/>
      <c r="K168" s="698" t="s">
        <v>1314</v>
      </c>
      <c r="L168" s="192" t="s">
        <v>120</v>
      </c>
      <c r="M168" s="211" t="s">
        <v>1143</v>
      </c>
      <c r="N168" s="211" t="s">
        <v>997</v>
      </c>
      <c r="O168" s="212"/>
      <c r="P168" s="212" t="s">
        <v>993</v>
      </c>
      <c r="Q168" s="213" t="s">
        <v>994</v>
      </c>
      <c r="R168" s="195">
        <v>10</v>
      </c>
      <c r="S168" s="195"/>
      <c r="T168" s="180"/>
      <c r="U168" s="180"/>
      <c r="V168" s="200"/>
    </row>
    <row r="169" spans="2:22">
      <c r="B169" s="206" t="e">
        <f>IF('Formulario PPGR5'!$G169="","",CONCATENATE('Formulario PPGR5'!$C169,".",'Formulario PPGR5'!$D169,".",'Formulario PPGR5'!$E169,".",'Formulario PPGR5'!$F169))</f>
        <v>#REF!</v>
      </c>
      <c r="C169" s="206"/>
      <c r="D169" s="206" t="e">
        <f>IF('Formulario PPGR5'!$G169="","",'Formulario PPGR1'!#REF!)</f>
        <v>#REF!</v>
      </c>
      <c r="E169" s="206" t="e">
        <f>IF('Formulario PPGR5'!$G169="","",'Formulario PPGR1'!#REF!)</f>
        <v>#REF!</v>
      </c>
      <c r="F169" s="206" t="e">
        <f>IF('Formulario PPGR5'!$G169="","",'Formulario PPGR1'!#REF!)</f>
        <v>#REF!</v>
      </c>
      <c r="G169" s="192" t="s">
        <v>1139</v>
      </c>
      <c r="H169" s="701" t="s">
        <v>1273</v>
      </c>
      <c r="I169" s="734"/>
      <c r="J169" s="701"/>
      <c r="K169" s="698" t="s">
        <v>1315</v>
      </c>
      <c r="L169" s="192" t="s">
        <v>120</v>
      </c>
      <c r="M169" s="211" t="s">
        <v>1143</v>
      </c>
      <c r="N169" s="211" t="s">
        <v>997</v>
      </c>
      <c r="O169" s="212"/>
      <c r="P169" s="212" t="s">
        <v>993</v>
      </c>
      <c r="Q169" s="213" t="s">
        <v>994</v>
      </c>
      <c r="R169" s="195">
        <v>50</v>
      </c>
      <c r="S169" s="195"/>
      <c r="T169" s="180"/>
      <c r="U169" s="180"/>
      <c r="V169" s="200"/>
    </row>
    <row r="170" spans="2:22">
      <c r="B170" s="206" t="e">
        <f>IF('Formulario PPGR5'!$G170="","",CONCATENATE('Formulario PPGR5'!$C170,".",'Formulario PPGR5'!$D170,".",'Formulario PPGR5'!$E170,".",'Formulario PPGR5'!$F170))</f>
        <v>#REF!</v>
      </c>
      <c r="C170" s="206"/>
      <c r="D170" s="206" t="e">
        <f>IF('Formulario PPGR5'!$G170="","",'Formulario PPGR1'!#REF!)</f>
        <v>#REF!</v>
      </c>
      <c r="E170" s="206" t="e">
        <f>IF('Formulario PPGR5'!$G170="","",'Formulario PPGR1'!#REF!)</f>
        <v>#REF!</v>
      </c>
      <c r="F170" s="206" t="e">
        <f>IF('Formulario PPGR5'!$G170="","",'Formulario PPGR1'!#REF!)</f>
        <v>#REF!</v>
      </c>
      <c r="G170" s="192" t="s">
        <v>1139</v>
      </c>
      <c r="H170" s="701" t="s">
        <v>1273</v>
      </c>
      <c r="I170" s="734"/>
      <c r="J170" s="701"/>
      <c r="K170" s="698" t="s">
        <v>1316</v>
      </c>
      <c r="L170" s="192" t="s">
        <v>120</v>
      </c>
      <c r="M170" s="211" t="s">
        <v>1143</v>
      </c>
      <c r="N170" s="211" t="s">
        <v>997</v>
      </c>
      <c r="O170" s="212"/>
      <c r="P170" s="212" t="s">
        <v>993</v>
      </c>
      <c r="Q170" s="213" t="s">
        <v>994</v>
      </c>
      <c r="R170" s="195">
        <v>100</v>
      </c>
      <c r="S170" s="195"/>
      <c r="T170" s="180"/>
      <c r="U170" s="180"/>
      <c r="V170" s="200"/>
    </row>
    <row r="171" spans="2:22">
      <c r="B171" s="206" t="e">
        <f>IF('Formulario PPGR5'!$G171="","",CONCATENATE('Formulario PPGR5'!$C171,".",'Formulario PPGR5'!$D171,".",'Formulario PPGR5'!$E171,".",'Formulario PPGR5'!$F171))</f>
        <v>#REF!</v>
      </c>
      <c r="C171" s="206"/>
      <c r="D171" s="206" t="e">
        <f>IF('Formulario PPGR5'!$G171="","",'Formulario PPGR1'!#REF!)</f>
        <v>#REF!</v>
      </c>
      <c r="E171" s="206" t="e">
        <f>IF('Formulario PPGR5'!$G171="","",'Formulario PPGR1'!#REF!)</f>
        <v>#REF!</v>
      </c>
      <c r="F171" s="206" t="e">
        <f>IF('Formulario PPGR5'!$G171="","",'Formulario PPGR1'!#REF!)</f>
        <v>#REF!</v>
      </c>
      <c r="G171" s="192" t="s">
        <v>1139</v>
      </c>
      <c r="H171" s="701" t="s">
        <v>1273</v>
      </c>
      <c r="I171" s="734"/>
      <c r="J171" s="701"/>
      <c r="K171" s="698" t="s">
        <v>1317</v>
      </c>
      <c r="L171" s="192" t="s">
        <v>120</v>
      </c>
      <c r="M171" s="211" t="s">
        <v>1143</v>
      </c>
      <c r="N171" s="211" t="s">
        <v>997</v>
      </c>
      <c r="O171" s="212"/>
      <c r="P171" s="212" t="s">
        <v>993</v>
      </c>
      <c r="Q171" s="213" t="s">
        <v>994</v>
      </c>
      <c r="R171" s="195">
        <v>2</v>
      </c>
      <c r="S171" s="195"/>
      <c r="T171" s="180"/>
      <c r="U171" s="180"/>
      <c r="V171" s="200"/>
    </row>
    <row r="172" spans="2:22" ht="25.5">
      <c r="B172" s="206" t="e">
        <f>IF('Formulario PPGR5'!$G172="","",CONCATENATE('Formulario PPGR5'!$C172,".",'Formulario PPGR5'!$D172,".",'Formulario PPGR5'!$E172,".",'Formulario PPGR5'!$F172))</f>
        <v>#REF!</v>
      </c>
      <c r="C172" s="206"/>
      <c r="D172" s="206" t="e">
        <f>IF('Formulario PPGR5'!$G172="","",'Formulario PPGR1'!#REF!)</f>
        <v>#REF!</v>
      </c>
      <c r="E172" s="206" t="e">
        <f>IF('Formulario PPGR5'!$G172="","",'Formulario PPGR1'!#REF!)</f>
        <v>#REF!</v>
      </c>
      <c r="F172" s="206" t="e">
        <f>IF('Formulario PPGR5'!$G172="","",'Formulario PPGR1'!#REF!)</f>
        <v>#REF!</v>
      </c>
      <c r="G172" s="192" t="s">
        <v>1139</v>
      </c>
      <c r="H172" s="701" t="s">
        <v>1273</v>
      </c>
      <c r="I172" s="734"/>
      <c r="J172" s="701"/>
      <c r="K172" s="698" t="s">
        <v>1318</v>
      </c>
      <c r="L172" s="192" t="s">
        <v>120</v>
      </c>
      <c r="M172" s="211" t="s">
        <v>1143</v>
      </c>
      <c r="N172" s="211" t="s">
        <v>997</v>
      </c>
      <c r="O172" s="212"/>
      <c r="P172" s="212" t="s">
        <v>993</v>
      </c>
      <c r="Q172" s="213" t="s">
        <v>994</v>
      </c>
      <c r="R172" s="195">
        <v>25</v>
      </c>
      <c r="S172" s="195"/>
      <c r="T172" s="180"/>
      <c r="U172" s="180"/>
      <c r="V172" s="200"/>
    </row>
    <row r="173" spans="2:22">
      <c r="B173" s="206" t="e">
        <f>IF('Formulario PPGR5'!$G173="","",CONCATENATE('Formulario PPGR5'!$C173,".",'Formulario PPGR5'!$D173,".",'Formulario PPGR5'!$E173,".",'Formulario PPGR5'!$F173))</f>
        <v>#REF!</v>
      </c>
      <c r="C173" s="206"/>
      <c r="D173" s="206" t="e">
        <f>IF('Formulario PPGR5'!$G173="","",'Formulario PPGR1'!#REF!)</f>
        <v>#REF!</v>
      </c>
      <c r="E173" s="206" t="e">
        <f>IF('Formulario PPGR5'!$G173="","",'Formulario PPGR1'!#REF!)</f>
        <v>#REF!</v>
      </c>
      <c r="F173" s="206" t="e">
        <f>IF('Formulario PPGR5'!$G173="","",'Formulario PPGR1'!#REF!)</f>
        <v>#REF!</v>
      </c>
      <c r="G173" s="192" t="s">
        <v>1139</v>
      </c>
      <c r="H173" s="701" t="s">
        <v>1170</v>
      </c>
      <c r="I173" s="734"/>
      <c r="J173" s="701"/>
      <c r="K173" s="698" t="s">
        <v>1319</v>
      </c>
      <c r="L173" s="192" t="s">
        <v>991</v>
      </c>
      <c r="M173" s="211" t="s">
        <v>1320</v>
      </c>
      <c r="N173" s="211" t="s">
        <v>997</v>
      </c>
      <c r="O173" s="212"/>
      <c r="P173" s="213" t="s">
        <v>997</v>
      </c>
      <c r="Q173" s="213" t="s">
        <v>994</v>
      </c>
      <c r="R173" s="195">
        <v>210</v>
      </c>
      <c r="S173" s="195"/>
      <c r="T173" s="180"/>
      <c r="U173" s="180"/>
      <c r="V173" s="200"/>
    </row>
    <row r="174" spans="2:22">
      <c r="B174" s="206" t="e">
        <f>IF('Formulario PPGR5'!$G174="","",CONCATENATE('Formulario PPGR5'!$C174,".",'Formulario PPGR5'!$D174,".",'Formulario PPGR5'!$E174,".",'Formulario PPGR5'!$F174))</f>
        <v>#REF!</v>
      </c>
      <c r="C174" s="206"/>
      <c r="D174" s="206" t="e">
        <f>IF('Formulario PPGR5'!$G174="","",'Formulario PPGR1'!#REF!)</f>
        <v>#REF!</v>
      </c>
      <c r="E174" s="206" t="e">
        <f>IF('Formulario PPGR5'!$G174="","",'Formulario PPGR1'!#REF!)</f>
        <v>#REF!</v>
      </c>
      <c r="F174" s="206" t="e">
        <f>IF('Formulario PPGR5'!$G174="","",'Formulario PPGR1'!#REF!)</f>
        <v>#REF!</v>
      </c>
      <c r="G174" s="192" t="s">
        <v>1139</v>
      </c>
      <c r="H174" s="701" t="s">
        <v>1170</v>
      </c>
      <c r="I174" s="734"/>
      <c r="J174" s="701"/>
      <c r="K174" s="698" t="s">
        <v>1321</v>
      </c>
      <c r="L174" s="192" t="s">
        <v>991</v>
      </c>
      <c r="M174" s="211" t="s">
        <v>1320</v>
      </c>
      <c r="N174" s="211" t="s">
        <v>997</v>
      </c>
      <c r="O174" s="212"/>
      <c r="P174" s="213" t="s">
        <v>997</v>
      </c>
      <c r="Q174" s="213" t="s">
        <v>994</v>
      </c>
      <c r="R174" s="195">
        <v>12</v>
      </c>
      <c r="S174" s="195"/>
      <c r="T174" s="180"/>
      <c r="U174" s="180"/>
      <c r="V174" s="200"/>
    </row>
    <row r="175" spans="2:22">
      <c r="B175" s="206" t="e">
        <f>IF('Formulario PPGR5'!$G175="","",CONCATENATE('Formulario PPGR5'!$C175,".",'Formulario PPGR5'!$D175,".",'Formulario PPGR5'!$E175,".",'Formulario PPGR5'!$F175))</f>
        <v>#REF!</v>
      </c>
      <c r="C175" s="206"/>
      <c r="D175" s="206" t="e">
        <f>IF('Formulario PPGR5'!$G175="","",'Formulario PPGR1'!#REF!)</f>
        <v>#REF!</v>
      </c>
      <c r="E175" s="206" t="e">
        <f>IF('Formulario PPGR5'!$G175="","",'Formulario PPGR1'!#REF!)</f>
        <v>#REF!</v>
      </c>
      <c r="F175" s="206" t="e">
        <f>IF('Formulario PPGR5'!$G175="","",'Formulario PPGR1'!#REF!)</f>
        <v>#REF!</v>
      </c>
      <c r="G175" s="192" t="s">
        <v>1139</v>
      </c>
      <c r="H175" s="701" t="s">
        <v>1170</v>
      </c>
      <c r="I175" s="734"/>
      <c r="J175" s="701"/>
      <c r="K175" s="698" t="s">
        <v>1322</v>
      </c>
      <c r="L175" s="192" t="s">
        <v>991</v>
      </c>
      <c r="M175" s="211" t="s">
        <v>1320</v>
      </c>
      <c r="N175" s="211" t="s">
        <v>997</v>
      </c>
      <c r="O175" s="212"/>
      <c r="P175" s="213" t="s">
        <v>997</v>
      </c>
      <c r="Q175" s="213" t="s">
        <v>994</v>
      </c>
      <c r="R175" s="195">
        <v>21</v>
      </c>
      <c r="S175" s="195"/>
      <c r="T175" s="180"/>
      <c r="U175" s="180"/>
      <c r="V175" s="200"/>
    </row>
    <row r="176" spans="2:22">
      <c r="B176" s="206" t="e">
        <f>IF('Formulario PPGR5'!$G176="","",CONCATENATE('Formulario PPGR5'!$C176,".",'Formulario PPGR5'!$D176,".",'Formulario PPGR5'!$E176,".",'Formulario PPGR5'!$F176))</f>
        <v>#REF!</v>
      </c>
      <c r="C176" s="206"/>
      <c r="D176" s="206" t="e">
        <f>IF('Formulario PPGR5'!$G176="","",'Formulario PPGR1'!#REF!)</f>
        <v>#REF!</v>
      </c>
      <c r="E176" s="206" t="e">
        <f>IF('Formulario PPGR5'!$G176="","",'Formulario PPGR1'!#REF!)</f>
        <v>#REF!</v>
      </c>
      <c r="F176" s="206" t="e">
        <f>IF('Formulario PPGR5'!$G176="","",'Formulario PPGR1'!#REF!)</f>
        <v>#REF!</v>
      </c>
      <c r="G176" s="192" t="s">
        <v>1139</v>
      </c>
      <c r="H176" s="701" t="s">
        <v>1170</v>
      </c>
      <c r="I176" s="734"/>
      <c r="J176" s="701"/>
      <c r="K176" s="701" t="s">
        <v>1323</v>
      </c>
      <c r="L176" s="192" t="s">
        <v>991</v>
      </c>
      <c r="M176" s="211" t="s">
        <v>1320</v>
      </c>
      <c r="N176" s="211" t="s">
        <v>997</v>
      </c>
      <c r="O176" s="212"/>
      <c r="P176" s="213" t="s">
        <v>997</v>
      </c>
      <c r="Q176" s="213" t="s">
        <v>994</v>
      </c>
      <c r="R176" s="195">
        <v>1091</v>
      </c>
      <c r="S176" s="195"/>
      <c r="T176" s="180"/>
      <c r="U176" s="180"/>
      <c r="V176" s="200"/>
    </row>
    <row r="177" spans="2:22">
      <c r="B177" s="206" t="e">
        <f>IF('Formulario PPGR5'!$G177="","",CONCATENATE('Formulario PPGR5'!$C177,".",'Formulario PPGR5'!$D177,".",'Formulario PPGR5'!$E177,".",'Formulario PPGR5'!$F177))</f>
        <v>#REF!</v>
      </c>
      <c r="C177" s="206"/>
      <c r="D177" s="206" t="e">
        <f>IF('Formulario PPGR5'!$G177="","",'Formulario PPGR1'!#REF!)</f>
        <v>#REF!</v>
      </c>
      <c r="E177" s="206" t="e">
        <f>IF('Formulario PPGR5'!$G177="","",'Formulario PPGR1'!#REF!)</f>
        <v>#REF!</v>
      </c>
      <c r="F177" s="206" t="e">
        <f>IF('Formulario PPGR5'!$G177="","",'Formulario PPGR1'!#REF!)</f>
        <v>#REF!</v>
      </c>
      <c r="G177" s="192" t="s">
        <v>1139</v>
      </c>
      <c r="H177" s="701" t="s">
        <v>1170</v>
      </c>
      <c r="I177" s="734"/>
      <c r="J177" s="701"/>
      <c r="K177" s="701" t="s">
        <v>1321</v>
      </c>
      <c r="L177" s="192" t="s">
        <v>991</v>
      </c>
      <c r="M177" s="211" t="s">
        <v>1320</v>
      </c>
      <c r="N177" s="211" t="s">
        <v>997</v>
      </c>
      <c r="O177" s="212"/>
      <c r="P177" s="213" t="s">
        <v>997</v>
      </c>
      <c r="Q177" s="213" t="s">
        <v>994</v>
      </c>
      <c r="R177" s="195">
        <v>32</v>
      </c>
      <c r="S177" s="195"/>
      <c r="T177" s="180"/>
      <c r="U177" s="180"/>
      <c r="V177" s="200"/>
    </row>
    <row r="178" spans="2:22">
      <c r="B178" s="206" t="e">
        <f>IF('Formulario PPGR5'!$G178="","",CONCATENATE('Formulario PPGR5'!$C178,".",'Formulario PPGR5'!$D178,".",'Formulario PPGR5'!$E178,".",'Formulario PPGR5'!$F178))</f>
        <v>#REF!</v>
      </c>
      <c r="C178" s="206"/>
      <c r="D178" s="206" t="e">
        <f>IF('Formulario PPGR5'!$G178="","",'Formulario PPGR1'!#REF!)</f>
        <v>#REF!</v>
      </c>
      <c r="E178" s="206" t="e">
        <f>IF('Formulario PPGR5'!$G178="","",'Formulario PPGR1'!#REF!)</f>
        <v>#REF!</v>
      </c>
      <c r="F178" s="206" t="e">
        <f>IF('Formulario PPGR5'!$G178="","",'Formulario PPGR1'!#REF!)</f>
        <v>#REF!</v>
      </c>
      <c r="G178" s="192" t="s">
        <v>1139</v>
      </c>
      <c r="H178" s="701" t="s">
        <v>1170</v>
      </c>
      <c r="I178" s="734"/>
      <c r="J178" s="701"/>
      <c r="K178" s="701" t="s">
        <v>1324</v>
      </c>
      <c r="L178" s="192" t="s">
        <v>991</v>
      </c>
      <c r="M178" s="211" t="s">
        <v>1320</v>
      </c>
      <c r="N178" s="211" t="s">
        <v>997</v>
      </c>
      <c r="O178" s="212"/>
      <c r="P178" s="213" t="s">
        <v>997</v>
      </c>
      <c r="Q178" s="213" t="s">
        <v>994</v>
      </c>
      <c r="R178" s="195">
        <v>62</v>
      </c>
      <c r="S178" s="195"/>
      <c r="T178" s="180"/>
      <c r="U178" s="180"/>
      <c r="V178" s="200"/>
    </row>
    <row r="179" spans="2:22">
      <c r="B179" s="206" t="e">
        <f>IF('Formulario PPGR5'!$G179="","",CONCATENATE('Formulario PPGR5'!$C179,".",'Formulario PPGR5'!$D179,".",'Formulario PPGR5'!$E179,".",'Formulario PPGR5'!$F179))</f>
        <v>#REF!</v>
      </c>
      <c r="C179" s="206"/>
      <c r="D179" s="206" t="e">
        <f>IF('Formulario PPGR5'!$G179="","",'Formulario PPGR1'!#REF!)</f>
        <v>#REF!</v>
      </c>
      <c r="E179" s="206" t="e">
        <f>IF('Formulario PPGR5'!$G179="","",'Formulario PPGR1'!#REF!)</f>
        <v>#REF!</v>
      </c>
      <c r="F179" s="206" t="e">
        <f>IF('Formulario PPGR5'!$G179="","",'Formulario PPGR1'!#REF!)</f>
        <v>#REF!</v>
      </c>
      <c r="G179" s="192" t="s">
        <v>1139</v>
      </c>
      <c r="H179" s="701" t="s">
        <v>1170</v>
      </c>
      <c r="I179" s="734"/>
      <c r="J179" s="701"/>
      <c r="K179" s="698" t="s">
        <v>1325</v>
      </c>
      <c r="L179" s="192" t="s">
        <v>991</v>
      </c>
      <c r="M179" s="211" t="s">
        <v>1320</v>
      </c>
      <c r="N179" s="211" t="s">
        <v>997</v>
      </c>
      <c r="O179" s="212"/>
      <c r="P179" s="213" t="s">
        <v>997</v>
      </c>
      <c r="Q179" s="213" t="s">
        <v>994</v>
      </c>
      <c r="R179" s="195">
        <v>37</v>
      </c>
      <c r="S179" s="195"/>
      <c r="T179" s="180"/>
      <c r="U179" s="180"/>
      <c r="V179" s="200"/>
    </row>
    <row r="180" spans="2:22">
      <c r="B180" s="206" t="e">
        <f>IF('Formulario PPGR5'!$G180="","",CONCATENATE('Formulario PPGR5'!$C180,".",'Formulario PPGR5'!$D180,".",'Formulario PPGR5'!$E180,".",'Formulario PPGR5'!$F180))</f>
        <v>#REF!</v>
      </c>
      <c r="C180" s="206"/>
      <c r="D180" s="206" t="e">
        <f>IF('Formulario PPGR5'!$G180="","",'Formulario PPGR1'!#REF!)</f>
        <v>#REF!</v>
      </c>
      <c r="E180" s="206" t="e">
        <f>IF('Formulario PPGR5'!$G180="","",'Formulario PPGR1'!#REF!)</f>
        <v>#REF!</v>
      </c>
      <c r="F180" s="206" t="e">
        <f>IF('Formulario PPGR5'!$G180="","",'Formulario PPGR1'!#REF!)</f>
        <v>#REF!</v>
      </c>
      <c r="G180" s="192" t="s">
        <v>1139</v>
      </c>
      <c r="H180" s="701" t="s">
        <v>1170</v>
      </c>
      <c r="I180" s="734"/>
      <c r="J180" s="701"/>
      <c r="K180" s="698" t="s">
        <v>1326</v>
      </c>
      <c r="L180" s="192" t="s">
        <v>991</v>
      </c>
      <c r="M180" s="211" t="s">
        <v>1320</v>
      </c>
      <c r="N180" s="211" t="s">
        <v>997</v>
      </c>
      <c r="O180" s="212"/>
      <c r="P180" s="213" t="s">
        <v>997</v>
      </c>
      <c r="Q180" s="213" t="s">
        <v>994</v>
      </c>
      <c r="R180" s="195">
        <v>61</v>
      </c>
      <c r="S180" s="195"/>
      <c r="T180" s="180"/>
      <c r="U180" s="180"/>
      <c r="V180" s="200"/>
    </row>
    <row r="181" spans="2:22">
      <c r="B181" s="206" t="e">
        <f>IF('Formulario PPGR5'!$G181="","",CONCATENATE('Formulario PPGR5'!$C181,".",'Formulario PPGR5'!$D181,".",'Formulario PPGR5'!$E181,".",'Formulario PPGR5'!$F181))</f>
        <v>#REF!</v>
      </c>
      <c r="C181" s="206"/>
      <c r="D181" s="206" t="e">
        <f>IF('Formulario PPGR5'!$G181="","",'Formulario PPGR1'!#REF!)</f>
        <v>#REF!</v>
      </c>
      <c r="E181" s="206" t="e">
        <f>IF('Formulario PPGR5'!$G181="","",'Formulario PPGR1'!#REF!)</f>
        <v>#REF!</v>
      </c>
      <c r="F181" s="206" t="e">
        <f>IF('Formulario PPGR5'!$G181="","",'Formulario PPGR1'!#REF!)</f>
        <v>#REF!</v>
      </c>
      <c r="G181" s="192" t="s">
        <v>1139</v>
      </c>
      <c r="H181" s="701" t="s">
        <v>1170</v>
      </c>
      <c r="I181" s="734"/>
      <c r="J181" s="701"/>
      <c r="K181" s="698" t="s">
        <v>1327</v>
      </c>
      <c r="L181" s="192" t="s">
        <v>991</v>
      </c>
      <c r="M181" s="211" t="s">
        <v>1320</v>
      </c>
      <c r="N181" s="211" t="s">
        <v>997</v>
      </c>
      <c r="O181" s="212"/>
      <c r="P181" s="213" t="s">
        <v>997</v>
      </c>
      <c r="Q181" s="213" t="s">
        <v>994</v>
      </c>
      <c r="R181" s="195">
        <v>31</v>
      </c>
      <c r="S181" s="195"/>
      <c r="T181" s="180"/>
      <c r="U181" s="180"/>
      <c r="V181" s="200"/>
    </row>
    <row r="182" spans="2:22">
      <c r="B182" s="206" t="e">
        <f>IF('Formulario PPGR5'!$G182="","",CONCATENATE('Formulario PPGR5'!$C182,".",'Formulario PPGR5'!$D182,".",'Formulario PPGR5'!$E182,".",'Formulario PPGR5'!$F182))</f>
        <v>#REF!</v>
      </c>
      <c r="C182" s="206"/>
      <c r="D182" s="206" t="e">
        <f>IF('Formulario PPGR5'!$G182="","",'Formulario PPGR1'!#REF!)</f>
        <v>#REF!</v>
      </c>
      <c r="E182" s="206" t="e">
        <f>IF('Formulario PPGR5'!$G182="","",'Formulario PPGR1'!#REF!)</f>
        <v>#REF!</v>
      </c>
      <c r="F182" s="206" t="e">
        <f>IF('Formulario PPGR5'!$G182="","",'Formulario PPGR1'!#REF!)</f>
        <v>#REF!</v>
      </c>
      <c r="G182" s="192" t="s">
        <v>1139</v>
      </c>
      <c r="H182" s="701" t="s">
        <v>1170</v>
      </c>
      <c r="I182" s="734"/>
      <c r="J182" s="701"/>
      <c r="K182" s="698" t="s">
        <v>1328</v>
      </c>
      <c r="L182" s="192" t="s">
        <v>991</v>
      </c>
      <c r="M182" s="211" t="s">
        <v>1320</v>
      </c>
      <c r="N182" s="211" t="s">
        <v>997</v>
      </c>
      <c r="O182" s="212"/>
      <c r="P182" s="213" t="s">
        <v>997</v>
      </c>
      <c r="Q182" s="213" t="s">
        <v>994</v>
      </c>
      <c r="R182" s="195">
        <v>31</v>
      </c>
      <c r="S182" s="195"/>
      <c r="T182" s="180"/>
      <c r="U182" s="180"/>
      <c r="V182" s="200"/>
    </row>
    <row r="183" spans="2:22">
      <c r="B183" s="206" t="e">
        <f>IF('Formulario PPGR5'!$G183="","",CONCATENATE('Formulario PPGR5'!$C183,".",'Formulario PPGR5'!$D183,".",'Formulario PPGR5'!$E183,".",'Formulario PPGR5'!$F183))</f>
        <v>#REF!</v>
      </c>
      <c r="C183" s="206"/>
      <c r="D183" s="206" t="e">
        <f>IF('Formulario PPGR5'!$G183="","",'Formulario PPGR1'!#REF!)</f>
        <v>#REF!</v>
      </c>
      <c r="E183" s="206" t="e">
        <f>IF('Formulario PPGR5'!$G183="","",'Formulario PPGR1'!#REF!)</f>
        <v>#REF!</v>
      </c>
      <c r="F183" s="206" t="e">
        <f>IF('Formulario PPGR5'!$G183="","",'Formulario PPGR1'!#REF!)</f>
        <v>#REF!</v>
      </c>
      <c r="G183" s="192" t="s">
        <v>1139</v>
      </c>
      <c r="H183" s="701" t="s">
        <v>1170</v>
      </c>
      <c r="I183" s="734"/>
      <c r="J183" s="701"/>
      <c r="K183" s="698" t="s">
        <v>1329</v>
      </c>
      <c r="L183" s="192" t="s">
        <v>991</v>
      </c>
      <c r="M183" s="211" t="s">
        <v>1320</v>
      </c>
      <c r="N183" s="211" t="s">
        <v>997</v>
      </c>
      <c r="O183" s="212"/>
      <c r="P183" s="213" t="s">
        <v>997</v>
      </c>
      <c r="Q183" s="213" t="s">
        <v>994</v>
      </c>
      <c r="R183" s="195">
        <v>45</v>
      </c>
      <c r="S183" s="195"/>
      <c r="T183" s="180"/>
      <c r="U183" s="180"/>
      <c r="V183" s="200"/>
    </row>
    <row r="184" spans="2:22">
      <c r="B184" s="206" t="e">
        <f>IF('Formulario PPGR5'!$G184="","",CONCATENATE('Formulario PPGR5'!$C184,".",'Formulario PPGR5'!$D184,".",'Formulario PPGR5'!$E184,".",'Formulario PPGR5'!$F184))</f>
        <v>#REF!</v>
      </c>
      <c r="C184" s="206"/>
      <c r="D184" s="206" t="e">
        <f>IF('Formulario PPGR5'!$G184="","",'Formulario PPGR1'!#REF!)</f>
        <v>#REF!</v>
      </c>
      <c r="E184" s="206" t="e">
        <f>IF('Formulario PPGR5'!$G184="","",'Formulario PPGR1'!#REF!)</f>
        <v>#REF!</v>
      </c>
      <c r="F184" s="206" t="e">
        <f>IF('Formulario PPGR5'!$G184="","",'Formulario PPGR1'!#REF!)</f>
        <v>#REF!</v>
      </c>
      <c r="G184" s="192" t="s">
        <v>1139</v>
      </c>
      <c r="H184" s="701" t="s">
        <v>1170</v>
      </c>
      <c r="I184" s="734"/>
      <c r="J184" s="701"/>
      <c r="K184" s="698" t="s">
        <v>1330</v>
      </c>
      <c r="L184" s="192" t="s">
        <v>991</v>
      </c>
      <c r="M184" s="211" t="s">
        <v>1320</v>
      </c>
      <c r="N184" s="211" t="s">
        <v>997</v>
      </c>
      <c r="O184" s="212"/>
      <c r="P184" s="213" t="s">
        <v>997</v>
      </c>
      <c r="Q184" s="213" t="s">
        <v>994</v>
      </c>
      <c r="R184" s="195">
        <v>45</v>
      </c>
      <c r="S184" s="195"/>
      <c r="T184" s="180"/>
      <c r="U184" s="180"/>
      <c r="V184" s="200"/>
    </row>
    <row r="185" spans="2:22">
      <c r="B185" s="206" t="e">
        <f>IF('Formulario PPGR5'!$G185="","",CONCATENATE('Formulario PPGR5'!$C185,".",'Formulario PPGR5'!$D185,".",'Formulario PPGR5'!$E185,".",'Formulario PPGR5'!$F185))</f>
        <v>#REF!</v>
      </c>
      <c r="C185" s="206"/>
      <c r="D185" s="206" t="e">
        <f>IF('Formulario PPGR5'!$G185="","",'Formulario PPGR1'!#REF!)</f>
        <v>#REF!</v>
      </c>
      <c r="E185" s="206" t="e">
        <f>IF('Formulario PPGR5'!$G185="","",'Formulario PPGR1'!#REF!)</f>
        <v>#REF!</v>
      </c>
      <c r="F185" s="206" t="e">
        <f>IF('Formulario PPGR5'!$G185="","",'Formulario PPGR1'!#REF!)</f>
        <v>#REF!</v>
      </c>
      <c r="G185" s="192" t="s">
        <v>1139</v>
      </c>
      <c r="H185" s="701" t="s">
        <v>1170</v>
      </c>
      <c r="I185" s="734"/>
      <c r="J185" s="701"/>
      <c r="K185" s="698" t="s">
        <v>1331</v>
      </c>
      <c r="L185" s="192" t="s">
        <v>991</v>
      </c>
      <c r="M185" s="211" t="s">
        <v>1320</v>
      </c>
      <c r="N185" s="211" t="s">
        <v>997</v>
      </c>
      <c r="O185" s="212"/>
      <c r="P185" s="213" t="s">
        <v>997</v>
      </c>
      <c r="Q185" s="213" t="s">
        <v>994</v>
      </c>
      <c r="R185" s="195">
        <v>15</v>
      </c>
      <c r="S185" s="195"/>
      <c r="T185" s="180"/>
      <c r="U185" s="180"/>
      <c r="V185" s="200"/>
    </row>
    <row r="186" spans="2:22">
      <c r="B186" s="206" t="e">
        <f>IF('Formulario PPGR5'!$G186="","",CONCATENATE('Formulario PPGR5'!$C186,".",'Formulario PPGR5'!$D186,".",'Formulario PPGR5'!$E186,".",'Formulario PPGR5'!$F186))</f>
        <v>#REF!</v>
      </c>
      <c r="C186" s="206"/>
      <c r="D186" s="206" t="e">
        <f>IF('Formulario PPGR5'!$G186="","",'Formulario PPGR1'!#REF!)</f>
        <v>#REF!</v>
      </c>
      <c r="E186" s="206" t="e">
        <f>IF('Formulario PPGR5'!$G186="","",'Formulario PPGR1'!#REF!)</f>
        <v>#REF!</v>
      </c>
      <c r="F186" s="206" t="e">
        <f>IF('Formulario PPGR5'!$G186="","",'Formulario PPGR1'!#REF!)</f>
        <v>#REF!</v>
      </c>
      <c r="G186" s="192" t="s">
        <v>1139</v>
      </c>
      <c r="H186" s="701" t="s">
        <v>1170</v>
      </c>
      <c r="I186" s="734"/>
      <c r="J186" s="701"/>
      <c r="K186" s="698" t="s">
        <v>1332</v>
      </c>
      <c r="L186" s="192" t="s">
        <v>991</v>
      </c>
      <c r="M186" s="211" t="s">
        <v>1320</v>
      </c>
      <c r="N186" s="211" t="s">
        <v>997</v>
      </c>
      <c r="O186" s="212"/>
      <c r="P186" s="213" t="s">
        <v>997</v>
      </c>
      <c r="Q186" s="213" t="s">
        <v>994</v>
      </c>
      <c r="R186" s="195">
        <v>6</v>
      </c>
      <c r="S186" s="195"/>
      <c r="T186" s="180"/>
      <c r="U186" s="180"/>
      <c r="V186" s="200"/>
    </row>
    <row r="187" spans="2:22">
      <c r="B187" s="206" t="e">
        <f>IF('Formulario PPGR5'!$G187="","",CONCATENATE('Formulario PPGR5'!$C187,".",'Formulario PPGR5'!$D187,".",'Formulario PPGR5'!$E187,".",'Formulario PPGR5'!$F187))</f>
        <v>#REF!</v>
      </c>
      <c r="C187" s="206"/>
      <c r="D187" s="206" t="e">
        <f>IF('Formulario PPGR5'!$G187="","",'Formulario PPGR1'!#REF!)</f>
        <v>#REF!</v>
      </c>
      <c r="E187" s="206" t="e">
        <f>IF('Formulario PPGR5'!$G187="","",'Formulario PPGR1'!#REF!)</f>
        <v>#REF!</v>
      </c>
      <c r="F187" s="206" t="e">
        <f>IF('Formulario PPGR5'!$G187="","",'Formulario PPGR1'!#REF!)</f>
        <v>#REF!</v>
      </c>
      <c r="G187" s="192" t="s">
        <v>1139</v>
      </c>
      <c r="H187" s="701" t="s">
        <v>1170</v>
      </c>
      <c r="I187" s="734"/>
      <c r="J187" s="701"/>
      <c r="K187" s="698" t="s">
        <v>1333</v>
      </c>
      <c r="L187" s="192" t="s">
        <v>991</v>
      </c>
      <c r="M187" s="211" t="s">
        <v>1320</v>
      </c>
      <c r="N187" s="211" t="s">
        <v>997</v>
      </c>
      <c r="O187" s="212"/>
      <c r="P187" s="213" t="s">
        <v>997</v>
      </c>
      <c r="Q187" s="213" t="s">
        <v>994</v>
      </c>
      <c r="R187" s="195">
        <v>120</v>
      </c>
      <c r="S187" s="195"/>
      <c r="T187" s="180"/>
      <c r="U187" s="180"/>
      <c r="V187" s="200"/>
    </row>
    <row r="188" spans="2:22">
      <c r="B188" s="206" t="e">
        <f>IF('Formulario PPGR5'!$G188="","",CONCATENATE('Formulario PPGR5'!$C188,".",'Formulario PPGR5'!$D188,".",'Formulario PPGR5'!$E188,".",'Formulario PPGR5'!$F188))</f>
        <v>#REF!</v>
      </c>
      <c r="C188" s="206"/>
      <c r="D188" s="206" t="e">
        <f>IF('Formulario PPGR5'!$G188="","",'Formulario PPGR1'!#REF!)</f>
        <v>#REF!</v>
      </c>
      <c r="E188" s="206" t="e">
        <f>IF('Formulario PPGR5'!$G188="","",'Formulario PPGR1'!#REF!)</f>
        <v>#REF!</v>
      </c>
      <c r="F188" s="206" t="e">
        <f>IF('Formulario PPGR5'!$G188="","",'Formulario PPGR1'!#REF!)</f>
        <v>#REF!</v>
      </c>
      <c r="G188" s="192" t="s">
        <v>1139</v>
      </c>
      <c r="H188" s="701" t="s">
        <v>1170</v>
      </c>
      <c r="I188" s="734"/>
      <c r="J188" s="701"/>
      <c r="K188" s="698" t="s">
        <v>1334</v>
      </c>
      <c r="L188" s="192" t="s">
        <v>991</v>
      </c>
      <c r="M188" s="211" t="s">
        <v>1320</v>
      </c>
      <c r="N188" s="211" t="s">
        <v>997</v>
      </c>
      <c r="O188" s="212"/>
      <c r="P188" s="213" t="s">
        <v>997</v>
      </c>
      <c r="Q188" s="213" t="s">
        <v>994</v>
      </c>
      <c r="R188" s="195">
        <v>120</v>
      </c>
      <c r="S188" s="195"/>
      <c r="T188" s="180"/>
      <c r="U188" s="180"/>
      <c r="V188" s="200"/>
    </row>
    <row r="189" spans="2:22" ht="25.5">
      <c r="B189" s="206" t="e">
        <f>IF('Formulario PPGR5'!$G189="","",CONCATENATE('Formulario PPGR5'!$C189,".",'Formulario PPGR5'!$D189,".",'Formulario PPGR5'!$E189,".",'Formulario PPGR5'!$F189))</f>
        <v>#REF!</v>
      </c>
      <c r="C189" s="206"/>
      <c r="D189" s="206" t="e">
        <f>IF('Formulario PPGR5'!$G189="","",'Formulario PPGR1'!#REF!)</f>
        <v>#REF!</v>
      </c>
      <c r="E189" s="206" t="e">
        <f>IF('Formulario PPGR5'!$G189="","",'Formulario PPGR1'!#REF!)</f>
        <v>#REF!</v>
      </c>
      <c r="F189" s="206" t="e">
        <f>IF('Formulario PPGR5'!$G189="","",'Formulario PPGR1'!#REF!)</f>
        <v>#REF!</v>
      </c>
      <c r="G189" s="192" t="s">
        <v>1139</v>
      </c>
      <c r="H189" s="701" t="s">
        <v>1170</v>
      </c>
      <c r="I189" s="734"/>
      <c r="J189" s="701"/>
      <c r="K189" s="698" t="s">
        <v>1335</v>
      </c>
      <c r="L189" s="192" t="s">
        <v>991</v>
      </c>
      <c r="M189" s="211" t="s">
        <v>1320</v>
      </c>
      <c r="N189" s="211" t="s">
        <v>997</v>
      </c>
      <c r="O189" s="212"/>
      <c r="P189" s="213" t="s">
        <v>997</v>
      </c>
      <c r="Q189" s="213" t="s">
        <v>994</v>
      </c>
      <c r="R189" s="195">
        <v>8</v>
      </c>
      <c r="S189" s="195"/>
      <c r="T189" s="180"/>
      <c r="U189" s="180"/>
      <c r="V189" s="200"/>
    </row>
    <row r="190" spans="2:22">
      <c r="B190" s="206" t="e">
        <f>IF('Formulario PPGR5'!$G190="","",CONCATENATE('Formulario PPGR5'!$C190,".",'Formulario PPGR5'!$D190,".",'Formulario PPGR5'!$E190,".",'Formulario PPGR5'!$F190))</f>
        <v>#REF!</v>
      </c>
      <c r="C190" s="206"/>
      <c r="D190" s="206" t="e">
        <f>IF('Formulario PPGR5'!$G190="","",'Formulario PPGR1'!#REF!)</f>
        <v>#REF!</v>
      </c>
      <c r="E190" s="206" t="e">
        <f>IF('Formulario PPGR5'!$G190="","",'Formulario PPGR1'!#REF!)</f>
        <v>#REF!</v>
      </c>
      <c r="F190" s="206" t="e">
        <f>IF('Formulario PPGR5'!$G190="","",'Formulario PPGR1'!#REF!)</f>
        <v>#REF!</v>
      </c>
      <c r="G190" s="192" t="s">
        <v>1139</v>
      </c>
      <c r="H190" s="701" t="s">
        <v>1170</v>
      </c>
      <c r="I190" s="734"/>
      <c r="J190" s="701"/>
      <c r="K190" s="698" t="s">
        <v>1336</v>
      </c>
      <c r="L190" s="192" t="s">
        <v>991</v>
      </c>
      <c r="M190" s="211" t="s">
        <v>1320</v>
      </c>
      <c r="N190" s="211" t="s">
        <v>997</v>
      </c>
      <c r="O190" s="212"/>
      <c r="P190" s="213" t="s">
        <v>997</v>
      </c>
      <c r="Q190" s="213" t="s">
        <v>994</v>
      </c>
      <c r="R190" s="195">
        <v>12</v>
      </c>
      <c r="S190" s="195"/>
      <c r="T190" s="180"/>
      <c r="U190" s="180"/>
      <c r="V190" s="200"/>
    </row>
    <row r="191" spans="2:22">
      <c r="B191" s="206" t="e">
        <f>IF('Formulario PPGR5'!$G191="","",CONCATENATE('Formulario PPGR5'!$C191,".",'Formulario PPGR5'!$D191,".",'Formulario PPGR5'!$E191,".",'Formulario PPGR5'!$F191))</f>
        <v>#REF!</v>
      </c>
      <c r="C191" s="206"/>
      <c r="D191" s="206" t="e">
        <f>IF('Formulario PPGR5'!$G191="","",'Formulario PPGR1'!#REF!)</f>
        <v>#REF!</v>
      </c>
      <c r="E191" s="206" t="e">
        <f>IF('Formulario PPGR5'!$G191="","",'Formulario PPGR1'!#REF!)</f>
        <v>#REF!</v>
      </c>
      <c r="F191" s="206" t="e">
        <f>IF('Formulario PPGR5'!$G191="","",'Formulario PPGR1'!#REF!)</f>
        <v>#REF!</v>
      </c>
      <c r="G191" s="192" t="s">
        <v>1139</v>
      </c>
      <c r="H191" s="701" t="s">
        <v>1170</v>
      </c>
      <c r="I191" s="734"/>
      <c r="J191" s="701"/>
      <c r="K191" s="698" t="s">
        <v>1337</v>
      </c>
      <c r="L191" s="192" t="s">
        <v>991</v>
      </c>
      <c r="M191" s="211" t="s">
        <v>1320</v>
      </c>
      <c r="N191" s="211" t="s">
        <v>997</v>
      </c>
      <c r="O191" s="212"/>
      <c r="P191" s="213" t="s">
        <v>997</v>
      </c>
      <c r="Q191" s="213" t="s">
        <v>994</v>
      </c>
      <c r="R191" s="195">
        <v>20</v>
      </c>
      <c r="S191" s="195"/>
      <c r="T191" s="180"/>
      <c r="U191" s="180"/>
      <c r="V191" s="200"/>
    </row>
    <row r="192" spans="2:22">
      <c r="B192" s="206" t="e">
        <f>IF('Formulario PPGR5'!$G192="","",CONCATENATE('Formulario PPGR5'!$C192,".",'Formulario PPGR5'!$D192,".",'Formulario PPGR5'!$E192,".",'Formulario PPGR5'!$F192))</f>
        <v>#REF!</v>
      </c>
      <c r="C192" s="206"/>
      <c r="D192" s="206" t="e">
        <f>IF('Formulario PPGR5'!$G192="","",'Formulario PPGR1'!#REF!)</f>
        <v>#REF!</v>
      </c>
      <c r="E192" s="206" t="e">
        <f>IF('Formulario PPGR5'!$G192="","",'Formulario PPGR1'!#REF!)</f>
        <v>#REF!</v>
      </c>
      <c r="F192" s="206" t="e">
        <f>IF('Formulario PPGR5'!$G192="","",'Formulario PPGR1'!#REF!)</f>
        <v>#REF!</v>
      </c>
      <c r="G192" s="192" t="s">
        <v>1139</v>
      </c>
      <c r="H192" s="701" t="s">
        <v>1170</v>
      </c>
      <c r="I192" s="734"/>
      <c r="J192" s="701"/>
      <c r="K192" s="698" t="s">
        <v>1338</v>
      </c>
      <c r="L192" s="192" t="s">
        <v>991</v>
      </c>
      <c r="M192" s="211" t="s">
        <v>1320</v>
      </c>
      <c r="N192" s="211" t="s">
        <v>997</v>
      </c>
      <c r="O192" s="212"/>
      <c r="P192" s="213" t="s">
        <v>997</v>
      </c>
      <c r="Q192" s="213" t="s">
        <v>994</v>
      </c>
      <c r="R192" s="195">
        <v>8</v>
      </c>
      <c r="S192" s="195"/>
      <c r="T192" s="180"/>
      <c r="U192" s="180"/>
      <c r="V192" s="200"/>
    </row>
    <row r="193" spans="2:22">
      <c r="B193" s="206" t="e">
        <f>IF('Formulario PPGR5'!$G193="","",CONCATENATE('Formulario PPGR5'!$C193,".",'Formulario PPGR5'!$D193,".",'Formulario PPGR5'!$E193,".",'Formulario PPGR5'!$F193))</f>
        <v>#REF!</v>
      </c>
      <c r="C193" s="206"/>
      <c r="D193" s="206" t="e">
        <f>IF('Formulario PPGR5'!$G193="","",'Formulario PPGR1'!#REF!)</f>
        <v>#REF!</v>
      </c>
      <c r="E193" s="206" t="e">
        <f>IF('Formulario PPGR5'!$G193="","",'Formulario PPGR1'!#REF!)</f>
        <v>#REF!</v>
      </c>
      <c r="F193" s="206" t="e">
        <f>IF('Formulario PPGR5'!$G193="","",'Formulario PPGR1'!#REF!)</f>
        <v>#REF!</v>
      </c>
      <c r="G193" s="192" t="s">
        <v>1139</v>
      </c>
      <c r="H193" s="701" t="s">
        <v>1170</v>
      </c>
      <c r="I193" s="734"/>
      <c r="J193" s="701"/>
      <c r="K193" s="698" t="s">
        <v>1339</v>
      </c>
      <c r="L193" s="192" t="s">
        <v>991</v>
      </c>
      <c r="M193" s="211" t="s">
        <v>1320</v>
      </c>
      <c r="N193" s="211" t="s">
        <v>997</v>
      </c>
      <c r="O193" s="212"/>
      <c r="P193" s="213" t="s">
        <v>997</v>
      </c>
      <c r="Q193" s="213" t="s">
        <v>994</v>
      </c>
      <c r="R193" s="195">
        <v>8</v>
      </c>
      <c r="S193" s="195"/>
      <c r="T193" s="180"/>
      <c r="U193" s="180"/>
      <c r="V193" s="200"/>
    </row>
    <row r="194" spans="2:22" ht="25.5">
      <c r="B194" s="206" t="e">
        <f>IF('Formulario PPGR5'!$G194="","",CONCATENATE('Formulario PPGR5'!$C194,".",'Formulario PPGR5'!$D194,".",'Formulario PPGR5'!$E194,".",'Formulario PPGR5'!$F194))</f>
        <v>#REF!</v>
      </c>
      <c r="C194" s="206"/>
      <c r="D194" s="206" t="e">
        <f>IF('Formulario PPGR5'!$G194="","",'Formulario PPGR1'!#REF!)</f>
        <v>#REF!</v>
      </c>
      <c r="E194" s="206" t="e">
        <f>IF('Formulario PPGR5'!$G194="","",'Formulario PPGR1'!#REF!)</f>
        <v>#REF!</v>
      </c>
      <c r="F194" s="206" t="e">
        <f>IF('Formulario PPGR5'!$G194="","",'Formulario PPGR1'!#REF!)</f>
        <v>#REF!</v>
      </c>
      <c r="G194" s="192" t="s">
        <v>1139</v>
      </c>
      <c r="H194" s="701" t="s">
        <v>1170</v>
      </c>
      <c r="I194" s="734"/>
      <c r="J194" s="701"/>
      <c r="K194" s="698" t="s">
        <v>1340</v>
      </c>
      <c r="L194" s="192" t="s">
        <v>991</v>
      </c>
      <c r="M194" s="211" t="s">
        <v>1320</v>
      </c>
      <c r="N194" s="211" t="s">
        <v>997</v>
      </c>
      <c r="O194" s="212"/>
      <c r="P194" s="213" t="s">
        <v>997</v>
      </c>
      <c r="Q194" s="213" t="s">
        <v>994</v>
      </c>
      <c r="R194" s="195">
        <v>20</v>
      </c>
      <c r="S194" s="195"/>
      <c r="T194" s="180"/>
      <c r="U194" s="180"/>
      <c r="V194" s="200"/>
    </row>
    <row r="195" spans="2:22">
      <c r="B195" s="206" t="e">
        <f>IF('Formulario PPGR5'!$G195="","",CONCATENATE('Formulario PPGR5'!$C195,".",'Formulario PPGR5'!$D195,".",'Formulario PPGR5'!$E195,".",'Formulario PPGR5'!$F195))</f>
        <v>#REF!</v>
      </c>
      <c r="C195" s="206"/>
      <c r="D195" s="206" t="e">
        <f>IF('Formulario PPGR5'!$G195="","",'Formulario PPGR1'!#REF!)</f>
        <v>#REF!</v>
      </c>
      <c r="E195" s="206" t="e">
        <f>IF('Formulario PPGR5'!$G195="","",'Formulario PPGR1'!#REF!)</f>
        <v>#REF!</v>
      </c>
      <c r="F195" s="206" t="e">
        <f>IF('Formulario PPGR5'!$G195="","",'Formulario PPGR1'!#REF!)</f>
        <v>#REF!</v>
      </c>
      <c r="G195" s="192" t="s">
        <v>1139</v>
      </c>
      <c r="H195" s="701" t="s">
        <v>1170</v>
      </c>
      <c r="I195" s="734"/>
      <c r="J195" s="701"/>
      <c r="K195" s="698" t="s">
        <v>1341</v>
      </c>
      <c r="L195" s="192" t="s">
        <v>991</v>
      </c>
      <c r="M195" s="211" t="s">
        <v>1320</v>
      </c>
      <c r="N195" s="211" t="s">
        <v>997</v>
      </c>
      <c r="O195" s="212"/>
      <c r="P195" s="213" t="s">
        <v>997</v>
      </c>
      <c r="Q195" s="213" t="s">
        <v>994</v>
      </c>
      <c r="R195" s="195">
        <v>3</v>
      </c>
      <c r="S195" s="195"/>
      <c r="T195" s="180"/>
      <c r="U195" s="180"/>
      <c r="V195" s="200"/>
    </row>
    <row r="196" spans="2:22">
      <c r="B196" s="206" t="e">
        <f>IF('Formulario PPGR5'!$G196="","",CONCATENATE('Formulario PPGR5'!$C196,".",'Formulario PPGR5'!$D196,".",'Formulario PPGR5'!$E196,".",'Formulario PPGR5'!$F196))</f>
        <v>#REF!</v>
      </c>
      <c r="C196" s="206"/>
      <c r="D196" s="206" t="e">
        <f>IF('Formulario PPGR5'!$G196="","",'Formulario PPGR1'!#REF!)</f>
        <v>#REF!</v>
      </c>
      <c r="E196" s="206" t="e">
        <f>IF('Formulario PPGR5'!$G196="","",'Formulario PPGR1'!#REF!)</f>
        <v>#REF!</v>
      </c>
      <c r="F196" s="206" t="e">
        <f>IF('Formulario PPGR5'!$G196="","",'Formulario PPGR1'!#REF!)</f>
        <v>#REF!</v>
      </c>
      <c r="G196" s="192" t="s">
        <v>1139</v>
      </c>
      <c r="H196" s="701" t="s">
        <v>1170</v>
      </c>
      <c r="I196" s="734"/>
      <c r="J196" s="701"/>
      <c r="K196" s="698" t="s">
        <v>1342</v>
      </c>
      <c r="L196" s="192" t="s">
        <v>991</v>
      </c>
      <c r="M196" s="211" t="s">
        <v>1320</v>
      </c>
      <c r="N196" s="211" t="s">
        <v>997</v>
      </c>
      <c r="O196" s="212"/>
      <c r="P196" s="213" t="s">
        <v>997</v>
      </c>
      <c r="Q196" s="213" t="s">
        <v>994</v>
      </c>
      <c r="R196" s="195">
        <v>9</v>
      </c>
      <c r="S196" s="195"/>
      <c r="T196" s="180"/>
      <c r="U196" s="180"/>
      <c r="V196" s="200"/>
    </row>
    <row r="197" spans="2:22" ht="25.5">
      <c r="B197" s="206" t="e">
        <f>IF('Formulario PPGR5'!$G197="","",CONCATENATE('Formulario PPGR5'!$C197,".",'Formulario PPGR5'!$D197,".",'Formulario PPGR5'!$E197,".",'Formulario PPGR5'!$F197))</f>
        <v>#REF!</v>
      </c>
      <c r="C197" s="206"/>
      <c r="D197" s="206" t="e">
        <f>IF('Formulario PPGR5'!$G197="","",'Formulario PPGR1'!#REF!)</f>
        <v>#REF!</v>
      </c>
      <c r="E197" s="206" t="e">
        <f>IF('Formulario PPGR5'!$G197="","",'Formulario PPGR1'!#REF!)</f>
        <v>#REF!</v>
      </c>
      <c r="F197" s="206" t="e">
        <f>IF('Formulario PPGR5'!$G197="","",'Formulario PPGR1'!#REF!)</f>
        <v>#REF!</v>
      </c>
      <c r="G197" s="192" t="s">
        <v>1139</v>
      </c>
      <c r="H197" s="701" t="s">
        <v>1170</v>
      </c>
      <c r="I197" s="734"/>
      <c r="J197" s="701"/>
      <c r="K197" s="698" t="s">
        <v>1343</v>
      </c>
      <c r="L197" s="192" t="s">
        <v>991</v>
      </c>
      <c r="M197" s="211" t="s">
        <v>1320</v>
      </c>
      <c r="N197" s="211" t="s">
        <v>997</v>
      </c>
      <c r="O197" s="212"/>
      <c r="P197" s="213" t="s">
        <v>997</v>
      </c>
      <c r="Q197" s="213" t="s">
        <v>994</v>
      </c>
      <c r="R197" s="195">
        <v>20</v>
      </c>
      <c r="S197" s="195"/>
      <c r="T197" s="180"/>
      <c r="U197" s="180"/>
      <c r="V197" s="200"/>
    </row>
    <row r="198" spans="2:22">
      <c r="B198" s="206" t="e">
        <f>IF('Formulario PPGR5'!$G198="","",CONCATENATE('Formulario PPGR5'!$C198,".",'Formulario PPGR5'!$D198,".",'Formulario PPGR5'!$E198,".",'Formulario PPGR5'!$F198))</f>
        <v>#REF!</v>
      </c>
      <c r="C198" s="206"/>
      <c r="D198" s="206" t="e">
        <f>IF('Formulario PPGR5'!$G198="","",'Formulario PPGR1'!#REF!)</f>
        <v>#REF!</v>
      </c>
      <c r="E198" s="206" t="e">
        <f>IF('Formulario PPGR5'!$G198="","",'Formulario PPGR1'!#REF!)</f>
        <v>#REF!</v>
      </c>
      <c r="F198" s="206" t="e">
        <f>IF('Formulario PPGR5'!$G198="","",'Formulario PPGR1'!#REF!)</f>
        <v>#REF!</v>
      </c>
      <c r="G198" s="192" t="s">
        <v>1139</v>
      </c>
      <c r="H198" s="701" t="s">
        <v>1170</v>
      </c>
      <c r="I198" s="734"/>
      <c r="J198" s="701"/>
      <c r="K198" s="698" t="s">
        <v>1344</v>
      </c>
      <c r="L198" s="192" t="s">
        <v>991</v>
      </c>
      <c r="M198" s="211" t="s">
        <v>1320</v>
      </c>
      <c r="N198" s="211" t="s">
        <v>997</v>
      </c>
      <c r="O198" s="212"/>
      <c r="P198" s="213" t="s">
        <v>997</v>
      </c>
      <c r="Q198" s="213" t="s">
        <v>994</v>
      </c>
      <c r="R198" s="195">
        <v>3</v>
      </c>
      <c r="S198" s="195"/>
      <c r="T198" s="180"/>
      <c r="U198" s="180"/>
      <c r="V198" s="200"/>
    </row>
    <row r="199" spans="2:22">
      <c r="B199" s="206" t="e">
        <f>IF('Formulario PPGR5'!$G199="","",CONCATENATE('Formulario PPGR5'!$C199,".",'Formulario PPGR5'!$D199,".",'Formulario PPGR5'!$E199,".",'Formulario PPGR5'!$F199))</f>
        <v>#REF!</v>
      </c>
      <c r="C199" s="206"/>
      <c r="D199" s="206" t="e">
        <f>IF('Formulario PPGR5'!$G199="","",'Formulario PPGR1'!#REF!)</f>
        <v>#REF!</v>
      </c>
      <c r="E199" s="206" t="e">
        <f>IF('Formulario PPGR5'!$G199="","",'Formulario PPGR1'!#REF!)</f>
        <v>#REF!</v>
      </c>
      <c r="F199" s="206" t="e">
        <f>IF('Formulario PPGR5'!$G199="","",'Formulario PPGR1'!#REF!)</f>
        <v>#REF!</v>
      </c>
      <c r="G199" s="192" t="s">
        <v>1139</v>
      </c>
      <c r="H199" s="701" t="s">
        <v>1170</v>
      </c>
      <c r="I199" s="734"/>
      <c r="J199" s="701"/>
      <c r="K199" s="698" t="s">
        <v>1345</v>
      </c>
      <c r="L199" s="192" t="s">
        <v>991</v>
      </c>
      <c r="M199" s="211" t="s">
        <v>1320</v>
      </c>
      <c r="N199" s="211" t="s">
        <v>997</v>
      </c>
      <c r="O199" s="212"/>
      <c r="P199" s="213" t="s">
        <v>997</v>
      </c>
      <c r="Q199" s="213" t="s">
        <v>994</v>
      </c>
      <c r="R199" s="195">
        <v>1</v>
      </c>
      <c r="S199" s="195"/>
      <c r="T199" s="180"/>
      <c r="U199" s="180"/>
      <c r="V199" s="200"/>
    </row>
    <row r="200" spans="2:22">
      <c r="B200" s="206" t="e">
        <f>IF('Formulario PPGR5'!$G200="","",CONCATENATE('Formulario PPGR5'!$C200,".",'Formulario PPGR5'!$D200,".",'Formulario PPGR5'!$E200,".",'Formulario PPGR5'!$F200))</f>
        <v>#REF!</v>
      </c>
      <c r="C200" s="206"/>
      <c r="D200" s="206" t="e">
        <f>IF('Formulario PPGR5'!$G200="","",'Formulario PPGR1'!#REF!)</f>
        <v>#REF!</v>
      </c>
      <c r="E200" s="206" t="e">
        <f>IF('Formulario PPGR5'!$G200="","",'Formulario PPGR1'!#REF!)</f>
        <v>#REF!</v>
      </c>
      <c r="F200" s="206" t="e">
        <f>IF('Formulario PPGR5'!$G200="","",'Formulario PPGR1'!#REF!)</f>
        <v>#REF!</v>
      </c>
      <c r="G200" s="192" t="s">
        <v>1139</v>
      </c>
      <c r="H200" s="701" t="s">
        <v>1170</v>
      </c>
      <c r="I200" s="734"/>
      <c r="J200" s="701"/>
      <c r="K200" s="698" t="s">
        <v>1346</v>
      </c>
      <c r="L200" s="192" t="s">
        <v>991</v>
      </c>
      <c r="M200" s="211" t="s">
        <v>1320</v>
      </c>
      <c r="N200" s="211" t="s">
        <v>997</v>
      </c>
      <c r="O200" s="212"/>
      <c r="P200" s="213" t="s">
        <v>997</v>
      </c>
      <c r="Q200" s="213" t="s">
        <v>994</v>
      </c>
      <c r="R200" s="195">
        <v>4</v>
      </c>
      <c r="S200" s="195"/>
      <c r="T200" s="180"/>
      <c r="U200" s="180"/>
      <c r="V200" s="200"/>
    </row>
    <row r="201" spans="2:22">
      <c r="B201" s="206" t="e">
        <f>IF('Formulario PPGR5'!$G201="","",CONCATENATE('Formulario PPGR5'!$C201,".",'Formulario PPGR5'!$D201,".",'Formulario PPGR5'!$E201,".",'Formulario PPGR5'!$F201))</f>
        <v>#REF!</v>
      </c>
      <c r="C201" s="206"/>
      <c r="D201" s="206" t="e">
        <f>IF('Formulario PPGR5'!$G201="","",'Formulario PPGR1'!#REF!)</f>
        <v>#REF!</v>
      </c>
      <c r="E201" s="206" t="e">
        <f>IF('Formulario PPGR5'!$G201="","",'Formulario PPGR1'!#REF!)</f>
        <v>#REF!</v>
      </c>
      <c r="F201" s="206" t="e">
        <f>IF('Formulario PPGR5'!$G201="","",'Formulario PPGR1'!#REF!)</f>
        <v>#REF!</v>
      </c>
      <c r="G201" s="192" t="s">
        <v>1139</v>
      </c>
      <c r="H201" s="701" t="s">
        <v>1170</v>
      </c>
      <c r="I201" s="734"/>
      <c r="J201" s="701"/>
      <c r="K201" s="698" t="s">
        <v>1347</v>
      </c>
      <c r="L201" s="192" t="s">
        <v>991</v>
      </c>
      <c r="M201" s="211" t="s">
        <v>1320</v>
      </c>
      <c r="N201" s="211" t="s">
        <v>997</v>
      </c>
      <c r="O201" s="212"/>
      <c r="P201" s="213" t="s">
        <v>997</v>
      </c>
      <c r="Q201" s="213" t="s">
        <v>994</v>
      </c>
      <c r="R201" s="195">
        <v>4</v>
      </c>
      <c r="S201" s="195"/>
      <c r="T201" s="180"/>
      <c r="U201" s="180"/>
      <c r="V201" s="200"/>
    </row>
    <row r="202" spans="2:22">
      <c r="B202" s="206" t="e">
        <f>IF('Formulario PPGR5'!$G202="","",CONCATENATE('Formulario PPGR5'!$C202,".",'Formulario PPGR5'!$D202,".",'Formulario PPGR5'!$E202,".",'Formulario PPGR5'!$F202))</f>
        <v>#REF!</v>
      </c>
      <c r="C202" s="206"/>
      <c r="D202" s="206" t="e">
        <f>IF('Formulario PPGR5'!$G202="","",'Formulario PPGR1'!#REF!)</f>
        <v>#REF!</v>
      </c>
      <c r="E202" s="206" t="e">
        <f>IF('Formulario PPGR5'!$G202="","",'Formulario PPGR1'!#REF!)</f>
        <v>#REF!</v>
      </c>
      <c r="F202" s="206" t="e">
        <f>IF('Formulario PPGR5'!$G202="","",'Formulario PPGR1'!#REF!)</f>
        <v>#REF!</v>
      </c>
      <c r="G202" s="192" t="s">
        <v>1139</v>
      </c>
      <c r="H202" s="701" t="s">
        <v>1170</v>
      </c>
      <c r="I202" s="734"/>
      <c r="J202" s="701"/>
      <c r="K202" s="698" t="s">
        <v>1348</v>
      </c>
      <c r="L202" s="192" t="s">
        <v>991</v>
      </c>
      <c r="M202" s="211" t="s">
        <v>1320</v>
      </c>
      <c r="N202" s="211" t="s">
        <v>997</v>
      </c>
      <c r="O202" s="212"/>
      <c r="P202" s="213" t="s">
        <v>997</v>
      </c>
      <c r="Q202" s="213" t="s">
        <v>994</v>
      </c>
      <c r="R202" s="195">
        <v>1</v>
      </c>
      <c r="S202" s="195"/>
      <c r="T202" s="180"/>
      <c r="U202" s="180"/>
      <c r="V202" s="200"/>
    </row>
    <row r="203" spans="2:22">
      <c r="B203" s="206" t="e">
        <f>IF('Formulario PPGR5'!$G203="","",CONCATENATE('Formulario PPGR5'!$C203,".",'Formulario PPGR5'!$D203,".",'Formulario PPGR5'!$E203,".",'Formulario PPGR5'!$F203))</f>
        <v>#REF!</v>
      </c>
      <c r="C203" s="206"/>
      <c r="D203" s="206" t="e">
        <f>IF('Formulario PPGR5'!$G203="","",'Formulario PPGR1'!#REF!)</f>
        <v>#REF!</v>
      </c>
      <c r="E203" s="206" t="e">
        <f>IF('Formulario PPGR5'!$G203="","",'Formulario PPGR1'!#REF!)</f>
        <v>#REF!</v>
      </c>
      <c r="F203" s="206" t="e">
        <f>IF('Formulario PPGR5'!$G203="","",'Formulario PPGR1'!#REF!)</f>
        <v>#REF!</v>
      </c>
      <c r="G203" s="192" t="s">
        <v>1139</v>
      </c>
      <c r="H203" s="701" t="s">
        <v>1170</v>
      </c>
      <c r="I203" s="734"/>
      <c r="J203" s="701"/>
      <c r="K203" s="698" t="s">
        <v>1349</v>
      </c>
      <c r="L203" s="192" t="s">
        <v>991</v>
      </c>
      <c r="M203" s="211" t="s">
        <v>1320</v>
      </c>
      <c r="N203" s="211" t="s">
        <v>997</v>
      </c>
      <c r="O203" s="212"/>
      <c r="P203" s="213" t="s">
        <v>997</v>
      </c>
      <c r="Q203" s="213" t="s">
        <v>994</v>
      </c>
      <c r="R203" s="195">
        <v>2</v>
      </c>
      <c r="S203" s="195"/>
      <c r="T203" s="180"/>
      <c r="U203" s="180"/>
      <c r="V203" s="200"/>
    </row>
    <row r="204" spans="2:22">
      <c r="B204" s="206" t="e">
        <f>IF('Formulario PPGR5'!$G204="","",CONCATENATE('Formulario PPGR5'!$C204,".",'Formulario PPGR5'!$D204,".",'Formulario PPGR5'!$E204,".",'Formulario PPGR5'!$F204))</f>
        <v>#REF!</v>
      </c>
      <c r="C204" s="206"/>
      <c r="D204" s="206" t="e">
        <f>IF('Formulario PPGR5'!$G204="","",'Formulario PPGR1'!#REF!)</f>
        <v>#REF!</v>
      </c>
      <c r="E204" s="206" t="e">
        <f>IF('Formulario PPGR5'!$G204="","",'Formulario PPGR1'!#REF!)</f>
        <v>#REF!</v>
      </c>
      <c r="F204" s="206" t="e">
        <f>IF('Formulario PPGR5'!$G204="","",'Formulario PPGR1'!#REF!)</f>
        <v>#REF!</v>
      </c>
      <c r="G204" s="192" t="s">
        <v>1139</v>
      </c>
      <c r="H204" s="701" t="s">
        <v>1170</v>
      </c>
      <c r="I204" s="734"/>
      <c r="J204" s="701"/>
      <c r="K204" s="698" t="s">
        <v>1350</v>
      </c>
      <c r="L204" s="192" t="s">
        <v>991</v>
      </c>
      <c r="M204" s="211" t="s">
        <v>1320</v>
      </c>
      <c r="N204" s="211" t="s">
        <v>997</v>
      </c>
      <c r="O204" s="212"/>
      <c r="P204" s="213" t="s">
        <v>997</v>
      </c>
      <c r="Q204" s="213" t="s">
        <v>994</v>
      </c>
      <c r="R204" s="195">
        <v>12</v>
      </c>
      <c r="S204" s="195"/>
      <c r="T204" s="180"/>
      <c r="U204" s="180"/>
      <c r="V204" s="200"/>
    </row>
    <row r="205" spans="2:22">
      <c r="B205" s="206" t="e">
        <f>IF('Formulario PPGR5'!$G205="","",CONCATENATE('Formulario PPGR5'!$C205,".",'Formulario PPGR5'!$D205,".",'Formulario PPGR5'!$E205,".",'Formulario PPGR5'!$F205))</f>
        <v>#REF!</v>
      </c>
      <c r="C205" s="206"/>
      <c r="D205" s="206" t="e">
        <f>IF('Formulario PPGR5'!$G205="","",'Formulario PPGR1'!#REF!)</f>
        <v>#REF!</v>
      </c>
      <c r="E205" s="206" t="e">
        <f>IF('Formulario PPGR5'!$G205="","",'Formulario PPGR1'!#REF!)</f>
        <v>#REF!</v>
      </c>
      <c r="F205" s="206" t="e">
        <f>IF('Formulario PPGR5'!$G205="","",'Formulario PPGR1'!#REF!)</f>
        <v>#REF!</v>
      </c>
      <c r="G205" s="192" t="s">
        <v>1139</v>
      </c>
      <c r="H205" s="701" t="s">
        <v>1170</v>
      </c>
      <c r="I205" s="734"/>
      <c r="J205" s="701"/>
      <c r="K205" s="698" t="s">
        <v>1351</v>
      </c>
      <c r="L205" s="192" t="s">
        <v>991</v>
      </c>
      <c r="M205" s="211" t="s">
        <v>1320</v>
      </c>
      <c r="N205" s="211" t="s">
        <v>997</v>
      </c>
      <c r="O205" s="212"/>
      <c r="P205" s="213" t="s">
        <v>997</v>
      </c>
      <c r="Q205" s="213" t="s">
        <v>994</v>
      </c>
      <c r="R205" s="195">
        <v>60</v>
      </c>
      <c r="S205" s="195"/>
      <c r="T205" s="180"/>
      <c r="U205" s="180"/>
      <c r="V205" s="200"/>
    </row>
    <row r="206" spans="2:22">
      <c r="B206" s="206" t="e">
        <f>IF('Formulario PPGR5'!$G206="","",CONCATENATE('Formulario PPGR5'!$C206,".",'Formulario PPGR5'!$D206,".",'Formulario PPGR5'!$E206,".",'Formulario PPGR5'!$F206))</f>
        <v>#REF!</v>
      </c>
      <c r="C206" s="206"/>
      <c r="D206" s="206" t="e">
        <f>IF('Formulario PPGR5'!$G206="","",'Formulario PPGR1'!#REF!)</f>
        <v>#REF!</v>
      </c>
      <c r="E206" s="206" t="e">
        <f>IF('Formulario PPGR5'!$G206="","",'Formulario PPGR1'!#REF!)</f>
        <v>#REF!</v>
      </c>
      <c r="F206" s="206" t="e">
        <f>IF('Formulario PPGR5'!$G206="","",'Formulario PPGR1'!#REF!)</f>
        <v>#REF!</v>
      </c>
      <c r="G206" s="192" t="s">
        <v>1139</v>
      </c>
      <c r="H206" s="701" t="s">
        <v>1170</v>
      </c>
      <c r="I206" s="734"/>
      <c r="J206" s="701"/>
      <c r="K206" s="698" t="s">
        <v>1352</v>
      </c>
      <c r="L206" s="192" t="s">
        <v>991</v>
      </c>
      <c r="M206" s="211" t="s">
        <v>1320</v>
      </c>
      <c r="N206" s="211" t="s">
        <v>997</v>
      </c>
      <c r="O206" s="212"/>
      <c r="P206" s="213" t="s">
        <v>997</v>
      </c>
      <c r="Q206" s="213" t="s">
        <v>994</v>
      </c>
      <c r="R206" s="195">
        <v>1</v>
      </c>
      <c r="S206" s="195"/>
      <c r="T206" s="180"/>
      <c r="U206" s="180"/>
      <c r="V206" s="200"/>
    </row>
    <row r="207" spans="2:22" ht="25.5">
      <c r="B207" s="206" t="e">
        <f>IF('Formulario PPGR5'!$G207="","",CONCATENATE('Formulario PPGR5'!$C207,".",'Formulario PPGR5'!$D207,".",'Formulario PPGR5'!$E207,".",'Formulario PPGR5'!$F207))</f>
        <v>#REF!</v>
      </c>
      <c r="C207" s="206"/>
      <c r="D207" s="206" t="e">
        <f>IF('Formulario PPGR5'!$G207="","",'Formulario PPGR1'!#REF!)</f>
        <v>#REF!</v>
      </c>
      <c r="E207" s="206" t="e">
        <f>IF('Formulario PPGR5'!$G207="","",'Formulario PPGR1'!#REF!)</f>
        <v>#REF!</v>
      </c>
      <c r="F207" s="206" t="e">
        <f>IF('Formulario PPGR5'!$G207="","",'Formulario PPGR1'!#REF!)</f>
        <v>#REF!</v>
      </c>
      <c r="G207" s="192" t="s">
        <v>1139</v>
      </c>
      <c r="H207" s="701" t="s">
        <v>1170</v>
      </c>
      <c r="I207" s="734"/>
      <c r="J207" s="701"/>
      <c r="K207" s="698" t="s">
        <v>1353</v>
      </c>
      <c r="L207" s="192" t="s">
        <v>991</v>
      </c>
      <c r="M207" s="211" t="s">
        <v>1320</v>
      </c>
      <c r="N207" s="211" t="s">
        <v>997</v>
      </c>
      <c r="O207" s="212"/>
      <c r="P207" s="213" t="s">
        <v>997</v>
      </c>
      <c r="Q207" s="213" t="s">
        <v>994</v>
      </c>
      <c r="R207" s="195">
        <v>1</v>
      </c>
      <c r="S207" s="195"/>
      <c r="T207" s="180"/>
      <c r="U207" s="180"/>
      <c r="V207" s="200"/>
    </row>
    <row r="208" spans="2:22">
      <c r="B208" s="206" t="e">
        <f>IF('Formulario PPGR5'!$G208="","",CONCATENATE('Formulario PPGR5'!$C208,".",'Formulario PPGR5'!$D208,".",'Formulario PPGR5'!$E208,".",'Formulario PPGR5'!$F208))</f>
        <v>#REF!</v>
      </c>
      <c r="C208" s="206"/>
      <c r="D208" s="206" t="e">
        <f>IF('Formulario PPGR5'!$G208="","",'Formulario PPGR1'!#REF!)</f>
        <v>#REF!</v>
      </c>
      <c r="E208" s="206" t="e">
        <f>IF('Formulario PPGR5'!$G208="","",'Formulario PPGR1'!#REF!)</f>
        <v>#REF!</v>
      </c>
      <c r="F208" s="206" t="e">
        <f>IF('Formulario PPGR5'!$G208="","",'Formulario PPGR1'!#REF!)</f>
        <v>#REF!</v>
      </c>
      <c r="G208" s="192" t="s">
        <v>1139</v>
      </c>
      <c r="H208" s="701" t="s">
        <v>1170</v>
      </c>
      <c r="I208" s="734"/>
      <c r="J208" s="701"/>
      <c r="K208" s="698" t="s">
        <v>1354</v>
      </c>
      <c r="L208" s="192" t="s">
        <v>991</v>
      </c>
      <c r="M208" s="211" t="s">
        <v>1320</v>
      </c>
      <c r="N208" s="211" t="s">
        <v>997</v>
      </c>
      <c r="O208" s="212"/>
      <c r="P208" s="213" t="s">
        <v>997</v>
      </c>
      <c r="Q208" s="213" t="s">
        <v>994</v>
      </c>
      <c r="R208" s="195">
        <v>3</v>
      </c>
      <c r="S208" s="195"/>
      <c r="T208" s="180"/>
      <c r="U208" s="180"/>
      <c r="V208" s="200"/>
    </row>
    <row r="209" spans="2:22">
      <c r="B209" s="206" t="e">
        <f>IF('Formulario PPGR5'!$G209="","",CONCATENATE('Formulario PPGR5'!$C209,".",'Formulario PPGR5'!$D209,".",'Formulario PPGR5'!$E209,".",'Formulario PPGR5'!$F209))</f>
        <v>#REF!</v>
      </c>
      <c r="C209" s="206"/>
      <c r="D209" s="206" t="e">
        <f>IF('Formulario PPGR5'!$G209="","",'Formulario PPGR1'!#REF!)</f>
        <v>#REF!</v>
      </c>
      <c r="E209" s="206" t="e">
        <f>IF('Formulario PPGR5'!$G209="","",'Formulario PPGR1'!#REF!)</f>
        <v>#REF!</v>
      </c>
      <c r="F209" s="206" t="e">
        <f>IF('Formulario PPGR5'!$G209="","",'Formulario PPGR1'!#REF!)</f>
        <v>#REF!</v>
      </c>
      <c r="G209" s="192" t="s">
        <v>1139</v>
      </c>
      <c r="H209" s="701" t="s">
        <v>1170</v>
      </c>
      <c r="I209" s="734"/>
      <c r="J209" s="701"/>
      <c r="K209" s="698" t="s">
        <v>1355</v>
      </c>
      <c r="L209" s="192" t="s">
        <v>991</v>
      </c>
      <c r="M209" s="211" t="s">
        <v>1320</v>
      </c>
      <c r="N209" s="211" t="s">
        <v>997</v>
      </c>
      <c r="O209" s="212"/>
      <c r="P209" s="213" t="s">
        <v>997</v>
      </c>
      <c r="Q209" s="213" t="s">
        <v>994</v>
      </c>
      <c r="R209" s="195">
        <v>3</v>
      </c>
      <c r="S209" s="195"/>
      <c r="T209" s="180"/>
      <c r="U209" s="180"/>
      <c r="V209" s="200"/>
    </row>
    <row r="210" spans="2:22">
      <c r="B210" s="206" t="e">
        <f>IF('Formulario PPGR5'!$G210="","",CONCATENATE('Formulario PPGR5'!$C210,".",'Formulario PPGR5'!$D210,".",'Formulario PPGR5'!$E210,".",'Formulario PPGR5'!$F210))</f>
        <v>#REF!</v>
      </c>
      <c r="C210" s="206"/>
      <c r="D210" s="206" t="e">
        <f>IF('Formulario PPGR5'!$G210="","",'Formulario PPGR1'!#REF!)</f>
        <v>#REF!</v>
      </c>
      <c r="E210" s="206" t="e">
        <f>IF('Formulario PPGR5'!$G210="","",'Formulario PPGR1'!#REF!)</f>
        <v>#REF!</v>
      </c>
      <c r="F210" s="206" t="e">
        <f>IF('Formulario PPGR5'!$G210="","",'Formulario PPGR1'!#REF!)</f>
        <v>#REF!</v>
      </c>
      <c r="G210" s="192" t="s">
        <v>1139</v>
      </c>
      <c r="H210" s="701" t="s">
        <v>1170</v>
      </c>
      <c r="I210" s="734"/>
      <c r="J210" s="701"/>
      <c r="K210" s="698" t="s">
        <v>1356</v>
      </c>
      <c r="L210" s="192" t="s">
        <v>991</v>
      </c>
      <c r="M210" s="211" t="s">
        <v>1320</v>
      </c>
      <c r="N210" s="211" t="s">
        <v>997</v>
      </c>
      <c r="O210" s="212"/>
      <c r="P210" s="213" t="s">
        <v>997</v>
      </c>
      <c r="Q210" s="213" t="s">
        <v>994</v>
      </c>
      <c r="R210" s="195">
        <v>1</v>
      </c>
      <c r="S210" s="195"/>
      <c r="T210" s="180"/>
      <c r="U210" s="180"/>
      <c r="V210" s="200"/>
    </row>
    <row r="211" spans="2:22">
      <c r="B211" s="206" t="e">
        <f>IF('Formulario PPGR5'!$G211="","",CONCATENATE('Formulario PPGR5'!$C211,".",'Formulario PPGR5'!$D211,".",'Formulario PPGR5'!$E211,".",'Formulario PPGR5'!$F211))</f>
        <v>#REF!</v>
      </c>
      <c r="C211" s="206"/>
      <c r="D211" s="206" t="e">
        <f>IF('Formulario PPGR5'!$G211="","",'Formulario PPGR1'!#REF!)</f>
        <v>#REF!</v>
      </c>
      <c r="E211" s="206" t="e">
        <f>IF('Formulario PPGR5'!$G211="","",'Formulario PPGR1'!#REF!)</f>
        <v>#REF!</v>
      </c>
      <c r="F211" s="206" t="e">
        <f>IF('Formulario PPGR5'!$G211="","",'Formulario PPGR1'!#REF!)</f>
        <v>#REF!</v>
      </c>
      <c r="G211" s="192" t="s">
        <v>1139</v>
      </c>
      <c r="H211" s="701" t="s">
        <v>1170</v>
      </c>
      <c r="I211" s="734"/>
      <c r="J211" s="701"/>
      <c r="K211" s="698" t="s">
        <v>1357</v>
      </c>
      <c r="L211" s="192" t="s">
        <v>991</v>
      </c>
      <c r="M211" s="211" t="s">
        <v>1320</v>
      </c>
      <c r="N211" s="211" t="s">
        <v>997</v>
      </c>
      <c r="O211" s="212"/>
      <c r="P211" s="213" t="s">
        <v>997</v>
      </c>
      <c r="Q211" s="213" t="s">
        <v>994</v>
      </c>
      <c r="R211" s="195">
        <v>0</v>
      </c>
      <c r="S211" s="195"/>
      <c r="T211" s="180"/>
      <c r="U211" s="180"/>
      <c r="V211" s="200"/>
    </row>
    <row r="212" spans="2:22">
      <c r="B212" s="206" t="e">
        <f>IF('Formulario PPGR5'!$G212="","",CONCATENATE('Formulario PPGR5'!$C212,".",'Formulario PPGR5'!$D212,".",'Formulario PPGR5'!$E212,".",'Formulario PPGR5'!$F212))</f>
        <v>#REF!</v>
      </c>
      <c r="C212" s="206"/>
      <c r="D212" s="206" t="e">
        <f>IF('Formulario PPGR5'!$G212="","",'Formulario PPGR1'!#REF!)</f>
        <v>#REF!</v>
      </c>
      <c r="E212" s="206" t="e">
        <f>IF('Formulario PPGR5'!$G212="","",'Formulario PPGR1'!#REF!)</f>
        <v>#REF!</v>
      </c>
      <c r="F212" s="206" t="e">
        <f>IF('Formulario PPGR5'!$G212="","",'Formulario PPGR1'!#REF!)</f>
        <v>#REF!</v>
      </c>
      <c r="G212" s="192" t="s">
        <v>1139</v>
      </c>
      <c r="H212" s="701" t="s">
        <v>1170</v>
      </c>
      <c r="I212" s="734"/>
      <c r="J212" s="701"/>
      <c r="K212" s="698" t="s">
        <v>1358</v>
      </c>
      <c r="L212" s="192" t="s">
        <v>991</v>
      </c>
      <c r="M212" s="211" t="s">
        <v>1320</v>
      </c>
      <c r="N212" s="211" t="s">
        <v>997</v>
      </c>
      <c r="O212" s="212"/>
      <c r="P212" s="213" t="s">
        <v>997</v>
      </c>
      <c r="Q212" s="213" t="s">
        <v>994</v>
      </c>
      <c r="R212" s="195">
        <v>3</v>
      </c>
      <c r="S212" s="195"/>
      <c r="T212" s="180"/>
      <c r="U212" s="180"/>
      <c r="V212" s="200"/>
    </row>
    <row r="213" spans="2:22">
      <c r="B213" s="206" t="e">
        <f>IF('Formulario PPGR5'!$G213="","",CONCATENATE('Formulario PPGR5'!$C213,".",'Formulario PPGR5'!$D213,".",'Formulario PPGR5'!$E213,".",'Formulario PPGR5'!$F213))</f>
        <v>#REF!</v>
      </c>
      <c r="C213" s="206"/>
      <c r="D213" s="206" t="e">
        <f>IF('Formulario PPGR5'!$G213="","",'Formulario PPGR1'!#REF!)</f>
        <v>#REF!</v>
      </c>
      <c r="E213" s="206" t="e">
        <f>IF('Formulario PPGR5'!$G213="","",'Formulario PPGR1'!#REF!)</f>
        <v>#REF!</v>
      </c>
      <c r="F213" s="206" t="e">
        <f>IF('Formulario PPGR5'!$G213="","",'Formulario PPGR1'!#REF!)</f>
        <v>#REF!</v>
      </c>
      <c r="G213" s="192" t="s">
        <v>1139</v>
      </c>
      <c r="H213" s="701" t="s">
        <v>1170</v>
      </c>
      <c r="I213" s="734"/>
      <c r="J213" s="701"/>
      <c r="K213" s="698" t="s">
        <v>1359</v>
      </c>
      <c r="L213" s="192" t="s">
        <v>991</v>
      </c>
      <c r="M213" s="211" t="s">
        <v>1320</v>
      </c>
      <c r="N213" s="211" t="s">
        <v>997</v>
      </c>
      <c r="O213" s="212"/>
      <c r="P213" s="213" t="s">
        <v>997</v>
      </c>
      <c r="Q213" s="213" t="s">
        <v>994</v>
      </c>
      <c r="R213" s="195">
        <v>1</v>
      </c>
      <c r="S213" s="195"/>
      <c r="T213" s="180"/>
      <c r="U213" s="180"/>
      <c r="V213" s="200"/>
    </row>
    <row r="214" spans="2:22">
      <c r="B214" s="206" t="e">
        <f>IF('Formulario PPGR5'!$G214="","",CONCATENATE('Formulario PPGR5'!$C214,".",'Formulario PPGR5'!$D214,".",'Formulario PPGR5'!$E214,".",'Formulario PPGR5'!$F214))</f>
        <v>#REF!</v>
      </c>
      <c r="C214" s="206"/>
      <c r="D214" s="206" t="e">
        <f>IF('Formulario PPGR5'!$G214="","",'Formulario PPGR1'!#REF!)</f>
        <v>#REF!</v>
      </c>
      <c r="E214" s="206" t="e">
        <f>IF('Formulario PPGR5'!$G214="","",'Formulario PPGR1'!#REF!)</f>
        <v>#REF!</v>
      </c>
      <c r="F214" s="206" t="e">
        <f>IF('Formulario PPGR5'!$G214="","",'Formulario PPGR1'!#REF!)</f>
        <v>#REF!</v>
      </c>
      <c r="G214" s="192" t="s">
        <v>1139</v>
      </c>
      <c r="H214" s="701" t="s">
        <v>1170</v>
      </c>
      <c r="I214" s="734"/>
      <c r="J214" s="701"/>
      <c r="K214" s="698" t="s">
        <v>1360</v>
      </c>
      <c r="L214" s="192" t="s">
        <v>991</v>
      </c>
      <c r="M214" s="211" t="s">
        <v>1320</v>
      </c>
      <c r="N214" s="211" t="s">
        <v>997</v>
      </c>
      <c r="O214" s="212"/>
      <c r="P214" s="213" t="s">
        <v>997</v>
      </c>
      <c r="Q214" s="213" t="s">
        <v>994</v>
      </c>
      <c r="R214" s="195">
        <v>20</v>
      </c>
      <c r="S214" s="195"/>
      <c r="T214" s="180"/>
      <c r="U214" s="180"/>
      <c r="V214" s="200"/>
    </row>
    <row r="215" spans="2:22">
      <c r="B215" s="206" t="e">
        <f>IF('Formulario PPGR5'!$G215="","",CONCATENATE('Formulario PPGR5'!$C215,".",'Formulario PPGR5'!$D215,".",'Formulario PPGR5'!$E215,".",'Formulario PPGR5'!$F215))</f>
        <v>#REF!</v>
      </c>
      <c r="C215" s="206"/>
      <c r="D215" s="206" t="e">
        <f>IF('Formulario PPGR5'!$G215="","",'Formulario PPGR1'!#REF!)</f>
        <v>#REF!</v>
      </c>
      <c r="E215" s="206" t="e">
        <f>IF('Formulario PPGR5'!$G215="","",'Formulario PPGR1'!#REF!)</f>
        <v>#REF!</v>
      </c>
      <c r="F215" s="206" t="e">
        <f>IF('Formulario PPGR5'!$G215="","",'Formulario PPGR1'!#REF!)</f>
        <v>#REF!</v>
      </c>
      <c r="G215" s="192" t="s">
        <v>1139</v>
      </c>
      <c r="H215" s="701" t="s">
        <v>1170</v>
      </c>
      <c r="I215" s="734"/>
      <c r="J215" s="701"/>
      <c r="K215" s="698" t="s">
        <v>1361</v>
      </c>
      <c r="L215" s="192" t="s">
        <v>991</v>
      </c>
      <c r="M215" s="211" t="s">
        <v>1320</v>
      </c>
      <c r="N215" s="211" t="s">
        <v>997</v>
      </c>
      <c r="O215" s="212"/>
      <c r="P215" s="213" t="s">
        <v>997</v>
      </c>
      <c r="Q215" s="213" t="s">
        <v>994</v>
      </c>
      <c r="R215" s="195">
        <v>6</v>
      </c>
      <c r="S215" s="195"/>
      <c r="T215" s="180"/>
      <c r="U215" s="180"/>
      <c r="V215" s="200"/>
    </row>
    <row r="216" spans="2:22">
      <c r="B216" s="206" t="e">
        <f>IF('Formulario PPGR5'!$G216="","",CONCATENATE('Formulario PPGR5'!$C216,".",'Formulario PPGR5'!$D216,".",'Formulario PPGR5'!$E216,".",'Formulario PPGR5'!$F216))</f>
        <v>#REF!</v>
      </c>
      <c r="C216" s="206"/>
      <c r="D216" s="206" t="e">
        <f>IF('Formulario PPGR5'!$G216="","",'Formulario PPGR1'!#REF!)</f>
        <v>#REF!</v>
      </c>
      <c r="E216" s="206" t="e">
        <f>IF('Formulario PPGR5'!$G216="","",'Formulario PPGR1'!#REF!)</f>
        <v>#REF!</v>
      </c>
      <c r="F216" s="206" t="e">
        <f>IF('Formulario PPGR5'!$G216="","",'Formulario PPGR1'!#REF!)</f>
        <v>#REF!</v>
      </c>
      <c r="G216" s="192" t="s">
        <v>1139</v>
      </c>
      <c r="H216" s="701" t="s">
        <v>1170</v>
      </c>
      <c r="I216" s="734"/>
      <c r="J216" s="701"/>
      <c r="K216" s="698" t="s">
        <v>1362</v>
      </c>
      <c r="L216" s="192" t="s">
        <v>991</v>
      </c>
      <c r="M216" s="211" t="s">
        <v>1320</v>
      </c>
      <c r="N216" s="211" t="s">
        <v>997</v>
      </c>
      <c r="O216" s="212"/>
      <c r="P216" s="213" t="s">
        <v>997</v>
      </c>
      <c r="Q216" s="213" t="s">
        <v>994</v>
      </c>
      <c r="R216" s="195">
        <v>66</v>
      </c>
      <c r="S216" s="195"/>
      <c r="T216" s="180"/>
      <c r="U216" s="180"/>
      <c r="V216" s="200"/>
    </row>
    <row r="217" spans="2:22" ht="25.5">
      <c r="B217" s="206" t="e">
        <f>IF('Formulario PPGR5'!$G217="","",CONCATENATE('Formulario PPGR5'!$C217,".",'Formulario PPGR5'!$D217,".",'Formulario PPGR5'!$E217,".",'Formulario PPGR5'!$F217))</f>
        <v>#REF!</v>
      </c>
      <c r="C217" s="206"/>
      <c r="D217" s="206" t="e">
        <f>IF('Formulario PPGR5'!$G217="","",'Formulario PPGR1'!#REF!)</f>
        <v>#REF!</v>
      </c>
      <c r="E217" s="206" t="e">
        <f>IF('Formulario PPGR5'!$G217="","",'Formulario PPGR1'!#REF!)</f>
        <v>#REF!</v>
      </c>
      <c r="F217" s="206" t="e">
        <f>IF('Formulario PPGR5'!$G217="","",'Formulario PPGR1'!#REF!)</f>
        <v>#REF!</v>
      </c>
      <c r="G217" s="192" t="s">
        <v>1139</v>
      </c>
      <c r="H217" s="701" t="s">
        <v>1170</v>
      </c>
      <c r="I217" s="734"/>
      <c r="J217" s="701"/>
      <c r="K217" s="698" t="s">
        <v>1363</v>
      </c>
      <c r="L217" s="192" t="s">
        <v>991</v>
      </c>
      <c r="M217" s="211" t="s">
        <v>1320</v>
      </c>
      <c r="N217" s="211" t="s">
        <v>997</v>
      </c>
      <c r="O217" s="212"/>
      <c r="P217" s="213" t="s">
        <v>997</v>
      </c>
      <c r="Q217" s="213" t="s">
        <v>994</v>
      </c>
      <c r="R217" s="195">
        <v>1</v>
      </c>
      <c r="S217" s="195"/>
      <c r="T217" s="180"/>
      <c r="U217" s="180"/>
      <c r="V217" s="200"/>
    </row>
    <row r="218" spans="2:22" ht="25.5">
      <c r="B218" s="206" t="e">
        <f>IF('Formulario PPGR5'!$G218="","",CONCATENATE('Formulario PPGR5'!$C218,".",'Formulario PPGR5'!$D218,".",'Formulario PPGR5'!$E218,".",'Formulario PPGR5'!$F218))</f>
        <v>#REF!</v>
      </c>
      <c r="C218" s="206"/>
      <c r="D218" s="206" t="e">
        <f>IF('Formulario PPGR5'!$G218="","",'Formulario PPGR1'!#REF!)</f>
        <v>#REF!</v>
      </c>
      <c r="E218" s="206" t="e">
        <f>IF('Formulario PPGR5'!$G218="","",'Formulario PPGR1'!#REF!)</f>
        <v>#REF!</v>
      </c>
      <c r="F218" s="206" t="e">
        <f>IF('Formulario PPGR5'!$G218="","",'Formulario PPGR1'!#REF!)</f>
        <v>#REF!</v>
      </c>
      <c r="G218" s="192" t="s">
        <v>1139</v>
      </c>
      <c r="H218" s="701" t="s">
        <v>1170</v>
      </c>
      <c r="I218" s="734"/>
      <c r="J218" s="701"/>
      <c r="K218" s="698" t="s">
        <v>1364</v>
      </c>
      <c r="L218" s="192" t="s">
        <v>991</v>
      </c>
      <c r="M218" s="211" t="s">
        <v>1320</v>
      </c>
      <c r="N218" s="211" t="s">
        <v>997</v>
      </c>
      <c r="O218" s="212"/>
      <c r="P218" s="213" t="s">
        <v>997</v>
      </c>
      <c r="Q218" s="213" t="s">
        <v>994</v>
      </c>
      <c r="R218" s="195">
        <v>1</v>
      </c>
      <c r="S218" s="195"/>
      <c r="T218" s="180"/>
      <c r="U218" s="180"/>
      <c r="V218" s="200"/>
    </row>
    <row r="219" spans="2:22">
      <c r="B219" s="206" t="e">
        <f>IF('Formulario PPGR5'!$G219="","",CONCATENATE('Formulario PPGR5'!$C219,".",'Formulario PPGR5'!$D219,".",'Formulario PPGR5'!$E219,".",'Formulario PPGR5'!$F219))</f>
        <v>#REF!</v>
      </c>
      <c r="C219" s="206"/>
      <c r="D219" s="206" t="e">
        <f>IF('Formulario PPGR5'!$G219="","",'Formulario PPGR1'!#REF!)</f>
        <v>#REF!</v>
      </c>
      <c r="E219" s="206" t="e">
        <f>IF('Formulario PPGR5'!$G219="","",'Formulario PPGR1'!#REF!)</f>
        <v>#REF!</v>
      </c>
      <c r="F219" s="206" t="e">
        <f>IF('Formulario PPGR5'!$G219="","",'Formulario PPGR1'!#REF!)</f>
        <v>#REF!</v>
      </c>
      <c r="G219" s="192" t="s">
        <v>1139</v>
      </c>
      <c r="H219" s="701" t="s">
        <v>1170</v>
      </c>
      <c r="I219" s="734"/>
      <c r="J219" s="701"/>
      <c r="K219" s="698" t="s">
        <v>1365</v>
      </c>
      <c r="L219" s="192" t="s">
        <v>991</v>
      </c>
      <c r="M219" s="211" t="s">
        <v>1320</v>
      </c>
      <c r="N219" s="211" t="s">
        <v>997</v>
      </c>
      <c r="O219" s="212"/>
      <c r="P219" s="213" t="s">
        <v>997</v>
      </c>
      <c r="Q219" s="213" t="s">
        <v>994</v>
      </c>
      <c r="R219" s="195">
        <v>1</v>
      </c>
      <c r="S219" s="195"/>
      <c r="T219" s="180"/>
      <c r="U219" s="180"/>
      <c r="V219" s="200"/>
    </row>
    <row r="220" spans="2:22" ht="25.5">
      <c r="B220" s="206" t="e">
        <f>IF('Formulario PPGR5'!$G220="","",CONCATENATE('Formulario PPGR5'!$C220,".",'Formulario PPGR5'!$D220,".",'Formulario PPGR5'!$E220,".",'Formulario PPGR5'!$F220))</f>
        <v>#REF!</v>
      </c>
      <c r="C220" s="206"/>
      <c r="D220" s="206" t="e">
        <f>IF('Formulario PPGR5'!$G220="","",'Formulario PPGR1'!#REF!)</f>
        <v>#REF!</v>
      </c>
      <c r="E220" s="206" t="e">
        <f>IF('Formulario PPGR5'!$G220="","",'Formulario PPGR1'!#REF!)</f>
        <v>#REF!</v>
      </c>
      <c r="F220" s="206" t="e">
        <f>IF('Formulario PPGR5'!$G220="","",'Formulario PPGR1'!#REF!)</f>
        <v>#REF!</v>
      </c>
      <c r="G220" s="192" t="s">
        <v>1139</v>
      </c>
      <c r="H220" s="701" t="s">
        <v>1170</v>
      </c>
      <c r="I220" s="734"/>
      <c r="J220" s="701"/>
      <c r="K220" s="698" t="s">
        <v>1366</v>
      </c>
      <c r="L220" s="192" t="s">
        <v>991</v>
      </c>
      <c r="M220" s="211" t="s">
        <v>1320</v>
      </c>
      <c r="N220" s="211" t="s">
        <v>997</v>
      </c>
      <c r="O220" s="212"/>
      <c r="P220" s="213" t="s">
        <v>997</v>
      </c>
      <c r="Q220" s="213" t="s">
        <v>994</v>
      </c>
      <c r="R220" s="195">
        <v>8</v>
      </c>
      <c r="S220" s="195"/>
      <c r="T220" s="180"/>
      <c r="U220" s="180"/>
      <c r="V220" s="200"/>
    </row>
    <row r="221" spans="2:22">
      <c r="B221" s="206" t="e">
        <f>IF('Formulario PPGR5'!$G221="","",CONCATENATE('Formulario PPGR5'!$C221,".",'Formulario PPGR5'!$D221,".",'Formulario PPGR5'!$E221,".",'Formulario PPGR5'!$F221))</f>
        <v>#REF!</v>
      </c>
      <c r="C221" s="206"/>
      <c r="D221" s="206" t="e">
        <f>IF('Formulario PPGR5'!$G221="","",'Formulario PPGR1'!#REF!)</f>
        <v>#REF!</v>
      </c>
      <c r="E221" s="206" t="e">
        <f>IF('Formulario PPGR5'!$G221="","",'Formulario PPGR1'!#REF!)</f>
        <v>#REF!</v>
      </c>
      <c r="F221" s="206" t="e">
        <f>IF('Formulario PPGR5'!$G221="","",'Formulario PPGR1'!#REF!)</f>
        <v>#REF!</v>
      </c>
      <c r="G221" s="192" t="s">
        <v>1139</v>
      </c>
      <c r="H221" s="701" t="s">
        <v>1170</v>
      </c>
      <c r="I221" s="734"/>
      <c r="J221" s="701"/>
      <c r="K221" s="698" t="s">
        <v>1367</v>
      </c>
      <c r="L221" s="192" t="s">
        <v>991</v>
      </c>
      <c r="M221" s="211" t="s">
        <v>1320</v>
      </c>
      <c r="N221" s="211" t="s">
        <v>997</v>
      </c>
      <c r="O221" s="212"/>
      <c r="P221" s="213" t="s">
        <v>997</v>
      </c>
      <c r="Q221" s="213" t="s">
        <v>994</v>
      </c>
      <c r="R221" s="195">
        <v>12</v>
      </c>
      <c r="S221" s="195"/>
      <c r="T221" s="180"/>
      <c r="U221" s="180"/>
      <c r="V221" s="200"/>
    </row>
    <row r="222" spans="2:22">
      <c r="B222" s="206" t="e">
        <f>IF('Formulario PPGR5'!$G222="","",CONCATENATE('Formulario PPGR5'!$C222,".",'Formulario PPGR5'!$D222,".",'Formulario PPGR5'!$E222,".",'Formulario PPGR5'!$F222))</f>
        <v>#REF!</v>
      </c>
      <c r="C222" s="206"/>
      <c r="D222" s="206" t="e">
        <f>IF('Formulario PPGR5'!$G222="","",'Formulario PPGR1'!#REF!)</f>
        <v>#REF!</v>
      </c>
      <c r="E222" s="206" t="e">
        <f>IF('Formulario PPGR5'!$G222="","",'Formulario PPGR1'!#REF!)</f>
        <v>#REF!</v>
      </c>
      <c r="F222" s="206" t="e">
        <f>IF('Formulario PPGR5'!$G222="","",'Formulario PPGR1'!#REF!)</f>
        <v>#REF!</v>
      </c>
      <c r="G222" s="192" t="s">
        <v>1139</v>
      </c>
      <c r="H222" s="701" t="s">
        <v>1170</v>
      </c>
      <c r="I222" s="734"/>
      <c r="J222" s="701"/>
      <c r="K222" s="698" t="s">
        <v>1368</v>
      </c>
      <c r="L222" s="192" t="s">
        <v>991</v>
      </c>
      <c r="M222" s="211" t="s">
        <v>1320</v>
      </c>
      <c r="N222" s="211" t="s">
        <v>997</v>
      </c>
      <c r="O222" s="212"/>
      <c r="P222" s="213" t="s">
        <v>997</v>
      </c>
      <c r="Q222" s="213" t="s">
        <v>994</v>
      </c>
      <c r="R222" s="195">
        <v>7</v>
      </c>
      <c r="S222" s="195"/>
      <c r="T222" s="180"/>
      <c r="U222" s="180"/>
      <c r="V222" s="200"/>
    </row>
    <row r="223" spans="2:22">
      <c r="B223" s="206" t="e">
        <f>IF('Formulario PPGR5'!$G223="","",CONCATENATE('Formulario PPGR5'!$C223,".",'Formulario PPGR5'!$D223,".",'Formulario PPGR5'!$E223,".",'Formulario PPGR5'!$F223))</f>
        <v>#REF!</v>
      </c>
      <c r="C223" s="206"/>
      <c r="D223" s="206" t="e">
        <f>IF('Formulario PPGR5'!$G223="","",'Formulario PPGR1'!#REF!)</f>
        <v>#REF!</v>
      </c>
      <c r="E223" s="206" t="e">
        <f>IF('Formulario PPGR5'!$G223="","",'Formulario PPGR1'!#REF!)</f>
        <v>#REF!</v>
      </c>
      <c r="F223" s="206" t="e">
        <f>IF('Formulario PPGR5'!$G223="","",'Formulario PPGR1'!#REF!)</f>
        <v>#REF!</v>
      </c>
      <c r="G223" s="192" t="s">
        <v>1139</v>
      </c>
      <c r="H223" s="701" t="s">
        <v>1170</v>
      </c>
      <c r="I223" s="734"/>
      <c r="J223" s="701"/>
      <c r="K223" s="698" t="s">
        <v>1369</v>
      </c>
      <c r="L223" s="192" t="s">
        <v>991</v>
      </c>
      <c r="M223" s="211" t="s">
        <v>1320</v>
      </c>
      <c r="N223" s="211" t="s">
        <v>997</v>
      </c>
      <c r="O223" s="212"/>
      <c r="P223" s="213" t="s">
        <v>997</v>
      </c>
      <c r="Q223" s="213" t="s">
        <v>994</v>
      </c>
      <c r="R223" s="195">
        <v>1</v>
      </c>
      <c r="S223" s="195"/>
      <c r="T223" s="180"/>
      <c r="U223" s="180"/>
      <c r="V223" s="200"/>
    </row>
    <row r="224" spans="2:22">
      <c r="B224" s="206" t="e">
        <f>IF('Formulario PPGR5'!$G224="","",CONCATENATE('Formulario PPGR5'!$C224,".",'Formulario PPGR5'!$D224,".",'Formulario PPGR5'!$E224,".",'Formulario PPGR5'!$F224))</f>
        <v>#REF!</v>
      </c>
      <c r="C224" s="206"/>
      <c r="D224" s="206" t="e">
        <f>IF('Formulario PPGR5'!$G224="","",'Formulario PPGR1'!#REF!)</f>
        <v>#REF!</v>
      </c>
      <c r="E224" s="206" t="e">
        <f>IF('Formulario PPGR5'!$G224="","",'Formulario PPGR1'!#REF!)</f>
        <v>#REF!</v>
      </c>
      <c r="F224" s="206" t="e">
        <f>IF('Formulario PPGR5'!$G224="","",'Formulario PPGR1'!#REF!)</f>
        <v>#REF!</v>
      </c>
      <c r="G224" s="192" t="s">
        <v>1139</v>
      </c>
      <c r="H224" s="701" t="s">
        <v>1170</v>
      </c>
      <c r="I224" s="734"/>
      <c r="J224" s="701"/>
      <c r="K224" s="698" t="s">
        <v>1370</v>
      </c>
      <c r="L224" s="192" t="s">
        <v>991</v>
      </c>
      <c r="M224" s="211" t="s">
        <v>1320</v>
      </c>
      <c r="N224" s="211" t="s">
        <v>997</v>
      </c>
      <c r="O224" s="212"/>
      <c r="P224" s="213" t="s">
        <v>997</v>
      </c>
      <c r="Q224" s="213" t="s">
        <v>994</v>
      </c>
      <c r="R224" s="195">
        <v>9</v>
      </c>
      <c r="S224" s="195"/>
      <c r="T224" s="180"/>
      <c r="U224" s="180"/>
      <c r="V224" s="200"/>
    </row>
    <row r="225" spans="2:22" ht="25.5">
      <c r="B225" s="206" t="e">
        <f>IF('Formulario PPGR5'!$G225="","",CONCATENATE('Formulario PPGR5'!$C225,".",'Formulario PPGR5'!$D225,".",'Formulario PPGR5'!$E225,".",'Formulario PPGR5'!$F225))</f>
        <v>#REF!</v>
      </c>
      <c r="C225" s="206"/>
      <c r="D225" s="206" t="e">
        <f>IF('Formulario PPGR5'!$G225="","",'Formulario PPGR1'!#REF!)</f>
        <v>#REF!</v>
      </c>
      <c r="E225" s="206" t="e">
        <f>IF('Formulario PPGR5'!$G225="","",'Formulario PPGR1'!#REF!)</f>
        <v>#REF!</v>
      </c>
      <c r="F225" s="206" t="e">
        <f>IF('Formulario PPGR5'!$G225="","",'Formulario PPGR1'!#REF!)</f>
        <v>#REF!</v>
      </c>
      <c r="G225" s="192" t="s">
        <v>1139</v>
      </c>
      <c r="H225" s="701" t="s">
        <v>1170</v>
      </c>
      <c r="I225" s="734"/>
      <c r="J225" s="701"/>
      <c r="K225" s="698" t="s">
        <v>1371</v>
      </c>
      <c r="L225" s="192" t="s">
        <v>991</v>
      </c>
      <c r="M225" s="211" t="s">
        <v>1320</v>
      </c>
      <c r="N225" s="211" t="s">
        <v>997</v>
      </c>
      <c r="O225" s="212"/>
      <c r="P225" s="213" t="s">
        <v>997</v>
      </c>
      <c r="Q225" s="213" t="s">
        <v>994</v>
      </c>
      <c r="R225" s="195">
        <v>10</v>
      </c>
      <c r="S225" s="195"/>
      <c r="T225" s="180"/>
      <c r="U225" s="180"/>
      <c r="V225" s="200"/>
    </row>
    <row r="226" spans="2:22">
      <c r="B226" s="206" t="e">
        <f>IF('Formulario PPGR5'!$G226="","",CONCATENATE('Formulario PPGR5'!$C226,".",'Formulario PPGR5'!$D226,".",'Formulario PPGR5'!$E226,".",'Formulario PPGR5'!$F226))</f>
        <v>#REF!</v>
      </c>
      <c r="C226" s="206"/>
      <c r="D226" s="206" t="e">
        <f>IF('Formulario PPGR5'!$G226="","",'Formulario PPGR1'!#REF!)</f>
        <v>#REF!</v>
      </c>
      <c r="E226" s="206" t="e">
        <f>IF('Formulario PPGR5'!$G226="","",'Formulario PPGR1'!#REF!)</f>
        <v>#REF!</v>
      </c>
      <c r="F226" s="206" t="e">
        <f>IF('Formulario PPGR5'!$G226="","",'Formulario PPGR1'!#REF!)</f>
        <v>#REF!</v>
      </c>
      <c r="G226" s="192" t="s">
        <v>1139</v>
      </c>
      <c r="H226" s="701" t="s">
        <v>1170</v>
      </c>
      <c r="I226" s="734"/>
      <c r="J226" s="701"/>
      <c r="K226" s="698" t="s">
        <v>1372</v>
      </c>
      <c r="L226" s="192" t="s">
        <v>991</v>
      </c>
      <c r="M226" s="211" t="s">
        <v>1320</v>
      </c>
      <c r="N226" s="211" t="s">
        <v>997</v>
      </c>
      <c r="O226" s="212"/>
      <c r="P226" s="213" t="s">
        <v>997</v>
      </c>
      <c r="Q226" s="213" t="s">
        <v>994</v>
      </c>
      <c r="R226" s="195">
        <v>11</v>
      </c>
      <c r="S226" s="195"/>
      <c r="T226" s="180"/>
      <c r="U226" s="180"/>
      <c r="V226" s="200"/>
    </row>
    <row r="227" spans="2:22">
      <c r="B227" s="206" t="e">
        <f>IF('Formulario PPGR5'!$G227="","",CONCATENATE('Formulario PPGR5'!$C227,".",'Formulario PPGR5'!$D227,".",'Formulario PPGR5'!$E227,".",'Formulario PPGR5'!$F227))</f>
        <v>#REF!</v>
      </c>
      <c r="C227" s="206"/>
      <c r="D227" s="206" t="e">
        <f>IF('Formulario PPGR5'!$G227="","",'Formulario PPGR1'!#REF!)</f>
        <v>#REF!</v>
      </c>
      <c r="E227" s="206" t="e">
        <f>IF('Formulario PPGR5'!$G227="","",'Formulario PPGR1'!#REF!)</f>
        <v>#REF!</v>
      </c>
      <c r="F227" s="206" t="e">
        <f>IF('Formulario PPGR5'!$G227="","",'Formulario PPGR1'!#REF!)</f>
        <v>#REF!</v>
      </c>
      <c r="G227" s="192" t="s">
        <v>1139</v>
      </c>
      <c r="H227" s="701" t="s">
        <v>1170</v>
      </c>
      <c r="I227" s="734"/>
      <c r="J227" s="701"/>
      <c r="K227" s="698" t="s">
        <v>1373</v>
      </c>
      <c r="L227" s="192" t="s">
        <v>991</v>
      </c>
      <c r="M227" s="211" t="s">
        <v>1320</v>
      </c>
      <c r="N227" s="211" t="s">
        <v>997</v>
      </c>
      <c r="O227" s="212"/>
      <c r="P227" s="213" t="s">
        <v>997</v>
      </c>
      <c r="Q227" s="213" t="s">
        <v>994</v>
      </c>
      <c r="R227" s="195">
        <v>1</v>
      </c>
      <c r="S227" s="195"/>
      <c r="T227" s="180"/>
      <c r="U227" s="180"/>
      <c r="V227" s="200"/>
    </row>
    <row r="228" spans="2:22">
      <c r="B228" s="206" t="e">
        <f>IF('Formulario PPGR5'!$G228="","",CONCATENATE('Formulario PPGR5'!$C228,".",'Formulario PPGR5'!$D228,".",'Formulario PPGR5'!$E228,".",'Formulario PPGR5'!$F228))</f>
        <v>#REF!</v>
      </c>
      <c r="C228" s="206"/>
      <c r="D228" s="206" t="e">
        <f>IF('Formulario PPGR5'!$G228="","",'Formulario PPGR1'!#REF!)</f>
        <v>#REF!</v>
      </c>
      <c r="E228" s="206" t="e">
        <f>IF('Formulario PPGR5'!$G228="","",'Formulario PPGR1'!#REF!)</f>
        <v>#REF!</v>
      </c>
      <c r="F228" s="206" t="e">
        <f>IF('Formulario PPGR5'!$G228="","",'Formulario PPGR1'!#REF!)</f>
        <v>#REF!</v>
      </c>
      <c r="G228" s="192" t="s">
        <v>1139</v>
      </c>
      <c r="H228" s="701" t="s">
        <v>1170</v>
      </c>
      <c r="I228" s="734"/>
      <c r="J228" s="701"/>
      <c r="K228" s="698" t="s">
        <v>1374</v>
      </c>
      <c r="L228" s="192" t="s">
        <v>991</v>
      </c>
      <c r="M228" s="211" t="s">
        <v>1320</v>
      </c>
      <c r="N228" s="211" t="s">
        <v>997</v>
      </c>
      <c r="O228" s="212"/>
      <c r="P228" s="213" t="s">
        <v>997</v>
      </c>
      <c r="Q228" s="213" t="s">
        <v>994</v>
      </c>
      <c r="R228" s="195">
        <v>16</v>
      </c>
      <c r="S228" s="195"/>
      <c r="T228" s="180"/>
      <c r="U228" s="180"/>
      <c r="V228" s="200"/>
    </row>
    <row r="229" spans="2:22">
      <c r="B229" s="206" t="e">
        <f>IF('Formulario PPGR5'!$G229="","",CONCATENATE('Formulario PPGR5'!$C229,".",'Formulario PPGR5'!$D229,".",'Formulario PPGR5'!$E229,".",'Formulario PPGR5'!$F229))</f>
        <v>#REF!</v>
      </c>
      <c r="C229" s="206"/>
      <c r="D229" s="206" t="e">
        <f>IF('Formulario PPGR5'!$G229="","",'Formulario PPGR1'!#REF!)</f>
        <v>#REF!</v>
      </c>
      <c r="E229" s="206" t="e">
        <f>IF('Formulario PPGR5'!$G229="","",'Formulario PPGR1'!#REF!)</f>
        <v>#REF!</v>
      </c>
      <c r="F229" s="206" t="e">
        <f>IF('Formulario PPGR5'!$G229="","",'Formulario PPGR1'!#REF!)</f>
        <v>#REF!</v>
      </c>
      <c r="G229" s="192" t="s">
        <v>1139</v>
      </c>
      <c r="H229" s="701" t="s">
        <v>1170</v>
      </c>
      <c r="I229" s="734"/>
      <c r="J229" s="701"/>
      <c r="K229" s="698" t="s">
        <v>1375</v>
      </c>
      <c r="L229" s="192" t="s">
        <v>991</v>
      </c>
      <c r="M229" s="211" t="s">
        <v>1320</v>
      </c>
      <c r="N229" s="211" t="s">
        <v>997</v>
      </c>
      <c r="O229" s="212"/>
      <c r="P229" s="213" t="s">
        <v>997</v>
      </c>
      <c r="Q229" s="213" t="s">
        <v>994</v>
      </c>
      <c r="R229" s="195">
        <v>2</v>
      </c>
      <c r="S229" s="195"/>
      <c r="T229" s="180"/>
      <c r="U229" s="180"/>
      <c r="V229" s="200"/>
    </row>
    <row r="230" spans="2:22">
      <c r="B230" s="206" t="e">
        <f>IF('Formulario PPGR5'!$G230="","",CONCATENATE('Formulario PPGR5'!$C230,".",'Formulario PPGR5'!$D230,".",'Formulario PPGR5'!$E230,".",'Formulario PPGR5'!$F230))</f>
        <v>#REF!</v>
      </c>
      <c r="C230" s="206"/>
      <c r="D230" s="206" t="e">
        <f>IF('Formulario PPGR5'!$G230="","",'Formulario PPGR1'!#REF!)</f>
        <v>#REF!</v>
      </c>
      <c r="E230" s="206" t="e">
        <f>IF('Formulario PPGR5'!$G230="","",'Formulario PPGR1'!#REF!)</f>
        <v>#REF!</v>
      </c>
      <c r="F230" s="206" t="e">
        <f>IF('Formulario PPGR5'!$G230="","",'Formulario PPGR1'!#REF!)</f>
        <v>#REF!</v>
      </c>
      <c r="G230" s="192" t="s">
        <v>1139</v>
      </c>
      <c r="H230" s="701" t="s">
        <v>1170</v>
      </c>
      <c r="I230" s="734"/>
      <c r="J230" s="701"/>
      <c r="K230" s="698" t="s">
        <v>1376</v>
      </c>
      <c r="L230" s="192" t="s">
        <v>991</v>
      </c>
      <c r="M230" s="211" t="s">
        <v>1320</v>
      </c>
      <c r="N230" s="211" t="s">
        <v>997</v>
      </c>
      <c r="O230" s="212"/>
      <c r="P230" s="213" t="s">
        <v>997</v>
      </c>
      <c r="Q230" s="213" t="s">
        <v>994</v>
      </c>
      <c r="R230" s="195">
        <v>18</v>
      </c>
      <c r="S230" s="195"/>
      <c r="T230" s="180"/>
      <c r="U230" s="180"/>
      <c r="V230" s="200"/>
    </row>
    <row r="231" spans="2:22">
      <c r="B231" s="206" t="e">
        <f>IF('Formulario PPGR5'!$G231="","",CONCATENATE('Formulario PPGR5'!$C231,".",'Formulario PPGR5'!$D231,".",'Formulario PPGR5'!$E231,".",'Formulario PPGR5'!$F231))</f>
        <v>#REF!</v>
      </c>
      <c r="C231" s="206"/>
      <c r="D231" s="206" t="e">
        <f>IF('Formulario PPGR5'!$G231="","",'Formulario PPGR1'!#REF!)</f>
        <v>#REF!</v>
      </c>
      <c r="E231" s="206" t="e">
        <f>IF('Formulario PPGR5'!$G231="","",'Formulario PPGR1'!#REF!)</f>
        <v>#REF!</v>
      </c>
      <c r="F231" s="206" t="e">
        <f>IF('Formulario PPGR5'!$G231="","",'Formulario PPGR1'!#REF!)</f>
        <v>#REF!</v>
      </c>
      <c r="G231" s="192" t="s">
        <v>1139</v>
      </c>
      <c r="H231" s="701" t="s">
        <v>1170</v>
      </c>
      <c r="I231" s="734"/>
      <c r="J231" s="701"/>
      <c r="K231" s="698" t="s">
        <v>1377</v>
      </c>
      <c r="L231" s="192" t="s">
        <v>991</v>
      </c>
      <c r="M231" s="211" t="s">
        <v>1320</v>
      </c>
      <c r="N231" s="211" t="s">
        <v>997</v>
      </c>
      <c r="O231" s="212"/>
      <c r="P231" s="213" t="s">
        <v>997</v>
      </c>
      <c r="Q231" s="213" t="s">
        <v>994</v>
      </c>
      <c r="R231" s="195">
        <v>189</v>
      </c>
      <c r="S231" s="195"/>
      <c r="T231" s="180"/>
      <c r="U231" s="180"/>
      <c r="V231" s="200"/>
    </row>
    <row r="232" spans="2:22">
      <c r="B232" s="206" t="e">
        <f>IF('Formulario PPGR5'!$G232="","",CONCATENATE('Formulario PPGR5'!$C232,".",'Formulario PPGR5'!$D232,".",'Formulario PPGR5'!$E232,".",'Formulario PPGR5'!$F232))</f>
        <v>#REF!</v>
      </c>
      <c r="C232" s="206"/>
      <c r="D232" s="206" t="e">
        <f>IF('Formulario PPGR5'!$G232="","",'Formulario PPGR1'!#REF!)</f>
        <v>#REF!</v>
      </c>
      <c r="E232" s="206" t="e">
        <f>IF('Formulario PPGR5'!$G232="","",'Formulario PPGR1'!#REF!)</f>
        <v>#REF!</v>
      </c>
      <c r="F232" s="206" t="e">
        <f>IF('Formulario PPGR5'!$G232="","",'Formulario PPGR1'!#REF!)</f>
        <v>#REF!</v>
      </c>
      <c r="G232" s="192" t="s">
        <v>1139</v>
      </c>
      <c r="H232" s="701" t="s">
        <v>1170</v>
      </c>
      <c r="I232" s="734"/>
      <c r="J232" s="701"/>
      <c r="K232" s="698" t="s">
        <v>1378</v>
      </c>
      <c r="L232" s="192" t="s">
        <v>991</v>
      </c>
      <c r="M232" s="211" t="s">
        <v>1320</v>
      </c>
      <c r="N232" s="211" t="s">
        <v>997</v>
      </c>
      <c r="O232" s="212"/>
      <c r="P232" s="213" t="s">
        <v>997</v>
      </c>
      <c r="Q232" s="213" t="s">
        <v>994</v>
      </c>
      <c r="R232" s="195">
        <v>165</v>
      </c>
      <c r="S232" s="195"/>
      <c r="T232" s="180"/>
      <c r="U232" s="180"/>
      <c r="V232" s="200"/>
    </row>
    <row r="233" spans="2:22">
      <c r="B233" s="206" t="e">
        <f>IF('Formulario PPGR5'!$G233="","",CONCATENATE('Formulario PPGR5'!$C233,".",'Formulario PPGR5'!$D233,".",'Formulario PPGR5'!$E233,".",'Formulario PPGR5'!$F233))</f>
        <v>#REF!</v>
      </c>
      <c r="C233" s="206"/>
      <c r="D233" s="206" t="e">
        <f>IF('Formulario PPGR5'!$G233="","",'Formulario PPGR1'!#REF!)</f>
        <v>#REF!</v>
      </c>
      <c r="E233" s="206" t="e">
        <f>IF('Formulario PPGR5'!$G233="","",'Formulario PPGR1'!#REF!)</f>
        <v>#REF!</v>
      </c>
      <c r="F233" s="206" t="e">
        <f>IF('Formulario PPGR5'!$G233="","",'Formulario PPGR1'!#REF!)</f>
        <v>#REF!</v>
      </c>
      <c r="G233" s="192" t="s">
        <v>1139</v>
      </c>
      <c r="H233" s="701" t="s">
        <v>1170</v>
      </c>
      <c r="I233" s="734"/>
      <c r="J233" s="701"/>
      <c r="K233" s="698" t="s">
        <v>1379</v>
      </c>
      <c r="L233" s="192" t="s">
        <v>991</v>
      </c>
      <c r="M233" s="211" t="s">
        <v>1320</v>
      </c>
      <c r="N233" s="211" t="s">
        <v>997</v>
      </c>
      <c r="O233" s="212"/>
      <c r="P233" s="213" t="s">
        <v>997</v>
      </c>
      <c r="Q233" s="213" t="s">
        <v>994</v>
      </c>
      <c r="R233" s="195">
        <v>904</v>
      </c>
      <c r="S233" s="195"/>
      <c r="T233" s="180"/>
      <c r="U233" s="180"/>
      <c r="V233" s="200"/>
    </row>
    <row r="234" spans="2:22">
      <c r="B234" s="206" t="e">
        <f>IF('Formulario PPGR5'!$G234="","",CONCATENATE('Formulario PPGR5'!$C234,".",'Formulario PPGR5'!$D234,".",'Formulario PPGR5'!$E234,".",'Formulario PPGR5'!$F234))</f>
        <v>#REF!</v>
      </c>
      <c r="C234" s="206"/>
      <c r="D234" s="206" t="e">
        <f>IF('Formulario PPGR5'!$G234="","",'Formulario PPGR1'!#REF!)</f>
        <v>#REF!</v>
      </c>
      <c r="E234" s="206" t="e">
        <f>IF('Formulario PPGR5'!$G234="","",'Formulario PPGR1'!#REF!)</f>
        <v>#REF!</v>
      </c>
      <c r="F234" s="206" t="e">
        <f>IF('Formulario PPGR5'!$G234="","",'Formulario PPGR1'!#REF!)</f>
        <v>#REF!</v>
      </c>
      <c r="G234" s="192" t="s">
        <v>1139</v>
      </c>
      <c r="H234" s="701" t="s">
        <v>1170</v>
      </c>
      <c r="I234" s="734"/>
      <c r="J234" s="701"/>
      <c r="K234" s="698" t="s">
        <v>1380</v>
      </c>
      <c r="L234" s="192" t="s">
        <v>991</v>
      </c>
      <c r="M234" s="211" t="s">
        <v>1320</v>
      </c>
      <c r="N234" s="211" t="s">
        <v>997</v>
      </c>
      <c r="O234" s="212"/>
      <c r="P234" s="213" t="s">
        <v>997</v>
      </c>
      <c r="Q234" s="213" t="s">
        <v>994</v>
      </c>
      <c r="R234" s="195">
        <v>100</v>
      </c>
      <c r="S234" s="195"/>
      <c r="T234" s="180"/>
      <c r="U234" s="180"/>
      <c r="V234" s="200"/>
    </row>
    <row r="235" spans="2:22">
      <c r="B235" s="206" t="e">
        <f>IF('Formulario PPGR5'!$G235="","",CONCATENATE('Formulario PPGR5'!$C235,".",'Formulario PPGR5'!$D235,".",'Formulario PPGR5'!$E235,".",'Formulario PPGR5'!$F235))</f>
        <v>#REF!</v>
      </c>
      <c r="C235" s="206"/>
      <c r="D235" s="206" t="e">
        <f>IF('Formulario PPGR5'!$G235="","",'Formulario PPGR1'!#REF!)</f>
        <v>#REF!</v>
      </c>
      <c r="E235" s="206" t="e">
        <f>IF('Formulario PPGR5'!$G235="","",'Formulario PPGR1'!#REF!)</f>
        <v>#REF!</v>
      </c>
      <c r="F235" s="206" t="e">
        <f>IF('Formulario PPGR5'!$G235="","",'Formulario PPGR1'!#REF!)</f>
        <v>#REF!</v>
      </c>
      <c r="G235" s="192" t="s">
        <v>1139</v>
      </c>
      <c r="H235" s="701" t="s">
        <v>1170</v>
      </c>
      <c r="I235" s="734"/>
      <c r="J235" s="701"/>
      <c r="K235" s="698" t="s">
        <v>1381</v>
      </c>
      <c r="L235" s="192" t="s">
        <v>991</v>
      </c>
      <c r="M235" s="211" t="s">
        <v>1320</v>
      </c>
      <c r="N235" s="211" t="s">
        <v>997</v>
      </c>
      <c r="O235" s="212"/>
      <c r="P235" s="213" t="s">
        <v>997</v>
      </c>
      <c r="Q235" s="213" t="s">
        <v>994</v>
      </c>
      <c r="R235" s="195">
        <v>11</v>
      </c>
      <c r="S235" s="195"/>
      <c r="T235" s="180"/>
      <c r="U235" s="180"/>
      <c r="V235" s="200"/>
    </row>
    <row r="236" spans="2:22">
      <c r="B236" s="206" t="e">
        <f>IF('Formulario PPGR5'!$G236="","",CONCATENATE('Formulario PPGR5'!$C236,".",'Formulario PPGR5'!$D236,".",'Formulario PPGR5'!$E236,".",'Formulario PPGR5'!$F236))</f>
        <v>#REF!</v>
      </c>
      <c r="C236" s="206"/>
      <c r="D236" s="206" t="e">
        <f>IF('Formulario PPGR5'!$G236="","",'Formulario PPGR1'!#REF!)</f>
        <v>#REF!</v>
      </c>
      <c r="E236" s="206" t="e">
        <f>IF('Formulario PPGR5'!$G236="","",'Formulario PPGR1'!#REF!)</f>
        <v>#REF!</v>
      </c>
      <c r="F236" s="206" t="e">
        <f>IF('Formulario PPGR5'!$G236="","",'Formulario PPGR1'!#REF!)</f>
        <v>#REF!</v>
      </c>
      <c r="G236" s="192" t="s">
        <v>1139</v>
      </c>
      <c r="H236" s="701" t="s">
        <v>1170</v>
      </c>
      <c r="I236" s="734"/>
      <c r="J236" s="701"/>
      <c r="K236" s="698" t="s">
        <v>1382</v>
      </c>
      <c r="L236" s="192" t="s">
        <v>991</v>
      </c>
      <c r="M236" s="211" t="s">
        <v>1320</v>
      </c>
      <c r="N236" s="211" t="s">
        <v>997</v>
      </c>
      <c r="O236" s="212"/>
      <c r="P236" s="213" t="s">
        <v>997</v>
      </c>
      <c r="Q236" s="213" t="s">
        <v>994</v>
      </c>
      <c r="R236" s="195">
        <v>1</v>
      </c>
      <c r="S236" s="195"/>
      <c r="T236" s="180"/>
      <c r="U236" s="180"/>
      <c r="V236" s="200"/>
    </row>
    <row r="237" spans="2:22">
      <c r="B237" s="206" t="e">
        <f>IF('Formulario PPGR5'!$G237="","",CONCATENATE('Formulario PPGR5'!$C237,".",'Formulario PPGR5'!$D237,".",'Formulario PPGR5'!$E237,".",'Formulario PPGR5'!$F237))</f>
        <v>#REF!</v>
      </c>
      <c r="C237" s="206"/>
      <c r="D237" s="206" t="e">
        <f>IF('Formulario PPGR5'!$G237="","",'Formulario PPGR1'!#REF!)</f>
        <v>#REF!</v>
      </c>
      <c r="E237" s="206" t="e">
        <f>IF('Formulario PPGR5'!$G237="","",'Formulario PPGR1'!#REF!)</f>
        <v>#REF!</v>
      </c>
      <c r="F237" s="206" t="e">
        <f>IF('Formulario PPGR5'!$G237="","",'Formulario PPGR1'!#REF!)</f>
        <v>#REF!</v>
      </c>
      <c r="G237" s="192" t="s">
        <v>1139</v>
      </c>
      <c r="H237" s="701" t="s">
        <v>1170</v>
      </c>
      <c r="I237" s="734"/>
      <c r="J237" s="701"/>
      <c r="K237" s="698" t="s">
        <v>1383</v>
      </c>
      <c r="L237" s="192" t="s">
        <v>991</v>
      </c>
      <c r="M237" s="211" t="s">
        <v>1320</v>
      </c>
      <c r="N237" s="211" t="s">
        <v>997</v>
      </c>
      <c r="O237" s="212"/>
      <c r="P237" s="213" t="s">
        <v>997</v>
      </c>
      <c r="Q237" s="213" t="s">
        <v>994</v>
      </c>
      <c r="R237" s="195">
        <v>23</v>
      </c>
      <c r="S237" s="195"/>
      <c r="T237" s="180"/>
      <c r="U237" s="180"/>
      <c r="V237" s="200"/>
    </row>
    <row r="238" spans="2:22">
      <c r="B238" s="206" t="e">
        <f>IF('Formulario PPGR5'!$G238="","",CONCATENATE('Formulario PPGR5'!$C238,".",'Formulario PPGR5'!$D238,".",'Formulario PPGR5'!$E238,".",'Formulario PPGR5'!$F238))</f>
        <v>#REF!</v>
      </c>
      <c r="C238" s="206"/>
      <c r="D238" s="206" t="e">
        <f>IF('Formulario PPGR5'!$G238="","",'Formulario PPGR1'!#REF!)</f>
        <v>#REF!</v>
      </c>
      <c r="E238" s="206" t="e">
        <f>IF('Formulario PPGR5'!$G238="","",'Formulario PPGR1'!#REF!)</f>
        <v>#REF!</v>
      </c>
      <c r="F238" s="206" t="e">
        <f>IF('Formulario PPGR5'!$G238="","",'Formulario PPGR1'!#REF!)</f>
        <v>#REF!</v>
      </c>
      <c r="G238" s="192" t="s">
        <v>1139</v>
      </c>
      <c r="H238" s="701" t="s">
        <v>1170</v>
      </c>
      <c r="I238" s="734"/>
      <c r="J238" s="701"/>
      <c r="K238" s="698" t="s">
        <v>1384</v>
      </c>
      <c r="L238" s="192" t="s">
        <v>991</v>
      </c>
      <c r="M238" s="211" t="s">
        <v>1320</v>
      </c>
      <c r="N238" s="211" t="s">
        <v>997</v>
      </c>
      <c r="O238" s="212"/>
      <c r="P238" s="213" t="s">
        <v>997</v>
      </c>
      <c r="Q238" s="213" t="s">
        <v>994</v>
      </c>
      <c r="R238" s="195">
        <v>110</v>
      </c>
      <c r="S238" s="195"/>
      <c r="T238" s="180"/>
      <c r="U238" s="180"/>
      <c r="V238" s="200"/>
    </row>
    <row r="239" spans="2:22">
      <c r="B239" s="206" t="e">
        <f>IF('Formulario PPGR5'!$G239="","",CONCATENATE('Formulario PPGR5'!$C239,".",'Formulario PPGR5'!$D239,".",'Formulario PPGR5'!$E239,".",'Formulario PPGR5'!$F239))</f>
        <v>#REF!</v>
      </c>
      <c r="C239" s="206"/>
      <c r="D239" s="206" t="e">
        <f>IF('Formulario PPGR5'!$G239="","",'Formulario PPGR1'!#REF!)</f>
        <v>#REF!</v>
      </c>
      <c r="E239" s="206" t="e">
        <f>IF('Formulario PPGR5'!$G239="","",'Formulario PPGR1'!#REF!)</f>
        <v>#REF!</v>
      </c>
      <c r="F239" s="206" t="e">
        <f>IF('Formulario PPGR5'!$G239="","",'Formulario PPGR1'!#REF!)</f>
        <v>#REF!</v>
      </c>
      <c r="G239" s="192" t="s">
        <v>1139</v>
      </c>
      <c r="H239" s="701" t="s">
        <v>1170</v>
      </c>
      <c r="I239" s="734"/>
      <c r="J239" s="701"/>
      <c r="K239" s="698" t="s">
        <v>1385</v>
      </c>
      <c r="L239" s="192" t="s">
        <v>991</v>
      </c>
      <c r="M239" s="211" t="s">
        <v>1320</v>
      </c>
      <c r="N239" s="211" t="s">
        <v>997</v>
      </c>
      <c r="O239" s="212"/>
      <c r="P239" s="213" t="s">
        <v>997</v>
      </c>
      <c r="Q239" s="213" t="s">
        <v>994</v>
      </c>
      <c r="R239" s="195">
        <v>155</v>
      </c>
      <c r="S239" s="195"/>
      <c r="T239" s="180"/>
      <c r="U239" s="180"/>
      <c r="V239" s="200"/>
    </row>
    <row r="240" spans="2:22">
      <c r="B240" s="206" t="e">
        <f>IF('Formulario PPGR5'!$G240="","",CONCATENATE('Formulario PPGR5'!$C240,".",'Formulario PPGR5'!$D240,".",'Formulario PPGR5'!$E240,".",'Formulario PPGR5'!$F240))</f>
        <v>#REF!</v>
      </c>
      <c r="C240" s="206"/>
      <c r="D240" s="206" t="e">
        <f>IF('Formulario PPGR5'!$G240="","",'Formulario PPGR1'!#REF!)</f>
        <v>#REF!</v>
      </c>
      <c r="E240" s="206" t="e">
        <f>IF('Formulario PPGR5'!$G240="","",'Formulario PPGR1'!#REF!)</f>
        <v>#REF!</v>
      </c>
      <c r="F240" s="206" t="e">
        <f>IF('Formulario PPGR5'!$G240="","",'Formulario PPGR1'!#REF!)</f>
        <v>#REF!</v>
      </c>
      <c r="G240" s="192" t="s">
        <v>1139</v>
      </c>
      <c r="H240" s="701" t="s">
        <v>1170</v>
      </c>
      <c r="I240" s="734"/>
      <c r="J240" s="701"/>
      <c r="K240" s="698" t="s">
        <v>1386</v>
      </c>
      <c r="L240" s="192" t="s">
        <v>991</v>
      </c>
      <c r="M240" s="211" t="s">
        <v>1320</v>
      </c>
      <c r="N240" s="211" t="s">
        <v>997</v>
      </c>
      <c r="O240" s="212"/>
      <c r="P240" s="213" t="s">
        <v>997</v>
      </c>
      <c r="Q240" s="213" t="s">
        <v>994</v>
      </c>
      <c r="R240" s="195">
        <v>35</v>
      </c>
      <c r="S240" s="195"/>
      <c r="T240" s="180"/>
      <c r="U240" s="180"/>
      <c r="V240" s="200"/>
    </row>
    <row r="241" spans="2:22">
      <c r="B241" s="206" t="e">
        <f>IF('Formulario PPGR5'!$G241="","",CONCATENATE('Formulario PPGR5'!$C241,".",'Formulario PPGR5'!$D241,".",'Formulario PPGR5'!$E241,".",'Formulario PPGR5'!$F241))</f>
        <v>#REF!</v>
      </c>
      <c r="C241" s="206"/>
      <c r="D241" s="206" t="e">
        <f>IF('Formulario PPGR5'!$G241="","",'Formulario PPGR1'!#REF!)</f>
        <v>#REF!</v>
      </c>
      <c r="E241" s="206" t="e">
        <f>IF('Formulario PPGR5'!$G241="","",'Formulario PPGR1'!#REF!)</f>
        <v>#REF!</v>
      </c>
      <c r="F241" s="206" t="e">
        <f>IF('Formulario PPGR5'!$G241="","",'Formulario PPGR1'!#REF!)</f>
        <v>#REF!</v>
      </c>
      <c r="G241" s="192" t="s">
        <v>1139</v>
      </c>
      <c r="H241" s="701" t="s">
        <v>1170</v>
      </c>
      <c r="I241" s="734"/>
      <c r="J241" s="701"/>
      <c r="K241" s="698" t="s">
        <v>1387</v>
      </c>
      <c r="L241" s="192" t="s">
        <v>991</v>
      </c>
      <c r="M241" s="211" t="s">
        <v>1320</v>
      </c>
      <c r="N241" s="211" t="s">
        <v>997</v>
      </c>
      <c r="O241" s="212"/>
      <c r="P241" s="213" t="s">
        <v>997</v>
      </c>
      <c r="Q241" s="213" t="s">
        <v>994</v>
      </c>
      <c r="R241" s="195">
        <v>70</v>
      </c>
      <c r="S241" s="195"/>
      <c r="T241" s="180"/>
      <c r="U241" s="180"/>
      <c r="V241" s="200"/>
    </row>
    <row r="242" spans="2:22">
      <c r="B242" s="206" t="e">
        <f>IF('Formulario PPGR5'!$G242="","",CONCATENATE('Formulario PPGR5'!$C242,".",'Formulario PPGR5'!$D242,".",'Formulario PPGR5'!$E242,".",'Formulario PPGR5'!$F242))</f>
        <v>#REF!</v>
      </c>
      <c r="C242" s="206"/>
      <c r="D242" s="206" t="e">
        <f>IF('Formulario PPGR5'!$G242="","",'Formulario PPGR1'!#REF!)</f>
        <v>#REF!</v>
      </c>
      <c r="E242" s="206" t="e">
        <f>IF('Formulario PPGR5'!$G242="","",'Formulario PPGR1'!#REF!)</f>
        <v>#REF!</v>
      </c>
      <c r="F242" s="206" t="e">
        <f>IF('Formulario PPGR5'!$G242="","",'Formulario PPGR1'!#REF!)</f>
        <v>#REF!</v>
      </c>
      <c r="G242" s="192" t="s">
        <v>1139</v>
      </c>
      <c r="H242" s="701" t="s">
        <v>1170</v>
      </c>
      <c r="I242" s="734"/>
      <c r="J242" s="701"/>
      <c r="K242" s="698" t="s">
        <v>1388</v>
      </c>
      <c r="L242" s="192" t="s">
        <v>991</v>
      </c>
      <c r="M242" s="211" t="s">
        <v>1320</v>
      </c>
      <c r="N242" s="211" t="s">
        <v>997</v>
      </c>
      <c r="O242" s="212"/>
      <c r="P242" s="213" t="s">
        <v>997</v>
      </c>
      <c r="Q242" s="213" t="s">
        <v>994</v>
      </c>
      <c r="R242" s="195">
        <v>94</v>
      </c>
      <c r="S242" s="195"/>
      <c r="T242" s="180"/>
      <c r="U242" s="180"/>
      <c r="V242" s="200"/>
    </row>
    <row r="243" spans="2:22">
      <c r="B243" s="206" t="e">
        <f>IF('Formulario PPGR5'!$G243="","",CONCATENATE('Formulario PPGR5'!$C243,".",'Formulario PPGR5'!$D243,".",'Formulario PPGR5'!$E243,".",'Formulario PPGR5'!$F243))</f>
        <v>#REF!</v>
      </c>
      <c r="C243" s="206"/>
      <c r="D243" s="206" t="e">
        <f>IF('Formulario PPGR5'!$G243="","",'Formulario PPGR1'!#REF!)</f>
        <v>#REF!</v>
      </c>
      <c r="E243" s="206" t="e">
        <f>IF('Formulario PPGR5'!$G243="","",'Formulario PPGR1'!#REF!)</f>
        <v>#REF!</v>
      </c>
      <c r="F243" s="206" t="e">
        <f>IF('Formulario PPGR5'!$G243="","",'Formulario PPGR1'!#REF!)</f>
        <v>#REF!</v>
      </c>
      <c r="G243" s="192" t="s">
        <v>1139</v>
      </c>
      <c r="H243" s="701" t="s">
        <v>1170</v>
      </c>
      <c r="I243" s="734"/>
      <c r="J243" s="701"/>
      <c r="K243" s="698" t="s">
        <v>1389</v>
      </c>
      <c r="L243" s="192" t="s">
        <v>991</v>
      </c>
      <c r="M243" s="211" t="s">
        <v>1320</v>
      </c>
      <c r="N243" s="211" t="s">
        <v>997</v>
      </c>
      <c r="O243" s="212"/>
      <c r="P243" s="213" t="s">
        <v>997</v>
      </c>
      <c r="Q243" s="213" t="s">
        <v>994</v>
      </c>
      <c r="R243" s="195">
        <v>119</v>
      </c>
      <c r="S243" s="195"/>
      <c r="T243" s="180"/>
      <c r="U243" s="180"/>
      <c r="V243" s="200"/>
    </row>
    <row r="244" spans="2:22">
      <c r="B244" s="206" t="e">
        <f>IF('Formulario PPGR5'!$G244="","",CONCATENATE('Formulario PPGR5'!$C244,".",'Formulario PPGR5'!$D244,".",'Formulario PPGR5'!$E244,".",'Formulario PPGR5'!$F244))</f>
        <v>#REF!</v>
      </c>
      <c r="C244" s="206"/>
      <c r="D244" s="206" t="e">
        <f>IF('Formulario PPGR5'!$G244="","",'Formulario PPGR1'!#REF!)</f>
        <v>#REF!</v>
      </c>
      <c r="E244" s="206" t="e">
        <f>IF('Formulario PPGR5'!$G244="","",'Formulario PPGR1'!#REF!)</f>
        <v>#REF!</v>
      </c>
      <c r="F244" s="206" t="e">
        <f>IF('Formulario PPGR5'!$G244="","",'Formulario PPGR1'!#REF!)</f>
        <v>#REF!</v>
      </c>
      <c r="G244" s="192" t="s">
        <v>1139</v>
      </c>
      <c r="H244" s="701" t="s">
        <v>1170</v>
      </c>
      <c r="I244" s="734"/>
      <c r="J244" s="701"/>
      <c r="K244" s="698" t="s">
        <v>1390</v>
      </c>
      <c r="L244" s="192" t="s">
        <v>991</v>
      </c>
      <c r="M244" s="211" t="s">
        <v>1320</v>
      </c>
      <c r="N244" s="211" t="s">
        <v>997</v>
      </c>
      <c r="O244" s="212"/>
      <c r="P244" s="213" t="s">
        <v>997</v>
      </c>
      <c r="Q244" s="213" t="s">
        <v>994</v>
      </c>
      <c r="R244" s="195">
        <v>80</v>
      </c>
      <c r="S244" s="195"/>
      <c r="T244" s="180"/>
      <c r="U244" s="180"/>
      <c r="V244" s="200"/>
    </row>
    <row r="245" spans="2:22">
      <c r="B245" s="206" t="e">
        <f>IF('Formulario PPGR5'!$G245="","",CONCATENATE('Formulario PPGR5'!$C245,".",'Formulario PPGR5'!$D245,".",'Formulario PPGR5'!$E245,".",'Formulario PPGR5'!$F245))</f>
        <v>#REF!</v>
      </c>
      <c r="C245" s="206"/>
      <c r="D245" s="206" t="e">
        <f>IF('Formulario PPGR5'!$G245="","",'Formulario PPGR1'!#REF!)</f>
        <v>#REF!</v>
      </c>
      <c r="E245" s="206" t="e">
        <f>IF('Formulario PPGR5'!$G245="","",'Formulario PPGR1'!#REF!)</f>
        <v>#REF!</v>
      </c>
      <c r="F245" s="206" t="e">
        <f>IF('Formulario PPGR5'!$G245="","",'Formulario PPGR1'!#REF!)</f>
        <v>#REF!</v>
      </c>
      <c r="G245" s="192" t="s">
        <v>1139</v>
      </c>
      <c r="H245" s="701" t="s">
        <v>1170</v>
      </c>
      <c r="I245" s="734"/>
      <c r="J245" s="701"/>
      <c r="K245" s="698" t="s">
        <v>1391</v>
      </c>
      <c r="L245" s="192" t="s">
        <v>991</v>
      </c>
      <c r="M245" s="211" t="s">
        <v>1320</v>
      </c>
      <c r="N245" s="211" t="s">
        <v>997</v>
      </c>
      <c r="O245" s="212"/>
      <c r="P245" s="213" t="s">
        <v>997</v>
      </c>
      <c r="Q245" s="213" t="s">
        <v>994</v>
      </c>
      <c r="R245" s="195">
        <v>94</v>
      </c>
      <c r="S245" s="195"/>
      <c r="T245" s="180"/>
      <c r="U245" s="180"/>
      <c r="V245" s="200"/>
    </row>
    <row r="246" spans="2:22">
      <c r="B246" s="206" t="e">
        <f>IF('Formulario PPGR5'!$G246="","",CONCATENATE('Formulario PPGR5'!$C246,".",'Formulario PPGR5'!$D246,".",'Formulario PPGR5'!$E246,".",'Formulario PPGR5'!$F246))</f>
        <v>#REF!</v>
      </c>
      <c r="C246" s="206"/>
      <c r="D246" s="206" t="e">
        <f>IF('Formulario PPGR5'!$G246="","",'Formulario PPGR1'!#REF!)</f>
        <v>#REF!</v>
      </c>
      <c r="E246" s="206" t="e">
        <f>IF('Formulario PPGR5'!$G246="","",'Formulario PPGR1'!#REF!)</f>
        <v>#REF!</v>
      </c>
      <c r="F246" s="206" t="e">
        <f>IF('Formulario PPGR5'!$G246="","",'Formulario PPGR1'!#REF!)</f>
        <v>#REF!</v>
      </c>
      <c r="G246" s="192" t="s">
        <v>1139</v>
      </c>
      <c r="H246" s="701" t="s">
        <v>1170</v>
      </c>
      <c r="I246" s="734"/>
      <c r="J246" s="701"/>
      <c r="K246" s="698" t="s">
        <v>1392</v>
      </c>
      <c r="L246" s="192" t="s">
        <v>991</v>
      </c>
      <c r="M246" s="211" t="s">
        <v>1320</v>
      </c>
      <c r="N246" s="211" t="s">
        <v>997</v>
      </c>
      <c r="O246" s="212"/>
      <c r="P246" s="213" t="s">
        <v>997</v>
      </c>
      <c r="Q246" s="213" t="s">
        <v>994</v>
      </c>
      <c r="R246" s="195">
        <v>589</v>
      </c>
      <c r="S246" s="195"/>
      <c r="T246" s="180"/>
      <c r="U246" s="180"/>
      <c r="V246" s="200"/>
    </row>
    <row r="247" spans="2:22">
      <c r="B247" s="206" t="e">
        <f>IF('Formulario PPGR5'!$G247="","",CONCATENATE('Formulario PPGR5'!$C247,".",'Formulario PPGR5'!$D247,".",'Formulario PPGR5'!$E247,".",'Formulario PPGR5'!$F247))</f>
        <v>#REF!</v>
      </c>
      <c r="C247" s="206"/>
      <c r="D247" s="206" t="e">
        <f>IF('Formulario PPGR5'!$G247="","",'Formulario PPGR1'!#REF!)</f>
        <v>#REF!</v>
      </c>
      <c r="E247" s="206" t="e">
        <f>IF('Formulario PPGR5'!$G247="","",'Formulario PPGR1'!#REF!)</f>
        <v>#REF!</v>
      </c>
      <c r="F247" s="206" t="e">
        <f>IF('Formulario PPGR5'!$G247="","",'Formulario PPGR1'!#REF!)</f>
        <v>#REF!</v>
      </c>
      <c r="G247" s="192" t="s">
        <v>1139</v>
      </c>
      <c r="H247" s="701" t="s">
        <v>1170</v>
      </c>
      <c r="I247" s="734"/>
      <c r="J247" s="701"/>
      <c r="K247" s="698" t="s">
        <v>1393</v>
      </c>
      <c r="L247" s="192" t="s">
        <v>991</v>
      </c>
      <c r="M247" s="211" t="s">
        <v>1320</v>
      </c>
      <c r="N247" s="211" t="s">
        <v>997</v>
      </c>
      <c r="O247" s="212"/>
      <c r="P247" s="213" t="s">
        <v>997</v>
      </c>
      <c r="Q247" s="213" t="s">
        <v>994</v>
      </c>
      <c r="R247" s="195">
        <v>422</v>
      </c>
      <c r="S247" s="195"/>
      <c r="T247" s="180"/>
      <c r="U247" s="180"/>
      <c r="V247" s="200"/>
    </row>
    <row r="248" spans="2:22">
      <c r="B248" s="206" t="e">
        <f>IF('Formulario PPGR5'!$G248="","",CONCATENATE('Formulario PPGR5'!$C248,".",'Formulario PPGR5'!$D248,".",'Formulario PPGR5'!$E248,".",'Formulario PPGR5'!$F248))</f>
        <v>#REF!</v>
      </c>
      <c r="C248" s="206"/>
      <c r="D248" s="206" t="e">
        <f>IF('Formulario PPGR5'!$G248="","",'Formulario PPGR1'!#REF!)</f>
        <v>#REF!</v>
      </c>
      <c r="E248" s="206" t="e">
        <f>IF('Formulario PPGR5'!$G248="","",'Formulario PPGR1'!#REF!)</f>
        <v>#REF!</v>
      </c>
      <c r="F248" s="206" t="e">
        <f>IF('Formulario PPGR5'!$G248="","",'Formulario PPGR1'!#REF!)</f>
        <v>#REF!</v>
      </c>
      <c r="G248" s="192" t="s">
        <v>1139</v>
      </c>
      <c r="H248" s="701" t="s">
        <v>1170</v>
      </c>
      <c r="I248" s="734"/>
      <c r="J248" s="701"/>
      <c r="K248" s="698" t="s">
        <v>1394</v>
      </c>
      <c r="L248" s="192" t="s">
        <v>991</v>
      </c>
      <c r="M248" s="211" t="s">
        <v>1320</v>
      </c>
      <c r="N248" s="211" t="s">
        <v>997</v>
      </c>
      <c r="O248" s="212"/>
      <c r="P248" s="213" t="s">
        <v>997</v>
      </c>
      <c r="Q248" s="213" t="s">
        <v>994</v>
      </c>
      <c r="R248" s="195">
        <v>250</v>
      </c>
      <c r="S248" s="195"/>
      <c r="T248" s="180"/>
      <c r="U248" s="180"/>
      <c r="V248" s="200"/>
    </row>
    <row r="249" spans="2:22">
      <c r="B249" s="206" t="e">
        <f>IF('Formulario PPGR5'!$G249="","",CONCATENATE('Formulario PPGR5'!$C249,".",'Formulario PPGR5'!$D249,".",'Formulario PPGR5'!$E249,".",'Formulario PPGR5'!$F249))</f>
        <v>#REF!</v>
      </c>
      <c r="C249" s="206"/>
      <c r="D249" s="206" t="e">
        <f>IF('Formulario PPGR5'!$G249="","",'Formulario PPGR1'!#REF!)</f>
        <v>#REF!</v>
      </c>
      <c r="E249" s="206" t="e">
        <f>IF('Formulario PPGR5'!$G249="","",'Formulario PPGR1'!#REF!)</f>
        <v>#REF!</v>
      </c>
      <c r="F249" s="206" t="e">
        <f>IF('Formulario PPGR5'!$G249="","",'Formulario PPGR1'!#REF!)</f>
        <v>#REF!</v>
      </c>
      <c r="G249" s="192" t="s">
        <v>1139</v>
      </c>
      <c r="H249" s="701" t="s">
        <v>1170</v>
      </c>
      <c r="I249" s="734"/>
      <c r="J249" s="701"/>
      <c r="K249" s="698" t="s">
        <v>1395</v>
      </c>
      <c r="L249" s="192" t="s">
        <v>991</v>
      </c>
      <c r="M249" s="211" t="s">
        <v>1320</v>
      </c>
      <c r="N249" s="211" t="s">
        <v>997</v>
      </c>
      <c r="O249" s="212"/>
      <c r="P249" s="213" t="s">
        <v>997</v>
      </c>
      <c r="Q249" s="213" t="s">
        <v>994</v>
      </c>
      <c r="R249" s="195">
        <v>32</v>
      </c>
      <c r="S249" s="195"/>
      <c r="T249" s="180"/>
      <c r="U249" s="180"/>
      <c r="V249" s="200"/>
    </row>
    <row r="250" spans="2:22">
      <c r="B250" s="206" t="e">
        <f>IF('Formulario PPGR5'!$G250="","",CONCATENATE('Formulario PPGR5'!$C250,".",'Formulario PPGR5'!$D250,".",'Formulario PPGR5'!$E250,".",'Formulario PPGR5'!$F250))</f>
        <v>#REF!</v>
      </c>
      <c r="C250" s="206"/>
      <c r="D250" s="206" t="e">
        <f>IF('Formulario PPGR5'!$G250="","",'Formulario PPGR1'!#REF!)</f>
        <v>#REF!</v>
      </c>
      <c r="E250" s="206" t="e">
        <f>IF('Formulario PPGR5'!$G250="","",'Formulario PPGR1'!#REF!)</f>
        <v>#REF!</v>
      </c>
      <c r="F250" s="206" t="e">
        <f>IF('Formulario PPGR5'!$G250="","",'Formulario PPGR1'!#REF!)</f>
        <v>#REF!</v>
      </c>
      <c r="G250" s="192" t="s">
        <v>1139</v>
      </c>
      <c r="H250" s="701" t="s">
        <v>1170</v>
      </c>
      <c r="I250" s="734"/>
      <c r="J250" s="701"/>
      <c r="K250" s="698" t="s">
        <v>1396</v>
      </c>
      <c r="L250" s="192" t="s">
        <v>991</v>
      </c>
      <c r="M250" s="211" t="s">
        <v>1320</v>
      </c>
      <c r="N250" s="211" t="s">
        <v>997</v>
      </c>
      <c r="O250" s="212"/>
      <c r="P250" s="213" t="s">
        <v>997</v>
      </c>
      <c r="Q250" s="213" t="s">
        <v>994</v>
      </c>
      <c r="R250" s="195">
        <v>144</v>
      </c>
      <c r="S250" s="195"/>
      <c r="T250" s="180"/>
      <c r="U250" s="180"/>
      <c r="V250" s="200"/>
    </row>
    <row r="251" spans="2:22" ht="25.5">
      <c r="B251" s="206" t="e">
        <f>IF('Formulario PPGR5'!$G251="","",CONCATENATE('Formulario PPGR5'!$C251,".",'Formulario PPGR5'!$D251,".",'Formulario PPGR5'!$E251,".",'Formulario PPGR5'!$F251))</f>
        <v>#REF!</v>
      </c>
      <c r="C251" s="206"/>
      <c r="D251" s="206" t="e">
        <f>IF('Formulario PPGR5'!$G251="","",'Formulario PPGR1'!#REF!)</f>
        <v>#REF!</v>
      </c>
      <c r="E251" s="206" t="e">
        <f>IF('Formulario PPGR5'!$G251="","",'Formulario PPGR1'!#REF!)</f>
        <v>#REF!</v>
      </c>
      <c r="F251" s="206" t="e">
        <f>IF('Formulario PPGR5'!$G251="","",'Formulario PPGR1'!#REF!)</f>
        <v>#REF!</v>
      </c>
      <c r="G251" s="192" t="s">
        <v>1139</v>
      </c>
      <c r="H251" s="701" t="s">
        <v>1170</v>
      </c>
      <c r="I251" s="734"/>
      <c r="J251" s="701"/>
      <c r="K251" s="698" t="s">
        <v>1397</v>
      </c>
      <c r="L251" s="192" t="s">
        <v>991</v>
      </c>
      <c r="M251" s="211" t="s">
        <v>1320</v>
      </c>
      <c r="N251" s="211" t="s">
        <v>997</v>
      </c>
      <c r="O251" s="212"/>
      <c r="P251" s="213" t="s">
        <v>997</v>
      </c>
      <c r="Q251" s="213" t="s">
        <v>994</v>
      </c>
      <c r="R251" s="195">
        <v>186</v>
      </c>
      <c r="S251" s="195"/>
      <c r="T251" s="180"/>
      <c r="U251" s="180"/>
      <c r="V251" s="200"/>
    </row>
    <row r="252" spans="2:22">
      <c r="B252" s="206" t="e">
        <f>IF('Formulario PPGR5'!$G252="","",CONCATENATE('Formulario PPGR5'!$C252,".",'Formulario PPGR5'!$D252,".",'Formulario PPGR5'!$E252,".",'Formulario PPGR5'!$F252))</f>
        <v>#REF!</v>
      </c>
      <c r="C252" s="206"/>
      <c r="D252" s="206" t="e">
        <f>IF('Formulario PPGR5'!$G252="","",'Formulario PPGR1'!#REF!)</f>
        <v>#REF!</v>
      </c>
      <c r="E252" s="206" t="e">
        <f>IF('Formulario PPGR5'!$G252="","",'Formulario PPGR1'!#REF!)</f>
        <v>#REF!</v>
      </c>
      <c r="F252" s="206" t="e">
        <f>IF('Formulario PPGR5'!$G252="","",'Formulario PPGR1'!#REF!)</f>
        <v>#REF!</v>
      </c>
      <c r="G252" s="192" t="s">
        <v>1139</v>
      </c>
      <c r="H252" s="701" t="s">
        <v>1170</v>
      </c>
      <c r="I252" s="734"/>
      <c r="J252" s="701"/>
      <c r="K252" s="698" t="s">
        <v>1398</v>
      </c>
      <c r="L252" s="192" t="s">
        <v>991</v>
      </c>
      <c r="M252" s="211" t="s">
        <v>1320</v>
      </c>
      <c r="N252" s="211" t="s">
        <v>997</v>
      </c>
      <c r="O252" s="212"/>
      <c r="P252" s="213" t="s">
        <v>997</v>
      </c>
      <c r="Q252" s="213" t="s">
        <v>994</v>
      </c>
      <c r="R252" s="195">
        <v>25</v>
      </c>
      <c r="S252" s="195"/>
      <c r="T252" s="180"/>
      <c r="U252" s="180"/>
      <c r="V252" s="200"/>
    </row>
    <row r="253" spans="2:22" ht="38.25">
      <c r="B253" s="206" t="e">
        <f>IF('Formulario PPGR5'!$G253="","",CONCATENATE('Formulario PPGR5'!$C253,".",'Formulario PPGR5'!$D253,".",'Formulario PPGR5'!$E253,".",'Formulario PPGR5'!$F253))</f>
        <v>#REF!</v>
      </c>
      <c r="C253" s="206"/>
      <c r="D253" s="206" t="e">
        <f>IF('Formulario PPGR5'!$G253="","",'Formulario PPGR1'!#REF!)</f>
        <v>#REF!</v>
      </c>
      <c r="E253" s="206" t="e">
        <f>IF('Formulario PPGR5'!$G253="","",'Formulario PPGR1'!#REF!)</f>
        <v>#REF!</v>
      </c>
      <c r="F253" s="206" t="e">
        <f>IF('Formulario PPGR5'!$G253="","",'Formulario PPGR1'!#REF!)</f>
        <v>#REF!</v>
      </c>
      <c r="G253" s="192" t="s">
        <v>1139</v>
      </c>
      <c r="H253" s="701" t="s">
        <v>1170</v>
      </c>
      <c r="I253" s="734"/>
      <c r="J253" s="701"/>
      <c r="K253" s="698" t="s">
        <v>1399</v>
      </c>
      <c r="L253" s="192" t="s">
        <v>991</v>
      </c>
      <c r="M253" s="211" t="s">
        <v>1320</v>
      </c>
      <c r="N253" s="211" t="s">
        <v>997</v>
      </c>
      <c r="O253" s="212"/>
      <c r="P253" s="213" t="s">
        <v>997</v>
      </c>
      <c r="Q253" s="213" t="s">
        <v>994</v>
      </c>
      <c r="R253" s="195">
        <v>30</v>
      </c>
      <c r="S253" s="195"/>
      <c r="T253" s="180"/>
      <c r="U253" s="180"/>
      <c r="V253" s="200"/>
    </row>
    <row r="254" spans="2:22">
      <c r="B254" s="206" t="e">
        <f>IF('Formulario PPGR5'!$G254="","",CONCATENATE('Formulario PPGR5'!$C254,".",'Formulario PPGR5'!$D254,".",'Formulario PPGR5'!$E254,".",'Formulario PPGR5'!$F254))</f>
        <v>#REF!</v>
      </c>
      <c r="C254" s="206"/>
      <c r="D254" s="206" t="e">
        <f>IF('Formulario PPGR5'!$G254="","",'Formulario PPGR1'!#REF!)</f>
        <v>#REF!</v>
      </c>
      <c r="E254" s="206" t="e">
        <f>IF('Formulario PPGR5'!$G254="","",'Formulario PPGR1'!#REF!)</f>
        <v>#REF!</v>
      </c>
      <c r="F254" s="206" t="e">
        <f>IF('Formulario PPGR5'!$G254="","",'Formulario PPGR1'!#REF!)</f>
        <v>#REF!</v>
      </c>
      <c r="G254" s="192" t="s">
        <v>1139</v>
      </c>
      <c r="H254" s="701" t="s">
        <v>1170</v>
      </c>
      <c r="I254" s="734"/>
      <c r="J254" s="701"/>
      <c r="K254" s="698" t="s">
        <v>1400</v>
      </c>
      <c r="L254" s="192" t="s">
        <v>991</v>
      </c>
      <c r="M254" s="211" t="s">
        <v>1320</v>
      </c>
      <c r="N254" s="211" t="s">
        <v>997</v>
      </c>
      <c r="O254" s="212"/>
      <c r="P254" s="213" t="s">
        <v>997</v>
      </c>
      <c r="Q254" s="213" t="s">
        <v>994</v>
      </c>
      <c r="R254" s="195">
        <v>149</v>
      </c>
      <c r="S254" s="195"/>
      <c r="T254" s="180"/>
      <c r="U254" s="180"/>
      <c r="V254" s="200"/>
    </row>
    <row r="255" spans="2:22">
      <c r="B255" s="206" t="e">
        <f>IF('Formulario PPGR5'!$G255="","",CONCATENATE('Formulario PPGR5'!$C255,".",'Formulario PPGR5'!$D255,".",'Formulario PPGR5'!$E255,".",'Formulario PPGR5'!$F255))</f>
        <v>#REF!</v>
      </c>
      <c r="C255" s="206"/>
      <c r="D255" s="206" t="e">
        <f>IF('Formulario PPGR5'!$G255="","",'Formulario PPGR1'!#REF!)</f>
        <v>#REF!</v>
      </c>
      <c r="E255" s="206" t="e">
        <f>IF('Formulario PPGR5'!$G255="","",'Formulario PPGR1'!#REF!)</f>
        <v>#REF!</v>
      </c>
      <c r="F255" s="206" t="e">
        <f>IF('Formulario PPGR5'!$G255="","",'Formulario PPGR1'!#REF!)</f>
        <v>#REF!</v>
      </c>
      <c r="G255" s="192" t="s">
        <v>1139</v>
      </c>
      <c r="H255" s="701" t="s">
        <v>1170</v>
      </c>
      <c r="I255" s="734"/>
      <c r="J255" s="701"/>
      <c r="K255" s="698" t="s">
        <v>1401</v>
      </c>
      <c r="L255" s="192" t="s">
        <v>991</v>
      </c>
      <c r="M255" s="211" t="s">
        <v>1320</v>
      </c>
      <c r="N255" s="211" t="s">
        <v>997</v>
      </c>
      <c r="O255" s="212"/>
      <c r="P255" s="213" t="s">
        <v>997</v>
      </c>
      <c r="Q255" s="213" t="s">
        <v>994</v>
      </c>
      <c r="R255" s="195">
        <v>199</v>
      </c>
      <c r="S255" s="195"/>
      <c r="T255" s="180"/>
      <c r="U255" s="180"/>
      <c r="V255" s="200"/>
    </row>
    <row r="256" spans="2:22">
      <c r="B256" s="206" t="e">
        <f>IF('Formulario PPGR5'!$G256="","",CONCATENATE('Formulario PPGR5'!$C256,".",'Formulario PPGR5'!$D256,".",'Formulario PPGR5'!$E256,".",'Formulario PPGR5'!$F256))</f>
        <v>#REF!</v>
      </c>
      <c r="C256" s="206"/>
      <c r="D256" s="206" t="e">
        <f>IF('Formulario PPGR5'!$G256="","",'Formulario PPGR1'!#REF!)</f>
        <v>#REF!</v>
      </c>
      <c r="E256" s="206" t="e">
        <f>IF('Formulario PPGR5'!$G256="","",'Formulario PPGR1'!#REF!)</f>
        <v>#REF!</v>
      </c>
      <c r="F256" s="206" t="e">
        <f>IF('Formulario PPGR5'!$G256="","",'Formulario PPGR1'!#REF!)</f>
        <v>#REF!</v>
      </c>
      <c r="G256" s="192" t="s">
        <v>1139</v>
      </c>
      <c r="H256" s="701" t="s">
        <v>1170</v>
      </c>
      <c r="I256" s="734"/>
      <c r="J256" s="701"/>
      <c r="K256" s="698" t="s">
        <v>1402</v>
      </c>
      <c r="L256" s="192" t="s">
        <v>991</v>
      </c>
      <c r="M256" s="211" t="s">
        <v>1320</v>
      </c>
      <c r="N256" s="211" t="s">
        <v>997</v>
      </c>
      <c r="O256" s="212"/>
      <c r="P256" s="213" t="s">
        <v>997</v>
      </c>
      <c r="Q256" s="213" t="s">
        <v>994</v>
      </c>
      <c r="R256" s="195">
        <v>234</v>
      </c>
      <c r="S256" s="195"/>
      <c r="T256" s="180"/>
      <c r="U256" s="180"/>
      <c r="V256" s="200"/>
    </row>
    <row r="257" spans="2:22">
      <c r="B257" s="206" t="e">
        <f>IF('Formulario PPGR5'!$G257="","",CONCATENATE('Formulario PPGR5'!$C257,".",'Formulario PPGR5'!$D257,".",'Formulario PPGR5'!$E257,".",'Formulario PPGR5'!$F257))</f>
        <v>#REF!</v>
      </c>
      <c r="C257" s="206"/>
      <c r="D257" s="206" t="e">
        <f>IF('Formulario PPGR5'!$G257="","",'Formulario PPGR1'!#REF!)</f>
        <v>#REF!</v>
      </c>
      <c r="E257" s="206" t="e">
        <f>IF('Formulario PPGR5'!$G257="","",'Formulario PPGR1'!#REF!)</f>
        <v>#REF!</v>
      </c>
      <c r="F257" s="206" t="e">
        <f>IF('Formulario PPGR5'!$G257="","",'Formulario PPGR1'!#REF!)</f>
        <v>#REF!</v>
      </c>
      <c r="G257" s="192" t="s">
        <v>1139</v>
      </c>
      <c r="H257" s="701" t="s">
        <v>1170</v>
      </c>
      <c r="I257" s="734"/>
      <c r="J257" s="701"/>
      <c r="K257" s="698" t="s">
        <v>1403</v>
      </c>
      <c r="L257" s="192" t="s">
        <v>991</v>
      </c>
      <c r="M257" s="211" t="s">
        <v>1320</v>
      </c>
      <c r="N257" s="211" t="s">
        <v>997</v>
      </c>
      <c r="O257" s="212"/>
      <c r="P257" s="213" t="s">
        <v>997</v>
      </c>
      <c r="Q257" s="213" t="s">
        <v>994</v>
      </c>
      <c r="R257" s="195">
        <v>44</v>
      </c>
      <c r="S257" s="195"/>
      <c r="T257" s="180"/>
      <c r="U257" s="180"/>
      <c r="V257" s="200"/>
    </row>
    <row r="258" spans="2:22" ht="25.5">
      <c r="B258" s="206" t="e">
        <f>IF('Formulario PPGR5'!$G258="","",CONCATENATE('Formulario PPGR5'!$C258,".",'Formulario PPGR5'!$D258,".",'Formulario PPGR5'!$E258,".",'Formulario PPGR5'!$F258))</f>
        <v>#REF!</v>
      </c>
      <c r="C258" s="206"/>
      <c r="D258" s="206" t="e">
        <f>IF('Formulario PPGR5'!$G258="","",'Formulario PPGR1'!#REF!)</f>
        <v>#REF!</v>
      </c>
      <c r="E258" s="206" t="e">
        <f>IF('Formulario PPGR5'!$G258="","",'Formulario PPGR1'!#REF!)</f>
        <v>#REF!</v>
      </c>
      <c r="F258" s="206" t="e">
        <f>IF('Formulario PPGR5'!$G258="","",'Formulario PPGR1'!#REF!)</f>
        <v>#REF!</v>
      </c>
      <c r="G258" s="192" t="s">
        <v>1139</v>
      </c>
      <c r="H258" s="701" t="s">
        <v>1170</v>
      </c>
      <c r="I258" s="734"/>
      <c r="J258" s="701"/>
      <c r="K258" s="698" t="s">
        <v>1404</v>
      </c>
      <c r="L258" s="192" t="s">
        <v>991</v>
      </c>
      <c r="M258" s="211" t="s">
        <v>1320</v>
      </c>
      <c r="N258" s="211" t="s">
        <v>997</v>
      </c>
      <c r="O258" s="212"/>
      <c r="P258" s="213" t="s">
        <v>997</v>
      </c>
      <c r="Q258" s="213" t="s">
        <v>994</v>
      </c>
      <c r="R258" s="195">
        <v>195</v>
      </c>
      <c r="S258" s="195"/>
      <c r="T258" s="180"/>
      <c r="U258" s="180"/>
      <c r="V258" s="200"/>
    </row>
    <row r="259" spans="2:22">
      <c r="B259" s="206" t="e">
        <f>IF('Formulario PPGR5'!$G259="","",CONCATENATE('Formulario PPGR5'!$C259,".",'Formulario PPGR5'!$D259,".",'Formulario PPGR5'!$E259,".",'Formulario PPGR5'!$F259))</f>
        <v>#REF!</v>
      </c>
      <c r="C259" s="206"/>
      <c r="D259" s="206" t="e">
        <f>IF('Formulario PPGR5'!$G259="","",'Formulario PPGR1'!#REF!)</f>
        <v>#REF!</v>
      </c>
      <c r="E259" s="206" t="e">
        <f>IF('Formulario PPGR5'!$G259="","",'Formulario PPGR1'!#REF!)</f>
        <v>#REF!</v>
      </c>
      <c r="F259" s="206" t="e">
        <f>IF('Formulario PPGR5'!$G259="","",'Formulario PPGR1'!#REF!)</f>
        <v>#REF!</v>
      </c>
      <c r="G259" s="192" t="s">
        <v>1139</v>
      </c>
      <c r="H259" s="701" t="s">
        <v>1170</v>
      </c>
      <c r="I259" s="734"/>
      <c r="J259" s="701"/>
      <c r="K259" s="698" t="s">
        <v>1405</v>
      </c>
      <c r="L259" s="192" t="s">
        <v>991</v>
      </c>
      <c r="M259" s="211" t="s">
        <v>1320</v>
      </c>
      <c r="N259" s="211" t="s">
        <v>997</v>
      </c>
      <c r="O259" s="212"/>
      <c r="P259" s="213" t="s">
        <v>997</v>
      </c>
      <c r="Q259" s="213" t="s">
        <v>994</v>
      </c>
      <c r="R259" s="195">
        <v>272</v>
      </c>
      <c r="S259" s="195"/>
      <c r="T259" s="180"/>
      <c r="U259" s="180"/>
      <c r="V259" s="200"/>
    </row>
    <row r="260" spans="2:22">
      <c r="B260" s="206" t="str">
        <f>IF('Formulario PPGR5'!$G260="","",CONCATENATE('Formulario PPGR5'!$C260,".",'Formulario PPGR5'!$D260,".",'Formulario PPGR5'!$E260,".",'Formulario PPGR5'!$F260))</f>
        <v/>
      </c>
      <c r="C260" s="206"/>
      <c r="D260" s="206" t="str">
        <f>IF('Formulario PPGR5'!$G260="","",'Formulario PPGR1'!#REF!)</f>
        <v/>
      </c>
      <c r="E260" s="206" t="str">
        <f>IF('Formulario PPGR5'!$G260="","",'Formulario PPGR1'!#REF!)</f>
        <v/>
      </c>
      <c r="F260" s="206" t="str">
        <f>IF('Formulario PPGR5'!$G260="","",'Formulario PPGR1'!#REF!)</f>
        <v/>
      </c>
      <c r="G260" s="192"/>
      <c r="H260" s="701"/>
      <c r="I260" s="734"/>
      <c r="J260" s="701"/>
      <c r="K260" s="698"/>
      <c r="L260" s="192"/>
      <c r="M260" s="211"/>
      <c r="N260" s="211"/>
      <c r="O260" s="212"/>
      <c r="P260" s="213"/>
      <c r="Q260" s="213"/>
      <c r="R260" s="195"/>
      <c r="S260" s="195"/>
      <c r="T260" s="180"/>
      <c r="U260" s="180"/>
      <c r="V260" s="200"/>
    </row>
    <row r="261" spans="2:22">
      <c r="B261" s="206" t="str">
        <f>IF('Formulario PPGR5'!$G261="","",CONCATENATE('Formulario PPGR5'!$C261,".",'Formulario PPGR5'!$D261,".",'Formulario PPGR5'!$E261,".",'Formulario PPGR5'!$F261))</f>
        <v/>
      </c>
      <c r="C261" s="206"/>
      <c r="D261" s="206" t="str">
        <f>IF('Formulario PPGR5'!$G261="","",'Formulario PPGR1'!#REF!)</f>
        <v/>
      </c>
      <c r="E261" s="206" t="str">
        <f>IF('Formulario PPGR5'!$G261="","",'Formulario PPGR1'!#REF!)</f>
        <v/>
      </c>
      <c r="F261" s="206" t="str">
        <f>IF('Formulario PPGR5'!$G261="","",'Formulario PPGR1'!#REF!)</f>
        <v/>
      </c>
      <c r="G261" s="192"/>
      <c r="H261" s="701"/>
      <c r="I261" s="734"/>
      <c r="J261" s="701"/>
      <c r="K261" s="698"/>
      <c r="L261" s="192"/>
      <c r="M261" s="211"/>
      <c r="N261" s="211"/>
      <c r="O261" s="212"/>
      <c r="P261" s="213"/>
      <c r="Q261" s="213"/>
      <c r="R261" s="195"/>
      <c r="S261" s="195"/>
      <c r="T261" s="180"/>
      <c r="U261" s="180"/>
      <c r="V261" s="200"/>
    </row>
    <row r="262" spans="2:22">
      <c r="B262" s="206" t="str">
        <f>IF('Formulario PPGR5'!$G262="","",CONCATENATE('Formulario PPGR5'!$C262,".",'Formulario PPGR5'!$D262,".",'Formulario PPGR5'!$E262,".",'Formulario PPGR5'!$F262))</f>
        <v/>
      </c>
      <c r="C262" s="206"/>
      <c r="D262" s="206" t="str">
        <f>IF('Formulario PPGR5'!$G262="","",'Formulario PPGR1'!#REF!)</f>
        <v/>
      </c>
      <c r="E262" s="206" t="str">
        <f>IF('Formulario PPGR5'!$G262="","",'Formulario PPGR1'!#REF!)</f>
        <v/>
      </c>
      <c r="F262" s="206" t="str">
        <f>IF('Formulario PPGR5'!$G262="","",'Formulario PPGR1'!#REF!)</f>
        <v/>
      </c>
      <c r="G262" s="192"/>
      <c r="H262" s="701"/>
      <c r="I262" s="734"/>
      <c r="J262" s="701"/>
      <c r="K262" s="698"/>
      <c r="L262" s="192"/>
      <c r="M262" s="211"/>
      <c r="N262" s="211"/>
      <c r="O262" s="212"/>
      <c r="P262" s="213"/>
      <c r="Q262" s="213"/>
      <c r="R262" s="195"/>
      <c r="S262" s="195"/>
      <c r="T262" s="180"/>
      <c r="U262" s="180"/>
      <c r="V262" s="200"/>
    </row>
    <row r="263" spans="2:22">
      <c r="B263" s="206" t="str">
        <f>IF('Formulario PPGR5'!$G263="","",CONCATENATE('Formulario PPGR5'!$C263,".",'Formulario PPGR5'!$D263,".",'Formulario PPGR5'!$E263,".",'Formulario PPGR5'!$F263))</f>
        <v/>
      </c>
      <c r="C263" s="206"/>
      <c r="D263" s="206" t="str">
        <f>IF('Formulario PPGR5'!$G263="","",'Formulario PPGR1'!#REF!)</f>
        <v/>
      </c>
      <c r="E263" s="206" t="str">
        <f>IF('Formulario PPGR5'!$G263="","",'Formulario PPGR1'!#REF!)</f>
        <v/>
      </c>
      <c r="F263" s="206" t="str">
        <f>IF('Formulario PPGR5'!$G263="","",'Formulario PPGR1'!#REF!)</f>
        <v/>
      </c>
      <c r="G263" s="192"/>
      <c r="H263" s="701"/>
      <c r="I263" s="734"/>
      <c r="J263" s="701"/>
      <c r="K263" s="698"/>
      <c r="L263" s="192"/>
      <c r="M263" s="211"/>
      <c r="N263" s="211"/>
      <c r="O263" s="212"/>
      <c r="P263" s="213"/>
      <c r="Q263" s="213"/>
      <c r="R263" s="195"/>
      <c r="S263" s="195"/>
      <c r="T263" s="180"/>
      <c r="U263" s="180"/>
      <c r="V263" s="200"/>
    </row>
    <row r="264" spans="2:22">
      <c r="B264" s="206" t="str">
        <f>IF('Formulario PPGR5'!$G264="","",CONCATENATE('Formulario PPGR5'!$C264,".",'Formulario PPGR5'!$D264,".",'Formulario PPGR5'!$E264,".",'Formulario PPGR5'!$F264))</f>
        <v/>
      </c>
      <c r="C264" s="206"/>
      <c r="D264" s="206" t="str">
        <f>IF('Formulario PPGR5'!$G264="","",'Formulario PPGR1'!#REF!)</f>
        <v/>
      </c>
      <c r="E264" s="206" t="str">
        <f>IF('Formulario PPGR5'!$G264="","",'Formulario PPGR1'!#REF!)</f>
        <v/>
      </c>
      <c r="F264" s="206" t="str">
        <f>IF('Formulario PPGR5'!$G264="","",'Formulario PPGR1'!#REF!)</f>
        <v/>
      </c>
      <c r="G264" s="192"/>
      <c r="H264" s="701"/>
      <c r="I264" s="734"/>
      <c r="J264" s="701"/>
      <c r="K264" s="698"/>
      <c r="L264" s="192"/>
      <c r="M264" s="211"/>
      <c r="N264" s="211"/>
      <c r="O264" s="212"/>
      <c r="P264" s="213"/>
      <c r="Q264" s="213"/>
      <c r="R264" s="195"/>
      <c r="S264" s="195"/>
      <c r="T264" s="180"/>
      <c r="U264" s="180"/>
      <c r="V264" s="200"/>
    </row>
    <row r="265" spans="2:22">
      <c r="B265" s="206" t="str">
        <f>IF('Formulario PPGR5'!$G265="","",CONCATENATE('Formulario PPGR5'!$C265,".",'Formulario PPGR5'!$D265,".",'Formulario PPGR5'!$E265,".",'Formulario PPGR5'!$F265))</f>
        <v/>
      </c>
      <c r="C265" s="206"/>
      <c r="D265" s="206" t="str">
        <f>IF('Formulario PPGR5'!$G265="","",'Formulario PPGR1'!#REF!)</f>
        <v/>
      </c>
      <c r="E265" s="206" t="str">
        <f>IF('Formulario PPGR5'!$G265="","",'Formulario PPGR1'!#REF!)</f>
        <v/>
      </c>
      <c r="F265" s="206" t="str">
        <f>IF('Formulario PPGR5'!$G265="","",'Formulario PPGR1'!#REF!)</f>
        <v/>
      </c>
      <c r="G265" s="192"/>
      <c r="H265" s="701"/>
      <c r="I265" s="734"/>
      <c r="J265" s="701"/>
      <c r="K265" s="698"/>
      <c r="L265" s="192"/>
      <c r="M265" s="211"/>
      <c r="N265" s="211"/>
      <c r="O265" s="212"/>
      <c r="P265" s="213"/>
      <c r="Q265" s="213"/>
      <c r="R265" s="195"/>
      <c r="S265" s="195"/>
      <c r="T265" s="180"/>
      <c r="U265" s="180"/>
      <c r="V265" s="200"/>
    </row>
    <row r="266" spans="2:22">
      <c r="B266" s="206" t="str">
        <f>IF('Formulario PPGR5'!$G266="","",CONCATENATE('Formulario PPGR5'!$C266,".",'Formulario PPGR5'!$D266,".",'Formulario PPGR5'!$E266,".",'Formulario PPGR5'!$F266))</f>
        <v/>
      </c>
      <c r="C266" s="206"/>
      <c r="D266" s="206" t="str">
        <f>IF('Formulario PPGR5'!$G266="","",'Formulario PPGR1'!#REF!)</f>
        <v/>
      </c>
      <c r="E266" s="206" t="str">
        <f>IF('Formulario PPGR5'!$G266="","",'Formulario PPGR1'!#REF!)</f>
        <v/>
      </c>
      <c r="F266" s="206" t="str">
        <f>IF('Formulario PPGR5'!$G266="","",'Formulario PPGR1'!#REF!)</f>
        <v/>
      </c>
      <c r="G266" s="192"/>
      <c r="H266" s="701"/>
      <c r="I266" s="734"/>
      <c r="J266" s="701"/>
      <c r="K266" s="698"/>
      <c r="L266" s="192"/>
      <c r="M266" s="211"/>
      <c r="N266" s="211"/>
      <c r="O266" s="212"/>
      <c r="P266" s="213"/>
      <c r="Q266" s="213"/>
      <c r="R266" s="195"/>
      <c r="S266" s="195"/>
      <c r="T266" s="180"/>
      <c r="U266" s="180"/>
      <c r="V266" s="200"/>
    </row>
    <row r="267" spans="2:22">
      <c r="B267" s="206" t="str">
        <f>IF('Formulario PPGR5'!$G267="","",CONCATENATE('Formulario PPGR5'!$C267,".",'Formulario PPGR5'!$D267,".",'Formulario PPGR5'!$E267,".",'Formulario PPGR5'!$F267))</f>
        <v/>
      </c>
      <c r="C267" s="206"/>
      <c r="D267" s="206" t="str">
        <f>IF('Formulario PPGR5'!$G267="","",'Formulario PPGR1'!#REF!)</f>
        <v/>
      </c>
      <c r="E267" s="206" t="str">
        <f>IF('Formulario PPGR5'!$G267="","",'Formulario PPGR1'!#REF!)</f>
        <v/>
      </c>
      <c r="F267" s="206" t="str">
        <f>IF('Formulario PPGR5'!$G267="","",'Formulario PPGR1'!#REF!)</f>
        <v/>
      </c>
      <c r="G267" s="192"/>
      <c r="H267" s="701"/>
      <c r="I267" s="734"/>
      <c r="J267" s="701"/>
      <c r="K267" s="698"/>
      <c r="L267" s="192"/>
      <c r="M267" s="211"/>
      <c r="N267" s="211"/>
      <c r="O267" s="212"/>
      <c r="P267" s="213"/>
      <c r="Q267" s="213"/>
      <c r="R267" s="195"/>
      <c r="S267" s="195"/>
      <c r="T267" s="180"/>
      <c r="U267" s="180"/>
      <c r="V267" s="200"/>
    </row>
    <row r="268" spans="2:22">
      <c r="B268" s="206" t="str">
        <f>IF('Formulario PPGR5'!$G268="","",CONCATENATE('Formulario PPGR5'!$C268,".",'Formulario PPGR5'!$D268,".",'Formulario PPGR5'!$E268,".",'Formulario PPGR5'!$F268))</f>
        <v/>
      </c>
      <c r="C268" s="206"/>
      <c r="D268" s="206" t="str">
        <f>IF('Formulario PPGR5'!$G268="","",'Formulario PPGR1'!#REF!)</f>
        <v/>
      </c>
      <c r="E268" s="206" t="str">
        <f>IF('Formulario PPGR5'!$G268="","",'Formulario PPGR1'!#REF!)</f>
        <v/>
      </c>
      <c r="F268" s="206" t="str">
        <f>IF('Formulario PPGR5'!$G268="","",'Formulario PPGR1'!#REF!)</f>
        <v/>
      </c>
      <c r="G268" s="192"/>
      <c r="H268" s="701"/>
      <c r="I268" s="734"/>
      <c r="J268" s="701"/>
      <c r="K268" s="698"/>
      <c r="L268" s="192"/>
      <c r="M268" s="211"/>
      <c r="N268" s="211"/>
      <c r="O268" s="212"/>
      <c r="P268" s="213"/>
      <c r="Q268" s="213"/>
      <c r="R268" s="195"/>
      <c r="S268" s="195"/>
      <c r="T268" s="180"/>
      <c r="U268" s="180"/>
      <c r="V268" s="200"/>
    </row>
    <row r="269" spans="2:22">
      <c r="B269" s="206" t="str">
        <f>IF('Formulario PPGR5'!$G269="","",CONCATENATE('Formulario PPGR5'!$C269,".",'Formulario PPGR5'!$D269,".",'Formulario PPGR5'!$E269,".",'Formulario PPGR5'!$F269))</f>
        <v/>
      </c>
      <c r="C269" s="206"/>
      <c r="D269" s="206" t="str">
        <f>IF('Formulario PPGR5'!$G269="","",'Formulario PPGR1'!#REF!)</f>
        <v/>
      </c>
      <c r="E269" s="206" t="str">
        <f>IF('Formulario PPGR5'!$G269="","",'Formulario PPGR1'!#REF!)</f>
        <v/>
      </c>
      <c r="F269" s="206" t="str">
        <f>IF('Formulario PPGR5'!$G269="","",'Formulario PPGR1'!#REF!)</f>
        <v/>
      </c>
      <c r="G269" s="192"/>
      <c r="H269" s="701"/>
      <c r="I269" s="734"/>
      <c r="J269" s="701"/>
      <c r="K269" s="698"/>
      <c r="L269" s="192"/>
      <c r="M269" s="211"/>
      <c r="N269" s="211"/>
      <c r="O269" s="212"/>
      <c r="P269" s="213"/>
      <c r="Q269" s="213"/>
      <c r="R269" s="195"/>
      <c r="S269" s="195"/>
      <c r="T269" s="180"/>
      <c r="U269" s="180"/>
      <c r="V269" s="200"/>
    </row>
    <row r="270" spans="2:22">
      <c r="B270" s="206" t="str">
        <f>IF('Formulario PPGR5'!$G270="","",CONCATENATE('Formulario PPGR5'!$C270,".",'Formulario PPGR5'!$D270,".",'Formulario PPGR5'!$E270,".",'Formulario PPGR5'!$F270))</f>
        <v/>
      </c>
      <c r="C270" s="206"/>
      <c r="D270" s="206" t="str">
        <f>IF('Formulario PPGR5'!$G270="","",'Formulario PPGR1'!#REF!)</f>
        <v/>
      </c>
      <c r="E270" s="206" t="str">
        <f>IF('Formulario PPGR5'!$G270="","",'Formulario PPGR1'!#REF!)</f>
        <v/>
      </c>
      <c r="F270" s="206" t="str">
        <f>IF('Formulario PPGR5'!$G270="","",'Formulario PPGR1'!#REF!)</f>
        <v/>
      </c>
      <c r="G270" s="192"/>
      <c r="H270" s="701"/>
      <c r="I270" s="734"/>
      <c r="J270" s="701"/>
      <c r="K270" s="698"/>
      <c r="L270" s="192"/>
      <c r="M270" s="211"/>
      <c r="N270" s="211"/>
      <c r="O270" s="212"/>
      <c r="P270" s="213"/>
      <c r="Q270" s="213"/>
      <c r="R270" s="195"/>
      <c r="S270" s="195"/>
      <c r="T270" s="180"/>
      <c r="U270" s="180"/>
      <c r="V270" s="200"/>
    </row>
    <row r="271" spans="2:22">
      <c r="B271" s="206" t="str">
        <f>IF('Formulario PPGR5'!$G271="","",CONCATENATE('Formulario PPGR5'!$C271,".",'Formulario PPGR5'!$D271,".",'Formulario PPGR5'!$E271,".",'Formulario PPGR5'!$F271))</f>
        <v/>
      </c>
      <c r="C271" s="206"/>
      <c r="D271" s="206" t="str">
        <f>IF('Formulario PPGR5'!$G271="","",'Formulario PPGR1'!#REF!)</f>
        <v/>
      </c>
      <c r="E271" s="206" t="str">
        <f>IF('Formulario PPGR5'!$G271="","",'Formulario PPGR1'!#REF!)</f>
        <v/>
      </c>
      <c r="F271" s="206" t="str">
        <f>IF('Formulario PPGR5'!$G271="","",'Formulario PPGR1'!#REF!)</f>
        <v/>
      </c>
      <c r="G271" s="192"/>
      <c r="H271" s="701"/>
      <c r="I271" s="734"/>
      <c r="J271" s="701"/>
      <c r="K271" s="698"/>
      <c r="L271" s="192"/>
      <c r="M271" s="211"/>
      <c r="N271" s="211"/>
      <c r="O271" s="212"/>
      <c r="P271" s="213"/>
      <c r="Q271" s="213"/>
      <c r="R271" s="195"/>
      <c r="S271" s="195"/>
      <c r="T271" s="180"/>
      <c r="U271" s="180"/>
      <c r="V271" s="200"/>
    </row>
    <row r="272" spans="2:22">
      <c r="B272" s="206" t="str">
        <f>IF('Formulario PPGR5'!$G272="","",CONCATENATE('Formulario PPGR5'!$C272,".",'Formulario PPGR5'!$D272,".",'Formulario PPGR5'!$E272,".",'Formulario PPGR5'!$F272))</f>
        <v/>
      </c>
      <c r="C272" s="206"/>
      <c r="D272" s="206" t="str">
        <f>IF('Formulario PPGR5'!$G272="","",'Formulario PPGR1'!#REF!)</f>
        <v/>
      </c>
      <c r="E272" s="206" t="str">
        <f>IF('Formulario PPGR5'!$G272="","",'Formulario PPGR1'!#REF!)</f>
        <v/>
      </c>
      <c r="F272" s="206" t="str">
        <f>IF('Formulario PPGR5'!$G272="","",'Formulario PPGR1'!#REF!)</f>
        <v/>
      </c>
      <c r="G272" s="192"/>
      <c r="H272" s="701"/>
      <c r="I272" s="734"/>
      <c r="J272" s="701"/>
      <c r="K272" s="698"/>
      <c r="L272" s="192"/>
      <c r="M272" s="211"/>
      <c r="N272" s="211"/>
      <c r="O272" s="212"/>
      <c r="P272" s="213"/>
      <c r="Q272" s="213"/>
      <c r="R272" s="195"/>
      <c r="S272" s="195"/>
      <c r="T272" s="180"/>
      <c r="U272" s="180"/>
      <c r="V272" s="200"/>
    </row>
    <row r="273" spans="2:22">
      <c r="B273" s="206" t="str">
        <f>IF('Formulario PPGR5'!$G273="","",CONCATENATE('Formulario PPGR5'!$C273,".",'Formulario PPGR5'!$D273,".",'Formulario PPGR5'!$E273,".",'Formulario PPGR5'!$F273))</f>
        <v/>
      </c>
      <c r="C273" s="206"/>
      <c r="D273" s="206" t="str">
        <f>IF('Formulario PPGR5'!$G273="","",'Formulario PPGR1'!#REF!)</f>
        <v/>
      </c>
      <c r="E273" s="206" t="str">
        <f>IF('Formulario PPGR5'!$G273="","",'Formulario PPGR1'!#REF!)</f>
        <v/>
      </c>
      <c r="F273" s="206" t="str">
        <f>IF('Formulario PPGR5'!$G273="","",'Formulario PPGR1'!#REF!)</f>
        <v/>
      </c>
      <c r="G273" s="192"/>
      <c r="H273" s="701"/>
      <c r="I273" s="734"/>
      <c r="J273" s="701"/>
      <c r="K273" s="698"/>
      <c r="L273" s="192"/>
      <c r="M273" s="211"/>
      <c r="N273" s="211"/>
      <c r="O273" s="212"/>
      <c r="P273" s="213"/>
      <c r="Q273" s="213"/>
      <c r="R273" s="195"/>
      <c r="S273" s="195"/>
      <c r="T273" s="180"/>
      <c r="U273" s="180"/>
      <c r="V273" s="200"/>
    </row>
    <row r="274" spans="2:22">
      <c r="B274" s="206" t="str">
        <f>IF('Formulario PPGR5'!$G274="","",CONCATENATE('Formulario PPGR5'!$C274,".",'Formulario PPGR5'!$D274,".",'Formulario PPGR5'!$E274,".",'Formulario PPGR5'!$F274))</f>
        <v/>
      </c>
      <c r="C274" s="206"/>
      <c r="D274" s="206" t="str">
        <f>IF('Formulario PPGR5'!$G274="","",'Formulario PPGR1'!#REF!)</f>
        <v/>
      </c>
      <c r="E274" s="206" t="str">
        <f>IF('Formulario PPGR5'!$G274="","",'Formulario PPGR1'!#REF!)</f>
        <v/>
      </c>
      <c r="F274" s="206" t="str">
        <f>IF('Formulario PPGR5'!$G274="","",'Formulario PPGR1'!#REF!)</f>
        <v/>
      </c>
      <c r="G274" s="192"/>
      <c r="H274" s="701"/>
      <c r="I274" s="734"/>
      <c r="J274" s="701"/>
      <c r="K274" s="698"/>
      <c r="L274" s="192"/>
      <c r="M274" s="211"/>
      <c r="N274" s="211"/>
      <c r="O274" s="212"/>
      <c r="P274" s="213"/>
      <c r="Q274" s="213"/>
      <c r="R274" s="195"/>
      <c r="S274" s="195"/>
      <c r="T274" s="180"/>
      <c r="U274" s="180"/>
      <c r="V274" s="200"/>
    </row>
    <row r="275" spans="2:22">
      <c r="B275" s="206" t="str">
        <f>IF('Formulario PPGR5'!$G275="","",CONCATENATE('Formulario PPGR5'!$C275,".",'Formulario PPGR5'!$D275,".",'Formulario PPGR5'!$E275,".",'Formulario PPGR5'!$F275))</f>
        <v/>
      </c>
      <c r="C275" s="206"/>
      <c r="D275" s="206" t="str">
        <f>IF('Formulario PPGR5'!$G275="","",'Formulario PPGR1'!#REF!)</f>
        <v/>
      </c>
      <c r="E275" s="206" t="str">
        <f>IF('Formulario PPGR5'!$G275="","",'Formulario PPGR1'!#REF!)</f>
        <v/>
      </c>
      <c r="F275" s="206" t="str">
        <f>IF('Formulario PPGR5'!$G275="","",'Formulario PPGR1'!#REF!)</f>
        <v/>
      </c>
      <c r="G275" s="192"/>
      <c r="H275" s="701"/>
      <c r="I275" s="734"/>
      <c r="J275" s="701"/>
      <c r="K275" s="698"/>
      <c r="L275" s="192"/>
      <c r="M275" s="211"/>
      <c r="N275" s="211"/>
      <c r="O275" s="212"/>
      <c r="P275" s="213"/>
      <c r="Q275" s="213"/>
      <c r="R275" s="195"/>
      <c r="S275" s="195"/>
      <c r="T275" s="180"/>
      <c r="U275" s="180"/>
      <c r="V275" s="200"/>
    </row>
    <row r="276" spans="2:22">
      <c r="B276" s="206" t="str">
        <f>IF('Formulario PPGR5'!$G276="","",CONCATENATE('Formulario PPGR5'!$C276,".",'Formulario PPGR5'!$D276,".",'Formulario PPGR5'!$E276,".",'Formulario PPGR5'!$F276))</f>
        <v/>
      </c>
      <c r="C276" s="206"/>
      <c r="D276" s="206" t="str">
        <f>IF('Formulario PPGR5'!$G276="","",'Formulario PPGR1'!#REF!)</f>
        <v/>
      </c>
      <c r="E276" s="206" t="str">
        <f>IF('Formulario PPGR5'!$G276="","",'Formulario PPGR1'!#REF!)</f>
        <v/>
      </c>
      <c r="F276" s="206" t="str">
        <f>IF('Formulario PPGR5'!$G276="","",'Formulario PPGR1'!#REF!)</f>
        <v/>
      </c>
      <c r="G276" s="192"/>
      <c r="H276" s="701"/>
      <c r="I276" s="734"/>
      <c r="J276" s="701"/>
      <c r="K276" s="698"/>
      <c r="L276" s="192"/>
      <c r="M276" s="211"/>
      <c r="N276" s="211"/>
      <c r="O276" s="212"/>
      <c r="P276" s="211"/>
      <c r="Q276" s="211"/>
      <c r="R276" s="195"/>
      <c r="S276" s="195"/>
      <c r="T276" s="180"/>
      <c r="U276" s="180"/>
      <c r="V276" s="200"/>
    </row>
    <row r="277" spans="2:22">
      <c r="B277" s="206" t="str">
        <f>IF('Formulario PPGR5'!$G277="","",CONCATENATE('Formulario PPGR5'!$C277,".",'Formulario PPGR5'!$D277,".",'Formulario PPGR5'!$E277,".",'Formulario PPGR5'!$F277))</f>
        <v/>
      </c>
      <c r="C277" s="206"/>
      <c r="D277" s="206" t="str">
        <f>IF('Formulario PPGR5'!$G277="","",'Formulario PPGR1'!#REF!)</f>
        <v/>
      </c>
      <c r="E277" s="206" t="str">
        <f>IF('Formulario PPGR5'!$G277="","",'Formulario PPGR1'!#REF!)</f>
        <v/>
      </c>
      <c r="F277" s="206" t="str">
        <f>IF('Formulario PPGR5'!$G277="","",'Formulario PPGR1'!#REF!)</f>
        <v/>
      </c>
      <c r="G277" s="192"/>
      <c r="H277" s="701"/>
      <c r="I277" s="734"/>
      <c r="J277" s="701"/>
      <c r="K277" s="698"/>
      <c r="L277" s="192"/>
      <c r="M277" s="211"/>
      <c r="N277" s="211"/>
      <c r="O277" s="212"/>
      <c r="P277" s="211"/>
      <c r="Q277" s="211"/>
      <c r="R277" s="195"/>
      <c r="S277" s="195"/>
      <c r="T277" s="180"/>
      <c r="U277" s="180"/>
      <c r="V277" s="200"/>
    </row>
    <row r="278" spans="2:22">
      <c r="B278" s="206" t="str">
        <f>IF('Formulario PPGR5'!$G278="","",CONCATENATE('Formulario PPGR5'!$C278,".",'Formulario PPGR5'!$D278,".",'Formulario PPGR5'!$E278,".",'Formulario PPGR5'!$F278))</f>
        <v/>
      </c>
      <c r="C278" s="206"/>
      <c r="D278" s="206" t="str">
        <f>IF('Formulario PPGR5'!$G278="","",'Formulario PPGR1'!#REF!)</f>
        <v/>
      </c>
      <c r="E278" s="206" t="str">
        <f>IF('Formulario PPGR5'!$G278="","",'Formulario PPGR1'!#REF!)</f>
        <v/>
      </c>
      <c r="F278" s="206" t="str">
        <f>IF('Formulario PPGR5'!$G278="","",'Formulario PPGR1'!#REF!)</f>
        <v/>
      </c>
      <c r="G278" s="192"/>
      <c r="H278" s="701"/>
      <c r="I278" s="734"/>
      <c r="J278" s="701"/>
      <c r="K278" s="698"/>
      <c r="L278" s="192"/>
      <c r="M278" s="211"/>
      <c r="N278" s="211"/>
      <c r="O278" s="212"/>
      <c r="P278" s="213"/>
      <c r="Q278" s="213"/>
      <c r="R278" s="195"/>
      <c r="S278" s="195"/>
      <c r="T278" s="180"/>
      <c r="U278" s="180"/>
      <c r="V278" s="200"/>
    </row>
    <row r="279" spans="2:22">
      <c r="B279" s="206" t="str">
        <f>IF('Formulario PPGR5'!$G279="","",CONCATENATE('Formulario PPGR5'!$C279,".",'Formulario PPGR5'!$D279,".",'Formulario PPGR5'!$E279,".",'Formulario PPGR5'!$F279))</f>
        <v/>
      </c>
      <c r="C279" s="206"/>
      <c r="D279" s="206" t="str">
        <f>IF('Formulario PPGR5'!$G279="","",'Formulario PPGR1'!#REF!)</f>
        <v/>
      </c>
      <c r="E279" s="206" t="str">
        <f>IF('Formulario PPGR5'!$G279="","",'Formulario PPGR1'!#REF!)</f>
        <v/>
      </c>
      <c r="F279" s="206" t="str">
        <f>IF('Formulario PPGR5'!$G279="","",'Formulario PPGR1'!#REF!)</f>
        <v/>
      </c>
      <c r="G279" s="192"/>
      <c r="H279" s="701"/>
      <c r="I279" s="734"/>
      <c r="J279" s="701"/>
      <c r="K279" s="698"/>
      <c r="L279" s="192"/>
      <c r="M279" s="211"/>
      <c r="N279" s="211"/>
      <c r="O279" s="212"/>
      <c r="P279" s="213"/>
      <c r="Q279" s="213"/>
      <c r="R279" s="195"/>
      <c r="S279" s="195"/>
      <c r="T279" s="180"/>
      <c r="U279" s="180"/>
      <c r="V279" s="200"/>
    </row>
    <row r="280" spans="2:22">
      <c r="B280" s="206" t="str">
        <f>IF('Formulario PPGR5'!$G280="","",CONCATENATE('Formulario PPGR5'!$C280,".",'Formulario PPGR5'!$D280,".",'Formulario PPGR5'!$E280,".",'Formulario PPGR5'!$F280))</f>
        <v/>
      </c>
      <c r="C280" s="206"/>
      <c r="D280" s="206" t="str">
        <f>IF('Formulario PPGR5'!$G280="","",'Formulario PPGR1'!#REF!)</f>
        <v/>
      </c>
      <c r="E280" s="206" t="str">
        <f>IF('Formulario PPGR5'!$G280="","",'Formulario PPGR1'!#REF!)</f>
        <v/>
      </c>
      <c r="F280" s="206" t="str">
        <f>IF('Formulario PPGR5'!$G280="","",'Formulario PPGR1'!#REF!)</f>
        <v/>
      </c>
      <c r="G280" s="192"/>
      <c r="H280" s="701"/>
      <c r="I280" s="734"/>
      <c r="J280" s="701"/>
      <c r="K280" s="698"/>
      <c r="L280" s="192"/>
      <c r="M280" s="211"/>
      <c r="N280" s="211"/>
      <c r="O280" s="212"/>
      <c r="P280" s="213"/>
      <c r="Q280" s="213"/>
      <c r="R280" s="195"/>
      <c r="S280" s="195"/>
      <c r="T280" s="180"/>
      <c r="U280" s="180"/>
      <c r="V280" s="200"/>
    </row>
    <row r="281" spans="2:22">
      <c r="B281" s="206" t="str">
        <f>IF('Formulario PPGR5'!$G281="","",CONCATENATE('Formulario PPGR5'!$C281,".",'Formulario PPGR5'!$D281,".",'Formulario PPGR5'!$E281,".",'Formulario PPGR5'!$F281))</f>
        <v/>
      </c>
      <c r="C281" s="206"/>
      <c r="D281" s="206" t="str">
        <f>IF('Formulario PPGR5'!$G281="","",'Formulario PPGR1'!#REF!)</f>
        <v/>
      </c>
      <c r="E281" s="206" t="str">
        <f>IF('Formulario PPGR5'!$G281="","",'Formulario PPGR1'!#REF!)</f>
        <v/>
      </c>
      <c r="F281" s="206" t="str">
        <f>IF('Formulario PPGR5'!$G281="","",'Formulario PPGR1'!#REF!)</f>
        <v/>
      </c>
      <c r="G281" s="192"/>
      <c r="H281" s="701"/>
      <c r="I281" s="734"/>
      <c r="J281" s="701"/>
      <c r="K281" s="698"/>
      <c r="L281" s="192"/>
      <c r="M281" s="211"/>
      <c r="N281" s="211"/>
      <c r="O281" s="212"/>
      <c r="P281" s="213"/>
      <c r="Q281" s="213"/>
      <c r="R281" s="195"/>
      <c r="S281" s="195"/>
      <c r="T281" s="180"/>
      <c r="U281" s="180"/>
      <c r="V281" s="200"/>
    </row>
    <row r="282" spans="2:22">
      <c r="B282" s="206" t="str">
        <f>IF('Formulario PPGR5'!$G282="","",CONCATENATE('Formulario PPGR5'!$C282,".",'Formulario PPGR5'!$D282,".",'Formulario PPGR5'!$E282,".",'Formulario PPGR5'!$F282))</f>
        <v/>
      </c>
      <c r="C282" s="206"/>
      <c r="D282" s="206" t="str">
        <f>IF('Formulario PPGR5'!$G282="","",'Formulario PPGR1'!#REF!)</f>
        <v/>
      </c>
      <c r="E282" s="206" t="str">
        <f>IF('Formulario PPGR5'!$G282="","",'Formulario PPGR1'!#REF!)</f>
        <v/>
      </c>
      <c r="F282" s="206" t="str">
        <f>IF('Formulario PPGR5'!$G282="","",'Formulario PPGR1'!#REF!)</f>
        <v/>
      </c>
      <c r="G282" s="192"/>
      <c r="H282" s="701"/>
      <c r="I282" s="734"/>
      <c r="J282" s="701"/>
      <c r="K282" s="698"/>
      <c r="L282" s="192"/>
      <c r="M282" s="211"/>
      <c r="N282" s="211"/>
      <c r="O282" s="212"/>
      <c r="P282" s="213"/>
      <c r="Q282" s="213"/>
      <c r="R282" s="195"/>
      <c r="S282" s="195"/>
      <c r="T282" s="180"/>
      <c r="U282" s="180"/>
      <c r="V282" s="200"/>
    </row>
    <row r="283" spans="2:22">
      <c r="B283" s="206" t="str">
        <f>IF('Formulario PPGR5'!$G283="","",CONCATENATE('Formulario PPGR5'!$C283,".",'Formulario PPGR5'!$D283,".",'Formulario PPGR5'!$E283,".",'Formulario PPGR5'!$F283))</f>
        <v/>
      </c>
      <c r="C283" s="206"/>
      <c r="D283" s="206" t="str">
        <f>IF('Formulario PPGR5'!$G283="","",'Formulario PPGR1'!#REF!)</f>
        <v/>
      </c>
      <c r="E283" s="206" t="str">
        <f>IF('Formulario PPGR5'!$G283="","",'Formulario PPGR1'!#REF!)</f>
        <v/>
      </c>
      <c r="F283" s="206" t="str">
        <f>IF('Formulario PPGR5'!$G283="","",'Formulario PPGR1'!#REF!)</f>
        <v/>
      </c>
      <c r="G283" s="192"/>
      <c r="H283" s="701"/>
      <c r="I283" s="734"/>
      <c r="J283" s="701"/>
      <c r="K283" s="698"/>
      <c r="L283" s="192"/>
      <c r="M283" s="211"/>
      <c r="N283" s="211"/>
      <c r="O283" s="212"/>
      <c r="P283" s="213"/>
      <c r="Q283" s="213"/>
      <c r="R283" s="195"/>
      <c r="S283" s="195"/>
      <c r="T283" s="180"/>
      <c r="U283" s="180"/>
      <c r="V283" s="200"/>
    </row>
    <row r="284" spans="2:22">
      <c r="B284" s="206" t="str">
        <f>IF('Formulario PPGR5'!$G284="","",CONCATENATE('Formulario PPGR5'!$C284,".",'Formulario PPGR5'!$D284,".",'Formulario PPGR5'!$E284,".",'Formulario PPGR5'!$F284))</f>
        <v/>
      </c>
      <c r="C284" s="206"/>
      <c r="D284" s="206" t="str">
        <f>IF('Formulario PPGR5'!$G284="","",'Formulario PPGR1'!#REF!)</f>
        <v/>
      </c>
      <c r="E284" s="206" t="str">
        <f>IF('Formulario PPGR5'!$G284="","",'Formulario PPGR1'!#REF!)</f>
        <v/>
      </c>
      <c r="F284" s="206" t="str">
        <f>IF('Formulario PPGR5'!$G284="","",'Formulario PPGR1'!#REF!)</f>
        <v/>
      </c>
      <c r="G284" s="192"/>
      <c r="H284" s="701"/>
      <c r="I284" s="734"/>
      <c r="J284" s="701"/>
      <c r="K284" s="698"/>
      <c r="L284" s="192"/>
      <c r="M284" s="211"/>
      <c r="N284" s="211"/>
      <c r="O284" s="212"/>
      <c r="P284" s="213"/>
      <c r="Q284" s="213"/>
      <c r="R284" s="195"/>
      <c r="S284" s="195"/>
      <c r="T284" s="180"/>
      <c r="U284" s="180"/>
      <c r="V284" s="200"/>
    </row>
    <row r="285" spans="2:22">
      <c r="B285" s="206" t="str">
        <f>IF('Formulario PPGR5'!$G285="","",CONCATENATE('Formulario PPGR5'!$C285,".",'Formulario PPGR5'!$D285,".",'Formulario PPGR5'!$E285,".",'Formulario PPGR5'!$F285))</f>
        <v/>
      </c>
      <c r="C285" s="206"/>
      <c r="D285" s="206" t="str">
        <f>IF('Formulario PPGR5'!$G285="","",'Formulario PPGR1'!#REF!)</f>
        <v/>
      </c>
      <c r="E285" s="206" t="str">
        <f>IF('Formulario PPGR5'!$G285="","",'Formulario PPGR1'!#REF!)</f>
        <v/>
      </c>
      <c r="F285" s="206" t="str">
        <f>IF('Formulario PPGR5'!$G285="","",'Formulario PPGR1'!#REF!)</f>
        <v/>
      </c>
      <c r="G285" s="192"/>
      <c r="H285" s="701"/>
      <c r="I285" s="734"/>
      <c r="J285" s="701"/>
      <c r="K285" s="698"/>
      <c r="L285" s="192"/>
      <c r="M285" s="211"/>
      <c r="N285" s="211"/>
      <c r="O285" s="212"/>
      <c r="P285" s="213"/>
      <c r="Q285" s="213"/>
      <c r="R285" s="195"/>
      <c r="S285" s="195"/>
      <c r="T285" s="180"/>
      <c r="U285" s="180"/>
      <c r="V285" s="200"/>
    </row>
    <row r="286" spans="2:22">
      <c r="B286" s="206" t="str">
        <f>IF('Formulario PPGR5'!$G286="","",CONCATENATE('Formulario PPGR5'!$C286,".",'Formulario PPGR5'!$D286,".",'Formulario PPGR5'!$E286,".",'Formulario PPGR5'!$F286))</f>
        <v/>
      </c>
      <c r="C286" s="206"/>
      <c r="D286" s="206" t="str">
        <f>IF('Formulario PPGR5'!$G286="","",'Formulario PPGR1'!#REF!)</f>
        <v/>
      </c>
      <c r="E286" s="206" t="str">
        <f>IF('Formulario PPGR5'!$G286="","",'Formulario PPGR1'!#REF!)</f>
        <v/>
      </c>
      <c r="F286" s="206" t="str">
        <f>IF('Formulario PPGR5'!$G286="","",'Formulario PPGR1'!#REF!)</f>
        <v/>
      </c>
      <c r="G286" s="192"/>
      <c r="H286" s="701"/>
      <c r="I286" s="734"/>
      <c r="J286" s="701"/>
      <c r="K286" s="698"/>
      <c r="L286" s="192"/>
      <c r="M286" s="211"/>
      <c r="N286" s="211"/>
      <c r="O286" s="212"/>
      <c r="P286" s="213"/>
      <c r="Q286" s="213"/>
      <c r="R286" s="195"/>
      <c r="S286" s="195"/>
      <c r="T286" s="180"/>
      <c r="U286" s="180"/>
      <c r="V286" s="200"/>
    </row>
    <row r="287" spans="2:22">
      <c r="B287" s="206" t="str">
        <f>IF('Formulario PPGR5'!$G287="","",CONCATENATE('Formulario PPGR5'!$C287,".",'Formulario PPGR5'!$D287,".",'Formulario PPGR5'!$E287,".",'Formulario PPGR5'!$F287))</f>
        <v/>
      </c>
      <c r="C287" s="206"/>
      <c r="D287" s="206" t="str">
        <f>IF('Formulario PPGR5'!$G287="","",'Formulario PPGR1'!#REF!)</f>
        <v/>
      </c>
      <c r="E287" s="206" t="str">
        <f>IF('Formulario PPGR5'!$G287="","",'Formulario PPGR1'!#REF!)</f>
        <v/>
      </c>
      <c r="F287" s="206" t="str">
        <f>IF('Formulario PPGR5'!$G287="","",'Formulario PPGR1'!#REF!)</f>
        <v/>
      </c>
      <c r="G287" s="192"/>
      <c r="H287" s="701"/>
      <c r="I287" s="734"/>
      <c r="J287" s="701"/>
      <c r="K287" s="698"/>
      <c r="L287" s="192"/>
      <c r="M287" s="211"/>
      <c r="N287" s="211"/>
      <c r="O287" s="212"/>
      <c r="P287" s="213"/>
      <c r="Q287" s="213"/>
      <c r="R287" s="195"/>
      <c r="S287" s="195"/>
      <c r="T287" s="180"/>
      <c r="U287" s="180"/>
      <c r="V287" s="200"/>
    </row>
    <row r="288" spans="2:22">
      <c r="B288" s="206" t="str">
        <f>IF('Formulario PPGR5'!$G288="","",CONCATENATE('Formulario PPGR5'!$C288,".",'Formulario PPGR5'!$D288,".",'Formulario PPGR5'!$E288,".",'Formulario PPGR5'!$F288))</f>
        <v/>
      </c>
      <c r="C288" s="206"/>
      <c r="D288" s="206" t="str">
        <f>IF('Formulario PPGR5'!$G288="","",'Formulario PPGR1'!#REF!)</f>
        <v/>
      </c>
      <c r="E288" s="206" t="str">
        <f>IF('Formulario PPGR5'!$G288="","",'Formulario PPGR1'!#REF!)</f>
        <v/>
      </c>
      <c r="F288" s="206" t="str">
        <f>IF('Formulario PPGR5'!$G288="","",'Formulario PPGR1'!#REF!)</f>
        <v/>
      </c>
      <c r="G288" s="192"/>
      <c r="H288" s="701"/>
      <c r="I288" s="734"/>
      <c r="J288" s="701"/>
      <c r="K288" s="698"/>
      <c r="L288" s="192"/>
      <c r="M288" s="211"/>
      <c r="N288" s="211"/>
      <c r="O288" s="212"/>
      <c r="P288" s="213"/>
      <c r="Q288" s="213"/>
      <c r="R288" s="195"/>
      <c r="S288" s="195"/>
      <c r="T288" s="180"/>
      <c r="U288" s="180"/>
      <c r="V288" s="200"/>
    </row>
    <row r="289" spans="2:22">
      <c r="B289" s="206" t="str">
        <f>IF('Formulario PPGR5'!$G289="","",CONCATENATE('Formulario PPGR5'!$C289,".",'Formulario PPGR5'!$D289,".",'Formulario PPGR5'!$E289,".",'Formulario PPGR5'!$F289))</f>
        <v/>
      </c>
      <c r="C289" s="206"/>
      <c r="D289" s="206" t="str">
        <f>IF('Formulario PPGR5'!$G289="","",'Formulario PPGR1'!#REF!)</f>
        <v/>
      </c>
      <c r="E289" s="206" t="str">
        <f>IF('Formulario PPGR5'!$G289="","",'Formulario PPGR1'!#REF!)</f>
        <v/>
      </c>
      <c r="F289" s="206" t="str">
        <f>IF('Formulario PPGR5'!$G289="","",'Formulario PPGR1'!#REF!)</f>
        <v/>
      </c>
      <c r="G289" s="192"/>
      <c r="H289" s="701"/>
      <c r="I289" s="734"/>
      <c r="J289" s="701"/>
      <c r="K289" s="698"/>
      <c r="L289" s="192"/>
      <c r="M289" s="211"/>
      <c r="N289" s="211"/>
      <c r="O289" s="212"/>
      <c r="P289" s="213"/>
      <c r="Q289" s="213"/>
      <c r="R289" s="195"/>
      <c r="S289" s="195"/>
      <c r="T289" s="180"/>
      <c r="U289" s="180"/>
      <c r="V289" s="200"/>
    </row>
    <row r="290" spans="2:22">
      <c r="B290" s="206" t="str">
        <f>IF('Formulario PPGR5'!$G290="","",CONCATENATE('Formulario PPGR5'!$C290,".",'Formulario PPGR5'!$D290,".",'Formulario PPGR5'!$E290,".",'Formulario PPGR5'!$F290))</f>
        <v/>
      </c>
      <c r="C290" s="206"/>
      <c r="D290" s="206" t="str">
        <f>IF('Formulario PPGR5'!$G290="","",'Formulario PPGR1'!#REF!)</f>
        <v/>
      </c>
      <c r="E290" s="206" t="str">
        <f>IF('Formulario PPGR5'!$G290="","",'Formulario PPGR1'!#REF!)</f>
        <v/>
      </c>
      <c r="F290" s="206" t="str">
        <f>IF('Formulario PPGR5'!$G290="","",'Formulario PPGR1'!#REF!)</f>
        <v/>
      </c>
      <c r="G290" s="192"/>
      <c r="H290" s="701"/>
      <c r="I290" s="734"/>
      <c r="J290" s="701"/>
      <c r="K290" s="698"/>
      <c r="L290" s="192"/>
      <c r="M290" s="211"/>
      <c r="N290" s="211"/>
      <c r="O290" s="212"/>
      <c r="P290" s="213"/>
      <c r="Q290" s="213"/>
      <c r="R290" s="195"/>
      <c r="S290" s="195"/>
      <c r="T290" s="180"/>
      <c r="U290" s="180"/>
      <c r="V290" s="200"/>
    </row>
    <row r="291" spans="2:22">
      <c r="B291" s="206" t="str">
        <f>IF('Formulario PPGR5'!$G291="","",CONCATENATE('Formulario PPGR5'!$C291,".",'Formulario PPGR5'!$D291,".",'Formulario PPGR5'!$E291,".",'Formulario PPGR5'!$F291))</f>
        <v/>
      </c>
      <c r="C291" s="206"/>
      <c r="D291" s="206" t="str">
        <f>IF('Formulario PPGR5'!$G291="","",'Formulario PPGR1'!#REF!)</f>
        <v/>
      </c>
      <c r="E291" s="206" t="str">
        <f>IF('Formulario PPGR5'!$G291="","",'Formulario PPGR1'!#REF!)</f>
        <v/>
      </c>
      <c r="F291" s="206" t="str">
        <f>IF('Formulario PPGR5'!$G291="","",'Formulario PPGR1'!#REF!)</f>
        <v/>
      </c>
      <c r="G291" s="192"/>
      <c r="H291" s="701"/>
      <c r="I291" s="734"/>
      <c r="J291" s="701"/>
      <c r="K291" s="698"/>
      <c r="L291" s="192"/>
      <c r="M291" s="211"/>
      <c r="N291" s="211"/>
      <c r="O291" s="212"/>
      <c r="P291" s="213"/>
      <c r="Q291" s="213"/>
      <c r="R291" s="195"/>
      <c r="S291" s="195"/>
      <c r="T291" s="180"/>
      <c r="U291" s="180"/>
      <c r="V291" s="200"/>
    </row>
    <row r="292" spans="2:22">
      <c r="B292" s="206" t="str">
        <f>IF('Formulario PPGR5'!$G292="","",CONCATENATE('Formulario PPGR5'!$C292,".",'Formulario PPGR5'!$D292,".",'Formulario PPGR5'!$E292,".",'Formulario PPGR5'!$F292))</f>
        <v/>
      </c>
      <c r="C292" s="206"/>
      <c r="D292" s="206" t="str">
        <f>IF('Formulario PPGR5'!$G292="","",'Formulario PPGR1'!#REF!)</f>
        <v/>
      </c>
      <c r="E292" s="206" t="str">
        <f>IF('Formulario PPGR5'!$G292="","",'Formulario PPGR1'!#REF!)</f>
        <v/>
      </c>
      <c r="F292" s="206" t="str">
        <f>IF('Formulario PPGR5'!$G292="","",'Formulario PPGR1'!#REF!)</f>
        <v/>
      </c>
      <c r="G292" s="192"/>
      <c r="H292" s="701"/>
      <c r="I292" s="734"/>
      <c r="J292" s="701"/>
      <c r="K292" s="698"/>
      <c r="L292" s="192"/>
      <c r="M292" s="211"/>
      <c r="N292" s="211"/>
      <c r="O292" s="212"/>
      <c r="P292" s="213"/>
      <c r="Q292" s="213"/>
      <c r="R292" s="195"/>
      <c r="S292" s="195"/>
      <c r="T292" s="180"/>
      <c r="U292" s="180"/>
      <c r="V292" s="200"/>
    </row>
    <row r="293" spans="2:22">
      <c r="B293" s="206" t="str">
        <f>IF('Formulario PPGR5'!$G293="","",CONCATENATE('Formulario PPGR5'!$C293,".",'Formulario PPGR5'!$D293,".",'Formulario PPGR5'!$E293,".",'Formulario PPGR5'!$F293))</f>
        <v/>
      </c>
      <c r="C293" s="206"/>
      <c r="D293" s="206" t="str">
        <f>IF('Formulario PPGR5'!$G293="","",'Formulario PPGR1'!#REF!)</f>
        <v/>
      </c>
      <c r="E293" s="206" t="str">
        <f>IF('Formulario PPGR5'!$G293="","",'Formulario PPGR1'!#REF!)</f>
        <v/>
      </c>
      <c r="F293" s="206" t="str">
        <f>IF('Formulario PPGR5'!$G293="","",'Formulario PPGR1'!#REF!)</f>
        <v/>
      </c>
      <c r="G293" s="192"/>
      <c r="H293" s="701"/>
      <c r="I293" s="734"/>
      <c r="J293" s="701"/>
      <c r="K293" s="698"/>
      <c r="L293" s="192"/>
      <c r="M293" s="211"/>
      <c r="N293" s="211"/>
      <c r="O293" s="212"/>
      <c r="P293" s="213"/>
      <c r="Q293" s="213"/>
      <c r="R293" s="195"/>
      <c r="S293" s="195"/>
      <c r="T293" s="180"/>
      <c r="U293" s="180"/>
      <c r="V293" s="200"/>
    </row>
    <row r="294" spans="2:22">
      <c r="B294" s="206" t="str">
        <f>IF('Formulario PPGR5'!$G294="","",CONCATENATE('Formulario PPGR5'!$C294,".",'Formulario PPGR5'!$D294,".",'Formulario PPGR5'!$E294,".",'Formulario PPGR5'!$F294))</f>
        <v/>
      </c>
      <c r="C294" s="206"/>
      <c r="D294" s="206" t="str">
        <f>IF('Formulario PPGR5'!$G294="","",'Formulario PPGR1'!#REF!)</f>
        <v/>
      </c>
      <c r="E294" s="206" t="str">
        <f>IF('Formulario PPGR5'!$G294="","",'Formulario PPGR1'!#REF!)</f>
        <v/>
      </c>
      <c r="F294" s="206" t="str">
        <f>IF('Formulario PPGR5'!$G294="","",'Formulario PPGR1'!#REF!)</f>
        <v/>
      </c>
      <c r="G294" s="192"/>
      <c r="H294" s="701"/>
      <c r="I294" s="734"/>
      <c r="J294" s="701"/>
      <c r="K294" s="698"/>
      <c r="L294" s="192"/>
      <c r="M294" s="211"/>
      <c r="N294" s="211"/>
      <c r="O294" s="212"/>
      <c r="P294" s="213"/>
      <c r="Q294" s="213"/>
      <c r="R294" s="195"/>
      <c r="S294" s="195"/>
      <c r="T294" s="180"/>
      <c r="U294" s="180"/>
      <c r="V294" s="200"/>
    </row>
    <row r="295" spans="2:22">
      <c r="B295" s="206" t="str">
        <f>IF('Formulario PPGR5'!$G295="","",CONCATENATE('Formulario PPGR5'!$C295,".",'Formulario PPGR5'!$D295,".",'Formulario PPGR5'!$E295,".",'Formulario PPGR5'!$F295))</f>
        <v/>
      </c>
      <c r="C295" s="206"/>
      <c r="D295" s="206" t="str">
        <f>IF('Formulario PPGR5'!$G295="","",'Formulario PPGR1'!#REF!)</f>
        <v/>
      </c>
      <c r="E295" s="206" t="str">
        <f>IF('Formulario PPGR5'!$G295="","",'Formulario PPGR1'!#REF!)</f>
        <v/>
      </c>
      <c r="F295" s="206" t="str">
        <f>IF('Formulario PPGR5'!$G295="","",'Formulario PPGR1'!#REF!)</f>
        <v/>
      </c>
      <c r="G295" s="192"/>
      <c r="H295" s="701"/>
      <c r="I295" s="734"/>
      <c r="J295" s="701"/>
      <c r="K295" s="698"/>
      <c r="L295" s="192"/>
      <c r="M295" s="211"/>
      <c r="N295" s="211"/>
      <c r="O295" s="212"/>
      <c r="P295" s="213"/>
      <c r="Q295" s="213"/>
      <c r="R295" s="195"/>
      <c r="S295" s="195"/>
      <c r="T295" s="180"/>
      <c r="U295" s="180"/>
      <c r="V295" s="200"/>
    </row>
    <row r="296" spans="2:22">
      <c r="B296" s="206" t="str">
        <f>IF('Formulario PPGR5'!$G296="","",CONCATENATE('Formulario PPGR5'!$C296,".",'Formulario PPGR5'!$D296,".",'Formulario PPGR5'!$E296,".",'Formulario PPGR5'!$F296))</f>
        <v/>
      </c>
      <c r="C296" s="206"/>
      <c r="D296" s="206" t="str">
        <f>IF('Formulario PPGR5'!$G296="","",'Formulario PPGR1'!#REF!)</f>
        <v/>
      </c>
      <c r="E296" s="206" t="str">
        <f>IF('Formulario PPGR5'!$G296="","",'Formulario PPGR1'!#REF!)</f>
        <v/>
      </c>
      <c r="F296" s="206" t="str">
        <f>IF('Formulario PPGR5'!$G296="","",'Formulario PPGR1'!#REF!)</f>
        <v/>
      </c>
      <c r="G296" s="192"/>
      <c r="H296" s="701"/>
      <c r="I296" s="734"/>
      <c r="J296" s="701"/>
      <c r="K296" s="698"/>
      <c r="L296" s="192"/>
      <c r="M296" s="211"/>
      <c r="N296" s="211"/>
      <c r="O296" s="212"/>
      <c r="P296" s="213"/>
      <c r="Q296" s="213"/>
      <c r="R296" s="195"/>
      <c r="S296" s="195"/>
      <c r="T296" s="180"/>
      <c r="U296" s="180"/>
      <c r="V296" s="200"/>
    </row>
    <row r="297" spans="2:22">
      <c r="B297" s="206" t="str">
        <f>IF('Formulario PPGR5'!$G297="","",CONCATENATE('Formulario PPGR5'!$C297,".",'Formulario PPGR5'!$D297,".",'Formulario PPGR5'!$E297,".",'Formulario PPGR5'!$F297))</f>
        <v/>
      </c>
      <c r="C297" s="206"/>
      <c r="D297" s="206" t="str">
        <f>IF('Formulario PPGR5'!$G297="","",'Formulario PPGR1'!#REF!)</f>
        <v/>
      </c>
      <c r="E297" s="206" t="str">
        <f>IF('Formulario PPGR5'!$G297="","",'Formulario PPGR1'!#REF!)</f>
        <v/>
      </c>
      <c r="F297" s="206" t="str">
        <f>IF('Formulario PPGR5'!$G297="","",'Formulario PPGR1'!#REF!)</f>
        <v/>
      </c>
      <c r="G297" s="192"/>
      <c r="H297" s="701"/>
      <c r="I297" s="734"/>
      <c r="J297" s="701"/>
      <c r="K297" s="698"/>
      <c r="L297" s="192"/>
      <c r="M297" s="211"/>
      <c r="N297" s="211"/>
      <c r="O297" s="212"/>
      <c r="P297" s="213"/>
      <c r="Q297" s="213"/>
      <c r="R297" s="195"/>
      <c r="S297" s="195"/>
      <c r="T297" s="180"/>
      <c r="U297" s="180"/>
      <c r="V297" s="200"/>
    </row>
    <row r="298" spans="2:22">
      <c r="B298" s="206" t="str">
        <f>IF('Formulario PPGR5'!$G298="","",CONCATENATE('Formulario PPGR5'!$C298,".",'Formulario PPGR5'!$D298,".",'Formulario PPGR5'!$E298,".",'Formulario PPGR5'!$F298))</f>
        <v/>
      </c>
      <c r="C298" s="206"/>
      <c r="D298" s="206" t="str">
        <f>IF('Formulario PPGR5'!$G298="","",'Formulario PPGR1'!#REF!)</f>
        <v/>
      </c>
      <c r="E298" s="206" t="str">
        <f>IF('Formulario PPGR5'!$G298="","",'Formulario PPGR1'!#REF!)</f>
        <v/>
      </c>
      <c r="F298" s="206" t="str">
        <f>IF('Formulario PPGR5'!$G298="","",'Formulario PPGR1'!#REF!)</f>
        <v/>
      </c>
      <c r="G298" s="192"/>
      <c r="H298" s="701"/>
      <c r="I298" s="734"/>
      <c r="J298" s="701"/>
      <c r="K298" s="698"/>
      <c r="L298" s="192"/>
      <c r="M298" s="211"/>
      <c r="N298" s="211"/>
      <c r="O298" s="212"/>
      <c r="P298" s="213"/>
      <c r="Q298" s="213"/>
      <c r="R298" s="195"/>
      <c r="S298" s="195"/>
      <c r="T298" s="180"/>
      <c r="U298" s="180"/>
      <c r="V298" s="200"/>
    </row>
    <row r="299" spans="2:22">
      <c r="B299" s="206" t="str">
        <f>IF('Formulario PPGR5'!$G299="","",CONCATENATE('Formulario PPGR5'!$C299,".",'Formulario PPGR5'!$D299,".",'Formulario PPGR5'!$E299,".",'Formulario PPGR5'!$F299))</f>
        <v/>
      </c>
      <c r="C299" s="206"/>
      <c r="D299" s="206" t="str">
        <f>IF('Formulario PPGR5'!$G299="","",'Formulario PPGR1'!#REF!)</f>
        <v/>
      </c>
      <c r="E299" s="206" t="str">
        <f>IF('Formulario PPGR5'!$G299="","",'Formulario PPGR1'!#REF!)</f>
        <v/>
      </c>
      <c r="F299" s="206" t="str">
        <f>IF('Formulario PPGR5'!$G299="","",'Formulario PPGR1'!#REF!)</f>
        <v/>
      </c>
      <c r="G299" s="192"/>
      <c r="H299" s="701"/>
      <c r="I299" s="734"/>
      <c r="J299" s="701"/>
      <c r="K299" s="698"/>
      <c r="L299" s="192"/>
      <c r="M299" s="211"/>
      <c r="N299" s="211"/>
      <c r="O299" s="212"/>
      <c r="P299" s="213"/>
      <c r="Q299" s="213"/>
      <c r="R299" s="195"/>
      <c r="S299" s="195"/>
      <c r="T299" s="180"/>
      <c r="U299" s="180"/>
      <c r="V299" s="200"/>
    </row>
    <row r="300" spans="2:22">
      <c r="B300" s="206" t="str">
        <f>IF('Formulario PPGR5'!$G300="","",CONCATENATE('Formulario PPGR5'!$C300,".",'Formulario PPGR5'!$D300,".",'Formulario PPGR5'!$E300,".",'Formulario PPGR5'!$F300))</f>
        <v/>
      </c>
      <c r="C300" s="206"/>
      <c r="D300" s="206" t="str">
        <f>IF('Formulario PPGR5'!$G300="","",'Formulario PPGR1'!#REF!)</f>
        <v/>
      </c>
      <c r="E300" s="206" t="str">
        <f>IF('Formulario PPGR5'!$G300="","",'Formulario PPGR1'!#REF!)</f>
        <v/>
      </c>
      <c r="F300" s="206" t="str">
        <f>IF('Formulario PPGR5'!$G300="","",'Formulario PPGR1'!#REF!)</f>
        <v/>
      </c>
      <c r="G300" s="192"/>
      <c r="H300" s="701"/>
      <c r="I300" s="734"/>
      <c r="J300" s="701"/>
      <c r="K300" s="698"/>
      <c r="L300" s="192"/>
      <c r="M300" s="211"/>
      <c r="N300" s="211"/>
      <c r="O300" s="212"/>
      <c r="P300" s="213"/>
      <c r="Q300" s="213"/>
      <c r="R300" s="195"/>
      <c r="S300" s="195"/>
      <c r="T300" s="180"/>
      <c r="U300" s="180"/>
      <c r="V300" s="200"/>
    </row>
    <row r="301" spans="2:22">
      <c r="B301" s="206" t="str">
        <f>IF('Formulario PPGR5'!$G301="","",CONCATENATE('Formulario PPGR5'!$C301,".",'Formulario PPGR5'!$D301,".",'Formulario PPGR5'!$E301,".",'Formulario PPGR5'!$F301))</f>
        <v/>
      </c>
      <c r="C301" s="206"/>
      <c r="D301" s="206" t="str">
        <f>IF('Formulario PPGR5'!$G301="","",'Formulario PPGR1'!#REF!)</f>
        <v/>
      </c>
      <c r="E301" s="206" t="str">
        <f>IF('Formulario PPGR5'!$G301="","",'Formulario PPGR1'!#REF!)</f>
        <v/>
      </c>
      <c r="F301" s="206" t="str">
        <f>IF('Formulario PPGR5'!$G301="","",'Formulario PPGR1'!#REF!)</f>
        <v/>
      </c>
      <c r="G301" s="192"/>
      <c r="H301" s="701"/>
      <c r="I301" s="734"/>
      <c r="J301" s="701"/>
      <c r="K301" s="698"/>
      <c r="L301" s="192"/>
      <c r="M301" s="211"/>
      <c r="N301" s="211"/>
      <c r="O301" s="212"/>
      <c r="P301" s="213"/>
      <c r="Q301" s="213"/>
      <c r="R301" s="195"/>
      <c r="S301" s="195"/>
      <c r="T301" s="180"/>
      <c r="U301" s="180"/>
      <c r="V301" s="200"/>
    </row>
    <row r="302" spans="2:22">
      <c r="B302" s="206" t="str">
        <f>IF('Formulario PPGR5'!$G302="","",CONCATENATE('Formulario PPGR5'!$C302,".",'Formulario PPGR5'!$D302,".",'Formulario PPGR5'!$E302,".",'Formulario PPGR5'!$F302))</f>
        <v/>
      </c>
      <c r="C302" s="206"/>
      <c r="D302" s="206" t="str">
        <f>IF('Formulario PPGR5'!$G302="","",'Formulario PPGR1'!#REF!)</f>
        <v/>
      </c>
      <c r="E302" s="206" t="str">
        <f>IF('Formulario PPGR5'!$G302="","",'Formulario PPGR1'!#REF!)</f>
        <v/>
      </c>
      <c r="F302" s="206" t="str">
        <f>IF('Formulario PPGR5'!$G302="","",'Formulario PPGR1'!#REF!)</f>
        <v/>
      </c>
      <c r="G302" s="192"/>
      <c r="H302" s="701"/>
      <c r="I302" s="734"/>
      <c r="J302" s="701"/>
      <c r="K302" s="698"/>
      <c r="L302" s="192"/>
      <c r="M302" s="211"/>
      <c r="N302" s="211"/>
      <c r="O302" s="212"/>
      <c r="P302" s="213"/>
      <c r="Q302" s="213"/>
      <c r="R302" s="195"/>
      <c r="S302" s="195"/>
      <c r="T302" s="180"/>
      <c r="U302" s="180"/>
      <c r="V302" s="200"/>
    </row>
    <row r="303" spans="2:22">
      <c r="B303" s="206" t="str">
        <f>IF('Formulario PPGR5'!$G303="","",CONCATENATE('Formulario PPGR5'!$C303,".",'Formulario PPGR5'!$D303,".",'Formulario PPGR5'!$E303,".",'Formulario PPGR5'!$F303))</f>
        <v/>
      </c>
      <c r="C303" s="206"/>
      <c r="D303" s="206" t="str">
        <f>IF('Formulario PPGR5'!$G303="","",'Formulario PPGR1'!#REF!)</f>
        <v/>
      </c>
      <c r="E303" s="206" t="str">
        <f>IF('Formulario PPGR5'!$G303="","",'Formulario PPGR1'!#REF!)</f>
        <v/>
      </c>
      <c r="F303" s="206" t="str">
        <f>IF('Formulario PPGR5'!$G303="","",'Formulario PPGR1'!#REF!)</f>
        <v/>
      </c>
      <c r="G303" s="192"/>
      <c r="H303" s="701"/>
      <c r="I303" s="734"/>
      <c r="J303" s="701"/>
      <c r="K303" s="698"/>
      <c r="L303" s="192"/>
      <c r="M303" s="211"/>
      <c r="N303" s="211"/>
      <c r="O303" s="212"/>
      <c r="P303" s="213"/>
      <c r="Q303" s="213"/>
      <c r="R303" s="195"/>
      <c r="S303" s="195"/>
      <c r="T303" s="180"/>
      <c r="U303" s="180"/>
      <c r="V303" s="200"/>
    </row>
    <row r="304" spans="2:22">
      <c r="B304" s="206" t="str">
        <f>IF('Formulario PPGR5'!$G304="","",CONCATENATE('Formulario PPGR5'!$C304,".",'Formulario PPGR5'!$D304,".",'Formulario PPGR5'!$E304,".",'Formulario PPGR5'!$F304))</f>
        <v/>
      </c>
      <c r="C304" s="206"/>
      <c r="D304" s="206" t="str">
        <f>IF('Formulario PPGR5'!$G304="","",'Formulario PPGR1'!#REF!)</f>
        <v/>
      </c>
      <c r="E304" s="206" t="str">
        <f>IF('Formulario PPGR5'!$G304="","",'Formulario PPGR1'!#REF!)</f>
        <v/>
      </c>
      <c r="F304" s="206" t="str">
        <f>IF('Formulario PPGR5'!$G304="","",'Formulario PPGR1'!#REF!)</f>
        <v/>
      </c>
      <c r="G304" s="192"/>
      <c r="H304" s="701"/>
      <c r="I304" s="734"/>
      <c r="J304" s="701"/>
      <c r="K304" s="698"/>
      <c r="L304" s="192"/>
      <c r="M304" s="211"/>
      <c r="N304" s="211"/>
      <c r="O304" s="212"/>
      <c r="P304" s="213"/>
      <c r="Q304" s="213"/>
      <c r="R304" s="195"/>
      <c r="S304" s="195"/>
      <c r="T304" s="180"/>
      <c r="U304" s="180"/>
      <c r="V304" s="200"/>
    </row>
    <row r="305" spans="2:22">
      <c r="B305" s="206" t="str">
        <f>IF('Formulario PPGR5'!$G305="","",CONCATENATE('Formulario PPGR5'!$C305,".",'Formulario PPGR5'!$D305,".",'Formulario PPGR5'!$E305,".",'Formulario PPGR5'!$F305))</f>
        <v/>
      </c>
      <c r="C305" s="206"/>
      <c r="D305" s="206" t="str">
        <f>IF('Formulario PPGR5'!$G305="","",'Formulario PPGR1'!#REF!)</f>
        <v/>
      </c>
      <c r="E305" s="206" t="str">
        <f>IF('Formulario PPGR5'!$G305="","",'Formulario PPGR1'!#REF!)</f>
        <v/>
      </c>
      <c r="F305" s="206" t="str">
        <f>IF('Formulario PPGR5'!$G305="","",'Formulario PPGR1'!#REF!)</f>
        <v/>
      </c>
      <c r="G305" s="192"/>
      <c r="H305" s="701"/>
      <c r="I305" s="734"/>
      <c r="J305" s="701"/>
      <c r="K305" s="698"/>
      <c r="L305" s="192"/>
      <c r="M305" s="211"/>
      <c r="N305" s="211"/>
      <c r="O305" s="212"/>
      <c r="P305" s="213"/>
      <c r="Q305" s="213"/>
      <c r="R305" s="195"/>
      <c r="S305" s="195"/>
      <c r="T305" s="180"/>
      <c r="U305" s="180"/>
      <c r="V305" s="200"/>
    </row>
    <row r="306" spans="2:22">
      <c r="B306" s="206" t="str">
        <f>IF('Formulario PPGR5'!$G306="","",CONCATENATE('Formulario PPGR5'!$C306,".",'Formulario PPGR5'!$D306,".",'Formulario PPGR5'!$E306,".",'Formulario PPGR5'!$F306))</f>
        <v/>
      </c>
      <c r="C306" s="206"/>
      <c r="D306" s="206" t="str">
        <f>IF('Formulario PPGR5'!$G306="","",'Formulario PPGR1'!#REF!)</f>
        <v/>
      </c>
      <c r="E306" s="206" t="str">
        <f>IF('Formulario PPGR5'!$G306="","",'Formulario PPGR1'!#REF!)</f>
        <v/>
      </c>
      <c r="F306" s="206" t="str">
        <f>IF('Formulario PPGR5'!$G306="","",'Formulario PPGR1'!#REF!)</f>
        <v/>
      </c>
      <c r="G306" s="192"/>
      <c r="H306" s="701"/>
      <c r="I306" s="734"/>
      <c r="J306" s="701"/>
      <c r="K306" s="698"/>
      <c r="L306" s="192"/>
      <c r="M306" s="211"/>
      <c r="N306" s="211"/>
      <c r="O306" s="212"/>
      <c r="P306" s="213"/>
      <c r="Q306" s="213"/>
      <c r="R306" s="195"/>
      <c r="S306" s="195"/>
      <c r="T306" s="180"/>
      <c r="U306" s="180"/>
      <c r="V306" s="200"/>
    </row>
    <row r="307" spans="2:22">
      <c r="B307" s="206" t="str">
        <f>IF('Formulario PPGR5'!$G307="","",CONCATENATE('Formulario PPGR5'!$C307,".",'Formulario PPGR5'!$D307,".",'Formulario PPGR5'!$E307,".",'Formulario PPGR5'!$F307))</f>
        <v/>
      </c>
      <c r="C307" s="206"/>
      <c r="D307" s="206" t="str">
        <f>IF('Formulario PPGR5'!$G307="","",'Formulario PPGR1'!#REF!)</f>
        <v/>
      </c>
      <c r="E307" s="206" t="str">
        <f>IF('Formulario PPGR5'!$G307="","",'Formulario PPGR1'!#REF!)</f>
        <v/>
      </c>
      <c r="F307" s="206" t="str">
        <f>IF('Formulario PPGR5'!$G307="","",'Formulario PPGR1'!#REF!)</f>
        <v/>
      </c>
      <c r="G307" s="192"/>
      <c r="H307" s="701"/>
      <c r="I307" s="734"/>
      <c r="J307" s="701"/>
      <c r="K307" s="698"/>
      <c r="L307" s="192"/>
      <c r="M307" s="211"/>
      <c r="N307" s="211"/>
      <c r="O307" s="212"/>
      <c r="P307" s="213"/>
      <c r="Q307" s="213"/>
      <c r="R307" s="195"/>
      <c r="S307" s="195"/>
      <c r="T307" s="180"/>
      <c r="U307" s="180"/>
      <c r="V307" s="200"/>
    </row>
    <row r="308" spans="2:22">
      <c r="B308" s="206" t="str">
        <f>IF('Formulario PPGR5'!$G308="","",CONCATENATE('Formulario PPGR5'!$C308,".",'Formulario PPGR5'!$D308,".",'Formulario PPGR5'!$E308,".",'Formulario PPGR5'!$F308))</f>
        <v/>
      </c>
      <c r="C308" s="206"/>
      <c r="D308" s="206" t="str">
        <f>IF('Formulario PPGR5'!$G308="","",'Formulario PPGR1'!#REF!)</f>
        <v/>
      </c>
      <c r="E308" s="206" t="str">
        <f>IF('Formulario PPGR5'!$G308="","",'Formulario PPGR1'!#REF!)</f>
        <v/>
      </c>
      <c r="F308" s="206" t="str">
        <f>IF('Formulario PPGR5'!$G308="","",'Formulario PPGR1'!#REF!)</f>
        <v/>
      </c>
      <c r="G308" s="192"/>
      <c r="H308" s="701"/>
      <c r="I308" s="734"/>
      <c r="J308" s="701"/>
      <c r="K308" s="698"/>
      <c r="L308" s="192"/>
      <c r="M308" s="211"/>
      <c r="N308" s="211"/>
      <c r="O308" s="212"/>
      <c r="P308" s="213"/>
      <c r="Q308" s="213"/>
      <c r="R308" s="195"/>
      <c r="S308" s="195"/>
      <c r="T308" s="180"/>
      <c r="U308" s="180"/>
      <c r="V308" s="200"/>
    </row>
    <row r="309" spans="2:22">
      <c r="B309" s="206" t="str">
        <f>IF('Formulario PPGR5'!$G309="","",CONCATENATE('Formulario PPGR5'!$C309,".",'Formulario PPGR5'!$D309,".",'Formulario PPGR5'!$E309,".",'Formulario PPGR5'!$F309))</f>
        <v/>
      </c>
      <c r="C309" s="206"/>
      <c r="D309" s="206" t="str">
        <f>IF('Formulario PPGR5'!$G309="","",'Formulario PPGR1'!#REF!)</f>
        <v/>
      </c>
      <c r="E309" s="206" t="str">
        <f>IF('Formulario PPGR5'!$G309="","",'Formulario PPGR1'!#REF!)</f>
        <v/>
      </c>
      <c r="F309" s="206" t="str">
        <f>IF('Formulario PPGR5'!$G309="","",'Formulario PPGR1'!#REF!)</f>
        <v/>
      </c>
      <c r="G309" s="192"/>
      <c r="H309" s="701"/>
      <c r="I309" s="734"/>
      <c r="J309" s="701"/>
      <c r="K309" s="698"/>
      <c r="L309" s="192"/>
      <c r="M309" s="211"/>
      <c r="N309" s="211"/>
      <c r="O309" s="212"/>
      <c r="P309" s="213"/>
      <c r="Q309" s="213"/>
      <c r="R309" s="195"/>
      <c r="S309" s="195"/>
      <c r="T309" s="180"/>
      <c r="U309" s="180"/>
      <c r="V309" s="200"/>
    </row>
    <row r="310" spans="2:22">
      <c r="B310" s="206" t="str">
        <f>IF('Formulario PPGR5'!$G310="","",CONCATENATE('Formulario PPGR5'!$C310,".",'Formulario PPGR5'!$D310,".",'Formulario PPGR5'!$E310,".",'Formulario PPGR5'!$F310))</f>
        <v/>
      </c>
      <c r="C310" s="206"/>
      <c r="D310" s="206" t="str">
        <f>IF('Formulario PPGR5'!$G310="","",'Formulario PPGR1'!#REF!)</f>
        <v/>
      </c>
      <c r="E310" s="206" t="str">
        <f>IF('Formulario PPGR5'!$G310="","",'Formulario PPGR1'!#REF!)</f>
        <v/>
      </c>
      <c r="F310" s="206" t="str">
        <f>IF('Formulario PPGR5'!$G310="","",'Formulario PPGR1'!#REF!)</f>
        <v/>
      </c>
      <c r="G310" s="192"/>
      <c r="H310" s="701"/>
      <c r="I310" s="734"/>
      <c r="J310" s="701"/>
      <c r="K310" s="698"/>
      <c r="L310" s="192"/>
      <c r="M310" s="211"/>
      <c r="N310" s="211"/>
      <c r="O310" s="212"/>
      <c r="P310" s="213"/>
      <c r="Q310" s="213"/>
      <c r="R310" s="195"/>
      <c r="S310" s="195"/>
      <c r="T310" s="180"/>
      <c r="U310" s="180"/>
      <c r="V310" s="200"/>
    </row>
    <row r="311" spans="2:22">
      <c r="B311" s="206" t="str">
        <f>IF('Formulario PPGR5'!$G311="","",CONCATENATE('Formulario PPGR5'!$C311,".",'Formulario PPGR5'!$D311,".",'Formulario PPGR5'!$E311,".",'Formulario PPGR5'!$F311))</f>
        <v/>
      </c>
      <c r="C311" s="206"/>
      <c r="D311" s="206" t="str">
        <f>IF('Formulario PPGR5'!$G311="","",'Formulario PPGR1'!#REF!)</f>
        <v/>
      </c>
      <c r="E311" s="206" t="str">
        <f>IF('Formulario PPGR5'!$G311="","",'Formulario PPGR1'!#REF!)</f>
        <v/>
      </c>
      <c r="F311" s="206" t="str">
        <f>IF('Formulario PPGR5'!$G311="","",'Formulario PPGR1'!#REF!)</f>
        <v/>
      </c>
      <c r="G311" s="192"/>
      <c r="H311" s="701"/>
      <c r="I311" s="734"/>
      <c r="J311" s="701"/>
      <c r="K311" s="698"/>
      <c r="L311" s="192"/>
      <c r="M311" s="211"/>
      <c r="N311" s="211"/>
      <c r="O311" s="212"/>
      <c r="P311" s="213"/>
      <c r="Q311" s="213"/>
      <c r="R311" s="195"/>
      <c r="S311" s="195"/>
      <c r="T311" s="180"/>
      <c r="U311" s="180"/>
      <c r="V311" s="200"/>
    </row>
    <row r="312" spans="2:22">
      <c r="B312" s="206" t="str">
        <f>IF('Formulario PPGR5'!$G312="","",CONCATENATE('Formulario PPGR5'!$C312,".",'Formulario PPGR5'!$D312,".",'Formulario PPGR5'!$E312,".",'Formulario PPGR5'!$F312))</f>
        <v/>
      </c>
      <c r="C312" s="206"/>
      <c r="D312" s="206" t="str">
        <f>IF('Formulario PPGR5'!$G312="","",'Formulario PPGR1'!#REF!)</f>
        <v/>
      </c>
      <c r="E312" s="206" t="str">
        <f>IF('Formulario PPGR5'!$G312="","",'Formulario PPGR1'!#REF!)</f>
        <v/>
      </c>
      <c r="F312" s="206" t="str">
        <f>IF('Formulario PPGR5'!$G312="","",'Formulario PPGR1'!#REF!)</f>
        <v/>
      </c>
      <c r="G312" s="192"/>
      <c r="H312" s="701"/>
      <c r="I312" s="734"/>
      <c r="J312" s="701"/>
      <c r="K312" s="698"/>
      <c r="L312" s="192"/>
      <c r="M312" s="211"/>
      <c r="N312" s="211"/>
      <c r="O312" s="212"/>
      <c r="P312" s="213"/>
      <c r="Q312" s="213"/>
      <c r="R312" s="195"/>
      <c r="S312" s="195"/>
      <c r="T312" s="180"/>
      <c r="U312" s="180"/>
      <c r="V312" s="200"/>
    </row>
    <row r="313" spans="2:22">
      <c r="B313" s="206" t="str">
        <f>IF('Formulario PPGR5'!$G313="","",CONCATENATE('Formulario PPGR5'!$C313,".",'Formulario PPGR5'!$D313,".",'Formulario PPGR5'!$E313,".",'Formulario PPGR5'!$F313))</f>
        <v/>
      </c>
      <c r="C313" s="206"/>
      <c r="D313" s="206" t="str">
        <f>IF('Formulario PPGR5'!$G313="","",'Formulario PPGR1'!#REF!)</f>
        <v/>
      </c>
      <c r="E313" s="206" t="str">
        <f>IF('Formulario PPGR5'!$G313="","",'Formulario PPGR1'!#REF!)</f>
        <v/>
      </c>
      <c r="F313" s="206" t="str">
        <f>IF('Formulario PPGR5'!$G313="","",'Formulario PPGR1'!#REF!)</f>
        <v/>
      </c>
      <c r="G313" s="192"/>
      <c r="H313" s="701"/>
      <c r="I313" s="734"/>
      <c r="J313" s="701"/>
      <c r="K313" s="698"/>
      <c r="L313" s="192"/>
      <c r="M313" s="211"/>
      <c r="N313" s="211"/>
      <c r="O313" s="212"/>
      <c r="P313" s="211"/>
      <c r="Q313" s="211"/>
      <c r="R313" s="195"/>
      <c r="S313" s="195"/>
      <c r="T313" s="180"/>
      <c r="U313" s="180"/>
      <c r="V313" s="200"/>
    </row>
    <row r="314" spans="2:22">
      <c r="B314" s="206" t="str">
        <f>IF('Formulario PPGR5'!$G314="","",CONCATENATE('Formulario PPGR5'!$C314,".",'Formulario PPGR5'!$D314,".",'Formulario PPGR5'!$E314,".",'Formulario PPGR5'!$F314))</f>
        <v/>
      </c>
      <c r="C314" s="206"/>
      <c r="D314" s="206" t="str">
        <f>IF('Formulario PPGR5'!$G314="","",'Formulario PPGR1'!#REF!)</f>
        <v/>
      </c>
      <c r="E314" s="206" t="str">
        <f>IF('Formulario PPGR5'!$G314="","",'Formulario PPGR1'!#REF!)</f>
        <v/>
      </c>
      <c r="F314" s="206" t="str">
        <f>IF('Formulario PPGR5'!$G314="","",'Formulario PPGR1'!#REF!)</f>
        <v/>
      </c>
      <c r="G314" s="192"/>
      <c r="H314" s="701"/>
      <c r="I314" s="734"/>
      <c r="J314" s="701"/>
      <c r="K314" s="698"/>
      <c r="L314" s="702"/>
      <c r="M314" s="703"/>
      <c r="N314" s="703"/>
      <c r="O314" s="212"/>
      <c r="P314" s="704"/>
      <c r="Q314" s="704"/>
      <c r="R314" s="195"/>
      <c r="S314" s="195"/>
      <c r="T314" s="180"/>
      <c r="U314" s="180"/>
      <c r="V314" s="200"/>
    </row>
    <row r="315" spans="2:22">
      <c r="B315" s="206" t="str">
        <f>IF('Formulario PPGR5'!$G315="","",CONCATENATE('Formulario PPGR5'!$C315,".",'Formulario PPGR5'!$D315,".",'Formulario PPGR5'!$E315,".",'Formulario PPGR5'!$F315))</f>
        <v/>
      </c>
      <c r="C315" s="206"/>
      <c r="D315" s="206" t="str">
        <f>IF('Formulario PPGR5'!$G315="","",'Formulario PPGR1'!#REF!)</f>
        <v/>
      </c>
      <c r="E315" s="206" t="str">
        <f>IF('Formulario PPGR5'!$G315="","",'Formulario PPGR1'!#REF!)</f>
        <v/>
      </c>
      <c r="F315" s="206" t="str">
        <f>IF('Formulario PPGR5'!$G315="","",'Formulario PPGR1'!#REF!)</f>
        <v/>
      </c>
      <c r="G315" s="192"/>
      <c r="H315" s="701"/>
      <c r="I315" s="734"/>
      <c r="J315" s="701"/>
      <c r="K315" s="698"/>
      <c r="L315" s="702"/>
      <c r="M315" s="703"/>
      <c r="N315" s="703"/>
      <c r="O315" s="212"/>
      <c r="P315" s="704"/>
      <c r="Q315" s="704"/>
      <c r="R315" s="195"/>
      <c r="S315" s="195"/>
      <c r="T315" s="180"/>
      <c r="U315" s="180"/>
      <c r="V315" s="200"/>
    </row>
    <row r="316" spans="2:22">
      <c r="B316" s="206" t="str">
        <f>IF('Formulario PPGR5'!$G316="","",CONCATENATE('Formulario PPGR5'!$C316,".",'Formulario PPGR5'!$D316,".",'Formulario PPGR5'!$E316,".",'Formulario PPGR5'!$F316))</f>
        <v/>
      </c>
      <c r="C316" s="206"/>
      <c r="D316" s="206" t="str">
        <f>IF('Formulario PPGR5'!$G316="","",'Formulario PPGR1'!#REF!)</f>
        <v/>
      </c>
      <c r="E316" s="206" t="str">
        <f>IF('Formulario PPGR5'!$G316="","",'Formulario PPGR1'!#REF!)</f>
        <v/>
      </c>
      <c r="F316" s="206" t="str">
        <f>IF('Formulario PPGR5'!$G316="","",'Formulario PPGR1'!#REF!)</f>
        <v/>
      </c>
      <c r="G316" s="192"/>
      <c r="H316" s="701"/>
      <c r="I316" s="734"/>
      <c r="J316" s="701"/>
      <c r="K316" s="698"/>
      <c r="L316" s="702"/>
      <c r="M316" s="703"/>
      <c r="N316" s="703"/>
      <c r="O316" s="212"/>
      <c r="P316" s="704"/>
      <c r="Q316" s="704"/>
      <c r="R316" s="195"/>
      <c r="S316" s="195"/>
      <c r="T316" s="180"/>
      <c r="U316" s="180"/>
      <c r="V316" s="200"/>
    </row>
    <row r="317" spans="2:22">
      <c r="B317" s="206" t="str">
        <f>IF('Formulario PPGR5'!$G317="","",CONCATENATE('Formulario PPGR5'!$C317,".",'Formulario PPGR5'!$D317,".",'Formulario PPGR5'!$E317,".",'Formulario PPGR5'!$F317))</f>
        <v/>
      </c>
      <c r="C317" s="206"/>
      <c r="D317" s="206" t="str">
        <f>IF('Formulario PPGR5'!$G317="","",'Formulario PPGR1'!#REF!)</f>
        <v/>
      </c>
      <c r="E317" s="206" t="str">
        <f>IF('Formulario PPGR5'!$G317="","",'Formulario PPGR1'!#REF!)</f>
        <v/>
      </c>
      <c r="F317" s="206" t="str">
        <f>IF('Formulario PPGR5'!$G317="","",'Formulario PPGR1'!#REF!)</f>
        <v/>
      </c>
      <c r="G317" s="192"/>
      <c r="H317" s="701"/>
      <c r="I317" s="734"/>
      <c r="J317" s="701"/>
      <c r="K317" s="698"/>
      <c r="L317" s="702"/>
      <c r="M317" s="703"/>
      <c r="N317" s="703"/>
      <c r="O317" s="212"/>
      <c r="P317" s="704"/>
      <c r="Q317" s="704"/>
      <c r="R317" s="195"/>
      <c r="S317" s="195"/>
      <c r="T317" s="180"/>
      <c r="U317" s="180"/>
      <c r="V317" s="200"/>
    </row>
    <row r="318" spans="2:22">
      <c r="B318" s="206" t="str">
        <f>IF('Formulario PPGR5'!$G318="","",CONCATENATE('Formulario PPGR5'!$C318,".",'Formulario PPGR5'!$D318,".",'Formulario PPGR5'!$E318,".",'Formulario PPGR5'!$F318))</f>
        <v/>
      </c>
      <c r="C318" s="206"/>
      <c r="D318" s="206" t="str">
        <f>IF('Formulario PPGR5'!$G318="","",'Formulario PPGR1'!#REF!)</f>
        <v/>
      </c>
      <c r="E318" s="206" t="str">
        <f>IF('Formulario PPGR5'!$G318="","",'Formulario PPGR1'!#REF!)</f>
        <v/>
      </c>
      <c r="F318" s="206" t="str">
        <f>IF('Formulario PPGR5'!$G318="","",'Formulario PPGR1'!#REF!)</f>
        <v/>
      </c>
      <c r="G318" s="192"/>
      <c r="H318" s="701"/>
      <c r="I318" s="734"/>
      <c r="J318" s="701"/>
      <c r="K318" s="698"/>
      <c r="L318" s="702"/>
      <c r="M318" s="703"/>
      <c r="N318" s="703"/>
      <c r="O318" s="212"/>
      <c r="P318" s="704"/>
      <c r="Q318" s="704"/>
      <c r="R318" s="195"/>
      <c r="S318" s="195"/>
      <c r="T318" s="180"/>
      <c r="U318" s="180"/>
      <c r="V318" s="200"/>
    </row>
    <row r="319" spans="2:22">
      <c r="B319" s="206" t="str">
        <f>IF('Formulario PPGR5'!$G319="","",CONCATENATE('Formulario PPGR5'!$C319,".",'Formulario PPGR5'!$D319,".",'Formulario PPGR5'!$E319,".",'Formulario PPGR5'!$F319))</f>
        <v/>
      </c>
      <c r="C319" s="206"/>
      <c r="D319" s="206" t="str">
        <f>IF('Formulario PPGR5'!$G319="","",'Formulario PPGR1'!#REF!)</f>
        <v/>
      </c>
      <c r="E319" s="206" t="str">
        <f>IF('Formulario PPGR5'!$G319="","",'Formulario PPGR1'!#REF!)</f>
        <v/>
      </c>
      <c r="F319" s="206" t="str">
        <f>IF('Formulario PPGR5'!$G319="","",'Formulario PPGR1'!#REF!)</f>
        <v/>
      </c>
      <c r="G319" s="192"/>
      <c r="H319" s="701"/>
      <c r="I319" s="734"/>
      <c r="J319" s="701"/>
      <c r="K319" s="698"/>
      <c r="L319" s="192"/>
      <c r="M319" s="211"/>
      <c r="N319" s="211"/>
      <c r="O319" s="212"/>
      <c r="P319" s="213"/>
      <c r="Q319" s="213"/>
      <c r="R319" s="195"/>
      <c r="S319" s="195"/>
      <c r="T319" s="180"/>
      <c r="U319" s="180"/>
      <c r="V319" s="200"/>
    </row>
    <row r="320" spans="2:22">
      <c r="B320" s="206" t="str">
        <f>IF('Formulario PPGR5'!$G320="","",CONCATENATE('Formulario PPGR5'!$C320,".",'Formulario PPGR5'!$D320,".",'Formulario PPGR5'!$E320,".",'Formulario PPGR5'!$F320))</f>
        <v/>
      </c>
      <c r="C320" s="206"/>
      <c r="D320" s="206" t="str">
        <f>IF('Formulario PPGR5'!$G320="","",'Formulario PPGR1'!#REF!)</f>
        <v/>
      </c>
      <c r="E320" s="206" t="str">
        <f>IF('Formulario PPGR5'!$G320="","",'Formulario PPGR1'!#REF!)</f>
        <v/>
      </c>
      <c r="F320" s="206" t="str">
        <f>IF('Formulario PPGR5'!$G320="","",'Formulario PPGR1'!#REF!)</f>
        <v/>
      </c>
      <c r="G320" s="192"/>
      <c r="H320" s="701"/>
      <c r="I320" s="734"/>
      <c r="J320" s="701"/>
      <c r="K320" s="698"/>
      <c r="L320" s="192"/>
      <c r="M320" s="211"/>
      <c r="N320" s="211"/>
      <c r="O320" s="212"/>
      <c r="P320" s="213"/>
      <c r="Q320" s="213"/>
      <c r="R320" s="195"/>
      <c r="S320" s="195"/>
      <c r="T320" s="180"/>
      <c r="U320" s="180"/>
      <c r="V320" s="200"/>
    </row>
    <row r="321" spans="2:22">
      <c r="B321" s="206" t="str">
        <f>IF('Formulario PPGR5'!$G321="","",CONCATENATE('Formulario PPGR5'!$C321,".",'Formulario PPGR5'!$D321,".",'Formulario PPGR5'!$E321,".",'Formulario PPGR5'!$F321))</f>
        <v/>
      </c>
      <c r="C321" s="206"/>
      <c r="D321" s="206" t="str">
        <f>IF('Formulario PPGR5'!$G321="","",'Formulario PPGR1'!#REF!)</f>
        <v/>
      </c>
      <c r="E321" s="206" t="str">
        <f>IF('Formulario PPGR5'!$G321="","",'Formulario PPGR1'!#REF!)</f>
        <v/>
      </c>
      <c r="F321" s="206" t="str">
        <f>IF('Formulario PPGR5'!$G321="","",'Formulario PPGR1'!#REF!)</f>
        <v/>
      </c>
      <c r="G321" s="192"/>
      <c r="H321" s="701"/>
      <c r="I321" s="734"/>
      <c r="J321" s="701"/>
      <c r="K321" s="698"/>
      <c r="L321" s="192"/>
      <c r="M321" s="211"/>
      <c r="N321" s="211"/>
      <c r="O321" s="212"/>
      <c r="P321" s="213"/>
      <c r="Q321" s="213"/>
      <c r="R321" s="195"/>
      <c r="S321" s="195"/>
      <c r="T321" s="180"/>
      <c r="U321" s="180"/>
      <c r="V321" s="200"/>
    </row>
    <row r="322" spans="2:22">
      <c r="B322" s="206" t="str">
        <f>IF('Formulario PPGR5'!$G322="","",CONCATENATE('Formulario PPGR5'!$C322,".",'Formulario PPGR5'!$D322,".",'Formulario PPGR5'!$E322,".",'Formulario PPGR5'!$F322))</f>
        <v/>
      </c>
      <c r="C322" s="206"/>
      <c r="D322" s="206" t="str">
        <f>IF('Formulario PPGR5'!$G322="","",'Formulario PPGR1'!#REF!)</f>
        <v/>
      </c>
      <c r="E322" s="206" t="str">
        <f>IF('Formulario PPGR5'!$G322="","",'Formulario PPGR1'!#REF!)</f>
        <v/>
      </c>
      <c r="F322" s="206" t="str">
        <f>IF('Formulario PPGR5'!$G322="","",'Formulario PPGR1'!#REF!)</f>
        <v/>
      </c>
      <c r="G322" s="192"/>
      <c r="H322" s="701"/>
      <c r="I322" s="734"/>
      <c r="J322" s="701"/>
      <c r="K322" s="698"/>
      <c r="L322" s="192"/>
      <c r="M322" s="211"/>
      <c r="N322" s="211"/>
      <c r="O322" s="212"/>
      <c r="P322" s="213"/>
      <c r="Q322" s="213"/>
      <c r="R322" s="195"/>
      <c r="S322" s="195"/>
      <c r="T322" s="180"/>
      <c r="U322" s="180"/>
      <c r="V322" s="200"/>
    </row>
    <row r="323" spans="2:22">
      <c r="B323" s="206" t="str">
        <f>IF('Formulario PPGR5'!$G323="","",CONCATENATE('Formulario PPGR5'!$C323,".",'Formulario PPGR5'!$D323,".",'Formulario PPGR5'!$E323,".",'Formulario PPGR5'!$F323))</f>
        <v/>
      </c>
      <c r="C323" s="206"/>
      <c r="D323" s="206" t="str">
        <f>IF('Formulario PPGR5'!$G323="","",'Formulario PPGR1'!#REF!)</f>
        <v/>
      </c>
      <c r="E323" s="206" t="str">
        <f>IF('Formulario PPGR5'!$G323="","",'Formulario PPGR1'!#REF!)</f>
        <v/>
      </c>
      <c r="F323" s="206" t="str">
        <f>IF('Formulario PPGR5'!$G323="","",'Formulario PPGR1'!#REF!)</f>
        <v/>
      </c>
      <c r="G323" s="192"/>
      <c r="H323" s="701"/>
      <c r="I323" s="734"/>
      <c r="J323" s="701"/>
      <c r="K323" s="698"/>
      <c r="L323" s="702"/>
      <c r="M323" s="703"/>
      <c r="N323" s="703"/>
      <c r="O323" s="212"/>
      <c r="P323" s="704"/>
      <c r="Q323" s="704"/>
      <c r="R323" s="195"/>
      <c r="S323" s="195"/>
      <c r="T323" s="180"/>
      <c r="U323" s="180"/>
      <c r="V323" s="200"/>
    </row>
    <row r="324" spans="2:22">
      <c r="B324" s="206" t="str">
        <f>IF('Formulario PPGR5'!$G324="","",CONCATENATE('Formulario PPGR5'!$C324,".",'Formulario PPGR5'!$D324,".",'Formulario PPGR5'!$E324,".",'Formulario PPGR5'!$F324))</f>
        <v/>
      </c>
      <c r="C324" s="206"/>
      <c r="D324" s="206" t="str">
        <f>IF('Formulario PPGR5'!$G324="","",'Formulario PPGR1'!#REF!)</f>
        <v/>
      </c>
      <c r="E324" s="206" t="str">
        <f>IF('Formulario PPGR5'!$G324="","",'Formulario PPGR1'!#REF!)</f>
        <v/>
      </c>
      <c r="F324" s="206" t="str">
        <f>IF('Formulario PPGR5'!$G324="","",'Formulario PPGR1'!#REF!)</f>
        <v/>
      </c>
      <c r="G324" s="192"/>
      <c r="H324" s="701"/>
      <c r="I324" s="734"/>
      <c r="J324" s="701"/>
      <c r="K324" s="698"/>
      <c r="L324" s="192"/>
      <c r="M324" s="211"/>
      <c r="N324" s="211"/>
      <c r="O324" s="212"/>
      <c r="P324" s="213"/>
      <c r="Q324" s="213"/>
      <c r="R324" s="195"/>
      <c r="S324" s="195"/>
      <c r="T324" s="180"/>
      <c r="U324" s="180"/>
      <c r="V324" s="200"/>
    </row>
    <row r="325" spans="2:22">
      <c r="B325" s="206" t="str">
        <f>IF('Formulario PPGR5'!$G325="","",CONCATENATE('Formulario PPGR5'!$C325,".",'Formulario PPGR5'!$D325,".",'Formulario PPGR5'!$E325,".",'Formulario PPGR5'!$F325))</f>
        <v/>
      </c>
      <c r="C325" s="206"/>
      <c r="D325" s="206" t="str">
        <f>IF('Formulario PPGR5'!$G325="","",'Formulario PPGR1'!#REF!)</f>
        <v/>
      </c>
      <c r="E325" s="206" t="str">
        <f>IF('Formulario PPGR5'!$G325="","",'Formulario PPGR1'!#REF!)</f>
        <v/>
      </c>
      <c r="F325" s="206" t="str">
        <f>IF('Formulario PPGR5'!$G325="","",'Formulario PPGR1'!#REF!)</f>
        <v/>
      </c>
      <c r="G325" s="192"/>
      <c r="H325" s="701"/>
      <c r="I325" s="734"/>
      <c r="J325" s="701"/>
      <c r="K325" s="698"/>
      <c r="L325" s="192"/>
      <c r="M325" s="211"/>
      <c r="N325" s="211"/>
      <c r="O325" s="212"/>
      <c r="P325" s="211"/>
      <c r="Q325" s="211"/>
      <c r="R325" s="195"/>
      <c r="S325" s="195"/>
      <c r="T325" s="180"/>
      <c r="U325" s="180"/>
      <c r="V325" s="200"/>
    </row>
    <row r="326" spans="2:22">
      <c r="B326" s="206" t="str">
        <f>IF('Formulario PPGR5'!$G326="","",CONCATENATE('Formulario PPGR5'!$C326,".",'Formulario PPGR5'!$D326,".",'Formulario PPGR5'!$E326,".",'Formulario PPGR5'!$F326))</f>
        <v/>
      </c>
      <c r="C326" s="206"/>
      <c r="D326" s="206" t="str">
        <f>IF('Formulario PPGR5'!$G326="","",'Formulario PPGR1'!#REF!)</f>
        <v/>
      </c>
      <c r="E326" s="206" t="str">
        <f>IF('Formulario PPGR5'!$G326="","",'Formulario PPGR1'!#REF!)</f>
        <v/>
      </c>
      <c r="F326" s="206" t="str">
        <f>IF('Formulario PPGR5'!$G326="","",'Formulario PPGR1'!#REF!)</f>
        <v/>
      </c>
      <c r="G326" s="192"/>
      <c r="H326" s="701"/>
      <c r="I326" s="734"/>
      <c r="J326" s="701"/>
      <c r="K326" s="698"/>
      <c r="L326" s="192"/>
      <c r="M326" s="211"/>
      <c r="N326" s="211"/>
      <c r="O326" s="212"/>
      <c r="P326" s="213"/>
      <c r="Q326" s="213"/>
      <c r="R326" s="195"/>
      <c r="S326" s="195"/>
      <c r="T326" s="180"/>
      <c r="U326" s="180"/>
      <c r="V326" s="200"/>
    </row>
    <row r="327" spans="2:22">
      <c r="B327" s="206" t="str">
        <f>IF('Formulario PPGR5'!$G327="","",CONCATENATE('Formulario PPGR5'!$C327,".",'Formulario PPGR5'!$D327,".",'Formulario PPGR5'!$E327,".",'Formulario PPGR5'!$F327))</f>
        <v/>
      </c>
      <c r="C327" s="206"/>
      <c r="D327" s="206" t="str">
        <f>IF('Formulario PPGR5'!$G327="","",'Formulario PPGR1'!#REF!)</f>
        <v/>
      </c>
      <c r="E327" s="206" t="str">
        <f>IF('Formulario PPGR5'!$G327="","",'Formulario PPGR1'!#REF!)</f>
        <v/>
      </c>
      <c r="F327" s="206" t="str">
        <f>IF('Formulario PPGR5'!$G327="","",'Formulario PPGR1'!#REF!)</f>
        <v/>
      </c>
      <c r="G327" s="192"/>
      <c r="H327" s="701"/>
      <c r="I327" s="734"/>
      <c r="J327" s="701"/>
      <c r="K327" s="698"/>
      <c r="L327" s="192"/>
      <c r="M327" s="211"/>
      <c r="N327" s="211"/>
      <c r="O327" s="212"/>
      <c r="P327" s="213"/>
      <c r="Q327" s="213"/>
      <c r="R327" s="195"/>
      <c r="S327" s="195"/>
      <c r="T327" s="180"/>
      <c r="U327" s="180"/>
      <c r="V327" s="200"/>
    </row>
    <row r="328" spans="2:22">
      <c r="B328" s="206" t="str">
        <f>IF('Formulario PPGR5'!$G328="","",CONCATENATE('Formulario PPGR5'!$C328,".",'Formulario PPGR5'!$D328,".",'Formulario PPGR5'!$E328,".",'Formulario PPGR5'!$F328))</f>
        <v/>
      </c>
      <c r="C328" s="206"/>
      <c r="D328" s="206" t="str">
        <f>IF('Formulario PPGR5'!$G328="","",'Formulario PPGR1'!#REF!)</f>
        <v/>
      </c>
      <c r="E328" s="206" t="str">
        <f>IF('Formulario PPGR5'!$G328="","",'Formulario PPGR1'!#REF!)</f>
        <v/>
      </c>
      <c r="F328" s="206" t="str">
        <f>IF('Formulario PPGR5'!$G328="","",'Formulario PPGR1'!#REF!)</f>
        <v/>
      </c>
      <c r="G328" s="192"/>
      <c r="H328" s="701"/>
      <c r="I328" s="734"/>
      <c r="J328" s="701"/>
      <c r="K328" s="698"/>
      <c r="L328" s="702"/>
      <c r="M328" s="703"/>
      <c r="N328" s="703"/>
      <c r="O328" s="212"/>
      <c r="P328" s="704"/>
      <c r="Q328" s="704"/>
      <c r="R328" s="195"/>
      <c r="S328" s="195"/>
      <c r="T328" s="180"/>
      <c r="U328" s="180"/>
      <c r="V328" s="200"/>
    </row>
    <row r="329" spans="2:22">
      <c r="B329" s="206" t="str">
        <f>IF('Formulario PPGR5'!$G329="","",CONCATENATE('Formulario PPGR5'!$C329,".",'Formulario PPGR5'!$D329,".",'Formulario PPGR5'!$E329,".",'Formulario PPGR5'!$F329))</f>
        <v/>
      </c>
      <c r="C329" s="206"/>
      <c r="D329" s="206" t="str">
        <f>IF('Formulario PPGR5'!$G329="","",'Formulario PPGR1'!#REF!)</f>
        <v/>
      </c>
      <c r="E329" s="206" t="str">
        <f>IF('Formulario PPGR5'!$G329="","",'Formulario PPGR1'!#REF!)</f>
        <v/>
      </c>
      <c r="F329" s="206" t="str">
        <f>IF('Formulario PPGR5'!$G329="","",'Formulario PPGR1'!#REF!)</f>
        <v/>
      </c>
      <c r="G329" s="192"/>
      <c r="H329" s="701"/>
      <c r="I329" s="734"/>
      <c r="J329" s="701"/>
      <c r="K329" s="698"/>
      <c r="L329" s="702"/>
      <c r="M329" s="703"/>
      <c r="N329" s="703"/>
      <c r="O329" s="212"/>
      <c r="P329" s="704"/>
      <c r="Q329" s="704"/>
      <c r="R329" s="195"/>
      <c r="S329" s="195"/>
      <c r="T329" s="180"/>
      <c r="U329" s="180"/>
      <c r="V329" s="200"/>
    </row>
    <row r="330" spans="2:22">
      <c r="B330" s="206" t="str">
        <f>IF('Formulario PPGR5'!$G330="","",CONCATENATE('Formulario PPGR5'!$C330,".",'Formulario PPGR5'!$D330,".",'Formulario PPGR5'!$E330,".",'Formulario PPGR5'!$F330))</f>
        <v/>
      </c>
      <c r="C330" s="206"/>
      <c r="D330" s="206" t="str">
        <f>IF('Formulario PPGR5'!$G330="","",'Formulario PPGR1'!#REF!)</f>
        <v/>
      </c>
      <c r="E330" s="206" t="str">
        <f>IF('Formulario PPGR5'!$G330="","",'Formulario PPGR1'!#REF!)</f>
        <v/>
      </c>
      <c r="F330" s="206" t="str">
        <f>IF('Formulario PPGR5'!$G330="","",'Formulario PPGR1'!#REF!)</f>
        <v/>
      </c>
      <c r="G330" s="192"/>
      <c r="H330" s="701"/>
      <c r="I330" s="734"/>
      <c r="J330" s="701"/>
      <c r="K330" s="698"/>
      <c r="L330" s="192"/>
      <c r="M330" s="211"/>
      <c r="N330" s="211"/>
      <c r="O330" s="212"/>
      <c r="P330" s="211"/>
      <c r="Q330" s="211"/>
      <c r="R330" s="195"/>
      <c r="S330" s="195"/>
      <c r="T330" s="180"/>
      <c r="U330" s="180"/>
      <c r="V330" s="200"/>
    </row>
    <row r="331" spans="2:22">
      <c r="B331" s="206" t="str">
        <f>IF('Formulario PPGR5'!$G331="","",CONCATENATE('Formulario PPGR5'!$C331,".",'Formulario PPGR5'!$D331,".",'Formulario PPGR5'!$E331,".",'Formulario PPGR5'!$F331))</f>
        <v/>
      </c>
      <c r="C331" s="206"/>
      <c r="D331" s="206" t="str">
        <f>IF('Formulario PPGR5'!$G331="","",'Formulario PPGR1'!#REF!)</f>
        <v/>
      </c>
      <c r="E331" s="206" t="str">
        <f>IF('Formulario PPGR5'!$G331="","",'Formulario PPGR1'!#REF!)</f>
        <v/>
      </c>
      <c r="F331" s="206" t="str">
        <f>IF('Formulario PPGR5'!$G331="","",'Formulario PPGR1'!#REF!)</f>
        <v/>
      </c>
      <c r="G331" s="192"/>
      <c r="H331" s="701"/>
      <c r="I331" s="734"/>
      <c r="J331" s="701"/>
      <c r="K331" s="698"/>
      <c r="L331" s="702"/>
      <c r="M331" s="703"/>
      <c r="N331" s="703"/>
      <c r="O331" s="212"/>
      <c r="P331" s="704"/>
      <c r="Q331" s="704"/>
      <c r="R331" s="195"/>
      <c r="S331" s="195"/>
      <c r="T331" s="180"/>
      <c r="U331" s="180"/>
      <c r="V331" s="200"/>
    </row>
    <row r="332" spans="2:22">
      <c r="B332" s="206" t="str">
        <f>IF('Formulario PPGR5'!$G332="","",CONCATENATE('Formulario PPGR5'!$C332,".",'Formulario PPGR5'!$D332,".",'Formulario PPGR5'!$E332,".",'Formulario PPGR5'!$F332))</f>
        <v/>
      </c>
      <c r="C332" s="206"/>
      <c r="D332" s="206" t="str">
        <f>IF('Formulario PPGR5'!$G332="","",'Formulario PPGR1'!#REF!)</f>
        <v/>
      </c>
      <c r="E332" s="206" t="str">
        <f>IF('Formulario PPGR5'!$G332="","",'Formulario PPGR1'!#REF!)</f>
        <v/>
      </c>
      <c r="F332" s="206" t="str">
        <f>IF('Formulario PPGR5'!$G332="","",'Formulario PPGR1'!#REF!)</f>
        <v/>
      </c>
      <c r="G332" s="192"/>
      <c r="H332" s="701"/>
      <c r="I332" s="734"/>
      <c r="J332" s="701"/>
      <c r="K332" s="698"/>
      <c r="L332" s="702"/>
      <c r="M332" s="703"/>
      <c r="N332" s="703"/>
      <c r="O332" s="212"/>
      <c r="P332" s="704"/>
      <c r="Q332" s="704"/>
      <c r="R332" s="195"/>
      <c r="S332" s="195"/>
      <c r="T332" s="180"/>
      <c r="U332" s="180"/>
      <c r="V332" s="200"/>
    </row>
    <row r="333" spans="2:22">
      <c r="B333" s="206" t="str">
        <f>IF('Formulario PPGR5'!$G333="","",CONCATENATE('Formulario PPGR5'!$C333,".",'Formulario PPGR5'!$D333,".",'Formulario PPGR5'!$E333,".",'Formulario PPGR5'!$F333))</f>
        <v/>
      </c>
      <c r="C333" s="206"/>
      <c r="D333" s="206" t="str">
        <f>IF('Formulario PPGR5'!$G333="","",'Formulario PPGR1'!#REF!)</f>
        <v/>
      </c>
      <c r="E333" s="206" t="str">
        <f>IF('Formulario PPGR5'!$G333="","",'Formulario PPGR1'!#REF!)</f>
        <v/>
      </c>
      <c r="F333" s="206" t="str">
        <f>IF('Formulario PPGR5'!$G333="","",'Formulario PPGR1'!#REF!)</f>
        <v/>
      </c>
      <c r="G333" s="192"/>
      <c r="H333" s="701"/>
      <c r="I333" s="734"/>
      <c r="J333" s="701"/>
      <c r="K333" s="698"/>
      <c r="L333" s="192"/>
      <c r="M333" s="211"/>
      <c r="N333" s="211"/>
      <c r="O333" s="212"/>
      <c r="P333" s="213"/>
      <c r="Q333" s="213"/>
      <c r="R333" s="195"/>
      <c r="S333" s="195"/>
      <c r="T333" s="180"/>
      <c r="U333" s="180"/>
      <c r="V333" s="200"/>
    </row>
    <row r="334" spans="2:22">
      <c r="B334" s="206" t="str">
        <f>IF('Formulario PPGR5'!$G334="","",CONCATENATE('Formulario PPGR5'!$C334,".",'Formulario PPGR5'!$D334,".",'Formulario PPGR5'!$E334,".",'Formulario PPGR5'!$F334))</f>
        <v/>
      </c>
      <c r="C334" s="206"/>
      <c r="D334" s="206" t="str">
        <f>IF('Formulario PPGR5'!$G334="","",'Formulario PPGR1'!#REF!)</f>
        <v/>
      </c>
      <c r="E334" s="206" t="str">
        <f>IF('Formulario PPGR5'!$G334="","",'Formulario PPGR1'!#REF!)</f>
        <v/>
      </c>
      <c r="F334" s="206" t="str">
        <f>IF('Formulario PPGR5'!$G334="","",'Formulario PPGR1'!#REF!)</f>
        <v/>
      </c>
      <c r="G334" s="192"/>
      <c r="H334" s="701"/>
      <c r="I334" s="734"/>
      <c r="J334" s="701"/>
      <c r="K334" s="698"/>
      <c r="L334" s="192"/>
      <c r="M334" s="211"/>
      <c r="N334" s="211"/>
      <c r="O334" s="212"/>
      <c r="P334" s="213"/>
      <c r="Q334" s="213"/>
      <c r="R334" s="195"/>
      <c r="S334" s="195"/>
      <c r="T334" s="180"/>
      <c r="U334" s="180"/>
      <c r="V334" s="200"/>
    </row>
    <row r="335" spans="2:22">
      <c r="B335" s="206" t="str">
        <f>IF('Formulario PPGR5'!$G335="","",CONCATENATE('Formulario PPGR5'!$C335,".",'Formulario PPGR5'!$D335,".",'Formulario PPGR5'!$E335,".",'Formulario PPGR5'!$F335))</f>
        <v/>
      </c>
      <c r="C335" s="206"/>
      <c r="D335" s="206" t="str">
        <f>IF('Formulario PPGR5'!$G335="","",'Formulario PPGR1'!#REF!)</f>
        <v/>
      </c>
      <c r="E335" s="206" t="str">
        <f>IF('Formulario PPGR5'!$G335="","",'Formulario PPGR1'!#REF!)</f>
        <v/>
      </c>
      <c r="F335" s="206" t="str">
        <f>IF('Formulario PPGR5'!$G335="","",'Formulario PPGR1'!#REF!)</f>
        <v/>
      </c>
      <c r="G335" s="192"/>
      <c r="H335" s="701"/>
      <c r="I335" s="734"/>
      <c r="J335" s="701"/>
      <c r="K335" s="698"/>
      <c r="L335" s="192"/>
      <c r="M335" s="211"/>
      <c r="N335" s="211"/>
      <c r="O335" s="212"/>
      <c r="P335" s="213"/>
      <c r="Q335" s="213"/>
      <c r="R335" s="195"/>
      <c r="S335" s="195"/>
      <c r="T335" s="180"/>
      <c r="U335" s="180"/>
      <c r="V335" s="200"/>
    </row>
    <row r="336" spans="2:22">
      <c r="B336" s="206" t="str">
        <f>IF('Formulario PPGR5'!$G336="","",CONCATENATE('Formulario PPGR5'!$C336,".",'Formulario PPGR5'!$D336,".",'Formulario PPGR5'!$E336,".",'Formulario PPGR5'!$F336))</f>
        <v/>
      </c>
      <c r="C336" s="206"/>
      <c r="D336" s="206" t="str">
        <f>IF('Formulario PPGR5'!$G336="","",'Formulario PPGR1'!#REF!)</f>
        <v/>
      </c>
      <c r="E336" s="206" t="str">
        <f>IF('Formulario PPGR5'!$G336="","",'Formulario PPGR1'!#REF!)</f>
        <v/>
      </c>
      <c r="F336" s="206" t="str">
        <f>IF('Formulario PPGR5'!$G336="","",'Formulario PPGR1'!#REF!)</f>
        <v/>
      </c>
      <c r="G336" s="192"/>
      <c r="H336" s="701"/>
      <c r="I336" s="734"/>
      <c r="J336" s="701"/>
      <c r="K336" s="698"/>
      <c r="L336" s="192"/>
      <c r="M336" s="211"/>
      <c r="N336" s="211"/>
      <c r="O336" s="212"/>
      <c r="P336" s="213"/>
      <c r="Q336" s="213"/>
      <c r="R336" s="195"/>
      <c r="S336" s="195"/>
      <c r="T336" s="180"/>
      <c r="U336" s="180"/>
      <c r="V336" s="200"/>
    </row>
    <row r="337" spans="2:22">
      <c r="B337" s="206" t="str">
        <f>IF('Formulario PPGR5'!$G337="","",CONCATENATE('Formulario PPGR5'!$C337,".",'Formulario PPGR5'!$D337,".",'Formulario PPGR5'!$E337,".",'Formulario PPGR5'!$F337))</f>
        <v/>
      </c>
      <c r="C337" s="206"/>
      <c r="D337" s="206" t="str">
        <f>IF('Formulario PPGR5'!$G337="","",'Formulario PPGR1'!#REF!)</f>
        <v/>
      </c>
      <c r="E337" s="206" t="str">
        <f>IF('Formulario PPGR5'!$G337="","",'Formulario PPGR1'!#REF!)</f>
        <v/>
      </c>
      <c r="F337" s="206" t="str">
        <f>IF('Formulario PPGR5'!$G337="","",'Formulario PPGR1'!#REF!)</f>
        <v/>
      </c>
      <c r="G337" s="192"/>
      <c r="H337" s="701"/>
      <c r="I337" s="734"/>
      <c r="J337" s="701"/>
      <c r="K337" s="698"/>
      <c r="L337" s="192"/>
      <c r="M337" s="211"/>
      <c r="N337" s="211"/>
      <c r="O337" s="212"/>
      <c r="P337" s="213"/>
      <c r="Q337" s="213"/>
      <c r="R337" s="195"/>
      <c r="S337" s="195"/>
      <c r="T337" s="180"/>
      <c r="U337" s="180"/>
      <c r="V337" s="200"/>
    </row>
    <row r="338" spans="2:22">
      <c r="B338" s="206" t="str">
        <f>IF('Formulario PPGR5'!$G338="","",CONCATENATE('Formulario PPGR5'!$C338,".",'Formulario PPGR5'!$D338,".",'Formulario PPGR5'!$E338,".",'Formulario PPGR5'!$F338))</f>
        <v/>
      </c>
      <c r="C338" s="206"/>
      <c r="D338" s="206" t="str">
        <f>IF('Formulario PPGR5'!$G338="","",'Formulario PPGR1'!#REF!)</f>
        <v/>
      </c>
      <c r="E338" s="206" t="str">
        <f>IF('Formulario PPGR5'!$G338="","",'Formulario PPGR1'!#REF!)</f>
        <v/>
      </c>
      <c r="F338" s="206" t="str">
        <f>IF('Formulario PPGR5'!$G338="","",'Formulario PPGR1'!#REF!)</f>
        <v/>
      </c>
      <c r="G338" s="192"/>
      <c r="H338" s="701"/>
      <c r="I338" s="734"/>
      <c r="J338" s="701"/>
      <c r="K338" s="698"/>
      <c r="L338" s="192"/>
      <c r="M338" s="211"/>
      <c r="N338" s="211"/>
      <c r="O338" s="212"/>
      <c r="P338" s="213"/>
      <c r="Q338" s="213"/>
      <c r="R338" s="195"/>
      <c r="S338" s="195"/>
      <c r="T338" s="180"/>
      <c r="U338" s="180"/>
      <c r="V338" s="200"/>
    </row>
    <row r="339" spans="2:22">
      <c r="B339" s="206" t="str">
        <f>IF('Formulario PPGR5'!$G339="","",CONCATENATE('Formulario PPGR5'!$C339,".",'Formulario PPGR5'!$D339,".",'Formulario PPGR5'!$E339,".",'Formulario PPGR5'!$F339))</f>
        <v/>
      </c>
      <c r="C339" s="206"/>
      <c r="D339" s="206" t="str">
        <f>IF('Formulario PPGR5'!$G339="","",'Formulario PPGR1'!#REF!)</f>
        <v/>
      </c>
      <c r="E339" s="206" t="str">
        <f>IF('Formulario PPGR5'!$G339="","",'Formulario PPGR1'!#REF!)</f>
        <v/>
      </c>
      <c r="F339" s="206" t="str">
        <f>IF('Formulario PPGR5'!$G339="","",'Formulario PPGR1'!#REF!)</f>
        <v/>
      </c>
      <c r="G339" s="192"/>
      <c r="H339" s="701"/>
      <c r="I339" s="734"/>
      <c r="J339" s="701"/>
      <c r="K339" s="698"/>
      <c r="L339" s="192"/>
      <c r="M339" s="211"/>
      <c r="N339" s="211"/>
      <c r="O339" s="212"/>
      <c r="P339" s="213"/>
      <c r="Q339" s="213"/>
      <c r="R339" s="195"/>
      <c r="S339" s="195"/>
      <c r="T339" s="180"/>
      <c r="U339" s="180"/>
      <c r="V339" s="200"/>
    </row>
    <row r="340" spans="2:22">
      <c r="B340" s="206" t="str">
        <f>IF('Formulario PPGR5'!$G340="","",CONCATENATE('Formulario PPGR5'!$C340,".",'Formulario PPGR5'!$D340,".",'Formulario PPGR5'!$E340,".",'Formulario PPGR5'!$F340))</f>
        <v/>
      </c>
      <c r="C340" s="206"/>
      <c r="D340" s="206" t="str">
        <f>IF('Formulario PPGR5'!$G340="","",'Formulario PPGR1'!#REF!)</f>
        <v/>
      </c>
      <c r="E340" s="206" t="str">
        <f>IF('Formulario PPGR5'!$G340="","",'Formulario PPGR1'!#REF!)</f>
        <v/>
      </c>
      <c r="F340" s="206" t="str">
        <f>IF('Formulario PPGR5'!$G340="","",'Formulario PPGR1'!#REF!)</f>
        <v/>
      </c>
      <c r="G340" s="192"/>
      <c r="H340" s="701"/>
      <c r="I340" s="734"/>
      <c r="J340" s="701"/>
      <c r="K340" s="698"/>
      <c r="L340" s="192"/>
      <c r="M340" s="211"/>
      <c r="N340" s="211"/>
      <c r="O340" s="212"/>
      <c r="P340" s="213"/>
      <c r="Q340" s="213"/>
      <c r="R340" s="195"/>
      <c r="S340" s="195"/>
      <c r="T340" s="180"/>
      <c r="U340" s="180"/>
      <c r="V340" s="200"/>
    </row>
    <row r="341" spans="2:22">
      <c r="B341" s="206" t="str">
        <f>IF('Formulario PPGR5'!$G341="","",CONCATENATE('Formulario PPGR5'!$C341,".",'Formulario PPGR5'!$D341,".",'Formulario PPGR5'!$E341,".",'Formulario PPGR5'!$F341))</f>
        <v/>
      </c>
      <c r="C341" s="206"/>
      <c r="D341" s="206" t="str">
        <f>IF('Formulario PPGR5'!$G341="","",'Formulario PPGR1'!#REF!)</f>
        <v/>
      </c>
      <c r="E341" s="206" t="str">
        <f>IF('Formulario PPGR5'!$G341="","",'Formulario PPGR1'!#REF!)</f>
        <v/>
      </c>
      <c r="F341" s="206" t="str">
        <f>IF('Formulario PPGR5'!$G341="","",'Formulario PPGR1'!#REF!)</f>
        <v/>
      </c>
      <c r="G341" s="192"/>
      <c r="H341" s="701"/>
      <c r="I341" s="734"/>
      <c r="J341" s="701"/>
      <c r="K341" s="698"/>
      <c r="L341" s="192"/>
      <c r="M341" s="211"/>
      <c r="N341" s="211"/>
      <c r="O341" s="212"/>
      <c r="P341" s="213"/>
      <c r="Q341" s="213"/>
      <c r="R341" s="195"/>
      <c r="S341" s="195"/>
      <c r="T341" s="180"/>
      <c r="U341" s="180"/>
      <c r="V341" s="200"/>
    </row>
    <row r="342" spans="2:22">
      <c r="B342" s="206" t="str">
        <f>IF('Formulario PPGR5'!$G342="","",CONCATENATE('Formulario PPGR5'!$C342,".",'Formulario PPGR5'!$D342,".",'Formulario PPGR5'!$E342,".",'Formulario PPGR5'!$F342))</f>
        <v/>
      </c>
      <c r="C342" s="206"/>
      <c r="D342" s="206" t="str">
        <f>IF('Formulario PPGR5'!$G342="","",'Formulario PPGR1'!#REF!)</f>
        <v/>
      </c>
      <c r="E342" s="206" t="str">
        <f>IF('Formulario PPGR5'!$G342="","",'Formulario PPGR1'!#REF!)</f>
        <v/>
      </c>
      <c r="F342" s="206" t="str">
        <f>IF('Formulario PPGR5'!$G342="","",'Formulario PPGR1'!#REF!)</f>
        <v/>
      </c>
      <c r="G342" s="192"/>
      <c r="H342" s="701"/>
      <c r="I342" s="734"/>
      <c r="J342" s="701"/>
      <c r="K342" s="698"/>
      <c r="L342" s="192"/>
      <c r="M342" s="211"/>
      <c r="N342" s="211"/>
      <c r="O342" s="212"/>
      <c r="P342" s="213"/>
      <c r="Q342" s="213"/>
      <c r="R342" s="195"/>
      <c r="S342" s="195"/>
      <c r="T342" s="180"/>
      <c r="U342" s="180"/>
      <c r="V342" s="200"/>
    </row>
    <row r="343" spans="2:22">
      <c r="B343" s="206" t="str">
        <f>IF('Formulario PPGR5'!$G343="","",CONCATENATE('Formulario PPGR5'!$C343,".",'Formulario PPGR5'!$D343,".",'Formulario PPGR5'!$E343,".",'Formulario PPGR5'!$F343))</f>
        <v/>
      </c>
      <c r="C343" s="206"/>
      <c r="D343" s="206" t="str">
        <f>IF('Formulario PPGR5'!$G343="","",'Formulario PPGR1'!#REF!)</f>
        <v/>
      </c>
      <c r="E343" s="206" t="str">
        <f>IF('Formulario PPGR5'!$G343="","",'Formulario PPGR1'!#REF!)</f>
        <v/>
      </c>
      <c r="F343" s="206" t="str">
        <f>IF('Formulario PPGR5'!$G343="","",'Formulario PPGR1'!#REF!)</f>
        <v/>
      </c>
      <c r="G343" s="192"/>
      <c r="H343" s="701"/>
      <c r="I343" s="734"/>
      <c r="J343" s="701"/>
      <c r="K343" s="698"/>
      <c r="L343" s="192"/>
      <c r="M343" s="211"/>
      <c r="N343" s="211"/>
      <c r="O343" s="212"/>
      <c r="P343" s="213"/>
      <c r="Q343" s="213"/>
      <c r="R343" s="195"/>
      <c r="S343" s="195"/>
      <c r="T343" s="180"/>
      <c r="U343" s="180"/>
      <c r="V343" s="200"/>
    </row>
    <row r="344" spans="2:22">
      <c r="B344" s="206" t="str">
        <f>IF('Formulario PPGR5'!$G344="","",CONCATENATE('Formulario PPGR5'!$C344,".",'Formulario PPGR5'!$D344,".",'Formulario PPGR5'!$E344,".",'Formulario PPGR5'!$F344))</f>
        <v/>
      </c>
      <c r="C344" s="206"/>
      <c r="D344" s="206" t="str">
        <f>IF('Formulario PPGR5'!$G344="","",'Formulario PPGR1'!#REF!)</f>
        <v/>
      </c>
      <c r="E344" s="206" t="str">
        <f>IF('Formulario PPGR5'!$G344="","",'Formulario PPGR1'!#REF!)</f>
        <v/>
      </c>
      <c r="F344" s="206" t="str">
        <f>IF('Formulario PPGR5'!$G344="","",'Formulario PPGR1'!#REF!)</f>
        <v/>
      </c>
      <c r="G344" s="192"/>
      <c r="H344" s="701"/>
      <c r="I344" s="734"/>
      <c r="J344" s="701"/>
      <c r="K344" s="698"/>
      <c r="L344" s="192"/>
      <c r="M344" s="211"/>
      <c r="N344" s="211"/>
      <c r="O344" s="212"/>
      <c r="P344" s="213"/>
      <c r="Q344" s="213"/>
      <c r="R344" s="195"/>
      <c r="S344" s="195"/>
      <c r="T344" s="180"/>
      <c r="U344" s="180"/>
      <c r="V344" s="200"/>
    </row>
    <row r="345" spans="2:22">
      <c r="B345" s="206" t="str">
        <f>IF('Formulario PPGR5'!$G345="","",CONCATENATE('Formulario PPGR5'!$C345,".",'Formulario PPGR5'!$D345,".",'Formulario PPGR5'!$E345,".",'Formulario PPGR5'!$F345))</f>
        <v/>
      </c>
      <c r="C345" s="206"/>
      <c r="D345" s="206" t="str">
        <f>IF('Formulario PPGR5'!$G345="","",'Formulario PPGR1'!#REF!)</f>
        <v/>
      </c>
      <c r="E345" s="206" t="str">
        <f>IF('Formulario PPGR5'!$G345="","",'Formulario PPGR1'!#REF!)</f>
        <v/>
      </c>
      <c r="F345" s="206" t="str">
        <f>IF('Formulario PPGR5'!$G345="","",'Formulario PPGR1'!#REF!)</f>
        <v/>
      </c>
      <c r="G345" s="192"/>
      <c r="H345" s="701"/>
      <c r="I345" s="734"/>
      <c r="J345" s="701"/>
      <c r="K345" s="698"/>
      <c r="L345" s="192"/>
      <c r="M345" s="211"/>
      <c r="N345" s="211"/>
      <c r="O345" s="212"/>
      <c r="P345" s="213"/>
      <c r="Q345" s="213"/>
      <c r="R345" s="195"/>
      <c r="S345" s="195"/>
      <c r="T345" s="180"/>
      <c r="U345" s="180"/>
      <c r="V345" s="200"/>
    </row>
    <row r="346" spans="2:22">
      <c r="B346" s="206" t="str">
        <f>IF('Formulario PPGR5'!$G346="","",CONCATENATE('Formulario PPGR5'!$C346,".",'Formulario PPGR5'!$D346,".",'Formulario PPGR5'!$E346,".",'Formulario PPGR5'!$F346))</f>
        <v/>
      </c>
      <c r="C346" s="206"/>
      <c r="D346" s="206" t="str">
        <f>IF('Formulario PPGR5'!$G346="","",'Formulario PPGR1'!#REF!)</f>
        <v/>
      </c>
      <c r="E346" s="206" t="str">
        <f>IF('Formulario PPGR5'!$G346="","",'Formulario PPGR1'!#REF!)</f>
        <v/>
      </c>
      <c r="F346" s="206" t="str">
        <f>IF('Formulario PPGR5'!$G346="","",'Formulario PPGR1'!#REF!)</f>
        <v/>
      </c>
      <c r="G346" s="192"/>
      <c r="H346" s="701"/>
      <c r="I346" s="734"/>
      <c r="J346" s="701"/>
      <c r="K346" s="698"/>
      <c r="L346" s="192"/>
      <c r="M346" s="211"/>
      <c r="N346" s="211"/>
      <c r="O346" s="212"/>
      <c r="P346" s="211"/>
      <c r="Q346" s="211"/>
      <c r="R346" s="195"/>
      <c r="S346" s="195"/>
      <c r="T346" s="180"/>
      <c r="U346" s="180"/>
      <c r="V346" s="200"/>
    </row>
    <row r="347" spans="2:22">
      <c r="B347" s="206" t="str">
        <f>IF('Formulario PPGR5'!$G347="","",CONCATENATE('Formulario PPGR5'!$C347,".",'Formulario PPGR5'!$D347,".",'Formulario PPGR5'!$E347,".",'Formulario PPGR5'!$F347))</f>
        <v/>
      </c>
      <c r="C347" s="206"/>
      <c r="D347" s="206" t="str">
        <f>IF('Formulario PPGR5'!$G347="","",'Formulario PPGR1'!#REF!)</f>
        <v/>
      </c>
      <c r="E347" s="206" t="str">
        <f>IF('Formulario PPGR5'!$G347="","",'Formulario PPGR1'!#REF!)</f>
        <v/>
      </c>
      <c r="F347" s="206" t="str">
        <f>IF('Formulario PPGR5'!$G347="","",'Formulario PPGR1'!#REF!)</f>
        <v/>
      </c>
      <c r="G347" s="192"/>
      <c r="H347" s="701"/>
      <c r="I347" s="734"/>
      <c r="J347" s="701"/>
      <c r="K347" s="698"/>
      <c r="L347" s="192"/>
      <c r="M347" s="211"/>
      <c r="N347" s="211"/>
      <c r="O347" s="212"/>
      <c r="P347" s="213"/>
      <c r="Q347" s="213"/>
      <c r="R347" s="195"/>
      <c r="S347" s="195"/>
      <c r="T347" s="180"/>
      <c r="U347" s="180"/>
      <c r="V347" s="200"/>
    </row>
    <row r="348" spans="2:22">
      <c r="B348" s="206" t="str">
        <f>IF('Formulario PPGR5'!$G348="","",CONCATENATE('Formulario PPGR5'!$C348,".",'Formulario PPGR5'!$D348,".",'Formulario PPGR5'!$E348,".",'Formulario PPGR5'!$F348))</f>
        <v/>
      </c>
      <c r="C348" s="206"/>
      <c r="D348" s="206" t="str">
        <f>IF('Formulario PPGR5'!$G348="","",'Formulario PPGR1'!#REF!)</f>
        <v/>
      </c>
      <c r="E348" s="206" t="str">
        <f>IF('Formulario PPGR5'!$G348="","",'Formulario PPGR1'!#REF!)</f>
        <v/>
      </c>
      <c r="F348" s="206" t="str">
        <f>IF('Formulario PPGR5'!$G348="","",'Formulario PPGR1'!#REF!)</f>
        <v/>
      </c>
      <c r="G348" s="192"/>
      <c r="H348" s="701"/>
      <c r="I348" s="734"/>
      <c r="J348" s="701"/>
      <c r="K348" s="698"/>
      <c r="L348" s="192"/>
      <c r="M348" s="211"/>
      <c r="N348" s="211"/>
      <c r="O348" s="212"/>
      <c r="P348" s="213"/>
      <c r="Q348" s="213"/>
      <c r="R348" s="195"/>
      <c r="S348" s="195"/>
      <c r="T348" s="180"/>
      <c r="U348" s="180"/>
      <c r="V348" s="200"/>
    </row>
    <row r="349" spans="2:22">
      <c r="B349" s="206" t="str">
        <f>IF('Formulario PPGR5'!$G349="","",CONCATENATE('Formulario PPGR5'!$C349,".",'Formulario PPGR5'!$D349,".",'Formulario PPGR5'!$E349,".",'Formulario PPGR5'!$F349))</f>
        <v/>
      </c>
      <c r="C349" s="206"/>
      <c r="D349" s="206" t="str">
        <f>IF('Formulario PPGR5'!$G349="","",'Formulario PPGR1'!#REF!)</f>
        <v/>
      </c>
      <c r="E349" s="206" t="str">
        <f>IF('Formulario PPGR5'!$G349="","",'Formulario PPGR1'!#REF!)</f>
        <v/>
      </c>
      <c r="F349" s="206" t="str">
        <f>IF('Formulario PPGR5'!$G349="","",'Formulario PPGR1'!#REF!)</f>
        <v/>
      </c>
      <c r="G349" s="192"/>
      <c r="H349" s="701"/>
      <c r="I349" s="734"/>
      <c r="J349" s="701"/>
      <c r="K349" s="698"/>
      <c r="L349" s="192"/>
      <c r="M349" s="211"/>
      <c r="N349" s="211"/>
      <c r="O349" s="212"/>
      <c r="P349" s="213"/>
      <c r="Q349" s="213"/>
      <c r="R349" s="195"/>
      <c r="S349" s="195"/>
      <c r="T349" s="180"/>
      <c r="U349" s="180"/>
      <c r="V349" s="200"/>
    </row>
    <row r="350" spans="2:22">
      <c r="B350" s="206" t="str">
        <f>IF('Formulario PPGR5'!$G350="","",CONCATENATE('Formulario PPGR5'!$C350,".",'Formulario PPGR5'!$D350,".",'Formulario PPGR5'!$E350,".",'Formulario PPGR5'!$F350))</f>
        <v/>
      </c>
      <c r="C350" s="206"/>
      <c r="D350" s="206" t="str">
        <f>IF('Formulario PPGR5'!$G350="","",'Formulario PPGR1'!#REF!)</f>
        <v/>
      </c>
      <c r="E350" s="206" t="str">
        <f>IF('Formulario PPGR5'!$G350="","",'Formulario PPGR1'!#REF!)</f>
        <v/>
      </c>
      <c r="F350" s="206" t="str">
        <f>IF('Formulario PPGR5'!$G350="","",'Formulario PPGR1'!#REF!)</f>
        <v/>
      </c>
      <c r="G350" s="192"/>
      <c r="H350" s="701"/>
      <c r="I350" s="734"/>
      <c r="J350" s="701"/>
      <c r="K350" s="698"/>
      <c r="L350" s="192"/>
      <c r="M350" s="211"/>
      <c r="N350" s="211"/>
      <c r="O350" s="212"/>
      <c r="P350" s="213"/>
      <c r="Q350" s="213"/>
      <c r="R350" s="195"/>
      <c r="S350" s="195"/>
      <c r="T350" s="180"/>
      <c r="U350" s="180"/>
      <c r="V350" s="200"/>
    </row>
    <row r="351" spans="2:22">
      <c r="B351" s="206" t="str">
        <f>IF('Formulario PPGR5'!$G351="","",CONCATENATE('Formulario PPGR5'!$C351,".",'Formulario PPGR5'!$D351,".",'Formulario PPGR5'!$E351,".",'Formulario PPGR5'!$F351))</f>
        <v/>
      </c>
      <c r="C351" s="206"/>
      <c r="D351" s="206" t="str">
        <f>IF('Formulario PPGR5'!$G351="","",'Formulario PPGR1'!#REF!)</f>
        <v/>
      </c>
      <c r="E351" s="206" t="str">
        <f>IF('Formulario PPGR5'!$G351="","",'Formulario PPGR1'!#REF!)</f>
        <v/>
      </c>
      <c r="F351" s="206" t="str">
        <f>IF('Formulario PPGR5'!$G351="","",'Formulario PPGR1'!#REF!)</f>
        <v/>
      </c>
      <c r="G351" s="192"/>
      <c r="H351" s="701"/>
      <c r="I351" s="734"/>
      <c r="J351" s="701"/>
      <c r="K351" s="698"/>
      <c r="L351" s="192"/>
      <c r="M351" s="211"/>
      <c r="N351" s="211"/>
      <c r="O351" s="212"/>
      <c r="P351" s="213"/>
      <c r="Q351" s="213"/>
      <c r="R351" s="195"/>
      <c r="S351" s="195"/>
      <c r="T351" s="180"/>
      <c r="U351" s="180"/>
      <c r="V351" s="200"/>
    </row>
    <row r="352" spans="2:22">
      <c r="B352" s="206" t="str">
        <f>IF('Formulario PPGR5'!$G352="","",CONCATENATE('Formulario PPGR5'!$C352,".",'Formulario PPGR5'!$D352,".",'Formulario PPGR5'!$E352,".",'Formulario PPGR5'!$F352))</f>
        <v/>
      </c>
      <c r="C352" s="206"/>
      <c r="D352" s="206" t="str">
        <f>IF('Formulario PPGR5'!$G352="","",'Formulario PPGR1'!#REF!)</f>
        <v/>
      </c>
      <c r="E352" s="206" t="str">
        <f>IF('Formulario PPGR5'!$G352="","",'Formulario PPGR1'!#REF!)</f>
        <v/>
      </c>
      <c r="F352" s="206" t="str">
        <f>IF('Formulario PPGR5'!$G352="","",'Formulario PPGR1'!#REF!)</f>
        <v/>
      </c>
      <c r="G352" s="192"/>
      <c r="H352" s="701"/>
      <c r="I352" s="734"/>
      <c r="J352" s="701"/>
      <c r="K352" s="698"/>
      <c r="L352" s="192"/>
      <c r="M352" s="211"/>
      <c r="N352" s="211"/>
      <c r="O352" s="212"/>
      <c r="P352" s="213"/>
      <c r="Q352" s="213"/>
      <c r="R352" s="195"/>
      <c r="S352" s="195"/>
      <c r="T352" s="180"/>
      <c r="U352" s="180"/>
      <c r="V352" s="200"/>
    </row>
    <row r="353" spans="2:22">
      <c r="B353" s="206" t="str">
        <f>IF('Formulario PPGR5'!$G353="","",CONCATENATE('Formulario PPGR5'!$C353,".",'Formulario PPGR5'!$D353,".",'Formulario PPGR5'!$E353,".",'Formulario PPGR5'!$F353))</f>
        <v/>
      </c>
      <c r="C353" s="206"/>
      <c r="D353" s="206" t="str">
        <f>IF('Formulario PPGR5'!$G353="","",'Formulario PPGR1'!#REF!)</f>
        <v/>
      </c>
      <c r="E353" s="206" t="str">
        <f>IF('Formulario PPGR5'!$G353="","",'Formulario PPGR1'!#REF!)</f>
        <v/>
      </c>
      <c r="F353" s="206" t="str">
        <f>IF('Formulario PPGR5'!$G353="","",'Formulario PPGR1'!#REF!)</f>
        <v/>
      </c>
      <c r="G353" s="192"/>
      <c r="H353" s="701"/>
      <c r="I353" s="734"/>
      <c r="J353" s="701"/>
      <c r="K353" s="698"/>
      <c r="L353" s="192"/>
      <c r="M353" s="211"/>
      <c r="N353" s="211"/>
      <c r="O353" s="212"/>
      <c r="P353" s="213"/>
      <c r="Q353" s="213"/>
      <c r="R353" s="195"/>
      <c r="S353" s="195"/>
      <c r="T353" s="180"/>
      <c r="U353" s="180"/>
      <c r="V353" s="200"/>
    </row>
    <row r="354" spans="2:22">
      <c r="B354" s="206" t="str">
        <f>IF('Formulario PPGR5'!$G354="","",CONCATENATE('Formulario PPGR5'!$C354,".",'Formulario PPGR5'!$D354,".",'Formulario PPGR5'!$E354,".",'Formulario PPGR5'!$F354))</f>
        <v/>
      </c>
      <c r="C354" s="206"/>
      <c r="D354" s="206" t="str">
        <f>IF('Formulario PPGR5'!$G354="","",'Formulario PPGR1'!#REF!)</f>
        <v/>
      </c>
      <c r="E354" s="206" t="str">
        <f>IF('Formulario PPGR5'!$G354="","",'Formulario PPGR1'!#REF!)</f>
        <v/>
      </c>
      <c r="F354" s="206" t="str">
        <f>IF('Formulario PPGR5'!$G354="","",'Formulario PPGR1'!#REF!)</f>
        <v/>
      </c>
      <c r="G354" s="192"/>
      <c r="H354" s="701"/>
      <c r="I354" s="734"/>
      <c r="J354" s="701"/>
      <c r="K354" s="698"/>
      <c r="L354" s="192"/>
      <c r="M354" s="211"/>
      <c r="N354" s="211"/>
      <c r="O354" s="212"/>
      <c r="P354" s="213"/>
      <c r="Q354" s="213"/>
      <c r="R354" s="195"/>
      <c r="S354" s="195"/>
      <c r="T354" s="180"/>
      <c r="U354" s="180"/>
      <c r="V354" s="200"/>
    </row>
    <row r="355" spans="2:22">
      <c r="B355" s="206" t="str">
        <f>IF('Formulario PPGR5'!$G355="","",CONCATENATE('Formulario PPGR5'!$C355,".",'Formulario PPGR5'!$D355,".",'Formulario PPGR5'!$E355,".",'Formulario PPGR5'!$F355))</f>
        <v/>
      </c>
      <c r="C355" s="206"/>
      <c r="D355" s="206" t="str">
        <f>IF('Formulario PPGR5'!$G355="","",'Formulario PPGR1'!#REF!)</f>
        <v/>
      </c>
      <c r="E355" s="206" t="str">
        <f>IF('Formulario PPGR5'!$G355="","",'Formulario PPGR1'!#REF!)</f>
        <v/>
      </c>
      <c r="F355" s="206" t="str">
        <f>IF('Formulario PPGR5'!$G355="","",'Formulario PPGR1'!#REF!)</f>
        <v/>
      </c>
      <c r="G355" s="192"/>
      <c r="H355" s="701"/>
      <c r="I355" s="734"/>
      <c r="J355" s="701"/>
      <c r="K355" s="698"/>
      <c r="L355" s="192"/>
      <c r="M355" s="211"/>
      <c r="N355" s="211"/>
      <c r="O355" s="212"/>
      <c r="P355" s="213"/>
      <c r="Q355" s="213"/>
      <c r="R355" s="195"/>
      <c r="S355" s="195"/>
      <c r="T355" s="180"/>
      <c r="U355" s="180"/>
      <c r="V355" s="200"/>
    </row>
    <row r="356" spans="2:22">
      <c r="B356" s="206" t="str">
        <f>IF('Formulario PPGR5'!$G356="","",CONCATENATE('Formulario PPGR5'!$C356,".",'Formulario PPGR5'!$D356,".",'Formulario PPGR5'!$E356,".",'Formulario PPGR5'!$F356))</f>
        <v/>
      </c>
      <c r="C356" s="206"/>
      <c r="D356" s="206" t="str">
        <f>IF('Formulario PPGR5'!$G356="","",'Formulario PPGR1'!#REF!)</f>
        <v/>
      </c>
      <c r="E356" s="206" t="str">
        <f>IF('Formulario PPGR5'!$G356="","",'Formulario PPGR1'!#REF!)</f>
        <v/>
      </c>
      <c r="F356" s="206" t="str">
        <f>IF('Formulario PPGR5'!$G356="","",'Formulario PPGR1'!#REF!)</f>
        <v/>
      </c>
      <c r="G356" s="192"/>
      <c r="H356" s="701"/>
      <c r="I356" s="734"/>
      <c r="J356" s="701"/>
      <c r="K356" s="698"/>
      <c r="L356" s="192"/>
      <c r="M356" s="211"/>
      <c r="N356" s="211"/>
      <c r="O356" s="212"/>
      <c r="P356" s="213"/>
      <c r="Q356" s="213"/>
      <c r="R356" s="195"/>
      <c r="S356" s="195"/>
      <c r="T356" s="180"/>
      <c r="U356" s="180"/>
      <c r="V356" s="200"/>
    </row>
    <row r="357" spans="2:22">
      <c r="B357" s="206" t="str">
        <f>IF('Formulario PPGR5'!$G357="","",CONCATENATE('Formulario PPGR5'!$C357,".",'Formulario PPGR5'!$D357,".",'Formulario PPGR5'!$E357,".",'Formulario PPGR5'!$F357))</f>
        <v/>
      </c>
      <c r="C357" s="206"/>
      <c r="D357" s="206" t="str">
        <f>IF('Formulario PPGR5'!$G357="","",'Formulario PPGR1'!#REF!)</f>
        <v/>
      </c>
      <c r="E357" s="206" t="str">
        <f>IF('Formulario PPGR5'!$G357="","",'Formulario PPGR1'!#REF!)</f>
        <v/>
      </c>
      <c r="F357" s="206" t="str">
        <f>IF('Formulario PPGR5'!$G357="","",'Formulario PPGR1'!#REF!)</f>
        <v/>
      </c>
      <c r="G357" s="192"/>
      <c r="H357" s="701"/>
      <c r="I357" s="734"/>
      <c r="J357" s="701"/>
      <c r="K357" s="698"/>
      <c r="L357" s="192"/>
      <c r="M357" s="211"/>
      <c r="N357" s="211"/>
      <c r="O357" s="212"/>
      <c r="P357" s="213"/>
      <c r="Q357" s="213"/>
      <c r="R357" s="195"/>
      <c r="S357" s="195"/>
      <c r="T357" s="180"/>
      <c r="U357" s="180"/>
      <c r="V357" s="200"/>
    </row>
    <row r="358" spans="2:22">
      <c r="B358" s="206" t="str">
        <f>IF('Formulario PPGR5'!$G358="","",CONCATENATE('Formulario PPGR5'!$C358,".",'Formulario PPGR5'!$D358,".",'Formulario PPGR5'!$E358,".",'Formulario PPGR5'!$F358))</f>
        <v/>
      </c>
      <c r="C358" s="206"/>
      <c r="D358" s="206" t="str">
        <f>IF('Formulario PPGR5'!$G358="","",'Formulario PPGR1'!#REF!)</f>
        <v/>
      </c>
      <c r="E358" s="206" t="str">
        <f>IF('Formulario PPGR5'!$G358="","",'Formulario PPGR1'!#REF!)</f>
        <v/>
      </c>
      <c r="F358" s="206" t="str">
        <f>IF('Formulario PPGR5'!$G358="","",'Formulario PPGR1'!#REF!)</f>
        <v/>
      </c>
      <c r="G358" s="192"/>
      <c r="H358" s="701"/>
      <c r="I358" s="734"/>
      <c r="J358" s="701"/>
      <c r="K358" s="698"/>
      <c r="L358" s="192"/>
      <c r="M358" s="211"/>
      <c r="N358" s="211"/>
      <c r="O358" s="212"/>
      <c r="P358" s="213"/>
      <c r="Q358" s="213"/>
      <c r="R358" s="195"/>
      <c r="S358" s="195"/>
      <c r="T358" s="180"/>
      <c r="U358" s="180"/>
      <c r="V358" s="200"/>
    </row>
    <row r="359" spans="2:22">
      <c r="B359" s="206" t="str">
        <f>IF('Formulario PPGR5'!$G359="","",CONCATENATE('Formulario PPGR5'!$C359,".",'Formulario PPGR5'!$D359,".",'Formulario PPGR5'!$E359,".",'Formulario PPGR5'!$F359))</f>
        <v/>
      </c>
      <c r="C359" s="206"/>
      <c r="D359" s="206" t="str">
        <f>IF('Formulario PPGR5'!$G359="","",'Formulario PPGR1'!#REF!)</f>
        <v/>
      </c>
      <c r="E359" s="206" t="str">
        <f>IF('Formulario PPGR5'!$G359="","",'Formulario PPGR1'!#REF!)</f>
        <v/>
      </c>
      <c r="F359" s="206" t="str">
        <f>IF('Formulario PPGR5'!$G359="","",'Formulario PPGR1'!#REF!)</f>
        <v/>
      </c>
      <c r="G359" s="192"/>
      <c r="H359" s="701"/>
      <c r="I359" s="734"/>
      <c r="J359" s="701"/>
      <c r="K359" s="698"/>
      <c r="L359" s="192"/>
      <c r="M359" s="211"/>
      <c r="N359" s="211"/>
      <c r="O359" s="212"/>
      <c r="P359" s="213"/>
      <c r="Q359" s="213"/>
      <c r="R359" s="195"/>
      <c r="S359" s="195"/>
      <c r="T359" s="180"/>
      <c r="U359" s="180"/>
      <c r="V359" s="200"/>
    </row>
    <row r="360" spans="2:22">
      <c r="B360" s="206" t="str">
        <f>IF('Formulario PPGR5'!$G360="","",CONCATENATE('Formulario PPGR5'!$C360,".",'Formulario PPGR5'!$D360,".",'Formulario PPGR5'!$E360,".",'Formulario PPGR5'!$F360))</f>
        <v/>
      </c>
      <c r="C360" s="206"/>
      <c r="D360" s="206" t="str">
        <f>IF('Formulario PPGR5'!$G360="","",'Formulario PPGR1'!#REF!)</f>
        <v/>
      </c>
      <c r="E360" s="206" t="str">
        <f>IF('Formulario PPGR5'!$G360="","",'Formulario PPGR1'!#REF!)</f>
        <v/>
      </c>
      <c r="F360" s="206" t="str">
        <f>IF('Formulario PPGR5'!$G360="","",'Formulario PPGR1'!#REF!)</f>
        <v/>
      </c>
      <c r="G360" s="192"/>
      <c r="H360" s="701"/>
      <c r="I360" s="734"/>
      <c r="J360" s="701"/>
      <c r="K360" s="698"/>
      <c r="L360" s="192"/>
      <c r="M360" s="211"/>
      <c r="N360" s="211"/>
      <c r="O360" s="212"/>
      <c r="P360" s="213"/>
      <c r="Q360" s="213"/>
      <c r="R360" s="195"/>
      <c r="S360" s="195"/>
      <c r="T360" s="180"/>
      <c r="U360" s="180"/>
      <c r="V360" s="200"/>
    </row>
    <row r="361" spans="2:22">
      <c r="B361" s="206" t="str">
        <f>IF('Formulario PPGR5'!$G361="","",CONCATENATE('Formulario PPGR5'!$C361,".",'Formulario PPGR5'!$D361,".",'Formulario PPGR5'!$E361,".",'Formulario PPGR5'!$F361))</f>
        <v/>
      </c>
      <c r="C361" s="206"/>
      <c r="D361" s="206" t="str">
        <f>IF('Formulario PPGR5'!$G361="","",'Formulario PPGR1'!#REF!)</f>
        <v/>
      </c>
      <c r="E361" s="206" t="str">
        <f>IF('Formulario PPGR5'!$G361="","",'Formulario PPGR1'!#REF!)</f>
        <v/>
      </c>
      <c r="F361" s="206" t="str">
        <f>IF('Formulario PPGR5'!$G361="","",'Formulario PPGR1'!#REF!)</f>
        <v/>
      </c>
      <c r="G361" s="192"/>
      <c r="H361" s="701"/>
      <c r="I361" s="734"/>
      <c r="J361" s="701"/>
      <c r="K361" s="698"/>
      <c r="L361" s="192"/>
      <c r="M361" s="211"/>
      <c r="N361" s="211"/>
      <c r="O361" s="212"/>
      <c r="P361" s="213"/>
      <c r="Q361" s="213"/>
      <c r="R361" s="195"/>
      <c r="S361" s="195"/>
      <c r="T361" s="180"/>
      <c r="U361" s="180"/>
      <c r="V361" s="200"/>
    </row>
    <row r="362" spans="2:22">
      <c r="B362" s="206" t="str">
        <f>IF('Formulario PPGR5'!$G362="","",CONCATENATE('Formulario PPGR5'!$C362,".",'Formulario PPGR5'!$D362,".",'Formulario PPGR5'!$E362,".",'Formulario PPGR5'!$F362))</f>
        <v/>
      </c>
      <c r="C362" s="206"/>
      <c r="D362" s="206" t="str">
        <f>IF('Formulario PPGR5'!$G362="","",'Formulario PPGR1'!#REF!)</f>
        <v/>
      </c>
      <c r="E362" s="206" t="str">
        <f>IF('Formulario PPGR5'!$G362="","",'Formulario PPGR1'!#REF!)</f>
        <v/>
      </c>
      <c r="F362" s="206" t="str">
        <f>IF('Formulario PPGR5'!$G362="","",'Formulario PPGR1'!#REF!)</f>
        <v/>
      </c>
      <c r="G362" s="192"/>
      <c r="H362" s="701"/>
      <c r="I362" s="734"/>
      <c r="J362" s="701"/>
      <c r="K362" s="698"/>
      <c r="L362" s="192"/>
      <c r="M362" s="211"/>
      <c r="N362" s="211"/>
      <c r="O362" s="212"/>
      <c r="P362" s="213"/>
      <c r="Q362" s="213"/>
      <c r="R362" s="195"/>
      <c r="S362" s="195"/>
      <c r="T362" s="180"/>
      <c r="U362" s="180"/>
      <c r="V362" s="200"/>
    </row>
    <row r="363" spans="2:22">
      <c r="B363" s="206" t="str">
        <f>IF('Formulario PPGR5'!$G363="","",CONCATENATE('Formulario PPGR5'!$C363,".",'Formulario PPGR5'!$D363,".",'Formulario PPGR5'!$E363,".",'Formulario PPGR5'!$F363))</f>
        <v/>
      </c>
      <c r="C363" s="206"/>
      <c r="D363" s="206" t="str">
        <f>IF('Formulario PPGR5'!$G363="","",'Formulario PPGR1'!#REF!)</f>
        <v/>
      </c>
      <c r="E363" s="206" t="str">
        <f>IF('Formulario PPGR5'!$G363="","",'Formulario PPGR1'!#REF!)</f>
        <v/>
      </c>
      <c r="F363" s="206" t="str">
        <f>IF('Formulario PPGR5'!$G363="","",'Formulario PPGR1'!#REF!)</f>
        <v/>
      </c>
      <c r="G363" s="192"/>
      <c r="H363" s="701"/>
      <c r="I363" s="734"/>
      <c r="J363" s="701"/>
      <c r="K363" s="698"/>
      <c r="L363" s="192"/>
      <c r="M363" s="211"/>
      <c r="N363" s="211"/>
      <c r="O363" s="212"/>
      <c r="P363" s="213"/>
      <c r="Q363" s="213"/>
      <c r="R363" s="195"/>
      <c r="S363" s="195"/>
      <c r="T363" s="180"/>
      <c r="U363" s="180"/>
      <c r="V363" s="200"/>
    </row>
    <row r="364" spans="2:22">
      <c r="B364" s="206" t="str">
        <f>IF('Formulario PPGR5'!$G364="","",CONCATENATE('Formulario PPGR5'!$C364,".",'Formulario PPGR5'!$D364,".",'Formulario PPGR5'!$E364,".",'Formulario PPGR5'!$F364))</f>
        <v/>
      </c>
      <c r="C364" s="206"/>
      <c r="D364" s="206" t="str">
        <f>IF('Formulario PPGR5'!$G364="","",'Formulario PPGR1'!#REF!)</f>
        <v/>
      </c>
      <c r="E364" s="206" t="str">
        <f>IF('Formulario PPGR5'!$G364="","",'Formulario PPGR1'!#REF!)</f>
        <v/>
      </c>
      <c r="F364" s="206" t="str">
        <f>IF('Formulario PPGR5'!$G364="","",'Formulario PPGR1'!#REF!)</f>
        <v/>
      </c>
      <c r="G364" s="192"/>
      <c r="H364" s="701"/>
      <c r="I364" s="734"/>
      <c r="J364" s="701"/>
      <c r="K364" s="698"/>
      <c r="L364" s="192"/>
      <c r="M364" s="211"/>
      <c r="N364" s="211"/>
      <c r="O364" s="212"/>
      <c r="P364" s="213"/>
      <c r="Q364" s="213"/>
      <c r="R364" s="195"/>
      <c r="S364" s="195"/>
      <c r="T364" s="180"/>
      <c r="U364" s="180"/>
      <c r="V364" s="200"/>
    </row>
    <row r="365" spans="2:22">
      <c r="B365" s="206" t="str">
        <f>IF('Formulario PPGR5'!$G365="","",CONCATENATE('Formulario PPGR5'!$C365,".",'Formulario PPGR5'!$D365,".",'Formulario PPGR5'!$E365,".",'Formulario PPGR5'!$F365))</f>
        <v/>
      </c>
      <c r="C365" s="206"/>
      <c r="D365" s="206" t="str">
        <f>IF('Formulario PPGR5'!$G365="","",'Formulario PPGR1'!#REF!)</f>
        <v/>
      </c>
      <c r="E365" s="206" t="str">
        <f>IF('Formulario PPGR5'!$G365="","",'Formulario PPGR1'!#REF!)</f>
        <v/>
      </c>
      <c r="F365" s="206" t="str">
        <f>IF('Formulario PPGR5'!$G365="","",'Formulario PPGR1'!#REF!)</f>
        <v/>
      </c>
      <c r="G365" s="192"/>
      <c r="H365" s="701"/>
      <c r="I365" s="734"/>
      <c r="J365" s="701"/>
      <c r="K365" s="698"/>
      <c r="L365" s="192"/>
      <c r="M365" s="211"/>
      <c r="N365" s="211"/>
      <c r="O365" s="212"/>
      <c r="P365" s="213"/>
      <c r="Q365" s="213"/>
      <c r="R365" s="195"/>
      <c r="S365" s="195"/>
      <c r="T365" s="180"/>
      <c r="U365" s="180"/>
      <c r="V365" s="200"/>
    </row>
    <row r="366" spans="2:22">
      <c r="B366" s="206" t="str">
        <f>IF('Formulario PPGR5'!$G366="","",CONCATENATE('Formulario PPGR5'!$C366,".",'Formulario PPGR5'!$D366,".",'Formulario PPGR5'!$E366,".",'Formulario PPGR5'!$F366))</f>
        <v/>
      </c>
      <c r="C366" s="206"/>
      <c r="D366" s="206" t="str">
        <f>IF('Formulario PPGR5'!$G366="","",'Formulario PPGR1'!#REF!)</f>
        <v/>
      </c>
      <c r="E366" s="206" t="str">
        <f>IF('Formulario PPGR5'!$G366="","",'Formulario PPGR1'!#REF!)</f>
        <v/>
      </c>
      <c r="F366" s="206" t="str">
        <f>IF('Formulario PPGR5'!$G366="","",'Formulario PPGR1'!#REF!)</f>
        <v/>
      </c>
      <c r="G366" s="192"/>
      <c r="H366" s="701"/>
      <c r="I366" s="734"/>
      <c r="J366" s="701"/>
      <c r="K366" s="698"/>
      <c r="L366" s="192"/>
      <c r="M366" s="211"/>
      <c r="N366" s="211"/>
      <c r="O366" s="212"/>
      <c r="P366" s="213"/>
      <c r="Q366" s="213"/>
      <c r="R366" s="195"/>
      <c r="S366" s="195"/>
      <c r="T366" s="180"/>
      <c r="U366" s="180"/>
      <c r="V366" s="200"/>
    </row>
    <row r="367" spans="2:22">
      <c r="B367" s="206" t="str">
        <f>IF('Formulario PPGR5'!$G367="","",CONCATENATE('Formulario PPGR5'!$C367,".",'Formulario PPGR5'!$D367,".",'Formulario PPGR5'!$E367,".",'Formulario PPGR5'!$F367))</f>
        <v/>
      </c>
      <c r="C367" s="206"/>
      <c r="D367" s="206" t="str">
        <f>IF('Formulario PPGR5'!$G367="","",'Formulario PPGR1'!#REF!)</f>
        <v/>
      </c>
      <c r="E367" s="206" t="str">
        <f>IF('Formulario PPGR5'!$G367="","",'Formulario PPGR1'!#REF!)</f>
        <v/>
      </c>
      <c r="F367" s="206" t="str">
        <f>IF('Formulario PPGR5'!$G367="","",'Formulario PPGR1'!#REF!)</f>
        <v/>
      </c>
      <c r="G367" s="192"/>
      <c r="H367" s="701"/>
      <c r="I367" s="734"/>
      <c r="J367" s="701"/>
      <c r="K367" s="698"/>
      <c r="L367" s="192"/>
      <c r="M367" s="211"/>
      <c r="N367" s="211"/>
      <c r="O367" s="212"/>
      <c r="P367" s="213"/>
      <c r="Q367" s="213"/>
      <c r="R367" s="195"/>
      <c r="S367" s="195"/>
      <c r="T367" s="180"/>
      <c r="U367" s="180"/>
      <c r="V367" s="200"/>
    </row>
    <row r="368" spans="2:22">
      <c r="B368" s="206" t="str">
        <f>IF('Formulario PPGR5'!$G368="","",CONCATENATE('Formulario PPGR5'!$C368,".",'Formulario PPGR5'!$D368,".",'Formulario PPGR5'!$E368,".",'Formulario PPGR5'!$F368))</f>
        <v/>
      </c>
      <c r="C368" s="206"/>
      <c r="D368" s="206" t="str">
        <f>IF('Formulario PPGR5'!$G368="","",'Formulario PPGR1'!#REF!)</f>
        <v/>
      </c>
      <c r="E368" s="206" t="str">
        <f>IF('Formulario PPGR5'!$G368="","",'Formulario PPGR1'!#REF!)</f>
        <v/>
      </c>
      <c r="F368" s="206" t="str">
        <f>IF('Formulario PPGR5'!$G368="","",'Formulario PPGR1'!#REF!)</f>
        <v/>
      </c>
      <c r="G368" s="192"/>
      <c r="H368" s="701"/>
      <c r="I368" s="734"/>
      <c r="J368" s="701"/>
      <c r="K368" s="698"/>
      <c r="L368" s="192"/>
      <c r="M368" s="211"/>
      <c r="N368" s="211"/>
      <c r="O368" s="212"/>
      <c r="P368" s="213"/>
      <c r="Q368" s="213"/>
      <c r="R368" s="195"/>
      <c r="S368" s="195"/>
      <c r="T368" s="180"/>
      <c r="U368" s="180"/>
      <c r="V368" s="200"/>
    </row>
    <row r="369" spans="2:22">
      <c r="B369" s="206" t="str">
        <f>IF('Formulario PPGR5'!$G369="","",CONCATENATE('Formulario PPGR5'!$C369,".",'Formulario PPGR5'!$D369,".",'Formulario PPGR5'!$E369,".",'Formulario PPGR5'!$F369))</f>
        <v/>
      </c>
      <c r="C369" s="206"/>
      <c r="D369" s="206" t="str">
        <f>IF('Formulario PPGR5'!$G369="","",'Formulario PPGR1'!#REF!)</f>
        <v/>
      </c>
      <c r="E369" s="206" t="str">
        <f>IF('Formulario PPGR5'!$G369="","",'Formulario PPGR1'!#REF!)</f>
        <v/>
      </c>
      <c r="F369" s="206" t="str">
        <f>IF('Formulario PPGR5'!$G369="","",'Formulario PPGR1'!#REF!)</f>
        <v/>
      </c>
      <c r="G369" s="192"/>
      <c r="H369" s="701"/>
      <c r="I369" s="734"/>
      <c r="J369" s="701"/>
      <c r="K369" s="698"/>
      <c r="L369" s="702"/>
      <c r="M369" s="703"/>
      <c r="N369" s="703"/>
      <c r="O369" s="212"/>
      <c r="P369" s="704"/>
      <c r="Q369" s="704"/>
      <c r="R369" s="195"/>
      <c r="S369" s="195"/>
      <c r="T369" s="180"/>
      <c r="U369" s="180"/>
      <c r="V369" s="200"/>
    </row>
    <row r="370" spans="2:22">
      <c r="B370" s="206" t="str">
        <f>IF('Formulario PPGR5'!$G370="","",CONCATENATE('Formulario PPGR5'!$C370,".",'Formulario PPGR5'!$D370,".",'Formulario PPGR5'!$E370,".",'Formulario PPGR5'!$F370))</f>
        <v/>
      </c>
      <c r="C370" s="206"/>
      <c r="D370" s="206" t="str">
        <f>IF('Formulario PPGR5'!$G370="","",'Formulario PPGR1'!#REF!)</f>
        <v/>
      </c>
      <c r="E370" s="206" t="str">
        <f>IF('Formulario PPGR5'!$G370="","",'Formulario PPGR1'!#REF!)</f>
        <v/>
      </c>
      <c r="F370" s="206" t="str">
        <f>IF('Formulario PPGR5'!$G370="","",'Formulario PPGR1'!#REF!)</f>
        <v/>
      </c>
      <c r="G370" s="192"/>
      <c r="H370" s="701"/>
      <c r="I370" s="734"/>
      <c r="J370" s="701"/>
      <c r="K370" s="698"/>
      <c r="L370" s="702"/>
      <c r="M370" s="703"/>
      <c r="N370" s="703"/>
      <c r="O370" s="212"/>
      <c r="P370" s="704"/>
      <c r="Q370" s="704"/>
      <c r="R370" s="195"/>
      <c r="S370" s="195"/>
      <c r="T370" s="180"/>
      <c r="U370" s="180"/>
      <c r="V370" s="200"/>
    </row>
    <row r="371" spans="2:22">
      <c r="B371" s="206" t="str">
        <f>IF('Formulario PPGR5'!$G371="","",CONCATENATE('Formulario PPGR5'!$C371,".",'Formulario PPGR5'!$D371,".",'Formulario PPGR5'!$E371,".",'Formulario PPGR5'!$F371))</f>
        <v/>
      </c>
      <c r="C371" s="206"/>
      <c r="D371" s="206" t="str">
        <f>IF('Formulario PPGR5'!$G371="","",'Formulario PPGR1'!#REF!)</f>
        <v/>
      </c>
      <c r="E371" s="206" t="str">
        <f>IF('Formulario PPGR5'!$G371="","",'Formulario PPGR1'!#REF!)</f>
        <v/>
      </c>
      <c r="F371" s="206" t="str">
        <f>IF('Formulario PPGR5'!$G371="","",'Formulario PPGR1'!#REF!)</f>
        <v/>
      </c>
      <c r="G371" s="192"/>
      <c r="H371" s="701"/>
      <c r="I371" s="734"/>
      <c r="J371" s="701"/>
      <c r="K371" s="698"/>
      <c r="L371" s="702"/>
      <c r="M371" s="703"/>
      <c r="N371" s="703"/>
      <c r="O371" s="212"/>
      <c r="P371" s="704"/>
      <c r="Q371" s="704"/>
      <c r="R371" s="195"/>
      <c r="S371" s="195"/>
      <c r="T371" s="180"/>
      <c r="U371" s="180"/>
      <c r="V371" s="200"/>
    </row>
    <row r="372" spans="2:22">
      <c r="B372" s="206" t="str">
        <f>IF('Formulario PPGR5'!$G372="","",CONCATENATE('Formulario PPGR5'!$C372,".",'Formulario PPGR5'!$D372,".",'Formulario PPGR5'!$E372,".",'Formulario PPGR5'!$F372))</f>
        <v/>
      </c>
      <c r="C372" s="206"/>
      <c r="D372" s="206" t="str">
        <f>IF('Formulario PPGR5'!$G372="","",'Formulario PPGR1'!#REF!)</f>
        <v/>
      </c>
      <c r="E372" s="206" t="str">
        <f>IF('Formulario PPGR5'!$G372="","",'Formulario PPGR1'!#REF!)</f>
        <v/>
      </c>
      <c r="F372" s="206" t="str">
        <f>IF('Formulario PPGR5'!$G372="","",'Formulario PPGR1'!#REF!)</f>
        <v/>
      </c>
      <c r="G372" s="192"/>
      <c r="H372" s="701"/>
      <c r="I372" s="734"/>
      <c r="J372" s="701"/>
      <c r="K372" s="698"/>
      <c r="L372" s="702"/>
      <c r="M372" s="703"/>
      <c r="N372" s="703"/>
      <c r="O372" s="212"/>
      <c r="P372" s="704"/>
      <c r="Q372" s="704"/>
      <c r="R372" s="195"/>
      <c r="S372" s="195"/>
      <c r="T372" s="180"/>
      <c r="U372" s="180"/>
      <c r="V372" s="200"/>
    </row>
    <row r="373" spans="2:22">
      <c r="B373" s="206" t="str">
        <f>IF('Formulario PPGR5'!$G373="","",CONCATENATE('Formulario PPGR5'!$C373,".",'Formulario PPGR5'!$D373,".",'Formulario PPGR5'!$E373,".",'Formulario PPGR5'!$F373))</f>
        <v/>
      </c>
      <c r="C373" s="206"/>
      <c r="D373" s="206" t="str">
        <f>IF('Formulario PPGR5'!$G373="","",'Formulario PPGR1'!#REF!)</f>
        <v/>
      </c>
      <c r="E373" s="206" t="str">
        <f>IF('Formulario PPGR5'!$G373="","",'Formulario PPGR1'!#REF!)</f>
        <v/>
      </c>
      <c r="F373" s="206" t="str">
        <f>IF('Formulario PPGR5'!$G373="","",'Formulario PPGR1'!#REF!)</f>
        <v/>
      </c>
      <c r="G373" s="192"/>
      <c r="H373" s="701"/>
      <c r="I373" s="734"/>
      <c r="J373" s="701"/>
      <c r="K373" s="698"/>
      <c r="L373" s="702"/>
      <c r="M373" s="703"/>
      <c r="N373" s="703"/>
      <c r="O373" s="212"/>
      <c r="P373" s="704"/>
      <c r="Q373" s="704"/>
      <c r="R373" s="195"/>
      <c r="S373" s="195"/>
      <c r="T373" s="180"/>
      <c r="U373" s="180"/>
      <c r="V373" s="200"/>
    </row>
    <row r="374" spans="2:22">
      <c r="B374" s="206" t="str">
        <f>IF('Formulario PPGR5'!$G374="","",CONCATENATE('Formulario PPGR5'!$C374,".",'Formulario PPGR5'!$D374,".",'Formulario PPGR5'!$E374,".",'Formulario PPGR5'!$F374))</f>
        <v/>
      </c>
      <c r="C374" s="206"/>
      <c r="D374" s="206" t="str">
        <f>IF('Formulario PPGR5'!$G374="","",'Formulario PPGR1'!#REF!)</f>
        <v/>
      </c>
      <c r="E374" s="206" t="str">
        <f>IF('Formulario PPGR5'!$G374="","",'Formulario PPGR1'!#REF!)</f>
        <v/>
      </c>
      <c r="F374" s="206" t="str">
        <f>IF('Formulario PPGR5'!$G374="","",'Formulario PPGR1'!#REF!)</f>
        <v/>
      </c>
      <c r="G374" s="192"/>
      <c r="H374" s="701"/>
      <c r="I374" s="734"/>
      <c r="J374" s="701"/>
      <c r="K374" s="698"/>
      <c r="L374" s="702"/>
      <c r="M374" s="703"/>
      <c r="N374" s="703"/>
      <c r="O374" s="212"/>
      <c r="P374" s="704"/>
      <c r="Q374" s="704"/>
      <c r="R374" s="195"/>
      <c r="S374" s="195"/>
      <c r="T374" s="180"/>
      <c r="U374" s="180"/>
      <c r="V374" s="200"/>
    </row>
    <row r="375" spans="2:22">
      <c r="B375" s="206" t="str">
        <f>IF('Formulario PPGR5'!$G375="","",CONCATENATE('Formulario PPGR5'!$C375,".",'Formulario PPGR5'!$D375,".",'Formulario PPGR5'!$E375,".",'Formulario PPGR5'!$F375))</f>
        <v/>
      </c>
      <c r="C375" s="206"/>
      <c r="D375" s="206" t="str">
        <f>IF('Formulario PPGR5'!$G375="","",'Formulario PPGR1'!#REF!)</f>
        <v/>
      </c>
      <c r="E375" s="206" t="str">
        <f>IF('Formulario PPGR5'!$G375="","",'Formulario PPGR1'!#REF!)</f>
        <v/>
      </c>
      <c r="F375" s="206" t="str">
        <f>IF('Formulario PPGR5'!$G375="","",'Formulario PPGR1'!#REF!)</f>
        <v/>
      </c>
      <c r="G375" s="192"/>
      <c r="H375" s="701"/>
      <c r="I375" s="734"/>
      <c r="J375" s="701"/>
      <c r="K375" s="698"/>
      <c r="L375" s="702"/>
      <c r="M375" s="703"/>
      <c r="N375" s="703"/>
      <c r="O375" s="212"/>
      <c r="P375" s="704"/>
      <c r="Q375" s="704"/>
      <c r="R375" s="195"/>
      <c r="S375" s="195"/>
      <c r="T375" s="180"/>
      <c r="U375" s="180"/>
      <c r="V375" s="200"/>
    </row>
    <row r="376" spans="2:22">
      <c r="B376" s="206" t="str">
        <f>IF('Formulario PPGR5'!$G376="","",CONCATENATE('Formulario PPGR5'!$C376,".",'Formulario PPGR5'!$D376,".",'Formulario PPGR5'!$E376,".",'Formulario PPGR5'!$F376))</f>
        <v/>
      </c>
      <c r="C376" s="206"/>
      <c r="D376" s="206" t="str">
        <f>IF('Formulario PPGR5'!$G376="","",'Formulario PPGR1'!#REF!)</f>
        <v/>
      </c>
      <c r="E376" s="206" t="str">
        <f>IF('Formulario PPGR5'!$G376="","",'Formulario PPGR1'!#REF!)</f>
        <v/>
      </c>
      <c r="F376" s="206" t="str">
        <f>IF('Formulario PPGR5'!$G376="","",'Formulario PPGR1'!#REF!)</f>
        <v/>
      </c>
      <c r="G376" s="192"/>
      <c r="H376" s="701"/>
      <c r="I376" s="734"/>
      <c r="J376" s="701"/>
      <c r="K376" s="698"/>
      <c r="L376" s="702"/>
      <c r="M376" s="703"/>
      <c r="N376" s="703"/>
      <c r="O376" s="212"/>
      <c r="P376" s="704"/>
      <c r="Q376" s="704"/>
      <c r="R376" s="195"/>
      <c r="S376" s="195"/>
      <c r="T376" s="180"/>
      <c r="U376" s="180"/>
      <c r="V376" s="200"/>
    </row>
    <row r="377" spans="2:22">
      <c r="B377" s="206" t="str">
        <f>IF('Formulario PPGR5'!$G377="","",CONCATENATE('Formulario PPGR5'!$C377,".",'Formulario PPGR5'!$D377,".",'Formulario PPGR5'!$E377,".",'Formulario PPGR5'!$F377))</f>
        <v/>
      </c>
      <c r="C377" s="206"/>
      <c r="D377" s="206" t="str">
        <f>IF('Formulario PPGR5'!$G377="","",'Formulario PPGR1'!#REF!)</f>
        <v/>
      </c>
      <c r="E377" s="206" t="str">
        <f>IF('Formulario PPGR5'!$G377="","",'Formulario PPGR1'!#REF!)</f>
        <v/>
      </c>
      <c r="F377" s="206" t="str">
        <f>IF('Formulario PPGR5'!$G377="","",'Formulario PPGR1'!#REF!)</f>
        <v/>
      </c>
      <c r="G377" s="192"/>
      <c r="H377" s="701"/>
      <c r="I377" s="734"/>
      <c r="J377" s="701"/>
      <c r="K377" s="698"/>
      <c r="L377" s="702"/>
      <c r="M377" s="703"/>
      <c r="N377" s="703"/>
      <c r="O377" s="212"/>
      <c r="P377" s="704"/>
      <c r="Q377" s="704"/>
      <c r="R377" s="195"/>
      <c r="S377" s="195"/>
      <c r="T377" s="180"/>
      <c r="U377" s="180"/>
      <c r="V377" s="200"/>
    </row>
    <row r="378" spans="2:22">
      <c r="B378" s="206" t="str">
        <f>IF('Formulario PPGR5'!$G378="","",CONCATENATE('Formulario PPGR5'!$C378,".",'Formulario PPGR5'!$D378,".",'Formulario PPGR5'!$E378,".",'Formulario PPGR5'!$F378))</f>
        <v/>
      </c>
      <c r="C378" s="206"/>
      <c r="D378" s="206" t="str">
        <f>IF('Formulario PPGR5'!$G378="","",'Formulario PPGR1'!#REF!)</f>
        <v/>
      </c>
      <c r="E378" s="206" t="str">
        <f>IF('Formulario PPGR5'!$G378="","",'Formulario PPGR1'!#REF!)</f>
        <v/>
      </c>
      <c r="F378" s="206" t="str">
        <f>IF('Formulario PPGR5'!$G378="","",'Formulario PPGR1'!#REF!)</f>
        <v/>
      </c>
      <c r="G378" s="192"/>
      <c r="H378" s="701"/>
      <c r="I378" s="734"/>
      <c r="J378" s="701"/>
      <c r="K378" s="698"/>
      <c r="L378" s="702"/>
      <c r="M378" s="703"/>
      <c r="N378" s="703"/>
      <c r="O378" s="212"/>
      <c r="P378" s="704"/>
      <c r="Q378" s="704"/>
      <c r="R378" s="195"/>
      <c r="S378" s="195"/>
      <c r="T378" s="180"/>
      <c r="U378" s="180"/>
      <c r="V378" s="200"/>
    </row>
    <row r="379" spans="2:22">
      <c r="B379" s="206" t="str">
        <f>IF('Formulario PPGR5'!$G379="","",CONCATENATE('Formulario PPGR5'!$C379,".",'Formulario PPGR5'!$D379,".",'Formulario PPGR5'!$E379,".",'Formulario PPGR5'!$F379))</f>
        <v/>
      </c>
      <c r="C379" s="206"/>
      <c r="D379" s="206" t="str">
        <f>IF('Formulario PPGR5'!$G379="","",'Formulario PPGR1'!#REF!)</f>
        <v/>
      </c>
      <c r="E379" s="206" t="str">
        <f>IF('Formulario PPGR5'!$G379="","",'Formulario PPGR1'!#REF!)</f>
        <v/>
      </c>
      <c r="F379" s="206" t="str">
        <f>IF('Formulario PPGR5'!$G379="","",'Formulario PPGR1'!#REF!)</f>
        <v/>
      </c>
      <c r="G379" s="192"/>
      <c r="H379" s="701"/>
      <c r="I379" s="734"/>
      <c r="J379" s="701"/>
      <c r="K379" s="698"/>
      <c r="L379" s="702"/>
      <c r="M379" s="703"/>
      <c r="N379" s="703"/>
      <c r="O379" s="212"/>
      <c r="P379" s="704"/>
      <c r="Q379" s="704"/>
      <c r="R379" s="195"/>
      <c r="S379" s="195"/>
      <c r="T379" s="180"/>
      <c r="U379" s="180"/>
      <c r="V379" s="200"/>
    </row>
    <row r="380" spans="2:22">
      <c r="B380" s="206" t="str">
        <f>IF('Formulario PPGR5'!$G380="","",CONCATENATE('Formulario PPGR5'!$C380,".",'Formulario PPGR5'!$D380,".",'Formulario PPGR5'!$E380,".",'Formulario PPGR5'!$F380))</f>
        <v/>
      </c>
      <c r="C380" s="206"/>
      <c r="D380" s="206" t="str">
        <f>IF('Formulario PPGR5'!$G380="","",'Formulario PPGR1'!#REF!)</f>
        <v/>
      </c>
      <c r="E380" s="206" t="str">
        <f>IF('Formulario PPGR5'!$G380="","",'Formulario PPGR1'!#REF!)</f>
        <v/>
      </c>
      <c r="F380" s="206" t="str">
        <f>IF('Formulario PPGR5'!$G380="","",'Formulario PPGR1'!#REF!)</f>
        <v/>
      </c>
      <c r="G380" s="192"/>
      <c r="H380" s="701"/>
      <c r="I380" s="734"/>
      <c r="J380" s="701"/>
      <c r="K380" s="698"/>
      <c r="L380" s="702"/>
      <c r="M380" s="703"/>
      <c r="N380" s="703"/>
      <c r="O380" s="212"/>
      <c r="P380" s="704"/>
      <c r="Q380" s="704"/>
      <c r="R380" s="195"/>
      <c r="S380" s="195"/>
      <c r="T380" s="180"/>
      <c r="U380" s="180"/>
      <c r="V380" s="200"/>
    </row>
    <row r="381" spans="2:22">
      <c r="B381" s="206" t="str">
        <f>IF('Formulario PPGR5'!$G381="","",CONCATENATE('Formulario PPGR5'!$C381,".",'Formulario PPGR5'!$D381,".",'Formulario PPGR5'!$E381,".",'Formulario PPGR5'!$F381))</f>
        <v/>
      </c>
      <c r="C381" s="206"/>
      <c r="D381" s="206" t="str">
        <f>IF('Formulario PPGR5'!$G381="","",'Formulario PPGR1'!#REF!)</f>
        <v/>
      </c>
      <c r="E381" s="206" t="str">
        <f>IF('Formulario PPGR5'!$G381="","",'Formulario PPGR1'!#REF!)</f>
        <v/>
      </c>
      <c r="F381" s="206" t="str">
        <f>IF('Formulario PPGR5'!$G381="","",'Formulario PPGR1'!#REF!)</f>
        <v/>
      </c>
      <c r="G381" s="192"/>
      <c r="H381" s="701"/>
      <c r="I381" s="734"/>
      <c r="J381" s="701"/>
      <c r="K381" s="698"/>
      <c r="L381" s="192"/>
      <c r="M381" s="211"/>
      <c r="N381" s="211"/>
      <c r="O381" s="212"/>
      <c r="P381" s="213"/>
      <c r="Q381" s="213"/>
      <c r="R381" s="195"/>
      <c r="S381" s="195"/>
      <c r="T381" s="180"/>
      <c r="U381" s="180"/>
      <c r="V381" s="200"/>
    </row>
    <row r="382" spans="2:22">
      <c r="B382" s="206" t="str">
        <f>IF('Formulario PPGR5'!$G382="","",CONCATENATE('Formulario PPGR5'!$C382,".",'Formulario PPGR5'!$D382,".",'Formulario PPGR5'!$E382,".",'Formulario PPGR5'!$F382))</f>
        <v/>
      </c>
      <c r="C382" s="206"/>
      <c r="D382" s="206" t="str">
        <f>IF('Formulario PPGR5'!$G382="","",'Formulario PPGR1'!#REF!)</f>
        <v/>
      </c>
      <c r="E382" s="206" t="str">
        <f>IF('Formulario PPGR5'!$G382="","",'Formulario PPGR1'!#REF!)</f>
        <v/>
      </c>
      <c r="F382" s="206" t="str">
        <f>IF('Formulario PPGR5'!$G382="","",'Formulario PPGR1'!#REF!)</f>
        <v/>
      </c>
      <c r="G382" s="192"/>
      <c r="H382" s="701"/>
      <c r="I382" s="734"/>
      <c r="J382" s="701"/>
      <c r="K382" s="698"/>
      <c r="L382" s="192"/>
      <c r="M382" s="211"/>
      <c r="N382" s="211"/>
      <c r="O382" s="212"/>
      <c r="P382" s="213"/>
      <c r="Q382" s="213"/>
      <c r="R382" s="195"/>
      <c r="S382" s="195"/>
      <c r="T382" s="180"/>
      <c r="U382" s="180"/>
      <c r="V382" s="200"/>
    </row>
    <row r="383" spans="2:22">
      <c r="B383" s="206" t="str">
        <f>IF('Formulario PPGR5'!$G383="","",CONCATENATE('Formulario PPGR5'!$C383,".",'Formulario PPGR5'!$D383,".",'Formulario PPGR5'!$E383,".",'Formulario PPGR5'!$F383))</f>
        <v/>
      </c>
      <c r="C383" s="206"/>
      <c r="D383" s="206" t="str">
        <f>IF('Formulario PPGR5'!$G383="","",'Formulario PPGR1'!#REF!)</f>
        <v/>
      </c>
      <c r="E383" s="206" t="str">
        <f>IF('Formulario PPGR5'!$G383="","",'Formulario PPGR1'!#REF!)</f>
        <v/>
      </c>
      <c r="F383" s="206" t="str">
        <f>IF('Formulario PPGR5'!$G383="","",'Formulario PPGR1'!#REF!)</f>
        <v/>
      </c>
      <c r="G383" s="192"/>
      <c r="H383" s="701"/>
      <c r="I383" s="734"/>
      <c r="J383" s="701"/>
      <c r="K383" s="698"/>
      <c r="L383" s="192"/>
      <c r="M383" s="211"/>
      <c r="N383" s="211"/>
      <c r="O383" s="212"/>
      <c r="P383" s="213"/>
      <c r="Q383" s="213"/>
      <c r="R383" s="195"/>
      <c r="S383" s="195"/>
      <c r="T383" s="180"/>
      <c r="U383" s="180"/>
      <c r="V383" s="200"/>
    </row>
    <row r="384" spans="2:22">
      <c r="B384" s="206" t="str">
        <f>IF('Formulario PPGR5'!$G384="","",CONCATENATE('Formulario PPGR5'!$C384,".",'Formulario PPGR5'!$D384,".",'Formulario PPGR5'!$E384,".",'Formulario PPGR5'!$F384))</f>
        <v/>
      </c>
      <c r="C384" s="206"/>
      <c r="D384" s="206" t="str">
        <f>IF('Formulario PPGR5'!$G384="","",'Formulario PPGR1'!#REF!)</f>
        <v/>
      </c>
      <c r="E384" s="206" t="str">
        <f>IF('Formulario PPGR5'!$G384="","",'Formulario PPGR1'!#REF!)</f>
        <v/>
      </c>
      <c r="F384" s="206" t="str">
        <f>IF('Formulario PPGR5'!$G384="","",'Formulario PPGR1'!#REF!)</f>
        <v/>
      </c>
      <c r="G384" s="192"/>
      <c r="H384" s="701"/>
      <c r="I384" s="734"/>
      <c r="J384" s="701"/>
      <c r="K384" s="698"/>
      <c r="L384" s="192"/>
      <c r="M384" s="211"/>
      <c r="N384" s="211"/>
      <c r="O384" s="212"/>
      <c r="P384" s="213"/>
      <c r="Q384" s="213"/>
      <c r="R384" s="195"/>
      <c r="S384" s="195"/>
      <c r="T384" s="180"/>
      <c r="U384" s="180"/>
      <c r="V384" s="200"/>
    </row>
    <row r="385" spans="2:22">
      <c r="B385" s="206" t="str">
        <f>IF('Formulario PPGR5'!$G385="","",CONCATENATE('Formulario PPGR5'!$C385,".",'Formulario PPGR5'!$D385,".",'Formulario PPGR5'!$E385,".",'Formulario PPGR5'!$F385))</f>
        <v/>
      </c>
      <c r="C385" s="206"/>
      <c r="D385" s="206" t="str">
        <f>IF('Formulario PPGR5'!$G385="","",'Formulario PPGR1'!#REF!)</f>
        <v/>
      </c>
      <c r="E385" s="206" t="str">
        <f>IF('Formulario PPGR5'!$G385="","",'Formulario PPGR1'!#REF!)</f>
        <v/>
      </c>
      <c r="F385" s="206" t="str">
        <f>IF('Formulario PPGR5'!$G385="","",'Formulario PPGR1'!#REF!)</f>
        <v/>
      </c>
      <c r="G385" s="192"/>
      <c r="H385" s="701"/>
      <c r="I385" s="734"/>
      <c r="J385" s="701"/>
      <c r="K385" s="698"/>
      <c r="L385" s="192"/>
      <c r="M385" s="211"/>
      <c r="N385" s="211"/>
      <c r="O385" s="212"/>
      <c r="P385" s="213"/>
      <c r="Q385" s="213"/>
      <c r="R385" s="195"/>
      <c r="S385" s="195"/>
      <c r="T385" s="180"/>
      <c r="U385" s="180"/>
      <c r="V385" s="200"/>
    </row>
    <row r="386" spans="2:22">
      <c r="B386" s="206" t="str">
        <f>IF('Formulario PPGR5'!$G386="","",CONCATENATE('Formulario PPGR5'!$C386,".",'Formulario PPGR5'!$D386,".",'Formulario PPGR5'!$E386,".",'Formulario PPGR5'!$F386))</f>
        <v/>
      </c>
      <c r="C386" s="206"/>
      <c r="D386" s="206" t="str">
        <f>IF('Formulario PPGR5'!$G386="","",'Formulario PPGR1'!#REF!)</f>
        <v/>
      </c>
      <c r="E386" s="206" t="str">
        <f>IF('Formulario PPGR5'!$G386="","",'Formulario PPGR1'!#REF!)</f>
        <v/>
      </c>
      <c r="F386" s="206" t="str">
        <f>IF('Formulario PPGR5'!$G386="","",'Formulario PPGR1'!#REF!)</f>
        <v/>
      </c>
      <c r="G386" s="192"/>
      <c r="H386" s="701"/>
      <c r="I386" s="734"/>
      <c r="J386" s="701"/>
      <c r="K386" s="698"/>
      <c r="L386" s="192"/>
      <c r="M386" s="211"/>
      <c r="N386" s="211"/>
      <c r="O386" s="212"/>
      <c r="P386" s="213"/>
      <c r="Q386" s="213"/>
      <c r="R386" s="195"/>
      <c r="S386" s="195"/>
      <c r="T386" s="180"/>
      <c r="U386" s="180"/>
      <c r="V386" s="200"/>
    </row>
    <row r="387" spans="2:22">
      <c r="B387" s="206" t="str">
        <f>IF('Formulario PPGR5'!$G387="","",CONCATENATE('Formulario PPGR5'!$C387,".",'Formulario PPGR5'!$D387,".",'Formulario PPGR5'!$E387,".",'Formulario PPGR5'!$F387))</f>
        <v/>
      </c>
      <c r="C387" s="206"/>
      <c r="D387" s="206" t="str">
        <f>IF('Formulario PPGR5'!$G387="","",'Formulario PPGR1'!#REF!)</f>
        <v/>
      </c>
      <c r="E387" s="206" t="str">
        <f>IF('Formulario PPGR5'!$G387="","",'Formulario PPGR1'!#REF!)</f>
        <v/>
      </c>
      <c r="F387" s="206" t="str">
        <f>IF('Formulario PPGR5'!$G387="","",'Formulario PPGR1'!#REF!)</f>
        <v/>
      </c>
      <c r="G387" s="192"/>
      <c r="H387" s="701"/>
      <c r="I387" s="734"/>
      <c r="J387" s="701"/>
      <c r="K387" s="698"/>
      <c r="L387" s="192"/>
      <c r="M387" s="211"/>
      <c r="N387" s="211"/>
      <c r="O387" s="212"/>
      <c r="P387" s="213"/>
      <c r="Q387" s="213"/>
      <c r="R387" s="195"/>
      <c r="S387" s="195"/>
      <c r="T387" s="180"/>
      <c r="U387" s="180"/>
      <c r="V387" s="200"/>
    </row>
    <row r="388" spans="2:22">
      <c r="B388" s="206" t="str">
        <f>IF('Formulario PPGR5'!$G388="","",CONCATENATE('Formulario PPGR5'!$C388,".",'Formulario PPGR5'!$D388,".",'Formulario PPGR5'!$E388,".",'Formulario PPGR5'!$F388))</f>
        <v/>
      </c>
      <c r="C388" s="206"/>
      <c r="D388" s="206" t="str">
        <f>IF('Formulario PPGR5'!$G388="","",'Formulario PPGR1'!#REF!)</f>
        <v/>
      </c>
      <c r="E388" s="206" t="str">
        <f>IF('Formulario PPGR5'!$G388="","",'Formulario PPGR1'!#REF!)</f>
        <v/>
      </c>
      <c r="F388" s="206" t="str">
        <f>IF('Formulario PPGR5'!$G388="","",'Formulario PPGR1'!#REF!)</f>
        <v/>
      </c>
      <c r="G388" s="192"/>
      <c r="H388" s="701"/>
      <c r="I388" s="734"/>
      <c r="J388" s="701"/>
      <c r="K388" s="698"/>
      <c r="L388" s="702"/>
      <c r="M388" s="703"/>
      <c r="N388" s="703"/>
      <c r="O388" s="212"/>
      <c r="P388" s="704"/>
      <c r="Q388" s="704"/>
      <c r="R388" s="700"/>
      <c r="S388" s="195"/>
      <c r="T388" s="180"/>
      <c r="U388" s="180"/>
      <c r="V388" s="200"/>
    </row>
    <row r="389" spans="2:22">
      <c r="B389" s="206" t="str">
        <f>IF('Formulario PPGR5'!$G389="","",CONCATENATE('Formulario PPGR5'!$C389,".",'Formulario PPGR5'!$D389,".",'Formulario PPGR5'!$E389,".",'Formulario PPGR5'!$F389))</f>
        <v/>
      </c>
      <c r="C389" s="206"/>
      <c r="D389" s="206" t="str">
        <f>IF('Formulario PPGR5'!$G389="","",'Formulario PPGR1'!#REF!)</f>
        <v/>
      </c>
      <c r="E389" s="206" t="str">
        <f>IF('Formulario PPGR5'!$G389="","",'Formulario PPGR1'!#REF!)</f>
        <v/>
      </c>
      <c r="F389" s="206" t="str">
        <f>IF('Formulario PPGR5'!$G389="","",'Formulario PPGR1'!#REF!)</f>
        <v/>
      </c>
      <c r="G389" s="192"/>
      <c r="H389" s="701"/>
      <c r="I389" s="734"/>
      <c r="J389" s="701"/>
      <c r="K389" s="698"/>
      <c r="L389" s="192"/>
      <c r="M389" s="211"/>
      <c r="N389" s="211"/>
      <c r="O389" s="212"/>
      <c r="P389" s="213"/>
      <c r="Q389" s="213"/>
      <c r="R389" s="195"/>
      <c r="S389" s="195"/>
      <c r="T389" s="180"/>
      <c r="U389" s="180"/>
      <c r="V389" s="200"/>
    </row>
    <row r="390" spans="2:22">
      <c r="B390" s="206" t="str">
        <f>IF('Formulario PPGR5'!$G390="","",CONCATENATE('Formulario PPGR5'!$C390,".",'Formulario PPGR5'!$D390,".",'Formulario PPGR5'!$E390,".",'Formulario PPGR5'!$F390))</f>
        <v/>
      </c>
      <c r="C390" s="206"/>
      <c r="D390" s="206" t="str">
        <f>IF('Formulario PPGR5'!$G390="","",'Formulario PPGR1'!#REF!)</f>
        <v/>
      </c>
      <c r="E390" s="206" t="str">
        <f>IF('Formulario PPGR5'!$G390="","",'Formulario PPGR1'!#REF!)</f>
        <v/>
      </c>
      <c r="F390" s="206" t="str">
        <f>IF('Formulario PPGR5'!$G390="","",'Formulario PPGR1'!#REF!)</f>
        <v/>
      </c>
      <c r="G390" s="192"/>
      <c r="H390" s="701"/>
      <c r="I390" s="734"/>
      <c r="J390" s="701"/>
      <c r="K390" s="698"/>
      <c r="L390" s="192"/>
      <c r="M390" s="211"/>
      <c r="N390" s="211"/>
      <c r="O390" s="212"/>
      <c r="P390" s="213"/>
      <c r="Q390" s="213"/>
      <c r="R390" s="195"/>
      <c r="S390" s="195"/>
      <c r="T390" s="180"/>
      <c r="U390" s="180"/>
      <c r="V390" s="200"/>
    </row>
    <row r="391" spans="2:22">
      <c r="B391" s="206" t="str">
        <f>IF('Formulario PPGR5'!$G391="","",CONCATENATE('Formulario PPGR5'!$C391,".",'Formulario PPGR5'!$D391,".",'Formulario PPGR5'!$E391,".",'Formulario PPGR5'!$F391))</f>
        <v/>
      </c>
      <c r="C391" s="206"/>
      <c r="D391" s="206" t="str">
        <f>IF('Formulario PPGR5'!$G391="","",'Formulario PPGR1'!#REF!)</f>
        <v/>
      </c>
      <c r="E391" s="206" t="str">
        <f>IF('Formulario PPGR5'!$G391="","",'Formulario PPGR1'!#REF!)</f>
        <v/>
      </c>
      <c r="F391" s="206" t="str">
        <f>IF('Formulario PPGR5'!$G391="","",'Formulario PPGR1'!#REF!)</f>
        <v/>
      </c>
      <c r="G391" s="192"/>
      <c r="H391" s="701"/>
      <c r="I391" s="734"/>
      <c r="J391" s="701"/>
      <c r="K391" s="698"/>
      <c r="L391" s="192"/>
      <c r="M391" s="211"/>
      <c r="N391" s="211"/>
      <c r="O391" s="212"/>
      <c r="P391" s="213"/>
      <c r="Q391" s="213"/>
      <c r="R391" s="195"/>
      <c r="S391" s="195"/>
      <c r="T391" s="180"/>
      <c r="U391" s="180"/>
      <c r="V391" s="200"/>
    </row>
    <row r="392" spans="2:22">
      <c r="B392" s="206" t="str">
        <f>IF('Formulario PPGR5'!$G392="","",CONCATENATE('Formulario PPGR5'!$C392,".",'Formulario PPGR5'!$D392,".",'Formulario PPGR5'!$E392,".",'Formulario PPGR5'!$F392))</f>
        <v/>
      </c>
      <c r="C392" s="206"/>
      <c r="D392" s="206" t="str">
        <f>IF('Formulario PPGR5'!$G392="","",'Formulario PPGR1'!#REF!)</f>
        <v/>
      </c>
      <c r="E392" s="206" t="str">
        <f>IF('Formulario PPGR5'!$G392="","",'Formulario PPGR1'!#REF!)</f>
        <v/>
      </c>
      <c r="F392" s="206" t="str">
        <f>IF('Formulario PPGR5'!$G392="","",'Formulario PPGR1'!#REF!)</f>
        <v/>
      </c>
      <c r="G392" s="192"/>
      <c r="H392" s="701"/>
      <c r="I392" s="734"/>
      <c r="J392" s="701"/>
      <c r="K392" s="698"/>
      <c r="L392" s="192"/>
      <c r="M392" s="211"/>
      <c r="N392" s="211"/>
      <c r="O392" s="212"/>
      <c r="P392" s="213"/>
      <c r="Q392" s="213"/>
      <c r="R392" s="195"/>
      <c r="S392" s="195"/>
      <c r="T392" s="180"/>
      <c r="U392" s="180"/>
      <c r="V392" s="200"/>
    </row>
    <row r="393" spans="2:22">
      <c r="B393" s="206" t="str">
        <f>IF('Formulario PPGR5'!$G393="","",CONCATENATE('Formulario PPGR5'!$C393,".",'Formulario PPGR5'!$D393,".",'Formulario PPGR5'!$E393,".",'Formulario PPGR5'!$F393))</f>
        <v/>
      </c>
      <c r="C393" s="206"/>
      <c r="D393" s="206" t="str">
        <f>IF('Formulario PPGR5'!$G393="","",'Formulario PPGR1'!#REF!)</f>
        <v/>
      </c>
      <c r="E393" s="206" t="str">
        <f>IF('Formulario PPGR5'!$G393="","",'Formulario PPGR1'!#REF!)</f>
        <v/>
      </c>
      <c r="F393" s="206" t="str">
        <f>IF('Formulario PPGR5'!$G393="","",'Formulario PPGR1'!#REF!)</f>
        <v/>
      </c>
      <c r="G393" s="192"/>
      <c r="H393" s="701"/>
      <c r="I393" s="734"/>
      <c r="J393" s="701"/>
      <c r="K393" s="698"/>
      <c r="L393" s="192"/>
      <c r="M393" s="211"/>
      <c r="N393" s="211"/>
      <c r="O393" s="212"/>
      <c r="P393" s="213"/>
      <c r="Q393" s="213"/>
      <c r="R393" s="195"/>
      <c r="S393" s="195"/>
      <c r="T393" s="180"/>
      <c r="U393" s="180"/>
      <c r="V393" s="200"/>
    </row>
    <row r="394" spans="2:22">
      <c r="B394" s="206" t="str">
        <f>IF('Formulario PPGR5'!$G394="","",CONCATENATE('Formulario PPGR5'!$C394,".",'Formulario PPGR5'!$D394,".",'Formulario PPGR5'!$E394,".",'Formulario PPGR5'!$F394))</f>
        <v/>
      </c>
      <c r="C394" s="206"/>
      <c r="D394" s="206" t="str">
        <f>IF('Formulario PPGR5'!$G394="","",'Formulario PPGR1'!#REF!)</f>
        <v/>
      </c>
      <c r="E394" s="206" t="str">
        <f>IF('Formulario PPGR5'!$G394="","",'Formulario PPGR1'!#REF!)</f>
        <v/>
      </c>
      <c r="F394" s="206" t="str">
        <f>IF('Formulario PPGR5'!$G394="","",'Formulario PPGR1'!#REF!)</f>
        <v/>
      </c>
      <c r="G394" s="192"/>
      <c r="H394" s="701"/>
      <c r="I394" s="734"/>
      <c r="J394" s="701"/>
      <c r="K394" s="698"/>
      <c r="L394" s="192"/>
      <c r="M394" s="211"/>
      <c r="N394" s="211"/>
      <c r="O394" s="212"/>
      <c r="P394" s="213"/>
      <c r="Q394" s="213"/>
      <c r="R394" s="195"/>
      <c r="S394" s="195"/>
      <c r="T394" s="180"/>
      <c r="U394" s="180"/>
      <c r="V394" s="200"/>
    </row>
    <row r="395" spans="2:22">
      <c r="B395" s="206" t="str">
        <f>IF('Formulario PPGR5'!$G395="","",CONCATENATE('Formulario PPGR5'!$C395,".",'Formulario PPGR5'!$D395,".",'Formulario PPGR5'!$E395,".",'Formulario PPGR5'!$F395))</f>
        <v/>
      </c>
      <c r="C395" s="206"/>
      <c r="D395" s="206" t="str">
        <f>IF('Formulario PPGR5'!$G395="","",'Formulario PPGR1'!#REF!)</f>
        <v/>
      </c>
      <c r="E395" s="206" t="str">
        <f>IF('Formulario PPGR5'!$G395="","",'Formulario PPGR1'!#REF!)</f>
        <v/>
      </c>
      <c r="F395" s="206" t="str">
        <f>IF('Formulario PPGR5'!$G395="","",'Formulario PPGR1'!#REF!)</f>
        <v/>
      </c>
      <c r="G395" s="192"/>
      <c r="H395" s="701"/>
      <c r="I395" s="734"/>
      <c r="J395" s="701"/>
      <c r="K395" s="698"/>
      <c r="L395" s="192"/>
      <c r="M395" s="211"/>
      <c r="N395" s="211"/>
      <c r="O395" s="212"/>
      <c r="P395" s="213"/>
      <c r="Q395" s="213"/>
      <c r="R395" s="195"/>
      <c r="S395" s="195"/>
      <c r="T395" s="180"/>
      <c r="U395" s="180"/>
      <c r="V395" s="200"/>
    </row>
    <row r="396" spans="2:22">
      <c r="B396" s="206" t="str">
        <f>IF('Formulario PPGR5'!$G396="","",CONCATENATE('Formulario PPGR5'!$C396,".",'Formulario PPGR5'!$D396,".",'Formulario PPGR5'!$E396,".",'Formulario PPGR5'!$F396))</f>
        <v/>
      </c>
      <c r="C396" s="206"/>
      <c r="D396" s="206" t="str">
        <f>IF('Formulario PPGR5'!$G396="","",'Formulario PPGR1'!#REF!)</f>
        <v/>
      </c>
      <c r="E396" s="206" t="str">
        <f>IF('Formulario PPGR5'!$G396="","",'Formulario PPGR1'!#REF!)</f>
        <v/>
      </c>
      <c r="F396" s="206" t="str">
        <f>IF('Formulario PPGR5'!$G396="","",'Formulario PPGR1'!#REF!)</f>
        <v/>
      </c>
      <c r="G396" s="192"/>
      <c r="H396" s="701"/>
      <c r="I396" s="734"/>
      <c r="J396" s="701"/>
      <c r="K396" s="698"/>
      <c r="L396" s="192"/>
      <c r="M396" s="211"/>
      <c r="N396" s="211"/>
      <c r="O396" s="212"/>
      <c r="P396" s="213"/>
      <c r="Q396" s="213"/>
      <c r="R396" s="195"/>
      <c r="S396" s="195"/>
      <c r="T396" s="180"/>
      <c r="U396" s="180"/>
      <c r="V396" s="200"/>
    </row>
    <row r="397" spans="2:22">
      <c r="B397" s="206" t="str">
        <f>IF('Formulario PPGR5'!$G397="","",CONCATENATE('Formulario PPGR5'!$C397,".",'Formulario PPGR5'!$D397,".",'Formulario PPGR5'!$E397,".",'Formulario PPGR5'!$F397))</f>
        <v/>
      </c>
      <c r="C397" s="206"/>
      <c r="D397" s="206" t="str">
        <f>IF('Formulario PPGR5'!$G397="","",'Formulario PPGR1'!#REF!)</f>
        <v/>
      </c>
      <c r="E397" s="206" t="str">
        <f>IF('Formulario PPGR5'!$G397="","",'Formulario PPGR1'!#REF!)</f>
        <v/>
      </c>
      <c r="F397" s="206" t="str">
        <f>IF('Formulario PPGR5'!$G397="","",'Formulario PPGR1'!#REF!)</f>
        <v/>
      </c>
      <c r="G397" s="192"/>
      <c r="H397" s="701"/>
      <c r="I397" s="734"/>
      <c r="J397" s="701"/>
      <c r="K397" s="698"/>
      <c r="L397" s="192"/>
      <c r="M397" s="211"/>
      <c r="N397" s="211"/>
      <c r="O397" s="212"/>
      <c r="P397" s="213"/>
      <c r="Q397" s="213"/>
      <c r="R397" s="195"/>
      <c r="S397" s="195"/>
      <c r="T397" s="180"/>
      <c r="U397" s="180"/>
      <c r="V397" s="200"/>
    </row>
    <row r="398" spans="2:22">
      <c r="B398" s="206" t="str">
        <f>IF('Formulario PPGR5'!$G398="","",CONCATENATE('Formulario PPGR5'!$C398,".",'Formulario PPGR5'!$D398,".",'Formulario PPGR5'!$E398,".",'Formulario PPGR5'!$F398))</f>
        <v/>
      </c>
      <c r="C398" s="206"/>
      <c r="D398" s="206" t="str">
        <f>IF('Formulario PPGR5'!$G398="","",'Formulario PPGR1'!#REF!)</f>
        <v/>
      </c>
      <c r="E398" s="206" t="str">
        <f>IF('Formulario PPGR5'!$G398="","",'Formulario PPGR1'!#REF!)</f>
        <v/>
      </c>
      <c r="F398" s="206" t="str">
        <f>IF('Formulario PPGR5'!$G398="","",'Formulario PPGR1'!#REF!)</f>
        <v/>
      </c>
      <c r="G398" s="192"/>
      <c r="H398" s="701"/>
      <c r="I398" s="734"/>
      <c r="J398" s="701"/>
      <c r="K398" s="698"/>
      <c r="L398" s="192"/>
      <c r="M398" s="211"/>
      <c r="N398" s="211"/>
      <c r="O398" s="212"/>
      <c r="P398" s="213"/>
      <c r="Q398" s="213"/>
      <c r="R398" s="195"/>
      <c r="S398" s="195"/>
      <c r="T398" s="180"/>
      <c r="U398" s="180"/>
      <c r="V398" s="200"/>
    </row>
    <row r="399" spans="2:22">
      <c r="B399" s="206" t="str">
        <f>IF('Formulario PPGR5'!$G399="","",CONCATENATE('Formulario PPGR5'!$C399,".",'Formulario PPGR5'!$D399,".",'Formulario PPGR5'!$E399,".",'Formulario PPGR5'!$F399))</f>
        <v/>
      </c>
      <c r="C399" s="206"/>
      <c r="D399" s="206" t="str">
        <f>IF('Formulario PPGR5'!$G399="","",'Formulario PPGR1'!#REF!)</f>
        <v/>
      </c>
      <c r="E399" s="206" t="str">
        <f>IF('Formulario PPGR5'!$G399="","",'Formulario PPGR1'!#REF!)</f>
        <v/>
      </c>
      <c r="F399" s="206" t="str">
        <f>IF('Formulario PPGR5'!$G399="","",'Formulario PPGR1'!#REF!)</f>
        <v/>
      </c>
      <c r="G399" s="192"/>
      <c r="H399" s="701"/>
      <c r="I399" s="734"/>
      <c r="J399" s="701"/>
      <c r="K399" s="698"/>
      <c r="L399" s="192"/>
      <c r="M399" s="211"/>
      <c r="N399" s="211"/>
      <c r="O399" s="212"/>
      <c r="P399" s="213"/>
      <c r="Q399" s="213"/>
      <c r="R399" s="195"/>
      <c r="S399" s="195"/>
      <c r="T399" s="180"/>
      <c r="U399" s="180"/>
      <c r="V399" s="200"/>
    </row>
    <row r="400" spans="2:22">
      <c r="B400" s="206" t="str">
        <f>IF('Formulario PPGR5'!$G400="","",CONCATENATE('Formulario PPGR5'!$C400,".",'Formulario PPGR5'!$D400,".",'Formulario PPGR5'!$E400,".",'Formulario PPGR5'!$F400))</f>
        <v/>
      </c>
      <c r="C400" s="206"/>
      <c r="D400" s="206" t="str">
        <f>IF('Formulario PPGR5'!$G400="","",'Formulario PPGR1'!#REF!)</f>
        <v/>
      </c>
      <c r="E400" s="206" t="str">
        <f>IF('Formulario PPGR5'!$G400="","",'Formulario PPGR1'!#REF!)</f>
        <v/>
      </c>
      <c r="F400" s="206" t="str">
        <f>IF('Formulario PPGR5'!$G400="","",'Formulario PPGR1'!#REF!)</f>
        <v/>
      </c>
      <c r="G400" s="192"/>
      <c r="H400" s="701"/>
      <c r="I400" s="734"/>
      <c r="J400" s="701"/>
      <c r="K400" s="698"/>
      <c r="L400" s="192"/>
      <c r="M400" s="211"/>
      <c r="N400" s="211"/>
      <c r="O400" s="212"/>
      <c r="P400" s="213"/>
      <c r="Q400" s="213"/>
      <c r="R400" s="195"/>
      <c r="S400" s="195"/>
      <c r="T400" s="180"/>
      <c r="U400" s="180"/>
      <c r="V400" s="200"/>
    </row>
    <row r="401" spans="2:22">
      <c r="B401" s="206" t="str">
        <f>IF('Formulario PPGR5'!$G401="","",CONCATENATE('Formulario PPGR5'!$C401,".",'Formulario PPGR5'!$D401,".",'Formulario PPGR5'!$E401,".",'Formulario PPGR5'!$F401))</f>
        <v/>
      </c>
      <c r="C401" s="206"/>
      <c r="D401" s="206" t="str">
        <f>IF('Formulario PPGR5'!$G401="","",'Formulario PPGR1'!#REF!)</f>
        <v/>
      </c>
      <c r="E401" s="206" t="str">
        <f>IF('Formulario PPGR5'!$G401="","",'Formulario PPGR1'!#REF!)</f>
        <v/>
      </c>
      <c r="F401" s="206" t="str">
        <f>IF('Formulario PPGR5'!$G401="","",'Formulario PPGR1'!#REF!)</f>
        <v/>
      </c>
      <c r="G401" s="192"/>
      <c r="H401" s="701"/>
      <c r="I401" s="734"/>
      <c r="J401" s="701"/>
      <c r="K401" s="698"/>
      <c r="L401" s="192"/>
      <c r="M401" s="211"/>
      <c r="N401" s="211"/>
      <c r="O401" s="212"/>
      <c r="P401" s="211"/>
      <c r="Q401" s="211"/>
      <c r="R401" s="194"/>
      <c r="S401" s="195"/>
      <c r="T401" s="180"/>
      <c r="U401" s="180"/>
      <c r="V401" s="200"/>
    </row>
    <row r="402" spans="2:22">
      <c r="B402" s="206" t="str">
        <f>IF('Formulario PPGR5'!$G402="","",CONCATENATE('Formulario PPGR5'!$C402,".",'Formulario PPGR5'!$D402,".",'Formulario PPGR5'!$E402,".",'Formulario PPGR5'!$F402))</f>
        <v/>
      </c>
      <c r="C402" s="206"/>
      <c r="D402" s="206" t="str">
        <f>IF('Formulario PPGR5'!$G402="","",'Formulario PPGR1'!#REF!)</f>
        <v/>
      </c>
      <c r="E402" s="206" t="str">
        <f>IF('Formulario PPGR5'!$G402="","",'Formulario PPGR1'!#REF!)</f>
        <v/>
      </c>
      <c r="F402" s="206" t="str">
        <f>IF('Formulario PPGR5'!$G402="","",'Formulario PPGR1'!#REF!)</f>
        <v/>
      </c>
      <c r="G402" s="192"/>
      <c r="H402" s="701"/>
      <c r="I402" s="734"/>
      <c r="J402" s="701"/>
      <c r="K402" s="698"/>
      <c r="L402" s="702"/>
      <c r="M402" s="703"/>
      <c r="N402" s="703"/>
      <c r="O402" s="212"/>
      <c r="P402" s="704"/>
      <c r="Q402" s="704"/>
      <c r="R402" s="700"/>
      <c r="S402" s="195"/>
      <c r="T402" s="180"/>
      <c r="U402" s="180"/>
      <c r="V402" s="200"/>
    </row>
    <row r="403" spans="2:22">
      <c r="B403" s="206" t="str">
        <f>IF('Formulario PPGR5'!$G403="","",CONCATENATE('Formulario PPGR5'!$C403,".",'Formulario PPGR5'!$D403,".",'Formulario PPGR5'!$E403,".",'Formulario PPGR5'!$F403))</f>
        <v/>
      </c>
      <c r="C403" s="206"/>
      <c r="D403" s="206" t="str">
        <f>IF('Formulario PPGR5'!$G403="","",'Formulario PPGR1'!#REF!)</f>
        <v/>
      </c>
      <c r="E403" s="206" t="str">
        <f>IF('Formulario PPGR5'!$G403="","",'Formulario PPGR1'!#REF!)</f>
        <v/>
      </c>
      <c r="F403" s="206" t="str">
        <f>IF('Formulario PPGR5'!$G403="","",'Formulario PPGR1'!#REF!)</f>
        <v/>
      </c>
      <c r="G403" s="192"/>
      <c r="H403" s="701"/>
      <c r="I403" s="734"/>
      <c r="J403" s="701"/>
      <c r="K403" s="698"/>
      <c r="L403" s="702"/>
      <c r="M403" s="703"/>
      <c r="N403" s="703"/>
      <c r="O403" s="212"/>
      <c r="P403" s="704"/>
      <c r="Q403" s="704"/>
      <c r="R403" s="700"/>
      <c r="S403" s="195"/>
      <c r="T403" s="180"/>
      <c r="U403" s="180"/>
      <c r="V403" s="200"/>
    </row>
    <row r="404" spans="2:22">
      <c r="B404" s="206" t="str">
        <f>IF('Formulario PPGR5'!$G404="","",CONCATENATE('Formulario PPGR5'!$C404,".",'Formulario PPGR5'!$D404,".",'Formulario PPGR5'!$E404,".",'Formulario PPGR5'!$F404))</f>
        <v/>
      </c>
      <c r="C404" s="206"/>
      <c r="D404" s="206" t="str">
        <f>IF('Formulario PPGR5'!$G404="","",'Formulario PPGR1'!#REF!)</f>
        <v/>
      </c>
      <c r="E404" s="206" t="str">
        <f>IF('Formulario PPGR5'!$G404="","",'Formulario PPGR1'!#REF!)</f>
        <v/>
      </c>
      <c r="F404" s="206" t="str">
        <f>IF('Formulario PPGR5'!$G404="","",'Formulario PPGR1'!#REF!)</f>
        <v/>
      </c>
      <c r="G404" s="192"/>
      <c r="H404" s="701"/>
      <c r="I404" s="734"/>
      <c r="J404" s="701"/>
      <c r="K404" s="698"/>
      <c r="L404" s="702"/>
      <c r="M404" s="703"/>
      <c r="N404" s="703"/>
      <c r="O404" s="212"/>
      <c r="P404" s="704"/>
      <c r="Q404" s="704"/>
      <c r="R404" s="700"/>
      <c r="S404" s="195"/>
      <c r="T404" s="180"/>
      <c r="U404" s="180"/>
      <c r="V404" s="200"/>
    </row>
    <row r="405" spans="2:22">
      <c r="B405" s="206" t="str">
        <f>IF('Formulario PPGR5'!$G405="","",CONCATENATE('Formulario PPGR5'!$C405,".",'Formulario PPGR5'!$D405,".",'Formulario PPGR5'!$E405,".",'Formulario PPGR5'!$F405))</f>
        <v/>
      </c>
      <c r="C405" s="206"/>
      <c r="D405" s="206" t="str">
        <f>IF('Formulario PPGR5'!$G405="","",'Formulario PPGR1'!#REF!)</f>
        <v/>
      </c>
      <c r="E405" s="206" t="str">
        <f>IF('Formulario PPGR5'!$G405="","",'Formulario PPGR1'!#REF!)</f>
        <v/>
      </c>
      <c r="F405" s="206" t="str">
        <f>IF('Formulario PPGR5'!$G405="","",'Formulario PPGR1'!#REF!)</f>
        <v/>
      </c>
      <c r="G405" s="192"/>
      <c r="H405" s="701"/>
      <c r="I405" s="734"/>
      <c r="J405" s="701"/>
      <c r="K405" s="698"/>
      <c r="L405" s="702"/>
      <c r="M405" s="703"/>
      <c r="N405" s="703"/>
      <c r="O405" s="212"/>
      <c r="P405" s="704"/>
      <c r="Q405" s="704"/>
      <c r="R405" s="700"/>
      <c r="S405" s="195"/>
      <c r="T405" s="180"/>
      <c r="U405" s="180"/>
      <c r="V405" s="200"/>
    </row>
    <row r="406" spans="2:22">
      <c r="B406" s="206" t="str">
        <f>IF('Formulario PPGR5'!$G406="","",CONCATENATE('Formulario PPGR5'!$C406,".",'Formulario PPGR5'!$D406,".",'Formulario PPGR5'!$E406,".",'Formulario PPGR5'!$F406))</f>
        <v/>
      </c>
      <c r="C406" s="206"/>
      <c r="D406" s="206" t="str">
        <f>IF('Formulario PPGR5'!$G406="","",'Formulario PPGR1'!#REF!)</f>
        <v/>
      </c>
      <c r="E406" s="206" t="str">
        <f>IF('Formulario PPGR5'!$G406="","",'Formulario PPGR1'!#REF!)</f>
        <v/>
      </c>
      <c r="F406" s="206" t="str">
        <f>IF('Formulario PPGR5'!$G406="","",'Formulario PPGR1'!#REF!)</f>
        <v/>
      </c>
      <c r="G406" s="192"/>
      <c r="H406" s="701"/>
      <c r="I406" s="734"/>
      <c r="J406" s="701"/>
      <c r="K406" s="698"/>
      <c r="L406" s="702"/>
      <c r="M406" s="703"/>
      <c r="N406" s="703"/>
      <c r="O406" s="212"/>
      <c r="P406" s="704"/>
      <c r="Q406" s="704"/>
      <c r="R406" s="700"/>
      <c r="S406" s="195"/>
      <c r="T406" s="180"/>
      <c r="U406" s="180"/>
      <c r="V406" s="200"/>
    </row>
    <row r="407" spans="2:22">
      <c r="B407" s="206" t="str">
        <f>IF('Formulario PPGR5'!$G407="","",CONCATENATE('Formulario PPGR5'!$C407,".",'Formulario PPGR5'!$D407,".",'Formulario PPGR5'!$E407,".",'Formulario PPGR5'!$F407))</f>
        <v/>
      </c>
      <c r="C407" s="206"/>
      <c r="D407" s="206" t="str">
        <f>IF('Formulario PPGR5'!$G407="","",'Formulario PPGR1'!#REF!)</f>
        <v/>
      </c>
      <c r="E407" s="206" t="str">
        <f>IF('Formulario PPGR5'!$G407="","",'Formulario PPGR1'!#REF!)</f>
        <v/>
      </c>
      <c r="F407" s="206" t="str">
        <f>IF('Formulario PPGR5'!$G407="","",'Formulario PPGR1'!#REF!)</f>
        <v/>
      </c>
      <c r="G407" s="192"/>
      <c r="H407" s="701"/>
      <c r="I407" s="734"/>
      <c r="J407" s="701"/>
      <c r="K407" s="698"/>
      <c r="L407" s="192"/>
      <c r="M407" s="211"/>
      <c r="N407" s="211"/>
      <c r="O407" s="212"/>
      <c r="P407" s="213"/>
      <c r="Q407" s="213"/>
      <c r="R407" s="195"/>
      <c r="S407" s="195"/>
      <c r="T407" s="180"/>
      <c r="U407" s="180"/>
      <c r="V407" s="200"/>
    </row>
    <row r="408" spans="2:22">
      <c r="B408" s="206" t="str">
        <f>IF('Formulario PPGR5'!$G408="","",CONCATENATE('Formulario PPGR5'!$C408,".",'Formulario PPGR5'!$D408,".",'Formulario PPGR5'!$E408,".",'Formulario PPGR5'!$F408))</f>
        <v/>
      </c>
      <c r="C408" s="206"/>
      <c r="D408" s="206" t="str">
        <f>IF('Formulario PPGR5'!$G408="","",'Formulario PPGR1'!#REF!)</f>
        <v/>
      </c>
      <c r="E408" s="206" t="str">
        <f>IF('Formulario PPGR5'!$G408="","",'Formulario PPGR1'!#REF!)</f>
        <v/>
      </c>
      <c r="F408" s="206" t="str">
        <f>IF('Formulario PPGR5'!$G408="","",'Formulario PPGR1'!#REF!)</f>
        <v/>
      </c>
      <c r="G408" s="192"/>
      <c r="H408" s="701"/>
      <c r="I408" s="734"/>
      <c r="J408" s="701"/>
      <c r="K408" s="698"/>
      <c r="L408" s="192"/>
      <c r="M408" s="211"/>
      <c r="N408" s="211"/>
      <c r="O408" s="212"/>
      <c r="P408" s="213"/>
      <c r="Q408" s="213"/>
      <c r="R408" s="195"/>
      <c r="S408" s="195"/>
      <c r="T408" s="180"/>
      <c r="U408" s="180"/>
      <c r="V408" s="200"/>
    </row>
    <row r="409" spans="2:22">
      <c r="B409" s="206" t="str">
        <f>IF('Formulario PPGR5'!$G409="","",CONCATENATE('Formulario PPGR5'!$C409,".",'Formulario PPGR5'!$D409,".",'Formulario PPGR5'!$E409,".",'Formulario PPGR5'!$F409))</f>
        <v/>
      </c>
      <c r="C409" s="206"/>
      <c r="D409" s="206" t="str">
        <f>IF('Formulario PPGR5'!$G409="","",'Formulario PPGR1'!#REF!)</f>
        <v/>
      </c>
      <c r="E409" s="206" t="str">
        <f>IF('Formulario PPGR5'!$G409="","",'Formulario PPGR1'!#REF!)</f>
        <v/>
      </c>
      <c r="F409" s="206" t="str">
        <f>IF('Formulario PPGR5'!$G409="","",'Formulario PPGR1'!#REF!)</f>
        <v/>
      </c>
      <c r="G409" s="192"/>
      <c r="H409" s="701"/>
      <c r="I409" s="734"/>
      <c r="J409" s="701"/>
      <c r="K409" s="698"/>
      <c r="L409" s="192"/>
      <c r="M409" s="211"/>
      <c r="N409" s="211"/>
      <c r="O409" s="212"/>
      <c r="P409" s="213"/>
      <c r="Q409" s="213"/>
      <c r="R409" s="195"/>
      <c r="S409" s="195"/>
      <c r="T409" s="180"/>
      <c r="U409" s="180"/>
      <c r="V409" s="200"/>
    </row>
    <row r="410" spans="2:22">
      <c r="B410" s="206" t="str">
        <f>IF('Formulario PPGR5'!$G410="","",CONCATENATE('Formulario PPGR5'!$C410,".",'Formulario PPGR5'!$D410,".",'Formulario PPGR5'!$E410,".",'Formulario PPGR5'!$F410))</f>
        <v/>
      </c>
      <c r="C410" s="206"/>
      <c r="D410" s="206" t="str">
        <f>IF('Formulario PPGR5'!$G410="","",'Formulario PPGR1'!#REF!)</f>
        <v/>
      </c>
      <c r="E410" s="206" t="str">
        <f>IF('Formulario PPGR5'!$G410="","",'Formulario PPGR1'!#REF!)</f>
        <v/>
      </c>
      <c r="F410" s="206" t="str">
        <f>IF('Formulario PPGR5'!$G410="","",'Formulario PPGR1'!#REF!)</f>
        <v/>
      </c>
      <c r="G410" s="192"/>
      <c r="H410" s="701"/>
      <c r="I410" s="734"/>
      <c r="J410" s="701"/>
      <c r="K410" s="698"/>
      <c r="L410" s="192"/>
      <c r="M410" s="211"/>
      <c r="N410" s="211"/>
      <c r="O410" s="212"/>
      <c r="P410" s="211"/>
      <c r="Q410" s="211"/>
      <c r="R410" s="194"/>
      <c r="S410" s="195"/>
      <c r="T410" s="180"/>
      <c r="U410" s="180"/>
      <c r="V410" s="200"/>
    </row>
    <row r="411" spans="2:22">
      <c r="B411" s="206" t="str">
        <f>IF('Formulario PPGR5'!$G411="","",CONCATENATE('Formulario PPGR5'!$C411,".",'Formulario PPGR5'!$D411,".",'Formulario PPGR5'!$E411,".",'Formulario PPGR5'!$F411))</f>
        <v/>
      </c>
      <c r="C411" s="206"/>
      <c r="D411" s="206" t="str">
        <f>IF('Formulario PPGR5'!$G411="","",'Formulario PPGR1'!#REF!)</f>
        <v/>
      </c>
      <c r="E411" s="206" t="str">
        <f>IF('Formulario PPGR5'!$G411="","",'Formulario PPGR1'!#REF!)</f>
        <v/>
      </c>
      <c r="F411" s="206" t="str">
        <f>IF('Formulario PPGR5'!$G411="","",'Formulario PPGR1'!#REF!)</f>
        <v/>
      </c>
      <c r="G411" s="192"/>
      <c r="H411" s="701"/>
      <c r="I411" s="734"/>
      <c r="J411" s="701"/>
      <c r="K411" s="698"/>
      <c r="L411" s="702"/>
      <c r="M411" s="703"/>
      <c r="N411" s="703"/>
      <c r="O411" s="212"/>
      <c r="P411" s="704"/>
      <c r="Q411" s="704"/>
      <c r="R411" s="700"/>
      <c r="S411" s="195"/>
      <c r="T411" s="180"/>
      <c r="U411" s="180"/>
      <c r="V411" s="200"/>
    </row>
    <row r="412" spans="2:22">
      <c r="B412" s="206" t="str">
        <f>IF('Formulario PPGR5'!$G412="","",CONCATENATE('Formulario PPGR5'!$C412,".",'Formulario PPGR5'!$D412,".",'Formulario PPGR5'!$E412,".",'Formulario PPGR5'!$F412))</f>
        <v/>
      </c>
      <c r="C412" s="206"/>
      <c r="D412" s="206" t="str">
        <f>IF('Formulario PPGR5'!$G412="","",'Formulario PPGR1'!#REF!)</f>
        <v/>
      </c>
      <c r="E412" s="206" t="str">
        <f>IF('Formulario PPGR5'!$G412="","",'Formulario PPGR1'!#REF!)</f>
        <v/>
      </c>
      <c r="F412" s="206" t="str">
        <f>IF('Formulario PPGR5'!$G412="","",'Formulario PPGR1'!#REF!)</f>
        <v/>
      </c>
      <c r="G412" s="192"/>
      <c r="H412" s="701"/>
      <c r="I412" s="734"/>
      <c r="J412" s="701"/>
      <c r="K412" s="698"/>
      <c r="L412" s="702"/>
      <c r="M412" s="703"/>
      <c r="N412" s="703"/>
      <c r="O412" s="212"/>
      <c r="P412" s="704"/>
      <c r="Q412" s="704"/>
      <c r="R412" s="700"/>
      <c r="S412" s="195"/>
      <c r="T412" s="180"/>
      <c r="U412" s="180"/>
      <c r="V412" s="200"/>
    </row>
    <row r="413" spans="2:22">
      <c r="B413" s="206" t="str">
        <f>IF('Formulario PPGR5'!$G413="","",CONCATENATE('Formulario PPGR5'!$C413,".",'Formulario PPGR5'!$D413,".",'Formulario PPGR5'!$E413,".",'Formulario PPGR5'!$F413))</f>
        <v/>
      </c>
      <c r="C413" s="206"/>
      <c r="D413" s="206" t="str">
        <f>IF('Formulario PPGR5'!$G413="","",'Formulario PPGR1'!#REF!)</f>
        <v/>
      </c>
      <c r="E413" s="206" t="str">
        <f>IF('Formulario PPGR5'!$G413="","",'Formulario PPGR1'!#REF!)</f>
        <v/>
      </c>
      <c r="F413" s="206" t="str">
        <f>IF('Formulario PPGR5'!$G413="","",'Formulario PPGR1'!#REF!)</f>
        <v/>
      </c>
      <c r="G413" s="192"/>
      <c r="H413" s="701"/>
      <c r="I413" s="734"/>
      <c r="J413" s="701"/>
      <c r="K413" s="698"/>
      <c r="L413" s="192"/>
      <c r="M413" s="211"/>
      <c r="N413" s="211"/>
      <c r="O413" s="212"/>
      <c r="P413" s="213"/>
      <c r="Q413" s="213"/>
      <c r="R413" s="195"/>
      <c r="S413" s="195"/>
      <c r="T413" s="180"/>
      <c r="U413" s="180"/>
      <c r="V413" s="200"/>
    </row>
    <row r="414" spans="2:22">
      <c r="B414" s="206" t="str">
        <f>IF('Formulario PPGR5'!$G414="","",CONCATENATE('Formulario PPGR5'!$C414,".",'Formulario PPGR5'!$D414,".",'Formulario PPGR5'!$E414,".",'Formulario PPGR5'!$F414))</f>
        <v/>
      </c>
      <c r="C414" s="206"/>
      <c r="D414" s="206" t="str">
        <f>IF('Formulario PPGR5'!$G414="","",'Formulario PPGR1'!#REF!)</f>
        <v/>
      </c>
      <c r="E414" s="206" t="str">
        <f>IF('Formulario PPGR5'!$G414="","",'Formulario PPGR1'!#REF!)</f>
        <v/>
      </c>
      <c r="F414" s="206" t="str">
        <f>IF('Formulario PPGR5'!$G414="","",'Formulario PPGR1'!#REF!)</f>
        <v/>
      </c>
      <c r="G414" s="192"/>
      <c r="H414" s="701"/>
      <c r="I414" s="734"/>
      <c r="J414" s="701"/>
      <c r="K414" s="701"/>
      <c r="L414" s="192"/>
      <c r="M414" s="211"/>
      <c r="N414" s="211"/>
      <c r="O414" s="212"/>
      <c r="P414" s="213"/>
      <c r="Q414" s="213"/>
      <c r="R414" s="195"/>
      <c r="S414" s="195"/>
      <c r="T414" s="180"/>
      <c r="U414" s="180"/>
      <c r="V414" s="200"/>
    </row>
    <row r="415" spans="2:22">
      <c r="B415" s="206" t="str">
        <f>IF('Formulario PPGR5'!$G415="","",CONCATENATE('Formulario PPGR5'!$C415,".",'Formulario PPGR5'!$D415,".",'Formulario PPGR5'!$E415,".",'Formulario PPGR5'!$F415))</f>
        <v/>
      </c>
      <c r="C415" s="206"/>
      <c r="D415" s="206" t="str">
        <f>IF('Formulario PPGR5'!$G415="","",'Formulario PPGR1'!#REF!)</f>
        <v/>
      </c>
      <c r="E415" s="206" t="str">
        <f>IF('Formulario PPGR5'!$G415="","",'Formulario PPGR1'!#REF!)</f>
        <v/>
      </c>
      <c r="F415" s="206" t="str">
        <f>IF('Formulario PPGR5'!$G415="","",'Formulario PPGR1'!#REF!)</f>
        <v/>
      </c>
      <c r="G415" s="192"/>
      <c r="H415" s="701"/>
      <c r="I415" s="734"/>
      <c r="J415" s="701"/>
      <c r="K415" s="701"/>
      <c r="L415" s="192"/>
      <c r="M415" s="211"/>
      <c r="N415" s="211"/>
      <c r="O415" s="212"/>
      <c r="P415" s="213"/>
      <c r="Q415" s="213"/>
      <c r="R415" s="195"/>
      <c r="S415" s="195"/>
      <c r="T415" s="180"/>
      <c r="U415" s="180"/>
      <c r="V415" s="200"/>
    </row>
    <row r="416" spans="2:22">
      <c r="B416" s="206" t="str">
        <f>IF('Formulario PPGR5'!$G416="","",CONCATENATE('Formulario PPGR5'!$C416,".",'Formulario PPGR5'!$D416,".",'Formulario PPGR5'!$E416,".",'Formulario PPGR5'!$F416))</f>
        <v/>
      </c>
      <c r="C416" s="206"/>
      <c r="D416" s="206" t="str">
        <f>IF('Formulario PPGR5'!$G416="","",'Formulario PPGR1'!#REF!)</f>
        <v/>
      </c>
      <c r="E416" s="206" t="str">
        <f>IF('Formulario PPGR5'!$G416="","",'Formulario PPGR1'!#REF!)</f>
        <v/>
      </c>
      <c r="F416" s="206" t="str">
        <f>IF('Formulario PPGR5'!$G416="","",'Formulario PPGR1'!#REF!)</f>
        <v/>
      </c>
      <c r="G416" s="192"/>
      <c r="H416" s="701"/>
      <c r="I416" s="734"/>
      <c r="J416" s="701"/>
      <c r="K416" s="701"/>
      <c r="L416" s="192"/>
      <c r="M416" s="211"/>
      <c r="N416" s="211"/>
      <c r="O416" s="212"/>
      <c r="P416" s="213"/>
      <c r="Q416" s="213"/>
      <c r="R416" s="195"/>
      <c r="S416" s="195"/>
      <c r="T416" s="180"/>
      <c r="U416" s="180"/>
      <c r="V416" s="200"/>
    </row>
    <row r="417" spans="2:22">
      <c r="B417" s="206" t="str">
        <f>IF('Formulario PPGR5'!$G417="","",CONCATENATE('Formulario PPGR5'!$C417,".",'Formulario PPGR5'!$D417,".",'Formulario PPGR5'!$E417,".",'Formulario PPGR5'!$F417))</f>
        <v/>
      </c>
      <c r="C417" s="206"/>
      <c r="D417" s="206" t="str">
        <f>IF('Formulario PPGR5'!$G417="","",'Formulario PPGR1'!#REF!)</f>
        <v/>
      </c>
      <c r="E417" s="206" t="str">
        <f>IF('Formulario PPGR5'!$G417="","",'Formulario PPGR1'!#REF!)</f>
        <v/>
      </c>
      <c r="F417" s="206" t="str">
        <f>IF('Formulario PPGR5'!$G417="","",'Formulario PPGR1'!#REF!)</f>
        <v/>
      </c>
      <c r="G417" s="192"/>
      <c r="H417" s="701"/>
      <c r="I417" s="734"/>
      <c r="J417" s="701"/>
      <c r="K417" s="701"/>
      <c r="L417" s="192"/>
      <c r="M417" s="211"/>
      <c r="N417" s="211"/>
      <c r="O417" s="212"/>
      <c r="P417" s="213"/>
      <c r="Q417" s="213"/>
      <c r="R417" s="195"/>
      <c r="S417" s="195"/>
      <c r="T417" s="180"/>
      <c r="U417" s="180"/>
      <c r="V417" s="200"/>
    </row>
    <row r="418" spans="2:22">
      <c r="B418" s="206" t="str">
        <f>IF('Formulario PPGR5'!$G418="","",CONCATENATE('Formulario PPGR5'!$C418,".",'Formulario PPGR5'!$D418,".",'Formulario PPGR5'!$E418,".",'Formulario PPGR5'!$F418))</f>
        <v/>
      </c>
      <c r="C418" s="206"/>
      <c r="D418" s="206" t="str">
        <f>IF('Formulario PPGR5'!$G418="","",'Formulario PPGR1'!#REF!)</f>
        <v/>
      </c>
      <c r="E418" s="206" t="str">
        <f>IF('Formulario PPGR5'!$G418="","",'Formulario PPGR1'!#REF!)</f>
        <v/>
      </c>
      <c r="F418" s="206" t="str">
        <f>IF('Formulario PPGR5'!$G418="","",'Formulario PPGR1'!#REF!)</f>
        <v/>
      </c>
      <c r="G418" s="192"/>
      <c r="H418" s="701"/>
      <c r="I418" s="734"/>
      <c r="J418" s="701"/>
      <c r="K418" s="701"/>
      <c r="L418" s="192"/>
      <c r="M418" s="211"/>
      <c r="N418" s="211"/>
      <c r="O418" s="212"/>
      <c r="P418" s="213"/>
      <c r="Q418" s="213"/>
      <c r="R418" s="195"/>
      <c r="S418" s="195"/>
      <c r="T418" s="180"/>
      <c r="U418" s="180"/>
      <c r="V418" s="200"/>
    </row>
    <row r="419" spans="2:22">
      <c r="B419" s="206" t="str">
        <f>IF('Formulario PPGR5'!$G419="","",CONCATENATE('Formulario PPGR5'!$C419,".",'Formulario PPGR5'!$D419,".",'Formulario PPGR5'!$E419,".",'Formulario PPGR5'!$F419))</f>
        <v/>
      </c>
      <c r="C419" s="206"/>
      <c r="D419" s="206" t="str">
        <f>IF('Formulario PPGR5'!$G419="","",'Formulario PPGR1'!#REF!)</f>
        <v/>
      </c>
      <c r="E419" s="206" t="str">
        <f>IF('Formulario PPGR5'!$G419="","",'Formulario PPGR1'!#REF!)</f>
        <v/>
      </c>
      <c r="F419" s="206" t="str">
        <f>IF('Formulario PPGR5'!$G419="","",'Formulario PPGR1'!#REF!)</f>
        <v/>
      </c>
      <c r="G419" s="192"/>
      <c r="H419" s="701"/>
      <c r="I419" s="734"/>
      <c r="J419" s="701"/>
      <c r="K419" s="701"/>
      <c r="L419" s="192"/>
      <c r="M419" s="211"/>
      <c r="N419" s="211"/>
      <c r="O419" s="212"/>
      <c r="P419" s="213"/>
      <c r="Q419" s="213"/>
      <c r="R419" s="195"/>
      <c r="S419" s="195"/>
      <c r="T419" s="180"/>
      <c r="U419" s="180"/>
      <c r="V419" s="200"/>
    </row>
    <row r="420" spans="2:22">
      <c r="B420" s="206" t="str">
        <f>IF('Formulario PPGR5'!$G420="","",CONCATENATE('Formulario PPGR5'!$C420,".",'Formulario PPGR5'!$D420,".",'Formulario PPGR5'!$E420,".",'Formulario PPGR5'!$F420))</f>
        <v/>
      </c>
      <c r="C420" s="206"/>
      <c r="D420" s="206" t="str">
        <f>IF('Formulario PPGR5'!$G420="","",'Formulario PPGR1'!#REF!)</f>
        <v/>
      </c>
      <c r="E420" s="206" t="str">
        <f>IF('Formulario PPGR5'!$G420="","",'Formulario PPGR1'!#REF!)</f>
        <v/>
      </c>
      <c r="F420" s="206" t="str">
        <f>IF('Formulario PPGR5'!$G420="","",'Formulario PPGR1'!#REF!)</f>
        <v/>
      </c>
      <c r="G420" s="192"/>
      <c r="H420" s="701"/>
      <c r="I420" s="734"/>
      <c r="J420" s="701"/>
      <c r="K420" s="701"/>
      <c r="L420" s="192"/>
      <c r="M420" s="211"/>
      <c r="N420" s="211"/>
      <c r="O420" s="212"/>
      <c r="P420" s="213"/>
      <c r="Q420" s="213"/>
      <c r="R420" s="195"/>
      <c r="S420" s="195"/>
      <c r="T420" s="180"/>
      <c r="U420" s="180"/>
      <c r="V420" s="200"/>
    </row>
    <row r="421" spans="2:22">
      <c r="B421" s="206" t="str">
        <f>IF('Formulario PPGR5'!$G421="","",CONCATENATE('Formulario PPGR5'!$C421,".",'Formulario PPGR5'!$D421,".",'Formulario PPGR5'!$E421,".",'Formulario PPGR5'!$F421))</f>
        <v/>
      </c>
      <c r="C421" s="206"/>
      <c r="D421" s="206" t="str">
        <f>IF('Formulario PPGR5'!$G421="","",'Formulario PPGR1'!#REF!)</f>
        <v/>
      </c>
      <c r="E421" s="206" t="str">
        <f>IF('Formulario PPGR5'!$G421="","",'Formulario PPGR1'!#REF!)</f>
        <v/>
      </c>
      <c r="F421" s="206" t="str">
        <f>IF('Formulario PPGR5'!$G421="","",'Formulario PPGR1'!#REF!)</f>
        <v/>
      </c>
      <c r="G421" s="192"/>
      <c r="H421" s="701"/>
      <c r="I421" s="734"/>
      <c r="J421" s="701"/>
      <c r="K421" s="698"/>
      <c r="L421" s="192"/>
      <c r="M421" s="211"/>
      <c r="N421" s="211"/>
      <c r="O421" s="212"/>
      <c r="P421" s="213"/>
      <c r="Q421" s="213"/>
      <c r="R421" s="195"/>
      <c r="S421" s="195"/>
      <c r="T421" s="180"/>
      <c r="U421" s="180"/>
      <c r="V421" s="200"/>
    </row>
    <row r="422" spans="2:22">
      <c r="B422" s="206" t="str">
        <f>IF('Formulario PPGR5'!$G422="","",CONCATENATE('Formulario PPGR5'!$C422,".",'Formulario PPGR5'!$D422,".",'Formulario PPGR5'!$E422,".",'Formulario PPGR5'!$F422))</f>
        <v/>
      </c>
      <c r="C422" s="206"/>
      <c r="D422" s="206" t="str">
        <f>IF('Formulario PPGR5'!$G422="","",'Formulario PPGR1'!#REF!)</f>
        <v/>
      </c>
      <c r="E422" s="206" t="str">
        <f>IF('Formulario PPGR5'!$G422="","",'Formulario PPGR1'!#REF!)</f>
        <v/>
      </c>
      <c r="F422" s="206" t="str">
        <f>IF('Formulario PPGR5'!$G422="","",'Formulario PPGR1'!#REF!)</f>
        <v/>
      </c>
      <c r="G422" s="192"/>
      <c r="H422" s="701"/>
      <c r="I422" s="734"/>
      <c r="J422" s="701"/>
      <c r="K422" s="698"/>
      <c r="L422" s="192"/>
      <c r="M422" s="211"/>
      <c r="N422" s="211"/>
      <c r="O422" s="212"/>
      <c r="P422" s="213"/>
      <c r="Q422" s="213"/>
      <c r="R422" s="195"/>
      <c r="S422" s="195"/>
      <c r="T422" s="180"/>
      <c r="U422" s="180"/>
      <c r="V422" s="200"/>
    </row>
    <row r="423" spans="2:22">
      <c r="B423" s="206" t="str">
        <f>IF('Formulario PPGR5'!$G423="","",CONCATENATE('Formulario PPGR5'!$C423,".",'Formulario PPGR5'!$D423,".",'Formulario PPGR5'!$E423,".",'Formulario PPGR5'!$F423))</f>
        <v/>
      </c>
      <c r="C423" s="206"/>
      <c r="D423" s="206" t="str">
        <f>IF('Formulario PPGR5'!$G423="","",'Formulario PPGR1'!#REF!)</f>
        <v/>
      </c>
      <c r="E423" s="206" t="str">
        <f>IF('Formulario PPGR5'!$G423="","",'Formulario PPGR1'!#REF!)</f>
        <v/>
      </c>
      <c r="F423" s="206" t="str">
        <f>IF('Formulario PPGR5'!$G423="","",'Formulario PPGR1'!#REF!)</f>
        <v/>
      </c>
      <c r="G423" s="192"/>
      <c r="H423" s="701"/>
      <c r="I423" s="734"/>
      <c r="J423" s="701"/>
      <c r="K423" s="698"/>
      <c r="L423" s="192"/>
      <c r="M423" s="211"/>
      <c r="N423" s="211"/>
      <c r="O423" s="212"/>
      <c r="P423" s="213"/>
      <c r="Q423" s="213"/>
      <c r="R423" s="195"/>
      <c r="S423" s="195"/>
      <c r="T423" s="180"/>
      <c r="U423" s="180"/>
      <c r="V423" s="200"/>
    </row>
    <row r="424" spans="2:22">
      <c r="B424" s="206" t="str">
        <f>IF('Formulario PPGR5'!$G424="","",CONCATENATE('Formulario PPGR5'!$C424,".",'Formulario PPGR5'!$D424,".",'Formulario PPGR5'!$E424,".",'Formulario PPGR5'!$F424))</f>
        <v/>
      </c>
      <c r="C424" s="206"/>
      <c r="D424" s="206" t="str">
        <f>IF('Formulario PPGR5'!$G424="","",'Formulario PPGR1'!#REF!)</f>
        <v/>
      </c>
      <c r="E424" s="206" t="str">
        <f>IF('Formulario PPGR5'!$G424="","",'Formulario PPGR1'!#REF!)</f>
        <v/>
      </c>
      <c r="F424" s="206" t="str">
        <f>IF('Formulario PPGR5'!$G424="","",'Formulario PPGR1'!#REF!)</f>
        <v/>
      </c>
      <c r="G424" s="192"/>
      <c r="H424" s="701"/>
      <c r="I424" s="734"/>
      <c r="J424" s="701"/>
      <c r="K424" s="698"/>
      <c r="L424" s="192"/>
      <c r="M424" s="211"/>
      <c r="N424" s="211"/>
      <c r="O424" s="212"/>
      <c r="P424" s="213"/>
      <c r="Q424" s="213"/>
      <c r="R424" s="195"/>
      <c r="S424" s="195"/>
      <c r="T424" s="180"/>
      <c r="U424" s="180"/>
      <c r="V424" s="200"/>
    </row>
    <row r="425" spans="2:22">
      <c r="B425" s="206" t="str">
        <f>IF('Formulario PPGR5'!$G425="","",CONCATENATE('Formulario PPGR5'!$C425,".",'Formulario PPGR5'!$D425,".",'Formulario PPGR5'!$E425,".",'Formulario PPGR5'!$F425))</f>
        <v/>
      </c>
      <c r="C425" s="206"/>
      <c r="D425" s="206" t="str">
        <f>IF('Formulario PPGR5'!$G425="","",'Formulario PPGR1'!#REF!)</f>
        <v/>
      </c>
      <c r="E425" s="206" t="str">
        <f>IF('Formulario PPGR5'!$G425="","",'Formulario PPGR1'!#REF!)</f>
        <v/>
      </c>
      <c r="F425" s="206" t="str">
        <f>IF('Formulario PPGR5'!$G425="","",'Formulario PPGR1'!#REF!)</f>
        <v/>
      </c>
      <c r="G425" s="192"/>
      <c r="H425" s="701"/>
      <c r="I425" s="734"/>
      <c r="J425" s="701"/>
      <c r="K425" s="698"/>
      <c r="L425" s="192"/>
      <c r="M425" s="211"/>
      <c r="N425" s="211"/>
      <c r="O425" s="212"/>
      <c r="P425" s="213"/>
      <c r="Q425" s="213"/>
      <c r="R425" s="195"/>
      <c r="S425" s="195"/>
      <c r="T425" s="180"/>
      <c r="U425" s="180"/>
      <c r="V425" s="200"/>
    </row>
    <row r="426" spans="2:22">
      <c r="B426" s="206" t="str">
        <f>IF('Formulario PPGR5'!$G426="","",CONCATENATE('Formulario PPGR5'!$C426,".",'Formulario PPGR5'!$D426,".",'Formulario PPGR5'!$E426,".",'Formulario PPGR5'!$F426))</f>
        <v/>
      </c>
      <c r="C426" s="206"/>
      <c r="D426" s="206" t="str">
        <f>IF('Formulario PPGR5'!$G426="","",'Formulario PPGR1'!#REF!)</f>
        <v/>
      </c>
      <c r="E426" s="206" t="str">
        <f>IF('Formulario PPGR5'!$G426="","",'Formulario PPGR1'!#REF!)</f>
        <v/>
      </c>
      <c r="F426" s="206" t="str">
        <f>IF('Formulario PPGR5'!$G426="","",'Formulario PPGR1'!#REF!)</f>
        <v/>
      </c>
      <c r="G426" s="192"/>
      <c r="H426" s="701"/>
      <c r="I426" s="734"/>
      <c r="J426" s="701"/>
      <c r="K426" s="698"/>
      <c r="L426" s="192"/>
      <c r="M426" s="211"/>
      <c r="N426" s="211"/>
      <c r="O426" s="212"/>
      <c r="P426" s="213"/>
      <c r="Q426" s="213"/>
      <c r="R426" s="195"/>
      <c r="S426" s="195"/>
      <c r="T426" s="180"/>
      <c r="U426" s="180"/>
      <c r="V426" s="200"/>
    </row>
    <row r="427" spans="2:22">
      <c r="B427" s="206" t="str">
        <f>IF('Formulario PPGR5'!$G427="","",CONCATENATE('Formulario PPGR5'!$C427,".",'Formulario PPGR5'!$D427,".",'Formulario PPGR5'!$E427,".",'Formulario PPGR5'!$F427))</f>
        <v/>
      </c>
      <c r="C427" s="206"/>
      <c r="D427" s="206" t="str">
        <f>IF('Formulario PPGR5'!$G427="","",'Formulario PPGR1'!#REF!)</f>
        <v/>
      </c>
      <c r="E427" s="206" t="str">
        <f>IF('Formulario PPGR5'!$G427="","",'Formulario PPGR1'!#REF!)</f>
        <v/>
      </c>
      <c r="F427" s="206" t="str">
        <f>IF('Formulario PPGR5'!$G427="","",'Formulario PPGR1'!#REF!)</f>
        <v/>
      </c>
      <c r="G427" s="192"/>
      <c r="H427" s="701"/>
      <c r="I427" s="734"/>
      <c r="J427" s="701"/>
      <c r="K427" s="698"/>
      <c r="L427" s="192"/>
      <c r="M427" s="211"/>
      <c r="N427" s="211"/>
      <c r="O427" s="212"/>
      <c r="P427" s="213"/>
      <c r="Q427" s="213"/>
      <c r="R427" s="195"/>
      <c r="S427" s="195"/>
      <c r="T427" s="180"/>
      <c r="U427" s="180"/>
      <c r="V427" s="200"/>
    </row>
    <row r="428" spans="2:22">
      <c r="B428" s="206" t="str">
        <f>IF('Formulario PPGR5'!$G428="","",CONCATENATE('Formulario PPGR5'!$C428,".",'Formulario PPGR5'!$D428,".",'Formulario PPGR5'!$E428,".",'Formulario PPGR5'!$F428))</f>
        <v/>
      </c>
      <c r="C428" s="206"/>
      <c r="D428" s="206" t="str">
        <f>IF('Formulario PPGR5'!$G428="","",'Formulario PPGR1'!#REF!)</f>
        <v/>
      </c>
      <c r="E428" s="206" t="str">
        <f>IF('Formulario PPGR5'!$G428="","",'Formulario PPGR1'!#REF!)</f>
        <v/>
      </c>
      <c r="F428" s="206" t="str">
        <f>IF('Formulario PPGR5'!$G428="","",'Formulario PPGR1'!#REF!)</f>
        <v/>
      </c>
      <c r="G428" s="192"/>
      <c r="H428" s="701"/>
      <c r="I428" s="734"/>
      <c r="J428" s="701"/>
      <c r="K428" s="698"/>
      <c r="L428" s="192"/>
      <c r="M428" s="211"/>
      <c r="N428" s="211"/>
      <c r="O428" s="212"/>
      <c r="P428" s="213"/>
      <c r="Q428" s="213"/>
      <c r="R428" s="195"/>
      <c r="S428" s="195"/>
      <c r="T428" s="180"/>
      <c r="U428" s="180"/>
      <c r="V428" s="200"/>
    </row>
    <row r="429" spans="2:22">
      <c r="B429" s="206" t="str">
        <f>IF('Formulario PPGR5'!$G429="","",CONCATENATE('Formulario PPGR5'!$C429,".",'Formulario PPGR5'!$D429,".",'Formulario PPGR5'!$E429,".",'Formulario PPGR5'!$F429))</f>
        <v/>
      </c>
      <c r="C429" s="206"/>
      <c r="D429" s="206" t="str">
        <f>IF('Formulario PPGR5'!$G429="","",'Formulario PPGR1'!#REF!)</f>
        <v/>
      </c>
      <c r="E429" s="206" t="str">
        <f>IF('Formulario PPGR5'!$G429="","",'Formulario PPGR1'!#REF!)</f>
        <v/>
      </c>
      <c r="F429" s="206" t="str">
        <f>IF('Formulario PPGR5'!$G429="","",'Formulario PPGR1'!#REF!)</f>
        <v/>
      </c>
      <c r="G429" s="192"/>
      <c r="H429" s="701"/>
      <c r="I429" s="734"/>
      <c r="J429" s="701"/>
      <c r="K429" s="698"/>
      <c r="L429" s="192"/>
      <c r="M429" s="211"/>
      <c r="N429" s="211"/>
      <c r="O429" s="212"/>
      <c r="P429" s="213"/>
      <c r="Q429" s="213"/>
      <c r="R429" s="195"/>
      <c r="S429" s="195"/>
      <c r="T429" s="180"/>
      <c r="U429" s="180"/>
      <c r="V429" s="200"/>
    </row>
    <row r="430" spans="2:22">
      <c r="B430" s="206" t="str">
        <f>IF('Formulario PPGR5'!$G430="","",CONCATENATE('Formulario PPGR5'!$C430,".",'Formulario PPGR5'!$D430,".",'Formulario PPGR5'!$E430,".",'Formulario PPGR5'!$F430))</f>
        <v/>
      </c>
      <c r="C430" s="206"/>
      <c r="D430" s="206" t="str">
        <f>IF('Formulario PPGR5'!$G430="","",'Formulario PPGR1'!#REF!)</f>
        <v/>
      </c>
      <c r="E430" s="206" t="str">
        <f>IF('Formulario PPGR5'!$G430="","",'Formulario PPGR1'!#REF!)</f>
        <v/>
      </c>
      <c r="F430" s="206" t="str">
        <f>IF('Formulario PPGR5'!$G430="","",'Formulario PPGR1'!#REF!)</f>
        <v/>
      </c>
      <c r="G430" s="192"/>
      <c r="H430" s="701"/>
      <c r="I430" s="734"/>
      <c r="J430" s="701"/>
      <c r="K430" s="698"/>
      <c r="L430" s="192"/>
      <c r="M430" s="211"/>
      <c r="N430" s="211"/>
      <c r="O430" s="212"/>
      <c r="P430" s="213"/>
      <c r="Q430" s="213"/>
      <c r="R430" s="195"/>
      <c r="S430" s="195"/>
      <c r="T430" s="180"/>
      <c r="U430" s="180"/>
      <c r="V430" s="200"/>
    </row>
    <row r="431" spans="2:22">
      <c r="B431" s="206" t="str">
        <f>IF('Formulario PPGR5'!$G431="","",CONCATENATE('Formulario PPGR5'!$C431,".",'Formulario PPGR5'!$D431,".",'Formulario PPGR5'!$E431,".",'Formulario PPGR5'!$F431))</f>
        <v/>
      </c>
      <c r="C431" s="206"/>
      <c r="D431" s="206" t="str">
        <f>IF('Formulario PPGR5'!$G431="","",'Formulario PPGR1'!#REF!)</f>
        <v/>
      </c>
      <c r="E431" s="206" t="str">
        <f>IF('Formulario PPGR5'!$G431="","",'Formulario PPGR1'!#REF!)</f>
        <v/>
      </c>
      <c r="F431" s="206" t="str">
        <f>IF('Formulario PPGR5'!$G431="","",'Formulario PPGR1'!#REF!)</f>
        <v/>
      </c>
      <c r="G431" s="192"/>
      <c r="H431" s="701"/>
      <c r="I431" s="734"/>
      <c r="J431" s="701"/>
      <c r="K431" s="699"/>
      <c r="L431" s="702"/>
      <c r="M431" s="703"/>
      <c r="N431" s="703"/>
      <c r="O431" s="212"/>
      <c r="P431" s="704"/>
      <c r="Q431" s="704"/>
      <c r="R431" s="700"/>
      <c r="S431" s="195"/>
      <c r="T431" s="180"/>
      <c r="U431" s="180"/>
      <c r="V431" s="200"/>
    </row>
    <row r="432" spans="2:22">
      <c r="B432" s="206" t="str">
        <f>IF('Formulario PPGR5'!$G432="","",CONCATENATE('Formulario PPGR5'!$C432,".",'Formulario PPGR5'!$D432,".",'Formulario PPGR5'!$E432,".",'Formulario PPGR5'!$F432))</f>
        <v/>
      </c>
      <c r="C432" s="206"/>
      <c r="D432" s="206" t="str">
        <f>IF('Formulario PPGR5'!$G432="","",'Formulario PPGR1'!#REF!)</f>
        <v/>
      </c>
      <c r="E432" s="206" t="str">
        <f>IF('Formulario PPGR5'!$G432="","",'Formulario PPGR1'!#REF!)</f>
        <v/>
      </c>
      <c r="F432" s="206" t="str">
        <f>IF('Formulario PPGR5'!$G432="","",'Formulario PPGR1'!#REF!)</f>
        <v/>
      </c>
      <c r="G432" s="192"/>
      <c r="H432" s="701"/>
      <c r="I432" s="734"/>
      <c r="J432" s="701"/>
      <c r="K432" s="699"/>
      <c r="L432" s="702"/>
      <c r="M432" s="703"/>
      <c r="N432" s="703"/>
      <c r="O432" s="212"/>
      <c r="P432" s="704"/>
      <c r="Q432" s="704"/>
      <c r="R432" s="700"/>
      <c r="S432" s="195"/>
      <c r="T432" s="180"/>
      <c r="U432" s="180"/>
      <c r="V432" s="200"/>
    </row>
    <row r="433" spans="2:22">
      <c r="B433" s="206" t="str">
        <f>IF('Formulario PPGR5'!$G433="","",CONCATENATE('Formulario PPGR5'!$C433,".",'Formulario PPGR5'!$D433,".",'Formulario PPGR5'!$E433,".",'Formulario PPGR5'!$F433))</f>
        <v/>
      </c>
      <c r="C433" s="206"/>
      <c r="D433" s="206" t="str">
        <f>IF('Formulario PPGR5'!$G433="","",'Formulario PPGR1'!#REF!)</f>
        <v/>
      </c>
      <c r="E433" s="206" t="str">
        <f>IF('Formulario PPGR5'!$G433="","",'Formulario PPGR1'!#REF!)</f>
        <v/>
      </c>
      <c r="F433" s="206" t="str">
        <f>IF('Formulario PPGR5'!$G433="","",'Formulario PPGR1'!#REF!)</f>
        <v/>
      </c>
      <c r="G433" s="192"/>
      <c r="H433" s="701"/>
      <c r="I433" s="734"/>
      <c r="J433" s="701"/>
      <c r="K433" s="698"/>
      <c r="L433" s="192"/>
      <c r="M433" s="211"/>
      <c r="N433" s="211"/>
      <c r="O433" s="212"/>
      <c r="P433" s="213"/>
      <c r="Q433" s="213"/>
      <c r="R433" s="195"/>
      <c r="S433" s="195"/>
      <c r="T433" s="180"/>
      <c r="U433" s="180"/>
      <c r="V433" s="200"/>
    </row>
    <row r="434" spans="2:22">
      <c r="B434" s="206" t="str">
        <f>IF('Formulario PPGR5'!$G434="","",CONCATENATE('Formulario PPGR5'!$C434,".",'Formulario PPGR5'!$D434,".",'Formulario PPGR5'!$E434,".",'Formulario PPGR5'!$F434))</f>
        <v/>
      </c>
      <c r="C434" s="206"/>
      <c r="D434" s="206" t="str">
        <f>IF('Formulario PPGR5'!$G434="","",'Formulario PPGR1'!#REF!)</f>
        <v/>
      </c>
      <c r="E434" s="206" t="str">
        <f>IF('Formulario PPGR5'!$G434="","",'Formulario PPGR1'!#REF!)</f>
        <v/>
      </c>
      <c r="F434" s="206" t="str">
        <f>IF('Formulario PPGR5'!$G434="","",'Formulario PPGR1'!#REF!)</f>
        <v/>
      </c>
      <c r="G434" s="192"/>
      <c r="H434" s="701"/>
      <c r="I434" s="734"/>
      <c r="J434" s="701"/>
      <c r="K434" s="698"/>
      <c r="L434" s="192"/>
      <c r="M434" s="211"/>
      <c r="N434" s="211"/>
      <c r="O434" s="212"/>
      <c r="P434" s="213"/>
      <c r="Q434" s="213"/>
      <c r="R434" s="195"/>
      <c r="S434" s="195"/>
      <c r="T434" s="180"/>
      <c r="U434" s="180"/>
      <c r="V434" s="200"/>
    </row>
    <row r="435" spans="2:22">
      <c r="B435" s="206" t="str">
        <f>IF('Formulario PPGR5'!$G435="","",CONCATENATE('Formulario PPGR5'!$C435,".",'Formulario PPGR5'!$D435,".",'Formulario PPGR5'!$E435,".",'Formulario PPGR5'!$F435))</f>
        <v/>
      </c>
      <c r="C435" s="206"/>
      <c r="D435" s="206" t="str">
        <f>IF('Formulario PPGR5'!$G435="","",'Formulario PPGR1'!#REF!)</f>
        <v/>
      </c>
      <c r="E435" s="206" t="str">
        <f>IF('Formulario PPGR5'!$G435="","",'Formulario PPGR1'!#REF!)</f>
        <v/>
      </c>
      <c r="F435" s="206" t="str">
        <f>IF('Formulario PPGR5'!$G435="","",'Formulario PPGR1'!#REF!)</f>
        <v/>
      </c>
      <c r="G435" s="192"/>
      <c r="H435" s="701"/>
      <c r="I435" s="734"/>
      <c r="J435" s="701"/>
      <c r="K435" s="698"/>
      <c r="L435" s="192"/>
      <c r="M435" s="211"/>
      <c r="N435" s="211"/>
      <c r="O435" s="212"/>
      <c r="P435" s="213"/>
      <c r="Q435" s="213"/>
      <c r="R435" s="195"/>
      <c r="S435" s="195"/>
      <c r="T435" s="180"/>
      <c r="U435" s="180"/>
      <c r="V435" s="200"/>
    </row>
    <row r="436" spans="2:22">
      <c r="B436" s="206" t="str">
        <f>IF('Formulario PPGR5'!$G436="","",CONCATENATE('Formulario PPGR5'!$C436,".",'Formulario PPGR5'!$D436,".",'Formulario PPGR5'!$E436,".",'Formulario PPGR5'!$F436))</f>
        <v/>
      </c>
      <c r="C436" s="206"/>
      <c r="D436" s="206" t="str">
        <f>IF('Formulario PPGR5'!$G436="","",'Formulario PPGR1'!#REF!)</f>
        <v/>
      </c>
      <c r="E436" s="206" t="str">
        <f>IF('Formulario PPGR5'!$G436="","",'Formulario PPGR1'!#REF!)</f>
        <v/>
      </c>
      <c r="F436" s="206" t="str">
        <f>IF('Formulario PPGR5'!$G436="","",'Formulario PPGR1'!#REF!)</f>
        <v/>
      </c>
      <c r="G436" s="192"/>
      <c r="H436" s="701"/>
      <c r="I436" s="734"/>
      <c r="J436" s="701"/>
      <c r="K436" s="698"/>
      <c r="L436" s="192"/>
      <c r="M436" s="211"/>
      <c r="N436" s="211"/>
      <c r="O436" s="212"/>
      <c r="P436" s="213"/>
      <c r="Q436" s="213"/>
      <c r="R436" s="195"/>
      <c r="S436" s="195"/>
      <c r="T436" s="180"/>
      <c r="U436" s="180"/>
      <c r="V436" s="200"/>
    </row>
    <row r="437" spans="2:22">
      <c r="B437" s="206" t="str">
        <f>IF('Formulario PPGR5'!$G437="","",CONCATENATE('Formulario PPGR5'!$C437,".",'Formulario PPGR5'!$D437,".",'Formulario PPGR5'!$E437,".",'Formulario PPGR5'!$F437))</f>
        <v/>
      </c>
      <c r="C437" s="206"/>
      <c r="D437" s="206" t="str">
        <f>IF('Formulario PPGR5'!$G437="","",'Formulario PPGR1'!#REF!)</f>
        <v/>
      </c>
      <c r="E437" s="206" t="str">
        <f>IF('Formulario PPGR5'!$G437="","",'Formulario PPGR1'!#REF!)</f>
        <v/>
      </c>
      <c r="F437" s="206" t="str">
        <f>IF('Formulario PPGR5'!$G437="","",'Formulario PPGR1'!#REF!)</f>
        <v/>
      </c>
      <c r="G437" s="192"/>
      <c r="H437" s="701"/>
      <c r="I437" s="734"/>
      <c r="J437" s="701"/>
      <c r="K437" s="698"/>
      <c r="L437" s="192"/>
      <c r="M437" s="211"/>
      <c r="N437" s="211"/>
      <c r="O437" s="212"/>
      <c r="P437" s="213"/>
      <c r="Q437" s="213"/>
      <c r="R437" s="195"/>
      <c r="S437" s="195"/>
      <c r="T437" s="180"/>
      <c r="U437" s="180"/>
      <c r="V437" s="200"/>
    </row>
    <row r="438" spans="2:22">
      <c r="B438" s="206" t="str">
        <f>IF('Formulario PPGR5'!$G438="","",CONCATENATE('Formulario PPGR5'!$C438,".",'Formulario PPGR5'!$D438,".",'Formulario PPGR5'!$E438,".",'Formulario PPGR5'!$F438))</f>
        <v/>
      </c>
      <c r="C438" s="206"/>
      <c r="D438" s="206" t="str">
        <f>IF('Formulario PPGR5'!$G438="","",'Formulario PPGR1'!#REF!)</f>
        <v/>
      </c>
      <c r="E438" s="206" t="str">
        <f>IF('Formulario PPGR5'!$G438="","",'Formulario PPGR1'!#REF!)</f>
        <v/>
      </c>
      <c r="F438" s="206" t="str">
        <f>IF('Formulario PPGR5'!$G438="","",'Formulario PPGR1'!#REF!)</f>
        <v/>
      </c>
      <c r="G438" s="192"/>
      <c r="H438" s="701"/>
      <c r="I438" s="734"/>
      <c r="J438" s="701"/>
      <c r="K438" s="698"/>
      <c r="L438" s="192"/>
      <c r="M438" s="211"/>
      <c r="N438" s="211"/>
      <c r="O438" s="212"/>
      <c r="P438" s="213"/>
      <c r="Q438" s="213"/>
      <c r="R438" s="195"/>
      <c r="S438" s="195"/>
      <c r="T438" s="180"/>
      <c r="U438" s="180"/>
      <c r="V438" s="200"/>
    </row>
    <row r="439" spans="2:22">
      <c r="B439" s="206" t="str">
        <f>IF('Formulario PPGR5'!$G439="","",CONCATENATE('Formulario PPGR5'!$C439,".",'Formulario PPGR5'!$D439,".",'Formulario PPGR5'!$E439,".",'Formulario PPGR5'!$F439))</f>
        <v/>
      </c>
      <c r="C439" s="206"/>
      <c r="D439" s="206" t="str">
        <f>IF('Formulario PPGR5'!$G439="","",'Formulario PPGR1'!#REF!)</f>
        <v/>
      </c>
      <c r="E439" s="206" t="str">
        <f>IF('Formulario PPGR5'!$G439="","",'Formulario PPGR1'!#REF!)</f>
        <v/>
      </c>
      <c r="F439" s="206" t="str">
        <f>IF('Formulario PPGR5'!$G439="","",'Formulario PPGR1'!#REF!)</f>
        <v/>
      </c>
      <c r="G439" s="192"/>
      <c r="H439" s="701"/>
      <c r="I439" s="734"/>
      <c r="J439" s="701"/>
      <c r="K439" s="698"/>
      <c r="L439" s="192"/>
      <c r="M439" s="211"/>
      <c r="N439" s="211"/>
      <c r="O439" s="212"/>
      <c r="P439" s="213"/>
      <c r="Q439" s="213"/>
      <c r="R439" s="195"/>
      <c r="S439" s="195"/>
      <c r="T439" s="180"/>
      <c r="U439" s="180"/>
      <c r="V439" s="200"/>
    </row>
    <row r="440" spans="2:22">
      <c r="B440" s="206" t="str">
        <f>IF('Formulario PPGR5'!$G440="","",CONCATENATE('Formulario PPGR5'!$C440,".",'Formulario PPGR5'!$D440,".",'Formulario PPGR5'!$E440,".",'Formulario PPGR5'!$F440))</f>
        <v/>
      </c>
      <c r="C440" s="206"/>
      <c r="D440" s="206" t="str">
        <f>IF('Formulario PPGR5'!$G440="","",'Formulario PPGR1'!#REF!)</f>
        <v/>
      </c>
      <c r="E440" s="206" t="str">
        <f>IF('Formulario PPGR5'!$G440="","",'Formulario PPGR1'!#REF!)</f>
        <v/>
      </c>
      <c r="F440" s="206" t="str">
        <f>IF('Formulario PPGR5'!$G440="","",'Formulario PPGR1'!#REF!)</f>
        <v/>
      </c>
      <c r="G440" s="192"/>
      <c r="H440" s="701"/>
      <c r="I440" s="734"/>
      <c r="J440" s="701"/>
      <c r="K440" s="698"/>
      <c r="L440" s="192"/>
      <c r="M440" s="211"/>
      <c r="N440" s="211"/>
      <c r="O440" s="212"/>
      <c r="P440" s="213"/>
      <c r="Q440" s="213"/>
      <c r="R440" s="195"/>
      <c r="S440" s="195"/>
      <c r="T440" s="180"/>
      <c r="U440" s="180"/>
      <c r="V440" s="200"/>
    </row>
    <row r="441" spans="2:22">
      <c r="B441" s="206" t="str">
        <f>IF('Formulario PPGR5'!$G441="","",CONCATENATE('Formulario PPGR5'!$C441,".",'Formulario PPGR5'!$D441,".",'Formulario PPGR5'!$E441,".",'Formulario PPGR5'!$F441))</f>
        <v/>
      </c>
      <c r="C441" s="206"/>
      <c r="D441" s="206" t="str">
        <f>IF('Formulario PPGR5'!$G441="","",'Formulario PPGR1'!#REF!)</f>
        <v/>
      </c>
      <c r="E441" s="206" t="str">
        <f>IF('Formulario PPGR5'!$G441="","",'Formulario PPGR1'!#REF!)</f>
        <v/>
      </c>
      <c r="F441" s="206" t="str">
        <f>IF('Formulario PPGR5'!$G441="","",'Formulario PPGR1'!#REF!)</f>
        <v/>
      </c>
      <c r="G441" s="192"/>
      <c r="H441" s="701"/>
      <c r="I441" s="734"/>
      <c r="J441" s="701"/>
      <c r="K441" s="698"/>
      <c r="L441" s="192"/>
      <c r="M441" s="211"/>
      <c r="N441" s="211"/>
      <c r="O441" s="212"/>
      <c r="P441" s="213"/>
      <c r="Q441" s="213"/>
      <c r="R441" s="195"/>
      <c r="S441" s="195"/>
      <c r="T441" s="180"/>
      <c r="U441" s="180"/>
      <c r="V441" s="200"/>
    </row>
    <row r="442" spans="2:22">
      <c r="B442" s="206" t="str">
        <f>IF('Formulario PPGR5'!$G442="","",CONCATENATE('Formulario PPGR5'!$C442,".",'Formulario PPGR5'!$D442,".",'Formulario PPGR5'!$E442,".",'Formulario PPGR5'!$F442))</f>
        <v/>
      </c>
      <c r="C442" s="206"/>
      <c r="D442" s="206" t="str">
        <f>IF('Formulario PPGR5'!$G442="","",'Formulario PPGR1'!#REF!)</f>
        <v/>
      </c>
      <c r="E442" s="206" t="str">
        <f>IF('Formulario PPGR5'!$G442="","",'Formulario PPGR1'!#REF!)</f>
        <v/>
      </c>
      <c r="F442" s="206" t="str">
        <f>IF('Formulario PPGR5'!$G442="","",'Formulario PPGR1'!#REF!)</f>
        <v/>
      </c>
      <c r="G442" s="192"/>
      <c r="H442" s="701"/>
      <c r="I442" s="734"/>
      <c r="J442" s="701"/>
      <c r="K442" s="698"/>
      <c r="L442" s="192"/>
      <c r="M442" s="211"/>
      <c r="N442" s="211"/>
      <c r="O442" s="212"/>
      <c r="P442" s="213"/>
      <c r="Q442" s="213"/>
      <c r="R442" s="195"/>
      <c r="S442" s="195"/>
      <c r="T442" s="180"/>
      <c r="U442" s="180"/>
      <c r="V442" s="200"/>
    </row>
    <row r="443" spans="2:22">
      <c r="B443" s="206" t="str">
        <f>IF('Formulario PPGR5'!$G443="","",CONCATENATE('Formulario PPGR5'!$C443,".",'Formulario PPGR5'!$D443,".",'Formulario PPGR5'!$E443,".",'Formulario PPGR5'!$F443))</f>
        <v/>
      </c>
      <c r="C443" s="206"/>
      <c r="D443" s="206" t="str">
        <f>IF('Formulario PPGR5'!$G443="","",'Formulario PPGR1'!#REF!)</f>
        <v/>
      </c>
      <c r="E443" s="206" t="str">
        <f>IF('Formulario PPGR5'!$G443="","",'Formulario PPGR1'!#REF!)</f>
        <v/>
      </c>
      <c r="F443" s="206" t="str">
        <f>IF('Formulario PPGR5'!$G443="","",'Formulario PPGR1'!#REF!)</f>
        <v/>
      </c>
      <c r="G443" s="192"/>
      <c r="H443" s="701"/>
      <c r="I443" s="734"/>
      <c r="J443" s="701"/>
      <c r="K443" s="698"/>
      <c r="L443" s="192"/>
      <c r="M443" s="211"/>
      <c r="N443" s="211"/>
      <c r="O443" s="212"/>
      <c r="P443" s="213"/>
      <c r="Q443" s="213"/>
      <c r="R443" s="195"/>
      <c r="S443" s="195"/>
      <c r="T443" s="180"/>
      <c r="U443" s="180"/>
      <c r="V443" s="200"/>
    </row>
    <row r="444" spans="2:22">
      <c r="B444" s="206" t="str">
        <f>IF('Formulario PPGR5'!$G444="","",CONCATENATE('Formulario PPGR5'!$C444,".",'Formulario PPGR5'!$D444,".",'Formulario PPGR5'!$E444,".",'Formulario PPGR5'!$F444))</f>
        <v/>
      </c>
      <c r="C444" s="206"/>
      <c r="D444" s="206" t="str">
        <f>IF('Formulario PPGR5'!$G444="","",'Formulario PPGR1'!#REF!)</f>
        <v/>
      </c>
      <c r="E444" s="206" t="str">
        <f>IF('Formulario PPGR5'!$G444="","",'Formulario PPGR1'!#REF!)</f>
        <v/>
      </c>
      <c r="F444" s="206" t="str">
        <f>IF('Formulario PPGR5'!$G444="","",'Formulario PPGR1'!#REF!)</f>
        <v/>
      </c>
      <c r="G444" s="192"/>
      <c r="H444" s="701"/>
      <c r="I444" s="734"/>
      <c r="J444" s="701"/>
      <c r="K444" s="698"/>
      <c r="L444" s="192"/>
      <c r="M444" s="211"/>
      <c r="N444" s="211"/>
      <c r="O444" s="212"/>
      <c r="P444" s="213"/>
      <c r="Q444" s="213"/>
      <c r="R444" s="195"/>
      <c r="S444" s="195"/>
      <c r="T444" s="180"/>
      <c r="U444" s="180"/>
      <c r="V444" s="200"/>
    </row>
    <row r="445" spans="2:22">
      <c r="B445" s="206" t="str">
        <f>IF('Formulario PPGR5'!$G445="","",CONCATENATE('Formulario PPGR5'!$C445,".",'Formulario PPGR5'!$D445,".",'Formulario PPGR5'!$E445,".",'Formulario PPGR5'!$F445))</f>
        <v/>
      </c>
      <c r="C445" s="206"/>
      <c r="D445" s="206" t="str">
        <f>IF('Formulario PPGR5'!$G445="","",'Formulario PPGR1'!#REF!)</f>
        <v/>
      </c>
      <c r="E445" s="206" t="str">
        <f>IF('Formulario PPGR5'!$G445="","",'Formulario PPGR1'!#REF!)</f>
        <v/>
      </c>
      <c r="F445" s="206" t="str">
        <f>IF('Formulario PPGR5'!$G445="","",'Formulario PPGR1'!#REF!)</f>
        <v/>
      </c>
      <c r="G445" s="192"/>
      <c r="H445" s="701"/>
      <c r="I445" s="734"/>
      <c r="J445" s="701"/>
      <c r="K445" s="698"/>
      <c r="L445" s="192"/>
      <c r="M445" s="211"/>
      <c r="N445" s="211"/>
      <c r="O445" s="212"/>
      <c r="P445" s="213"/>
      <c r="Q445" s="213"/>
      <c r="R445" s="195"/>
      <c r="S445" s="195"/>
      <c r="T445" s="180"/>
      <c r="U445" s="180"/>
      <c r="V445" s="200"/>
    </row>
    <row r="446" spans="2:22">
      <c r="B446" s="206" t="str">
        <f>IF('Formulario PPGR5'!$G446="","",CONCATENATE('Formulario PPGR5'!$C446,".",'Formulario PPGR5'!$D446,".",'Formulario PPGR5'!$E446,".",'Formulario PPGR5'!$F446))</f>
        <v/>
      </c>
      <c r="C446" s="206"/>
      <c r="D446" s="206" t="str">
        <f>IF('Formulario PPGR5'!$G446="","",'Formulario PPGR1'!#REF!)</f>
        <v/>
      </c>
      <c r="E446" s="206" t="str">
        <f>IF('Formulario PPGR5'!$G446="","",'Formulario PPGR1'!#REF!)</f>
        <v/>
      </c>
      <c r="F446" s="206" t="str">
        <f>IF('Formulario PPGR5'!$G446="","",'Formulario PPGR1'!#REF!)</f>
        <v/>
      </c>
      <c r="G446" s="192"/>
      <c r="H446" s="701"/>
      <c r="I446" s="734"/>
      <c r="J446" s="701"/>
      <c r="K446" s="698"/>
      <c r="L446" s="192"/>
      <c r="M446" s="211"/>
      <c r="N446" s="211"/>
      <c r="O446" s="212"/>
      <c r="P446" s="213"/>
      <c r="Q446" s="213"/>
      <c r="R446" s="195"/>
      <c r="S446" s="195"/>
      <c r="T446" s="180"/>
      <c r="U446" s="180"/>
      <c r="V446" s="200"/>
    </row>
    <row r="447" spans="2:22">
      <c r="B447" s="206" t="str">
        <f>IF('Formulario PPGR5'!$G447="","",CONCATENATE('Formulario PPGR5'!$C447,".",'Formulario PPGR5'!$D447,".",'Formulario PPGR5'!$E447,".",'Formulario PPGR5'!$F447))</f>
        <v/>
      </c>
      <c r="C447" s="206"/>
      <c r="D447" s="206" t="str">
        <f>IF('Formulario PPGR5'!$G447="","",'Formulario PPGR1'!#REF!)</f>
        <v/>
      </c>
      <c r="E447" s="206" t="str">
        <f>IF('Formulario PPGR5'!$G447="","",'Formulario PPGR1'!#REF!)</f>
        <v/>
      </c>
      <c r="F447" s="206" t="str">
        <f>IF('Formulario PPGR5'!$G447="","",'Formulario PPGR1'!#REF!)</f>
        <v/>
      </c>
      <c r="G447" s="192"/>
      <c r="H447" s="701"/>
      <c r="I447" s="734"/>
      <c r="J447" s="701"/>
      <c r="K447" s="698"/>
      <c r="L447" s="192"/>
      <c r="M447" s="211"/>
      <c r="N447" s="211"/>
      <c r="O447" s="212"/>
      <c r="P447" s="213"/>
      <c r="Q447" s="213"/>
      <c r="R447" s="195"/>
      <c r="S447" s="195"/>
      <c r="T447" s="180"/>
      <c r="U447" s="180"/>
      <c r="V447" s="200"/>
    </row>
    <row r="448" spans="2:22">
      <c r="B448" s="206" t="str">
        <f>IF('Formulario PPGR5'!$G448="","",CONCATENATE('Formulario PPGR5'!$C448,".",'Formulario PPGR5'!$D448,".",'Formulario PPGR5'!$E448,".",'Formulario PPGR5'!$F448))</f>
        <v/>
      </c>
      <c r="C448" s="206"/>
      <c r="D448" s="206" t="str">
        <f>IF('Formulario PPGR5'!$G448="","",'Formulario PPGR1'!#REF!)</f>
        <v/>
      </c>
      <c r="E448" s="206" t="str">
        <f>IF('Formulario PPGR5'!$G448="","",'Formulario PPGR1'!#REF!)</f>
        <v/>
      </c>
      <c r="F448" s="206" t="str">
        <f>IF('Formulario PPGR5'!$G448="","",'Formulario PPGR1'!#REF!)</f>
        <v/>
      </c>
      <c r="G448" s="192"/>
      <c r="H448" s="701"/>
      <c r="I448" s="734"/>
      <c r="J448" s="701"/>
      <c r="K448" s="698"/>
      <c r="L448" s="192"/>
      <c r="M448" s="211"/>
      <c r="N448" s="211"/>
      <c r="O448" s="212"/>
      <c r="P448" s="213"/>
      <c r="Q448" s="213"/>
      <c r="R448" s="195"/>
      <c r="S448" s="195"/>
      <c r="T448" s="180"/>
      <c r="U448" s="180"/>
      <c r="V448" s="200"/>
    </row>
    <row r="449" spans="2:22">
      <c r="B449" s="206" t="str">
        <f>IF('Formulario PPGR5'!$G449="","",CONCATENATE('Formulario PPGR5'!$C449,".",'Formulario PPGR5'!$D449,".",'Formulario PPGR5'!$E449,".",'Formulario PPGR5'!$F449))</f>
        <v/>
      </c>
      <c r="C449" s="206"/>
      <c r="D449" s="206" t="str">
        <f>IF('Formulario PPGR5'!$G449="","",'Formulario PPGR1'!#REF!)</f>
        <v/>
      </c>
      <c r="E449" s="206" t="str">
        <f>IF('Formulario PPGR5'!$G449="","",'Formulario PPGR1'!#REF!)</f>
        <v/>
      </c>
      <c r="F449" s="206" t="str">
        <f>IF('Formulario PPGR5'!$G449="","",'Formulario PPGR1'!#REF!)</f>
        <v/>
      </c>
      <c r="G449" s="192"/>
      <c r="H449" s="701"/>
      <c r="I449" s="734"/>
      <c r="J449" s="701"/>
      <c r="K449" s="698"/>
      <c r="L449" s="192"/>
      <c r="M449" s="211"/>
      <c r="N449" s="211"/>
      <c r="O449" s="212"/>
      <c r="P449" s="213"/>
      <c r="Q449" s="213"/>
      <c r="R449" s="195"/>
      <c r="S449" s="195"/>
      <c r="T449" s="180"/>
      <c r="U449" s="180"/>
      <c r="V449" s="200"/>
    </row>
    <row r="450" spans="2:22">
      <c r="B450" s="206" t="str">
        <f>IF('Formulario PPGR5'!$G450="","",CONCATENATE('Formulario PPGR5'!$C450,".",'Formulario PPGR5'!$D450,".",'Formulario PPGR5'!$E450,".",'Formulario PPGR5'!$F450))</f>
        <v/>
      </c>
      <c r="C450" s="206"/>
      <c r="D450" s="206" t="str">
        <f>IF('Formulario PPGR5'!$G450="","",'Formulario PPGR1'!#REF!)</f>
        <v/>
      </c>
      <c r="E450" s="206" t="str">
        <f>IF('Formulario PPGR5'!$G450="","",'Formulario PPGR1'!#REF!)</f>
        <v/>
      </c>
      <c r="F450" s="206" t="str">
        <f>IF('Formulario PPGR5'!$G450="","",'Formulario PPGR1'!#REF!)</f>
        <v/>
      </c>
      <c r="G450" s="192"/>
      <c r="H450" s="701"/>
      <c r="I450" s="734"/>
      <c r="J450" s="701"/>
      <c r="K450" s="698"/>
      <c r="L450" s="192"/>
      <c r="M450" s="211"/>
      <c r="N450" s="211"/>
      <c r="O450" s="212"/>
      <c r="P450" s="213"/>
      <c r="Q450" s="213"/>
      <c r="R450" s="195"/>
      <c r="S450" s="195"/>
      <c r="T450" s="180"/>
      <c r="U450" s="180"/>
      <c r="V450" s="200"/>
    </row>
    <row r="451" spans="2:22">
      <c r="B451" s="206" t="str">
        <f>IF('Formulario PPGR5'!$G451="","",CONCATENATE('Formulario PPGR5'!$C451,".",'Formulario PPGR5'!$D451,".",'Formulario PPGR5'!$E451,".",'Formulario PPGR5'!$F451))</f>
        <v/>
      </c>
      <c r="C451" s="206"/>
      <c r="D451" s="206" t="str">
        <f>IF('Formulario PPGR5'!$G451="","",'Formulario PPGR1'!#REF!)</f>
        <v/>
      </c>
      <c r="E451" s="206" t="str">
        <f>IF('Formulario PPGR5'!$G451="","",'Formulario PPGR1'!#REF!)</f>
        <v/>
      </c>
      <c r="F451" s="206" t="str">
        <f>IF('Formulario PPGR5'!$G451="","",'Formulario PPGR1'!#REF!)</f>
        <v/>
      </c>
      <c r="G451" s="192"/>
      <c r="H451" s="701"/>
      <c r="I451" s="734"/>
      <c r="J451" s="701"/>
      <c r="K451" s="698"/>
      <c r="L451" s="192"/>
      <c r="M451" s="211"/>
      <c r="N451" s="211"/>
      <c r="O451" s="212"/>
      <c r="P451" s="213"/>
      <c r="Q451" s="213"/>
      <c r="R451" s="195"/>
      <c r="S451" s="195"/>
      <c r="T451" s="180"/>
      <c r="U451" s="180"/>
      <c r="V451" s="200"/>
    </row>
    <row r="452" spans="2:22">
      <c r="B452" s="206" t="str">
        <f>IF('Formulario PPGR5'!$G452="","",CONCATENATE('Formulario PPGR5'!$C452,".",'Formulario PPGR5'!$D452,".",'Formulario PPGR5'!$E452,".",'Formulario PPGR5'!$F452))</f>
        <v/>
      </c>
      <c r="C452" s="206"/>
      <c r="D452" s="206" t="str">
        <f>IF('Formulario PPGR5'!$G452="","",'Formulario PPGR1'!#REF!)</f>
        <v/>
      </c>
      <c r="E452" s="206" t="str">
        <f>IF('Formulario PPGR5'!$G452="","",'Formulario PPGR1'!#REF!)</f>
        <v/>
      </c>
      <c r="F452" s="206" t="str">
        <f>IF('Formulario PPGR5'!$G452="","",'Formulario PPGR1'!#REF!)</f>
        <v/>
      </c>
      <c r="G452" s="192"/>
      <c r="H452" s="701"/>
      <c r="I452" s="734"/>
      <c r="J452" s="701"/>
      <c r="K452" s="698"/>
      <c r="L452" s="192"/>
      <c r="M452" s="211"/>
      <c r="N452" s="211"/>
      <c r="O452" s="212"/>
      <c r="P452" s="213"/>
      <c r="Q452" s="213"/>
      <c r="R452" s="195"/>
      <c r="S452" s="195"/>
      <c r="T452" s="180"/>
      <c r="U452" s="180"/>
      <c r="V452" s="200"/>
    </row>
    <row r="453" spans="2:22">
      <c r="B453" s="206" t="str">
        <f>IF('Formulario PPGR5'!$G453="","",CONCATENATE('Formulario PPGR5'!$C453,".",'Formulario PPGR5'!$D453,".",'Formulario PPGR5'!$E453,".",'Formulario PPGR5'!$F453))</f>
        <v/>
      </c>
      <c r="C453" s="206"/>
      <c r="D453" s="206" t="str">
        <f>IF('Formulario PPGR5'!$G453="","",'Formulario PPGR1'!#REF!)</f>
        <v/>
      </c>
      <c r="E453" s="206" t="str">
        <f>IF('Formulario PPGR5'!$G453="","",'Formulario PPGR1'!#REF!)</f>
        <v/>
      </c>
      <c r="F453" s="206" t="str">
        <f>IF('Formulario PPGR5'!$G453="","",'Formulario PPGR1'!#REF!)</f>
        <v/>
      </c>
      <c r="G453" s="192"/>
      <c r="H453" s="701"/>
      <c r="I453" s="734"/>
      <c r="J453" s="701"/>
      <c r="K453" s="698"/>
      <c r="L453" s="192"/>
      <c r="M453" s="211"/>
      <c r="N453" s="211"/>
      <c r="O453" s="212"/>
      <c r="P453" s="213"/>
      <c r="Q453" s="213"/>
      <c r="R453" s="195"/>
      <c r="S453" s="195"/>
      <c r="T453" s="180"/>
      <c r="U453" s="180"/>
      <c r="V453" s="200"/>
    </row>
    <row r="454" spans="2:22">
      <c r="B454" s="206" t="str">
        <f>IF('Formulario PPGR5'!$G454="","",CONCATENATE('Formulario PPGR5'!$C454,".",'Formulario PPGR5'!$D454,".",'Formulario PPGR5'!$E454,".",'Formulario PPGR5'!$F454))</f>
        <v/>
      </c>
      <c r="C454" s="206"/>
      <c r="D454" s="206" t="str">
        <f>IF('Formulario PPGR5'!$G454="","",'Formulario PPGR1'!#REF!)</f>
        <v/>
      </c>
      <c r="E454" s="206" t="str">
        <f>IF('Formulario PPGR5'!$G454="","",'Formulario PPGR1'!#REF!)</f>
        <v/>
      </c>
      <c r="F454" s="206" t="str">
        <f>IF('Formulario PPGR5'!$G454="","",'Formulario PPGR1'!#REF!)</f>
        <v/>
      </c>
      <c r="G454" s="192"/>
      <c r="H454" s="701"/>
      <c r="I454" s="734"/>
      <c r="J454" s="701"/>
      <c r="K454" s="698"/>
      <c r="L454" s="192"/>
      <c r="M454" s="211"/>
      <c r="N454" s="211"/>
      <c r="O454" s="212"/>
      <c r="P454" s="213"/>
      <c r="Q454" s="213"/>
      <c r="R454" s="195"/>
      <c r="S454" s="195"/>
      <c r="T454" s="180"/>
      <c r="U454" s="180"/>
      <c r="V454" s="200"/>
    </row>
    <row r="455" spans="2:22">
      <c r="B455" s="206" t="str">
        <f>IF('Formulario PPGR5'!$G455="","",CONCATENATE('Formulario PPGR5'!$C455,".",'Formulario PPGR5'!$D455,".",'Formulario PPGR5'!$E455,".",'Formulario PPGR5'!$F455))</f>
        <v/>
      </c>
      <c r="C455" s="206"/>
      <c r="D455" s="206" t="str">
        <f>IF('Formulario PPGR5'!$G455="","",'Formulario PPGR1'!#REF!)</f>
        <v/>
      </c>
      <c r="E455" s="206" t="str">
        <f>IF('Formulario PPGR5'!$G455="","",'Formulario PPGR1'!#REF!)</f>
        <v/>
      </c>
      <c r="F455" s="206" t="str">
        <f>IF('Formulario PPGR5'!$G455="","",'Formulario PPGR1'!#REF!)</f>
        <v/>
      </c>
      <c r="G455" s="192"/>
      <c r="H455" s="701"/>
      <c r="I455" s="734"/>
      <c r="J455" s="701"/>
      <c r="K455" s="698"/>
      <c r="L455" s="192"/>
      <c r="M455" s="211"/>
      <c r="N455" s="211"/>
      <c r="O455" s="212"/>
      <c r="P455" s="213"/>
      <c r="Q455" s="213"/>
      <c r="R455" s="195"/>
      <c r="S455" s="195"/>
      <c r="T455" s="180"/>
      <c r="U455" s="180"/>
      <c r="V455" s="200"/>
    </row>
    <row r="456" spans="2:22">
      <c r="B456" s="206" t="str">
        <f>IF('Formulario PPGR5'!$G456="","",CONCATENATE('Formulario PPGR5'!$C456,".",'Formulario PPGR5'!$D456,".",'Formulario PPGR5'!$E456,".",'Formulario PPGR5'!$F456))</f>
        <v/>
      </c>
      <c r="C456" s="206"/>
      <c r="D456" s="206" t="str">
        <f>IF('Formulario PPGR5'!$G456="","",'Formulario PPGR1'!#REF!)</f>
        <v/>
      </c>
      <c r="E456" s="206" t="str">
        <f>IF('Formulario PPGR5'!$G456="","",'Formulario PPGR1'!#REF!)</f>
        <v/>
      </c>
      <c r="F456" s="206" t="str">
        <f>IF('Formulario PPGR5'!$G456="","",'Formulario PPGR1'!#REF!)</f>
        <v/>
      </c>
      <c r="G456" s="192"/>
      <c r="H456" s="701"/>
      <c r="I456" s="734"/>
      <c r="J456" s="701"/>
      <c r="K456" s="698"/>
      <c r="L456" s="192"/>
      <c r="M456" s="211"/>
      <c r="N456" s="211"/>
      <c r="O456" s="212"/>
      <c r="P456" s="213"/>
      <c r="Q456" s="213"/>
      <c r="R456" s="195"/>
      <c r="S456" s="195"/>
      <c r="T456" s="180"/>
      <c r="U456" s="180"/>
      <c r="V456" s="200"/>
    </row>
    <row r="457" spans="2:22">
      <c r="B457" s="206" t="str">
        <f>IF('Formulario PPGR5'!$G457="","",CONCATENATE('Formulario PPGR5'!$C457,".",'Formulario PPGR5'!$D457,".",'Formulario PPGR5'!$E457,".",'Formulario PPGR5'!$F457))</f>
        <v/>
      </c>
      <c r="C457" s="206"/>
      <c r="D457" s="206" t="str">
        <f>IF('Formulario PPGR5'!$G457="","",'Formulario PPGR1'!#REF!)</f>
        <v/>
      </c>
      <c r="E457" s="206" t="str">
        <f>IF('Formulario PPGR5'!$G457="","",'Formulario PPGR1'!#REF!)</f>
        <v/>
      </c>
      <c r="F457" s="206" t="str">
        <f>IF('Formulario PPGR5'!$G457="","",'Formulario PPGR1'!#REF!)</f>
        <v/>
      </c>
      <c r="G457" s="192"/>
      <c r="H457" s="701"/>
      <c r="I457" s="734"/>
      <c r="J457" s="701"/>
      <c r="K457" s="698"/>
      <c r="L457" s="192"/>
      <c r="M457" s="211"/>
      <c r="N457" s="211"/>
      <c r="O457" s="212"/>
      <c r="P457" s="213"/>
      <c r="Q457" s="213"/>
      <c r="R457" s="195"/>
      <c r="S457" s="195"/>
      <c r="T457" s="180"/>
      <c r="U457" s="180"/>
      <c r="V457" s="200"/>
    </row>
    <row r="458" spans="2:22">
      <c r="B458" s="206" t="str">
        <f>IF('Formulario PPGR5'!$G458="","",CONCATENATE('Formulario PPGR5'!$C458,".",'Formulario PPGR5'!$D458,".",'Formulario PPGR5'!$E458,".",'Formulario PPGR5'!$F458))</f>
        <v/>
      </c>
      <c r="C458" s="206"/>
      <c r="D458" s="206" t="str">
        <f>IF('Formulario PPGR5'!$G458="","",'Formulario PPGR1'!#REF!)</f>
        <v/>
      </c>
      <c r="E458" s="206" t="str">
        <f>IF('Formulario PPGR5'!$G458="","",'Formulario PPGR1'!#REF!)</f>
        <v/>
      </c>
      <c r="F458" s="206" t="str">
        <f>IF('Formulario PPGR5'!$G458="","",'Formulario PPGR1'!#REF!)</f>
        <v/>
      </c>
      <c r="G458" s="192"/>
      <c r="H458" s="701"/>
      <c r="I458" s="734"/>
      <c r="J458" s="701"/>
      <c r="K458" s="699"/>
      <c r="L458" s="702"/>
      <c r="M458" s="703"/>
      <c r="N458" s="703"/>
      <c r="O458" s="212"/>
      <c r="P458" s="704"/>
      <c r="Q458" s="704"/>
      <c r="R458" s="700"/>
      <c r="S458" s="195"/>
      <c r="T458" s="180"/>
      <c r="U458" s="180"/>
      <c r="V458" s="200"/>
    </row>
    <row r="459" spans="2:22">
      <c r="B459" s="206" t="str">
        <f>IF('Formulario PPGR5'!$G459="","",CONCATENATE('Formulario PPGR5'!$C459,".",'Formulario PPGR5'!$D459,".",'Formulario PPGR5'!$E459,".",'Formulario PPGR5'!$F459))</f>
        <v/>
      </c>
      <c r="C459" s="206"/>
      <c r="D459" s="206" t="str">
        <f>IF('Formulario PPGR5'!$G459="","",'Formulario PPGR1'!#REF!)</f>
        <v/>
      </c>
      <c r="E459" s="206" t="str">
        <f>IF('Formulario PPGR5'!$G459="","",'Formulario PPGR1'!#REF!)</f>
        <v/>
      </c>
      <c r="F459" s="206" t="str">
        <f>IF('Formulario PPGR5'!$G459="","",'Formulario PPGR1'!#REF!)</f>
        <v/>
      </c>
      <c r="G459" s="192"/>
      <c r="H459" s="701"/>
      <c r="I459" s="734"/>
      <c r="J459" s="701"/>
      <c r="K459" s="699"/>
      <c r="L459" s="702"/>
      <c r="M459" s="703"/>
      <c r="N459" s="703"/>
      <c r="O459" s="212"/>
      <c r="P459" s="704"/>
      <c r="Q459" s="704"/>
      <c r="R459" s="700"/>
      <c r="S459" s="195"/>
      <c r="T459" s="180"/>
      <c r="U459" s="180"/>
      <c r="V459" s="200"/>
    </row>
    <row r="460" spans="2:22">
      <c r="B460" s="206" t="str">
        <f>IF('Formulario PPGR5'!$G460="","",CONCATENATE('Formulario PPGR5'!$C460,".",'Formulario PPGR5'!$D460,".",'Formulario PPGR5'!$E460,".",'Formulario PPGR5'!$F460))</f>
        <v/>
      </c>
      <c r="C460" s="206"/>
      <c r="D460" s="206" t="str">
        <f>IF('Formulario PPGR5'!$G460="","",'Formulario PPGR1'!#REF!)</f>
        <v/>
      </c>
      <c r="E460" s="206" t="str">
        <f>IF('Formulario PPGR5'!$G460="","",'Formulario PPGR1'!#REF!)</f>
        <v/>
      </c>
      <c r="F460" s="206" t="str">
        <f>IF('Formulario PPGR5'!$G460="","",'Formulario PPGR1'!#REF!)</f>
        <v/>
      </c>
      <c r="G460" s="192"/>
      <c r="H460" s="701"/>
      <c r="I460" s="734"/>
      <c r="J460" s="701"/>
      <c r="K460" s="698"/>
      <c r="L460" s="192"/>
      <c r="M460" s="211"/>
      <c r="N460" s="211"/>
      <c r="O460" s="212"/>
      <c r="P460" s="213"/>
      <c r="Q460" s="213"/>
      <c r="R460" s="195"/>
      <c r="S460" s="195"/>
      <c r="T460" s="180"/>
      <c r="U460" s="180"/>
      <c r="V460" s="200"/>
    </row>
    <row r="461" spans="2:22">
      <c r="B461" s="206" t="str">
        <f>IF('Formulario PPGR5'!$G461="","",CONCATENATE('Formulario PPGR5'!$C461,".",'Formulario PPGR5'!$D461,".",'Formulario PPGR5'!$E461,".",'Formulario PPGR5'!$F461))</f>
        <v/>
      </c>
      <c r="C461" s="206"/>
      <c r="D461" s="206" t="str">
        <f>IF('Formulario PPGR5'!$G461="","",'Formulario PPGR1'!#REF!)</f>
        <v/>
      </c>
      <c r="E461" s="206" t="str">
        <f>IF('Formulario PPGR5'!$G461="","",'Formulario PPGR1'!#REF!)</f>
        <v/>
      </c>
      <c r="F461" s="206" t="str">
        <f>IF('Formulario PPGR5'!$G461="","",'Formulario PPGR1'!#REF!)</f>
        <v/>
      </c>
      <c r="G461" s="192"/>
      <c r="H461" s="701"/>
      <c r="I461" s="734"/>
      <c r="J461" s="701"/>
      <c r="K461" s="698"/>
      <c r="L461" s="192"/>
      <c r="M461" s="211"/>
      <c r="N461" s="211"/>
      <c r="O461" s="212"/>
      <c r="P461" s="213"/>
      <c r="Q461" s="213"/>
      <c r="R461" s="195"/>
      <c r="S461" s="195"/>
      <c r="T461" s="180"/>
      <c r="U461" s="180"/>
      <c r="V461" s="200"/>
    </row>
    <row r="462" spans="2:22">
      <c r="B462" s="206" t="str">
        <f>IF('Formulario PPGR5'!$G462="","",CONCATENATE('Formulario PPGR5'!$C462,".",'Formulario PPGR5'!$D462,".",'Formulario PPGR5'!$E462,".",'Formulario PPGR5'!$F462))</f>
        <v/>
      </c>
      <c r="C462" s="206"/>
      <c r="D462" s="206" t="str">
        <f>IF('Formulario PPGR5'!$G462="","",'Formulario PPGR1'!#REF!)</f>
        <v/>
      </c>
      <c r="E462" s="206" t="str">
        <f>IF('Formulario PPGR5'!$G462="","",'Formulario PPGR1'!#REF!)</f>
        <v/>
      </c>
      <c r="F462" s="206" t="str">
        <f>IF('Formulario PPGR5'!$G462="","",'Formulario PPGR1'!#REF!)</f>
        <v/>
      </c>
      <c r="G462" s="192"/>
      <c r="H462" s="701"/>
      <c r="I462" s="734"/>
      <c r="J462" s="701"/>
      <c r="K462" s="698"/>
      <c r="L462" s="192"/>
      <c r="M462" s="211"/>
      <c r="N462" s="211"/>
      <c r="O462" s="212"/>
      <c r="P462" s="213"/>
      <c r="Q462" s="213"/>
      <c r="R462" s="195"/>
      <c r="S462" s="195"/>
      <c r="T462" s="180"/>
      <c r="U462" s="180"/>
      <c r="V462" s="200"/>
    </row>
    <row r="463" spans="2:22">
      <c r="B463" s="206" t="str">
        <f>IF('Formulario PPGR5'!$G463="","",CONCATENATE('Formulario PPGR5'!$C463,".",'Formulario PPGR5'!$D463,".",'Formulario PPGR5'!$E463,".",'Formulario PPGR5'!$F463))</f>
        <v/>
      </c>
      <c r="C463" s="206"/>
      <c r="D463" s="206" t="str">
        <f>IF('Formulario PPGR5'!$G463="","",'Formulario PPGR1'!#REF!)</f>
        <v/>
      </c>
      <c r="E463" s="206" t="str">
        <f>IF('Formulario PPGR5'!$G463="","",'Formulario PPGR1'!#REF!)</f>
        <v/>
      </c>
      <c r="F463" s="206" t="str">
        <f>IF('Formulario PPGR5'!$G463="","",'Formulario PPGR1'!#REF!)</f>
        <v/>
      </c>
      <c r="G463" s="192"/>
      <c r="H463" s="701"/>
      <c r="I463" s="734"/>
      <c r="J463" s="701"/>
      <c r="K463" s="698"/>
      <c r="L463" s="192"/>
      <c r="M463" s="211"/>
      <c r="N463" s="211"/>
      <c r="O463" s="212"/>
      <c r="P463" s="213"/>
      <c r="Q463" s="213"/>
      <c r="R463" s="195"/>
      <c r="S463" s="195"/>
      <c r="T463" s="180"/>
      <c r="U463" s="180"/>
      <c r="V463" s="200"/>
    </row>
    <row r="464" spans="2:22">
      <c r="B464" s="206" t="str">
        <f>IF('Formulario PPGR5'!$G464="","",CONCATENATE('Formulario PPGR5'!$C464,".",'Formulario PPGR5'!$D464,".",'Formulario PPGR5'!$E464,".",'Formulario PPGR5'!$F464))</f>
        <v/>
      </c>
      <c r="C464" s="206"/>
      <c r="D464" s="206" t="str">
        <f>IF('Formulario PPGR5'!$G464="","",'Formulario PPGR1'!#REF!)</f>
        <v/>
      </c>
      <c r="E464" s="206" t="str">
        <f>IF('Formulario PPGR5'!$G464="","",'Formulario PPGR1'!#REF!)</f>
        <v/>
      </c>
      <c r="F464" s="206" t="str">
        <f>IF('Formulario PPGR5'!$G464="","",'Formulario PPGR1'!#REF!)</f>
        <v/>
      </c>
      <c r="G464" s="192"/>
      <c r="H464" s="701"/>
      <c r="I464" s="734"/>
      <c r="J464" s="701"/>
      <c r="K464" s="698"/>
      <c r="L464" s="192"/>
      <c r="M464" s="211"/>
      <c r="N464" s="211"/>
      <c r="O464" s="212"/>
      <c r="P464" s="213"/>
      <c r="Q464" s="213"/>
      <c r="R464" s="195"/>
      <c r="S464" s="195"/>
      <c r="T464" s="180"/>
      <c r="U464" s="180"/>
      <c r="V464" s="200"/>
    </row>
    <row r="465" spans="2:22">
      <c r="B465" s="206" t="str">
        <f>IF('Formulario PPGR5'!$G465="","",CONCATENATE('Formulario PPGR5'!$C465,".",'Formulario PPGR5'!$D465,".",'Formulario PPGR5'!$E465,".",'Formulario PPGR5'!$F465))</f>
        <v/>
      </c>
      <c r="C465" s="206"/>
      <c r="D465" s="206" t="str">
        <f>IF('Formulario PPGR5'!$G465="","",'Formulario PPGR1'!#REF!)</f>
        <v/>
      </c>
      <c r="E465" s="206" t="str">
        <f>IF('Formulario PPGR5'!$G465="","",'Formulario PPGR1'!#REF!)</f>
        <v/>
      </c>
      <c r="F465" s="206" t="str">
        <f>IF('Formulario PPGR5'!$G465="","",'Formulario PPGR1'!#REF!)</f>
        <v/>
      </c>
      <c r="G465" s="192"/>
      <c r="H465" s="701"/>
      <c r="I465" s="734"/>
      <c r="J465" s="701"/>
      <c r="K465" s="698"/>
      <c r="L465" s="192"/>
      <c r="M465" s="211"/>
      <c r="N465" s="211"/>
      <c r="O465" s="212"/>
      <c r="P465" s="213"/>
      <c r="Q465" s="213"/>
      <c r="R465" s="195"/>
      <c r="S465" s="195"/>
      <c r="T465" s="180"/>
      <c r="U465" s="180"/>
      <c r="V465" s="200"/>
    </row>
    <row r="466" spans="2:22">
      <c r="B466" s="206" t="str">
        <f>IF('Formulario PPGR5'!$G466="","",CONCATENATE('Formulario PPGR5'!$C466,".",'Formulario PPGR5'!$D466,".",'Formulario PPGR5'!$E466,".",'Formulario PPGR5'!$F466))</f>
        <v/>
      </c>
      <c r="C466" s="206"/>
      <c r="D466" s="206" t="str">
        <f>IF('Formulario PPGR5'!$G466="","",'Formulario PPGR1'!#REF!)</f>
        <v/>
      </c>
      <c r="E466" s="206" t="str">
        <f>IF('Formulario PPGR5'!$G466="","",'Formulario PPGR1'!#REF!)</f>
        <v/>
      </c>
      <c r="F466" s="206" t="str">
        <f>IF('Formulario PPGR5'!$G466="","",'Formulario PPGR1'!#REF!)</f>
        <v/>
      </c>
      <c r="G466" s="192"/>
      <c r="H466" s="701"/>
      <c r="I466" s="734"/>
      <c r="J466" s="701"/>
      <c r="K466" s="698"/>
      <c r="L466" s="192"/>
      <c r="M466" s="211"/>
      <c r="N466" s="211"/>
      <c r="O466" s="212"/>
      <c r="P466" s="213"/>
      <c r="Q466" s="213"/>
      <c r="R466" s="195"/>
      <c r="S466" s="195"/>
      <c r="T466" s="180"/>
      <c r="U466" s="180"/>
      <c r="V466" s="200"/>
    </row>
    <row r="467" spans="2:22">
      <c r="B467" s="206" t="str">
        <f>IF('Formulario PPGR5'!$G467="","",CONCATENATE('Formulario PPGR5'!$C467,".",'Formulario PPGR5'!$D467,".",'Formulario PPGR5'!$E467,".",'Formulario PPGR5'!$F467))</f>
        <v/>
      </c>
      <c r="C467" s="206"/>
      <c r="D467" s="206" t="str">
        <f>IF('Formulario PPGR5'!$G467="","",'Formulario PPGR1'!#REF!)</f>
        <v/>
      </c>
      <c r="E467" s="206" t="str">
        <f>IF('Formulario PPGR5'!$G467="","",'Formulario PPGR1'!#REF!)</f>
        <v/>
      </c>
      <c r="F467" s="206" t="str">
        <f>IF('Formulario PPGR5'!$G467="","",'Formulario PPGR1'!#REF!)</f>
        <v/>
      </c>
      <c r="G467" s="192"/>
      <c r="H467" s="701"/>
      <c r="I467" s="734"/>
      <c r="J467" s="701"/>
      <c r="K467" s="698"/>
      <c r="L467" s="192"/>
      <c r="M467" s="211"/>
      <c r="N467" s="211"/>
      <c r="O467" s="212"/>
      <c r="P467" s="213"/>
      <c r="Q467" s="213"/>
      <c r="R467" s="195"/>
      <c r="S467" s="195"/>
      <c r="T467" s="180"/>
      <c r="U467" s="180"/>
      <c r="V467" s="200"/>
    </row>
    <row r="468" spans="2:22">
      <c r="B468" s="206" t="str">
        <f>IF('Formulario PPGR5'!$G468="","",CONCATENATE('Formulario PPGR5'!$C468,".",'Formulario PPGR5'!$D468,".",'Formulario PPGR5'!$E468,".",'Formulario PPGR5'!$F468))</f>
        <v/>
      </c>
      <c r="C468" s="206"/>
      <c r="D468" s="206" t="str">
        <f>IF('Formulario PPGR5'!$G468="","",'Formulario PPGR1'!#REF!)</f>
        <v/>
      </c>
      <c r="E468" s="206" t="str">
        <f>IF('Formulario PPGR5'!$G468="","",'Formulario PPGR1'!#REF!)</f>
        <v/>
      </c>
      <c r="F468" s="206" t="str">
        <f>IF('Formulario PPGR5'!$G468="","",'Formulario PPGR1'!#REF!)</f>
        <v/>
      </c>
      <c r="G468" s="192"/>
      <c r="H468" s="701"/>
      <c r="I468" s="734"/>
      <c r="J468" s="701"/>
      <c r="K468" s="698"/>
      <c r="L468" s="192"/>
      <c r="M468" s="211"/>
      <c r="N468" s="211"/>
      <c r="O468" s="212"/>
      <c r="P468" s="213"/>
      <c r="Q468" s="213"/>
      <c r="R468" s="195"/>
      <c r="S468" s="195"/>
      <c r="T468" s="180"/>
      <c r="U468" s="180"/>
      <c r="V468" s="200"/>
    </row>
    <row r="469" spans="2:22">
      <c r="B469" s="206" t="str">
        <f>IF('Formulario PPGR5'!$G469="","",CONCATENATE('Formulario PPGR5'!$C469,".",'Formulario PPGR5'!$D469,".",'Formulario PPGR5'!$E469,".",'Formulario PPGR5'!$F469))</f>
        <v/>
      </c>
      <c r="C469" s="206"/>
      <c r="D469" s="206" t="str">
        <f>IF('Formulario PPGR5'!$G469="","",'Formulario PPGR1'!#REF!)</f>
        <v/>
      </c>
      <c r="E469" s="206" t="str">
        <f>IF('Formulario PPGR5'!$G469="","",'Formulario PPGR1'!#REF!)</f>
        <v/>
      </c>
      <c r="F469" s="206" t="str">
        <f>IF('Formulario PPGR5'!$G469="","",'Formulario PPGR1'!#REF!)</f>
        <v/>
      </c>
      <c r="G469" s="192"/>
      <c r="H469" s="701"/>
      <c r="I469" s="734"/>
      <c r="J469" s="701"/>
      <c r="K469" s="698"/>
      <c r="L469" s="192"/>
      <c r="M469" s="211"/>
      <c r="N469" s="211"/>
      <c r="O469" s="212"/>
      <c r="P469" s="213"/>
      <c r="Q469" s="213"/>
      <c r="R469" s="195"/>
      <c r="S469" s="195"/>
      <c r="T469" s="180"/>
      <c r="U469" s="180"/>
      <c r="V469" s="200"/>
    </row>
    <row r="470" spans="2:22">
      <c r="B470" s="206" t="str">
        <f>IF('Formulario PPGR5'!$G470="","",CONCATENATE('Formulario PPGR5'!$C470,".",'Formulario PPGR5'!$D470,".",'Formulario PPGR5'!$E470,".",'Formulario PPGR5'!$F470))</f>
        <v/>
      </c>
      <c r="C470" s="206"/>
      <c r="D470" s="206" t="str">
        <f>IF('Formulario PPGR5'!$G470="","",'Formulario PPGR1'!#REF!)</f>
        <v/>
      </c>
      <c r="E470" s="206" t="str">
        <f>IF('Formulario PPGR5'!$G470="","",'Formulario PPGR1'!#REF!)</f>
        <v/>
      </c>
      <c r="F470" s="206" t="str">
        <f>IF('Formulario PPGR5'!$G470="","",'Formulario PPGR1'!#REF!)</f>
        <v/>
      </c>
      <c r="G470" s="192"/>
      <c r="H470" s="701"/>
      <c r="I470" s="734"/>
      <c r="J470" s="701"/>
      <c r="K470" s="698"/>
      <c r="L470" s="192"/>
      <c r="M470" s="211"/>
      <c r="N470" s="211"/>
      <c r="O470" s="212"/>
      <c r="P470" s="213"/>
      <c r="Q470" s="213"/>
      <c r="R470" s="195"/>
      <c r="S470" s="195"/>
      <c r="T470" s="180"/>
      <c r="U470" s="180"/>
      <c r="V470" s="200"/>
    </row>
    <row r="471" spans="2:22">
      <c r="B471" s="206" t="str">
        <f>IF('Formulario PPGR5'!$G471="","",CONCATENATE('Formulario PPGR5'!$C471,".",'Formulario PPGR5'!$D471,".",'Formulario PPGR5'!$E471,".",'Formulario PPGR5'!$F471))</f>
        <v/>
      </c>
      <c r="C471" s="206"/>
      <c r="D471" s="206" t="str">
        <f>IF('Formulario PPGR5'!$G471="","",'Formulario PPGR1'!#REF!)</f>
        <v/>
      </c>
      <c r="E471" s="206" t="str">
        <f>IF('Formulario PPGR5'!$G471="","",'Formulario PPGR1'!#REF!)</f>
        <v/>
      </c>
      <c r="F471" s="206" t="str">
        <f>IF('Formulario PPGR5'!$G471="","",'Formulario PPGR1'!#REF!)</f>
        <v/>
      </c>
      <c r="G471" s="192"/>
      <c r="H471" s="701"/>
      <c r="I471" s="734"/>
      <c r="J471" s="701"/>
      <c r="K471" s="698"/>
      <c r="L471" s="192"/>
      <c r="M471" s="211"/>
      <c r="N471" s="211"/>
      <c r="O471" s="212"/>
      <c r="P471" s="213"/>
      <c r="Q471" s="213"/>
      <c r="R471" s="195"/>
      <c r="S471" s="195"/>
      <c r="T471" s="180"/>
      <c r="U471" s="180"/>
      <c r="V471" s="200"/>
    </row>
    <row r="472" spans="2:22">
      <c r="B472" s="206" t="str">
        <f>IF('Formulario PPGR5'!$G472="","",CONCATENATE('Formulario PPGR5'!$C472,".",'Formulario PPGR5'!$D472,".",'Formulario PPGR5'!$E472,".",'Formulario PPGR5'!$F472))</f>
        <v/>
      </c>
      <c r="C472" s="206"/>
      <c r="D472" s="206" t="str">
        <f>IF('Formulario PPGR5'!$G472="","",'Formulario PPGR1'!#REF!)</f>
        <v/>
      </c>
      <c r="E472" s="206" t="str">
        <f>IF('Formulario PPGR5'!$G472="","",'Formulario PPGR1'!#REF!)</f>
        <v/>
      </c>
      <c r="F472" s="206" t="str">
        <f>IF('Formulario PPGR5'!$G472="","",'Formulario PPGR1'!#REF!)</f>
        <v/>
      </c>
      <c r="G472" s="192"/>
      <c r="H472" s="701"/>
      <c r="I472" s="734"/>
      <c r="J472" s="701"/>
      <c r="K472" s="698"/>
      <c r="L472" s="192"/>
      <c r="M472" s="211"/>
      <c r="N472" s="211"/>
      <c r="O472" s="212"/>
      <c r="P472" s="213"/>
      <c r="Q472" s="213"/>
      <c r="R472" s="195"/>
      <c r="S472" s="195"/>
      <c r="T472" s="180"/>
      <c r="U472" s="180"/>
      <c r="V472" s="200"/>
    </row>
    <row r="473" spans="2:22">
      <c r="B473" s="206" t="str">
        <f>IF('Formulario PPGR5'!$G473="","",CONCATENATE('Formulario PPGR5'!$C473,".",'Formulario PPGR5'!$D473,".",'Formulario PPGR5'!$E473,".",'Formulario PPGR5'!$F473))</f>
        <v/>
      </c>
      <c r="C473" s="206"/>
      <c r="D473" s="206" t="str">
        <f>IF('Formulario PPGR5'!$G473="","",'Formulario PPGR1'!#REF!)</f>
        <v/>
      </c>
      <c r="E473" s="206" t="str">
        <f>IF('Formulario PPGR5'!$G473="","",'Formulario PPGR1'!#REF!)</f>
        <v/>
      </c>
      <c r="F473" s="206" t="str">
        <f>IF('Formulario PPGR5'!$G473="","",'Formulario PPGR1'!#REF!)</f>
        <v/>
      </c>
      <c r="G473" s="192"/>
      <c r="H473" s="701"/>
      <c r="I473" s="734"/>
      <c r="J473" s="701"/>
      <c r="K473" s="698"/>
      <c r="L473" s="192"/>
      <c r="M473" s="211"/>
      <c r="N473" s="211"/>
      <c r="O473" s="212"/>
      <c r="P473" s="213"/>
      <c r="Q473" s="213"/>
      <c r="R473" s="195"/>
      <c r="S473" s="195"/>
      <c r="T473" s="180"/>
      <c r="U473" s="180"/>
      <c r="V473" s="200"/>
    </row>
    <row r="474" spans="2:22">
      <c r="B474" s="206" t="str">
        <f>IF('Formulario PPGR5'!$G474="","",CONCATENATE('Formulario PPGR5'!$C474,".",'Formulario PPGR5'!$D474,".",'Formulario PPGR5'!$E474,".",'Formulario PPGR5'!$F474))</f>
        <v/>
      </c>
      <c r="C474" s="206"/>
      <c r="D474" s="206" t="str">
        <f>IF('Formulario PPGR5'!$G474="","",'Formulario PPGR1'!#REF!)</f>
        <v/>
      </c>
      <c r="E474" s="206" t="str">
        <f>IF('Formulario PPGR5'!$G474="","",'Formulario PPGR1'!#REF!)</f>
        <v/>
      </c>
      <c r="F474" s="206" t="str">
        <f>IF('Formulario PPGR5'!$G474="","",'Formulario PPGR1'!#REF!)</f>
        <v/>
      </c>
      <c r="G474" s="192"/>
      <c r="H474" s="701"/>
      <c r="I474" s="734"/>
      <c r="J474" s="701"/>
      <c r="K474" s="698"/>
      <c r="L474" s="192"/>
      <c r="M474" s="211"/>
      <c r="N474" s="211"/>
      <c r="O474" s="212"/>
      <c r="P474" s="213"/>
      <c r="Q474" s="213"/>
      <c r="R474" s="195"/>
      <c r="S474" s="195"/>
      <c r="T474" s="180"/>
      <c r="U474" s="180"/>
      <c r="V474" s="200"/>
    </row>
    <row r="475" spans="2:22">
      <c r="B475" s="206" t="str">
        <f>IF('Formulario PPGR5'!$G475="","",CONCATENATE('Formulario PPGR5'!$C475,".",'Formulario PPGR5'!$D475,".",'Formulario PPGR5'!$E475,".",'Formulario PPGR5'!$F475))</f>
        <v/>
      </c>
      <c r="C475" s="206"/>
      <c r="D475" s="206" t="str">
        <f>IF('Formulario PPGR5'!$G475="","",'Formulario PPGR1'!#REF!)</f>
        <v/>
      </c>
      <c r="E475" s="206" t="str">
        <f>IF('Formulario PPGR5'!$G475="","",'Formulario PPGR1'!#REF!)</f>
        <v/>
      </c>
      <c r="F475" s="206" t="str">
        <f>IF('Formulario PPGR5'!$G475="","",'Formulario PPGR1'!#REF!)</f>
        <v/>
      </c>
      <c r="G475" s="192"/>
      <c r="H475" s="701"/>
      <c r="I475" s="734"/>
      <c r="J475" s="701"/>
      <c r="K475" s="698"/>
      <c r="L475" s="192"/>
      <c r="M475" s="211"/>
      <c r="N475" s="211"/>
      <c r="O475" s="212"/>
      <c r="P475" s="213"/>
      <c r="Q475" s="213"/>
      <c r="R475" s="195"/>
      <c r="S475" s="195"/>
      <c r="T475" s="180"/>
      <c r="U475" s="180"/>
      <c r="V475" s="200"/>
    </row>
    <row r="476" spans="2:22">
      <c r="B476" s="206" t="str">
        <f>IF('Formulario PPGR5'!$G476="","",CONCATENATE('Formulario PPGR5'!$C476,".",'Formulario PPGR5'!$D476,".",'Formulario PPGR5'!$E476,".",'Formulario PPGR5'!$F476))</f>
        <v/>
      </c>
      <c r="C476" s="206"/>
      <c r="D476" s="206" t="str">
        <f>IF('Formulario PPGR5'!$G476="","",'Formulario PPGR1'!#REF!)</f>
        <v/>
      </c>
      <c r="E476" s="206" t="str">
        <f>IF('Formulario PPGR5'!$G476="","",'Formulario PPGR1'!#REF!)</f>
        <v/>
      </c>
      <c r="F476" s="206" t="str">
        <f>IF('Formulario PPGR5'!$G476="","",'Formulario PPGR1'!#REF!)</f>
        <v/>
      </c>
      <c r="G476" s="192"/>
      <c r="H476" s="701"/>
      <c r="I476" s="734"/>
      <c r="J476" s="701"/>
      <c r="K476" s="698"/>
      <c r="L476" s="192"/>
      <c r="M476" s="211"/>
      <c r="N476" s="211"/>
      <c r="O476" s="212"/>
      <c r="P476" s="213"/>
      <c r="Q476" s="213"/>
      <c r="R476" s="195"/>
      <c r="S476" s="195"/>
      <c r="T476" s="180"/>
      <c r="U476" s="180"/>
      <c r="V476" s="200"/>
    </row>
    <row r="477" spans="2:22">
      <c r="B477" s="206" t="str">
        <f>IF('Formulario PPGR5'!$G477="","",CONCATENATE('Formulario PPGR5'!$C477,".",'Formulario PPGR5'!$D477,".",'Formulario PPGR5'!$E477,".",'Formulario PPGR5'!$F477))</f>
        <v/>
      </c>
      <c r="C477" s="206"/>
      <c r="D477" s="206" t="str">
        <f>IF('Formulario PPGR5'!$G477="","",'Formulario PPGR1'!#REF!)</f>
        <v/>
      </c>
      <c r="E477" s="206" t="str">
        <f>IF('Formulario PPGR5'!$G477="","",'Formulario PPGR1'!#REF!)</f>
        <v/>
      </c>
      <c r="F477" s="206" t="str">
        <f>IF('Formulario PPGR5'!$G477="","",'Formulario PPGR1'!#REF!)</f>
        <v/>
      </c>
      <c r="G477" s="192"/>
      <c r="H477" s="701"/>
      <c r="I477" s="734"/>
      <c r="J477" s="701"/>
      <c r="K477" s="698"/>
      <c r="L477" s="192"/>
      <c r="M477" s="211"/>
      <c r="N477" s="211"/>
      <c r="O477" s="212"/>
      <c r="P477" s="213"/>
      <c r="Q477" s="213"/>
      <c r="R477" s="195"/>
      <c r="S477" s="195"/>
      <c r="T477" s="180"/>
      <c r="U477" s="180"/>
      <c r="V477" s="200"/>
    </row>
    <row r="478" spans="2:22">
      <c r="B478" s="206" t="str">
        <f>IF('Formulario PPGR5'!$G478="","",CONCATENATE('Formulario PPGR5'!$C478,".",'Formulario PPGR5'!$D478,".",'Formulario PPGR5'!$E478,".",'Formulario PPGR5'!$F478))</f>
        <v/>
      </c>
      <c r="C478" s="206"/>
      <c r="D478" s="206" t="str">
        <f>IF('Formulario PPGR5'!$G478="","",'Formulario PPGR1'!#REF!)</f>
        <v/>
      </c>
      <c r="E478" s="206" t="str">
        <f>IF('Formulario PPGR5'!$G478="","",'Formulario PPGR1'!#REF!)</f>
        <v/>
      </c>
      <c r="F478" s="206" t="str">
        <f>IF('Formulario PPGR5'!$G478="","",'Formulario PPGR1'!#REF!)</f>
        <v/>
      </c>
      <c r="G478" s="192"/>
      <c r="H478" s="701"/>
      <c r="I478" s="734"/>
      <c r="J478" s="701"/>
      <c r="K478" s="698"/>
      <c r="L478" s="192"/>
      <c r="M478" s="211"/>
      <c r="N478" s="211"/>
      <c r="O478" s="212"/>
      <c r="P478" s="213"/>
      <c r="Q478" s="213"/>
      <c r="R478" s="195"/>
      <c r="S478" s="195"/>
      <c r="T478" s="180"/>
      <c r="U478" s="180"/>
      <c r="V478" s="200"/>
    </row>
    <row r="479" spans="2:22">
      <c r="B479" s="206" t="str">
        <f>IF('Formulario PPGR5'!$G479="","",CONCATENATE('Formulario PPGR5'!$C479,".",'Formulario PPGR5'!$D479,".",'Formulario PPGR5'!$E479,".",'Formulario PPGR5'!$F479))</f>
        <v/>
      </c>
      <c r="C479" s="206"/>
      <c r="D479" s="206" t="str">
        <f>IF('Formulario PPGR5'!$G479="","",'Formulario PPGR1'!#REF!)</f>
        <v/>
      </c>
      <c r="E479" s="206" t="str">
        <f>IF('Formulario PPGR5'!$G479="","",'Formulario PPGR1'!#REF!)</f>
        <v/>
      </c>
      <c r="F479" s="206" t="str">
        <f>IF('Formulario PPGR5'!$G479="","",'Formulario PPGR1'!#REF!)</f>
        <v/>
      </c>
      <c r="G479" s="192"/>
      <c r="H479" s="701"/>
      <c r="I479" s="734"/>
      <c r="J479" s="701"/>
      <c r="K479" s="698"/>
      <c r="L479" s="192"/>
      <c r="M479" s="211"/>
      <c r="N479" s="211"/>
      <c r="O479" s="212"/>
      <c r="P479" s="213"/>
      <c r="Q479" s="213"/>
      <c r="R479" s="195"/>
      <c r="S479" s="195"/>
      <c r="T479" s="180"/>
      <c r="U479" s="180"/>
      <c r="V479" s="200"/>
    </row>
    <row r="480" spans="2:22">
      <c r="B480" s="206" t="str">
        <f>IF('Formulario PPGR5'!$G480="","",CONCATENATE('Formulario PPGR5'!$C480,".",'Formulario PPGR5'!$D480,".",'Formulario PPGR5'!$E480,".",'Formulario PPGR5'!$F480))</f>
        <v/>
      </c>
      <c r="C480" s="206"/>
      <c r="D480" s="206" t="str">
        <f>IF('Formulario PPGR5'!$G480="","",'Formulario PPGR1'!#REF!)</f>
        <v/>
      </c>
      <c r="E480" s="206" t="str">
        <f>IF('Formulario PPGR5'!$G480="","",'Formulario PPGR1'!#REF!)</f>
        <v/>
      </c>
      <c r="F480" s="206" t="str">
        <f>IF('Formulario PPGR5'!$G480="","",'Formulario PPGR1'!#REF!)</f>
        <v/>
      </c>
      <c r="G480" s="192"/>
      <c r="H480" s="701"/>
      <c r="I480" s="734"/>
      <c r="J480" s="701"/>
      <c r="K480" s="698"/>
      <c r="L480" s="192"/>
      <c r="M480" s="211"/>
      <c r="N480" s="211"/>
      <c r="O480" s="212"/>
      <c r="P480" s="213"/>
      <c r="Q480" s="213"/>
      <c r="R480" s="195"/>
      <c r="S480" s="195"/>
      <c r="T480" s="180"/>
      <c r="U480" s="180"/>
      <c r="V480" s="200"/>
    </row>
    <row r="481" spans="2:22">
      <c r="B481" s="206" t="str">
        <f>IF('Formulario PPGR5'!$G481="","",CONCATENATE('Formulario PPGR5'!$C481,".",'Formulario PPGR5'!$D481,".",'Formulario PPGR5'!$E481,".",'Formulario PPGR5'!$F481))</f>
        <v/>
      </c>
      <c r="C481" s="206"/>
      <c r="D481" s="206" t="str">
        <f>IF('Formulario PPGR5'!$G481="","",'Formulario PPGR1'!#REF!)</f>
        <v/>
      </c>
      <c r="E481" s="206" t="str">
        <f>IF('Formulario PPGR5'!$G481="","",'Formulario PPGR1'!#REF!)</f>
        <v/>
      </c>
      <c r="F481" s="206" t="str">
        <f>IF('Formulario PPGR5'!$G481="","",'Formulario PPGR1'!#REF!)</f>
        <v/>
      </c>
      <c r="G481" s="192"/>
      <c r="H481" s="701"/>
      <c r="I481" s="734"/>
      <c r="J481" s="701"/>
      <c r="K481" s="698"/>
      <c r="L481" s="192"/>
      <c r="M481" s="211"/>
      <c r="N481" s="211"/>
      <c r="O481" s="212"/>
      <c r="P481" s="213"/>
      <c r="Q481" s="213"/>
      <c r="R481" s="195"/>
      <c r="S481" s="195"/>
      <c r="T481" s="180"/>
      <c r="U481" s="180"/>
      <c r="V481" s="200"/>
    </row>
    <row r="482" spans="2:22">
      <c r="B482" s="206" t="str">
        <f>IF('Formulario PPGR5'!$G482="","",CONCATENATE('Formulario PPGR5'!$C482,".",'Formulario PPGR5'!$D482,".",'Formulario PPGR5'!$E482,".",'Formulario PPGR5'!$F482))</f>
        <v/>
      </c>
      <c r="C482" s="206"/>
      <c r="D482" s="206" t="str">
        <f>IF('Formulario PPGR5'!$G482="","",'Formulario PPGR1'!#REF!)</f>
        <v/>
      </c>
      <c r="E482" s="206" t="str">
        <f>IF('Formulario PPGR5'!$G482="","",'Formulario PPGR1'!#REF!)</f>
        <v/>
      </c>
      <c r="F482" s="206" t="str">
        <f>IF('Formulario PPGR5'!$G482="","",'Formulario PPGR1'!#REF!)</f>
        <v/>
      </c>
      <c r="G482" s="192"/>
      <c r="H482" s="701"/>
      <c r="I482" s="734"/>
      <c r="J482" s="701"/>
      <c r="K482" s="698"/>
      <c r="L482" s="192"/>
      <c r="M482" s="211"/>
      <c r="N482" s="211"/>
      <c r="O482" s="212"/>
      <c r="P482" s="213"/>
      <c r="Q482" s="213"/>
      <c r="R482" s="195"/>
      <c r="S482" s="195"/>
      <c r="T482" s="180"/>
      <c r="U482" s="180"/>
      <c r="V482" s="200"/>
    </row>
    <row r="483" spans="2:22">
      <c r="B483" s="206" t="str">
        <f>IF('Formulario PPGR5'!$G483="","",CONCATENATE('Formulario PPGR5'!$C483,".",'Formulario PPGR5'!$D483,".",'Formulario PPGR5'!$E483,".",'Formulario PPGR5'!$F483))</f>
        <v/>
      </c>
      <c r="C483" s="206"/>
      <c r="D483" s="206" t="str">
        <f>IF('Formulario PPGR5'!$G483="","",'Formulario PPGR1'!#REF!)</f>
        <v/>
      </c>
      <c r="E483" s="206" t="str">
        <f>IF('Formulario PPGR5'!$G483="","",'Formulario PPGR1'!#REF!)</f>
        <v/>
      </c>
      <c r="F483" s="206" t="str">
        <f>IF('Formulario PPGR5'!$G483="","",'Formulario PPGR1'!#REF!)</f>
        <v/>
      </c>
      <c r="G483" s="192"/>
      <c r="H483" s="701"/>
      <c r="I483" s="734"/>
      <c r="J483" s="701"/>
      <c r="K483" s="698"/>
      <c r="L483" s="192"/>
      <c r="M483" s="211"/>
      <c r="N483" s="211"/>
      <c r="O483" s="212"/>
      <c r="P483" s="213"/>
      <c r="Q483" s="213"/>
      <c r="R483" s="195"/>
      <c r="S483" s="195"/>
      <c r="T483" s="180"/>
      <c r="U483" s="180"/>
      <c r="V483" s="200"/>
    </row>
    <row r="484" spans="2:22">
      <c r="B484" s="206" t="str">
        <f>IF('Formulario PPGR5'!$G484="","",CONCATENATE('Formulario PPGR5'!$C484,".",'Formulario PPGR5'!$D484,".",'Formulario PPGR5'!$E484,".",'Formulario PPGR5'!$F484))</f>
        <v/>
      </c>
      <c r="C484" s="206"/>
      <c r="D484" s="206" t="str">
        <f>IF('Formulario PPGR5'!$G484="","",'Formulario PPGR1'!#REF!)</f>
        <v/>
      </c>
      <c r="E484" s="206" t="str">
        <f>IF('Formulario PPGR5'!$G484="","",'Formulario PPGR1'!#REF!)</f>
        <v/>
      </c>
      <c r="F484" s="206" t="str">
        <f>IF('Formulario PPGR5'!$G484="","",'Formulario PPGR1'!#REF!)</f>
        <v/>
      </c>
      <c r="G484" s="192"/>
      <c r="H484" s="701"/>
      <c r="I484" s="734"/>
      <c r="J484" s="701"/>
      <c r="K484" s="698"/>
      <c r="L484" s="192"/>
      <c r="M484" s="211"/>
      <c r="N484" s="211"/>
      <c r="O484" s="212"/>
      <c r="P484" s="213"/>
      <c r="Q484" s="213"/>
      <c r="R484" s="195"/>
      <c r="S484" s="195"/>
      <c r="T484" s="180"/>
      <c r="U484" s="180"/>
      <c r="V484" s="200"/>
    </row>
    <row r="485" spans="2:22">
      <c r="B485" s="206" t="str">
        <f>IF('Formulario PPGR5'!$G485="","",CONCATENATE('Formulario PPGR5'!$C485,".",'Formulario PPGR5'!$D485,".",'Formulario PPGR5'!$E485,".",'Formulario PPGR5'!$F485))</f>
        <v/>
      </c>
      <c r="C485" s="206"/>
      <c r="D485" s="206" t="str">
        <f>IF('Formulario PPGR5'!$G485="","",'Formulario PPGR1'!#REF!)</f>
        <v/>
      </c>
      <c r="E485" s="206" t="str">
        <f>IF('Formulario PPGR5'!$G485="","",'Formulario PPGR1'!#REF!)</f>
        <v/>
      </c>
      <c r="F485" s="206" t="str">
        <f>IF('Formulario PPGR5'!$G485="","",'Formulario PPGR1'!#REF!)</f>
        <v/>
      </c>
      <c r="G485" s="192"/>
      <c r="H485" s="701"/>
      <c r="I485" s="734"/>
      <c r="J485" s="701"/>
      <c r="K485" s="698"/>
      <c r="L485" s="192"/>
      <c r="M485" s="211"/>
      <c r="N485" s="211"/>
      <c r="O485" s="212"/>
      <c r="P485" s="213"/>
      <c r="Q485" s="213"/>
      <c r="R485" s="195"/>
      <c r="S485" s="195"/>
      <c r="T485" s="180"/>
      <c r="U485" s="180"/>
      <c r="V485" s="200"/>
    </row>
    <row r="486" spans="2:22">
      <c r="B486" s="206" t="str">
        <f>IF('Formulario PPGR5'!$G486="","",CONCATENATE('Formulario PPGR5'!$C486,".",'Formulario PPGR5'!$D486,".",'Formulario PPGR5'!$E486,".",'Formulario PPGR5'!$F486))</f>
        <v/>
      </c>
      <c r="C486" s="206"/>
      <c r="D486" s="206" t="str">
        <f>IF('Formulario PPGR5'!$G486="","",'Formulario PPGR1'!#REF!)</f>
        <v/>
      </c>
      <c r="E486" s="206" t="str">
        <f>IF('Formulario PPGR5'!$G486="","",'Formulario PPGR1'!#REF!)</f>
        <v/>
      </c>
      <c r="F486" s="206" t="str">
        <f>IF('Formulario PPGR5'!$G486="","",'Formulario PPGR1'!#REF!)</f>
        <v/>
      </c>
      <c r="G486" s="192"/>
      <c r="H486" s="701"/>
      <c r="I486" s="734"/>
      <c r="J486" s="701"/>
      <c r="K486" s="698"/>
      <c r="L486" s="192"/>
      <c r="M486" s="211"/>
      <c r="N486" s="211"/>
      <c r="O486" s="212"/>
      <c r="P486" s="213"/>
      <c r="Q486" s="213"/>
      <c r="R486" s="195"/>
      <c r="S486" s="195"/>
      <c r="T486" s="180"/>
      <c r="U486" s="180"/>
      <c r="V486" s="200"/>
    </row>
    <row r="487" spans="2:22">
      <c r="B487" s="206" t="str">
        <f>IF('Formulario PPGR5'!$G487="","",CONCATENATE('Formulario PPGR5'!$C487,".",'Formulario PPGR5'!$D487,".",'Formulario PPGR5'!$E487,".",'Formulario PPGR5'!$F487))</f>
        <v/>
      </c>
      <c r="C487" s="206"/>
      <c r="D487" s="206" t="str">
        <f>IF('Formulario PPGR5'!$G487="","",'Formulario PPGR1'!#REF!)</f>
        <v/>
      </c>
      <c r="E487" s="206" t="str">
        <f>IF('Formulario PPGR5'!$G487="","",'Formulario PPGR1'!#REF!)</f>
        <v/>
      </c>
      <c r="F487" s="206" t="str">
        <f>IF('Formulario PPGR5'!$G487="","",'Formulario PPGR1'!#REF!)</f>
        <v/>
      </c>
      <c r="G487" s="192"/>
      <c r="H487" s="701"/>
      <c r="I487" s="734"/>
      <c r="J487" s="701"/>
      <c r="K487" s="698"/>
      <c r="L487" s="192"/>
      <c r="M487" s="211"/>
      <c r="N487" s="211"/>
      <c r="O487" s="212"/>
      <c r="P487" s="213"/>
      <c r="Q487" s="213"/>
      <c r="R487" s="195"/>
      <c r="S487" s="195"/>
      <c r="T487" s="180"/>
      <c r="U487" s="180"/>
      <c r="V487" s="200"/>
    </row>
    <row r="488" spans="2:22">
      <c r="B488" s="206" t="str">
        <f>IF('Formulario PPGR5'!$G488="","",CONCATENATE('Formulario PPGR5'!$C488,".",'Formulario PPGR5'!$D488,".",'Formulario PPGR5'!$E488,".",'Formulario PPGR5'!$F488))</f>
        <v/>
      </c>
      <c r="C488" s="206"/>
      <c r="D488" s="206" t="str">
        <f>IF('Formulario PPGR5'!$G488="","",'Formulario PPGR1'!#REF!)</f>
        <v/>
      </c>
      <c r="E488" s="206" t="str">
        <f>IF('Formulario PPGR5'!$G488="","",'Formulario PPGR1'!#REF!)</f>
        <v/>
      </c>
      <c r="F488" s="206" t="str">
        <f>IF('Formulario PPGR5'!$G488="","",'Formulario PPGR1'!#REF!)</f>
        <v/>
      </c>
      <c r="G488" s="192"/>
      <c r="H488" s="701"/>
      <c r="I488" s="734"/>
      <c r="J488" s="701"/>
      <c r="K488" s="699"/>
      <c r="L488" s="702"/>
      <c r="M488" s="703"/>
      <c r="N488" s="703"/>
      <c r="O488" s="212"/>
      <c r="P488" s="704"/>
      <c r="Q488" s="704"/>
      <c r="R488" s="700"/>
      <c r="S488" s="195"/>
      <c r="T488" s="180"/>
      <c r="U488" s="180"/>
      <c r="V488" s="200"/>
    </row>
    <row r="489" spans="2:22">
      <c r="B489" s="206" t="str">
        <f>IF('Formulario PPGR5'!$G489="","",CONCATENATE('Formulario PPGR5'!$C489,".",'Formulario PPGR5'!$D489,".",'Formulario PPGR5'!$E489,".",'Formulario PPGR5'!$F489))</f>
        <v/>
      </c>
      <c r="C489" s="206"/>
      <c r="D489" s="206" t="str">
        <f>IF('Formulario PPGR5'!$G489="","",'Formulario PPGR1'!#REF!)</f>
        <v/>
      </c>
      <c r="E489" s="206" t="str">
        <f>IF('Formulario PPGR5'!$G489="","",'Formulario PPGR1'!#REF!)</f>
        <v/>
      </c>
      <c r="F489" s="206" t="str">
        <f>IF('Formulario PPGR5'!$G489="","",'Formulario PPGR1'!#REF!)</f>
        <v/>
      </c>
      <c r="G489" s="192"/>
      <c r="H489" s="701"/>
      <c r="I489" s="734"/>
      <c r="J489" s="701"/>
      <c r="K489" s="698"/>
      <c r="L489" s="192"/>
      <c r="M489" s="211"/>
      <c r="N489" s="211"/>
      <c r="O489" s="212"/>
      <c r="P489" s="213"/>
      <c r="Q489" s="213"/>
      <c r="R489" s="195"/>
      <c r="S489" s="195"/>
      <c r="T489" s="180"/>
      <c r="U489" s="180"/>
      <c r="V489" s="200"/>
    </row>
    <row r="490" spans="2:22">
      <c r="B490" s="206" t="str">
        <f>IF('Formulario PPGR5'!$G490="","",CONCATENATE('Formulario PPGR5'!$C490,".",'Formulario PPGR5'!$D490,".",'Formulario PPGR5'!$E490,".",'Formulario PPGR5'!$F490))</f>
        <v/>
      </c>
      <c r="C490" s="206"/>
      <c r="D490" s="206" t="str">
        <f>IF('Formulario PPGR5'!$G490="","",'Formulario PPGR1'!#REF!)</f>
        <v/>
      </c>
      <c r="E490" s="206" t="str">
        <f>IF('Formulario PPGR5'!$G490="","",'Formulario PPGR1'!#REF!)</f>
        <v/>
      </c>
      <c r="F490" s="206" t="str">
        <f>IF('Formulario PPGR5'!$G490="","",'Formulario PPGR1'!#REF!)</f>
        <v/>
      </c>
      <c r="G490" s="192"/>
      <c r="H490" s="701"/>
      <c r="I490" s="734"/>
      <c r="J490" s="701"/>
      <c r="K490" s="699"/>
      <c r="L490" s="702"/>
      <c r="M490" s="703"/>
      <c r="N490" s="703"/>
      <c r="O490" s="212"/>
      <c r="P490" s="704"/>
      <c r="Q490" s="704"/>
      <c r="R490" s="700"/>
      <c r="S490" s="195"/>
      <c r="T490" s="180"/>
      <c r="U490" s="180"/>
      <c r="V490" s="200"/>
    </row>
    <row r="491" spans="2:22">
      <c r="B491" s="206" t="str">
        <f>IF('Formulario PPGR5'!$G491="","",CONCATENATE('Formulario PPGR5'!$C491,".",'Formulario PPGR5'!$D491,".",'Formulario PPGR5'!$E491,".",'Formulario PPGR5'!$F491))</f>
        <v/>
      </c>
      <c r="C491" s="206"/>
      <c r="D491" s="206" t="str">
        <f>IF('Formulario PPGR5'!$G491="","",'Formulario PPGR1'!#REF!)</f>
        <v/>
      </c>
      <c r="E491" s="206" t="str">
        <f>IF('Formulario PPGR5'!$G491="","",'Formulario PPGR1'!#REF!)</f>
        <v/>
      </c>
      <c r="F491" s="206" t="str">
        <f>IF('Formulario PPGR5'!$G491="","",'Formulario PPGR1'!#REF!)</f>
        <v/>
      </c>
      <c r="G491" s="192"/>
      <c r="H491" s="701"/>
      <c r="I491" s="734"/>
      <c r="J491" s="701"/>
      <c r="K491" s="699"/>
      <c r="L491" s="702"/>
      <c r="M491" s="703"/>
      <c r="N491" s="703"/>
      <c r="O491" s="212"/>
      <c r="P491" s="704"/>
      <c r="Q491" s="704"/>
      <c r="R491" s="700"/>
      <c r="S491" s="195"/>
      <c r="T491" s="180"/>
      <c r="U491" s="180"/>
      <c r="V491" s="200"/>
    </row>
    <row r="492" spans="2:22">
      <c r="B492" s="206" t="str">
        <f>IF('Formulario PPGR5'!$G492="","",CONCATENATE('Formulario PPGR5'!$C492,".",'Formulario PPGR5'!$D492,".",'Formulario PPGR5'!$E492,".",'Formulario PPGR5'!$F492))</f>
        <v/>
      </c>
      <c r="C492" s="206"/>
      <c r="D492" s="206" t="str">
        <f>IF('Formulario PPGR5'!$G492="","",'Formulario PPGR1'!#REF!)</f>
        <v/>
      </c>
      <c r="E492" s="206" t="str">
        <f>IF('Formulario PPGR5'!$G492="","",'Formulario PPGR1'!#REF!)</f>
        <v/>
      </c>
      <c r="F492" s="206" t="str">
        <f>IF('Formulario PPGR5'!$G492="","",'Formulario PPGR1'!#REF!)</f>
        <v/>
      </c>
      <c r="G492" s="192"/>
      <c r="H492" s="701"/>
      <c r="I492" s="734"/>
      <c r="J492" s="701"/>
      <c r="K492" s="699"/>
      <c r="L492" s="702"/>
      <c r="M492" s="703"/>
      <c r="N492" s="703"/>
      <c r="O492" s="212"/>
      <c r="P492" s="704"/>
      <c r="Q492" s="704"/>
      <c r="R492" s="700"/>
      <c r="S492" s="195"/>
      <c r="T492" s="180"/>
      <c r="U492" s="180"/>
      <c r="V492" s="200"/>
    </row>
    <row r="493" spans="2:22">
      <c r="B493" s="206" t="str">
        <f>IF('Formulario PPGR5'!$G493="","",CONCATENATE('Formulario PPGR5'!$C493,".",'Formulario PPGR5'!$D493,".",'Formulario PPGR5'!$E493,".",'Formulario PPGR5'!$F493))</f>
        <v/>
      </c>
      <c r="C493" s="206"/>
      <c r="D493" s="206" t="str">
        <f>IF('Formulario PPGR5'!$G493="","",'Formulario PPGR1'!#REF!)</f>
        <v/>
      </c>
      <c r="E493" s="206" t="str">
        <f>IF('Formulario PPGR5'!$G493="","",'Formulario PPGR1'!#REF!)</f>
        <v/>
      </c>
      <c r="F493" s="206" t="str">
        <f>IF('Formulario PPGR5'!$G493="","",'Formulario PPGR1'!#REF!)</f>
        <v/>
      </c>
      <c r="G493" s="192"/>
      <c r="H493" s="701"/>
      <c r="I493" s="734"/>
      <c r="J493" s="701"/>
      <c r="K493" s="698"/>
      <c r="L493" s="192"/>
      <c r="M493" s="211"/>
      <c r="N493" s="211"/>
      <c r="O493" s="212"/>
      <c r="P493" s="213"/>
      <c r="Q493" s="213"/>
      <c r="R493" s="195"/>
      <c r="S493" s="195"/>
      <c r="T493" s="180"/>
      <c r="U493" s="180"/>
      <c r="V493" s="200"/>
    </row>
    <row r="494" spans="2:22">
      <c r="B494" s="206" t="str">
        <f>IF('Formulario PPGR5'!$G494="","",CONCATENATE('Formulario PPGR5'!$C494,".",'Formulario PPGR5'!$D494,".",'Formulario PPGR5'!$E494,".",'Formulario PPGR5'!$F494))</f>
        <v/>
      </c>
      <c r="C494" s="206"/>
      <c r="D494" s="206" t="str">
        <f>IF('Formulario PPGR5'!$G494="","",'Formulario PPGR1'!#REF!)</f>
        <v/>
      </c>
      <c r="E494" s="206" t="str">
        <f>IF('Formulario PPGR5'!$G494="","",'Formulario PPGR1'!#REF!)</f>
        <v/>
      </c>
      <c r="F494" s="206" t="str">
        <f>IF('Formulario PPGR5'!$G494="","",'Formulario PPGR1'!#REF!)</f>
        <v/>
      </c>
      <c r="G494" s="192"/>
      <c r="H494" s="701"/>
      <c r="I494" s="734"/>
      <c r="J494" s="701"/>
      <c r="K494" s="698"/>
      <c r="L494" s="192"/>
      <c r="M494" s="211"/>
      <c r="N494" s="211"/>
      <c r="O494" s="212"/>
      <c r="P494" s="213"/>
      <c r="Q494" s="213"/>
      <c r="R494" s="195"/>
      <c r="S494" s="195"/>
      <c r="T494" s="180"/>
      <c r="U494" s="180"/>
      <c r="V494" s="200"/>
    </row>
    <row r="495" spans="2:22">
      <c r="B495" s="206" t="str">
        <f>IF('Formulario PPGR5'!$G495="","",CONCATENATE('Formulario PPGR5'!$C495,".",'Formulario PPGR5'!$D495,".",'Formulario PPGR5'!$E495,".",'Formulario PPGR5'!$F495))</f>
        <v/>
      </c>
      <c r="C495" s="206"/>
      <c r="D495" s="206" t="str">
        <f>IF('Formulario PPGR5'!$G495="","",'Formulario PPGR1'!#REF!)</f>
        <v/>
      </c>
      <c r="E495" s="206" t="str">
        <f>IF('Formulario PPGR5'!$G495="","",'Formulario PPGR1'!#REF!)</f>
        <v/>
      </c>
      <c r="F495" s="206" t="str">
        <f>IF('Formulario PPGR5'!$G495="","",'Formulario PPGR1'!#REF!)</f>
        <v/>
      </c>
      <c r="G495" s="192"/>
      <c r="H495" s="701"/>
      <c r="I495" s="734"/>
      <c r="J495" s="701"/>
      <c r="K495" s="698"/>
      <c r="L495" s="192"/>
      <c r="M495" s="211"/>
      <c r="N495" s="211"/>
      <c r="O495" s="212"/>
      <c r="P495" s="213"/>
      <c r="Q495" s="213"/>
      <c r="R495" s="195"/>
      <c r="S495" s="195"/>
      <c r="T495" s="180"/>
      <c r="U495" s="180"/>
      <c r="V495" s="200"/>
    </row>
    <row r="496" spans="2:22">
      <c r="B496" s="206" t="str">
        <f>IF('Formulario PPGR5'!$G496="","",CONCATENATE('Formulario PPGR5'!$C496,".",'Formulario PPGR5'!$D496,".",'Formulario PPGR5'!$E496,".",'Formulario PPGR5'!$F496))</f>
        <v/>
      </c>
      <c r="C496" s="206"/>
      <c r="D496" s="206" t="str">
        <f>IF('Formulario PPGR5'!$G496="","",'Formulario PPGR1'!#REF!)</f>
        <v/>
      </c>
      <c r="E496" s="206" t="str">
        <f>IF('Formulario PPGR5'!$G496="","",'Formulario PPGR1'!#REF!)</f>
        <v/>
      </c>
      <c r="F496" s="206" t="str">
        <f>IF('Formulario PPGR5'!$G496="","",'Formulario PPGR1'!#REF!)</f>
        <v/>
      </c>
      <c r="G496" s="192"/>
      <c r="H496" s="701"/>
      <c r="I496" s="734"/>
      <c r="J496" s="701"/>
      <c r="K496" s="698"/>
      <c r="L496" s="192"/>
      <c r="M496" s="211"/>
      <c r="N496" s="211"/>
      <c r="O496" s="212"/>
      <c r="P496" s="213"/>
      <c r="Q496" s="213"/>
      <c r="R496" s="195"/>
      <c r="S496" s="195"/>
      <c r="T496" s="180"/>
      <c r="U496" s="180"/>
      <c r="V496" s="200"/>
    </row>
    <row r="497" spans="2:22">
      <c r="B497" s="206" t="str">
        <f>IF('Formulario PPGR5'!$G497="","",CONCATENATE('Formulario PPGR5'!$C497,".",'Formulario PPGR5'!$D497,".",'Formulario PPGR5'!$E497,".",'Formulario PPGR5'!$F497))</f>
        <v/>
      </c>
      <c r="C497" s="206"/>
      <c r="D497" s="206" t="str">
        <f>IF('Formulario PPGR5'!$G497="","",'Formulario PPGR1'!#REF!)</f>
        <v/>
      </c>
      <c r="E497" s="206" t="str">
        <f>IF('Formulario PPGR5'!$G497="","",'Formulario PPGR1'!#REF!)</f>
        <v/>
      </c>
      <c r="F497" s="206" t="str">
        <f>IF('Formulario PPGR5'!$G497="","",'Formulario PPGR1'!#REF!)</f>
        <v/>
      </c>
      <c r="G497" s="192"/>
      <c r="H497" s="701"/>
      <c r="I497" s="734"/>
      <c r="J497" s="701"/>
      <c r="K497" s="698"/>
      <c r="L497" s="192"/>
      <c r="M497" s="211"/>
      <c r="N497" s="211"/>
      <c r="O497" s="212"/>
      <c r="P497" s="213"/>
      <c r="Q497" s="213"/>
      <c r="R497" s="195"/>
      <c r="S497" s="195"/>
      <c r="T497" s="180"/>
      <c r="U497" s="180"/>
      <c r="V497" s="200"/>
    </row>
    <row r="498" spans="2:22">
      <c r="B498" s="206" t="str">
        <f>IF('Formulario PPGR5'!$G498="","",CONCATENATE('Formulario PPGR5'!$C498,".",'Formulario PPGR5'!$D498,".",'Formulario PPGR5'!$E498,".",'Formulario PPGR5'!$F498))</f>
        <v/>
      </c>
      <c r="C498" s="206"/>
      <c r="D498" s="206" t="str">
        <f>IF('Formulario PPGR5'!$G498="","",'Formulario PPGR1'!#REF!)</f>
        <v/>
      </c>
      <c r="E498" s="206" t="str">
        <f>IF('Formulario PPGR5'!$G498="","",'Formulario PPGR1'!#REF!)</f>
        <v/>
      </c>
      <c r="F498" s="206" t="str">
        <f>IF('Formulario PPGR5'!$G498="","",'Formulario PPGR1'!#REF!)</f>
        <v/>
      </c>
      <c r="G498" s="192"/>
      <c r="H498" s="701"/>
      <c r="I498" s="734"/>
      <c r="J498" s="701"/>
      <c r="K498" s="698"/>
      <c r="L498" s="192"/>
      <c r="M498" s="211"/>
      <c r="N498" s="211"/>
      <c r="O498" s="212"/>
      <c r="P498" s="213"/>
      <c r="Q498" s="213"/>
      <c r="R498" s="195"/>
      <c r="S498" s="195"/>
      <c r="T498" s="180"/>
      <c r="U498" s="180"/>
      <c r="V498" s="200"/>
    </row>
    <row r="499" spans="2:22">
      <c r="B499" s="206" t="str">
        <f>IF('Formulario PPGR5'!$G499="","",CONCATENATE('Formulario PPGR5'!$C499,".",'Formulario PPGR5'!$D499,".",'Formulario PPGR5'!$E499,".",'Formulario PPGR5'!$F499))</f>
        <v/>
      </c>
      <c r="C499" s="206"/>
      <c r="D499" s="206" t="str">
        <f>IF('Formulario PPGR5'!$G499="","",'Formulario PPGR1'!#REF!)</f>
        <v/>
      </c>
      <c r="E499" s="206" t="str">
        <f>IF('Formulario PPGR5'!$G499="","",'Formulario PPGR1'!#REF!)</f>
        <v/>
      </c>
      <c r="F499" s="206" t="str">
        <f>IF('Formulario PPGR5'!$G499="","",'Formulario PPGR1'!#REF!)</f>
        <v/>
      </c>
      <c r="G499" s="192"/>
      <c r="H499" s="701"/>
      <c r="I499" s="734"/>
      <c r="J499" s="701"/>
      <c r="K499" s="698"/>
      <c r="L499" s="192"/>
      <c r="M499" s="211"/>
      <c r="N499" s="211"/>
      <c r="O499" s="212"/>
      <c r="P499" s="213"/>
      <c r="Q499" s="213"/>
      <c r="R499" s="195"/>
      <c r="S499" s="195"/>
      <c r="T499" s="180"/>
      <c r="U499" s="180"/>
      <c r="V499" s="200"/>
    </row>
    <row r="500" spans="2:22">
      <c r="B500" s="206" t="str">
        <f>IF('Formulario PPGR5'!$G500="","",CONCATENATE('Formulario PPGR5'!$C500,".",'Formulario PPGR5'!$D500,".",'Formulario PPGR5'!$E500,".",'Formulario PPGR5'!$F500))</f>
        <v/>
      </c>
      <c r="C500" s="206"/>
      <c r="D500" s="206" t="str">
        <f>IF('Formulario PPGR5'!$G500="","",'Formulario PPGR1'!#REF!)</f>
        <v/>
      </c>
      <c r="E500" s="206" t="str">
        <f>IF('Formulario PPGR5'!$G500="","",'Formulario PPGR1'!#REF!)</f>
        <v/>
      </c>
      <c r="F500" s="206" t="str">
        <f>IF('Formulario PPGR5'!$G500="","",'Formulario PPGR1'!#REF!)</f>
        <v/>
      </c>
      <c r="G500" s="192"/>
      <c r="H500" s="701"/>
      <c r="I500" s="734"/>
      <c r="J500" s="701"/>
      <c r="K500" s="698"/>
      <c r="L500" s="192"/>
      <c r="M500" s="211"/>
      <c r="N500" s="211"/>
      <c r="O500" s="212"/>
      <c r="P500" s="213"/>
      <c r="Q500" s="213"/>
      <c r="R500" s="195"/>
      <c r="S500" s="195"/>
      <c r="T500" s="180"/>
      <c r="U500" s="180"/>
      <c r="V500" s="200"/>
    </row>
    <row r="501" spans="2:22">
      <c r="B501" s="206" t="str">
        <f>IF('Formulario PPGR5'!$G501="","",CONCATENATE('Formulario PPGR5'!$C501,".",'Formulario PPGR5'!$D501,".",'Formulario PPGR5'!$E501,".",'Formulario PPGR5'!$F501))</f>
        <v/>
      </c>
      <c r="C501" s="206"/>
      <c r="D501" s="206" t="str">
        <f>IF('Formulario PPGR5'!$G501="","",'Formulario PPGR1'!#REF!)</f>
        <v/>
      </c>
      <c r="E501" s="206" t="str">
        <f>IF('Formulario PPGR5'!$G501="","",'Formulario PPGR1'!#REF!)</f>
        <v/>
      </c>
      <c r="F501" s="206" t="str">
        <f>IF('Formulario PPGR5'!$G501="","",'Formulario PPGR1'!#REF!)</f>
        <v/>
      </c>
      <c r="G501" s="192"/>
      <c r="H501" s="701"/>
      <c r="I501" s="734"/>
      <c r="J501" s="701"/>
      <c r="K501" s="698"/>
      <c r="L501" s="192"/>
      <c r="M501" s="211"/>
      <c r="N501" s="211"/>
      <c r="O501" s="212"/>
      <c r="P501" s="213"/>
      <c r="Q501" s="213"/>
      <c r="R501" s="195"/>
      <c r="S501" s="195"/>
      <c r="T501" s="180"/>
      <c r="U501" s="180"/>
      <c r="V501" s="200"/>
    </row>
    <row r="502" spans="2:22">
      <c r="B502" s="206" t="str">
        <f>IF('Formulario PPGR5'!$G502="","",CONCATENATE('Formulario PPGR5'!$C502,".",'Formulario PPGR5'!$D502,".",'Formulario PPGR5'!$E502,".",'Formulario PPGR5'!$F502))</f>
        <v/>
      </c>
      <c r="C502" s="206"/>
      <c r="D502" s="206" t="str">
        <f>IF('Formulario PPGR5'!$G502="","",'Formulario PPGR1'!#REF!)</f>
        <v/>
      </c>
      <c r="E502" s="206" t="str">
        <f>IF('Formulario PPGR5'!$G502="","",'Formulario PPGR1'!#REF!)</f>
        <v/>
      </c>
      <c r="F502" s="206" t="str">
        <f>IF('Formulario PPGR5'!$G502="","",'Formulario PPGR1'!#REF!)</f>
        <v/>
      </c>
      <c r="G502" s="192"/>
      <c r="H502" s="701"/>
      <c r="I502" s="734"/>
      <c r="J502" s="701"/>
      <c r="K502" s="698"/>
      <c r="L502" s="192"/>
      <c r="M502" s="211"/>
      <c r="N502" s="211"/>
      <c r="O502" s="212"/>
      <c r="P502" s="213"/>
      <c r="Q502" s="213"/>
      <c r="R502" s="195"/>
      <c r="S502" s="195"/>
      <c r="T502" s="180"/>
      <c r="U502" s="180"/>
      <c r="V502" s="200"/>
    </row>
    <row r="503" spans="2:22">
      <c r="B503" s="206" t="str">
        <f>IF('Formulario PPGR5'!$G503="","",CONCATENATE('Formulario PPGR5'!$C503,".",'Formulario PPGR5'!$D503,".",'Formulario PPGR5'!$E503,".",'Formulario PPGR5'!$F503))</f>
        <v/>
      </c>
      <c r="C503" s="206"/>
      <c r="D503" s="206" t="str">
        <f>IF('Formulario PPGR5'!$G503="","",'Formulario PPGR1'!#REF!)</f>
        <v/>
      </c>
      <c r="E503" s="206" t="str">
        <f>IF('Formulario PPGR5'!$G503="","",'Formulario PPGR1'!#REF!)</f>
        <v/>
      </c>
      <c r="F503" s="206" t="str">
        <f>IF('Formulario PPGR5'!$G503="","",'Formulario PPGR1'!#REF!)</f>
        <v/>
      </c>
      <c r="G503" s="192"/>
      <c r="H503" s="701"/>
      <c r="I503" s="734"/>
      <c r="J503" s="701"/>
      <c r="K503" s="698"/>
      <c r="L503" s="192"/>
      <c r="M503" s="211"/>
      <c r="N503" s="211"/>
      <c r="O503" s="212"/>
      <c r="P503" s="213"/>
      <c r="Q503" s="213"/>
      <c r="R503" s="195"/>
      <c r="S503" s="195"/>
      <c r="T503" s="180"/>
      <c r="U503" s="180"/>
      <c r="V503" s="200"/>
    </row>
    <row r="504" spans="2:22">
      <c r="B504" s="206" t="str">
        <f>IF('Formulario PPGR5'!$G504="","",CONCATENATE('Formulario PPGR5'!$C504,".",'Formulario PPGR5'!$D504,".",'Formulario PPGR5'!$E504,".",'Formulario PPGR5'!$F504))</f>
        <v/>
      </c>
      <c r="C504" s="206"/>
      <c r="D504" s="206" t="str">
        <f>IF('Formulario PPGR5'!$G504="","",'Formulario PPGR1'!#REF!)</f>
        <v/>
      </c>
      <c r="E504" s="206" t="str">
        <f>IF('Formulario PPGR5'!$G504="","",'Formulario PPGR1'!#REF!)</f>
        <v/>
      </c>
      <c r="F504" s="206" t="str">
        <f>IF('Formulario PPGR5'!$G504="","",'Formulario PPGR1'!#REF!)</f>
        <v/>
      </c>
      <c r="G504" s="192"/>
      <c r="H504" s="701"/>
      <c r="I504" s="734"/>
      <c r="J504" s="701"/>
      <c r="K504" s="698"/>
      <c r="L504" s="192"/>
      <c r="M504" s="211"/>
      <c r="N504" s="211"/>
      <c r="O504" s="212"/>
      <c r="P504" s="213"/>
      <c r="Q504" s="213"/>
      <c r="R504" s="195"/>
      <c r="S504" s="195"/>
      <c r="T504" s="180"/>
      <c r="U504" s="180"/>
      <c r="V504" s="200"/>
    </row>
    <row r="505" spans="2:22">
      <c r="B505" s="206" t="str">
        <f>IF('Formulario PPGR5'!$G505="","",CONCATENATE('Formulario PPGR5'!$C505,".",'Formulario PPGR5'!$D505,".",'Formulario PPGR5'!$E505,".",'Formulario PPGR5'!$F505))</f>
        <v/>
      </c>
      <c r="C505" s="206"/>
      <c r="D505" s="206" t="str">
        <f>IF('Formulario PPGR5'!$G505="","",'Formulario PPGR1'!#REF!)</f>
        <v/>
      </c>
      <c r="E505" s="206" t="str">
        <f>IF('Formulario PPGR5'!$G505="","",'Formulario PPGR1'!#REF!)</f>
        <v/>
      </c>
      <c r="F505" s="206" t="str">
        <f>IF('Formulario PPGR5'!$G505="","",'Formulario PPGR1'!#REF!)</f>
        <v/>
      </c>
      <c r="G505" s="192"/>
      <c r="H505" s="701"/>
      <c r="I505" s="734"/>
      <c r="J505" s="701"/>
      <c r="K505" s="698"/>
      <c r="L505" s="192"/>
      <c r="M505" s="211"/>
      <c r="N505" s="211"/>
      <c r="O505" s="212"/>
      <c r="P505" s="213"/>
      <c r="Q505" s="213"/>
      <c r="R505" s="195"/>
      <c r="S505" s="195"/>
      <c r="T505" s="180"/>
      <c r="U505" s="180"/>
      <c r="V505" s="200"/>
    </row>
    <row r="506" spans="2:22">
      <c r="B506" s="206" t="str">
        <f>IF('Formulario PPGR5'!$G506="","",CONCATENATE('Formulario PPGR5'!$C506,".",'Formulario PPGR5'!$D506,".",'Formulario PPGR5'!$E506,".",'Formulario PPGR5'!$F506))</f>
        <v/>
      </c>
      <c r="C506" s="206"/>
      <c r="D506" s="206" t="str">
        <f>IF('Formulario PPGR5'!$G506="","",'Formulario PPGR1'!#REF!)</f>
        <v/>
      </c>
      <c r="E506" s="206" t="str">
        <f>IF('Formulario PPGR5'!$G506="","",'Formulario PPGR1'!#REF!)</f>
        <v/>
      </c>
      <c r="F506" s="206" t="str">
        <f>IF('Formulario PPGR5'!$G506="","",'Formulario PPGR1'!#REF!)</f>
        <v/>
      </c>
      <c r="G506" s="192"/>
      <c r="H506" s="701"/>
      <c r="I506" s="734"/>
      <c r="J506" s="701"/>
      <c r="K506" s="698"/>
      <c r="L506" s="192"/>
      <c r="M506" s="211"/>
      <c r="N506" s="211"/>
      <c r="O506" s="212"/>
      <c r="P506" s="213"/>
      <c r="Q506" s="213"/>
      <c r="R506" s="195"/>
      <c r="S506" s="195"/>
      <c r="T506" s="180"/>
      <c r="U506" s="180"/>
      <c r="V506" s="200"/>
    </row>
    <row r="507" spans="2:22">
      <c r="B507" s="206" t="str">
        <f>IF('Formulario PPGR5'!$G507="","",CONCATENATE('Formulario PPGR5'!$C507,".",'Formulario PPGR5'!$D507,".",'Formulario PPGR5'!$E507,".",'Formulario PPGR5'!$F507))</f>
        <v/>
      </c>
      <c r="C507" s="206"/>
      <c r="D507" s="206" t="str">
        <f>IF('Formulario PPGR5'!$G507="","",'Formulario PPGR1'!#REF!)</f>
        <v/>
      </c>
      <c r="E507" s="206" t="str">
        <f>IF('Formulario PPGR5'!$G507="","",'Formulario PPGR1'!#REF!)</f>
        <v/>
      </c>
      <c r="F507" s="206" t="str">
        <f>IF('Formulario PPGR5'!$G507="","",'Formulario PPGR1'!#REF!)</f>
        <v/>
      </c>
      <c r="G507" s="192"/>
      <c r="H507" s="701"/>
      <c r="I507" s="734"/>
      <c r="J507" s="701"/>
      <c r="K507" s="698"/>
      <c r="L507" s="192"/>
      <c r="M507" s="211"/>
      <c r="N507" s="211"/>
      <c r="O507" s="212"/>
      <c r="P507" s="213"/>
      <c r="Q507" s="213"/>
      <c r="R507" s="195"/>
      <c r="S507" s="195"/>
      <c r="T507" s="180"/>
      <c r="U507" s="180"/>
      <c r="V507" s="200"/>
    </row>
    <row r="508" spans="2:22">
      <c r="B508" s="206" t="str">
        <f>IF('Formulario PPGR5'!$G508="","",CONCATENATE('Formulario PPGR5'!$C508,".",'Formulario PPGR5'!$D508,".",'Formulario PPGR5'!$E508,".",'Formulario PPGR5'!$F508))</f>
        <v/>
      </c>
      <c r="C508" s="206"/>
      <c r="D508" s="206" t="str">
        <f>IF('Formulario PPGR5'!$G508="","",'Formulario PPGR1'!#REF!)</f>
        <v/>
      </c>
      <c r="E508" s="206" t="str">
        <f>IF('Formulario PPGR5'!$G508="","",'Formulario PPGR1'!#REF!)</f>
        <v/>
      </c>
      <c r="F508" s="206" t="str">
        <f>IF('Formulario PPGR5'!$G508="","",'Formulario PPGR1'!#REF!)</f>
        <v/>
      </c>
      <c r="G508" s="192"/>
      <c r="H508" s="701"/>
      <c r="I508" s="734"/>
      <c r="J508" s="701"/>
      <c r="K508" s="698"/>
      <c r="L508" s="192"/>
      <c r="M508" s="211"/>
      <c r="N508" s="211"/>
      <c r="O508" s="212"/>
      <c r="P508" s="213"/>
      <c r="Q508" s="213"/>
      <c r="R508" s="195"/>
      <c r="S508" s="195"/>
      <c r="T508" s="180"/>
      <c r="U508" s="180"/>
      <c r="V508" s="200"/>
    </row>
    <row r="509" spans="2:22">
      <c r="B509" s="206" t="str">
        <f>IF('Formulario PPGR5'!$G509="","",CONCATENATE('Formulario PPGR5'!$C509,".",'Formulario PPGR5'!$D509,".",'Formulario PPGR5'!$E509,".",'Formulario PPGR5'!$F509))</f>
        <v/>
      </c>
      <c r="C509" s="206"/>
      <c r="D509" s="206" t="str">
        <f>IF('Formulario PPGR5'!$G509="","",'Formulario PPGR1'!#REF!)</f>
        <v/>
      </c>
      <c r="E509" s="206" t="str">
        <f>IF('Formulario PPGR5'!$G509="","",'Formulario PPGR1'!#REF!)</f>
        <v/>
      </c>
      <c r="F509" s="206" t="str">
        <f>IF('Formulario PPGR5'!$G509="","",'Formulario PPGR1'!#REF!)</f>
        <v/>
      </c>
      <c r="G509" s="192"/>
      <c r="H509" s="701"/>
      <c r="I509" s="734"/>
      <c r="J509" s="701"/>
      <c r="K509" s="698"/>
      <c r="L509" s="192"/>
      <c r="M509" s="211"/>
      <c r="N509" s="211"/>
      <c r="O509" s="212"/>
      <c r="P509" s="213"/>
      <c r="Q509" s="213"/>
      <c r="R509" s="195"/>
      <c r="S509" s="195"/>
      <c r="T509" s="180"/>
      <c r="U509" s="180"/>
      <c r="V509" s="200"/>
    </row>
    <row r="510" spans="2:22">
      <c r="B510" s="206" t="str">
        <f>IF('Formulario PPGR5'!$G510="","",CONCATENATE('Formulario PPGR5'!$C510,".",'Formulario PPGR5'!$D510,".",'Formulario PPGR5'!$E510,".",'Formulario PPGR5'!$F510))</f>
        <v/>
      </c>
      <c r="C510" s="206"/>
      <c r="D510" s="206" t="str">
        <f>IF('Formulario PPGR5'!$G510="","",'Formulario PPGR1'!#REF!)</f>
        <v/>
      </c>
      <c r="E510" s="206" t="str">
        <f>IF('Formulario PPGR5'!$G510="","",'Formulario PPGR1'!#REF!)</f>
        <v/>
      </c>
      <c r="F510" s="206" t="str">
        <f>IF('Formulario PPGR5'!$G510="","",'Formulario PPGR1'!#REF!)</f>
        <v/>
      </c>
      <c r="G510" s="192"/>
      <c r="H510" s="701"/>
      <c r="I510" s="734"/>
      <c r="J510" s="701"/>
      <c r="K510" s="698"/>
      <c r="L510" s="192"/>
      <c r="M510" s="211"/>
      <c r="N510" s="211"/>
      <c r="O510" s="212"/>
      <c r="P510" s="213"/>
      <c r="Q510" s="213"/>
      <c r="R510" s="195"/>
      <c r="S510" s="195"/>
      <c r="T510" s="180"/>
      <c r="U510" s="180"/>
      <c r="V510" s="200"/>
    </row>
    <row r="511" spans="2:22">
      <c r="B511" s="206" t="str">
        <f>IF('Formulario PPGR5'!$G511="","",CONCATENATE('Formulario PPGR5'!$C511,".",'Formulario PPGR5'!$D511,".",'Formulario PPGR5'!$E511,".",'Formulario PPGR5'!$F511))</f>
        <v/>
      </c>
      <c r="C511" s="206"/>
      <c r="D511" s="206" t="str">
        <f>IF('Formulario PPGR5'!$G511="","",'Formulario PPGR1'!#REF!)</f>
        <v/>
      </c>
      <c r="E511" s="206" t="str">
        <f>IF('Formulario PPGR5'!$G511="","",'Formulario PPGR1'!#REF!)</f>
        <v/>
      </c>
      <c r="F511" s="206" t="str">
        <f>IF('Formulario PPGR5'!$G511="","",'Formulario PPGR1'!#REF!)</f>
        <v/>
      </c>
      <c r="G511" s="192"/>
      <c r="H511" s="701"/>
      <c r="I511" s="734"/>
      <c r="J511" s="701"/>
      <c r="K511" s="698"/>
      <c r="L511" s="192"/>
      <c r="M511" s="211"/>
      <c r="N511" s="211"/>
      <c r="O511" s="212"/>
      <c r="P511" s="213"/>
      <c r="Q511" s="213"/>
      <c r="R511" s="195"/>
      <c r="S511" s="195"/>
      <c r="T511" s="180"/>
      <c r="U511" s="180"/>
      <c r="V511" s="200"/>
    </row>
    <row r="512" spans="2:22">
      <c r="B512" s="206" t="str">
        <f>IF('Formulario PPGR5'!$G512="","",CONCATENATE('Formulario PPGR5'!$C512,".",'Formulario PPGR5'!$D512,".",'Formulario PPGR5'!$E512,".",'Formulario PPGR5'!$F512))</f>
        <v/>
      </c>
      <c r="C512" s="206"/>
      <c r="D512" s="206" t="str">
        <f>IF('Formulario PPGR5'!$G512="","",'Formulario PPGR1'!#REF!)</f>
        <v/>
      </c>
      <c r="E512" s="206" t="str">
        <f>IF('Formulario PPGR5'!$G512="","",'Formulario PPGR1'!#REF!)</f>
        <v/>
      </c>
      <c r="F512" s="206" t="str">
        <f>IF('Formulario PPGR5'!$G512="","",'Formulario PPGR1'!#REF!)</f>
        <v/>
      </c>
      <c r="G512" s="192"/>
      <c r="H512" s="701"/>
      <c r="I512" s="734"/>
      <c r="J512" s="701"/>
      <c r="K512" s="699"/>
      <c r="L512" s="702"/>
      <c r="M512" s="703"/>
      <c r="N512" s="703"/>
      <c r="O512" s="212"/>
      <c r="P512" s="704"/>
      <c r="Q512" s="704"/>
      <c r="R512" s="700"/>
      <c r="S512" s="195"/>
      <c r="T512" s="180"/>
      <c r="U512" s="180"/>
      <c r="V512" s="200"/>
    </row>
    <row r="513" spans="2:22">
      <c r="B513" s="206" t="str">
        <f>IF('Formulario PPGR5'!$G513="","",CONCATENATE('Formulario PPGR5'!$C513,".",'Formulario PPGR5'!$D513,".",'Formulario PPGR5'!$E513,".",'Formulario PPGR5'!$F513))</f>
        <v/>
      </c>
      <c r="C513" s="206"/>
      <c r="D513" s="206" t="str">
        <f>IF('Formulario PPGR5'!$G513="","",'Formulario PPGR1'!#REF!)</f>
        <v/>
      </c>
      <c r="E513" s="206" t="str">
        <f>IF('Formulario PPGR5'!$G513="","",'Formulario PPGR1'!#REF!)</f>
        <v/>
      </c>
      <c r="F513" s="206" t="str">
        <f>IF('Formulario PPGR5'!$G513="","",'Formulario PPGR1'!#REF!)</f>
        <v/>
      </c>
      <c r="G513" s="192"/>
      <c r="H513" s="701"/>
      <c r="I513" s="734"/>
      <c r="J513" s="701"/>
      <c r="K513" s="699"/>
      <c r="L513" s="702"/>
      <c r="M513" s="703"/>
      <c r="N513" s="703"/>
      <c r="O513" s="212"/>
      <c r="P513" s="704"/>
      <c r="Q513" s="704"/>
      <c r="R513" s="700"/>
      <c r="S513" s="195"/>
      <c r="T513" s="180"/>
      <c r="U513" s="180"/>
      <c r="V513" s="200"/>
    </row>
    <row r="514" spans="2:22">
      <c r="B514" s="206" t="str">
        <f>IF('Formulario PPGR5'!$G514="","",CONCATENATE('Formulario PPGR5'!$C514,".",'Formulario PPGR5'!$D514,".",'Formulario PPGR5'!$E514,".",'Formulario PPGR5'!$F514))</f>
        <v/>
      </c>
      <c r="C514" s="206"/>
      <c r="D514" s="206" t="str">
        <f>IF('Formulario PPGR5'!$G514="","",'Formulario PPGR1'!#REF!)</f>
        <v/>
      </c>
      <c r="E514" s="206" t="str">
        <f>IF('Formulario PPGR5'!$G514="","",'Formulario PPGR1'!#REF!)</f>
        <v/>
      </c>
      <c r="F514" s="206" t="str">
        <f>IF('Formulario PPGR5'!$G514="","",'Formulario PPGR1'!#REF!)</f>
        <v/>
      </c>
      <c r="G514" s="192"/>
      <c r="H514" s="701"/>
      <c r="I514" s="734"/>
      <c r="J514" s="701"/>
      <c r="K514" s="699"/>
      <c r="L514" s="702"/>
      <c r="M514" s="703"/>
      <c r="N514" s="703"/>
      <c r="O514" s="212"/>
      <c r="P514" s="704"/>
      <c r="Q514" s="704"/>
      <c r="R514" s="700"/>
      <c r="S514" s="195"/>
      <c r="T514" s="180"/>
      <c r="U514" s="180"/>
      <c r="V514" s="200"/>
    </row>
    <row r="515" spans="2:22">
      <c r="B515" s="206" t="str">
        <f>IF('Formulario PPGR5'!$G515="","",CONCATENATE('Formulario PPGR5'!$C515,".",'Formulario PPGR5'!$D515,".",'Formulario PPGR5'!$E515,".",'Formulario PPGR5'!$F515))</f>
        <v/>
      </c>
      <c r="C515" s="206"/>
      <c r="D515" s="206" t="str">
        <f>IF('Formulario PPGR5'!$G515="","",'Formulario PPGR1'!#REF!)</f>
        <v/>
      </c>
      <c r="E515" s="206" t="str">
        <f>IF('Formulario PPGR5'!$G515="","",'Formulario PPGR1'!#REF!)</f>
        <v/>
      </c>
      <c r="F515" s="206" t="str">
        <f>IF('Formulario PPGR5'!$G515="","",'Formulario PPGR1'!#REF!)</f>
        <v/>
      </c>
      <c r="G515" s="192"/>
      <c r="H515" s="701"/>
      <c r="I515" s="734"/>
      <c r="J515" s="701"/>
      <c r="K515" s="699"/>
      <c r="L515" s="702"/>
      <c r="M515" s="703"/>
      <c r="N515" s="703"/>
      <c r="O515" s="212"/>
      <c r="P515" s="704"/>
      <c r="Q515" s="704"/>
      <c r="R515" s="700"/>
      <c r="S515" s="195"/>
      <c r="T515" s="180"/>
      <c r="U515" s="180"/>
      <c r="V515" s="200"/>
    </row>
    <row r="516" spans="2:22">
      <c r="B516" s="206" t="str">
        <f>IF('Formulario PPGR5'!$G516="","",CONCATENATE('Formulario PPGR5'!$C516,".",'Formulario PPGR5'!$D516,".",'Formulario PPGR5'!$E516,".",'Formulario PPGR5'!$F516))</f>
        <v/>
      </c>
      <c r="C516" s="206"/>
      <c r="D516" s="206" t="str">
        <f>IF('Formulario PPGR5'!$G516="","",'Formulario PPGR1'!#REF!)</f>
        <v/>
      </c>
      <c r="E516" s="206" t="str">
        <f>IF('Formulario PPGR5'!$G516="","",'Formulario PPGR1'!#REF!)</f>
        <v/>
      </c>
      <c r="F516" s="206" t="str">
        <f>IF('Formulario PPGR5'!$G516="","",'Formulario PPGR1'!#REF!)</f>
        <v/>
      </c>
      <c r="G516" s="192"/>
      <c r="H516" s="701"/>
      <c r="I516" s="734"/>
      <c r="J516" s="701"/>
      <c r="K516" s="698"/>
      <c r="L516" s="192"/>
      <c r="M516" s="211"/>
      <c r="N516" s="211"/>
      <c r="O516" s="212"/>
      <c r="P516" s="213"/>
      <c r="Q516" s="213"/>
      <c r="R516" s="195"/>
      <c r="S516" s="195"/>
      <c r="T516" s="180"/>
      <c r="U516" s="180"/>
      <c r="V516" s="200"/>
    </row>
    <row r="517" spans="2:22">
      <c r="B517" s="206" t="str">
        <f>IF('Formulario PPGR5'!$G517="","",CONCATENATE('Formulario PPGR5'!$C517,".",'Formulario PPGR5'!$D517,".",'Formulario PPGR5'!$E517,".",'Formulario PPGR5'!$F517))</f>
        <v/>
      </c>
      <c r="C517" s="206"/>
      <c r="D517" s="206" t="str">
        <f>IF('Formulario PPGR5'!$G517="","",'Formulario PPGR1'!#REF!)</f>
        <v/>
      </c>
      <c r="E517" s="206" t="str">
        <f>IF('Formulario PPGR5'!$G517="","",'Formulario PPGR1'!#REF!)</f>
        <v/>
      </c>
      <c r="F517" s="206" t="str">
        <f>IF('Formulario PPGR5'!$G517="","",'Formulario PPGR1'!#REF!)</f>
        <v/>
      </c>
      <c r="G517" s="192"/>
      <c r="H517" s="701"/>
      <c r="I517" s="734"/>
      <c r="J517" s="701"/>
      <c r="K517" s="699"/>
      <c r="L517" s="702"/>
      <c r="M517" s="703"/>
      <c r="N517" s="703"/>
      <c r="O517" s="212"/>
      <c r="P517" s="704"/>
      <c r="Q517" s="704"/>
      <c r="R517" s="700"/>
      <c r="S517" s="195"/>
      <c r="T517" s="180"/>
      <c r="U517" s="180"/>
      <c r="V517" s="200"/>
    </row>
    <row r="518" spans="2:22">
      <c r="B518" s="206" t="str">
        <f>IF('Formulario PPGR5'!$G518="","",CONCATENATE('Formulario PPGR5'!$C518,".",'Formulario PPGR5'!$D518,".",'Formulario PPGR5'!$E518,".",'Formulario PPGR5'!$F518))</f>
        <v/>
      </c>
      <c r="C518" s="206"/>
      <c r="D518" s="206" t="str">
        <f>IF('Formulario PPGR5'!$G518="","",'Formulario PPGR1'!#REF!)</f>
        <v/>
      </c>
      <c r="E518" s="206" t="str">
        <f>IF('Formulario PPGR5'!$G518="","",'Formulario PPGR1'!#REF!)</f>
        <v/>
      </c>
      <c r="F518" s="206" t="str">
        <f>IF('Formulario PPGR5'!$G518="","",'Formulario PPGR1'!#REF!)</f>
        <v/>
      </c>
      <c r="G518" s="192"/>
      <c r="H518" s="701"/>
      <c r="I518" s="734"/>
      <c r="J518" s="701"/>
      <c r="K518" s="699"/>
      <c r="L518" s="702"/>
      <c r="M518" s="703"/>
      <c r="N518" s="703"/>
      <c r="O518" s="212"/>
      <c r="P518" s="704"/>
      <c r="Q518" s="704"/>
      <c r="R518" s="700"/>
      <c r="S518" s="195"/>
      <c r="T518" s="180"/>
      <c r="U518" s="180"/>
      <c r="V518" s="200"/>
    </row>
    <row r="519" spans="2:22">
      <c r="B519" s="206" t="str">
        <f>IF('Formulario PPGR5'!$G519="","",CONCATENATE('Formulario PPGR5'!$C519,".",'Formulario PPGR5'!$D519,".",'Formulario PPGR5'!$E519,".",'Formulario PPGR5'!$F519))</f>
        <v/>
      </c>
      <c r="C519" s="206"/>
      <c r="D519" s="206" t="str">
        <f>IF('Formulario PPGR5'!$G519="","",'Formulario PPGR1'!#REF!)</f>
        <v/>
      </c>
      <c r="E519" s="206" t="str">
        <f>IF('Formulario PPGR5'!$G519="","",'Formulario PPGR1'!#REF!)</f>
        <v/>
      </c>
      <c r="F519" s="206" t="str">
        <f>IF('Formulario PPGR5'!$G519="","",'Formulario PPGR1'!#REF!)</f>
        <v/>
      </c>
      <c r="G519" s="192"/>
      <c r="H519" s="701"/>
      <c r="I519" s="734"/>
      <c r="J519" s="701"/>
      <c r="K519" s="701"/>
      <c r="L519" s="192"/>
      <c r="M519" s="211"/>
      <c r="N519" s="211"/>
      <c r="O519" s="212"/>
      <c r="P519" s="211"/>
      <c r="Q519" s="211"/>
      <c r="R519" s="194"/>
      <c r="S519" s="195"/>
      <c r="T519" s="180"/>
      <c r="U519" s="180"/>
      <c r="V519" s="200"/>
    </row>
    <row r="520" spans="2:22">
      <c r="B520" s="206" t="str">
        <f>IF('Formulario PPGR5'!$G520="","",CONCATENATE('Formulario PPGR5'!$C520,".",'Formulario PPGR5'!$D520,".",'Formulario PPGR5'!$E520,".",'Formulario PPGR5'!$F520))</f>
        <v/>
      </c>
      <c r="C520" s="206"/>
      <c r="D520" s="206" t="str">
        <f>IF('Formulario PPGR5'!$G520="","",'Formulario PPGR1'!#REF!)</f>
        <v/>
      </c>
      <c r="E520" s="206" t="str">
        <f>IF('Formulario PPGR5'!$G520="","",'Formulario PPGR1'!#REF!)</f>
        <v/>
      </c>
      <c r="F520" s="206" t="str">
        <f>IF('Formulario PPGR5'!$G520="","",'Formulario PPGR1'!#REF!)</f>
        <v/>
      </c>
      <c r="G520" s="192"/>
      <c r="H520" s="701"/>
      <c r="I520" s="734"/>
      <c r="J520" s="701"/>
      <c r="K520" s="699"/>
      <c r="L520" s="702"/>
      <c r="M520" s="703"/>
      <c r="N520" s="703"/>
      <c r="O520" s="212"/>
      <c r="P520" s="704"/>
      <c r="Q520" s="704"/>
      <c r="R520" s="700"/>
      <c r="S520" s="195"/>
      <c r="T520" s="180"/>
      <c r="U520" s="180"/>
      <c r="V520" s="200"/>
    </row>
    <row r="521" spans="2:22">
      <c r="B521" s="206" t="str">
        <f>IF('Formulario PPGR5'!$G521="","",CONCATENATE('Formulario PPGR5'!$C521,".",'Formulario PPGR5'!$D521,".",'Formulario PPGR5'!$E521,".",'Formulario PPGR5'!$F521))</f>
        <v/>
      </c>
      <c r="C521" s="206"/>
      <c r="D521" s="206" t="str">
        <f>IF('Formulario PPGR5'!$G521="","",'Formulario PPGR1'!#REF!)</f>
        <v/>
      </c>
      <c r="E521" s="206" t="str">
        <f>IF('Formulario PPGR5'!$G521="","",'Formulario PPGR1'!#REF!)</f>
        <v/>
      </c>
      <c r="F521" s="206" t="str">
        <f>IF('Formulario PPGR5'!$G521="","",'Formulario PPGR1'!#REF!)</f>
        <v/>
      </c>
      <c r="G521" s="192"/>
      <c r="H521" s="701"/>
      <c r="I521" s="734"/>
      <c r="J521" s="701"/>
      <c r="K521" s="699"/>
      <c r="L521" s="702"/>
      <c r="M521" s="703"/>
      <c r="N521" s="703"/>
      <c r="O521" s="212"/>
      <c r="P521" s="704"/>
      <c r="Q521" s="704"/>
      <c r="R521" s="700"/>
      <c r="S521" s="195"/>
      <c r="T521" s="180"/>
      <c r="U521" s="180"/>
      <c r="V521" s="200"/>
    </row>
    <row r="522" spans="2:22">
      <c r="B522" s="206" t="str">
        <f>IF('Formulario PPGR5'!$G522="","",CONCATENATE('Formulario PPGR5'!$C522,".",'Formulario PPGR5'!$D522,".",'Formulario PPGR5'!$E522,".",'Formulario PPGR5'!$F522))</f>
        <v/>
      </c>
      <c r="C522" s="206"/>
      <c r="D522" s="206" t="str">
        <f>IF('Formulario PPGR5'!$G522="","",'Formulario PPGR1'!#REF!)</f>
        <v/>
      </c>
      <c r="E522" s="206" t="str">
        <f>IF('Formulario PPGR5'!$G522="","",'Formulario PPGR1'!#REF!)</f>
        <v/>
      </c>
      <c r="F522" s="206" t="str">
        <f>IF('Formulario PPGR5'!$G522="","",'Formulario PPGR1'!#REF!)</f>
        <v/>
      </c>
      <c r="G522" s="192"/>
      <c r="H522" s="701"/>
      <c r="I522" s="734"/>
      <c r="J522" s="701"/>
      <c r="K522" s="699"/>
      <c r="L522" s="702"/>
      <c r="M522" s="703"/>
      <c r="N522" s="703"/>
      <c r="O522" s="212"/>
      <c r="P522" s="704"/>
      <c r="Q522" s="704"/>
      <c r="R522" s="700"/>
      <c r="S522" s="195"/>
      <c r="T522" s="180"/>
      <c r="U522" s="180"/>
      <c r="V522" s="200"/>
    </row>
    <row r="523" spans="2:22">
      <c r="B523" s="206" t="str">
        <f>IF('Formulario PPGR5'!$G523="","",CONCATENATE('Formulario PPGR5'!$C523,".",'Formulario PPGR5'!$D523,".",'Formulario PPGR5'!$E523,".",'Formulario PPGR5'!$F523))</f>
        <v/>
      </c>
      <c r="C523" s="206"/>
      <c r="D523" s="206" t="str">
        <f>IF('Formulario PPGR5'!$G523="","",'Formulario PPGR1'!#REF!)</f>
        <v/>
      </c>
      <c r="E523" s="206" t="str">
        <f>IF('Formulario PPGR5'!$G523="","",'Formulario PPGR1'!#REF!)</f>
        <v/>
      </c>
      <c r="F523" s="206" t="str">
        <f>IF('Formulario PPGR5'!$G523="","",'Formulario PPGR1'!#REF!)</f>
        <v/>
      </c>
      <c r="G523" s="192"/>
      <c r="H523" s="701"/>
      <c r="I523" s="734"/>
      <c r="J523" s="701"/>
      <c r="K523" s="698"/>
      <c r="L523" s="192"/>
      <c r="M523" s="211"/>
      <c r="N523" s="211"/>
      <c r="O523" s="212"/>
      <c r="P523" s="213"/>
      <c r="Q523" s="213"/>
      <c r="R523" s="195"/>
      <c r="S523" s="195"/>
      <c r="T523" s="180"/>
      <c r="U523" s="180"/>
      <c r="V523" s="200"/>
    </row>
    <row r="524" spans="2:22">
      <c r="B524" s="206" t="str">
        <f>IF('Formulario PPGR5'!$G524="","",CONCATENATE('Formulario PPGR5'!$C524,".",'Formulario PPGR5'!$D524,".",'Formulario PPGR5'!$E524,".",'Formulario PPGR5'!$F524))</f>
        <v/>
      </c>
      <c r="C524" s="206"/>
      <c r="D524" s="206" t="str">
        <f>IF('Formulario PPGR5'!$G524="","",'Formulario PPGR1'!#REF!)</f>
        <v/>
      </c>
      <c r="E524" s="206" t="str">
        <f>IF('Formulario PPGR5'!$G524="","",'Formulario PPGR1'!#REF!)</f>
        <v/>
      </c>
      <c r="F524" s="206" t="str">
        <f>IF('Formulario PPGR5'!$G524="","",'Formulario PPGR1'!#REF!)</f>
        <v/>
      </c>
      <c r="G524" s="192"/>
      <c r="H524" s="701"/>
      <c r="I524" s="734"/>
      <c r="J524" s="701"/>
      <c r="K524" s="698"/>
      <c r="L524" s="192"/>
      <c r="M524" s="211"/>
      <c r="N524" s="211"/>
      <c r="O524" s="212"/>
      <c r="P524" s="213"/>
      <c r="Q524" s="213"/>
      <c r="R524" s="195"/>
      <c r="S524" s="195"/>
      <c r="T524" s="180"/>
      <c r="U524" s="180"/>
      <c r="V524" s="200"/>
    </row>
    <row r="525" spans="2:22">
      <c r="B525" s="206" t="str">
        <f>IF('Formulario PPGR5'!$G525="","",CONCATENATE('Formulario PPGR5'!$C525,".",'Formulario PPGR5'!$D525,".",'Formulario PPGR5'!$E525,".",'Formulario PPGR5'!$F525))</f>
        <v/>
      </c>
      <c r="C525" s="206"/>
      <c r="D525" s="206" t="str">
        <f>IF('Formulario PPGR5'!$G525="","",'Formulario PPGR1'!#REF!)</f>
        <v/>
      </c>
      <c r="E525" s="206" t="str">
        <f>IF('Formulario PPGR5'!$G525="","",'Formulario PPGR1'!#REF!)</f>
        <v/>
      </c>
      <c r="F525" s="206" t="str">
        <f>IF('Formulario PPGR5'!$G525="","",'Formulario PPGR1'!#REF!)</f>
        <v/>
      </c>
      <c r="G525" s="192"/>
      <c r="H525" s="701"/>
      <c r="I525" s="734"/>
      <c r="J525" s="701"/>
      <c r="K525" s="699"/>
      <c r="L525" s="702"/>
      <c r="M525" s="703"/>
      <c r="N525" s="703"/>
      <c r="O525" s="212"/>
      <c r="P525" s="704"/>
      <c r="Q525" s="704"/>
      <c r="R525" s="700"/>
      <c r="S525" s="195"/>
      <c r="T525" s="180"/>
      <c r="U525" s="180"/>
      <c r="V525" s="200"/>
    </row>
    <row r="526" spans="2:22">
      <c r="B526" s="206" t="str">
        <f>IF('Formulario PPGR5'!$G526="","",CONCATENATE('Formulario PPGR5'!$C526,".",'Formulario PPGR5'!$D526,".",'Formulario PPGR5'!$E526,".",'Formulario PPGR5'!$F526))</f>
        <v/>
      </c>
      <c r="C526" s="206"/>
      <c r="D526" s="206" t="str">
        <f>IF('Formulario PPGR5'!$G526="","",'Formulario PPGR1'!#REF!)</f>
        <v/>
      </c>
      <c r="E526" s="206" t="str">
        <f>IF('Formulario PPGR5'!$G526="","",'Formulario PPGR1'!#REF!)</f>
        <v/>
      </c>
      <c r="F526" s="206" t="str">
        <f>IF('Formulario PPGR5'!$G526="","",'Formulario PPGR1'!#REF!)</f>
        <v/>
      </c>
      <c r="G526" s="192"/>
      <c r="H526" s="701"/>
      <c r="I526" s="734"/>
      <c r="J526" s="701"/>
      <c r="K526" s="701"/>
      <c r="L526" s="192"/>
      <c r="M526" s="211"/>
      <c r="N526" s="211"/>
      <c r="O526" s="212"/>
      <c r="P526" s="211"/>
      <c r="Q526" s="211"/>
      <c r="R526" s="194"/>
      <c r="S526" s="195"/>
      <c r="T526" s="180"/>
      <c r="U526" s="180"/>
      <c r="V526" s="200"/>
    </row>
    <row r="527" spans="2:22">
      <c r="B527" s="206" t="str">
        <f>IF('Formulario PPGR5'!$G527="","",CONCATENATE('Formulario PPGR5'!$C527,".",'Formulario PPGR5'!$D527,".",'Formulario PPGR5'!$E527,".",'Formulario PPGR5'!$F527))</f>
        <v/>
      </c>
      <c r="C527" s="206"/>
      <c r="D527" s="206" t="str">
        <f>IF('Formulario PPGR5'!$G527="","",'Formulario PPGR1'!#REF!)</f>
        <v/>
      </c>
      <c r="E527" s="206" t="str">
        <f>IF('Formulario PPGR5'!$G527="","",'Formulario PPGR1'!#REF!)</f>
        <v/>
      </c>
      <c r="F527" s="206" t="str">
        <f>IF('Formulario PPGR5'!$G527="","",'Formulario PPGR1'!#REF!)</f>
        <v/>
      </c>
      <c r="G527" s="192"/>
      <c r="H527" s="701"/>
      <c r="I527" s="734"/>
      <c r="J527" s="701"/>
      <c r="K527" s="699"/>
      <c r="L527" s="702"/>
      <c r="M527" s="703"/>
      <c r="N527" s="703"/>
      <c r="O527" s="212"/>
      <c r="P527" s="704"/>
      <c r="Q527" s="704"/>
      <c r="R527" s="700"/>
      <c r="S527" s="195"/>
      <c r="T527" s="180"/>
      <c r="U527" s="180"/>
      <c r="V527" s="200"/>
    </row>
    <row r="528" spans="2:22">
      <c r="B528" s="206" t="str">
        <f>IF('Formulario PPGR5'!$G528="","",CONCATENATE('Formulario PPGR5'!$C528,".",'Formulario PPGR5'!$D528,".",'Formulario PPGR5'!$E528,".",'Formulario PPGR5'!$F528))</f>
        <v/>
      </c>
      <c r="C528" s="206"/>
      <c r="D528" s="206" t="str">
        <f>IF('Formulario PPGR5'!$G528="","",'Formulario PPGR1'!#REF!)</f>
        <v/>
      </c>
      <c r="E528" s="206" t="str">
        <f>IF('Formulario PPGR5'!$G528="","",'Formulario PPGR1'!#REF!)</f>
        <v/>
      </c>
      <c r="F528" s="206" t="str">
        <f>IF('Formulario PPGR5'!$G528="","",'Formulario PPGR1'!#REF!)</f>
        <v/>
      </c>
      <c r="G528" s="192"/>
      <c r="H528" s="701"/>
      <c r="I528" s="734"/>
      <c r="J528" s="701"/>
      <c r="K528" s="699"/>
      <c r="L528" s="702"/>
      <c r="M528" s="703"/>
      <c r="N528" s="703"/>
      <c r="O528" s="212"/>
      <c r="P528" s="704"/>
      <c r="Q528" s="704"/>
      <c r="R528" s="700"/>
      <c r="S528" s="195"/>
      <c r="T528" s="180"/>
      <c r="U528" s="180"/>
      <c r="V528" s="200"/>
    </row>
    <row r="529" spans="2:22">
      <c r="B529" s="206" t="str">
        <f>IF('Formulario PPGR5'!$G529="","",CONCATENATE('Formulario PPGR5'!$C529,".",'Formulario PPGR5'!$D529,".",'Formulario PPGR5'!$E529,".",'Formulario PPGR5'!$F529))</f>
        <v/>
      </c>
      <c r="C529" s="206"/>
      <c r="D529" s="206" t="str">
        <f>IF('Formulario PPGR5'!$G529="","",'Formulario PPGR1'!#REF!)</f>
        <v/>
      </c>
      <c r="E529" s="206" t="str">
        <f>IF('Formulario PPGR5'!$G529="","",'Formulario PPGR1'!#REF!)</f>
        <v/>
      </c>
      <c r="F529" s="206" t="str">
        <f>IF('Formulario PPGR5'!$G529="","",'Formulario PPGR1'!#REF!)</f>
        <v/>
      </c>
      <c r="G529" s="192"/>
      <c r="H529" s="701"/>
      <c r="I529" s="734"/>
      <c r="J529" s="701"/>
      <c r="K529" s="699"/>
      <c r="L529" s="702"/>
      <c r="M529" s="703"/>
      <c r="N529" s="703"/>
      <c r="O529" s="212"/>
      <c r="P529" s="704"/>
      <c r="Q529" s="704"/>
      <c r="R529" s="700"/>
      <c r="S529" s="195"/>
      <c r="T529" s="180"/>
      <c r="U529" s="180"/>
      <c r="V529" s="200"/>
    </row>
    <row r="530" spans="2:22">
      <c r="B530" s="206" t="str">
        <f>IF('Formulario PPGR5'!$G530="","",CONCATENATE('Formulario PPGR5'!$C530,".",'Formulario PPGR5'!$D530,".",'Formulario PPGR5'!$E530,".",'Formulario PPGR5'!$F530))</f>
        <v/>
      </c>
      <c r="C530" s="206"/>
      <c r="D530" s="206" t="str">
        <f>IF('Formulario PPGR5'!$G530="","",'Formulario PPGR1'!#REF!)</f>
        <v/>
      </c>
      <c r="E530" s="206" t="str">
        <f>IF('Formulario PPGR5'!$G530="","",'Formulario PPGR1'!#REF!)</f>
        <v/>
      </c>
      <c r="F530" s="206" t="str">
        <f>IF('Formulario PPGR5'!$G530="","",'Formulario PPGR1'!#REF!)</f>
        <v/>
      </c>
      <c r="G530" s="192"/>
      <c r="H530" s="701"/>
      <c r="I530" s="734"/>
      <c r="J530" s="701"/>
      <c r="K530" s="698"/>
      <c r="L530" s="192"/>
      <c r="M530" s="211"/>
      <c r="N530" s="211"/>
      <c r="O530" s="212"/>
      <c r="P530" s="213"/>
      <c r="Q530" s="213"/>
      <c r="R530" s="195"/>
      <c r="S530" s="195"/>
      <c r="T530" s="180"/>
      <c r="U530" s="180"/>
      <c r="V530" s="200"/>
    </row>
    <row r="531" spans="2:22">
      <c r="B531" s="206" t="str">
        <f>IF('Formulario PPGR5'!$G531="","",CONCATENATE('Formulario PPGR5'!$C531,".",'Formulario PPGR5'!$D531,".",'Formulario PPGR5'!$E531,".",'Formulario PPGR5'!$F531))</f>
        <v/>
      </c>
      <c r="C531" s="206"/>
      <c r="D531" s="206" t="str">
        <f>IF('Formulario PPGR5'!$G531="","",'Formulario PPGR1'!#REF!)</f>
        <v/>
      </c>
      <c r="E531" s="206" t="str">
        <f>IF('Formulario PPGR5'!$G531="","",'Formulario PPGR1'!#REF!)</f>
        <v/>
      </c>
      <c r="F531" s="206" t="str">
        <f>IF('Formulario PPGR5'!$G531="","",'Formulario PPGR1'!#REF!)</f>
        <v/>
      </c>
      <c r="G531" s="192"/>
      <c r="H531" s="701"/>
      <c r="I531" s="734"/>
      <c r="J531" s="701"/>
      <c r="K531" s="698"/>
      <c r="L531" s="192"/>
      <c r="M531" s="211"/>
      <c r="N531" s="211"/>
      <c r="O531" s="212"/>
      <c r="P531" s="213"/>
      <c r="Q531" s="213"/>
      <c r="R531" s="195"/>
      <c r="S531" s="195"/>
      <c r="T531" s="180"/>
      <c r="U531" s="180"/>
      <c r="V531" s="200"/>
    </row>
    <row r="532" spans="2:22">
      <c r="B532" s="206" t="str">
        <f>IF('Formulario PPGR5'!$G532="","",CONCATENATE('Formulario PPGR5'!$C532,".",'Formulario PPGR5'!$D532,".",'Formulario PPGR5'!$E532,".",'Formulario PPGR5'!$F532))</f>
        <v/>
      </c>
      <c r="C532" s="206"/>
      <c r="D532" s="206" t="str">
        <f>IF('Formulario PPGR5'!$G532="","",'Formulario PPGR1'!#REF!)</f>
        <v/>
      </c>
      <c r="E532" s="206" t="str">
        <f>IF('Formulario PPGR5'!$G532="","",'Formulario PPGR1'!#REF!)</f>
        <v/>
      </c>
      <c r="F532" s="206" t="str">
        <f>IF('Formulario PPGR5'!$G532="","",'Formulario PPGR1'!#REF!)</f>
        <v/>
      </c>
      <c r="G532" s="192"/>
      <c r="H532" s="701"/>
      <c r="I532" s="734"/>
      <c r="J532" s="701"/>
      <c r="K532" s="699"/>
      <c r="L532" s="702"/>
      <c r="M532" s="703"/>
      <c r="N532" s="703"/>
      <c r="O532" s="212"/>
      <c r="P532" s="704"/>
      <c r="Q532" s="704"/>
      <c r="R532" s="700"/>
      <c r="S532" s="195"/>
      <c r="T532" s="180"/>
      <c r="U532" s="180"/>
      <c r="V532" s="200"/>
    </row>
    <row r="533" spans="2:22">
      <c r="B533" s="206" t="str">
        <f>IF('Formulario PPGR5'!$G533="","",CONCATENATE('Formulario PPGR5'!$C533,".",'Formulario PPGR5'!$D533,".",'Formulario PPGR5'!$E533,".",'Formulario PPGR5'!$F533))</f>
        <v/>
      </c>
      <c r="C533" s="206"/>
      <c r="D533" s="206" t="str">
        <f>IF('Formulario PPGR5'!$G533="","",'Formulario PPGR1'!#REF!)</f>
        <v/>
      </c>
      <c r="E533" s="206" t="str">
        <f>IF('Formulario PPGR5'!$G533="","",'Formulario PPGR1'!#REF!)</f>
        <v/>
      </c>
      <c r="F533" s="206" t="str">
        <f>IF('Formulario PPGR5'!$G533="","",'Formulario PPGR1'!#REF!)</f>
        <v/>
      </c>
      <c r="G533" s="192"/>
      <c r="H533" s="701"/>
      <c r="I533" s="734"/>
      <c r="J533" s="701"/>
      <c r="K533" s="699"/>
      <c r="L533" s="702"/>
      <c r="M533" s="703"/>
      <c r="N533" s="703"/>
      <c r="O533" s="212"/>
      <c r="P533" s="704"/>
      <c r="Q533" s="704"/>
      <c r="R533" s="700"/>
      <c r="S533" s="195"/>
      <c r="T533" s="180"/>
      <c r="U533" s="180"/>
      <c r="V533" s="200"/>
    </row>
    <row r="534" spans="2:22">
      <c r="B534" s="206" t="str">
        <f>IF('Formulario PPGR5'!$G534="","",CONCATENATE('Formulario PPGR5'!$C534,".",'Formulario PPGR5'!$D534,".",'Formulario PPGR5'!$E534,".",'Formulario PPGR5'!$F534))</f>
        <v/>
      </c>
      <c r="C534" s="206"/>
      <c r="D534" s="206" t="str">
        <f>IF('Formulario PPGR5'!$G534="","",'Formulario PPGR1'!#REF!)</f>
        <v/>
      </c>
      <c r="E534" s="206" t="str">
        <f>IF('Formulario PPGR5'!$G534="","",'Formulario PPGR1'!#REF!)</f>
        <v/>
      </c>
      <c r="F534" s="206" t="str">
        <f>IF('Formulario PPGR5'!$G534="","",'Formulario PPGR1'!#REF!)</f>
        <v/>
      </c>
      <c r="G534" s="192"/>
      <c r="H534" s="701"/>
      <c r="I534" s="734"/>
      <c r="J534" s="701"/>
      <c r="K534" s="699"/>
      <c r="L534" s="702"/>
      <c r="M534" s="703"/>
      <c r="N534" s="703"/>
      <c r="O534" s="212"/>
      <c r="P534" s="704"/>
      <c r="Q534" s="704"/>
      <c r="R534" s="700"/>
      <c r="S534" s="195"/>
      <c r="T534" s="180"/>
      <c r="U534" s="180"/>
      <c r="V534" s="200"/>
    </row>
    <row r="535" spans="2:22">
      <c r="B535" s="206" t="str">
        <f>IF('Formulario PPGR5'!$G535="","",CONCATENATE('Formulario PPGR5'!$C535,".",'Formulario PPGR5'!$D535,".",'Formulario PPGR5'!$E535,".",'Formulario PPGR5'!$F535))</f>
        <v/>
      </c>
      <c r="C535" s="206"/>
      <c r="D535" s="206" t="str">
        <f>IF('Formulario PPGR5'!$G535="","",'Formulario PPGR1'!#REF!)</f>
        <v/>
      </c>
      <c r="E535" s="206" t="str">
        <f>IF('Formulario PPGR5'!$G535="","",'Formulario PPGR1'!#REF!)</f>
        <v/>
      </c>
      <c r="F535" s="206" t="str">
        <f>IF('Formulario PPGR5'!$G535="","",'Formulario PPGR1'!#REF!)</f>
        <v/>
      </c>
      <c r="G535" s="192"/>
      <c r="H535" s="701"/>
      <c r="I535" s="734"/>
      <c r="J535" s="701"/>
      <c r="K535" s="698"/>
      <c r="L535" s="192"/>
      <c r="M535" s="211"/>
      <c r="N535" s="211"/>
      <c r="O535" s="212"/>
      <c r="P535" s="213"/>
      <c r="Q535" s="213"/>
      <c r="R535" s="195"/>
      <c r="S535" s="195"/>
      <c r="T535" s="180"/>
      <c r="U535" s="180"/>
      <c r="V535" s="200"/>
    </row>
    <row r="536" spans="2:22">
      <c r="B536" s="206" t="str">
        <f>IF('Formulario PPGR5'!$G536="","",CONCATENATE('Formulario PPGR5'!$C536,".",'Formulario PPGR5'!$D536,".",'Formulario PPGR5'!$E536,".",'Formulario PPGR5'!$F536))</f>
        <v/>
      </c>
      <c r="C536" s="206"/>
      <c r="D536" s="206" t="str">
        <f>IF('Formulario PPGR5'!$G536="","",'Formulario PPGR1'!#REF!)</f>
        <v/>
      </c>
      <c r="E536" s="206" t="str">
        <f>IF('Formulario PPGR5'!$G536="","",'Formulario PPGR1'!#REF!)</f>
        <v/>
      </c>
      <c r="F536" s="206" t="str">
        <f>IF('Formulario PPGR5'!$G536="","",'Formulario PPGR1'!#REF!)</f>
        <v/>
      </c>
      <c r="G536" s="192"/>
      <c r="H536" s="701"/>
      <c r="I536" s="734"/>
      <c r="J536" s="701"/>
      <c r="K536" s="699"/>
      <c r="L536" s="702"/>
      <c r="M536" s="703"/>
      <c r="N536" s="703"/>
      <c r="O536" s="212"/>
      <c r="P536" s="704"/>
      <c r="Q536" s="704"/>
      <c r="R536" s="700"/>
      <c r="S536" s="195"/>
      <c r="T536" s="180"/>
      <c r="U536" s="180"/>
      <c r="V536" s="200"/>
    </row>
    <row r="537" spans="2:22">
      <c r="B537" s="206" t="str">
        <f>IF('Formulario PPGR5'!$G537="","",CONCATENATE('Formulario PPGR5'!$C537,".",'Formulario PPGR5'!$D537,".",'Formulario PPGR5'!$E537,".",'Formulario PPGR5'!$F537))</f>
        <v/>
      </c>
      <c r="C537" s="206"/>
      <c r="D537" s="206" t="str">
        <f>IF('Formulario PPGR5'!$G537="","",'Formulario PPGR1'!#REF!)</f>
        <v/>
      </c>
      <c r="E537" s="206" t="str">
        <f>IF('Formulario PPGR5'!$G537="","",'Formulario PPGR1'!#REF!)</f>
        <v/>
      </c>
      <c r="F537" s="206" t="str">
        <f>IF('Formulario PPGR5'!$G537="","",'Formulario PPGR1'!#REF!)</f>
        <v/>
      </c>
      <c r="G537" s="192"/>
      <c r="H537" s="701"/>
      <c r="I537" s="734"/>
      <c r="J537" s="701"/>
      <c r="K537" s="698"/>
      <c r="L537" s="192"/>
      <c r="M537" s="211"/>
      <c r="N537" s="211"/>
      <c r="O537" s="212"/>
      <c r="P537" s="213"/>
      <c r="Q537" s="213"/>
      <c r="R537" s="195"/>
      <c r="S537" s="195"/>
      <c r="T537" s="180"/>
      <c r="U537" s="180"/>
      <c r="V537" s="200"/>
    </row>
    <row r="538" spans="2:22">
      <c r="B538" s="206" t="str">
        <f>IF('Formulario PPGR5'!$G538="","",CONCATENATE('Formulario PPGR5'!$C538,".",'Formulario PPGR5'!$D538,".",'Formulario PPGR5'!$E538,".",'Formulario PPGR5'!$F538))</f>
        <v/>
      </c>
      <c r="C538" s="206"/>
      <c r="D538" s="206" t="str">
        <f>IF('Formulario PPGR5'!$G538="","",'Formulario PPGR1'!#REF!)</f>
        <v/>
      </c>
      <c r="E538" s="206" t="str">
        <f>IF('Formulario PPGR5'!$G538="","",'Formulario PPGR1'!#REF!)</f>
        <v/>
      </c>
      <c r="F538" s="206" t="str">
        <f>IF('Formulario PPGR5'!$G538="","",'Formulario PPGR1'!#REF!)</f>
        <v/>
      </c>
      <c r="G538" s="192"/>
      <c r="H538" s="701"/>
      <c r="I538" s="734"/>
      <c r="J538" s="701"/>
      <c r="K538" s="701"/>
      <c r="L538" s="192"/>
      <c r="M538" s="211"/>
      <c r="N538" s="211"/>
      <c r="O538" s="212"/>
      <c r="P538" s="213"/>
      <c r="Q538" s="213"/>
      <c r="R538" s="195"/>
      <c r="S538" s="195"/>
      <c r="T538" s="180"/>
      <c r="U538" s="180"/>
      <c r="V538" s="200"/>
    </row>
    <row r="539" spans="2:22">
      <c r="B539" s="206" t="str">
        <f>IF('Formulario PPGR5'!$G539="","",CONCATENATE('Formulario PPGR5'!$C539,".",'Formulario PPGR5'!$D539,".",'Formulario PPGR5'!$E539,".",'Formulario PPGR5'!$F539))</f>
        <v/>
      </c>
      <c r="C539" s="206"/>
      <c r="D539" s="206" t="str">
        <f>IF('Formulario PPGR5'!$G539="","",'Formulario PPGR1'!#REF!)</f>
        <v/>
      </c>
      <c r="E539" s="206" t="str">
        <f>IF('Formulario PPGR5'!$G539="","",'Formulario PPGR1'!#REF!)</f>
        <v/>
      </c>
      <c r="F539" s="206" t="str">
        <f>IF('Formulario PPGR5'!$G539="","",'Formulario PPGR1'!#REF!)</f>
        <v/>
      </c>
      <c r="G539" s="192"/>
      <c r="H539" s="701"/>
      <c r="I539" s="734"/>
      <c r="J539" s="701"/>
      <c r="K539" s="698"/>
      <c r="L539" s="192"/>
      <c r="M539" s="211"/>
      <c r="N539" s="211"/>
      <c r="O539" s="212"/>
      <c r="P539" s="213"/>
      <c r="Q539" s="213"/>
      <c r="R539" s="195"/>
      <c r="S539" s="195"/>
      <c r="T539" s="180"/>
      <c r="U539" s="180"/>
      <c r="V539" s="200"/>
    </row>
    <row r="540" spans="2:22">
      <c r="B540" s="206" t="str">
        <f>IF('Formulario PPGR5'!$G540="","",CONCATENATE('Formulario PPGR5'!$C540,".",'Formulario PPGR5'!$D540,".",'Formulario PPGR5'!$E540,".",'Formulario PPGR5'!$F540))</f>
        <v/>
      </c>
      <c r="C540" s="206"/>
      <c r="D540" s="206" t="str">
        <f>IF('Formulario PPGR5'!$G540="","",'Formulario PPGR1'!#REF!)</f>
        <v/>
      </c>
      <c r="E540" s="206" t="str">
        <f>IF('Formulario PPGR5'!$G540="","",'Formulario PPGR1'!#REF!)</f>
        <v/>
      </c>
      <c r="F540" s="206" t="str">
        <f>IF('Formulario PPGR5'!$G540="","",'Formulario PPGR1'!#REF!)</f>
        <v/>
      </c>
      <c r="G540" s="192"/>
      <c r="H540" s="701"/>
      <c r="I540" s="734"/>
      <c r="J540" s="701"/>
      <c r="K540" s="698"/>
      <c r="L540" s="192"/>
      <c r="M540" s="211"/>
      <c r="N540" s="211"/>
      <c r="O540" s="212"/>
      <c r="P540" s="213"/>
      <c r="Q540" s="213"/>
      <c r="R540" s="195"/>
      <c r="S540" s="195"/>
      <c r="T540" s="180"/>
      <c r="U540" s="180"/>
      <c r="V540" s="200"/>
    </row>
    <row r="541" spans="2:22">
      <c r="B541" s="206" t="str">
        <f>IF('Formulario PPGR5'!$G541="","",CONCATENATE('Formulario PPGR5'!$C541,".",'Formulario PPGR5'!$D541,".",'Formulario PPGR5'!$E541,".",'Formulario PPGR5'!$F541))</f>
        <v/>
      </c>
      <c r="C541" s="206"/>
      <c r="D541" s="206" t="str">
        <f>IF('Formulario PPGR5'!$G541="","",'Formulario PPGR1'!#REF!)</f>
        <v/>
      </c>
      <c r="E541" s="206" t="str">
        <f>IF('Formulario PPGR5'!$G541="","",'Formulario PPGR1'!#REF!)</f>
        <v/>
      </c>
      <c r="F541" s="206" t="str">
        <f>IF('Formulario PPGR5'!$G541="","",'Formulario PPGR1'!#REF!)</f>
        <v/>
      </c>
      <c r="G541" s="192"/>
      <c r="H541" s="701"/>
      <c r="I541" s="734"/>
      <c r="J541" s="701"/>
      <c r="K541" s="698"/>
      <c r="L541" s="192"/>
      <c r="M541" s="211"/>
      <c r="N541" s="211"/>
      <c r="O541" s="212"/>
      <c r="P541" s="213"/>
      <c r="Q541" s="213"/>
      <c r="R541" s="195"/>
      <c r="S541" s="195"/>
      <c r="T541" s="180"/>
      <c r="U541" s="180"/>
      <c r="V541" s="200"/>
    </row>
    <row r="542" spans="2:22">
      <c r="B542" s="206" t="str">
        <f>IF('Formulario PPGR5'!$G542="","",CONCATENATE('Formulario PPGR5'!$C542,".",'Formulario PPGR5'!$D542,".",'Formulario PPGR5'!$E542,".",'Formulario PPGR5'!$F542))</f>
        <v/>
      </c>
      <c r="C542" s="206"/>
      <c r="D542" s="206" t="str">
        <f>IF('Formulario PPGR5'!$G542="","",'Formulario PPGR1'!#REF!)</f>
        <v/>
      </c>
      <c r="E542" s="206" t="str">
        <f>IF('Formulario PPGR5'!$G542="","",'Formulario PPGR1'!#REF!)</f>
        <v/>
      </c>
      <c r="F542" s="206" t="str">
        <f>IF('Formulario PPGR5'!$G542="","",'Formulario PPGR1'!#REF!)</f>
        <v/>
      </c>
      <c r="G542" s="192"/>
      <c r="H542" s="701"/>
      <c r="I542" s="734"/>
      <c r="J542" s="701"/>
      <c r="K542" s="698"/>
      <c r="L542" s="192"/>
      <c r="M542" s="211"/>
      <c r="N542" s="211"/>
      <c r="O542" s="212"/>
      <c r="P542" s="213"/>
      <c r="Q542" s="213"/>
      <c r="R542" s="195"/>
      <c r="S542" s="195"/>
      <c r="T542" s="180"/>
      <c r="U542" s="180"/>
      <c r="V542" s="200"/>
    </row>
    <row r="543" spans="2:22">
      <c r="B543" s="206" t="str">
        <f>IF('Formulario PPGR5'!$G543="","",CONCATENATE('Formulario PPGR5'!$C543,".",'Formulario PPGR5'!$D543,".",'Formulario PPGR5'!$E543,".",'Formulario PPGR5'!$F543))</f>
        <v/>
      </c>
      <c r="C543" s="206"/>
      <c r="D543" s="206" t="str">
        <f>IF('Formulario PPGR5'!$G543="","",'Formulario PPGR1'!#REF!)</f>
        <v/>
      </c>
      <c r="E543" s="206" t="str">
        <f>IF('Formulario PPGR5'!$G543="","",'Formulario PPGR1'!#REF!)</f>
        <v/>
      </c>
      <c r="F543" s="206" t="str">
        <f>IF('Formulario PPGR5'!$G543="","",'Formulario PPGR1'!#REF!)</f>
        <v/>
      </c>
      <c r="G543" s="192"/>
      <c r="H543" s="701"/>
      <c r="I543" s="734"/>
      <c r="J543" s="701"/>
      <c r="K543" s="698"/>
      <c r="L543" s="192"/>
      <c r="M543" s="211"/>
      <c r="N543" s="211"/>
      <c r="O543" s="212"/>
      <c r="P543" s="213"/>
      <c r="Q543" s="213"/>
      <c r="R543" s="195"/>
      <c r="S543" s="195"/>
      <c r="T543" s="180"/>
      <c r="U543" s="180"/>
      <c r="V543" s="200"/>
    </row>
    <row r="544" spans="2:22">
      <c r="B544" s="206" t="str">
        <f>IF('Formulario PPGR5'!$G544="","",CONCATENATE('Formulario PPGR5'!$C544,".",'Formulario PPGR5'!$D544,".",'Formulario PPGR5'!$E544,".",'Formulario PPGR5'!$F544))</f>
        <v/>
      </c>
      <c r="C544" s="206"/>
      <c r="D544" s="206" t="str">
        <f>IF('Formulario PPGR5'!$G544="","",'Formulario PPGR1'!#REF!)</f>
        <v/>
      </c>
      <c r="E544" s="206" t="str">
        <f>IF('Formulario PPGR5'!$G544="","",'Formulario PPGR1'!#REF!)</f>
        <v/>
      </c>
      <c r="F544" s="206" t="str">
        <f>IF('Formulario PPGR5'!$G544="","",'Formulario PPGR1'!#REF!)</f>
        <v/>
      </c>
      <c r="G544" s="192"/>
      <c r="H544" s="701"/>
      <c r="I544" s="734"/>
      <c r="J544" s="701"/>
      <c r="K544" s="698"/>
      <c r="L544" s="192"/>
      <c r="M544" s="211"/>
      <c r="N544" s="211"/>
      <c r="O544" s="212"/>
      <c r="P544" s="213"/>
      <c r="Q544" s="213"/>
      <c r="R544" s="195"/>
      <c r="S544" s="195"/>
      <c r="T544" s="180"/>
      <c r="U544" s="180"/>
      <c r="V544" s="200"/>
    </row>
    <row r="545" spans="2:22">
      <c r="B545" s="206" t="str">
        <f>IF('Formulario PPGR5'!$G545="","",CONCATENATE('Formulario PPGR5'!$C545,".",'Formulario PPGR5'!$D545,".",'Formulario PPGR5'!$E545,".",'Formulario PPGR5'!$F545))</f>
        <v/>
      </c>
      <c r="C545" s="206"/>
      <c r="D545" s="206" t="str">
        <f>IF('Formulario PPGR5'!$G545="","",'Formulario PPGR1'!#REF!)</f>
        <v/>
      </c>
      <c r="E545" s="206" t="str">
        <f>IF('Formulario PPGR5'!$G545="","",'Formulario PPGR1'!#REF!)</f>
        <v/>
      </c>
      <c r="F545" s="206" t="str">
        <f>IF('Formulario PPGR5'!$G545="","",'Formulario PPGR1'!#REF!)</f>
        <v/>
      </c>
      <c r="G545" s="192"/>
      <c r="H545" s="701"/>
      <c r="I545" s="734"/>
      <c r="J545" s="701"/>
      <c r="K545" s="698"/>
      <c r="L545" s="192"/>
      <c r="M545" s="211"/>
      <c r="N545" s="211"/>
      <c r="O545" s="212"/>
      <c r="P545" s="213"/>
      <c r="Q545" s="213"/>
      <c r="R545" s="195"/>
      <c r="S545" s="195"/>
      <c r="T545" s="180"/>
      <c r="U545" s="180"/>
      <c r="V545" s="200"/>
    </row>
    <row r="546" spans="2:22">
      <c r="B546" s="206" t="str">
        <f>IF('Formulario PPGR5'!$G546="","",CONCATENATE('Formulario PPGR5'!$C546,".",'Formulario PPGR5'!$D546,".",'Formulario PPGR5'!$E546,".",'Formulario PPGR5'!$F546))</f>
        <v/>
      </c>
      <c r="C546" s="206"/>
      <c r="D546" s="206" t="str">
        <f>IF('Formulario PPGR5'!$G546="","",'Formulario PPGR1'!#REF!)</f>
        <v/>
      </c>
      <c r="E546" s="206" t="str">
        <f>IF('Formulario PPGR5'!$G546="","",'Formulario PPGR1'!#REF!)</f>
        <v/>
      </c>
      <c r="F546" s="206" t="str">
        <f>IF('Formulario PPGR5'!$G546="","",'Formulario PPGR1'!#REF!)</f>
        <v/>
      </c>
      <c r="G546" s="192"/>
      <c r="H546" s="701"/>
      <c r="I546" s="734"/>
      <c r="J546" s="701"/>
      <c r="K546" s="698"/>
      <c r="L546" s="192"/>
      <c r="M546" s="211"/>
      <c r="N546" s="211"/>
      <c r="O546" s="212"/>
      <c r="P546" s="213"/>
      <c r="Q546" s="213"/>
      <c r="R546" s="195"/>
      <c r="S546" s="195"/>
      <c r="T546" s="180"/>
      <c r="U546" s="180"/>
      <c r="V546" s="200"/>
    </row>
    <row r="547" spans="2:22">
      <c r="B547" s="206" t="str">
        <f>IF('Formulario PPGR5'!$G547="","",CONCATENATE('Formulario PPGR5'!$C547,".",'Formulario PPGR5'!$D547,".",'Formulario PPGR5'!$E547,".",'Formulario PPGR5'!$F547))</f>
        <v/>
      </c>
      <c r="C547" s="206"/>
      <c r="D547" s="206" t="str">
        <f>IF('Formulario PPGR5'!$G547="","",'Formulario PPGR1'!#REF!)</f>
        <v/>
      </c>
      <c r="E547" s="206" t="str">
        <f>IF('Formulario PPGR5'!$G547="","",'Formulario PPGR1'!#REF!)</f>
        <v/>
      </c>
      <c r="F547" s="206" t="str">
        <f>IF('Formulario PPGR5'!$G547="","",'Formulario PPGR1'!#REF!)</f>
        <v/>
      </c>
      <c r="G547" s="192"/>
      <c r="H547" s="701"/>
      <c r="I547" s="734"/>
      <c r="J547" s="701"/>
      <c r="K547" s="698"/>
      <c r="L547" s="192"/>
      <c r="M547" s="211"/>
      <c r="N547" s="211"/>
      <c r="O547" s="212"/>
      <c r="P547" s="213"/>
      <c r="Q547" s="213"/>
      <c r="R547" s="195"/>
      <c r="S547" s="195"/>
      <c r="T547" s="180"/>
      <c r="U547" s="180"/>
      <c r="V547" s="200"/>
    </row>
    <row r="548" spans="2:22">
      <c r="B548" s="206" t="str">
        <f>IF('Formulario PPGR5'!$G548="","",CONCATENATE('Formulario PPGR5'!$C548,".",'Formulario PPGR5'!$D548,".",'Formulario PPGR5'!$E548,".",'Formulario PPGR5'!$F548))</f>
        <v/>
      </c>
      <c r="C548" s="206"/>
      <c r="D548" s="206" t="str">
        <f>IF('Formulario PPGR5'!$G548="","",'Formulario PPGR1'!#REF!)</f>
        <v/>
      </c>
      <c r="E548" s="206" t="str">
        <f>IF('Formulario PPGR5'!$G548="","",'Formulario PPGR1'!#REF!)</f>
        <v/>
      </c>
      <c r="F548" s="206" t="str">
        <f>IF('Formulario PPGR5'!$G548="","",'Formulario PPGR1'!#REF!)</f>
        <v/>
      </c>
      <c r="G548" s="192"/>
      <c r="H548" s="701"/>
      <c r="I548" s="734"/>
      <c r="J548" s="701"/>
      <c r="K548" s="698"/>
      <c r="L548" s="192"/>
      <c r="M548" s="211"/>
      <c r="N548" s="211"/>
      <c r="O548" s="212"/>
      <c r="P548" s="213"/>
      <c r="Q548" s="213"/>
      <c r="R548" s="195"/>
      <c r="S548" s="195"/>
      <c r="T548" s="180"/>
      <c r="U548" s="180"/>
      <c r="V548" s="200"/>
    </row>
    <row r="549" spans="2:22">
      <c r="B549" s="206" t="str">
        <f>IF('Formulario PPGR5'!$G549="","",CONCATENATE('Formulario PPGR5'!$C549,".",'Formulario PPGR5'!$D549,".",'Formulario PPGR5'!$E549,".",'Formulario PPGR5'!$F549))</f>
        <v/>
      </c>
      <c r="C549" s="206"/>
      <c r="D549" s="206" t="str">
        <f>IF('Formulario PPGR5'!$G549="","",'Formulario PPGR1'!#REF!)</f>
        <v/>
      </c>
      <c r="E549" s="206" t="str">
        <f>IF('Formulario PPGR5'!$G549="","",'Formulario PPGR1'!#REF!)</f>
        <v/>
      </c>
      <c r="F549" s="206" t="str">
        <f>IF('Formulario PPGR5'!$G549="","",'Formulario PPGR1'!#REF!)</f>
        <v/>
      </c>
      <c r="G549" s="192"/>
      <c r="H549" s="701"/>
      <c r="I549" s="734"/>
      <c r="J549" s="701"/>
      <c r="K549" s="698"/>
      <c r="L549" s="192"/>
      <c r="M549" s="211"/>
      <c r="N549" s="211"/>
      <c r="O549" s="212"/>
      <c r="P549" s="213"/>
      <c r="Q549" s="213"/>
      <c r="R549" s="195"/>
      <c r="S549" s="195"/>
      <c r="T549" s="180"/>
      <c r="U549" s="180"/>
      <c r="V549" s="200"/>
    </row>
    <row r="550" spans="2:22">
      <c r="B550" s="206" t="str">
        <f>IF('Formulario PPGR5'!$G550="","",CONCATENATE('Formulario PPGR5'!$C550,".",'Formulario PPGR5'!$D550,".",'Formulario PPGR5'!$E550,".",'Formulario PPGR5'!$F550))</f>
        <v/>
      </c>
      <c r="C550" s="206"/>
      <c r="D550" s="206" t="str">
        <f>IF('Formulario PPGR5'!$G550="","",'Formulario PPGR1'!#REF!)</f>
        <v/>
      </c>
      <c r="E550" s="206" t="str">
        <f>IF('Formulario PPGR5'!$G550="","",'Formulario PPGR1'!#REF!)</f>
        <v/>
      </c>
      <c r="F550" s="206" t="str">
        <f>IF('Formulario PPGR5'!$G550="","",'Formulario PPGR1'!#REF!)</f>
        <v/>
      </c>
      <c r="G550" s="192"/>
      <c r="H550" s="701"/>
      <c r="I550" s="734"/>
      <c r="J550" s="701"/>
      <c r="K550" s="698"/>
      <c r="L550" s="192"/>
      <c r="M550" s="211"/>
      <c r="N550" s="211"/>
      <c r="O550" s="212"/>
      <c r="P550" s="213"/>
      <c r="Q550" s="213"/>
      <c r="R550" s="195"/>
      <c r="S550" s="195"/>
      <c r="T550" s="180"/>
      <c r="U550" s="180"/>
      <c r="V550" s="200"/>
    </row>
    <row r="551" spans="2:22">
      <c r="B551" s="206" t="str">
        <f>IF('Formulario PPGR5'!$G551="","",CONCATENATE('Formulario PPGR5'!$C551,".",'Formulario PPGR5'!$D551,".",'Formulario PPGR5'!$E551,".",'Formulario PPGR5'!$F551))</f>
        <v/>
      </c>
      <c r="C551" s="206"/>
      <c r="D551" s="206" t="str">
        <f>IF('Formulario PPGR5'!$G551="","",'Formulario PPGR1'!#REF!)</f>
        <v/>
      </c>
      <c r="E551" s="206" t="str">
        <f>IF('Formulario PPGR5'!$G551="","",'Formulario PPGR1'!#REF!)</f>
        <v/>
      </c>
      <c r="F551" s="206" t="str">
        <f>IF('Formulario PPGR5'!$G551="","",'Formulario PPGR1'!#REF!)</f>
        <v/>
      </c>
      <c r="G551" s="192"/>
      <c r="H551" s="701"/>
      <c r="I551" s="734"/>
      <c r="J551" s="701"/>
      <c r="K551" s="698"/>
      <c r="L551" s="192"/>
      <c r="M551" s="211"/>
      <c r="N551" s="211"/>
      <c r="O551" s="212"/>
      <c r="P551" s="213"/>
      <c r="Q551" s="213"/>
      <c r="R551" s="195"/>
      <c r="S551" s="195"/>
      <c r="T551" s="180"/>
      <c r="U551" s="180"/>
      <c r="V551" s="200"/>
    </row>
    <row r="552" spans="2:22">
      <c r="B552" s="206" t="str">
        <f>IF('Formulario PPGR5'!$G552="","",CONCATENATE('Formulario PPGR5'!$C552,".",'Formulario PPGR5'!$D552,".",'Formulario PPGR5'!$E552,".",'Formulario PPGR5'!$F552))</f>
        <v/>
      </c>
      <c r="C552" s="206"/>
      <c r="D552" s="206" t="str">
        <f>IF('Formulario PPGR5'!$G552="","",'Formulario PPGR1'!#REF!)</f>
        <v/>
      </c>
      <c r="E552" s="206" t="str">
        <f>IF('Formulario PPGR5'!$G552="","",'Formulario PPGR1'!#REF!)</f>
        <v/>
      </c>
      <c r="F552" s="206" t="str">
        <f>IF('Formulario PPGR5'!$G552="","",'Formulario PPGR1'!#REF!)</f>
        <v/>
      </c>
      <c r="G552" s="192"/>
      <c r="H552" s="701"/>
      <c r="I552" s="734"/>
      <c r="J552" s="701"/>
      <c r="K552" s="698"/>
      <c r="L552" s="192"/>
      <c r="M552" s="211"/>
      <c r="N552" s="211"/>
      <c r="O552" s="212"/>
      <c r="P552" s="213"/>
      <c r="Q552" s="213"/>
      <c r="R552" s="195"/>
      <c r="S552" s="195"/>
      <c r="T552" s="180"/>
      <c r="U552" s="180"/>
      <c r="V552" s="200"/>
    </row>
    <row r="553" spans="2:22">
      <c r="B553" s="206" t="str">
        <f>IF('Formulario PPGR5'!$G553="","",CONCATENATE('Formulario PPGR5'!$C553,".",'Formulario PPGR5'!$D553,".",'Formulario PPGR5'!$E553,".",'Formulario PPGR5'!$F553))</f>
        <v/>
      </c>
      <c r="C553" s="206"/>
      <c r="D553" s="206" t="str">
        <f>IF('Formulario PPGR5'!$G553="","",'Formulario PPGR1'!#REF!)</f>
        <v/>
      </c>
      <c r="E553" s="206" t="str">
        <f>IF('Formulario PPGR5'!$G553="","",'Formulario PPGR1'!#REF!)</f>
        <v/>
      </c>
      <c r="F553" s="206" t="str">
        <f>IF('Formulario PPGR5'!$G553="","",'Formulario PPGR1'!#REF!)</f>
        <v/>
      </c>
      <c r="G553" s="192"/>
      <c r="H553" s="701"/>
      <c r="I553" s="734"/>
      <c r="J553" s="701"/>
      <c r="K553" s="698"/>
      <c r="L553" s="192"/>
      <c r="M553" s="211"/>
      <c r="N553" s="211"/>
      <c r="O553" s="212"/>
      <c r="P553" s="213"/>
      <c r="Q553" s="213"/>
      <c r="R553" s="195"/>
      <c r="S553" s="195"/>
      <c r="T553" s="180"/>
      <c r="U553" s="180"/>
      <c r="V553" s="200"/>
    </row>
    <row r="554" spans="2:22">
      <c r="B554" s="206" t="str">
        <f>IF('Formulario PPGR5'!$G554="","",CONCATENATE('Formulario PPGR5'!$C554,".",'Formulario PPGR5'!$D554,".",'Formulario PPGR5'!$E554,".",'Formulario PPGR5'!$F554))</f>
        <v/>
      </c>
      <c r="C554" s="206"/>
      <c r="D554" s="206" t="str">
        <f>IF('Formulario PPGR5'!$G554="","",'Formulario PPGR1'!#REF!)</f>
        <v/>
      </c>
      <c r="E554" s="206" t="str">
        <f>IF('Formulario PPGR5'!$G554="","",'Formulario PPGR1'!#REF!)</f>
        <v/>
      </c>
      <c r="F554" s="206" t="str">
        <f>IF('Formulario PPGR5'!$G554="","",'Formulario PPGR1'!#REF!)</f>
        <v/>
      </c>
      <c r="G554" s="192"/>
      <c r="H554" s="701"/>
      <c r="I554" s="734"/>
      <c r="J554" s="701"/>
      <c r="K554" s="698"/>
      <c r="L554" s="192"/>
      <c r="M554" s="211"/>
      <c r="N554" s="211"/>
      <c r="O554" s="212"/>
      <c r="P554" s="213"/>
      <c r="Q554" s="213"/>
      <c r="R554" s="195"/>
      <c r="S554" s="195"/>
      <c r="T554" s="180"/>
      <c r="U554" s="180"/>
      <c r="V554" s="200"/>
    </row>
    <row r="555" spans="2:22">
      <c r="B555" s="206" t="str">
        <f>IF('Formulario PPGR5'!$G555="","",CONCATENATE('Formulario PPGR5'!$C555,".",'Formulario PPGR5'!$D555,".",'Formulario PPGR5'!$E555,".",'Formulario PPGR5'!$F555))</f>
        <v/>
      </c>
      <c r="C555" s="206"/>
      <c r="D555" s="206" t="str">
        <f>IF('Formulario PPGR5'!$G555="","",'Formulario PPGR1'!#REF!)</f>
        <v/>
      </c>
      <c r="E555" s="206" t="str">
        <f>IF('Formulario PPGR5'!$G555="","",'Formulario PPGR1'!#REF!)</f>
        <v/>
      </c>
      <c r="F555" s="206" t="str">
        <f>IF('Formulario PPGR5'!$G555="","",'Formulario PPGR1'!#REF!)</f>
        <v/>
      </c>
      <c r="G555" s="192"/>
      <c r="H555" s="701"/>
      <c r="I555" s="734"/>
      <c r="J555" s="701"/>
      <c r="K555" s="698"/>
      <c r="L555" s="192"/>
      <c r="M555" s="211"/>
      <c r="N555" s="211"/>
      <c r="O555" s="212"/>
      <c r="P555" s="213"/>
      <c r="Q555" s="213"/>
      <c r="R555" s="195"/>
      <c r="S555" s="195"/>
      <c r="T555" s="180"/>
      <c r="U555" s="180"/>
      <c r="V555" s="200"/>
    </row>
    <row r="556" spans="2:22">
      <c r="B556" s="206" t="str">
        <f>IF('Formulario PPGR5'!$G556="","",CONCATENATE('Formulario PPGR5'!$C556,".",'Formulario PPGR5'!$D556,".",'Formulario PPGR5'!$E556,".",'Formulario PPGR5'!$F556))</f>
        <v/>
      </c>
      <c r="C556" s="206"/>
      <c r="D556" s="206" t="str">
        <f>IF('Formulario PPGR5'!$G556="","",'Formulario PPGR1'!#REF!)</f>
        <v/>
      </c>
      <c r="E556" s="206" t="str">
        <f>IF('Formulario PPGR5'!$G556="","",'Formulario PPGR1'!#REF!)</f>
        <v/>
      </c>
      <c r="F556" s="206" t="str">
        <f>IF('Formulario PPGR5'!$G556="","",'Formulario PPGR1'!#REF!)</f>
        <v/>
      </c>
      <c r="G556" s="192"/>
      <c r="H556" s="701"/>
      <c r="I556" s="734"/>
      <c r="J556" s="701"/>
      <c r="K556" s="698"/>
      <c r="L556" s="192"/>
      <c r="M556" s="211"/>
      <c r="N556" s="211"/>
      <c r="O556" s="212"/>
      <c r="P556" s="213"/>
      <c r="Q556" s="213"/>
      <c r="R556" s="195"/>
      <c r="S556" s="195"/>
      <c r="T556" s="180"/>
      <c r="U556" s="180"/>
      <c r="V556" s="200"/>
    </row>
    <row r="557" spans="2:22">
      <c r="B557" s="206" t="str">
        <f>IF('Formulario PPGR5'!$G557="","",CONCATENATE('Formulario PPGR5'!$C557,".",'Formulario PPGR5'!$D557,".",'Formulario PPGR5'!$E557,".",'Formulario PPGR5'!$F557))</f>
        <v/>
      </c>
      <c r="C557" s="206"/>
      <c r="D557" s="206" t="str">
        <f>IF('Formulario PPGR5'!$G557="","",'Formulario PPGR1'!#REF!)</f>
        <v/>
      </c>
      <c r="E557" s="206" t="str">
        <f>IF('Formulario PPGR5'!$G557="","",'Formulario PPGR1'!#REF!)</f>
        <v/>
      </c>
      <c r="F557" s="206" t="str">
        <f>IF('Formulario PPGR5'!$G557="","",'Formulario PPGR1'!#REF!)</f>
        <v/>
      </c>
      <c r="G557" s="192"/>
      <c r="H557" s="701"/>
      <c r="I557" s="734"/>
      <c r="J557" s="701"/>
      <c r="K557" s="698"/>
      <c r="L557" s="192"/>
      <c r="M557" s="211"/>
      <c r="N557" s="211"/>
      <c r="O557" s="212"/>
      <c r="P557" s="213"/>
      <c r="Q557" s="213"/>
      <c r="R557" s="195"/>
      <c r="S557" s="195"/>
      <c r="T557" s="180"/>
      <c r="U557" s="180"/>
      <c r="V557" s="200"/>
    </row>
    <row r="558" spans="2:22">
      <c r="B558" s="206" t="str">
        <f>IF('Formulario PPGR5'!$G558="","",CONCATENATE('Formulario PPGR5'!$C558,".",'Formulario PPGR5'!$D558,".",'Formulario PPGR5'!$E558,".",'Formulario PPGR5'!$F558))</f>
        <v/>
      </c>
      <c r="C558" s="206"/>
      <c r="D558" s="206" t="str">
        <f>IF('Formulario PPGR5'!$G558="","",'Formulario PPGR1'!#REF!)</f>
        <v/>
      </c>
      <c r="E558" s="206" t="str">
        <f>IF('Formulario PPGR5'!$G558="","",'Formulario PPGR1'!#REF!)</f>
        <v/>
      </c>
      <c r="F558" s="206" t="str">
        <f>IF('Formulario PPGR5'!$G558="","",'Formulario PPGR1'!#REF!)</f>
        <v/>
      </c>
      <c r="G558" s="192"/>
      <c r="H558" s="701"/>
      <c r="I558" s="734"/>
      <c r="J558" s="701"/>
      <c r="K558" s="698"/>
      <c r="L558" s="192"/>
      <c r="M558" s="211"/>
      <c r="N558" s="211"/>
      <c r="O558" s="212"/>
      <c r="P558" s="213"/>
      <c r="Q558" s="213"/>
      <c r="R558" s="195"/>
      <c r="S558" s="195"/>
      <c r="T558" s="180"/>
      <c r="U558" s="180"/>
      <c r="V558" s="200"/>
    </row>
    <row r="559" spans="2:22">
      <c r="B559" s="206" t="str">
        <f>IF('Formulario PPGR5'!$G559="","",CONCATENATE('Formulario PPGR5'!$C559,".",'Formulario PPGR5'!$D559,".",'Formulario PPGR5'!$E559,".",'Formulario PPGR5'!$F559))</f>
        <v/>
      </c>
      <c r="C559" s="206"/>
      <c r="D559" s="206" t="str">
        <f>IF('Formulario PPGR5'!$G559="","",'Formulario PPGR1'!#REF!)</f>
        <v/>
      </c>
      <c r="E559" s="206" t="str">
        <f>IF('Formulario PPGR5'!$G559="","",'Formulario PPGR1'!#REF!)</f>
        <v/>
      </c>
      <c r="F559" s="206" t="str">
        <f>IF('Formulario PPGR5'!$G559="","",'Formulario PPGR1'!#REF!)</f>
        <v/>
      </c>
      <c r="G559" s="192"/>
      <c r="H559" s="701"/>
      <c r="I559" s="734"/>
      <c r="J559" s="701"/>
      <c r="K559" s="698"/>
      <c r="L559" s="192"/>
      <c r="M559" s="211"/>
      <c r="N559" s="211"/>
      <c r="O559" s="212"/>
      <c r="P559" s="213"/>
      <c r="Q559" s="213"/>
      <c r="R559" s="195"/>
      <c r="S559" s="195"/>
      <c r="T559" s="180"/>
      <c r="U559" s="180"/>
      <c r="V559" s="200"/>
    </row>
    <row r="560" spans="2:22">
      <c r="B560" s="206" t="str">
        <f>IF('Formulario PPGR5'!$G560="","",CONCATENATE('Formulario PPGR5'!$C560,".",'Formulario PPGR5'!$D560,".",'Formulario PPGR5'!$E560,".",'Formulario PPGR5'!$F560))</f>
        <v/>
      </c>
      <c r="C560" s="206"/>
      <c r="D560" s="206" t="str">
        <f>IF('Formulario PPGR5'!$G560="","",'Formulario PPGR1'!#REF!)</f>
        <v/>
      </c>
      <c r="E560" s="206" t="str">
        <f>IF('Formulario PPGR5'!$G560="","",'Formulario PPGR1'!#REF!)</f>
        <v/>
      </c>
      <c r="F560" s="206" t="str">
        <f>IF('Formulario PPGR5'!$G560="","",'Formulario PPGR1'!#REF!)</f>
        <v/>
      </c>
      <c r="G560" s="192"/>
      <c r="H560" s="701"/>
      <c r="I560" s="734"/>
      <c r="J560" s="701"/>
      <c r="K560" s="698"/>
      <c r="L560" s="192"/>
      <c r="M560" s="211"/>
      <c r="N560" s="211"/>
      <c r="O560" s="212"/>
      <c r="P560" s="213"/>
      <c r="Q560" s="213"/>
      <c r="R560" s="195"/>
      <c r="S560" s="195"/>
      <c r="T560" s="180"/>
      <c r="U560" s="180"/>
      <c r="V560" s="200"/>
    </row>
    <row r="561" spans="2:22">
      <c r="B561" s="206" t="str">
        <f>IF('Formulario PPGR5'!$G561="","",CONCATENATE('Formulario PPGR5'!$C561,".",'Formulario PPGR5'!$D561,".",'Formulario PPGR5'!$E561,".",'Formulario PPGR5'!$F561))</f>
        <v/>
      </c>
      <c r="C561" s="206"/>
      <c r="D561" s="206" t="str">
        <f>IF('Formulario PPGR5'!$G561="","",'Formulario PPGR1'!#REF!)</f>
        <v/>
      </c>
      <c r="E561" s="206" t="str">
        <f>IF('Formulario PPGR5'!$G561="","",'Formulario PPGR1'!#REF!)</f>
        <v/>
      </c>
      <c r="F561" s="206" t="str">
        <f>IF('Formulario PPGR5'!$G561="","",'Formulario PPGR1'!#REF!)</f>
        <v/>
      </c>
      <c r="G561" s="192"/>
      <c r="H561" s="701"/>
      <c r="I561" s="734"/>
      <c r="J561" s="701"/>
      <c r="K561" s="698"/>
      <c r="L561" s="192"/>
      <c r="M561" s="211"/>
      <c r="N561" s="211"/>
      <c r="O561" s="212"/>
      <c r="P561" s="213"/>
      <c r="Q561" s="213"/>
      <c r="R561" s="195"/>
      <c r="S561" s="195"/>
      <c r="T561" s="180"/>
      <c r="U561" s="180"/>
      <c r="V561" s="200"/>
    </row>
    <row r="562" spans="2:22">
      <c r="B562" s="206" t="str">
        <f>IF('Formulario PPGR5'!$G562="","",CONCATENATE('Formulario PPGR5'!$C562,".",'Formulario PPGR5'!$D562,".",'Formulario PPGR5'!$E562,".",'Formulario PPGR5'!$F562))</f>
        <v/>
      </c>
      <c r="C562" s="206"/>
      <c r="D562" s="206" t="str">
        <f>IF('Formulario PPGR5'!$G562="","",'Formulario PPGR1'!#REF!)</f>
        <v/>
      </c>
      <c r="E562" s="206" t="str">
        <f>IF('Formulario PPGR5'!$G562="","",'Formulario PPGR1'!#REF!)</f>
        <v/>
      </c>
      <c r="F562" s="206" t="str">
        <f>IF('Formulario PPGR5'!$G562="","",'Formulario PPGR1'!#REF!)</f>
        <v/>
      </c>
      <c r="G562" s="192"/>
      <c r="H562" s="701"/>
      <c r="I562" s="734"/>
      <c r="J562" s="701"/>
      <c r="K562" s="698"/>
      <c r="L562" s="192"/>
      <c r="M562" s="211"/>
      <c r="N562" s="211"/>
      <c r="O562" s="212"/>
      <c r="P562" s="213"/>
      <c r="Q562" s="213"/>
      <c r="R562" s="195"/>
      <c r="S562" s="195"/>
      <c r="T562" s="180"/>
      <c r="U562" s="180"/>
      <c r="V562" s="200"/>
    </row>
    <row r="563" spans="2:22">
      <c r="B563" s="206" t="str">
        <f>IF('Formulario PPGR5'!$G563="","",CONCATENATE('Formulario PPGR5'!$C563,".",'Formulario PPGR5'!$D563,".",'Formulario PPGR5'!$E563,".",'Formulario PPGR5'!$F563))</f>
        <v/>
      </c>
      <c r="C563" s="206"/>
      <c r="D563" s="206" t="str">
        <f>IF('Formulario PPGR5'!$G563="","",'Formulario PPGR1'!#REF!)</f>
        <v/>
      </c>
      <c r="E563" s="206" t="str">
        <f>IF('Formulario PPGR5'!$G563="","",'Formulario PPGR1'!#REF!)</f>
        <v/>
      </c>
      <c r="F563" s="206" t="str">
        <f>IF('Formulario PPGR5'!$G563="","",'Formulario PPGR1'!#REF!)</f>
        <v/>
      </c>
      <c r="G563" s="192"/>
      <c r="H563" s="701"/>
      <c r="I563" s="734"/>
      <c r="J563" s="701"/>
      <c r="K563" s="698"/>
      <c r="L563" s="192"/>
      <c r="M563" s="211"/>
      <c r="N563" s="211"/>
      <c r="O563" s="212"/>
      <c r="P563" s="213"/>
      <c r="Q563" s="213"/>
      <c r="R563" s="195"/>
      <c r="S563" s="195"/>
      <c r="T563" s="180"/>
      <c r="U563" s="180"/>
      <c r="V563" s="200"/>
    </row>
    <row r="564" spans="2:22">
      <c r="B564" s="206" t="str">
        <f>IF('Formulario PPGR5'!$G564="","",CONCATENATE('Formulario PPGR5'!$C564,".",'Formulario PPGR5'!$D564,".",'Formulario PPGR5'!$E564,".",'Formulario PPGR5'!$F564))</f>
        <v/>
      </c>
      <c r="C564" s="206"/>
      <c r="D564" s="206" t="str">
        <f>IF('Formulario PPGR5'!$G564="","",'Formulario PPGR1'!#REF!)</f>
        <v/>
      </c>
      <c r="E564" s="206" t="str">
        <f>IF('Formulario PPGR5'!$G564="","",'Formulario PPGR1'!#REF!)</f>
        <v/>
      </c>
      <c r="F564" s="206" t="str">
        <f>IF('Formulario PPGR5'!$G564="","",'Formulario PPGR1'!#REF!)</f>
        <v/>
      </c>
      <c r="G564" s="192"/>
      <c r="H564" s="701"/>
      <c r="I564" s="734"/>
      <c r="J564" s="701"/>
      <c r="K564" s="698"/>
      <c r="L564" s="192"/>
      <c r="M564" s="211"/>
      <c r="N564" s="211"/>
      <c r="O564" s="212"/>
      <c r="P564" s="213"/>
      <c r="Q564" s="213"/>
      <c r="R564" s="195"/>
      <c r="S564" s="195"/>
      <c r="T564" s="180"/>
      <c r="U564" s="180"/>
      <c r="V564" s="200"/>
    </row>
    <row r="565" spans="2:22">
      <c r="B565" s="206" t="str">
        <f>IF('Formulario PPGR5'!$G565="","",CONCATENATE('Formulario PPGR5'!$C565,".",'Formulario PPGR5'!$D565,".",'Formulario PPGR5'!$E565,".",'Formulario PPGR5'!$F565))</f>
        <v/>
      </c>
      <c r="C565" s="206"/>
      <c r="D565" s="206" t="str">
        <f>IF('Formulario PPGR5'!$G565="","",'Formulario PPGR1'!#REF!)</f>
        <v/>
      </c>
      <c r="E565" s="206" t="str">
        <f>IF('Formulario PPGR5'!$G565="","",'Formulario PPGR1'!#REF!)</f>
        <v/>
      </c>
      <c r="F565" s="206" t="str">
        <f>IF('Formulario PPGR5'!$G565="","",'Formulario PPGR1'!#REF!)</f>
        <v/>
      </c>
      <c r="G565" s="192"/>
      <c r="H565" s="701"/>
      <c r="I565" s="734"/>
      <c r="J565" s="701"/>
      <c r="K565" s="698"/>
      <c r="L565" s="192"/>
      <c r="M565" s="211"/>
      <c r="N565" s="211"/>
      <c r="O565" s="212"/>
      <c r="P565" s="213"/>
      <c r="Q565" s="213"/>
      <c r="R565" s="195"/>
      <c r="S565" s="195"/>
      <c r="T565" s="180"/>
      <c r="U565" s="180"/>
      <c r="V565" s="200"/>
    </row>
    <row r="566" spans="2:22">
      <c r="B566" s="206" t="str">
        <f>IF('Formulario PPGR5'!$G566="","",CONCATENATE('Formulario PPGR5'!$C566,".",'Formulario PPGR5'!$D566,".",'Formulario PPGR5'!$E566,".",'Formulario PPGR5'!$F566))</f>
        <v/>
      </c>
      <c r="C566" s="206"/>
      <c r="D566" s="206" t="str">
        <f>IF('Formulario PPGR5'!$G566="","",'Formulario PPGR1'!#REF!)</f>
        <v/>
      </c>
      <c r="E566" s="206" t="str">
        <f>IF('Formulario PPGR5'!$G566="","",'Formulario PPGR1'!#REF!)</f>
        <v/>
      </c>
      <c r="F566" s="206" t="str">
        <f>IF('Formulario PPGR5'!$G566="","",'Formulario PPGR1'!#REF!)</f>
        <v/>
      </c>
      <c r="G566" s="192"/>
      <c r="H566" s="701"/>
      <c r="I566" s="734"/>
      <c r="J566" s="701"/>
      <c r="K566" s="698"/>
      <c r="L566" s="192"/>
      <c r="M566" s="211"/>
      <c r="N566" s="211"/>
      <c r="O566" s="212"/>
      <c r="P566" s="213"/>
      <c r="Q566" s="213"/>
      <c r="R566" s="195"/>
      <c r="S566" s="195"/>
      <c r="T566" s="180"/>
      <c r="U566" s="180"/>
      <c r="V566" s="200"/>
    </row>
    <row r="567" spans="2:22">
      <c r="B567" s="206" t="str">
        <f>IF('Formulario PPGR5'!$G567="","",CONCATENATE('Formulario PPGR5'!$C567,".",'Formulario PPGR5'!$D567,".",'Formulario PPGR5'!$E567,".",'Formulario PPGR5'!$F567))</f>
        <v/>
      </c>
      <c r="C567" s="206"/>
      <c r="D567" s="206" t="str">
        <f>IF('Formulario PPGR5'!$G567="","",'Formulario PPGR1'!#REF!)</f>
        <v/>
      </c>
      <c r="E567" s="206" t="str">
        <f>IF('Formulario PPGR5'!$G567="","",'Formulario PPGR1'!#REF!)</f>
        <v/>
      </c>
      <c r="F567" s="206" t="str">
        <f>IF('Formulario PPGR5'!$G567="","",'Formulario PPGR1'!#REF!)</f>
        <v/>
      </c>
      <c r="G567" s="192"/>
      <c r="H567" s="701"/>
      <c r="I567" s="734"/>
      <c r="J567" s="701"/>
      <c r="K567" s="698"/>
      <c r="L567" s="192"/>
      <c r="M567" s="211"/>
      <c r="N567" s="211"/>
      <c r="O567" s="212"/>
      <c r="P567" s="213"/>
      <c r="Q567" s="213"/>
      <c r="R567" s="195"/>
      <c r="S567" s="195"/>
      <c r="T567" s="180"/>
      <c r="U567" s="180"/>
      <c r="V567" s="200"/>
    </row>
    <row r="568" spans="2:22">
      <c r="B568" s="206" t="str">
        <f>IF('Formulario PPGR5'!$G568="","",CONCATENATE('Formulario PPGR5'!$C568,".",'Formulario PPGR5'!$D568,".",'Formulario PPGR5'!$E568,".",'Formulario PPGR5'!$F568))</f>
        <v/>
      </c>
      <c r="C568" s="206"/>
      <c r="D568" s="206" t="str">
        <f>IF('Formulario PPGR5'!$G568="","",'Formulario PPGR1'!#REF!)</f>
        <v/>
      </c>
      <c r="E568" s="206" t="str">
        <f>IF('Formulario PPGR5'!$G568="","",'Formulario PPGR1'!#REF!)</f>
        <v/>
      </c>
      <c r="F568" s="206" t="str">
        <f>IF('Formulario PPGR5'!$G568="","",'Formulario PPGR1'!#REF!)</f>
        <v/>
      </c>
      <c r="G568" s="192"/>
      <c r="H568" s="701"/>
      <c r="I568" s="734"/>
      <c r="J568" s="701"/>
      <c r="K568" s="698"/>
      <c r="L568" s="192"/>
      <c r="M568" s="211"/>
      <c r="N568" s="211"/>
      <c r="O568" s="212"/>
      <c r="P568" s="213"/>
      <c r="Q568" s="213"/>
      <c r="R568" s="195"/>
      <c r="S568" s="195"/>
      <c r="T568" s="180"/>
      <c r="U568" s="180"/>
      <c r="V568" s="200"/>
    </row>
    <row r="569" spans="2:22">
      <c r="B569" s="206" t="str">
        <f>IF('Formulario PPGR5'!$G569="","",CONCATENATE('Formulario PPGR5'!$C569,".",'Formulario PPGR5'!$D569,".",'Formulario PPGR5'!$E569,".",'Formulario PPGR5'!$F569))</f>
        <v/>
      </c>
      <c r="C569" s="206"/>
      <c r="D569" s="206" t="str">
        <f>IF('Formulario PPGR5'!$G569="","",'Formulario PPGR1'!#REF!)</f>
        <v/>
      </c>
      <c r="E569" s="206" t="str">
        <f>IF('Formulario PPGR5'!$G569="","",'Formulario PPGR1'!#REF!)</f>
        <v/>
      </c>
      <c r="F569" s="206" t="str">
        <f>IF('Formulario PPGR5'!$G569="","",'Formulario PPGR1'!#REF!)</f>
        <v/>
      </c>
      <c r="G569" s="192"/>
      <c r="H569" s="701"/>
      <c r="I569" s="734"/>
      <c r="J569" s="701"/>
      <c r="K569" s="698"/>
      <c r="L569" s="192"/>
      <c r="M569" s="211"/>
      <c r="N569" s="211"/>
      <c r="O569" s="212"/>
      <c r="P569" s="213"/>
      <c r="Q569" s="213"/>
      <c r="R569" s="195"/>
      <c r="S569" s="195"/>
      <c r="T569" s="180"/>
      <c r="U569" s="180"/>
      <c r="V569" s="200"/>
    </row>
    <row r="570" spans="2:22">
      <c r="B570" s="206" t="str">
        <f>IF('Formulario PPGR5'!$G570="","",CONCATENATE('Formulario PPGR5'!$C570,".",'Formulario PPGR5'!$D570,".",'Formulario PPGR5'!$E570,".",'Formulario PPGR5'!$F570))</f>
        <v/>
      </c>
      <c r="C570" s="206"/>
      <c r="D570" s="206" t="str">
        <f>IF('Formulario PPGR5'!$G570="","",'Formulario PPGR1'!#REF!)</f>
        <v/>
      </c>
      <c r="E570" s="206" t="str">
        <f>IF('Formulario PPGR5'!$G570="","",'Formulario PPGR1'!#REF!)</f>
        <v/>
      </c>
      <c r="F570" s="206" t="str">
        <f>IF('Formulario PPGR5'!$G570="","",'Formulario PPGR1'!#REF!)</f>
        <v/>
      </c>
      <c r="G570" s="192"/>
      <c r="H570" s="701"/>
      <c r="I570" s="734"/>
      <c r="J570" s="701"/>
      <c r="K570" s="698"/>
      <c r="L570" s="192"/>
      <c r="M570" s="211"/>
      <c r="N570" s="211"/>
      <c r="O570" s="212"/>
      <c r="P570" s="213"/>
      <c r="Q570" s="213"/>
      <c r="R570" s="195"/>
      <c r="S570" s="195"/>
      <c r="T570" s="180"/>
      <c r="U570" s="180"/>
      <c r="V570" s="200"/>
    </row>
    <row r="571" spans="2:22">
      <c r="B571" s="206" t="str">
        <f>IF('Formulario PPGR5'!$G571="","",CONCATENATE('Formulario PPGR5'!$C571,".",'Formulario PPGR5'!$D571,".",'Formulario PPGR5'!$E571,".",'Formulario PPGR5'!$F571))</f>
        <v/>
      </c>
      <c r="C571" s="206"/>
      <c r="D571" s="206" t="str">
        <f>IF('Formulario PPGR5'!$G571="","",'Formulario PPGR1'!#REF!)</f>
        <v/>
      </c>
      <c r="E571" s="206" t="str">
        <f>IF('Formulario PPGR5'!$G571="","",'Formulario PPGR1'!#REF!)</f>
        <v/>
      </c>
      <c r="F571" s="206" t="str">
        <f>IF('Formulario PPGR5'!$G571="","",'Formulario PPGR1'!#REF!)</f>
        <v/>
      </c>
      <c r="G571" s="192"/>
      <c r="H571" s="701"/>
      <c r="I571" s="734"/>
      <c r="J571" s="701"/>
      <c r="K571" s="698"/>
      <c r="L571" s="192"/>
      <c r="M571" s="211"/>
      <c r="N571" s="211"/>
      <c r="O571" s="212"/>
      <c r="P571" s="213"/>
      <c r="Q571" s="213"/>
      <c r="R571" s="195"/>
      <c r="S571" s="195"/>
      <c r="T571" s="180"/>
      <c r="U571" s="180"/>
      <c r="V571" s="200"/>
    </row>
    <row r="572" spans="2:22">
      <c r="B572" s="206" t="str">
        <f>IF('Formulario PPGR5'!$G572="","",CONCATENATE('Formulario PPGR5'!$C572,".",'Formulario PPGR5'!$D572,".",'Formulario PPGR5'!$E572,".",'Formulario PPGR5'!$F572))</f>
        <v/>
      </c>
      <c r="C572" s="206"/>
      <c r="D572" s="206" t="str">
        <f>IF('Formulario PPGR5'!$G572="","",'Formulario PPGR1'!#REF!)</f>
        <v/>
      </c>
      <c r="E572" s="206" t="str">
        <f>IF('Formulario PPGR5'!$G572="","",'Formulario PPGR1'!#REF!)</f>
        <v/>
      </c>
      <c r="F572" s="206" t="str">
        <f>IF('Formulario PPGR5'!$G572="","",'Formulario PPGR1'!#REF!)</f>
        <v/>
      </c>
      <c r="G572" s="192"/>
      <c r="H572" s="701"/>
      <c r="I572" s="734"/>
      <c r="J572" s="701"/>
      <c r="K572" s="701"/>
      <c r="L572" s="192"/>
      <c r="M572" s="211"/>
      <c r="N572" s="211"/>
      <c r="O572" s="212"/>
      <c r="P572" s="211"/>
      <c r="Q572" s="211"/>
      <c r="R572" s="194"/>
      <c r="S572" s="195"/>
      <c r="T572" s="180"/>
      <c r="U572" s="180"/>
      <c r="V572" s="200"/>
    </row>
    <row r="573" spans="2:22">
      <c r="B573" s="206" t="str">
        <f>IF('Formulario PPGR5'!$G573="","",CONCATENATE('Formulario PPGR5'!$C573,".",'Formulario PPGR5'!$D573,".",'Formulario PPGR5'!$E573,".",'Formulario PPGR5'!$F573))</f>
        <v/>
      </c>
      <c r="C573" s="206"/>
      <c r="D573" s="206" t="str">
        <f>IF('Formulario PPGR5'!$G573="","",'Formulario PPGR1'!#REF!)</f>
        <v/>
      </c>
      <c r="E573" s="206" t="str">
        <f>IF('Formulario PPGR5'!$G573="","",'Formulario PPGR1'!#REF!)</f>
        <v/>
      </c>
      <c r="F573" s="206" t="str">
        <f>IF('Formulario PPGR5'!$G573="","",'Formulario PPGR1'!#REF!)</f>
        <v/>
      </c>
      <c r="G573" s="192"/>
      <c r="H573" s="701"/>
      <c r="I573" s="734"/>
      <c r="J573" s="701"/>
      <c r="K573" s="698"/>
      <c r="L573" s="192"/>
      <c r="M573" s="211"/>
      <c r="N573" s="211"/>
      <c r="O573" s="212"/>
      <c r="P573" s="213"/>
      <c r="Q573" s="213"/>
      <c r="R573" s="195"/>
      <c r="S573" s="195"/>
      <c r="T573" s="180"/>
      <c r="U573" s="180"/>
      <c r="V573" s="200"/>
    </row>
    <row r="574" spans="2:22">
      <c r="B574" s="206" t="str">
        <f>IF('Formulario PPGR5'!$G574="","",CONCATENATE('Formulario PPGR5'!$C574,".",'Formulario PPGR5'!$D574,".",'Formulario PPGR5'!$E574,".",'Formulario PPGR5'!$F574))</f>
        <v/>
      </c>
      <c r="C574" s="206"/>
      <c r="D574" s="206" t="str">
        <f>IF('Formulario PPGR5'!$G574="","",'Formulario PPGR1'!#REF!)</f>
        <v/>
      </c>
      <c r="E574" s="206" t="str">
        <f>IF('Formulario PPGR5'!$G574="","",'Formulario PPGR1'!#REF!)</f>
        <v/>
      </c>
      <c r="F574" s="206" t="str">
        <f>IF('Formulario PPGR5'!$G574="","",'Formulario PPGR1'!#REF!)</f>
        <v/>
      </c>
      <c r="G574" s="192"/>
      <c r="H574" s="701"/>
      <c r="I574" s="734"/>
      <c r="J574" s="701"/>
      <c r="K574" s="698"/>
      <c r="L574" s="192"/>
      <c r="M574" s="211"/>
      <c r="N574" s="211"/>
      <c r="O574" s="212"/>
      <c r="P574" s="213"/>
      <c r="Q574" s="213"/>
      <c r="R574" s="195"/>
      <c r="S574" s="195"/>
      <c r="T574" s="180"/>
      <c r="U574" s="180"/>
      <c r="V574" s="200"/>
    </row>
    <row r="575" spans="2:22">
      <c r="B575" s="206" t="str">
        <f>IF('Formulario PPGR5'!$G575="","",CONCATENATE('Formulario PPGR5'!$C575,".",'Formulario PPGR5'!$D575,".",'Formulario PPGR5'!$E575,".",'Formulario PPGR5'!$F575))</f>
        <v/>
      </c>
      <c r="C575" s="206"/>
      <c r="D575" s="206" t="str">
        <f>IF('Formulario PPGR5'!$G575="","",'Formulario PPGR1'!#REF!)</f>
        <v/>
      </c>
      <c r="E575" s="206" t="str">
        <f>IF('Formulario PPGR5'!$G575="","",'Formulario PPGR1'!#REF!)</f>
        <v/>
      </c>
      <c r="F575" s="206" t="str">
        <f>IF('Formulario PPGR5'!$G575="","",'Formulario PPGR1'!#REF!)</f>
        <v/>
      </c>
      <c r="G575" s="192"/>
      <c r="H575" s="701"/>
      <c r="I575" s="734"/>
      <c r="J575" s="701"/>
      <c r="K575" s="698"/>
      <c r="L575" s="192"/>
      <c r="M575" s="211"/>
      <c r="N575" s="211"/>
      <c r="O575" s="212"/>
      <c r="P575" s="213"/>
      <c r="Q575" s="213"/>
      <c r="R575" s="195"/>
      <c r="S575" s="195"/>
      <c r="T575" s="180"/>
      <c r="U575" s="180"/>
      <c r="V575" s="200"/>
    </row>
    <row r="576" spans="2:22">
      <c r="B576" s="206" t="str">
        <f>IF('Formulario PPGR5'!$G576="","",CONCATENATE('Formulario PPGR5'!$C576,".",'Formulario PPGR5'!$D576,".",'Formulario PPGR5'!$E576,".",'Formulario PPGR5'!$F576))</f>
        <v/>
      </c>
      <c r="C576" s="206"/>
      <c r="D576" s="206" t="str">
        <f>IF('Formulario PPGR5'!$G576="","",'Formulario PPGR1'!#REF!)</f>
        <v/>
      </c>
      <c r="E576" s="206" t="str">
        <f>IF('Formulario PPGR5'!$G576="","",'Formulario PPGR1'!#REF!)</f>
        <v/>
      </c>
      <c r="F576" s="206" t="str">
        <f>IF('Formulario PPGR5'!$G576="","",'Formulario PPGR1'!#REF!)</f>
        <v/>
      </c>
      <c r="G576" s="192"/>
      <c r="H576" s="701"/>
      <c r="I576" s="734"/>
      <c r="J576" s="701"/>
      <c r="K576" s="698"/>
      <c r="L576" s="192"/>
      <c r="M576" s="211"/>
      <c r="N576" s="211"/>
      <c r="O576" s="212"/>
      <c r="P576" s="213"/>
      <c r="Q576" s="213"/>
      <c r="R576" s="195"/>
      <c r="S576" s="195"/>
      <c r="T576" s="180"/>
      <c r="U576" s="180"/>
      <c r="V576" s="200"/>
    </row>
    <row r="577" spans="2:22">
      <c r="B577" s="206" t="str">
        <f>IF('Formulario PPGR5'!$G577="","",CONCATENATE('Formulario PPGR5'!$C577,".",'Formulario PPGR5'!$D577,".",'Formulario PPGR5'!$E577,".",'Formulario PPGR5'!$F577))</f>
        <v/>
      </c>
      <c r="C577" s="206"/>
      <c r="D577" s="206" t="str">
        <f>IF('Formulario PPGR5'!$G577="","",'Formulario PPGR1'!#REF!)</f>
        <v/>
      </c>
      <c r="E577" s="206" t="str">
        <f>IF('Formulario PPGR5'!$G577="","",'Formulario PPGR1'!#REF!)</f>
        <v/>
      </c>
      <c r="F577" s="206" t="str">
        <f>IF('Formulario PPGR5'!$G577="","",'Formulario PPGR1'!#REF!)</f>
        <v/>
      </c>
      <c r="G577" s="192"/>
      <c r="H577" s="701"/>
      <c r="I577" s="734"/>
      <c r="J577" s="701"/>
      <c r="K577" s="698"/>
      <c r="L577" s="192"/>
      <c r="M577" s="211"/>
      <c r="N577" s="211"/>
      <c r="O577" s="212"/>
      <c r="P577" s="213"/>
      <c r="Q577" s="213"/>
      <c r="R577" s="195"/>
      <c r="S577" s="195"/>
      <c r="T577" s="180"/>
      <c r="U577" s="180"/>
      <c r="V577" s="200"/>
    </row>
    <row r="578" spans="2:22">
      <c r="B578" s="206" t="str">
        <f>IF('Formulario PPGR5'!$G578="","",CONCATENATE('Formulario PPGR5'!$C578,".",'Formulario PPGR5'!$D578,".",'Formulario PPGR5'!$E578,".",'Formulario PPGR5'!$F578))</f>
        <v/>
      </c>
      <c r="C578" s="206"/>
      <c r="D578" s="206" t="str">
        <f>IF('Formulario PPGR5'!$G578="","",'Formulario PPGR1'!#REF!)</f>
        <v/>
      </c>
      <c r="E578" s="206" t="str">
        <f>IF('Formulario PPGR5'!$G578="","",'Formulario PPGR1'!#REF!)</f>
        <v/>
      </c>
      <c r="F578" s="206" t="str">
        <f>IF('Formulario PPGR5'!$G578="","",'Formulario PPGR1'!#REF!)</f>
        <v/>
      </c>
      <c r="G578" s="192"/>
      <c r="H578" s="701"/>
      <c r="I578" s="734"/>
      <c r="J578" s="701"/>
      <c r="K578" s="698"/>
      <c r="L578" s="192"/>
      <c r="M578" s="211"/>
      <c r="N578" s="211"/>
      <c r="O578" s="212"/>
      <c r="P578" s="213"/>
      <c r="Q578" s="213"/>
      <c r="R578" s="195"/>
      <c r="S578" s="195"/>
      <c r="T578" s="180"/>
      <c r="U578" s="180"/>
      <c r="V578" s="200"/>
    </row>
    <row r="579" spans="2:22">
      <c r="B579" s="206" t="str">
        <f>IF('Formulario PPGR5'!$G579="","",CONCATENATE('Formulario PPGR5'!$C579,".",'Formulario PPGR5'!$D579,".",'Formulario PPGR5'!$E579,".",'Formulario PPGR5'!$F579))</f>
        <v/>
      </c>
      <c r="C579" s="206"/>
      <c r="D579" s="206" t="str">
        <f>IF('Formulario PPGR5'!$G579="","",'Formulario PPGR1'!#REF!)</f>
        <v/>
      </c>
      <c r="E579" s="206" t="str">
        <f>IF('Formulario PPGR5'!$G579="","",'Formulario PPGR1'!#REF!)</f>
        <v/>
      </c>
      <c r="F579" s="206" t="str">
        <f>IF('Formulario PPGR5'!$G579="","",'Formulario PPGR1'!#REF!)</f>
        <v/>
      </c>
      <c r="G579" s="192"/>
      <c r="H579" s="701"/>
      <c r="I579" s="734"/>
      <c r="J579" s="701"/>
      <c r="K579" s="698"/>
      <c r="L579" s="192"/>
      <c r="M579" s="211"/>
      <c r="N579" s="211"/>
      <c r="O579" s="212"/>
      <c r="P579" s="213"/>
      <c r="Q579" s="213"/>
      <c r="R579" s="195"/>
      <c r="S579" s="195"/>
      <c r="T579" s="180"/>
      <c r="U579" s="180"/>
      <c r="V579" s="200"/>
    </row>
    <row r="580" spans="2:22">
      <c r="B580" s="206" t="str">
        <f>IF('Formulario PPGR5'!$G580="","",CONCATENATE('Formulario PPGR5'!$C580,".",'Formulario PPGR5'!$D580,".",'Formulario PPGR5'!$E580,".",'Formulario PPGR5'!$F580))</f>
        <v/>
      </c>
      <c r="C580" s="206"/>
      <c r="D580" s="206" t="str">
        <f>IF('Formulario PPGR5'!$G580="","",'Formulario PPGR1'!#REF!)</f>
        <v/>
      </c>
      <c r="E580" s="206" t="str">
        <f>IF('Formulario PPGR5'!$G580="","",'Formulario PPGR1'!#REF!)</f>
        <v/>
      </c>
      <c r="F580" s="206" t="str">
        <f>IF('Formulario PPGR5'!$G580="","",'Formulario PPGR1'!#REF!)</f>
        <v/>
      </c>
      <c r="G580" s="192"/>
      <c r="H580" s="701"/>
      <c r="I580" s="734"/>
      <c r="J580" s="701"/>
      <c r="K580" s="698"/>
      <c r="L580" s="192"/>
      <c r="M580" s="211"/>
      <c r="N580" s="211"/>
      <c r="O580" s="212"/>
      <c r="P580" s="213"/>
      <c r="Q580" s="213"/>
      <c r="R580" s="195"/>
      <c r="S580" s="195"/>
      <c r="T580" s="180"/>
      <c r="U580" s="180"/>
      <c r="V580" s="200"/>
    </row>
    <row r="581" spans="2:22">
      <c r="B581" s="206" t="str">
        <f>IF('Formulario PPGR5'!$G581="","",CONCATENATE('Formulario PPGR5'!$C581,".",'Formulario PPGR5'!$D581,".",'Formulario PPGR5'!$E581,".",'Formulario PPGR5'!$F581))</f>
        <v/>
      </c>
      <c r="C581" s="206"/>
      <c r="D581" s="206" t="str">
        <f>IF('Formulario PPGR5'!$G581="","",'Formulario PPGR1'!#REF!)</f>
        <v/>
      </c>
      <c r="E581" s="206" t="str">
        <f>IF('Formulario PPGR5'!$G581="","",'Formulario PPGR1'!#REF!)</f>
        <v/>
      </c>
      <c r="F581" s="206" t="str">
        <f>IF('Formulario PPGR5'!$G581="","",'Formulario PPGR1'!#REF!)</f>
        <v/>
      </c>
      <c r="G581" s="192"/>
      <c r="H581" s="701"/>
      <c r="I581" s="734"/>
      <c r="J581" s="701"/>
      <c r="K581" s="698"/>
      <c r="L581" s="192"/>
      <c r="M581" s="211"/>
      <c r="N581" s="211"/>
      <c r="O581" s="212"/>
      <c r="P581" s="213"/>
      <c r="Q581" s="213"/>
      <c r="R581" s="195"/>
      <c r="S581" s="195"/>
      <c r="T581" s="180"/>
      <c r="U581" s="180"/>
      <c r="V581" s="200"/>
    </row>
    <row r="582" spans="2:22">
      <c r="B582" s="206" t="str">
        <f>IF('Formulario PPGR5'!$G582="","",CONCATENATE('Formulario PPGR5'!$C582,".",'Formulario PPGR5'!$D582,".",'Formulario PPGR5'!$E582,".",'Formulario PPGR5'!$F582))</f>
        <v/>
      </c>
      <c r="C582" s="206"/>
      <c r="D582" s="206" t="str">
        <f>IF('Formulario PPGR5'!$G582="","",'Formulario PPGR1'!#REF!)</f>
        <v/>
      </c>
      <c r="E582" s="206" t="str">
        <f>IF('Formulario PPGR5'!$G582="","",'Formulario PPGR1'!#REF!)</f>
        <v/>
      </c>
      <c r="F582" s="206" t="str">
        <f>IF('Formulario PPGR5'!$G582="","",'Formulario PPGR1'!#REF!)</f>
        <v/>
      </c>
      <c r="G582" s="192"/>
      <c r="H582" s="701"/>
      <c r="I582" s="734"/>
      <c r="J582" s="701"/>
      <c r="K582" s="698"/>
      <c r="L582" s="192"/>
      <c r="M582" s="211"/>
      <c r="N582" s="211"/>
      <c r="O582" s="212"/>
      <c r="P582" s="213"/>
      <c r="Q582" s="213"/>
      <c r="R582" s="195"/>
      <c r="S582" s="195"/>
      <c r="T582" s="180"/>
      <c r="U582" s="180"/>
      <c r="V582" s="200"/>
    </row>
    <row r="583" spans="2:22">
      <c r="B583" s="206" t="str">
        <f>IF('Formulario PPGR5'!$G583="","",CONCATENATE('Formulario PPGR5'!$C583,".",'Formulario PPGR5'!$D583,".",'Formulario PPGR5'!$E583,".",'Formulario PPGR5'!$F583))</f>
        <v/>
      </c>
      <c r="C583" s="206"/>
      <c r="D583" s="206" t="str">
        <f>IF('Formulario PPGR5'!$G583="","",'Formulario PPGR1'!#REF!)</f>
        <v/>
      </c>
      <c r="E583" s="206" t="str">
        <f>IF('Formulario PPGR5'!$G583="","",'Formulario PPGR1'!#REF!)</f>
        <v/>
      </c>
      <c r="F583" s="206" t="str">
        <f>IF('Formulario PPGR5'!$G583="","",'Formulario PPGR1'!#REF!)</f>
        <v/>
      </c>
      <c r="G583" s="192"/>
      <c r="H583" s="701"/>
      <c r="I583" s="734"/>
      <c r="J583" s="701"/>
      <c r="K583" s="698"/>
      <c r="L583" s="192"/>
      <c r="M583" s="211"/>
      <c r="N583" s="211"/>
      <c r="O583" s="212"/>
      <c r="P583" s="213"/>
      <c r="Q583" s="213"/>
      <c r="R583" s="195"/>
      <c r="S583" s="195"/>
      <c r="T583" s="180"/>
      <c r="U583" s="180"/>
      <c r="V583" s="200"/>
    </row>
    <row r="584" spans="2:22">
      <c r="B584" s="206" t="str">
        <f>IF('Formulario PPGR5'!$G584="","",CONCATENATE('Formulario PPGR5'!$C584,".",'Formulario PPGR5'!$D584,".",'Formulario PPGR5'!$E584,".",'Formulario PPGR5'!$F584))</f>
        <v/>
      </c>
      <c r="C584" s="206"/>
      <c r="D584" s="206" t="str">
        <f>IF('Formulario PPGR5'!$G584="","",'Formulario PPGR1'!#REF!)</f>
        <v/>
      </c>
      <c r="E584" s="206" t="str">
        <f>IF('Formulario PPGR5'!$G584="","",'Formulario PPGR1'!#REF!)</f>
        <v/>
      </c>
      <c r="F584" s="206" t="str">
        <f>IF('Formulario PPGR5'!$G584="","",'Formulario PPGR1'!#REF!)</f>
        <v/>
      </c>
      <c r="G584" s="192"/>
      <c r="H584" s="701"/>
      <c r="I584" s="734"/>
      <c r="J584" s="701"/>
      <c r="K584" s="698"/>
      <c r="L584" s="192"/>
      <c r="M584" s="211"/>
      <c r="N584" s="211"/>
      <c r="O584" s="212"/>
      <c r="P584" s="213"/>
      <c r="Q584" s="213"/>
      <c r="R584" s="195"/>
      <c r="S584" s="195"/>
      <c r="T584" s="180"/>
      <c r="U584" s="180"/>
      <c r="V584" s="200"/>
    </row>
    <row r="585" spans="2:22">
      <c r="B585" s="206" t="str">
        <f>IF('Formulario PPGR5'!$G585="","",CONCATENATE('Formulario PPGR5'!$C585,".",'Formulario PPGR5'!$D585,".",'Formulario PPGR5'!$E585,".",'Formulario PPGR5'!$F585))</f>
        <v/>
      </c>
      <c r="C585" s="206"/>
      <c r="D585" s="206" t="str">
        <f>IF('Formulario PPGR5'!$G585="","",'Formulario PPGR1'!#REF!)</f>
        <v/>
      </c>
      <c r="E585" s="206" t="str">
        <f>IF('Formulario PPGR5'!$G585="","",'Formulario PPGR1'!#REF!)</f>
        <v/>
      </c>
      <c r="F585" s="206" t="str">
        <f>IF('Formulario PPGR5'!$G585="","",'Formulario PPGR1'!#REF!)</f>
        <v/>
      </c>
      <c r="G585" s="192"/>
      <c r="H585" s="701"/>
      <c r="I585" s="734"/>
      <c r="J585" s="701"/>
      <c r="K585" s="698"/>
      <c r="L585" s="192"/>
      <c r="M585" s="211"/>
      <c r="N585" s="211"/>
      <c r="O585" s="212"/>
      <c r="P585" s="213"/>
      <c r="Q585" s="213"/>
      <c r="R585" s="195"/>
      <c r="S585" s="195"/>
      <c r="T585" s="180"/>
      <c r="U585" s="180"/>
      <c r="V585" s="200"/>
    </row>
    <row r="586" spans="2:22">
      <c r="B586" s="206" t="str">
        <f>IF('Formulario PPGR5'!$G586="","",CONCATENATE('Formulario PPGR5'!$C586,".",'Formulario PPGR5'!$D586,".",'Formulario PPGR5'!$E586,".",'Formulario PPGR5'!$F586))</f>
        <v/>
      </c>
      <c r="C586" s="206"/>
      <c r="D586" s="206" t="str">
        <f>IF('Formulario PPGR5'!$G586="","",'Formulario PPGR1'!#REF!)</f>
        <v/>
      </c>
      <c r="E586" s="206" t="str">
        <f>IF('Formulario PPGR5'!$G586="","",'Formulario PPGR1'!#REF!)</f>
        <v/>
      </c>
      <c r="F586" s="206" t="str">
        <f>IF('Formulario PPGR5'!$G586="","",'Formulario PPGR1'!#REF!)</f>
        <v/>
      </c>
      <c r="G586" s="192"/>
      <c r="H586" s="701"/>
      <c r="I586" s="734"/>
      <c r="J586" s="701"/>
      <c r="K586" s="698"/>
      <c r="L586" s="192"/>
      <c r="M586" s="211"/>
      <c r="N586" s="211"/>
      <c r="O586" s="212"/>
      <c r="P586" s="213"/>
      <c r="Q586" s="213"/>
      <c r="R586" s="195"/>
      <c r="S586" s="195"/>
      <c r="T586" s="180"/>
      <c r="U586" s="180"/>
      <c r="V586" s="200"/>
    </row>
    <row r="587" spans="2:22">
      <c r="B587" s="206" t="str">
        <f>IF('Formulario PPGR5'!$G587="","",CONCATENATE('Formulario PPGR5'!$C587,".",'Formulario PPGR5'!$D587,".",'Formulario PPGR5'!$E587,".",'Formulario PPGR5'!$F587))</f>
        <v/>
      </c>
      <c r="C587" s="206"/>
      <c r="D587" s="206" t="str">
        <f>IF('Formulario PPGR5'!$G587="","",'Formulario PPGR1'!#REF!)</f>
        <v/>
      </c>
      <c r="E587" s="206" t="str">
        <f>IF('Formulario PPGR5'!$G587="","",'Formulario PPGR1'!#REF!)</f>
        <v/>
      </c>
      <c r="F587" s="206" t="str">
        <f>IF('Formulario PPGR5'!$G587="","",'Formulario PPGR1'!#REF!)</f>
        <v/>
      </c>
      <c r="G587" s="192"/>
      <c r="H587" s="701"/>
      <c r="I587" s="734"/>
      <c r="J587" s="701"/>
      <c r="K587" s="698"/>
      <c r="L587" s="192"/>
      <c r="M587" s="211"/>
      <c r="N587" s="211"/>
      <c r="O587" s="212"/>
      <c r="P587" s="213"/>
      <c r="Q587" s="213"/>
      <c r="R587" s="195"/>
      <c r="S587" s="195"/>
      <c r="T587" s="180"/>
      <c r="U587" s="180"/>
      <c r="V587" s="200"/>
    </row>
    <row r="588" spans="2:22">
      <c r="B588" s="206" t="str">
        <f>IF('Formulario PPGR5'!$G588="","",CONCATENATE('Formulario PPGR5'!$C588,".",'Formulario PPGR5'!$D588,".",'Formulario PPGR5'!$E588,".",'Formulario PPGR5'!$F588))</f>
        <v/>
      </c>
      <c r="C588" s="206"/>
      <c r="D588" s="206" t="str">
        <f>IF('Formulario PPGR5'!$G588="","",'Formulario PPGR1'!#REF!)</f>
        <v/>
      </c>
      <c r="E588" s="206" t="str">
        <f>IF('Formulario PPGR5'!$G588="","",'Formulario PPGR1'!#REF!)</f>
        <v/>
      </c>
      <c r="F588" s="206" t="str">
        <f>IF('Formulario PPGR5'!$G588="","",'Formulario PPGR1'!#REF!)</f>
        <v/>
      </c>
      <c r="G588" s="192"/>
      <c r="H588" s="701"/>
      <c r="I588" s="734"/>
      <c r="J588" s="701"/>
      <c r="K588" s="698"/>
      <c r="L588" s="192"/>
      <c r="M588" s="211"/>
      <c r="N588" s="211"/>
      <c r="O588" s="212"/>
      <c r="P588" s="213"/>
      <c r="Q588" s="213"/>
      <c r="R588" s="195"/>
      <c r="S588" s="195"/>
      <c r="T588" s="180"/>
      <c r="U588" s="180"/>
      <c r="V588" s="200"/>
    </row>
    <row r="589" spans="2:22">
      <c r="B589" s="206" t="str">
        <f>IF('Formulario PPGR5'!$G589="","",CONCATENATE('Formulario PPGR5'!$C589,".",'Formulario PPGR5'!$D589,".",'Formulario PPGR5'!$E589,".",'Formulario PPGR5'!$F589))</f>
        <v/>
      </c>
      <c r="C589" s="206"/>
      <c r="D589" s="206" t="str">
        <f>IF('Formulario PPGR5'!$G589="","",'Formulario PPGR1'!#REF!)</f>
        <v/>
      </c>
      <c r="E589" s="206" t="str">
        <f>IF('Formulario PPGR5'!$G589="","",'Formulario PPGR1'!#REF!)</f>
        <v/>
      </c>
      <c r="F589" s="206" t="str">
        <f>IF('Formulario PPGR5'!$G589="","",'Formulario PPGR1'!#REF!)</f>
        <v/>
      </c>
      <c r="G589" s="192"/>
      <c r="H589" s="701"/>
      <c r="I589" s="734"/>
      <c r="J589" s="701"/>
      <c r="K589" s="701"/>
      <c r="L589" s="192"/>
      <c r="M589" s="211"/>
      <c r="N589" s="211"/>
      <c r="O589" s="212"/>
      <c r="P589" s="211"/>
      <c r="Q589" s="211"/>
      <c r="R589" s="194"/>
      <c r="S589" s="195"/>
      <c r="T589" s="180"/>
      <c r="U589" s="180"/>
      <c r="V589" s="200"/>
    </row>
    <row r="590" spans="2:22">
      <c r="B590" s="206" t="str">
        <f>IF('Formulario PPGR5'!$G590="","",CONCATENATE('Formulario PPGR5'!$C590,".",'Formulario PPGR5'!$D590,".",'Formulario PPGR5'!$E590,".",'Formulario PPGR5'!$F590))</f>
        <v/>
      </c>
      <c r="C590" s="206"/>
      <c r="D590" s="206" t="str">
        <f>IF('Formulario PPGR5'!$G590="","",'Formulario PPGR1'!#REF!)</f>
        <v/>
      </c>
      <c r="E590" s="206" t="str">
        <f>IF('Formulario PPGR5'!$G590="","",'Formulario PPGR1'!#REF!)</f>
        <v/>
      </c>
      <c r="F590" s="206" t="str">
        <f>IF('Formulario PPGR5'!$G590="","",'Formulario PPGR1'!#REF!)</f>
        <v/>
      </c>
      <c r="G590" s="192"/>
      <c r="H590" s="701"/>
      <c r="I590" s="734"/>
      <c r="J590" s="701"/>
      <c r="K590" s="699"/>
      <c r="L590" s="192"/>
      <c r="M590" s="211"/>
      <c r="N590" s="211"/>
      <c r="O590" s="212"/>
      <c r="P590" s="213"/>
      <c r="Q590" s="213"/>
      <c r="R590" s="195"/>
      <c r="S590" s="195"/>
      <c r="T590" s="180"/>
      <c r="U590" s="180"/>
      <c r="V590" s="200"/>
    </row>
    <row r="591" spans="2:22">
      <c r="B591" s="206" t="str">
        <f>IF('Formulario PPGR5'!$G591="","",CONCATENATE('Formulario PPGR5'!$C591,".",'Formulario PPGR5'!$D591,".",'Formulario PPGR5'!$E591,".",'Formulario PPGR5'!$F591))</f>
        <v/>
      </c>
      <c r="C591" s="206"/>
      <c r="D591" s="206" t="str">
        <f>IF('Formulario PPGR5'!$G591="","",'Formulario PPGR1'!#REF!)</f>
        <v/>
      </c>
      <c r="E591" s="206" t="str">
        <f>IF('Formulario PPGR5'!$G591="","",'Formulario PPGR1'!#REF!)</f>
        <v/>
      </c>
      <c r="F591" s="206" t="str">
        <f>IF('Formulario PPGR5'!$G591="","",'Formulario PPGR1'!#REF!)</f>
        <v/>
      </c>
      <c r="G591" s="192"/>
      <c r="H591" s="701"/>
      <c r="I591" s="734"/>
      <c r="J591" s="701"/>
      <c r="K591" s="699"/>
      <c r="L591" s="192"/>
      <c r="M591" s="211"/>
      <c r="N591" s="211"/>
      <c r="O591" s="212"/>
      <c r="P591" s="213"/>
      <c r="Q591" s="213"/>
      <c r="R591" s="195"/>
      <c r="S591" s="195"/>
      <c r="T591" s="180"/>
      <c r="U591" s="180"/>
      <c r="V591" s="200"/>
    </row>
    <row r="592" spans="2:22">
      <c r="B592" s="206" t="str">
        <f>IF('Formulario PPGR5'!$G592="","",CONCATENATE('Formulario PPGR5'!$C592,".",'Formulario PPGR5'!$D592,".",'Formulario PPGR5'!$E592,".",'Formulario PPGR5'!$F592))</f>
        <v/>
      </c>
      <c r="C592" s="206"/>
      <c r="D592" s="206" t="str">
        <f>IF('Formulario PPGR5'!$G592="","",'Formulario PPGR1'!#REF!)</f>
        <v/>
      </c>
      <c r="E592" s="206" t="str">
        <f>IF('Formulario PPGR5'!$G592="","",'Formulario PPGR1'!#REF!)</f>
        <v/>
      </c>
      <c r="F592" s="206" t="str">
        <f>IF('Formulario PPGR5'!$G592="","",'Formulario PPGR1'!#REF!)</f>
        <v/>
      </c>
      <c r="G592" s="192"/>
      <c r="H592" s="701"/>
      <c r="I592" s="734"/>
      <c r="J592" s="701"/>
      <c r="K592" s="699"/>
      <c r="L592" s="192"/>
      <c r="M592" s="211"/>
      <c r="N592" s="211"/>
      <c r="O592" s="212"/>
      <c r="P592" s="213"/>
      <c r="Q592" s="213"/>
      <c r="R592" s="195"/>
      <c r="S592" s="195"/>
      <c r="T592" s="180"/>
      <c r="U592" s="180"/>
      <c r="V592" s="200"/>
    </row>
    <row r="593" spans="2:22">
      <c r="B593" s="206" t="str">
        <f>IF('Formulario PPGR5'!$G593="","",CONCATENATE('Formulario PPGR5'!$C593,".",'Formulario PPGR5'!$D593,".",'Formulario PPGR5'!$E593,".",'Formulario PPGR5'!$F593))</f>
        <v/>
      </c>
      <c r="C593" s="206"/>
      <c r="D593" s="206" t="str">
        <f>IF('Formulario PPGR5'!$G593="","",'Formulario PPGR1'!#REF!)</f>
        <v/>
      </c>
      <c r="E593" s="206" t="str">
        <f>IF('Formulario PPGR5'!$G593="","",'Formulario PPGR1'!#REF!)</f>
        <v/>
      </c>
      <c r="F593" s="206" t="str">
        <f>IF('Formulario PPGR5'!$G593="","",'Formulario PPGR1'!#REF!)</f>
        <v/>
      </c>
      <c r="G593" s="192"/>
      <c r="H593" s="701"/>
      <c r="I593" s="734"/>
      <c r="J593" s="701"/>
      <c r="K593" s="699"/>
      <c r="L593" s="192"/>
      <c r="M593" s="211"/>
      <c r="N593" s="211"/>
      <c r="O593" s="212"/>
      <c r="P593" s="213"/>
      <c r="Q593" s="213"/>
      <c r="R593" s="195"/>
      <c r="S593" s="195"/>
      <c r="T593" s="180"/>
      <c r="U593" s="180"/>
      <c r="V593" s="200"/>
    </row>
    <row r="594" spans="2:22">
      <c r="B594" s="206" t="str">
        <f>IF('Formulario PPGR5'!$G594="","",CONCATENATE('Formulario PPGR5'!$C594,".",'Formulario PPGR5'!$D594,".",'Formulario PPGR5'!$E594,".",'Formulario PPGR5'!$F594))</f>
        <v/>
      </c>
      <c r="C594" s="206"/>
      <c r="D594" s="206" t="str">
        <f>IF('Formulario PPGR5'!$G594="","",'Formulario PPGR1'!#REF!)</f>
        <v/>
      </c>
      <c r="E594" s="206" t="str">
        <f>IF('Formulario PPGR5'!$G594="","",'Formulario PPGR1'!#REF!)</f>
        <v/>
      </c>
      <c r="F594" s="206" t="str">
        <f>IF('Formulario PPGR5'!$G594="","",'Formulario PPGR1'!#REF!)</f>
        <v/>
      </c>
      <c r="G594" s="192"/>
      <c r="H594" s="701"/>
      <c r="I594" s="734"/>
      <c r="J594" s="701"/>
      <c r="K594" s="699"/>
      <c r="L594" s="192"/>
      <c r="M594" s="211"/>
      <c r="N594" s="211"/>
      <c r="O594" s="212"/>
      <c r="P594" s="213"/>
      <c r="Q594" s="213"/>
      <c r="R594" s="195"/>
      <c r="S594" s="195"/>
      <c r="T594" s="180"/>
      <c r="U594" s="180"/>
      <c r="V594" s="200"/>
    </row>
    <row r="595" spans="2:22">
      <c r="B595" s="206" t="str">
        <f>IF('Formulario PPGR5'!$G595="","",CONCATENATE('Formulario PPGR5'!$C595,".",'Formulario PPGR5'!$D595,".",'Formulario PPGR5'!$E595,".",'Formulario PPGR5'!$F595))</f>
        <v/>
      </c>
      <c r="C595" s="206"/>
      <c r="D595" s="206" t="str">
        <f>IF('Formulario PPGR5'!$G595="","",'Formulario PPGR1'!#REF!)</f>
        <v/>
      </c>
      <c r="E595" s="206" t="str">
        <f>IF('Formulario PPGR5'!$G595="","",'Formulario PPGR1'!#REF!)</f>
        <v/>
      </c>
      <c r="F595" s="206" t="str">
        <f>IF('Formulario PPGR5'!$G595="","",'Formulario PPGR1'!#REF!)</f>
        <v/>
      </c>
      <c r="G595" s="192"/>
      <c r="H595" s="701"/>
      <c r="I595" s="734"/>
      <c r="J595" s="701"/>
      <c r="K595" s="699"/>
      <c r="L595" s="192"/>
      <c r="M595" s="211"/>
      <c r="N595" s="211"/>
      <c r="O595" s="212"/>
      <c r="P595" s="213"/>
      <c r="Q595" s="213"/>
      <c r="R595" s="195"/>
      <c r="S595" s="195"/>
      <c r="T595" s="180"/>
      <c r="U595" s="180"/>
      <c r="V595" s="200"/>
    </row>
    <row r="596" spans="2:22">
      <c r="B596" s="206" t="str">
        <f>IF('Formulario PPGR5'!$G596="","",CONCATENATE('Formulario PPGR5'!$C596,".",'Formulario PPGR5'!$D596,".",'Formulario PPGR5'!$E596,".",'Formulario PPGR5'!$F596))</f>
        <v/>
      </c>
      <c r="C596" s="206"/>
      <c r="D596" s="206" t="str">
        <f>IF('Formulario PPGR5'!$G596="","",'Formulario PPGR1'!#REF!)</f>
        <v/>
      </c>
      <c r="E596" s="206" t="str">
        <f>IF('Formulario PPGR5'!$G596="","",'Formulario PPGR1'!#REF!)</f>
        <v/>
      </c>
      <c r="F596" s="206" t="str">
        <f>IF('Formulario PPGR5'!$G596="","",'Formulario PPGR1'!#REF!)</f>
        <v/>
      </c>
      <c r="G596" s="192"/>
      <c r="H596" s="701"/>
      <c r="I596" s="734"/>
      <c r="J596" s="701"/>
      <c r="K596" s="699"/>
      <c r="L596" s="192"/>
      <c r="M596" s="211"/>
      <c r="N596" s="211"/>
      <c r="O596" s="212"/>
      <c r="P596" s="213"/>
      <c r="Q596" s="213"/>
      <c r="R596" s="195"/>
      <c r="S596" s="195"/>
      <c r="T596" s="180"/>
      <c r="U596" s="180"/>
      <c r="V596" s="200"/>
    </row>
    <row r="597" spans="2:22">
      <c r="B597" s="206" t="str">
        <f>IF('Formulario PPGR5'!$G597="","",CONCATENATE('Formulario PPGR5'!$C597,".",'Formulario PPGR5'!$D597,".",'Formulario PPGR5'!$E597,".",'Formulario PPGR5'!$F597))</f>
        <v/>
      </c>
      <c r="C597" s="206"/>
      <c r="D597" s="206" t="str">
        <f>IF('Formulario PPGR5'!$G597="","",'Formulario PPGR1'!#REF!)</f>
        <v/>
      </c>
      <c r="E597" s="206" t="str">
        <f>IF('Formulario PPGR5'!$G597="","",'Formulario PPGR1'!#REF!)</f>
        <v/>
      </c>
      <c r="F597" s="206" t="str">
        <f>IF('Formulario PPGR5'!$G597="","",'Formulario PPGR1'!#REF!)</f>
        <v/>
      </c>
      <c r="G597" s="192"/>
      <c r="H597" s="701"/>
      <c r="I597" s="734"/>
      <c r="J597" s="701"/>
      <c r="K597" s="699"/>
      <c r="L597" s="192"/>
      <c r="M597" s="211"/>
      <c r="N597" s="211"/>
      <c r="O597" s="212"/>
      <c r="P597" s="213"/>
      <c r="Q597" s="213"/>
      <c r="R597" s="195"/>
      <c r="S597" s="195"/>
      <c r="T597" s="180"/>
      <c r="U597" s="180"/>
      <c r="V597" s="200"/>
    </row>
    <row r="598" spans="2:22">
      <c r="B598" s="206" t="str">
        <f>IF('Formulario PPGR5'!$G598="","",CONCATENATE('Formulario PPGR5'!$C598,".",'Formulario PPGR5'!$D598,".",'Formulario PPGR5'!$E598,".",'Formulario PPGR5'!$F598))</f>
        <v/>
      </c>
      <c r="C598" s="206"/>
      <c r="D598" s="206" t="str">
        <f>IF('Formulario PPGR5'!$G598="","",'Formulario PPGR1'!#REF!)</f>
        <v/>
      </c>
      <c r="E598" s="206" t="str">
        <f>IF('Formulario PPGR5'!$G598="","",'Formulario PPGR1'!#REF!)</f>
        <v/>
      </c>
      <c r="F598" s="206" t="str">
        <f>IF('Formulario PPGR5'!$G598="","",'Formulario PPGR1'!#REF!)</f>
        <v/>
      </c>
      <c r="G598" s="192"/>
      <c r="H598" s="701"/>
      <c r="I598" s="734"/>
      <c r="J598" s="701"/>
      <c r="K598" s="699"/>
      <c r="L598" s="192"/>
      <c r="M598" s="211"/>
      <c r="N598" s="211"/>
      <c r="O598" s="212"/>
      <c r="P598" s="213"/>
      <c r="Q598" s="213"/>
      <c r="R598" s="195"/>
      <c r="S598" s="195"/>
      <c r="T598" s="180"/>
      <c r="U598" s="180"/>
      <c r="V598" s="200"/>
    </row>
    <row r="599" spans="2:22">
      <c r="B599" s="206" t="str">
        <f>IF('Formulario PPGR5'!$G599="","",CONCATENATE('Formulario PPGR5'!$C599,".",'Formulario PPGR5'!$D599,".",'Formulario PPGR5'!$E599,".",'Formulario PPGR5'!$F599))</f>
        <v/>
      </c>
      <c r="C599" s="206"/>
      <c r="D599" s="206" t="str">
        <f>IF('Formulario PPGR5'!$G599="","",'Formulario PPGR1'!#REF!)</f>
        <v/>
      </c>
      <c r="E599" s="206" t="str">
        <f>IF('Formulario PPGR5'!$G599="","",'Formulario PPGR1'!#REF!)</f>
        <v/>
      </c>
      <c r="F599" s="206" t="str">
        <f>IF('Formulario PPGR5'!$G599="","",'Formulario PPGR1'!#REF!)</f>
        <v/>
      </c>
      <c r="G599" s="192"/>
      <c r="H599" s="701"/>
      <c r="I599" s="734"/>
      <c r="J599" s="701"/>
      <c r="K599" s="699"/>
      <c r="L599" s="192"/>
      <c r="M599" s="211"/>
      <c r="N599" s="211"/>
      <c r="O599" s="212"/>
      <c r="P599" s="213"/>
      <c r="Q599" s="213"/>
      <c r="R599" s="195"/>
      <c r="S599" s="195"/>
      <c r="T599" s="180"/>
      <c r="U599" s="180"/>
      <c r="V599" s="200"/>
    </row>
    <row r="600" spans="2:22">
      <c r="B600" s="206" t="str">
        <f>IF('Formulario PPGR5'!$G600="","",CONCATENATE('Formulario PPGR5'!$C600,".",'Formulario PPGR5'!$D600,".",'Formulario PPGR5'!$E600,".",'Formulario PPGR5'!$F600))</f>
        <v/>
      </c>
      <c r="C600" s="206"/>
      <c r="D600" s="206" t="str">
        <f>IF('Formulario PPGR5'!$G600="","",'Formulario PPGR1'!#REF!)</f>
        <v/>
      </c>
      <c r="E600" s="206" t="str">
        <f>IF('Formulario PPGR5'!$G600="","",'Formulario PPGR1'!#REF!)</f>
        <v/>
      </c>
      <c r="F600" s="206" t="str">
        <f>IF('Formulario PPGR5'!$G600="","",'Formulario PPGR1'!#REF!)</f>
        <v/>
      </c>
      <c r="G600" s="192"/>
      <c r="H600" s="701"/>
      <c r="I600" s="734"/>
      <c r="J600" s="701"/>
      <c r="K600" s="699"/>
      <c r="L600" s="192"/>
      <c r="M600" s="211"/>
      <c r="N600" s="211"/>
      <c r="O600" s="212"/>
      <c r="P600" s="213"/>
      <c r="Q600" s="213"/>
      <c r="R600" s="195"/>
      <c r="S600" s="195"/>
      <c r="T600" s="180"/>
      <c r="U600" s="180"/>
      <c r="V600" s="200"/>
    </row>
    <row r="601" spans="2:22">
      <c r="B601" s="206" t="str">
        <f>IF('Formulario PPGR5'!$G601="","",CONCATENATE('Formulario PPGR5'!$C601,".",'Formulario PPGR5'!$D601,".",'Formulario PPGR5'!$E601,".",'Formulario PPGR5'!$F601))</f>
        <v/>
      </c>
      <c r="C601" s="206"/>
      <c r="D601" s="206" t="str">
        <f>IF('Formulario PPGR5'!$G601="","",'Formulario PPGR1'!#REF!)</f>
        <v/>
      </c>
      <c r="E601" s="206" t="str">
        <f>IF('Formulario PPGR5'!$G601="","",'Formulario PPGR1'!#REF!)</f>
        <v/>
      </c>
      <c r="F601" s="206" t="str">
        <f>IF('Formulario PPGR5'!$G601="","",'Formulario PPGR1'!#REF!)</f>
        <v/>
      </c>
      <c r="G601" s="192"/>
      <c r="H601" s="701"/>
      <c r="I601" s="734"/>
      <c r="J601" s="701"/>
      <c r="K601" s="699"/>
      <c r="L601" s="192"/>
      <c r="M601" s="211"/>
      <c r="N601" s="211"/>
      <c r="O601" s="212"/>
      <c r="P601" s="213"/>
      <c r="Q601" s="213"/>
      <c r="R601" s="195"/>
      <c r="S601" s="195"/>
      <c r="T601" s="180"/>
      <c r="U601" s="180"/>
      <c r="V601" s="200"/>
    </row>
    <row r="602" spans="2:22">
      <c r="B602" s="206" t="str">
        <f>IF('Formulario PPGR5'!$G602="","",CONCATENATE('Formulario PPGR5'!$C602,".",'Formulario PPGR5'!$D602,".",'Formulario PPGR5'!$E602,".",'Formulario PPGR5'!$F602))</f>
        <v/>
      </c>
      <c r="C602" s="206"/>
      <c r="D602" s="206" t="str">
        <f>IF('Formulario PPGR5'!$G602="","",'Formulario PPGR1'!#REF!)</f>
        <v/>
      </c>
      <c r="E602" s="206" t="str">
        <f>IF('Formulario PPGR5'!$G602="","",'Formulario PPGR1'!#REF!)</f>
        <v/>
      </c>
      <c r="F602" s="206" t="str">
        <f>IF('Formulario PPGR5'!$G602="","",'Formulario PPGR1'!#REF!)</f>
        <v/>
      </c>
      <c r="G602" s="192"/>
      <c r="H602" s="701"/>
      <c r="I602" s="734"/>
      <c r="J602" s="701"/>
      <c r="K602" s="699"/>
      <c r="L602" s="192"/>
      <c r="M602" s="211"/>
      <c r="N602" s="211"/>
      <c r="O602" s="212"/>
      <c r="P602" s="213"/>
      <c r="Q602" s="213"/>
      <c r="R602" s="195"/>
      <c r="S602" s="195"/>
      <c r="T602" s="180"/>
      <c r="U602" s="180"/>
      <c r="V602" s="200"/>
    </row>
    <row r="603" spans="2:22">
      <c r="B603" s="206" t="str">
        <f>IF('Formulario PPGR5'!$G603="","",CONCATENATE('Formulario PPGR5'!$C603,".",'Formulario PPGR5'!$D603,".",'Formulario PPGR5'!$E603,".",'Formulario PPGR5'!$F603))</f>
        <v/>
      </c>
      <c r="C603" s="206"/>
      <c r="D603" s="206" t="str">
        <f>IF('Formulario PPGR5'!$G603="","",'Formulario PPGR1'!#REF!)</f>
        <v/>
      </c>
      <c r="E603" s="206" t="str">
        <f>IF('Formulario PPGR5'!$G603="","",'Formulario PPGR1'!#REF!)</f>
        <v/>
      </c>
      <c r="F603" s="206" t="str">
        <f>IF('Formulario PPGR5'!$G603="","",'Formulario PPGR1'!#REF!)</f>
        <v/>
      </c>
      <c r="G603" s="192"/>
      <c r="H603" s="701"/>
      <c r="I603" s="734"/>
      <c r="J603" s="701"/>
      <c r="K603" s="699"/>
      <c r="L603" s="192"/>
      <c r="M603" s="211"/>
      <c r="N603" s="211"/>
      <c r="O603" s="212"/>
      <c r="P603" s="213"/>
      <c r="Q603" s="213"/>
      <c r="R603" s="195"/>
      <c r="S603" s="195"/>
      <c r="T603" s="180"/>
      <c r="U603" s="180"/>
      <c r="V603" s="200"/>
    </row>
    <row r="604" spans="2:22">
      <c r="B604" s="206" t="str">
        <f>IF('Formulario PPGR5'!$G604="","",CONCATENATE('Formulario PPGR5'!$C604,".",'Formulario PPGR5'!$D604,".",'Formulario PPGR5'!$E604,".",'Formulario PPGR5'!$F604))</f>
        <v/>
      </c>
      <c r="C604" s="206"/>
      <c r="D604" s="206" t="str">
        <f>IF('Formulario PPGR5'!$G604="","",'Formulario PPGR1'!#REF!)</f>
        <v/>
      </c>
      <c r="E604" s="206" t="str">
        <f>IF('Formulario PPGR5'!$G604="","",'Formulario PPGR1'!#REF!)</f>
        <v/>
      </c>
      <c r="F604" s="206" t="str">
        <f>IF('Formulario PPGR5'!$G604="","",'Formulario PPGR1'!#REF!)</f>
        <v/>
      </c>
      <c r="G604" s="192"/>
      <c r="H604" s="701"/>
      <c r="I604" s="734"/>
      <c r="J604" s="701"/>
      <c r="K604" s="699"/>
      <c r="L604" s="192"/>
      <c r="M604" s="211"/>
      <c r="N604" s="211"/>
      <c r="O604" s="212"/>
      <c r="P604" s="213"/>
      <c r="Q604" s="213"/>
      <c r="R604" s="195"/>
      <c r="S604" s="195"/>
      <c r="T604" s="180"/>
      <c r="U604" s="180"/>
      <c r="V604" s="200"/>
    </row>
    <row r="605" spans="2:22">
      <c r="B605" s="206" t="str">
        <f>IF('Formulario PPGR5'!$G605="","",CONCATENATE('Formulario PPGR5'!$C605,".",'Formulario PPGR5'!$D605,".",'Formulario PPGR5'!$E605,".",'Formulario PPGR5'!$F605))</f>
        <v/>
      </c>
      <c r="C605" s="206"/>
      <c r="D605" s="206" t="str">
        <f>IF('Formulario PPGR5'!$G605="","",'Formulario PPGR1'!#REF!)</f>
        <v/>
      </c>
      <c r="E605" s="206" t="str">
        <f>IF('Formulario PPGR5'!$G605="","",'Formulario PPGR1'!#REF!)</f>
        <v/>
      </c>
      <c r="F605" s="206" t="str">
        <f>IF('Formulario PPGR5'!$G605="","",'Formulario PPGR1'!#REF!)</f>
        <v/>
      </c>
      <c r="G605" s="192"/>
      <c r="H605" s="701"/>
      <c r="I605" s="734"/>
      <c r="J605" s="701"/>
      <c r="K605" s="699"/>
      <c r="L605" s="192"/>
      <c r="M605" s="211"/>
      <c r="N605" s="211"/>
      <c r="O605" s="212"/>
      <c r="P605" s="213"/>
      <c r="Q605" s="213"/>
      <c r="R605" s="195"/>
      <c r="S605" s="195"/>
      <c r="T605" s="180"/>
      <c r="U605" s="180"/>
      <c r="V605" s="200"/>
    </row>
    <row r="606" spans="2:22">
      <c r="B606" s="206" t="str">
        <f>IF('Formulario PPGR5'!$G606="","",CONCATENATE('Formulario PPGR5'!$C606,".",'Formulario PPGR5'!$D606,".",'Formulario PPGR5'!$E606,".",'Formulario PPGR5'!$F606))</f>
        <v/>
      </c>
      <c r="C606" s="206"/>
      <c r="D606" s="206" t="str">
        <f>IF('Formulario PPGR5'!$G606="","",'Formulario PPGR1'!#REF!)</f>
        <v/>
      </c>
      <c r="E606" s="206" t="str">
        <f>IF('Formulario PPGR5'!$G606="","",'Formulario PPGR1'!#REF!)</f>
        <v/>
      </c>
      <c r="F606" s="206" t="str">
        <f>IF('Formulario PPGR5'!$G606="","",'Formulario PPGR1'!#REF!)</f>
        <v/>
      </c>
      <c r="G606" s="192"/>
      <c r="H606" s="701"/>
      <c r="I606" s="734"/>
      <c r="J606" s="701"/>
      <c r="K606" s="699"/>
      <c r="L606" s="192"/>
      <c r="M606" s="211"/>
      <c r="N606" s="211"/>
      <c r="O606" s="212"/>
      <c r="P606" s="213"/>
      <c r="Q606" s="213"/>
      <c r="R606" s="195"/>
      <c r="S606" s="195"/>
      <c r="T606" s="180"/>
      <c r="U606" s="180"/>
      <c r="V606" s="200"/>
    </row>
    <row r="607" spans="2:22">
      <c r="B607" s="206" t="str">
        <f>IF('Formulario PPGR5'!$G607="","",CONCATENATE('Formulario PPGR5'!$C607,".",'Formulario PPGR5'!$D607,".",'Formulario PPGR5'!$E607,".",'Formulario PPGR5'!$F607))</f>
        <v/>
      </c>
      <c r="C607" s="206"/>
      <c r="D607" s="206" t="str">
        <f>IF('Formulario PPGR5'!$G607="","",'Formulario PPGR1'!#REF!)</f>
        <v/>
      </c>
      <c r="E607" s="206" t="str">
        <f>IF('Formulario PPGR5'!$G607="","",'Formulario PPGR1'!#REF!)</f>
        <v/>
      </c>
      <c r="F607" s="206" t="str">
        <f>IF('Formulario PPGR5'!$G607="","",'Formulario PPGR1'!#REF!)</f>
        <v/>
      </c>
      <c r="G607" s="192"/>
      <c r="H607" s="701"/>
      <c r="I607" s="734"/>
      <c r="J607" s="701"/>
      <c r="K607" s="699"/>
      <c r="L607" s="192"/>
      <c r="M607" s="211"/>
      <c r="N607" s="211"/>
      <c r="O607" s="212"/>
      <c r="P607" s="213"/>
      <c r="Q607" s="213"/>
      <c r="R607" s="195"/>
      <c r="S607" s="195"/>
      <c r="T607" s="180"/>
      <c r="U607" s="180"/>
      <c r="V607" s="200"/>
    </row>
    <row r="608" spans="2:22">
      <c r="B608" s="206" t="str">
        <f>IF('Formulario PPGR5'!$G608="","",CONCATENATE('Formulario PPGR5'!$C608,".",'Formulario PPGR5'!$D608,".",'Formulario PPGR5'!$E608,".",'Formulario PPGR5'!$F608))</f>
        <v/>
      </c>
      <c r="C608" s="206"/>
      <c r="D608" s="206" t="str">
        <f>IF('Formulario PPGR5'!$G608="","",'Formulario PPGR1'!#REF!)</f>
        <v/>
      </c>
      <c r="E608" s="206" t="str">
        <f>IF('Formulario PPGR5'!$G608="","",'Formulario PPGR1'!#REF!)</f>
        <v/>
      </c>
      <c r="F608" s="206" t="str">
        <f>IF('Formulario PPGR5'!$G608="","",'Formulario PPGR1'!#REF!)</f>
        <v/>
      </c>
      <c r="G608" s="192"/>
      <c r="H608" s="701"/>
      <c r="I608" s="734"/>
      <c r="J608" s="701"/>
      <c r="K608" s="699"/>
      <c r="L608" s="192"/>
      <c r="M608" s="211"/>
      <c r="N608" s="211"/>
      <c r="O608" s="212"/>
      <c r="P608" s="213"/>
      <c r="Q608" s="213"/>
      <c r="R608" s="195"/>
      <c r="S608" s="195"/>
      <c r="T608" s="180"/>
      <c r="U608" s="180"/>
      <c r="V608" s="200"/>
    </row>
    <row r="609" spans="2:22">
      <c r="B609" s="206" t="str">
        <f>IF('Formulario PPGR5'!$G609="","",CONCATENATE('Formulario PPGR5'!$C609,".",'Formulario PPGR5'!$D609,".",'Formulario PPGR5'!$E609,".",'Formulario PPGR5'!$F609))</f>
        <v/>
      </c>
      <c r="C609" s="206"/>
      <c r="D609" s="206" t="str">
        <f>IF('Formulario PPGR5'!$G609="","",'Formulario PPGR1'!#REF!)</f>
        <v/>
      </c>
      <c r="E609" s="206" t="str">
        <f>IF('Formulario PPGR5'!$G609="","",'Formulario PPGR1'!#REF!)</f>
        <v/>
      </c>
      <c r="F609" s="206" t="str">
        <f>IF('Formulario PPGR5'!$G609="","",'Formulario PPGR1'!#REF!)</f>
        <v/>
      </c>
      <c r="G609" s="192"/>
      <c r="H609" s="701"/>
      <c r="I609" s="734"/>
      <c r="J609" s="701"/>
      <c r="K609" s="699"/>
      <c r="L609" s="192"/>
      <c r="M609" s="211"/>
      <c r="N609" s="211"/>
      <c r="O609" s="212"/>
      <c r="P609" s="213"/>
      <c r="Q609" s="213"/>
      <c r="R609" s="195"/>
      <c r="S609" s="195"/>
      <c r="T609" s="180"/>
      <c r="U609" s="180"/>
      <c r="V609" s="200"/>
    </row>
    <row r="610" spans="2:22">
      <c r="B610" s="206" t="str">
        <f>IF('Formulario PPGR5'!$G610="","",CONCATENATE('Formulario PPGR5'!$C610,".",'Formulario PPGR5'!$D610,".",'Formulario PPGR5'!$E610,".",'Formulario PPGR5'!$F610))</f>
        <v/>
      </c>
      <c r="C610" s="206"/>
      <c r="D610" s="206" t="str">
        <f>IF('Formulario PPGR5'!$G610="","",'Formulario PPGR1'!#REF!)</f>
        <v/>
      </c>
      <c r="E610" s="206" t="str">
        <f>IF('Formulario PPGR5'!$G610="","",'Formulario PPGR1'!#REF!)</f>
        <v/>
      </c>
      <c r="F610" s="206" t="str">
        <f>IF('Formulario PPGR5'!$G610="","",'Formulario PPGR1'!#REF!)</f>
        <v/>
      </c>
      <c r="G610" s="192"/>
      <c r="H610" s="701"/>
      <c r="I610" s="734"/>
      <c r="J610" s="701"/>
      <c r="K610" s="699"/>
      <c r="L610" s="192"/>
      <c r="M610" s="211"/>
      <c r="N610" s="211"/>
      <c r="O610" s="212"/>
      <c r="P610" s="213"/>
      <c r="Q610" s="213"/>
      <c r="R610" s="195"/>
      <c r="S610" s="195"/>
      <c r="T610" s="180"/>
      <c r="U610" s="180"/>
      <c r="V610" s="200"/>
    </row>
    <row r="611" spans="2:22">
      <c r="B611" s="206" t="str">
        <f>IF('Formulario PPGR5'!$G611="","",CONCATENATE('Formulario PPGR5'!$C611,".",'Formulario PPGR5'!$D611,".",'Formulario PPGR5'!$E611,".",'Formulario PPGR5'!$F611))</f>
        <v/>
      </c>
      <c r="C611" s="206"/>
      <c r="D611" s="206" t="str">
        <f>IF('Formulario PPGR5'!$G611="","",'Formulario PPGR1'!#REF!)</f>
        <v/>
      </c>
      <c r="E611" s="206" t="str">
        <f>IF('Formulario PPGR5'!$G611="","",'Formulario PPGR1'!#REF!)</f>
        <v/>
      </c>
      <c r="F611" s="206" t="str">
        <f>IF('Formulario PPGR5'!$G611="","",'Formulario PPGR1'!#REF!)</f>
        <v/>
      </c>
      <c r="G611" s="192"/>
      <c r="H611" s="701"/>
      <c r="I611" s="734"/>
      <c r="J611" s="701"/>
      <c r="K611" s="699"/>
      <c r="L611" s="192"/>
      <c r="M611" s="211"/>
      <c r="N611" s="211"/>
      <c r="O611" s="212"/>
      <c r="P611" s="213"/>
      <c r="Q611" s="213"/>
      <c r="R611" s="195"/>
      <c r="S611" s="195"/>
      <c r="T611" s="180"/>
      <c r="U611" s="180"/>
      <c r="V611" s="200"/>
    </row>
    <row r="612" spans="2:22">
      <c r="B612" s="206" t="str">
        <f>IF('Formulario PPGR5'!$G612="","",CONCATENATE('Formulario PPGR5'!$C612,".",'Formulario PPGR5'!$D612,".",'Formulario PPGR5'!$E612,".",'Formulario PPGR5'!$F612))</f>
        <v/>
      </c>
      <c r="C612" s="206"/>
      <c r="D612" s="206" t="str">
        <f>IF('Formulario PPGR5'!$G612="","",'Formulario PPGR1'!#REF!)</f>
        <v/>
      </c>
      <c r="E612" s="206" t="str">
        <f>IF('Formulario PPGR5'!$G612="","",'Formulario PPGR1'!#REF!)</f>
        <v/>
      </c>
      <c r="F612" s="206" t="str">
        <f>IF('Formulario PPGR5'!$G612="","",'Formulario PPGR1'!#REF!)</f>
        <v/>
      </c>
      <c r="G612" s="192"/>
      <c r="H612" s="701"/>
      <c r="I612" s="734"/>
      <c r="J612" s="701"/>
      <c r="K612" s="699"/>
      <c r="L612" s="192"/>
      <c r="M612" s="211"/>
      <c r="N612" s="211"/>
      <c r="O612" s="212"/>
      <c r="P612" s="213"/>
      <c r="Q612" s="213"/>
      <c r="R612" s="195"/>
      <c r="S612" s="195"/>
      <c r="T612" s="180"/>
      <c r="U612" s="180"/>
      <c r="V612" s="200"/>
    </row>
    <row r="613" spans="2:22">
      <c r="B613" s="206" t="str">
        <f>IF('Formulario PPGR5'!$G613="","",CONCATENATE('Formulario PPGR5'!$C613,".",'Formulario PPGR5'!$D613,".",'Formulario PPGR5'!$E613,".",'Formulario PPGR5'!$F613))</f>
        <v/>
      </c>
      <c r="C613" s="206"/>
      <c r="D613" s="206" t="str">
        <f>IF('Formulario PPGR5'!$G613="","",'Formulario PPGR1'!#REF!)</f>
        <v/>
      </c>
      <c r="E613" s="206" t="str">
        <f>IF('Formulario PPGR5'!$G613="","",'Formulario PPGR1'!#REF!)</f>
        <v/>
      </c>
      <c r="F613" s="206" t="str">
        <f>IF('Formulario PPGR5'!$G613="","",'Formulario PPGR1'!#REF!)</f>
        <v/>
      </c>
      <c r="G613" s="192"/>
      <c r="H613" s="701"/>
      <c r="I613" s="734"/>
      <c r="J613" s="701"/>
      <c r="K613" s="699"/>
      <c r="L613" s="192"/>
      <c r="M613" s="211"/>
      <c r="N613" s="211"/>
      <c r="O613" s="212"/>
      <c r="P613" s="213"/>
      <c r="Q613" s="213"/>
      <c r="R613" s="195"/>
      <c r="S613" s="195"/>
      <c r="T613" s="180"/>
      <c r="U613" s="180"/>
      <c r="V613" s="200"/>
    </row>
    <row r="614" spans="2:22">
      <c r="B614" s="206" t="str">
        <f>IF('Formulario PPGR5'!$G614="","",CONCATENATE('Formulario PPGR5'!$C614,".",'Formulario PPGR5'!$D614,".",'Formulario PPGR5'!$E614,".",'Formulario PPGR5'!$F614))</f>
        <v/>
      </c>
      <c r="C614" s="206"/>
      <c r="D614" s="206" t="str">
        <f>IF('Formulario PPGR5'!$G614="","",'Formulario PPGR1'!#REF!)</f>
        <v/>
      </c>
      <c r="E614" s="206" t="str">
        <f>IF('Formulario PPGR5'!$G614="","",'Formulario PPGR1'!#REF!)</f>
        <v/>
      </c>
      <c r="F614" s="206" t="str">
        <f>IF('Formulario PPGR5'!$G614="","",'Formulario PPGR1'!#REF!)</f>
        <v/>
      </c>
      <c r="G614" s="192"/>
      <c r="H614" s="701"/>
      <c r="I614" s="734"/>
      <c r="J614" s="701"/>
      <c r="K614" s="699"/>
      <c r="L614" s="192"/>
      <c r="M614" s="211"/>
      <c r="N614" s="211"/>
      <c r="O614" s="212"/>
      <c r="P614" s="213"/>
      <c r="Q614" s="213"/>
      <c r="R614" s="195"/>
      <c r="S614" s="195"/>
      <c r="T614" s="180"/>
      <c r="U614" s="180"/>
      <c r="V614" s="200"/>
    </row>
    <row r="615" spans="2:22">
      <c r="B615" s="206" t="str">
        <f>IF('Formulario PPGR5'!$G615="","",CONCATENATE('Formulario PPGR5'!$C615,".",'Formulario PPGR5'!$D615,".",'Formulario PPGR5'!$E615,".",'Formulario PPGR5'!$F615))</f>
        <v/>
      </c>
      <c r="C615" s="206"/>
      <c r="D615" s="206" t="str">
        <f>IF('Formulario PPGR5'!$G615="","",'Formulario PPGR1'!#REF!)</f>
        <v/>
      </c>
      <c r="E615" s="206" t="str">
        <f>IF('Formulario PPGR5'!$G615="","",'Formulario PPGR1'!#REF!)</f>
        <v/>
      </c>
      <c r="F615" s="206" t="str">
        <f>IF('Formulario PPGR5'!$G615="","",'Formulario PPGR1'!#REF!)</f>
        <v/>
      </c>
      <c r="G615" s="192"/>
      <c r="H615" s="701"/>
      <c r="I615" s="734"/>
      <c r="J615" s="701"/>
      <c r="K615" s="699"/>
      <c r="L615" s="192"/>
      <c r="M615" s="211"/>
      <c r="N615" s="211"/>
      <c r="O615" s="212"/>
      <c r="P615" s="213"/>
      <c r="Q615" s="213"/>
      <c r="R615" s="195"/>
      <c r="S615" s="195"/>
      <c r="T615" s="180"/>
      <c r="U615" s="180"/>
      <c r="V615" s="200"/>
    </row>
    <row r="616" spans="2:22">
      <c r="B616" s="206" t="str">
        <f>IF('Formulario PPGR5'!$G616="","",CONCATENATE('Formulario PPGR5'!$C616,".",'Formulario PPGR5'!$D616,".",'Formulario PPGR5'!$E616,".",'Formulario PPGR5'!$F616))</f>
        <v/>
      </c>
      <c r="C616" s="206"/>
      <c r="D616" s="206" t="str">
        <f>IF('Formulario PPGR5'!$G616="","",'Formulario PPGR1'!#REF!)</f>
        <v/>
      </c>
      <c r="E616" s="206" t="str">
        <f>IF('Formulario PPGR5'!$G616="","",'Formulario PPGR1'!#REF!)</f>
        <v/>
      </c>
      <c r="F616" s="206" t="str">
        <f>IF('Formulario PPGR5'!$G616="","",'Formulario PPGR1'!#REF!)</f>
        <v/>
      </c>
      <c r="G616" s="192"/>
      <c r="H616" s="701"/>
      <c r="I616" s="734"/>
      <c r="J616" s="701"/>
      <c r="K616" s="699"/>
      <c r="L616" s="192"/>
      <c r="M616" s="211"/>
      <c r="N616" s="211"/>
      <c r="O616" s="212"/>
      <c r="P616" s="213"/>
      <c r="Q616" s="213"/>
      <c r="R616" s="195"/>
      <c r="S616" s="195"/>
      <c r="T616" s="180"/>
      <c r="U616" s="180"/>
      <c r="V616" s="200"/>
    </row>
    <row r="617" spans="2:22">
      <c r="B617" s="206" t="str">
        <f>IF('Formulario PPGR5'!$G617="","",CONCATENATE('Formulario PPGR5'!$C617,".",'Formulario PPGR5'!$D617,".",'Formulario PPGR5'!$E617,".",'Formulario PPGR5'!$F617))</f>
        <v/>
      </c>
      <c r="C617" s="206"/>
      <c r="D617" s="206" t="str">
        <f>IF('Formulario PPGR5'!$G617="","",'Formulario PPGR1'!#REF!)</f>
        <v/>
      </c>
      <c r="E617" s="206" t="str">
        <f>IF('Formulario PPGR5'!$G617="","",'Formulario PPGR1'!#REF!)</f>
        <v/>
      </c>
      <c r="F617" s="206" t="str">
        <f>IF('Formulario PPGR5'!$G617="","",'Formulario PPGR1'!#REF!)</f>
        <v/>
      </c>
      <c r="G617" s="192"/>
      <c r="H617" s="701"/>
      <c r="I617" s="734"/>
      <c r="J617" s="701"/>
      <c r="K617" s="699"/>
      <c r="L617" s="192"/>
      <c r="M617" s="211"/>
      <c r="N617" s="211"/>
      <c r="O617" s="212"/>
      <c r="P617" s="213"/>
      <c r="Q617" s="213"/>
      <c r="R617" s="195"/>
      <c r="S617" s="195"/>
      <c r="T617" s="180"/>
      <c r="U617" s="180"/>
      <c r="V617" s="200"/>
    </row>
    <row r="618" spans="2:22">
      <c r="B618" s="206" t="str">
        <f>IF('Formulario PPGR5'!$G618="","",CONCATENATE('Formulario PPGR5'!$C618,".",'Formulario PPGR5'!$D618,".",'Formulario PPGR5'!$E618,".",'Formulario PPGR5'!$F618))</f>
        <v/>
      </c>
      <c r="C618" s="206"/>
      <c r="D618" s="206" t="str">
        <f>IF('Formulario PPGR5'!$G618="","",'Formulario PPGR1'!#REF!)</f>
        <v/>
      </c>
      <c r="E618" s="206" t="str">
        <f>IF('Formulario PPGR5'!$G618="","",'Formulario PPGR1'!#REF!)</f>
        <v/>
      </c>
      <c r="F618" s="206" t="str">
        <f>IF('Formulario PPGR5'!$G618="","",'Formulario PPGR1'!#REF!)</f>
        <v/>
      </c>
      <c r="G618" s="192"/>
      <c r="H618" s="701"/>
      <c r="I618" s="734"/>
      <c r="J618" s="701"/>
      <c r="K618" s="699"/>
      <c r="L618" s="192"/>
      <c r="M618" s="211"/>
      <c r="N618" s="211"/>
      <c r="O618" s="212"/>
      <c r="P618" s="213"/>
      <c r="Q618" s="213"/>
      <c r="R618" s="195"/>
      <c r="S618" s="195"/>
      <c r="T618" s="180"/>
      <c r="U618" s="180"/>
      <c r="V618" s="200"/>
    </row>
    <row r="619" spans="2:22">
      <c r="B619" s="206" t="str">
        <f>IF('Formulario PPGR5'!$G619="","",CONCATENATE('Formulario PPGR5'!$C619,".",'Formulario PPGR5'!$D619,".",'Formulario PPGR5'!$E619,".",'Formulario PPGR5'!$F619))</f>
        <v/>
      </c>
      <c r="C619" s="206"/>
      <c r="D619" s="206" t="str">
        <f>IF('Formulario PPGR5'!$G619="","",'Formulario PPGR1'!#REF!)</f>
        <v/>
      </c>
      <c r="E619" s="206" t="str">
        <f>IF('Formulario PPGR5'!$G619="","",'Formulario PPGR1'!#REF!)</f>
        <v/>
      </c>
      <c r="F619" s="206" t="str">
        <f>IF('Formulario PPGR5'!$G619="","",'Formulario PPGR1'!#REF!)</f>
        <v/>
      </c>
      <c r="G619" s="192"/>
      <c r="H619" s="701"/>
      <c r="I619" s="734"/>
      <c r="J619" s="701"/>
      <c r="K619" s="699"/>
      <c r="L619" s="192"/>
      <c r="M619" s="211"/>
      <c r="N619" s="211"/>
      <c r="O619" s="212"/>
      <c r="P619" s="213"/>
      <c r="Q619" s="213"/>
      <c r="R619" s="195"/>
      <c r="S619" s="195"/>
      <c r="T619" s="180"/>
      <c r="U619" s="180"/>
      <c r="V619" s="200"/>
    </row>
    <row r="620" spans="2:22">
      <c r="B620" s="206" t="str">
        <f>IF('Formulario PPGR5'!$G620="","",CONCATENATE('Formulario PPGR5'!$C620,".",'Formulario PPGR5'!$D620,".",'Formulario PPGR5'!$E620,".",'Formulario PPGR5'!$F620))</f>
        <v/>
      </c>
      <c r="C620" s="206"/>
      <c r="D620" s="206" t="str">
        <f>IF('Formulario PPGR5'!$G620="","",'Formulario PPGR1'!#REF!)</f>
        <v/>
      </c>
      <c r="E620" s="206" t="str">
        <f>IF('Formulario PPGR5'!$G620="","",'Formulario PPGR1'!#REF!)</f>
        <v/>
      </c>
      <c r="F620" s="206" t="str">
        <f>IF('Formulario PPGR5'!$G620="","",'Formulario PPGR1'!#REF!)</f>
        <v/>
      </c>
      <c r="G620" s="192"/>
      <c r="H620" s="701"/>
      <c r="I620" s="734"/>
      <c r="J620" s="701"/>
      <c r="K620" s="698"/>
      <c r="L620" s="192"/>
      <c r="M620" s="211"/>
      <c r="N620" s="211"/>
      <c r="O620" s="212"/>
      <c r="P620" s="213"/>
      <c r="Q620" s="213"/>
      <c r="R620" s="195"/>
      <c r="S620" s="195"/>
      <c r="T620" s="180"/>
      <c r="U620" s="180"/>
      <c r="V620" s="200"/>
    </row>
    <row r="621" spans="2:22">
      <c r="B621" s="206" t="str">
        <f>IF('Formulario PPGR5'!$G621="","",CONCATENATE('Formulario PPGR5'!$C621,".",'Formulario PPGR5'!$D621,".",'Formulario PPGR5'!$E621,".",'Formulario PPGR5'!$F621))</f>
        <v/>
      </c>
      <c r="C621" s="206"/>
      <c r="D621" s="206" t="str">
        <f>IF('Formulario PPGR5'!$G621="","",'Formulario PPGR1'!#REF!)</f>
        <v/>
      </c>
      <c r="E621" s="206" t="str">
        <f>IF('Formulario PPGR5'!$G621="","",'Formulario PPGR1'!#REF!)</f>
        <v/>
      </c>
      <c r="F621" s="206" t="str">
        <f>IF('Formulario PPGR5'!$G621="","",'Formulario PPGR1'!#REF!)</f>
        <v/>
      </c>
      <c r="G621" s="192"/>
      <c r="H621" s="701"/>
      <c r="I621" s="734"/>
      <c r="J621" s="701"/>
      <c r="K621" s="698"/>
      <c r="L621" s="192"/>
      <c r="M621" s="211"/>
      <c r="N621" s="211"/>
      <c r="O621" s="212"/>
      <c r="P621" s="213"/>
      <c r="Q621" s="213"/>
      <c r="R621" s="195"/>
      <c r="S621" s="195"/>
      <c r="T621" s="180"/>
      <c r="U621" s="180"/>
      <c r="V621" s="200"/>
    </row>
    <row r="622" spans="2:22">
      <c r="B622" s="206" t="str">
        <f>IF('Formulario PPGR5'!$G622="","",CONCATENATE('Formulario PPGR5'!$C622,".",'Formulario PPGR5'!$D622,".",'Formulario PPGR5'!$E622,".",'Formulario PPGR5'!$F622))</f>
        <v/>
      </c>
      <c r="C622" s="206"/>
      <c r="D622" s="206" t="str">
        <f>IF('Formulario PPGR5'!$G622="","",'Formulario PPGR1'!#REF!)</f>
        <v/>
      </c>
      <c r="E622" s="206" t="str">
        <f>IF('Formulario PPGR5'!$G622="","",'Formulario PPGR1'!#REF!)</f>
        <v/>
      </c>
      <c r="F622" s="206" t="str">
        <f>IF('Formulario PPGR5'!$G622="","",'Formulario PPGR1'!#REF!)</f>
        <v/>
      </c>
      <c r="G622" s="192"/>
      <c r="H622" s="701"/>
      <c r="I622" s="734"/>
      <c r="J622" s="701"/>
      <c r="K622" s="698"/>
      <c r="L622" s="192"/>
      <c r="M622" s="211"/>
      <c r="N622" s="211"/>
      <c r="O622" s="212"/>
      <c r="P622" s="213"/>
      <c r="Q622" s="213"/>
      <c r="R622" s="195"/>
      <c r="S622" s="195"/>
      <c r="T622" s="180"/>
      <c r="U622" s="180"/>
      <c r="V622" s="200"/>
    </row>
    <row r="623" spans="2:22">
      <c r="B623" s="206" t="str">
        <f>IF('Formulario PPGR5'!$G623="","",CONCATENATE('Formulario PPGR5'!$C623,".",'Formulario PPGR5'!$D623,".",'Formulario PPGR5'!$E623,".",'Formulario PPGR5'!$F623))</f>
        <v/>
      </c>
      <c r="C623" s="206"/>
      <c r="D623" s="206" t="str">
        <f>IF('Formulario PPGR5'!$G623="","",'Formulario PPGR1'!#REF!)</f>
        <v/>
      </c>
      <c r="E623" s="206" t="str">
        <f>IF('Formulario PPGR5'!$G623="","",'Formulario PPGR1'!#REF!)</f>
        <v/>
      </c>
      <c r="F623" s="206" t="str">
        <f>IF('Formulario PPGR5'!$G623="","",'Formulario PPGR1'!#REF!)</f>
        <v/>
      </c>
      <c r="G623" s="192"/>
      <c r="H623" s="701"/>
      <c r="I623" s="734"/>
      <c r="J623" s="701"/>
      <c r="K623" s="698"/>
      <c r="L623" s="192"/>
      <c r="M623" s="211"/>
      <c r="N623" s="211"/>
      <c r="O623" s="212"/>
      <c r="P623" s="213"/>
      <c r="Q623" s="213"/>
      <c r="R623" s="195"/>
      <c r="S623" s="195"/>
      <c r="T623" s="180"/>
      <c r="U623" s="180"/>
      <c r="V623" s="200"/>
    </row>
    <row r="624" spans="2:22">
      <c r="B624" s="206" t="str">
        <f>IF('Formulario PPGR5'!$G624="","",CONCATENATE('Formulario PPGR5'!$C624,".",'Formulario PPGR5'!$D624,".",'Formulario PPGR5'!$E624,".",'Formulario PPGR5'!$F624))</f>
        <v/>
      </c>
      <c r="C624" s="206"/>
      <c r="D624" s="206" t="str">
        <f>IF('Formulario PPGR5'!$G624="","",'Formulario PPGR1'!#REF!)</f>
        <v/>
      </c>
      <c r="E624" s="206" t="str">
        <f>IF('Formulario PPGR5'!$G624="","",'Formulario PPGR1'!#REF!)</f>
        <v/>
      </c>
      <c r="F624" s="206" t="str">
        <f>IF('Formulario PPGR5'!$G624="","",'Formulario PPGR1'!#REF!)</f>
        <v/>
      </c>
      <c r="G624" s="192"/>
      <c r="H624" s="701"/>
      <c r="I624" s="734"/>
      <c r="J624" s="701"/>
      <c r="K624" s="698"/>
      <c r="L624" s="192"/>
      <c r="M624" s="211"/>
      <c r="N624" s="211"/>
      <c r="O624" s="212"/>
      <c r="P624" s="213"/>
      <c r="Q624" s="213"/>
      <c r="R624" s="195"/>
      <c r="S624" s="195"/>
      <c r="T624" s="180"/>
      <c r="U624" s="180"/>
      <c r="V624" s="200"/>
    </row>
    <row r="625" spans="2:22">
      <c r="B625" s="206" t="str">
        <f>IF('Formulario PPGR5'!$G625="","",CONCATENATE('Formulario PPGR5'!$C625,".",'Formulario PPGR5'!$D625,".",'Formulario PPGR5'!$E625,".",'Formulario PPGR5'!$F625))</f>
        <v/>
      </c>
      <c r="C625" s="206"/>
      <c r="D625" s="206" t="str">
        <f>IF('Formulario PPGR5'!$G625="","",'Formulario PPGR1'!#REF!)</f>
        <v/>
      </c>
      <c r="E625" s="206" t="str">
        <f>IF('Formulario PPGR5'!$G625="","",'Formulario PPGR1'!#REF!)</f>
        <v/>
      </c>
      <c r="F625" s="206" t="str">
        <f>IF('Formulario PPGR5'!$G625="","",'Formulario PPGR1'!#REF!)</f>
        <v/>
      </c>
      <c r="G625" s="192"/>
      <c r="H625" s="701"/>
      <c r="I625" s="734"/>
      <c r="J625" s="701"/>
      <c r="K625" s="698"/>
      <c r="L625" s="192"/>
      <c r="M625" s="211"/>
      <c r="N625" s="211"/>
      <c r="O625" s="212"/>
      <c r="P625" s="213"/>
      <c r="Q625" s="213"/>
      <c r="R625" s="195"/>
      <c r="S625" s="195"/>
      <c r="T625" s="180"/>
      <c r="U625" s="180"/>
      <c r="V625" s="200"/>
    </row>
    <row r="626" spans="2:22">
      <c r="B626" s="206" t="str">
        <f>IF('Formulario PPGR5'!$G626="","",CONCATENATE('Formulario PPGR5'!$C626,".",'Formulario PPGR5'!$D626,".",'Formulario PPGR5'!$E626,".",'Formulario PPGR5'!$F626))</f>
        <v/>
      </c>
      <c r="C626" s="206"/>
      <c r="D626" s="206" t="str">
        <f>IF('Formulario PPGR5'!$G626="","",'Formulario PPGR1'!#REF!)</f>
        <v/>
      </c>
      <c r="E626" s="206" t="str">
        <f>IF('Formulario PPGR5'!$G626="","",'Formulario PPGR1'!#REF!)</f>
        <v/>
      </c>
      <c r="F626" s="206" t="str">
        <f>IF('Formulario PPGR5'!$G626="","",'Formulario PPGR1'!#REF!)</f>
        <v/>
      </c>
      <c r="G626" s="192"/>
      <c r="H626" s="701"/>
      <c r="I626" s="734"/>
      <c r="J626" s="701"/>
      <c r="K626" s="698"/>
      <c r="L626" s="192"/>
      <c r="M626" s="211"/>
      <c r="N626" s="211"/>
      <c r="O626" s="212"/>
      <c r="P626" s="213"/>
      <c r="Q626" s="213"/>
      <c r="R626" s="195"/>
      <c r="S626" s="195"/>
      <c r="T626" s="180"/>
      <c r="U626" s="180"/>
      <c r="V626" s="200"/>
    </row>
    <row r="627" spans="2:22">
      <c r="B627" s="206" t="str">
        <f>IF('Formulario PPGR5'!$G627="","",CONCATENATE('Formulario PPGR5'!$C627,".",'Formulario PPGR5'!$D627,".",'Formulario PPGR5'!$E627,".",'Formulario PPGR5'!$F627))</f>
        <v/>
      </c>
      <c r="C627" s="206"/>
      <c r="D627" s="206" t="str">
        <f>IF('Formulario PPGR5'!$G627="","",'Formulario PPGR1'!#REF!)</f>
        <v/>
      </c>
      <c r="E627" s="206" t="str">
        <f>IF('Formulario PPGR5'!$G627="","",'Formulario PPGR1'!#REF!)</f>
        <v/>
      </c>
      <c r="F627" s="206" t="str">
        <f>IF('Formulario PPGR5'!$G627="","",'Formulario PPGR1'!#REF!)</f>
        <v/>
      </c>
      <c r="G627" s="192"/>
      <c r="H627" s="701"/>
      <c r="I627" s="734"/>
      <c r="J627" s="701"/>
      <c r="K627" s="698"/>
      <c r="L627" s="192"/>
      <c r="M627" s="211"/>
      <c r="N627" s="211"/>
      <c r="O627" s="212"/>
      <c r="P627" s="213"/>
      <c r="Q627" s="213"/>
      <c r="R627" s="195"/>
      <c r="S627" s="195"/>
      <c r="T627" s="180"/>
      <c r="U627" s="180"/>
      <c r="V627" s="200"/>
    </row>
    <row r="628" spans="2:22">
      <c r="B628" s="206" t="str">
        <f>IF('Formulario PPGR5'!$G628="","",CONCATENATE('Formulario PPGR5'!$C628,".",'Formulario PPGR5'!$D628,".",'Formulario PPGR5'!$E628,".",'Formulario PPGR5'!$F628))</f>
        <v/>
      </c>
      <c r="C628" s="206"/>
      <c r="D628" s="206" t="str">
        <f>IF('Formulario PPGR5'!$G628="","",'Formulario PPGR1'!#REF!)</f>
        <v/>
      </c>
      <c r="E628" s="206" t="str">
        <f>IF('Formulario PPGR5'!$G628="","",'Formulario PPGR1'!#REF!)</f>
        <v/>
      </c>
      <c r="F628" s="206" t="str">
        <f>IF('Formulario PPGR5'!$G628="","",'Formulario PPGR1'!#REF!)</f>
        <v/>
      </c>
      <c r="G628" s="192"/>
      <c r="H628" s="701"/>
      <c r="I628" s="734"/>
      <c r="J628" s="701"/>
      <c r="K628" s="698"/>
      <c r="L628" s="192"/>
      <c r="M628" s="211"/>
      <c r="N628" s="211"/>
      <c r="O628" s="212"/>
      <c r="P628" s="213"/>
      <c r="Q628" s="213"/>
      <c r="R628" s="195"/>
      <c r="S628" s="195"/>
      <c r="T628" s="180"/>
      <c r="U628" s="180"/>
      <c r="V628" s="200"/>
    </row>
    <row r="629" spans="2:22">
      <c r="B629" s="206" t="str">
        <f>IF('Formulario PPGR5'!$G629="","",CONCATENATE('Formulario PPGR5'!$C629,".",'Formulario PPGR5'!$D629,".",'Formulario PPGR5'!$E629,".",'Formulario PPGR5'!$F629))</f>
        <v/>
      </c>
      <c r="C629" s="206"/>
      <c r="D629" s="206" t="str">
        <f>IF('Formulario PPGR5'!$G629="","",'Formulario PPGR1'!#REF!)</f>
        <v/>
      </c>
      <c r="E629" s="206" t="str">
        <f>IF('Formulario PPGR5'!$G629="","",'Formulario PPGR1'!#REF!)</f>
        <v/>
      </c>
      <c r="F629" s="206" t="str">
        <f>IF('Formulario PPGR5'!$G629="","",'Formulario PPGR1'!#REF!)</f>
        <v/>
      </c>
      <c r="G629" s="192"/>
      <c r="H629" s="701"/>
      <c r="I629" s="734"/>
      <c r="J629" s="701"/>
      <c r="K629" s="698"/>
      <c r="L629" s="192"/>
      <c r="M629" s="211"/>
      <c r="N629" s="211"/>
      <c r="O629" s="212"/>
      <c r="P629" s="213"/>
      <c r="Q629" s="213"/>
      <c r="R629" s="195"/>
      <c r="S629" s="195"/>
      <c r="T629" s="180"/>
      <c r="U629" s="180"/>
      <c r="V629" s="200"/>
    </row>
    <row r="630" spans="2:22">
      <c r="B630" s="206" t="str">
        <f>IF('Formulario PPGR5'!$G630="","",CONCATENATE('Formulario PPGR5'!$C630,".",'Formulario PPGR5'!$D630,".",'Formulario PPGR5'!$E630,".",'Formulario PPGR5'!$F630))</f>
        <v/>
      </c>
      <c r="C630" s="206"/>
      <c r="D630" s="206" t="str">
        <f>IF('Formulario PPGR5'!$G630="","",'Formulario PPGR1'!#REF!)</f>
        <v/>
      </c>
      <c r="E630" s="206" t="str">
        <f>IF('Formulario PPGR5'!$G630="","",'Formulario PPGR1'!#REF!)</f>
        <v/>
      </c>
      <c r="F630" s="206" t="str">
        <f>IF('Formulario PPGR5'!$G630="","",'Formulario PPGR1'!#REF!)</f>
        <v/>
      </c>
      <c r="G630" s="192"/>
      <c r="H630" s="701"/>
      <c r="I630" s="734"/>
      <c r="J630" s="701"/>
      <c r="K630" s="698"/>
      <c r="L630" s="192"/>
      <c r="M630" s="211"/>
      <c r="N630" s="211"/>
      <c r="O630" s="212"/>
      <c r="P630" s="213"/>
      <c r="Q630" s="213"/>
      <c r="R630" s="195"/>
      <c r="S630" s="195"/>
      <c r="T630" s="180"/>
      <c r="U630" s="180"/>
      <c r="V630" s="200"/>
    </row>
    <row r="631" spans="2:22">
      <c r="B631" s="206" t="str">
        <f>IF('Formulario PPGR5'!$G631="","",CONCATENATE('Formulario PPGR5'!$C631,".",'Formulario PPGR5'!$D631,".",'Formulario PPGR5'!$E631,".",'Formulario PPGR5'!$F631))</f>
        <v/>
      </c>
      <c r="C631" s="206"/>
      <c r="D631" s="206" t="str">
        <f>IF('Formulario PPGR5'!$G631="","",'Formulario PPGR1'!#REF!)</f>
        <v/>
      </c>
      <c r="E631" s="206" t="str">
        <f>IF('Formulario PPGR5'!$G631="","",'Formulario PPGR1'!#REF!)</f>
        <v/>
      </c>
      <c r="F631" s="206" t="str">
        <f>IF('Formulario PPGR5'!$G631="","",'Formulario PPGR1'!#REF!)</f>
        <v/>
      </c>
      <c r="G631" s="192"/>
      <c r="H631" s="701"/>
      <c r="I631" s="734"/>
      <c r="J631" s="701"/>
      <c r="K631" s="698"/>
      <c r="L631" s="192"/>
      <c r="M631" s="211"/>
      <c r="N631" s="211"/>
      <c r="O631" s="212"/>
      <c r="P631" s="213"/>
      <c r="Q631" s="213"/>
      <c r="R631" s="195"/>
      <c r="S631" s="195"/>
      <c r="T631" s="180"/>
      <c r="U631" s="180"/>
      <c r="V631" s="200"/>
    </row>
    <row r="632" spans="2:22">
      <c r="B632" s="206" t="str">
        <f>IF('Formulario PPGR5'!$G632="","",CONCATENATE('Formulario PPGR5'!$C632,".",'Formulario PPGR5'!$D632,".",'Formulario PPGR5'!$E632,".",'Formulario PPGR5'!$F632))</f>
        <v/>
      </c>
      <c r="C632" s="206"/>
      <c r="D632" s="206" t="str">
        <f>IF('Formulario PPGR5'!$G632="","",'Formulario PPGR1'!#REF!)</f>
        <v/>
      </c>
      <c r="E632" s="206" t="str">
        <f>IF('Formulario PPGR5'!$G632="","",'Formulario PPGR1'!#REF!)</f>
        <v/>
      </c>
      <c r="F632" s="206" t="str">
        <f>IF('Formulario PPGR5'!$G632="","",'Formulario PPGR1'!#REF!)</f>
        <v/>
      </c>
      <c r="G632" s="192"/>
      <c r="H632" s="701"/>
      <c r="I632" s="734"/>
      <c r="J632" s="701"/>
      <c r="K632" s="698"/>
      <c r="L632" s="192"/>
      <c r="M632" s="211"/>
      <c r="N632" s="211"/>
      <c r="O632" s="212"/>
      <c r="P632" s="213"/>
      <c r="Q632" s="213"/>
      <c r="R632" s="195"/>
      <c r="S632" s="195"/>
      <c r="T632" s="180"/>
      <c r="U632" s="180"/>
      <c r="V632" s="200"/>
    </row>
    <row r="633" spans="2:22">
      <c r="B633" s="206" t="str">
        <f>IF('Formulario PPGR5'!$G633="","",CONCATENATE('Formulario PPGR5'!$C633,".",'Formulario PPGR5'!$D633,".",'Formulario PPGR5'!$E633,".",'Formulario PPGR5'!$F633))</f>
        <v/>
      </c>
      <c r="C633" s="206"/>
      <c r="D633" s="206" t="str">
        <f>IF('Formulario PPGR5'!$G633="","",'Formulario PPGR1'!#REF!)</f>
        <v/>
      </c>
      <c r="E633" s="206" t="str">
        <f>IF('Formulario PPGR5'!$G633="","",'Formulario PPGR1'!#REF!)</f>
        <v/>
      </c>
      <c r="F633" s="206" t="str">
        <f>IF('Formulario PPGR5'!$G633="","",'Formulario PPGR1'!#REF!)</f>
        <v/>
      </c>
      <c r="G633" s="192"/>
      <c r="H633" s="701"/>
      <c r="I633" s="734"/>
      <c r="J633" s="701"/>
      <c r="K633" s="698"/>
      <c r="L633" s="192"/>
      <c r="M633" s="211"/>
      <c r="N633" s="211"/>
      <c r="O633" s="212"/>
      <c r="P633" s="213"/>
      <c r="Q633" s="213"/>
      <c r="R633" s="195"/>
      <c r="S633" s="195"/>
      <c r="T633" s="180"/>
      <c r="U633" s="180"/>
      <c r="V633" s="200"/>
    </row>
    <row r="634" spans="2:22">
      <c r="B634" s="206" t="str">
        <f>IF('Formulario PPGR5'!$G634="","",CONCATENATE('Formulario PPGR5'!$C634,".",'Formulario PPGR5'!$D634,".",'Formulario PPGR5'!$E634,".",'Formulario PPGR5'!$F634))</f>
        <v/>
      </c>
      <c r="C634" s="206"/>
      <c r="D634" s="206" t="str">
        <f>IF('Formulario PPGR5'!$G634="","",'Formulario PPGR1'!#REF!)</f>
        <v/>
      </c>
      <c r="E634" s="206" t="str">
        <f>IF('Formulario PPGR5'!$G634="","",'Formulario PPGR1'!#REF!)</f>
        <v/>
      </c>
      <c r="F634" s="206" t="str">
        <f>IF('Formulario PPGR5'!$G634="","",'Formulario PPGR1'!#REF!)</f>
        <v/>
      </c>
      <c r="G634" s="192"/>
      <c r="H634" s="701"/>
      <c r="I634" s="734"/>
      <c r="J634" s="701"/>
      <c r="K634" s="698"/>
      <c r="L634" s="192"/>
      <c r="M634" s="211"/>
      <c r="N634" s="211"/>
      <c r="O634" s="212"/>
      <c r="P634" s="213"/>
      <c r="Q634" s="213"/>
      <c r="R634" s="195"/>
      <c r="S634" s="195"/>
      <c r="T634" s="180"/>
      <c r="U634" s="180"/>
      <c r="V634" s="200"/>
    </row>
    <row r="635" spans="2:22">
      <c r="B635" s="206" t="str">
        <f>IF('Formulario PPGR5'!$G635="","",CONCATENATE('Formulario PPGR5'!$C635,".",'Formulario PPGR5'!$D635,".",'Formulario PPGR5'!$E635,".",'Formulario PPGR5'!$F635))</f>
        <v/>
      </c>
      <c r="C635" s="206"/>
      <c r="D635" s="206" t="str">
        <f>IF('Formulario PPGR5'!$G635="","",'Formulario PPGR1'!#REF!)</f>
        <v/>
      </c>
      <c r="E635" s="206" t="str">
        <f>IF('Formulario PPGR5'!$G635="","",'Formulario PPGR1'!#REF!)</f>
        <v/>
      </c>
      <c r="F635" s="206" t="str">
        <f>IF('Formulario PPGR5'!$G635="","",'Formulario PPGR1'!#REF!)</f>
        <v/>
      </c>
      <c r="G635" s="192"/>
      <c r="H635" s="701"/>
      <c r="I635" s="734"/>
      <c r="J635" s="701"/>
      <c r="K635" s="698"/>
      <c r="L635" s="192"/>
      <c r="M635" s="211"/>
      <c r="N635" s="211"/>
      <c r="O635" s="212"/>
      <c r="P635" s="213"/>
      <c r="Q635" s="213"/>
      <c r="R635" s="195"/>
      <c r="S635" s="195"/>
      <c r="T635" s="180"/>
      <c r="U635" s="180"/>
      <c r="V635" s="200"/>
    </row>
    <row r="636" spans="2:22">
      <c r="B636" s="206" t="str">
        <f>IF('Formulario PPGR5'!$G636="","",CONCATENATE('Formulario PPGR5'!$C636,".",'Formulario PPGR5'!$D636,".",'Formulario PPGR5'!$E636,".",'Formulario PPGR5'!$F636))</f>
        <v/>
      </c>
      <c r="C636" s="206"/>
      <c r="D636" s="206" t="str">
        <f>IF('Formulario PPGR5'!$G636="","",'Formulario PPGR1'!#REF!)</f>
        <v/>
      </c>
      <c r="E636" s="206" t="str">
        <f>IF('Formulario PPGR5'!$G636="","",'Formulario PPGR1'!#REF!)</f>
        <v/>
      </c>
      <c r="F636" s="206" t="str">
        <f>IF('Formulario PPGR5'!$G636="","",'Formulario PPGR1'!#REF!)</f>
        <v/>
      </c>
      <c r="G636" s="192"/>
      <c r="H636" s="701"/>
      <c r="I636" s="734"/>
      <c r="J636" s="701"/>
      <c r="K636" s="698"/>
      <c r="L636" s="192"/>
      <c r="M636" s="211"/>
      <c r="N636" s="211"/>
      <c r="O636" s="212"/>
      <c r="P636" s="213"/>
      <c r="Q636" s="213"/>
      <c r="R636" s="195"/>
      <c r="S636" s="195"/>
      <c r="T636" s="180"/>
      <c r="U636" s="180"/>
      <c r="V636" s="200"/>
    </row>
    <row r="637" spans="2:22">
      <c r="B637" s="206" t="str">
        <f>IF('Formulario PPGR5'!$G637="","",CONCATENATE('Formulario PPGR5'!$C637,".",'Formulario PPGR5'!$D637,".",'Formulario PPGR5'!$E637,".",'Formulario PPGR5'!$F637))</f>
        <v/>
      </c>
      <c r="C637" s="206"/>
      <c r="D637" s="206" t="str">
        <f>IF('Formulario PPGR5'!$G637="","",'Formulario PPGR1'!#REF!)</f>
        <v/>
      </c>
      <c r="E637" s="206" t="str">
        <f>IF('Formulario PPGR5'!$G637="","",'Formulario PPGR1'!#REF!)</f>
        <v/>
      </c>
      <c r="F637" s="206" t="str">
        <f>IF('Formulario PPGR5'!$G637="","",'Formulario PPGR1'!#REF!)</f>
        <v/>
      </c>
      <c r="G637" s="192"/>
      <c r="H637" s="701"/>
      <c r="I637" s="734"/>
      <c r="J637" s="701"/>
      <c r="K637" s="698"/>
      <c r="L637" s="192"/>
      <c r="M637" s="211"/>
      <c r="N637" s="211"/>
      <c r="O637" s="212"/>
      <c r="P637" s="213"/>
      <c r="Q637" s="213"/>
      <c r="R637" s="195"/>
      <c r="S637" s="195"/>
      <c r="T637" s="180"/>
      <c r="U637" s="180"/>
      <c r="V637" s="200"/>
    </row>
    <row r="638" spans="2:22">
      <c r="B638" s="206" t="str">
        <f>IF('Formulario PPGR5'!$G638="","",CONCATENATE('Formulario PPGR5'!$C638,".",'Formulario PPGR5'!$D638,".",'Formulario PPGR5'!$E638,".",'Formulario PPGR5'!$F638))</f>
        <v/>
      </c>
      <c r="C638" s="206"/>
      <c r="D638" s="206" t="str">
        <f>IF('Formulario PPGR5'!$G638="","",'Formulario PPGR1'!#REF!)</f>
        <v/>
      </c>
      <c r="E638" s="206" t="str">
        <f>IF('Formulario PPGR5'!$G638="","",'Formulario PPGR1'!#REF!)</f>
        <v/>
      </c>
      <c r="F638" s="206" t="str">
        <f>IF('Formulario PPGR5'!$G638="","",'Formulario PPGR1'!#REF!)</f>
        <v/>
      </c>
      <c r="G638" s="192"/>
      <c r="H638" s="701"/>
      <c r="I638" s="734"/>
      <c r="J638" s="701"/>
      <c r="K638" s="698"/>
      <c r="L638" s="192"/>
      <c r="M638" s="211"/>
      <c r="N638" s="211"/>
      <c r="O638" s="212"/>
      <c r="P638" s="213"/>
      <c r="Q638" s="213"/>
      <c r="R638" s="195"/>
      <c r="S638" s="195"/>
      <c r="T638" s="180"/>
      <c r="U638" s="180"/>
      <c r="V638" s="200"/>
    </row>
    <row r="639" spans="2:22">
      <c r="B639" s="206" t="str">
        <f>IF('Formulario PPGR5'!$G639="","",CONCATENATE('Formulario PPGR5'!$C639,".",'Formulario PPGR5'!$D639,".",'Formulario PPGR5'!$E639,".",'Formulario PPGR5'!$F639))</f>
        <v/>
      </c>
      <c r="C639" s="206"/>
      <c r="D639" s="206" t="str">
        <f>IF('Formulario PPGR5'!$G639="","",'Formulario PPGR1'!#REF!)</f>
        <v/>
      </c>
      <c r="E639" s="206" t="str">
        <f>IF('Formulario PPGR5'!$G639="","",'Formulario PPGR1'!#REF!)</f>
        <v/>
      </c>
      <c r="F639" s="206" t="str">
        <f>IF('Formulario PPGR5'!$G639="","",'Formulario PPGR1'!#REF!)</f>
        <v/>
      </c>
      <c r="G639" s="192"/>
      <c r="H639" s="701"/>
      <c r="I639" s="734"/>
      <c r="J639" s="701"/>
      <c r="K639" s="698"/>
      <c r="L639" s="192"/>
      <c r="M639" s="211"/>
      <c r="N639" s="211"/>
      <c r="O639" s="212"/>
      <c r="P639" s="213"/>
      <c r="Q639" s="213"/>
      <c r="R639" s="195"/>
      <c r="S639" s="195"/>
      <c r="T639" s="180"/>
      <c r="U639" s="180"/>
      <c r="V639" s="200"/>
    </row>
    <row r="640" spans="2:22">
      <c r="B640" s="206" t="str">
        <f>IF('Formulario PPGR5'!$G640="","",CONCATENATE('Formulario PPGR5'!$C640,".",'Formulario PPGR5'!$D640,".",'Formulario PPGR5'!$E640,".",'Formulario PPGR5'!$F640))</f>
        <v/>
      </c>
      <c r="C640" s="206"/>
      <c r="D640" s="206" t="str">
        <f>IF('Formulario PPGR5'!$G640="","",'Formulario PPGR1'!#REF!)</f>
        <v/>
      </c>
      <c r="E640" s="206" t="str">
        <f>IF('Formulario PPGR5'!$G640="","",'Formulario PPGR1'!#REF!)</f>
        <v/>
      </c>
      <c r="F640" s="206" t="str">
        <f>IF('Formulario PPGR5'!$G640="","",'Formulario PPGR1'!#REF!)</f>
        <v/>
      </c>
      <c r="G640" s="192"/>
      <c r="H640" s="701"/>
      <c r="I640" s="734"/>
      <c r="J640" s="701"/>
      <c r="K640" s="698"/>
      <c r="L640" s="192"/>
      <c r="M640" s="211"/>
      <c r="N640" s="211"/>
      <c r="O640" s="212"/>
      <c r="P640" s="213"/>
      <c r="Q640" s="213"/>
      <c r="R640" s="195"/>
      <c r="S640" s="195"/>
      <c r="T640" s="180"/>
      <c r="U640" s="180"/>
      <c r="V640" s="200"/>
    </row>
    <row r="641" spans="2:22">
      <c r="B641" s="206" t="str">
        <f>IF('Formulario PPGR5'!$G641="","",CONCATENATE('Formulario PPGR5'!$C641,".",'Formulario PPGR5'!$D641,".",'Formulario PPGR5'!$E641,".",'Formulario PPGR5'!$F641))</f>
        <v/>
      </c>
      <c r="C641" s="206"/>
      <c r="D641" s="206" t="str">
        <f>IF('Formulario PPGR5'!$G641="","",'Formulario PPGR1'!#REF!)</f>
        <v/>
      </c>
      <c r="E641" s="206" t="str">
        <f>IF('Formulario PPGR5'!$G641="","",'Formulario PPGR1'!#REF!)</f>
        <v/>
      </c>
      <c r="F641" s="206" t="str">
        <f>IF('Formulario PPGR5'!$G641="","",'Formulario PPGR1'!#REF!)</f>
        <v/>
      </c>
      <c r="G641" s="192"/>
      <c r="H641" s="701"/>
      <c r="I641" s="734"/>
      <c r="J641" s="701"/>
      <c r="K641" s="698"/>
      <c r="L641" s="192"/>
      <c r="M641" s="211"/>
      <c r="N641" s="211"/>
      <c r="O641" s="212"/>
      <c r="P641" s="213"/>
      <c r="Q641" s="213"/>
      <c r="R641" s="195"/>
      <c r="S641" s="195"/>
      <c r="T641" s="180"/>
      <c r="U641" s="180"/>
      <c r="V641" s="200"/>
    </row>
    <row r="642" spans="2:22">
      <c r="B642" s="206" t="str">
        <f>IF('Formulario PPGR5'!$G642="","",CONCATENATE('Formulario PPGR5'!$C642,".",'Formulario PPGR5'!$D642,".",'Formulario PPGR5'!$E642,".",'Formulario PPGR5'!$F642))</f>
        <v/>
      </c>
      <c r="C642" s="206"/>
      <c r="D642" s="206" t="str">
        <f>IF('Formulario PPGR5'!$G642="","",'Formulario PPGR1'!#REF!)</f>
        <v/>
      </c>
      <c r="E642" s="206" t="str">
        <f>IF('Formulario PPGR5'!$G642="","",'Formulario PPGR1'!#REF!)</f>
        <v/>
      </c>
      <c r="F642" s="206" t="str">
        <f>IF('Formulario PPGR5'!$G642="","",'Formulario PPGR1'!#REF!)</f>
        <v/>
      </c>
      <c r="G642" s="192"/>
      <c r="H642" s="701"/>
      <c r="I642" s="734"/>
      <c r="J642" s="701"/>
      <c r="K642" s="698"/>
      <c r="L642" s="192"/>
      <c r="M642" s="211"/>
      <c r="N642" s="211"/>
      <c r="O642" s="212"/>
      <c r="P642" s="213"/>
      <c r="Q642" s="213"/>
      <c r="R642" s="195"/>
      <c r="S642" s="195"/>
      <c r="T642" s="180"/>
      <c r="U642" s="180"/>
      <c r="V642" s="200"/>
    </row>
    <row r="643" spans="2:22">
      <c r="B643" s="206" t="str">
        <f>IF('Formulario PPGR5'!$G643="","",CONCATENATE('Formulario PPGR5'!$C643,".",'Formulario PPGR5'!$D643,".",'Formulario PPGR5'!$E643,".",'Formulario PPGR5'!$F643))</f>
        <v/>
      </c>
      <c r="C643" s="206"/>
      <c r="D643" s="206" t="str">
        <f>IF('Formulario PPGR5'!$G643="","",'Formulario PPGR1'!#REF!)</f>
        <v/>
      </c>
      <c r="E643" s="206" t="str">
        <f>IF('Formulario PPGR5'!$G643="","",'Formulario PPGR1'!#REF!)</f>
        <v/>
      </c>
      <c r="F643" s="206" t="str">
        <f>IF('Formulario PPGR5'!$G643="","",'Formulario PPGR1'!#REF!)</f>
        <v/>
      </c>
      <c r="G643" s="192"/>
      <c r="H643" s="701"/>
      <c r="I643" s="734"/>
      <c r="J643" s="701"/>
      <c r="K643" s="698"/>
      <c r="L643" s="192"/>
      <c r="M643" s="211"/>
      <c r="N643" s="211"/>
      <c r="O643" s="212"/>
      <c r="P643" s="213"/>
      <c r="Q643" s="213"/>
      <c r="R643" s="195"/>
      <c r="S643" s="195"/>
      <c r="T643" s="180"/>
      <c r="U643" s="180"/>
      <c r="V643" s="200"/>
    </row>
    <row r="644" spans="2:22">
      <c r="B644" s="206" t="str">
        <f>IF('Formulario PPGR5'!$G644="","",CONCATENATE('Formulario PPGR5'!$C644,".",'Formulario PPGR5'!$D644,".",'Formulario PPGR5'!$E644,".",'Formulario PPGR5'!$F644))</f>
        <v/>
      </c>
      <c r="C644" s="206"/>
      <c r="D644" s="206" t="str">
        <f>IF('Formulario PPGR5'!$G644="","",'Formulario PPGR1'!#REF!)</f>
        <v/>
      </c>
      <c r="E644" s="206" t="str">
        <f>IF('Formulario PPGR5'!$G644="","",'Formulario PPGR1'!#REF!)</f>
        <v/>
      </c>
      <c r="F644" s="206" t="str">
        <f>IF('Formulario PPGR5'!$G644="","",'Formulario PPGR1'!#REF!)</f>
        <v/>
      </c>
      <c r="G644" s="192"/>
      <c r="H644" s="701"/>
      <c r="I644" s="734"/>
      <c r="J644" s="701"/>
      <c r="K644" s="698"/>
      <c r="L644" s="192"/>
      <c r="M644" s="211"/>
      <c r="N644" s="211"/>
      <c r="O644" s="212"/>
      <c r="P644" s="213"/>
      <c r="Q644" s="213"/>
      <c r="R644" s="195"/>
      <c r="S644" s="195"/>
      <c r="T644" s="180"/>
      <c r="U644" s="180"/>
      <c r="V644" s="200"/>
    </row>
    <row r="645" spans="2:22">
      <c r="B645" s="206" t="str">
        <f>IF('Formulario PPGR5'!$G645="","",CONCATENATE('Formulario PPGR5'!$C645,".",'Formulario PPGR5'!$D645,".",'Formulario PPGR5'!$E645,".",'Formulario PPGR5'!$F645))</f>
        <v/>
      </c>
      <c r="C645" s="206"/>
      <c r="D645" s="206" t="str">
        <f>IF('Formulario PPGR5'!$G645="","",'Formulario PPGR1'!#REF!)</f>
        <v/>
      </c>
      <c r="E645" s="206" t="str">
        <f>IF('Formulario PPGR5'!$G645="","",'Formulario PPGR1'!#REF!)</f>
        <v/>
      </c>
      <c r="F645" s="206" t="str">
        <f>IF('Formulario PPGR5'!$G645="","",'Formulario PPGR1'!#REF!)</f>
        <v/>
      </c>
      <c r="G645" s="192"/>
      <c r="H645" s="701"/>
      <c r="I645" s="734"/>
      <c r="J645" s="701"/>
      <c r="K645" s="698"/>
      <c r="L645" s="192"/>
      <c r="M645" s="211"/>
      <c r="N645" s="211"/>
      <c r="O645" s="212"/>
      <c r="P645" s="213"/>
      <c r="Q645" s="213"/>
      <c r="R645" s="195"/>
      <c r="S645" s="195"/>
      <c r="T645" s="180"/>
      <c r="U645" s="180"/>
      <c r="V645" s="200"/>
    </row>
    <row r="646" spans="2:22">
      <c r="B646" s="206" t="str">
        <f>IF('Formulario PPGR5'!$G646="","",CONCATENATE('Formulario PPGR5'!$C646,".",'Formulario PPGR5'!$D646,".",'Formulario PPGR5'!$E646,".",'Formulario PPGR5'!$F646))</f>
        <v/>
      </c>
      <c r="C646" s="206"/>
      <c r="D646" s="206" t="str">
        <f>IF('Formulario PPGR5'!$G646="","",'Formulario PPGR1'!#REF!)</f>
        <v/>
      </c>
      <c r="E646" s="206" t="str">
        <f>IF('Formulario PPGR5'!$G646="","",'Formulario PPGR1'!#REF!)</f>
        <v/>
      </c>
      <c r="F646" s="206" t="str">
        <f>IF('Formulario PPGR5'!$G646="","",'Formulario PPGR1'!#REF!)</f>
        <v/>
      </c>
      <c r="G646" s="192"/>
      <c r="H646" s="701"/>
      <c r="I646" s="734"/>
      <c r="J646" s="701"/>
      <c r="K646" s="698"/>
      <c r="L646" s="192"/>
      <c r="M646" s="211"/>
      <c r="N646" s="211"/>
      <c r="O646" s="212"/>
      <c r="P646" s="213"/>
      <c r="Q646" s="213"/>
      <c r="R646" s="195"/>
      <c r="S646" s="195"/>
      <c r="T646" s="180"/>
      <c r="U646" s="180"/>
      <c r="V646" s="200"/>
    </row>
    <row r="647" spans="2:22">
      <c r="B647" s="206" t="str">
        <f>IF('Formulario PPGR5'!$G647="","",CONCATENATE('Formulario PPGR5'!$C647,".",'Formulario PPGR5'!$D647,".",'Formulario PPGR5'!$E647,".",'Formulario PPGR5'!$F647))</f>
        <v/>
      </c>
      <c r="C647" s="206"/>
      <c r="D647" s="206" t="str">
        <f>IF('Formulario PPGR5'!$G647="","",'Formulario PPGR1'!#REF!)</f>
        <v/>
      </c>
      <c r="E647" s="206" t="str">
        <f>IF('Formulario PPGR5'!$G647="","",'Formulario PPGR1'!#REF!)</f>
        <v/>
      </c>
      <c r="F647" s="206" t="str">
        <f>IF('Formulario PPGR5'!$G647="","",'Formulario PPGR1'!#REF!)</f>
        <v/>
      </c>
      <c r="G647" s="192"/>
      <c r="H647" s="701"/>
      <c r="I647" s="734"/>
      <c r="J647" s="701"/>
      <c r="K647" s="698"/>
      <c r="L647" s="192"/>
      <c r="M647" s="211"/>
      <c r="N647" s="211"/>
      <c r="O647" s="212"/>
      <c r="P647" s="213"/>
      <c r="Q647" s="213"/>
      <c r="R647" s="195"/>
      <c r="S647" s="195"/>
      <c r="T647" s="180"/>
      <c r="U647" s="180"/>
      <c r="V647" s="200"/>
    </row>
    <row r="648" spans="2:22">
      <c r="B648" s="206" t="str">
        <f>IF('Formulario PPGR5'!$G648="","",CONCATENATE('Formulario PPGR5'!$C648,".",'Formulario PPGR5'!$D648,".",'Formulario PPGR5'!$E648,".",'Formulario PPGR5'!$F648))</f>
        <v/>
      </c>
      <c r="C648" s="206"/>
      <c r="D648" s="206" t="str">
        <f>IF('Formulario PPGR5'!$G648="","",'Formulario PPGR1'!#REF!)</f>
        <v/>
      </c>
      <c r="E648" s="206" t="str">
        <f>IF('Formulario PPGR5'!$G648="","",'Formulario PPGR1'!#REF!)</f>
        <v/>
      </c>
      <c r="F648" s="206" t="str">
        <f>IF('Formulario PPGR5'!$G648="","",'Formulario PPGR1'!#REF!)</f>
        <v/>
      </c>
      <c r="G648" s="192"/>
      <c r="H648" s="701"/>
      <c r="I648" s="734"/>
      <c r="J648" s="701"/>
      <c r="K648" s="698"/>
      <c r="L648" s="192"/>
      <c r="M648" s="211"/>
      <c r="N648" s="211"/>
      <c r="O648" s="212"/>
      <c r="P648" s="213"/>
      <c r="Q648" s="213"/>
      <c r="R648" s="195"/>
      <c r="S648" s="195"/>
      <c r="T648" s="180"/>
      <c r="U648" s="180"/>
      <c r="V648" s="200"/>
    </row>
    <row r="649" spans="2:22">
      <c r="B649" s="206" t="str">
        <f>IF('Formulario PPGR5'!$G649="","",CONCATENATE('Formulario PPGR5'!$C649,".",'Formulario PPGR5'!$D649,".",'Formulario PPGR5'!$E649,".",'Formulario PPGR5'!$F649))</f>
        <v/>
      </c>
      <c r="C649" s="206"/>
      <c r="D649" s="206" t="str">
        <f>IF('Formulario PPGR5'!$G649="","",'Formulario PPGR1'!#REF!)</f>
        <v/>
      </c>
      <c r="E649" s="206" t="str">
        <f>IF('Formulario PPGR5'!$G649="","",'Formulario PPGR1'!#REF!)</f>
        <v/>
      </c>
      <c r="F649" s="206" t="str">
        <f>IF('Formulario PPGR5'!$G649="","",'Formulario PPGR1'!#REF!)</f>
        <v/>
      </c>
      <c r="G649" s="192"/>
      <c r="H649" s="701"/>
      <c r="I649" s="734"/>
      <c r="J649" s="701"/>
      <c r="K649" s="698"/>
      <c r="L649" s="192"/>
      <c r="M649" s="211"/>
      <c r="N649" s="211"/>
      <c r="O649" s="212"/>
      <c r="P649" s="213"/>
      <c r="Q649" s="213"/>
      <c r="R649" s="195"/>
      <c r="S649" s="195"/>
      <c r="T649" s="180"/>
      <c r="U649" s="180"/>
      <c r="V649" s="200"/>
    </row>
    <row r="650" spans="2:22">
      <c r="B650" s="206" t="str">
        <f>IF('Formulario PPGR5'!$G650="","",CONCATENATE('Formulario PPGR5'!$C650,".",'Formulario PPGR5'!$D650,".",'Formulario PPGR5'!$E650,".",'Formulario PPGR5'!$F650))</f>
        <v/>
      </c>
      <c r="C650" s="206"/>
      <c r="D650" s="206" t="str">
        <f>IF('Formulario PPGR5'!$G650="","",'Formulario PPGR1'!#REF!)</f>
        <v/>
      </c>
      <c r="E650" s="206" t="str">
        <f>IF('Formulario PPGR5'!$G650="","",'Formulario PPGR1'!#REF!)</f>
        <v/>
      </c>
      <c r="F650" s="206" t="str">
        <f>IF('Formulario PPGR5'!$G650="","",'Formulario PPGR1'!#REF!)</f>
        <v/>
      </c>
      <c r="G650" s="192"/>
      <c r="H650" s="701"/>
      <c r="I650" s="734"/>
      <c r="J650" s="701"/>
      <c r="K650" s="698"/>
      <c r="L650" s="192"/>
      <c r="M650" s="211"/>
      <c r="N650" s="211"/>
      <c r="O650" s="212"/>
      <c r="P650" s="213"/>
      <c r="Q650" s="213"/>
      <c r="R650" s="195"/>
      <c r="S650" s="195"/>
      <c r="T650" s="180"/>
      <c r="U650" s="180"/>
      <c r="V650" s="200"/>
    </row>
    <row r="651" spans="2:22">
      <c r="B651" s="206" t="str">
        <f>IF('Formulario PPGR5'!$G651="","",CONCATENATE('Formulario PPGR5'!$C651,".",'Formulario PPGR5'!$D651,".",'Formulario PPGR5'!$E651,".",'Formulario PPGR5'!$F651))</f>
        <v/>
      </c>
      <c r="C651" s="206"/>
      <c r="D651" s="206" t="str">
        <f>IF('Formulario PPGR5'!$G651="","",'Formulario PPGR1'!#REF!)</f>
        <v/>
      </c>
      <c r="E651" s="206" t="str">
        <f>IF('Formulario PPGR5'!$G651="","",'Formulario PPGR1'!#REF!)</f>
        <v/>
      </c>
      <c r="F651" s="206" t="str">
        <f>IF('Formulario PPGR5'!$G651="","",'Formulario PPGR1'!#REF!)</f>
        <v/>
      </c>
      <c r="G651" s="192"/>
      <c r="H651" s="701"/>
      <c r="I651" s="734"/>
      <c r="J651" s="701"/>
      <c r="K651" s="698"/>
      <c r="L651" s="192"/>
      <c r="M651" s="211"/>
      <c r="N651" s="211"/>
      <c r="O651" s="212"/>
      <c r="P651" s="213"/>
      <c r="Q651" s="213"/>
      <c r="R651" s="195"/>
      <c r="S651" s="195"/>
      <c r="T651" s="180"/>
      <c r="U651" s="180"/>
      <c r="V651" s="200"/>
    </row>
    <row r="652" spans="2:22">
      <c r="B652" s="206" t="str">
        <f>IF('Formulario PPGR5'!$G652="","",CONCATENATE('Formulario PPGR5'!$C652,".",'Formulario PPGR5'!$D652,".",'Formulario PPGR5'!$E652,".",'Formulario PPGR5'!$F652))</f>
        <v/>
      </c>
      <c r="C652" s="206"/>
      <c r="D652" s="206" t="str">
        <f>IF('Formulario PPGR5'!$G652="","",'Formulario PPGR1'!#REF!)</f>
        <v/>
      </c>
      <c r="E652" s="206" t="str">
        <f>IF('Formulario PPGR5'!$G652="","",'Formulario PPGR1'!#REF!)</f>
        <v/>
      </c>
      <c r="F652" s="206" t="str">
        <f>IF('Formulario PPGR5'!$G652="","",'Formulario PPGR1'!#REF!)</f>
        <v/>
      </c>
      <c r="G652" s="192"/>
      <c r="H652" s="701"/>
      <c r="I652" s="734"/>
      <c r="J652" s="701"/>
      <c r="K652" s="698"/>
      <c r="L652" s="192"/>
      <c r="M652" s="211"/>
      <c r="N652" s="211"/>
      <c r="O652" s="212"/>
      <c r="P652" s="213"/>
      <c r="Q652" s="213"/>
      <c r="R652" s="195"/>
      <c r="S652" s="195"/>
      <c r="T652" s="180"/>
      <c r="U652" s="180"/>
      <c r="V652" s="200"/>
    </row>
    <row r="653" spans="2:22">
      <c r="B653" s="206" t="str">
        <f>IF('Formulario PPGR5'!$G653="","",CONCATENATE('Formulario PPGR5'!$C653,".",'Formulario PPGR5'!$D653,".",'Formulario PPGR5'!$E653,".",'Formulario PPGR5'!$F653))</f>
        <v/>
      </c>
      <c r="C653" s="206"/>
      <c r="D653" s="206" t="str">
        <f>IF('Formulario PPGR5'!$G653="","",'Formulario PPGR1'!#REF!)</f>
        <v/>
      </c>
      <c r="E653" s="206" t="str">
        <f>IF('Formulario PPGR5'!$G653="","",'Formulario PPGR1'!#REF!)</f>
        <v/>
      </c>
      <c r="F653" s="206" t="str">
        <f>IF('Formulario PPGR5'!$G653="","",'Formulario PPGR1'!#REF!)</f>
        <v/>
      </c>
      <c r="G653" s="192"/>
      <c r="H653" s="701"/>
      <c r="I653" s="734"/>
      <c r="J653" s="701"/>
      <c r="K653" s="698"/>
      <c r="L653" s="192"/>
      <c r="M653" s="211"/>
      <c r="N653" s="211"/>
      <c r="O653" s="212"/>
      <c r="P653" s="213"/>
      <c r="Q653" s="213"/>
      <c r="R653" s="195"/>
      <c r="S653" s="195"/>
      <c r="T653" s="180"/>
      <c r="U653" s="180"/>
      <c r="V653" s="200"/>
    </row>
    <row r="654" spans="2:22">
      <c r="B654" s="206" t="str">
        <f>IF('Formulario PPGR5'!$G654="","",CONCATENATE('Formulario PPGR5'!$C654,".",'Formulario PPGR5'!$D654,".",'Formulario PPGR5'!$E654,".",'Formulario PPGR5'!$F654))</f>
        <v/>
      </c>
      <c r="C654" s="206"/>
      <c r="D654" s="206" t="str">
        <f>IF('Formulario PPGR5'!$G654="","",'Formulario PPGR1'!#REF!)</f>
        <v/>
      </c>
      <c r="E654" s="206" t="str">
        <f>IF('Formulario PPGR5'!$G654="","",'Formulario PPGR1'!#REF!)</f>
        <v/>
      </c>
      <c r="F654" s="206" t="str">
        <f>IF('Formulario PPGR5'!$G654="","",'Formulario PPGR1'!#REF!)</f>
        <v/>
      </c>
      <c r="G654" s="192"/>
      <c r="H654" s="701"/>
      <c r="I654" s="734"/>
      <c r="J654" s="701"/>
      <c r="K654" s="698"/>
      <c r="L654" s="192"/>
      <c r="M654" s="211"/>
      <c r="N654" s="211"/>
      <c r="O654" s="212"/>
      <c r="P654" s="213"/>
      <c r="Q654" s="213"/>
      <c r="R654" s="195"/>
      <c r="S654" s="195"/>
      <c r="T654" s="180"/>
      <c r="U654" s="180"/>
      <c r="V654" s="200"/>
    </row>
    <row r="655" spans="2:22">
      <c r="B655" s="206" t="str">
        <f>IF('Formulario PPGR5'!$G655="","",CONCATENATE('Formulario PPGR5'!$C655,".",'Formulario PPGR5'!$D655,".",'Formulario PPGR5'!$E655,".",'Formulario PPGR5'!$F655))</f>
        <v/>
      </c>
      <c r="C655" s="206"/>
      <c r="D655" s="206" t="str">
        <f>IF('Formulario PPGR5'!$G655="","",'Formulario PPGR1'!#REF!)</f>
        <v/>
      </c>
      <c r="E655" s="206" t="str">
        <f>IF('Formulario PPGR5'!$G655="","",'Formulario PPGR1'!#REF!)</f>
        <v/>
      </c>
      <c r="F655" s="206" t="str">
        <f>IF('Formulario PPGR5'!$G655="","",'Formulario PPGR1'!#REF!)</f>
        <v/>
      </c>
      <c r="G655" s="192"/>
      <c r="H655" s="701"/>
      <c r="I655" s="734"/>
      <c r="J655" s="701"/>
      <c r="K655" s="698"/>
      <c r="L655" s="192"/>
      <c r="M655" s="211"/>
      <c r="N655" s="211"/>
      <c r="O655" s="212"/>
      <c r="P655" s="213"/>
      <c r="Q655" s="213"/>
      <c r="R655" s="195"/>
      <c r="S655" s="195"/>
      <c r="T655" s="180"/>
      <c r="U655" s="180"/>
      <c r="V655" s="200"/>
    </row>
    <row r="656" spans="2:22">
      <c r="B656" s="206" t="str">
        <f>IF('Formulario PPGR5'!$G656="","",CONCATENATE('Formulario PPGR5'!$C656,".",'Formulario PPGR5'!$D656,".",'Formulario PPGR5'!$E656,".",'Formulario PPGR5'!$F656))</f>
        <v/>
      </c>
      <c r="C656" s="206"/>
      <c r="D656" s="206" t="str">
        <f>IF('Formulario PPGR5'!$G656="","",'Formulario PPGR1'!#REF!)</f>
        <v/>
      </c>
      <c r="E656" s="206" t="str">
        <f>IF('Formulario PPGR5'!$G656="","",'Formulario PPGR1'!#REF!)</f>
        <v/>
      </c>
      <c r="F656" s="206" t="str">
        <f>IF('Formulario PPGR5'!$G656="","",'Formulario PPGR1'!#REF!)</f>
        <v/>
      </c>
      <c r="G656" s="192"/>
      <c r="H656" s="701"/>
      <c r="I656" s="734"/>
      <c r="J656" s="701"/>
      <c r="K656" s="701"/>
      <c r="L656" s="192"/>
      <c r="M656" s="211"/>
      <c r="N656" s="211"/>
      <c r="O656" s="212"/>
      <c r="P656" s="211"/>
      <c r="Q656" s="211"/>
      <c r="R656" s="194"/>
      <c r="S656" s="195"/>
      <c r="T656" s="180"/>
      <c r="U656" s="180"/>
      <c r="V656" s="200"/>
    </row>
    <row r="657" spans="2:22">
      <c r="B657" s="206" t="str">
        <f>IF('Formulario PPGR5'!$G657="","",CONCATENATE('Formulario PPGR5'!$C657,".",'Formulario PPGR5'!$D657,".",'Formulario PPGR5'!$E657,".",'Formulario PPGR5'!$F657))</f>
        <v/>
      </c>
      <c r="C657" s="206"/>
      <c r="D657" s="206" t="str">
        <f>IF('Formulario PPGR5'!$G657="","",'Formulario PPGR1'!#REF!)</f>
        <v/>
      </c>
      <c r="E657" s="206" t="str">
        <f>IF('Formulario PPGR5'!$G657="","",'Formulario PPGR1'!#REF!)</f>
        <v/>
      </c>
      <c r="F657" s="206" t="str">
        <f>IF('Formulario PPGR5'!$G657="","",'Formulario PPGR1'!#REF!)</f>
        <v/>
      </c>
      <c r="G657" s="192"/>
      <c r="H657" s="701"/>
      <c r="I657" s="734"/>
      <c r="J657" s="701"/>
      <c r="K657" s="699"/>
      <c r="L657" s="702"/>
      <c r="M657" s="703"/>
      <c r="N657" s="703"/>
      <c r="O657" s="212"/>
      <c r="P657" s="704"/>
      <c r="Q657" s="704"/>
      <c r="R657" s="700"/>
      <c r="S657" s="195"/>
      <c r="T657" s="180"/>
      <c r="U657" s="180"/>
      <c r="V657" s="200"/>
    </row>
    <row r="658" spans="2:22">
      <c r="B658" s="206" t="str">
        <f>IF('Formulario PPGR5'!$G658="","",CONCATENATE('Formulario PPGR5'!$C658,".",'Formulario PPGR5'!$D658,".",'Formulario PPGR5'!$E658,".",'Formulario PPGR5'!$F658))</f>
        <v/>
      </c>
      <c r="C658" s="206"/>
      <c r="D658" s="206" t="str">
        <f>IF('Formulario PPGR5'!$G658="","",'Formulario PPGR1'!#REF!)</f>
        <v/>
      </c>
      <c r="E658" s="206" t="str">
        <f>IF('Formulario PPGR5'!$G658="","",'Formulario PPGR1'!#REF!)</f>
        <v/>
      </c>
      <c r="F658" s="206" t="str">
        <f>IF('Formulario PPGR5'!$G658="","",'Formulario PPGR1'!#REF!)</f>
        <v/>
      </c>
      <c r="G658" s="192"/>
      <c r="H658" s="701"/>
      <c r="I658" s="734"/>
      <c r="J658" s="701"/>
      <c r="K658" s="699"/>
      <c r="L658" s="702"/>
      <c r="M658" s="703"/>
      <c r="N658" s="703"/>
      <c r="O658" s="212"/>
      <c r="P658" s="704"/>
      <c r="Q658" s="704"/>
      <c r="R658" s="700"/>
      <c r="S658" s="195"/>
      <c r="T658" s="180"/>
      <c r="U658" s="180"/>
      <c r="V658" s="200"/>
    </row>
    <row r="659" spans="2:22">
      <c r="B659" s="206" t="str">
        <f>IF('Formulario PPGR5'!$G659="","",CONCATENATE('Formulario PPGR5'!$C659,".",'Formulario PPGR5'!$D659,".",'Formulario PPGR5'!$E659,".",'Formulario PPGR5'!$F659))</f>
        <v/>
      </c>
      <c r="C659" s="206"/>
      <c r="D659" s="206" t="str">
        <f>IF('Formulario PPGR5'!$G659="","",'Formulario PPGR1'!#REF!)</f>
        <v/>
      </c>
      <c r="E659" s="206" t="str">
        <f>IF('Formulario PPGR5'!$G659="","",'Formulario PPGR1'!#REF!)</f>
        <v/>
      </c>
      <c r="F659" s="206" t="str">
        <f>IF('Formulario PPGR5'!$G659="","",'Formulario PPGR1'!#REF!)</f>
        <v/>
      </c>
      <c r="G659" s="192"/>
      <c r="H659" s="701"/>
      <c r="I659" s="734"/>
      <c r="J659" s="701"/>
      <c r="K659" s="699"/>
      <c r="L659" s="702"/>
      <c r="M659" s="703"/>
      <c r="N659" s="703"/>
      <c r="O659" s="212"/>
      <c r="P659" s="704"/>
      <c r="Q659" s="704"/>
      <c r="R659" s="700"/>
      <c r="S659" s="195"/>
      <c r="T659" s="180"/>
      <c r="U659" s="180"/>
      <c r="V659" s="200"/>
    </row>
    <row r="660" spans="2:22">
      <c r="B660" s="206" t="str">
        <f>IF('Formulario PPGR5'!$G660="","",CONCATENATE('Formulario PPGR5'!$C660,".",'Formulario PPGR5'!$D660,".",'Formulario PPGR5'!$E660,".",'Formulario PPGR5'!$F660))</f>
        <v/>
      </c>
      <c r="C660" s="206"/>
      <c r="D660" s="206" t="str">
        <f>IF('Formulario PPGR5'!$G660="","",'Formulario PPGR1'!#REF!)</f>
        <v/>
      </c>
      <c r="E660" s="206" t="str">
        <f>IF('Formulario PPGR5'!$G660="","",'Formulario PPGR1'!#REF!)</f>
        <v/>
      </c>
      <c r="F660" s="206" t="str">
        <f>IF('Formulario PPGR5'!$G660="","",'Formulario PPGR1'!#REF!)</f>
        <v/>
      </c>
      <c r="G660" s="192"/>
      <c r="H660" s="701"/>
      <c r="I660" s="734"/>
      <c r="J660" s="701"/>
      <c r="K660" s="699"/>
      <c r="L660" s="702"/>
      <c r="M660" s="703"/>
      <c r="N660" s="703"/>
      <c r="O660" s="212"/>
      <c r="P660" s="704"/>
      <c r="Q660" s="704"/>
      <c r="R660" s="700"/>
      <c r="S660" s="195"/>
      <c r="T660" s="180"/>
      <c r="U660" s="180"/>
      <c r="V660" s="200"/>
    </row>
    <row r="661" spans="2:22">
      <c r="B661" s="206" t="str">
        <f>IF('Formulario PPGR5'!$G661="","",CONCATENATE('Formulario PPGR5'!$C661,".",'Formulario PPGR5'!$D661,".",'Formulario PPGR5'!$E661,".",'Formulario PPGR5'!$F661))</f>
        <v/>
      </c>
      <c r="C661" s="206"/>
      <c r="D661" s="206" t="str">
        <f>IF('Formulario PPGR5'!$G661="","",'Formulario PPGR1'!#REF!)</f>
        <v/>
      </c>
      <c r="E661" s="206" t="str">
        <f>IF('Formulario PPGR5'!$G661="","",'Formulario PPGR1'!#REF!)</f>
        <v/>
      </c>
      <c r="F661" s="206" t="str">
        <f>IF('Formulario PPGR5'!$G661="","",'Formulario PPGR1'!#REF!)</f>
        <v/>
      </c>
      <c r="G661" s="192"/>
      <c r="H661" s="701"/>
      <c r="I661" s="734"/>
      <c r="J661" s="701"/>
      <c r="K661" s="699"/>
      <c r="L661" s="702"/>
      <c r="M661" s="703"/>
      <c r="N661" s="703"/>
      <c r="O661" s="212"/>
      <c r="P661" s="704"/>
      <c r="Q661" s="704"/>
      <c r="R661" s="700"/>
      <c r="S661" s="195"/>
      <c r="T661" s="180"/>
      <c r="U661" s="180"/>
      <c r="V661" s="200"/>
    </row>
    <row r="662" spans="2:22">
      <c r="B662" s="206" t="str">
        <f>IF('Formulario PPGR5'!$G662="","",CONCATENATE('Formulario PPGR5'!$C662,".",'Formulario PPGR5'!$D662,".",'Formulario PPGR5'!$E662,".",'Formulario PPGR5'!$F662))</f>
        <v/>
      </c>
      <c r="C662" s="206"/>
      <c r="D662" s="206" t="str">
        <f>IF('Formulario PPGR5'!$G662="","",'Formulario PPGR1'!#REF!)</f>
        <v/>
      </c>
      <c r="E662" s="206" t="str">
        <f>IF('Formulario PPGR5'!$G662="","",'Formulario PPGR1'!#REF!)</f>
        <v/>
      </c>
      <c r="F662" s="206" t="str">
        <f>IF('Formulario PPGR5'!$G662="","",'Formulario PPGR1'!#REF!)</f>
        <v/>
      </c>
      <c r="G662" s="192"/>
      <c r="H662" s="701"/>
      <c r="I662" s="734"/>
      <c r="J662" s="701"/>
      <c r="K662" s="699"/>
      <c r="L662" s="702"/>
      <c r="M662" s="703"/>
      <c r="N662" s="703"/>
      <c r="O662" s="212"/>
      <c r="P662" s="704"/>
      <c r="Q662" s="704"/>
      <c r="R662" s="700"/>
      <c r="S662" s="195"/>
      <c r="T662" s="180"/>
      <c r="U662" s="180"/>
      <c r="V662" s="200"/>
    </row>
    <row r="663" spans="2:22">
      <c r="B663" s="206" t="str">
        <f>IF('Formulario PPGR5'!$G663="","",CONCATENATE('Formulario PPGR5'!$C663,".",'Formulario PPGR5'!$D663,".",'Formulario PPGR5'!$E663,".",'Formulario PPGR5'!$F663))</f>
        <v/>
      </c>
      <c r="C663" s="206"/>
      <c r="D663" s="206" t="str">
        <f>IF('Formulario PPGR5'!$G663="","",'Formulario PPGR1'!#REF!)</f>
        <v/>
      </c>
      <c r="E663" s="206" t="str">
        <f>IF('Formulario PPGR5'!$G663="","",'Formulario PPGR1'!#REF!)</f>
        <v/>
      </c>
      <c r="F663" s="206" t="str">
        <f>IF('Formulario PPGR5'!$G663="","",'Formulario PPGR1'!#REF!)</f>
        <v/>
      </c>
      <c r="G663" s="192"/>
      <c r="H663" s="701"/>
      <c r="I663" s="734"/>
      <c r="J663" s="701"/>
      <c r="K663" s="699"/>
      <c r="L663" s="702"/>
      <c r="M663" s="703"/>
      <c r="N663" s="703"/>
      <c r="O663" s="212"/>
      <c r="P663" s="704"/>
      <c r="Q663" s="704"/>
      <c r="R663" s="700"/>
      <c r="S663" s="195"/>
      <c r="T663" s="180"/>
      <c r="U663" s="180"/>
      <c r="V663" s="200"/>
    </row>
    <row r="664" spans="2:22">
      <c r="B664" s="206" t="str">
        <f>IF('Formulario PPGR5'!$G664="","",CONCATENATE('Formulario PPGR5'!$C664,".",'Formulario PPGR5'!$D664,".",'Formulario PPGR5'!$E664,".",'Formulario PPGR5'!$F664))</f>
        <v/>
      </c>
      <c r="C664" s="206"/>
      <c r="D664" s="206" t="str">
        <f>IF('Formulario PPGR5'!$G664="","",'Formulario PPGR1'!#REF!)</f>
        <v/>
      </c>
      <c r="E664" s="206" t="str">
        <f>IF('Formulario PPGR5'!$G664="","",'Formulario PPGR1'!#REF!)</f>
        <v/>
      </c>
      <c r="F664" s="206" t="str">
        <f>IF('Formulario PPGR5'!$G664="","",'Formulario PPGR1'!#REF!)</f>
        <v/>
      </c>
      <c r="G664" s="192"/>
      <c r="H664" s="701"/>
      <c r="I664" s="734"/>
      <c r="J664" s="701"/>
      <c r="K664" s="699"/>
      <c r="L664" s="702"/>
      <c r="M664" s="703"/>
      <c r="N664" s="703"/>
      <c r="O664" s="212"/>
      <c r="P664" s="704"/>
      <c r="Q664" s="704"/>
      <c r="R664" s="700"/>
      <c r="S664" s="195"/>
      <c r="T664" s="180"/>
      <c r="U664" s="180"/>
      <c r="V664" s="200"/>
    </row>
    <row r="665" spans="2:22">
      <c r="B665" s="206" t="str">
        <f>IF('Formulario PPGR5'!$G665="","",CONCATENATE('Formulario PPGR5'!$C665,".",'Formulario PPGR5'!$D665,".",'Formulario PPGR5'!$E665,".",'Formulario PPGR5'!$F665))</f>
        <v/>
      </c>
      <c r="C665" s="206"/>
      <c r="D665" s="206" t="str">
        <f>IF('Formulario PPGR5'!$G665="","",'Formulario PPGR1'!#REF!)</f>
        <v/>
      </c>
      <c r="E665" s="206" t="str">
        <f>IF('Formulario PPGR5'!$G665="","",'Formulario PPGR1'!#REF!)</f>
        <v/>
      </c>
      <c r="F665" s="206" t="str">
        <f>IF('Formulario PPGR5'!$G665="","",'Formulario PPGR1'!#REF!)</f>
        <v/>
      </c>
      <c r="G665" s="192"/>
      <c r="H665" s="701"/>
      <c r="I665" s="734"/>
      <c r="J665" s="701"/>
      <c r="K665" s="698"/>
      <c r="L665" s="192"/>
      <c r="M665" s="211"/>
      <c r="N665" s="211"/>
      <c r="O665" s="212"/>
      <c r="P665" s="213"/>
      <c r="Q665" s="213"/>
      <c r="R665" s="195"/>
      <c r="S665" s="195"/>
      <c r="T665" s="180"/>
      <c r="U665" s="180"/>
      <c r="V665" s="200"/>
    </row>
    <row r="666" spans="2:22">
      <c r="B666" s="206" t="str">
        <f>IF('Formulario PPGR5'!$G666="","",CONCATENATE('Formulario PPGR5'!$C666,".",'Formulario PPGR5'!$D666,".",'Formulario PPGR5'!$E666,".",'Formulario PPGR5'!$F666))</f>
        <v/>
      </c>
      <c r="C666" s="206"/>
      <c r="D666" s="206" t="str">
        <f>IF('Formulario PPGR5'!$G666="","",'Formulario PPGR1'!#REF!)</f>
        <v/>
      </c>
      <c r="E666" s="206" t="str">
        <f>IF('Formulario PPGR5'!$G666="","",'Formulario PPGR1'!#REF!)</f>
        <v/>
      </c>
      <c r="F666" s="206" t="str">
        <f>IF('Formulario PPGR5'!$G666="","",'Formulario PPGR1'!#REF!)</f>
        <v/>
      </c>
      <c r="G666" s="192"/>
      <c r="H666" s="701"/>
      <c r="I666" s="734"/>
      <c r="J666" s="701"/>
      <c r="K666" s="698"/>
      <c r="L666" s="192"/>
      <c r="M666" s="211"/>
      <c r="N666" s="211"/>
      <c r="O666" s="212"/>
      <c r="P666" s="213"/>
      <c r="Q666" s="213"/>
      <c r="R666" s="195"/>
      <c r="S666" s="195"/>
      <c r="T666" s="180"/>
      <c r="U666" s="180"/>
      <c r="V666" s="200"/>
    </row>
    <row r="667" spans="2:22">
      <c r="B667" s="206" t="str">
        <f>IF('Formulario PPGR5'!$G667="","",CONCATENATE('Formulario PPGR5'!$C667,".",'Formulario PPGR5'!$D667,".",'Formulario PPGR5'!$E667,".",'Formulario PPGR5'!$F667))</f>
        <v/>
      </c>
      <c r="C667" s="206"/>
      <c r="D667" s="206" t="str">
        <f>IF('Formulario PPGR5'!$G667="","",'Formulario PPGR1'!#REF!)</f>
        <v/>
      </c>
      <c r="E667" s="206" t="str">
        <f>IF('Formulario PPGR5'!$G667="","",'Formulario PPGR1'!#REF!)</f>
        <v/>
      </c>
      <c r="F667" s="206" t="str">
        <f>IF('Formulario PPGR5'!$G667="","",'Formulario PPGR1'!#REF!)</f>
        <v/>
      </c>
      <c r="G667" s="192"/>
      <c r="H667" s="701"/>
      <c r="I667" s="734"/>
      <c r="J667" s="701"/>
      <c r="K667" s="698"/>
      <c r="L667" s="192"/>
      <c r="M667" s="211"/>
      <c r="N667" s="211"/>
      <c r="O667" s="212"/>
      <c r="P667" s="213"/>
      <c r="Q667" s="213"/>
      <c r="R667" s="195"/>
      <c r="S667" s="195"/>
      <c r="T667" s="180"/>
      <c r="U667" s="180"/>
      <c r="V667" s="200"/>
    </row>
    <row r="668" spans="2:22">
      <c r="B668" s="206" t="str">
        <f>IF('Formulario PPGR5'!$G668="","",CONCATENATE('Formulario PPGR5'!$C668,".",'Formulario PPGR5'!$D668,".",'Formulario PPGR5'!$E668,".",'Formulario PPGR5'!$F668))</f>
        <v/>
      </c>
      <c r="C668" s="206"/>
      <c r="D668" s="206" t="str">
        <f>IF('Formulario PPGR5'!$G668="","",'Formulario PPGR1'!#REF!)</f>
        <v/>
      </c>
      <c r="E668" s="206" t="str">
        <f>IF('Formulario PPGR5'!$G668="","",'Formulario PPGR1'!#REF!)</f>
        <v/>
      </c>
      <c r="F668" s="206" t="str">
        <f>IF('Formulario PPGR5'!$G668="","",'Formulario PPGR1'!#REF!)</f>
        <v/>
      </c>
      <c r="G668" s="192"/>
      <c r="H668" s="701"/>
      <c r="I668" s="734"/>
      <c r="J668" s="701"/>
      <c r="K668" s="698"/>
      <c r="L668" s="192"/>
      <c r="M668" s="211"/>
      <c r="N668" s="211"/>
      <c r="O668" s="212"/>
      <c r="P668" s="213"/>
      <c r="Q668" s="213"/>
      <c r="R668" s="195"/>
      <c r="S668" s="195"/>
      <c r="T668" s="180"/>
      <c r="U668" s="180"/>
      <c r="V668" s="200"/>
    </row>
    <row r="669" spans="2:22">
      <c r="B669" s="206" t="str">
        <f>IF('Formulario PPGR5'!$G669="","",CONCATENATE('Formulario PPGR5'!$C669,".",'Formulario PPGR5'!$D669,".",'Formulario PPGR5'!$E669,".",'Formulario PPGR5'!$F669))</f>
        <v/>
      </c>
      <c r="C669" s="206"/>
      <c r="D669" s="206" t="str">
        <f>IF('Formulario PPGR5'!$G669="","",'Formulario PPGR1'!#REF!)</f>
        <v/>
      </c>
      <c r="E669" s="206" t="str">
        <f>IF('Formulario PPGR5'!$G669="","",'Formulario PPGR1'!#REF!)</f>
        <v/>
      </c>
      <c r="F669" s="206" t="str">
        <f>IF('Formulario PPGR5'!$G669="","",'Formulario PPGR1'!#REF!)</f>
        <v/>
      </c>
      <c r="G669" s="192"/>
      <c r="H669" s="701"/>
      <c r="I669" s="734"/>
      <c r="J669" s="701"/>
      <c r="K669" s="698"/>
      <c r="L669" s="192"/>
      <c r="M669" s="211"/>
      <c r="N669" s="211"/>
      <c r="O669" s="212"/>
      <c r="P669" s="213"/>
      <c r="Q669" s="213"/>
      <c r="R669" s="195"/>
      <c r="S669" s="195"/>
      <c r="T669" s="180"/>
      <c r="U669" s="180"/>
      <c r="V669" s="200"/>
    </row>
    <row r="670" spans="2:22">
      <c r="B670" s="206" t="str">
        <f>IF('Formulario PPGR5'!$G670="","",CONCATENATE('Formulario PPGR5'!$C670,".",'Formulario PPGR5'!$D670,".",'Formulario PPGR5'!$E670,".",'Formulario PPGR5'!$F670))</f>
        <v/>
      </c>
      <c r="C670" s="206"/>
      <c r="D670" s="206" t="str">
        <f>IF('Formulario PPGR5'!$G670="","",'Formulario PPGR1'!#REF!)</f>
        <v/>
      </c>
      <c r="E670" s="206" t="str">
        <f>IF('Formulario PPGR5'!$G670="","",'Formulario PPGR1'!#REF!)</f>
        <v/>
      </c>
      <c r="F670" s="206" t="str">
        <f>IF('Formulario PPGR5'!$G670="","",'Formulario PPGR1'!#REF!)</f>
        <v/>
      </c>
      <c r="G670" s="192"/>
      <c r="H670" s="701"/>
      <c r="I670" s="734"/>
      <c r="J670" s="701"/>
      <c r="K670" s="698"/>
      <c r="L670" s="192"/>
      <c r="M670" s="211"/>
      <c r="N670" s="211"/>
      <c r="O670" s="212"/>
      <c r="P670" s="213"/>
      <c r="Q670" s="213"/>
      <c r="R670" s="195"/>
      <c r="S670" s="195"/>
      <c r="T670" s="180"/>
      <c r="U670" s="180"/>
      <c r="V670" s="200"/>
    </row>
    <row r="671" spans="2:22">
      <c r="B671" s="206" t="str">
        <f>IF('Formulario PPGR5'!$G671="","",CONCATENATE('Formulario PPGR5'!$C671,".",'Formulario PPGR5'!$D671,".",'Formulario PPGR5'!$E671,".",'Formulario PPGR5'!$F671))</f>
        <v/>
      </c>
      <c r="C671" s="206"/>
      <c r="D671" s="206" t="str">
        <f>IF('Formulario PPGR5'!$G671="","",'Formulario PPGR1'!#REF!)</f>
        <v/>
      </c>
      <c r="E671" s="206" t="str">
        <f>IF('Formulario PPGR5'!$G671="","",'Formulario PPGR1'!#REF!)</f>
        <v/>
      </c>
      <c r="F671" s="206" t="str">
        <f>IF('Formulario PPGR5'!$G671="","",'Formulario PPGR1'!#REF!)</f>
        <v/>
      </c>
      <c r="G671" s="192"/>
      <c r="H671" s="701"/>
      <c r="I671" s="734"/>
      <c r="J671" s="701"/>
      <c r="K671" s="698"/>
      <c r="L671" s="192"/>
      <c r="M671" s="211"/>
      <c r="N671" s="211"/>
      <c r="O671" s="212"/>
      <c r="P671" s="213"/>
      <c r="Q671" s="213"/>
      <c r="R671" s="195"/>
      <c r="S671" s="195"/>
      <c r="T671" s="180"/>
      <c r="U671" s="180"/>
      <c r="V671" s="200"/>
    </row>
    <row r="672" spans="2:22">
      <c r="B672" s="206" t="str">
        <f>IF('Formulario PPGR5'!$G672="","",CONCATENATE('Formulario PPGR5'!$C672,".",'Formulario PPGR5'!$D672,".",'Formulario PPGR5'!$E672,".",'Formulario PPGR5'!$F672))</f>
        <v/>
      </c>
      <c r="C672" s="206"/>
      <c r="D672" s="206" t="str">
        <f>IF('Formulario PPGR5'!$G672="","",'Formulario PPGR1'!#REF!)</f>
        <v/>
      </c>
      <c r="E672" s="206" t="str">
        <f>IF('Formulario PPGR5'!$G672="","",'Formulario PPGR1'!#REF!)</f>
        <v/>
      </c>
      <c r="F672" s="206" t="str">
        <f>IF('Formulario PPGR5'!$G672="","",'Formulario PPGR1'!#REF!)</f>
        <v/>
      </c>
      <c r="G672" s="192"/>
      <c r="H672" s="701"/>
      <c r="I672" s="734"/>
      <c r="J672" s="701"/>
      <c r="K672" s="698"/>
      <c r="L672" s="192"/>
      <c r="M672" s="211"/>
      <c r="N672" s="211"/>
      <c r="O672" s="212"/>
      <c r="P672" s="213"/>
      <c r="Q672" s="213"/>
      <c r="R672" s="195"/>
      <c r="S672" s="195"/>
      <c r="T672" s="180"/>
      <c r="U672" s="180"/>
      <c r="V672" s="200"/>
    </row>
    <row r="673" spans="2:22">
      <c r="B673" s="206" t="str">
        <f>IF('Formulario PPGR5'!$G673="","",CONCATENATE('Formulario PPGR5'!$C673,".",'Formulario PPGR5'!$D673,".",'Formulario PPGR5'!$E673,".",'Formulario PPGR5'!$F673))</f>
        <v/>
      </c>
      <c r="C673" s="206"/>
      <c r="D673" s="206" t="str">
        <f>IF('Formulario PPGR5'!$G673="","",'Formulario PPGR1'!#REF!)</f>
        <v/>
      </c>
      <c r="E673" s="206" t="str">
        <f>IF('Formulario PPGR5'!$G673="","",'Formulario PPGR1'!#REF!)</f>
        <v/>
      </c>
      <c r="F673" s="206" t="str">
        <f>IF('Formulario PPGR5'!$G673="","",'Formulario PPGR1'!#REF!)</f>
        <v/>
      </c>
      <c r="G673" s="192"/>
      <c r="H673" s="701"/>
      <c r="I673" s="734"/>
      <c r="J673" s="701"/>
      <c r="K673" s="698"/>
      <c r="L673" s="192"/>
      <c r="M673" s="211"/>
      <c r="N673" s="211"/>
      <c r="O673" s="212"/>
      <c r="P673" s="213"/>
      <c r="Q673" s="213"/>
      <c r="R673" s="195"/>
      <c r="S673" s="195"/>
      <c r="T673" s="180"/>
      <c r="U673" s="180"/>
      <c r="V673" s="200"/>
    </row>
    <row r="674" spans="2:22">
      <c r="B674" s="206" t="str">
        <f>IF('Formulario PPGR5'!$G674="","",CONCATENATE('Formulario PPGR5'!$C674,".",'Formulario PPGR5'!$D674,".",'Formulario PPGR5'!$E674,".",'Formulario PPGR5'!$F674))</f>
        <v/>
      </c>
      <c r="C674" s="206"/>
      <c r="D674" s="206" t="str">
        <f>IF('Formulario PPGR5'!$G674="","",'Formulario PPGR1'!#REF!)</f>
        <v/>
      </c>
      <c r="E674" s="206" t="str">
        <f>IF('Formulario PPGR5'!$G674="","",'Formulario PPGR1'!#REF!)</f>
        <v/>
      </c>
      <c r="F674" s="206" t="str">
        <f>IF('Formulario PPGR5'!$G674="","",'Formulario PPGR1'!#REF!)</f>
        <v/>
      </c>
      <c r="G674" s="192"/>
      <c r="H674" s="701"/>
      <c r="I674" s="734"/>
      <c r="J674" s="701"/>
      <c r="K674" s="698"/>
      <c r="L674" s="192"/>
      <c r="M674" s="211"/>
      <c r="N674" s="211"/>
      <c r="O674" s="212"/>
      <c r="P674" s="213"/>
      <c r="Q674" s="213"/>
      <c r="R674" s="195"/>
      <c r="S674" s="195"/>
      <c r="T674" s="180"/>
      <c r="U674" s="180"/>
      <c r="V674" s="200"/>
    </row>
    <row r="675" spans="2:22">
      <c r="B675" s="206" t="str">
        <f>IF('Formulario PPGR5'!$G675="","",CONCATENATE('Formulario PPGR5'!$C675,".",'Formulario PPGR5'!$D675,".",'Formulario PPGR5'!$E675,".",'Formulario PPGR5'!$F675))</f>
        <v/>
      </c>
      <c r="C675" s="206"/>
      <c r="D675" s="206" t="str">
        <f>IF('Formulario PPGR5'!$G675="","",'Formulario PPGR1'!#REF!)</f>
        <v/>
      </c>
      <c r="E675" s="206" t="str">
        <f>IF('Formulario PPGR5'!$G675="","",'Formulario PPGR1'!#REF!)</f>
        <v/>
      </c>
      <c r="F675" s="206" t="str">
        <f>IF('Formulario PPGR5'!$G675="","",'Formulario PPGR1'!#REF!)</f>
        <v/>
      </c>
      <c r="G675" s="192"/>
      <c r="H675" s="701"/>
      <c r="I675" s="734"/>
      <c r="J675" s="701"/>
      <c r="K675" s="698"/>
      <c r="L675" s="192"/>
      <c r="M675" s="211"/>
      <c r="N675" s="211"/>
      <c r="O675" s="212"/>
      <c r="P675" s="213"/>
      <c r="Q675" s="213"/>
      <c r="R675" s="195"/>
      <c r="S675" s="195"/>
      <c r="T675" s="180"/>
      <c r="U675" s="180"/>
      <c r="V675" s="200"/>
    </row>
    <row r="676" spans="2:22">
      <c r="B676" s="206" t="str">
        <f>IF('Formulario PPGR5'!$G676="","",CONCATENATE('Formulario PPGR5'!$C676,".",'Formulario PPGR5'!$D676,".",'Formulario PPGR5'!$E676,".",'Formulario PPGR5'!$F676))</f>
        <v/>
      </c>
      <c r="C676" s="206"/>
      <c r="D676" s="206" t="str">
        <f>IF('Formulario PPGR5'!$G676="","",'Formulario PPGR1'!#REF!)</f>
        <v/>
      </c>
      <c r="E676" s="206" t="str">
        <f>IF('Formulario PPGR5'!$G676="","",'Formulario PPGR1'!#REF!)</f>
        <v/>
      </c>
      <c r="F676" s="206" t="str">
        <f>IF('Formulario PPGR5'!$G676="","",'Formulario PPGR1'!#REF!)</f>
        <v/>
      </c>
      <c r="G676" s="192"/>
      <c r="H676" s="701"/>
      <c r="I676" s="734"/>
      <c r="J676" s="701"/>
      <c r="K676" s="698"/>
      <c r="L676" s="192"/>
      <c r="M676" s="211"/>
      <c r="N676" s="211"/>
      <c r="O676" s="212"/>
      <c r="P676" s="213"/>
      <c r="Q676" s="213"/>
      <c r="R676" s="195"/>
      <c r="S676" s="195"/>
      <c r="T676" s="180"/>
      <c r="U676" s="180"/>
      <c r="V676" s="200"/>
    </row>
    <row r="677" spans="2:22">
      <c r="B677" s="206" t="str">
        <f>IF('Formulario PPGR5'!$G677="","",CONCATENATE('Formulario PPGR5'!$C677,".",'Formulario PPGR5'!$D677,".",'Formulario PPGR5'!$E677,".",'Formulario PPGR5'!$F677))</f>
        <v/>
      </c>
      <c r="C677" s="206"/>
      <c r="D677" s="206" t="str">
        <f>IF('Formulario PPGR5'!$G677="","",'Formulario PPGR1'!#REF!)</f>
        <v/>
      </c>
      <c r="E677" s="206" t="str">
        <f>IF('Formulario PPGR5'!$G677="","",'Formulario PPGR1'!#REF!)</f>
        <v/>
      </c>
      <c r="F677" s="206" t="str">
        <f>IF('Formulario PPGR5'!$G677="","",'Formulario PPGR1'!#REF!)</f>
        <v/>
      </c>
      <c r="G677" s="192"/>
      <c r="H677" s="701"/>
      <c r="I677" s="734"/>
      <c r="J677" s="701"/>
      <c r="K677" s="698"/>
      <c r="L677" s="192"/>
      <c r="M677" s="211"/>
      <c r="N677" s="211"/>
      <c r="O677" s="212"/>
      <c r="P677" s="213"/>
      <c r="Q677" s="213"/>
      <c r="R677" s="195"/>
      <c r="S677" s="195"/>
      <c r="T677" s="180"/>
      <c r="U677" s="180"/>
      <c r="V677" s="200"/>
    </row>
    <row r="678" spans="2:22">
      <c r="B678" s="206" t="str">
        <f>IF('Formulario PPGR5'!$G678="","",CONCATENATE('Formulario PPGR5'!$C678,".",'Formulario PPGR5'!$D678,".",'Formulario PPGR5'!$E678,".",'Formulario PPGR5'!$F678))</f>
        <v/>
      </c>
      <c r="C678" s="206"/>
      <c r="D678" s="206" t="str">
        <f>IF('Formulario PPGR5'!$G678="","",'Formulario PPGR1'!#REF!)</f>
        <v/>
      </c>
      <c r="E678" s="206" t="str">
        <f>IF('Formulario PPGR5'!$G678="","",'Formulario PPGR1'!#REF!)</f>
        <v/>
      </c>
      <c r="F678" s="206" t="str">
        <f>IF('Formulario PPGR5'!$G678="","",'Formulario PPGR1'!#REF!)</f>
        <v/>
      </c>
      <c r="G678" s="192"/>
      <c r="H678" s="701"/>
      <c r="I678" s="734"/>
      <c r="J678" s="701"/>
      <c r="K678" s="698"/>
      <c r="L678" s="192"/>
      <c r="M678" s="211"/>
      <c r="N678" s="211"/>
      <c r="O678" s="212"/>
      <c r="P678" s="213"/>
      <c r="Q678" s="213"/>
      <c r="R678" s="195"/>
      <c r="S678" s="195"/>
      <c r="T678" s="180"/>
      <c r="U678" s="180"/>
      <c r="V678" s="200"/>
    </row>
    <row r="679" spans="2:22">
      <c r="B679" s="206" t="str">
        <f>IF('Formulario PPGR5'!$G679="","",CONCATENATE('Formulario PPGR5'!$C679,".",'Formulario PPGR5'!$D679,".",'Formulario PPGR5'!$E679,".",'Formulario PPGR5'!$F679))</f>
        <v/>
      </c>
      <c r="C679" s="206"/>
      <c r="D679" s="206" t="str">
        <f>IF('Formulario PPGR5'!$G679="","",'Formulario PPGR1'!#REF!)</f>
        <v/>
      </c>
      <c r="E679" s="206" t="str">
        <f>IF('Formulario PPGR5'!$G679="","",'Formulario PPGR1'!#REF!)</f>
        <v/>
      </c>
      <c r="F679" s="206" t="str">
        <f>IF('Formulario PPGR5'!$G679="","",'Formulario PPGR1'!#REF!)</f>
        <v/>
      </c>
      <c r="G679" s="192"/>
      <c r="H679" s="701"/>
      <c r="I679" s="734"/>
      <c r="J679" s="701"/>
      <c r="K679" s="698"/>
      <c r="L679" s="192"/>
      <c r="M679" s="211"/>
      <c r="N679" s="211"/>
      <c r="O679" s="212"/>
      <c r="P679" s="213"/>
      <c r="Q679" s="213"/>
      <c r="R679" s="195"/>
      <c r="S679" s="195"/>
      <c r="T679" s="180"/>
      <c r="U679" s="180"/>
      <c r="V679" s="200"/>
    </row>
    <row r="680" spans="2:22">
      <c r="B680" s="206" t="str">
        <f>IF('Formulario PPGR5'!$G680="","",CONCATENATE('Formulario PPGR5'!$C680,".",'Formulario PPGR5'!$D680,".",'Formulario PPGR5'!$E680,".",'Formulario PPGR5'!$F680))</f>
        <v/>
      </c>
      <c r="C680" s="206"/>
      <c r="D680" s="206" t="str">
        <f>IF('Formulario PPGR5'!$G680="","",'Formulario PPGR1'!#REF!)</f>
        <v/>
      </c>
      <c r="E680" s="206" t="str">
        <f>IF('Formulario PPGR5'!$G680="","",'Formulario PPGR1'!#REF!)</f>
        <v/>
      </c>
      <c r="F680" s="206" t="str">
        <f>IF('Formulario PPGR5'!$G680="","",'Formulario PPGR1'!#REF!)</f>
        <v/>
      </c>
      <c r="G680" s="192"/>
      <c r="H680" s="701"/>
      <c r="I680" s="734"/>
      <c r="J680" s="701"/>
      <c r="K680" s="698"/>
      <c r="L680" s="192"/>
      <c r="M680" s="211"/>
      <c r="N680" s="211"/>
      <c r="O680" s="212"/>
      <c r="P680" s="213"/>
      <c r="Q680" s="213"/>
      <c r="R680" s="195"/>
      <c r="S680" s="195"/>
      <c r="T680" s="180"/>
      <c r="U680" s="180"/>
      <c r="V680" s="200"/>
    </row>
    <row r="681" spans="2:22">
      <c r="B681" s="206" t="str">
        <f>IF('Formulario PPGR5'!$G681="","",CONCATENATE('Formulario PPGR5'!$C681,".",'Formulario PPGR5'!$D681,".",'Formulario PPGR5'!$E681,".",'Formulario PPGR5'!$F681))</f>
        <v/>
      </c>
      <c r="C681" s="206"/>
      <c r="D681" s="206" t="str">
        <f>IF('Formulario PPGR5'!$G681="","",'Formulario PPGR1'!#REF!)</f>
        <v/>
      </c>
      <c r="E681" s="206" t="str">
        <f>IF('Formulario PPGR5'!$G681="","",'Formulario PPGR1'!#REF!)</f>
        <v/>
      </c>
      <c r="F681" s="206" t="str">
        <f>IF('Formulario PPGR5'!$G681="","",'Formulario PPGR1'!#REF!)</f>
        <v/>
      </c>
      <c r="G681" s="192"/>
      <c r="H681" s="701"/>
      <c r="I681" s="734"/>
      <c r="J681" s="701"/>
      <c r="K681" s="698"/>
      <c r="L681" s="192"/>
      <c r="M681" s="211"/>
      <c r="N681" s="211"/>
      <c r="O681" s="212"/>
      <c r="P681" s="213"/>
      <c r="Q681" s="213"/>
      <c r="R681" s="195"/>
      <c r="S681" s="195"/>
      <c r="T681" s="180"/>
      <c r="U681" s="180"/>
      <c r="V681" s="200"/>
    </row>
    <row r="682" spans="2:22">
      <c r="B682" s="206" t="str">
        <f>IF('Formulario PPGR5'!$G682="","",CONCATENATE('Formulario PPGR5'!$C682,".",'Formulario PPGR5'!$D682,".",'Formulario PPGR5'!$E682,".",'Formulario PPGR5'!$F682))</f>
        <v/>
      </c>
      <c r="C682" s="206"/>
      <c r="D682" s="206" t="str">
        <f>IF('Formulario PPGR5'!$G682="","",'Formulario PPGR1'!#REF!)</f>
        <v/>
      </c>
      <c r="E682" s="206" t="str">
        <f>IF('Formulario PPGR5'!$G682="","",'Formulario PPGR1'!#REF!)</f>
        <v/>
      </c>
      <c r="F682" s="206" t="str">
        <f>IF('Formulario PPGR5'!$G682="","",'Formulario PPGR1'!#REF!)</f>
        <v/>
      </c>
      <c r="G682" s="192"/>
      <c r="H682" s="701"/>
      <c r="I682" s="734"/>
      <c r="J682" s="701"/>
      <c r="K682" s="698"/>
      <c r="L682" s="192"/>
      <c r="M682" s="211"/>
      <c r="N682" s="211"/>
      <c r="O682" s="212"/>
      <c r="P682" s="213"/>
      <c r="Q682" s="213"/>
      <c r="R682" s="195"/>
      <c r="S682" s="195"/>
      <c r="T682" s="180"/>
      <c r="U682" s="180"/>
      <c r="V682" s="200"/>
    </row>
    <row r="683" spans="2:22">
      <c r="B683" s="206" t="str">
        <f>IF('Formulario PPGR5'!$G683="","",CONCATENATE('Formulario PPGR5'!$C683,".",'Formulario PPGR5'!$D683,".",'Formulario PPGR5'!$E683,".",'Formulario PPGR5'!$F683))</f>
        <v/>
      </c>
      <c r="C683" s="206"/>
      <c r="D683" s="206" t="str">
        <f>IF('Formulario PPGR5'!$G683="","",'Formulario PPGR1'!#REF!)</f>
        <v/>
      </c>
      <c r="E683" s="206" t="str">
        <f>IF('Formulario PPGR5'!$G683="","",'Formulario PPGR1'!#REF!)</f>
        <v/>
      </c>
      <c r="F683" s="206" t="str">
        <f>IF('Formulario PPGR5'!$G683="","",'Formulario PPGR1'!#REF!)</f>
        <v/>
      </c>
      <c r="G683" s="192"/>
      <c r="H683" s="701"/>
      <c r="I683" s="734"/>
      <c r="J683" s="701"/>
      <c r="K683" s="698"/>
      <c r="L683" s="192"/>
      <c r="M683" s="211"/>
      <c r="N683" s="211"/>
      <c r="O683" s="212"/>
      <c r="P683" s="213"/>
      <c r="Q683" s="213"/>
      <c r="R683" s="195"/>
      <c r="S683" s="195"/>
      <c r="T683" s="180"/>
      <c r="U683" s="180"/>
      <c r="V683" s="200"/>
    </row>
    <row r="684" spans="2:22">
      <c r="B684" s="206" t="str">
        <f>IF('Formulario PPGR5'!$G684="","",CONCATENATE('Formulario PPGR5'!$C684,".",'Formulario PPGR5'!$D684,".",'Formulario PPGR5'!$E684,".",'Formulario PPGR5'!$F684))</f>
        <v/>
      </c>
      <c r="C684" s="206"/>
      <c r="D684" s="206" t="str">
        <f>IF('Formulario PPGR5'!$G684="","",'Formulario PPGR1'!#REF!)</f>
        <v/>
      </c>
      <c r="E684" s="206" t="str">
        <f>IF('Formulario PPGR5'!$G684="","",'Formulario PPGR1'!#REF!)</f>
        <v/>
      </c>
      <c r="F684" s="206" t="str">
        <f>IF('Formulario PPGR5'!$G684="","",'Formulario PPGR1'!#REF!)</f>
        <v/>
      </c>
      <c r="G684" s="192"/>
      <c r="H684" s="701"/>
      <c r="I684" s="734"/>
      <c r="J684" s="701"/>
      <c r="K684" s="698"/>
      <c r="L684" s="192"/>
      <c r="M684" s="211"/>
      <c r="N684" s="211"/>
      <c r="O684" s="212"/>
      <c r="P684" s="213"/>
      <c r="Q684" s="213"/>
      <c r="R684" s="195"/>
      <c r="S684" s="195"/>
      <c r="T684" s="180"/>
      <c r="U684" s="180"/>
      <c r="V684" s="200"/>
    </row>
    <row r="685" spans="2:22">
      <c r="B685" s="206" t="str">
        <f>IF('Formulario PPGR5'!$G685="","",CONCATENATE('Formulario PPGR5'!$C685,".",'Formulario PPGR5'!$D685,".",'Formulario PPGR5'!$E685,".",'Formulario PPGR5'!$F685))</f>
        <v/>
      </c>
      <c r="C685" s="206"/>
      <c r="D685" s="206" t="str">
        <f>IF('Formulario PPGR5'!$G685="","",'Formulario PPGR1'!#REF!)</f>
        <v/>
      </c>
      <c r="E685" s="206" t="str">
        <f>IF('Formulario PPGR5'!$G685="","",'Formulario PPGR1'!#REF!)</f>
        <v/>
      </c>
      <c r="F685" s="206" t="str">
        <f>IF('Formulario PPGR5'!$G685="","",'Formulario PPGR1'!#REF!)</f>
        <v/>
      </c>
      <c r="G685" s="192"/>
      <c r="H685" s="701"/>
      <c r="I685" s="734"/>
      <c r="J685" s="701"/>
      <c r="K685" s="698"/>
      <c r="L685" s="192"/>
      <c r="M685" s="211"/>
      <c r="N685" s="211"/>
      <c r="O685" s="212"/>
      <c r="P685" s="213"/>
      <c r="Q685" s="213"/>
      <c r="R685" s="195"/>
      <c r="S685" s="195"/>
      <c r="T685" s="180"/>
      <c r="U685" s="180"/>
      <c r="V685" s="200"/>
    </row>
    <row r="686" spans="2:22">
      <c r="B686" s="206" t="str">
        <f>IF('Formulario PPGR5'!$G686="","",CONCATENATE('Formulario PPGR5'!$C686,".",'Formulario PPGR5'!$D686,".",'Formulario PPGR5'!$E686,".",'Formulario PPGR5'!$F686))</f>
        <v/>
      </c>
      <c r="C686" s="206"/>
      <c r="D686" s="206" t="str">
        <f>IF('Formulario PPGR5'!$G686="","",'Formulario PPGR1'!#REF!)</f>
        <v/>
      </c>
      <c r="E686" s="206" t="str">
        <f>IF('Formulario PPGR5'!$G686="","",'Formulario PPGR1'!#REF!)</f>
        <v/>
      </c>
      <c r="F686" s="206" t="str">
        <f>IF('Formulario PPGR5'!$G686="","",'Formulario PPGR1'!#REF!)</f>
        <v/>
      </c>
      <c r="G686" s="192"/>
      <c r="H686" s="701"/>
      <c r="I686" s="734"/>
      <c r="J686" s="701"/>
      <c r="K686" s="698"/>
      <c r="L686" s="192"/>
      <c r="M686" s="211"/>
      <c r="N686" s="211"/>
      <c r="O686" s="212"/>
      <c r="P686" s="213"/>
      <c r="Q686" s="213"/>
      <c r="R686" s="195"/>
      <c r="S686" s="195"/>
      <c r="T686" s="180"/>
      <c r="U686" s="180"/>
      <c r="V686" s="200"/>
    </row>
    <row r="687" spans="2:22">
      <c r="B687" s="206" t="str">
        <f>IF('Formulario PPGR5'!$G687="","",CONCATENATE('Formulario PPGR5'!$C687,".",'Formulario PPGR5'!$D687,".",'Formulario PPGR5'!$E687,".",'Formulario PPGR5'!$F687))</f>
        <v/>
      </c>
      <c r="C687" s="206"/>
      <c r="D687" s="206" t="str">
        <f>IF('Formulario PPGR5'!$G687="","",'Formulario PPGR1'!#REF!)</f>
        <v/>
      </c>
      <c r="E687" s="206" t="str">
        <f>IF('Formulario PPGR5'!$G687="","",'Formulario PPGR1'!#REF!)</f>
        <v/>
      </c>
      <c r="F687" s="206" t="str">
        <f>IF('Formulario PPGR5'!$G687="","",'Formulario PPGR1'!#REF!)</f>
        <v/>
      </c>
      <c r="G687" s="192"/>
      <c r="H687" s="701"/>
      <c r="I687" s="734"/>
      <c r="J687" s="701"/>
      <c r="K687" s="698"/>
      <c r="L687" s="192"/>
      <c r="M687" s="211"/>
      <c r="N687" s="211"/>
      <c r="O687" s="212"/>
      <c r="P687" s="213"/>
      <c r="Q687" s="213"/>
      <c r="R687" s="195"/>
      <c r="S687" s="195"/>
      <c r="T687" s="180"/>
      <c r="U687" s="180"/>
      <c r="V687" s="200"/>
    </row>
    <row r="688" spans="2:22">
      <c r="B688" s="206" t="str">
        <f>IF('Formulario PPGR5'!$G688="","",CONCATENATE('Formulario PPGR5'!$C688,".",'Formulario PPGR5'!$D688,".",'Formulario PPGR5'!$E688,".",'Formulario PPGR5'!$F688))</f>
        <v/>
      </c>
      <c r="C688" s="206"/>
      <c r="D688" s="206" t="str">
        <f>IF('Formulario PPGR5'!$G688="","",'Formulario PPGR1'!#REF!)</f>
        <v/>
      </c>
      <c r="E688" s="206" t="str">
        <f>IF('Formulario PPGR5'!$G688="","",'Formulario PPGR1'!#REF!)</f>
        <v/>
      </c>
      <c r="F688" s="206" t="str">
        <f>IF('Formulario PPGR5'!$G688="","",'Formulario PPGR1'!#REF!)</f>
        <v/>
      </c>
      <c r="G688" s="192"/>
      <c r="H688" s="701"/>
      <c r="I688" s="734"/>
      <c r="J688" s="701"/>
      <c r="K688" s="698"/>
      <c r="L688" s="192"/>
      <c r="M688" s="211"/>
      <c r="N688" s="211"/>
      <c r="O688" s="212"/>
      <c r="P688" s="213"/>
      <c r="Q688" s="213"/>
      <c r="R688" s="195"/>
      <c r="S688" s="195"/>
      <c r="T688" s="180"/>
      <c r="U688" s="180"/>
      <c r="V688" s="200"/>
    </row>
    <row r="689" spans="2:22">
      <c r="B689" s="206" t="str">
        <f>IF('Formulario PPGR5'!$G689="","",CONCATENATE('Formulario PPGR5'!$C689,".",'Formulario PPGR5'!$D689,".",'Formulario PPGR5'!$E689,".",'Formulario PPGR5'!$F689))</f>
        <v/>
      </c>
      <c r="C689" s="206"/>
      <c r="D689" s="206" t="str">
        <f>IF('Formulario PPGR5'!$G689="","",'Formulario PPGR1'!#REF!)</f>
        <v/>
      </c>
      <c r="E689" s="206" t="str">
        <f>IF('Formulario PPGR5'!$G689="","",'Formulario PPGR1'!#REF!)</f>
        <v/>
      </c>
      <c r="F689" s="206" t="str">
        <f>IF('Formulario PPGR5'!$G689="","",'Formulario PPGR1'!#REF!)</f>
        <v/>
      </c>
      <c r="G689" s="192"/>
      <c r="H689" s="701"/>
      <c r="I689" s="734"/>
      <c r="J689" s="701"/>
      <c r="K689" s="698"/>
      <c r="L689" s="192"/>
      <c r="M689" s="211"/>
      <c r="N689" s="211"/>
      <c r="O689" s="212"/>
      <c r="P689" s="213"/>
      <c r="Q689" s="213"/>
      <c r="R689" s="195"/>
      <c r="S689" s="195"/>
      <c r="T689" s="180"/>
      <c r="U689" s="180"/>
      <c r="V689" s="200"/>
    </row>
    <row r="690" spans="2:22">
      <c r="B690" s="206" t="str">
        <f>IF('Formulario PPGR5'!$G690="","",CONCATENATE('Formulario PPGR5'!$C690,".",'Formulario PPGR5'!$D690,".",'Formulario PPGR5'!$E690,".",'Formulario PPGR5'!$F690))</f>
        <v/>
      </c>
      <c r="C690" s="206"/>
      <c r="D690" s="206" t="str">
        <f>IF('Formulario PPGR5'!$G690="","",'Formulario PPGR1'!#REF!)</f>
        <v/>
      </c>
      <c r="E690" s="206" t="str">
        <f>IF('Formulario PPGR5'!$G690="","",'Formulario PPGR1'!#REF!)</f>
        <v/>
      </c>
      <c r="F690" s="206" t="str">
        <f>IF('Formulario PPGR5'!$G690="","",'Formulario PPGR1'!#REF!)</f>
        <v/>
      </c>
      <c r="G690" s="192"/>
      <c r="H690" s="701"/>
      <c r="I690" s="734"/>
      <c r="J690" s="701"/>
      <c r="K690" s="698"/>
      <c r="L690" s="192"/>
      <c r="M690" s="211"/>
      <c r="N690" s="211"/>
      <c r="O690" s="212"/>
      <c r="P690" s="213"/>
      <c r="Q690" s="213"/>
      <c r="R690" s="195"/>
      <c r="S690" s="195"/>
      <c r="T690" s="180"/>
      <c r="U690" s="180"/>
      <c r="V690" s="200"/>
    </row>
    <row r="691" spans="2:22">
      <c r="B691" s="206" t="str">
        <f>IF('Formulario PPGR5'!$G691="","",CONCATENATE('Formulario PPGR5'!$C691,".",'Formulario PPGR5'!$D691,".",'Formulario PPGR5'!$E691,".",'Formulario PPGR5'!$F691))</f>
        <v/>
      </c>
      <c r="C691" s="206"/>
      <c r="D691" s="206" t="str">
        <f>IF('Formulario PPGR5'!$G691="","",'Formulario PPGR1'!#REF!)</f>
        <v/>
      </c>
      <c r="E691" s="206" t="str">
        <f>IF('Formulario PPGR5'!$G691="","",'Formulario PPGR1'!#REF!)</f>
        <v/>
      </c>
      <c r="F691" s="206" t="str">
        <f>IF('Formulario PPGR5'!$G691="","",'Formulario PPGR1'!#REF!)</f>
        <v/>
      </c>
      <c r="G691" s="192"/>
      <c r="H691" s="701"/>
      <c r="I691" s="734"/>
      <c r="J691" s="701"/>
      <c r="K691" s="698"/>
      <c r="L691" s="192"/>
      <c r="M691" s="211"/>
      <c r="N691" s="211"/>
      <c r="O691" s="212"/>
      <c r="P691" s="213"/>
      <c r="Q691" s="213"/>
      <c r="R691" s="195"/>
      <c r="S691" s="195"/>
      <c r="T691" s="180"/>
      <c r="U691" s="180"/>
      <c r="V691" s="200"/>
    </row>
    <row r="692" spans="2:22">
      <c r="B692" s="206" t="str">
        <f>IF('Formulario PPGR5'!$G692="","",CONCATENATE('Formulario PPGR5'!$C692,".",'Formulario PPGR5'!$D692,".",'Formulario PPGR5'!$E692,".",'Formulario PPGR5'!$F692))</f>
        <v/>
      </c>
      <c r="C692" s="206"/>
      <c r="D692" s="206" t="str">
        <f>IF('Formulario PPGR5'!$G692="","",'Formulario PPGR1'!#REF!)</f>
        <v/>
      </c>
      <c r="E692" s="206" t="str">
        <f>IF('Formulario PPGR5'!$G692="","",'Formulario PPGR1'!#REF!)</f>
        <v/>
      </c>
      <c r="F692" s="206" t="str">
        <f>IF('Formulario PPGR5'!$G692="","",'Formulario PPGR1'!#REF!)</f>
        <v/>
      </c>
      <c r="G692" s="192"/>
      <c r="H692" s="701"/>
      <c r="I692" s="734"/>
      <c r="J692" s="701"/>
      <c r="K692" s="698"/>
      <c r="L692" s="192"/>
      <c r="M692" s="211"/>
      <c r="N692" s="211"/>
      <c r="O692" s="212"/>
      <c r="P692" s="213"/>
      <c r="Q692" s="213"/>
      <c r="R692" s="195"/>
      <c r="S692" s="195"/>
      <c r="T692" s="180"/>
      <c r="U692" s="180"/>
      <c r="V692" s="200"/>
    </row>
    <row r="693" spans="2:22">
      <c r="B693" s="206" t="str">
        <f>IF('Formulario PPGR5'!$G693="","",CONCATENATE('Formulario PPGR5'!$C693,".",'Formulario PPGR5'!$D693,".",'Formulario PPGR5'!$E693,".",'Formulario PPGR5'!$F693))</f>
        <v/>
      </c>
      <c r="C693" s="206"/>
      <c r="D693" s="206" t="str">
        <f>IF('Formulario PPGR5'!$G693="","",'Formulario PPGR1'!#REF!)</f>
        <v/>
      </c>
      <c r="E693" s="206" t="str">
        <f>IF('Formulario PPGR5'!$G693="","",'Formulario PPGR1'!#REF!)</f>
        <v/>
      </c>
      <c r="F693" s="206" t="str">
        <f>IF('Formulario PPGR5'!$G693="","",'Formulario PPGR1'!#REF!)</f>
        <v/>
      </c>
      <c r="G693" s="192"/>
      <c r="H693" s="701"/>
      <c r="I693" s="734"/>
      <c r="J693" s="701"/>
      <c r="K693" s="698"/>
      <c r="L693" s="192"/>
      <c r="M693" s="211"/>
      <c r="N693" s="211"/>
      <c r="O693" s="212"/>
      <c r="P693" s="213"/>
      <c r="Q693" s="213"/>
      <c r="R693" s="195"/>
      <c r="S693" s="195"/>
      <c r="T693" s="180"/>
      <c r="U693" s="180"/>
      <c r="V693" s="200"/>
    </row>
    <row r="694" spans="2:22">
      <c r="B694" s="206" t="str">
        <f>IF('Formulario PPGR5'!$G694="","",CONCATENATE('Formulario PPGR5'!$C694,".",'Formulario PPGR5'!$D694,".",'Formulario PPGR5'!$E694,".",'Formulario PPGR5'!$F694))</f>
        <v/>
      </c>
      <c r="C694" s="206"/>
      <c r="D694" s="206" t="str">
        <f>IF('Formulario PPGR5'!$G694="","",'Formulario PPGR1'!#REF!)</f>
        <v/>
      </c>
      <c r="E694" s="206" t="str">
        <f>IF('Formulario PPGR5'!$G694="","",'Formulario PPGR1'!#REF!)</f>
        <v/>
      </c>
      <c r="F694" s="206" t="str">
        <f>IF('Formulario PPGR5'!$G694="","",'Formulario PPGR1'!#REF!)</f>
        <v/>
      </c>
      <c r="G694" s="192"/>
      <c r="H694" s="701"/>
      <c r="I694" s="734"/>
      <c r="J694" s="701"/>
      <c r="K694" s="698"/>
      <c r="L694" s="192"/>
      <c r="M694" s="211"/>
      <c r="N694" s="211"/>
      <c r="O694" s="212"/>
      <c r="P694" s="213"/>
      <c r="Q694" s="213"/>
      <c r="R694" s="195"/>
      <c r="S694" s="195"/>
      <c r="T694" s="180"/>
      <c r="U694" s="180"/>
      <c r="V694" s="200"/>
    </row>
    <row r="695" spans="2:22">
      <c r="B695" s="206" t="str">
        <f>IF('Formulario PPGR5'!$G695="","",CONCATENATE('Formulario PPGR5'!$C695,".",'Formulario PPGR5'!$D695,".",'Formulario PPGR5'!$E695,".",'Formulario PPGR5'!$F695))</f>
        <v/>
      </c>
      <c r="C695" s="206"/>
      <c r="D695" s="206" t="str">
        <f>IF('Formulario PPGR5'!$G695="","",'Formulario PPGR1'!#REF!)</f>
        <v/>
      </c>
      <c r="E695" s="206" t="str">
        <f>IF('Formulario PPGR5'!$G695="","",'Formulario PPGR1'!#REF!)</f>
        <v/>
      </c>
      <c r="F695" s="206" t="str">
        <f>IF('Formulario PPGR5'!$G695="","",'Formulario PPGR1'!#REF!)</f>
        <v/>
      </c>
      <c r="G695" s="192"/>
      <c r="H695" s="701"/>
      <c r="I695" s="734"/>
      <c r="J695" s="701"/>
      <c r="K695" s="698"/>
      <c r="L695" s="192"/>
      <c r="M695" s="211"/>
      <c r="N695" s="211"/>
      <c r="O695" s="212"/>
      <c r="P695" s="213"/>
      <c r="Q695" s="213"/>
      <c r="R695" s="195"/>
      <c r="S695" s="195"/>
      <c r="T695" s="180"/>
      <c r="U695" s="180"/>
      <c r="V695" s="200"/>
    </row>
    <row r="696" spans="2:22">
      <c r="B696" s="206" t="str">
        <f>IF('Formulario PPGR5'!$G696="","",CONCATENATE('Formulario PPGR5'!$C696,".",'Formulario PPGR5'!$D696,".",'Formulario PPGR5'!$E696,".",'Formulario PPGR5'!$F696))</f>
        <v/>
      </c>
      <c r="C696" s="206"/>
      <c r="D696" s="206" t="str">
        <f>IF('Formulario PPGR5'!$G696="","",'Formulario PPGR1'!#REF!)</f>
        <v/>
      </c>
      <c r="E696" s="206" t="str">
        <f>IF('Formulario PPGR5'!$G696="","",'Formulario PPGR1'!#REF!)</f>
        <v/>
      </c>
      <c r="F696" s="206" t="str">
        <f>IF('Formulario PPGR5'!$G696="","",'Formulario PPGR1'!#REF!)</f>
        <v/>
      </c>
      <c r="G696" s="192"/>
      <c r="H696" s="701"/>
      <c r="I696" s="734"/>
      <c r="J696" s="701"/>
      <c r="K696" s="701"/>
      <c r="L696" s="192"/>
      <c r="M696" s="211"/>
      <c r="N696" s="211"/>
      <c r="O696" s="212"/>
      <c r="P696" s="211"/>
      <c r="Q696" s="211"/>
      <c r="R696" s="194"/>
      <c r="S696" s="195"/>
      <c r="T696" s="180"/>
      <c r="U696" s="180"/>
      <c r="V696" s="200"/>
    </row>
    <row r="697" spans="2:22">
      <c r="B697" s="206" t="str">
        <f>IF('Formulario PPGR5'!$G697="","",CONCATENATE('Formulario PPGR5'!$C697,".",'Formulario PPGR5'!$D697,".",'Formulario PPGR5'!$E697,".",'Formulario PPGR5'!$F697))</f>
        <v/>
      </c>
      <c r="C697" s="206"/>
      <c r="D697" s="206" t="str">
        <f>IF('Formulario PPGR5'!$G697="","",'Formulario PPGR1'!#REF!)</f>
        <v/>
      </c>
      <c r="E697" s="206" t="str">
        <f>IF('Formulario PPGR5'!$G697="","",'Formulario PPGR1'!#REF!)</f>
        <v/>
      </c>
      <c r="F697" s="206" t="str">
        <f>IF('Formulario PPGR5'!$G697="","",'Formulario PPGR1'!#REF!)</f>
        <v/>
      </c>
      <c r="G697" s="192"/>
      <c r="H697" s="701"/>
      <c r="I697" s="734"/>
      <c r="J697" s="701"/>
      <c r="K697" s="699"/>
      <c r="L697" s="702"/>
      <c r="M697" s="703"/>
      <c r="N697" s="703"/>
      <c r="O697" s="212"/>
      <c r="P697" s="704"/>
      <c r="Q697" s="704"/>
      <c r="R697" s="700"/>
      <c r="S697" s="195"/>
      <c r="T697" s="180"/>
      <c r="U697" s="180"/>
      <c r="V697" s="200"/>
    </row>
    <row r="698" spans="2:22">
      <c r="B698" s="206" t="str">
        <f>IF('Formulario PPGR5'!$G698="","",CONCATENATE('Formulario PPGR5'!$C698,".",'Formulario PPGR5'!$D698,".",'Formulario PPGR5'!$E698,".",'Formulario PPGR5'!$F698))</f>
        <v/>
      </c>
      <c r="C698" s="206"/>
      <c r="D698" s="206" t="str">
        <f>IF('Formulario PPGR5'!$G698="","",'Formulario PPGR1'!#REF!)</f>
        <v/>
      </c>
      <c r="E698" s="206" t="str">
        <f>IF('Formulario PPGR5'!$G698="","",'Formulario PPGR1'!#REF!)</f>
        <v/>
      </c>
      <c r="F698" s="206" t="str">
        <f>IF('Formulario PPGR5'!$G698="","",'Formulario PPGR1'!#REF!)</f>
        <v/>
      </c>
      <c r="G698" s="192"/>
      <c r="H698" s="701"/>
      <c r="I698" s="734"/>
      <c r="J698" s="701"/>
      <c r="K698" s="698"/>
      <c r="L698" s="192"/>
      <c r="M698" s="211"/>
      <c r="N698" s="211"/>
      <c r="O698" s="212"/>
      <c r="P698" s="213"/>
      <c r="Q698" s="213"/>
      <c r="R698" s="195"/>
      <c r="S698" s="195"/>
      <c r="T698" s="180"/>
      <c r="U698" s="180"/>
      <c r="V698" s="200"/>
    </row>
    <row r="699" spans="2:22">
      <c r="B699" s="206" t="str">
        <f>IF('Formulario PPGR5'!$G699="","",CONCATENATE('Formulario PPGR5'!$C699,".",'Formulario PPGR5'!$D699,".",'Formulario PPGR5'!$E699,".",'Formulario PPGR5'!$F699))</f>
        <v/>
      </c>
      <c r="C699" s="206"/>
      <c r="D699" s="206" t="str">
        <f>IF('Formulario PPGR5'!$G699="","",'Formulario PPGR1'!#REF!)</f>
        <v/>
      </c>
      <c r="E699" s="206" t="str">
        <f>IF('Formulario PPGR5'!$G699="","",'Formulario PPGR1'!#REF!)</f>
        <v/>
      </c>
      <c r="F699" s="206" t="str">
        <f>IF('Formulario PPGR5'!$G699="","",'Formulario PPGR1'!#REF!)</f>
        <v/>
      </c>
      <c r="G699" s="192"/>
      <c r="H699" s="701"/>
      <c r="I699" s="734"/>
      <c r="J699" s="701"/>
      <c r="K699" s="698"/>
      <c r="L699" s="192"/>
      <c r="M699" s="211"/>
      <c r="N699" s="211"/>
      <c r="O699" s="212"/>
      <c r="P699" s="213"/>
      <c r="Q699" s="213"/>
      <c r="R699" s="195"/>
      <c r="S699" s="195"/>
      <c r="T699" s="180"/>
      <c r="U699" s="180"/>
      <c r="V699" s="200"/>
    </row>
    <row r="700" spans="2:22">
      <c r="B700" s="206" t="str">
        <f>IF('Formulario PPGR5'!$G700="","",CONCATENATE('Formulario PPGR5'!$C700,".",'Formulario PPGR5'!$D700,".",'Formulario PPGR5'!$E700,".",'Formulario PPGR5'!$F700))</f>
        <v/>
      </c>
      <c r="C700" s="206"/>
      <c r="D700" s="206" t="str">
        <f>IF('Formulario PPGR5'!$G700="","",'Formulario PPGR1'!#REF!)</f>
        <v/>
      </c>
      <c r="E700" s="206" t="str">
        <f>IF('Formulario PPGR5'!$G700="","",'Formulario PPGR1'!#REF!)</f>
        <v/>
      </c>
      <c r="F700" s="206" t="str">
        <f>IF('Formulario PPGR5'!$G700="","",'Formulario PPGR1'!#REF!)</f>
        <v/>
      </c>
      <c r="G700" s="192"/>
      <c r="H700" s="701"/>
      <c r="I700" s="734"/>
      <c r="J700" s="701"/>
      <c r="K700" s="698"/>
      <c r="L700" s="192"/>
      <c r="M700" s="211"/>
      <c r="N700" s="211"/>
      <c r="O700" s="212"/>
      <c r="P700" s="213"/>
      <c r="Q700" s="213"/>
      <c r="R700" s="195"/>
      <c r="S700" s="195"/>
      <c r="T700" s="180"/>
      <c r="U700" s="180"/>
      <c r="V700" s="200"/>
    </row>
    <row r="701" spans="2:22">
      <c r="B701" s="206" t="str">
        <f>IF('Formulario PPGR5'!$G701="","",CONCATENATE('Formulario PPGR5'!$C701,".",'Formulario PPGR5'!$D701,".",'Formulario PPGR5'!$E701,".",'Formulario PPGR5'!$F701))</f>
        <v/>
      </c>
      <c r="C701" s="206"/>
      <c r="D701" s="206" t="str">
        <f>IF('Formulario PPGR5'!$G701="","",'Formulario PPGR1'!#REF!)</f>
        <v/>
      </c>
      <c r="E701" s="206" t="str">
        <f>IF('Formulario PPGR5'!$G701="","",'Formulario PPGR1'!#REF!)</f>
        <v/>
      </c>
      <c r="F701" s="206" t="str">
        <f>IF('Formulario PPGR5'!$G701="","",'Formulario PPGR1'!#REF!)</f>
        <v/>
      </c>
      <c r="G701" s="192"/>
      <c r="H701" s="701"/>
      <c r="I701" s="734"/>
      <c r="J701" s="701"/>
      <c r="K701" s="698"/>
      <c r="L701" s="192"/>
      <c r="M701" s="211"/>
      <c r="N701" s="211"/>
      <c r="O701" s="212"/>
      <c r="P701" s="213"/>
      <c r="Q701" s="213"/>
      <c r="R701" s="195"/>
      <c r="S701" s="195"/>
      <c r="T701" s="180"/>
      <c r="U701" s="180"/>
      <c r="V701" s="200"/>
    </row>
    <row r="702" spans="2:22">
      <c r="B702" s="206" t="str">
        <f>IF('Formulario PPGR5'!$G702="","",CONCATENATE('Formulario PPGR5'!$C702,".",'Formulario PPGR5'!$D702,".",'Formulario PPGR5'!$E702,".",'Formulario PPGR5'!$F702))</f>
        <v/>
      </c>
      <c r="C702" s="206"/>
      <c r="D702" s="206" t="str">
        <f>IF('Formulario PPGR5'!$G702="","",'Formulario PPGR1'!#REF!)</f>
        <v/>
      </c>
      <c r="E702" s="206" t="str">
        <f>IF('Formulario PPGR5'!$G702="","",'Formulario PPGR1'!#REF!)</f>
        <v/>
      </c>
      <c r="F702" s="206" t="str">
        <f>IF('Formulario PPGR5'!$G702="","",'Formulario PPGR1'!#REF!)</f>
        <v/>
      </c>
      <c r="G702" s="192"/>
      <c r="H702" s="701"/>
      <c r="I702" s="734"/>
      <c r="J702" s="701"/>
      <c r="K702" s="698"/>
      <c r="L702" s="192"/>
      <c r="M702" s="211"/>
      <c r="N702" s="211"/>
      <c r="O702" s="212"/>
      <c r="P702" s="213"/>
      <c r="Q702" s="213"/>
      <c r="R702" s="195"/>
      <c r="S702" s="195"/>
      <c r="T702" s="180"/>
      <c r="U702" s="180"/>
      <c r="V702" s="200"/>
    </row>
    <row r="703" spans="2:22">
      <c r="B703" s="206" t="str">
        <f>IF('Formulario PPGR5'!$G703="","",CONCATENATE('Formulario PPGR5'!$C703,".",'Formulario PPGR5'!$D703,".",'Formulario PPGR5'!$E703,".",'Formulario PPGR5'!$F703))</f>
        <v/>
      </c>
      <c r="C703" s="206"/>
      <c r="D703" s="206" t="str">
        <f>IF('Formulario PPGR5'!$G703="","",'Formulario PPGR1'!#REF!)</f>
        <v/>
      </c>
      <c r="E703" s="206" t="str">
        <f>IF('Formulario PPGR5'!$G703="","",'Formulario PPGR1'!#REF!)</f>
        <v/>
      </c>
      <c r="F703" s="206" t="str">
        <f>IF('Formulario PPGR5'!$G703="","",'Formulario PPGR1'!#REF!)</f>
        <v/>
      </c>
      <c r="G703" s="192"/>
      <c r="H703" s="701"/>
      <c r="I703" s="734"/>
      <c r="J703" s="701"/>
      <c r="K703" s="698"/>
      <c r="L703" s="192"/>
      <c r="M703" s="211"/>
      <c r="N703" s="211"/>
      <c r="O703" s="212"/>
      <c r="P703" s="213"/>
      <c r="Q703" s="213"/>
      <c r="R703" s="195"/>
      <c r="S703" s="195"/>
      <c r="T703" s="180"/>
      <c r="U703" s="180"/>
      <c r="V703" s="200"/>
    </row>
    <row r="704" spans="2:22">
      <c r="B704" s="206" t="str">
        <f>IF('Formulario PPGR5'!$G704="","",CONCATENATE('Formulario PPGR5'!$C704,".",'Formulario PPGR5'!$D704,".",'Formulario PPGR5'!$E704,".",'Formulario PPGR5'!$F704))</f>
        <v/>
      </c>
      <c r="C704" s="206"/>
      <c r="D704" s="206" t="str">
        <f>IF('Formulario PPGR5'!$G704="","",'Formulario PPGR1'!#REF!)</f>
        <v/>
      </c>
      <c r="E704" s="206" t="str">
        <f>IF('Formulario PPGR5'!$G704="","",'Formulario PPGR1'!#REF!)</f>
        <v/>
      </c>
      <c r="F704" s="206" t="str">
        <f>IF('Formulario PPGR5'!$G704="","",'Formulario PPGR1'!#REF!)</f>
        <v/>
      </c>
      <c r="G704" s="192"/>
      <c r="H704" s="701"/>
      <c r="I704" s="734"/>
      <c r="J704" s="701"/>
      <c r="K704" s="698"/>
      <c r="L704" s="192"/>
      <c r="M704" s="211"/>
      <c r="N704" s="211"/>
      <c r="O704" s="212"/>
      <c r="P704" s="213"/>
      <c r="Q704" s="213"/>
      <c r="R704" s="195"/>
      <c r="S704" s="195"/>
      <c r="T704" s="180"/>
      <c r="U704" s="180"/>
      <c r="V704" s="200"/>
    </row>
    <row r="705" spans="2:22">
      <c r="B705" s="206" t="str">
        <f>IF('Formulario PPGR5'!$G705="","",CONCATENATE('Formulario PPGR5'!$C705,".",'Formulario PPGR5'!$D705,".",'Formulario PPGR5'!$E705,".",'Formulario PPGR5'!$F705))</f>
        <v/>
      </c>
      <c r="C705" s="206"/>
      <c r="D705" s="206" t="str">
        <f>IF('Formulario PPGR5'!$G705="","",'Formulario PPGR1'!#REF!)</f>
        <v/>
      </c>
      <c r="E705" s="206" t="str">
        <f>IF('Formulario PPGR5'!$G705="","",'Formulario PPGR1'!#REF!)</f>
        <v/>
      </c>
      <c r="F705" s="206" t="str">
        <f>IF('Formulario PPGR5'!$G705="","",'Formulario PPGR1'!#REF!)</f>
        <v/>
      </c>
      <c r="G705" s="192"/>
      <c r="H705" s="701"/>
      <c r="I705" s="734"/>
      <c r="J705" s="701"/>
      <c r="K705" s="698"/>
      <c r="L705" s="192"/>
      <c r="M705" s="211"/>
      <c r="N705" s="211"/>
      <c r="O705" s="212"/>
      <c r="P705" s="213"/>
      <c r="Q705" s="213"/>
      <c r="R705" s="195"/>
      <c r="S705" s="195"/>
      <c r="T705" s="180"/>
      <c r="U705" s="180"/>
      <c r="V705" s="200"/>
    </row>
    <row r="706" spans="2:22">
      <c r="B706" s="206" t="str">
        <f>IF('Formulario PPGR5'!$G706="","",CONCATENATE('Formulario PPGR5'!$C706,".",'Formulario PPGR5'!$D706,".",'Formulario PPGR5'!$E706,".",'Formulario PPGR5'!$F706))</f>
        <v/>
      </c>
      <c r="C706" s="206"/>
      <c r="D706" s="206" t="str">
        <f>IF('Formulario PPGR5'!$G706="","",'Formulario PPGR1'!#REF!)</f>
        <v/>
      </c>
      <c r="E706" s="206" t="str">
        <f>IF('Formulario PPGR5'!$G706="","",'Formulario PPGR1'!#REF!)</f>
        <v/>
      </c>
      <c r="F706" s="206" t="str">
        <f>IF('Formulario PPGR5'!$G706="","",'Formulario PPGR1'!#REF!)</f>
        <v/>
      </c>
      <c r="G706" s="192"/>
      <c r="H706" s="701"/>
      <c r="I706" s="734"/>
      <c r="J706" s="701"/>
      <c r="K706" s="698"/>
      <c r="L706" s="192"/>
      <c r="M706" s="211"/>
      <c r="N706" s="211"/>
      <c r="O706" s="212"/>
      <c r="P706" s="213"/>
      <c r="Q706" s="213"/>
      <c r="R706" s="195"/>
      <c r="S706" s="195"/>
      <c r="T706" s="180"/>
      <c r="U706" s="180"/>
      <c r="V706" s="200"/>
    </row>
    <row r="707" spans="2:22">
      <c r="B707" s="206" t="str">
        <f>IF('Formulario PPGR5'!$G707="","",CONCATENATE('Formulario PPGR5'!$C707,".",'Formulario PPGR5'!$D707,".",'Formulario PPGR5'!$E707,".",'Formulario PPGR5'!$F707))</f>
        <v/>
      </c>
      <c r="C707" s="206"/>
      <c r="D707" s="206" t="str">
        <f>IF('Formulario PPGR5'!$G707="","",'Formulario PPGR1'!#REF!)</f>
        <v/>
      </c>
      <c r="E707" s="206" t="str">
        <f>IF('Formulario PPGR5'!$G707="","",'Formulario PPGR1'!#REF!)</f>
        <v/>
      </c>
      <c r="F707" s="206" t="str">
        <f>IF('Formulario PPGR5'!$G707="","",'Formulario PPGR1'!#REF!)</f>
        <v/>
      </c>
      <c r="G707" s="192"/>
      <c r="H707" s="701"/>
      <c r="I707" s="734"/>
      <c r="J707" s="701"/>
      <c r="K707" s="698"/>
      <c r="L707" s="192"/>
      <c r="M707" s="211"/>
      <c r="N707" s="211"/>
      <c r="O707" s="212"/>
      <c r="P707" s="213"/>
      <c r="Q707" s="213"/>
      <c r="R707" s="195"/>
      <c r="S707" s="195"/>
      <c r="T707" s="180"/>
      <c r="U707" s="180"/>
      <c r="V707" s="200"/>
    </row>
    <row r="708" spans="2:22">
      <c r="B708" s="206" t="str">
        <f>IF('Formulario PPGR5'!$G708="","",CONCATENATE('Formulario PPGR5'!$C708,".",'Formulario PPGR5'!$D708,".",'Formulario PPGR5'!$E708,".",'Formulario PPGR5'!$F708))</f>
        <v/>
      </c>
      <c r="C708" s="206"/>
      <c r="D708" s="206" t="str">
        <f>IF('Formulario PPGR5'!$G708="","",'Formulario PPGR1'!#REF!)</f>
        <v/>
      </c>
      <c r="E708" s="206" t="str">
        <f>IF('Formulario PPGR5'!$G708="","",'Formulario PPGR1'!#REF!)</f>
        <v/>
      </c>
      <c r="F708" s="206" t="str">
        <f>IF('Formulario PPGR5'!$G708="","",'Formulario PPGR1'!#REF!)</f>
        <v/>
      </c>
      <c r="G708" s="192"/>
      <c r="H708" s="701"/>
      <c r="I708" s="734"/>
      <c r="J708" s="701"/>
      <c r="K708" s="698"/>
      <c r="L708" s="192"/>
      <c r="M708" s="211"/>
      <c r="N708" s="211"/>
      <c r="O708" s="212"/>
      <c r="P708" s="213"/>
      <c r="Q708" s="213"/>
      <c r="R708" s="195"/>
      <c r="S708" s="195"/>
      <c r="T708" s="180"/>
      <c r="U708" s="180"/>
      <c r="V708" s="200"/>
    </row>
    <row r="709" spans="2:22">
      <c r="B709" s="206" t="str">
        <f>IF('Formulario PPGR5'!$G709="","",CONCATENATE('Formulario PPGR5'!$C709,".",'Formulario PPGR5'!$D709,".",'Formulario PPGR5'!$E709,".",'Formulario PPGR5'!$F709))</f>
        <v/>
      </c>
      <c r="C709" s="206"/>
      <c r="D709" s="206" t="str">
        <f>IF('Formulario PPGR5'!$G709="","",'Formulario PPGR1'!#REF!)</f>
        <v/>
      </c>
      <c r="E709" s="206" t="str">
        <f>IF('Formulario PPGR5'!$G709="","",'Formulario PPGR1'!#REF!)</f>
        <v/>
      </c>
      <c r="F709" s="206" t="str">
        <f>IF('Formulario PPGR5'!$G709="","",'Formulario PPGR1'!#REF!)</f>
        <v/>
      </c>
      <c r="G709" s="192"/>
      <c r="H709" s="701"/>
      <c r="I709" s="734"/>
      <c r="J709" s="701"/>
      <c r="K709" s="698"/>
      <c r="L709" s="192"/>
      <c r="M709" s="211"/>
      <c r="N709" s="211"/>
      <c r="O709" s="212"/>
      <c r="P709" s="213"/>
      <c r="Q709" s="213"/>
      <c r="R709" s="195"/>
      <c r="S709" s="195"/>
      <c r="T709" s="180"/>
      <c r="U709" s="180"/>
      <c r="V709" s="200"/>
    </row>
    <row r="710" spans="2:22">
      <c r="B710" s="206" t="str">
        <f>IF('Formulario PPGR5'!$G710="","",CONCATENATE('Formulario PPGR5'!$C710,".",'Formulario PPGR5'!$D710,".",'Formulario PPGR5'!$E710,".",'Formulario PPGR5'!$F710))</f>
        <v/>
      </c>
      <c r="C710" s="206"/>
      <c r="D710" s="206" t="str">
        <f>IF('Formulario PPGR5'!$G710="","",'Formulario PPGR1'!#REF!)</f>
        <v/>
      </c>
      <c r="E710" s="206" t="str">
        <f>IF('Formulario PPGR5'!$G710="","",'Formulario PPGR1'!#REF!)</f>
        <v/>
      </c>
      <c r="F710" s="206" t="str">
        <f>IF('Formulario PPGR5'!$G710="","",'Formulario PPGR1'!#REF!)</f>
        <v/>
      </c>
      <c r="G710" s="192"/>
      <c r="H710" s="701"/>
      <c r="I710" s="734"/>
      <c r="J710" s="701"/>
      <c r="K710" s="698"/>
      <c r="L710" s="192"/>
      <c r="M710" s="211"/>
      <c r="N710" s="211"/>
      <c r="O710" s="212"/>
      <c r="P710" s="213"/>
      <c r="Q710" s="213"/>
      <c r="R710" s="195"/>
      <c r="S710" s="195"/>
      <c r="T710" s="180"/>
      <c r="U710" s="180"/>
      <c r="V710" s="200"/>
    </row>
    <row r="711" spans="2:22">
      <c r="B711" s="206" t="str">
        <f>IF('Formulario PPGR5'!$G711="","",CONCATENATE('Formulario PPGR5'!$C711,".",'Formulario PPGR5'!$D711,".",'Formulario PPGR5'!$E711,".",'Formulario PPGR5'!$F711))</f>
        <v/>
      </c>
      <c r="C711" s="206"/>
      <c r="D711" s="206" t="str">
        <f>IF('Formulario PPGR5'!$G711="","",'Formulario PPGR1'!#REF!)</f>
        <v/>
      </c>
      <c r="E711" s="206" t="str">
        <f>IF('Formulario PPGR5'!$G711="","",'Formulario PPGR1'!#REF!)</f>
        <v/>
      </c>
      <c r="F711" s="206" t="str">
        <f>IF('Formulario PPGR5'!$G711="","",'Formulario PPGR1'!#REF!)</f>
        <v/>
      </c>
      <c r="G711" s="192"/>
      <c r="H711" s="701"/>
      <c r="I711" s="734"/>
      <c r="J711" s="701"/>
      <c r="K711" s="698"/>
      <c r="L711" s="192"/>
      <c r="M711" s="211"/>
      <c r="N711" s="211"/>
      <c r="O711" s="212"/>
      <c r="P711" s="213"/>
      <c r="Q711" s="213"/>
      <c r="R711" s="195"/>
      <c r="S711" s="195"/>
      <c r="T711" s="180"/>
      <c r="U711" s="180"/>
      <c r="V711" s="200"/>
    </row>
    <row r="712" spans="2:22">
      <c r="B712" s="206" t="str">
        <f>IF('Formulario PPGR5'!$G712="","",CONCATENATE('Formulario PPGR5'!$C712,".",'Formulario PPGR5'!$D712,".",'Formulario PPGR5'!$E712,".",'Formulario PPGR5'!$F712))</f>
        <v/>
      </c>
      <c r="C712" s="206"/>
      <c r="D712" s="206" t="str">
        <f>IF('Formulario PPGR5'!$G712="","",'Formulario PPGR1'!#REF!)</f>
        <v/>
      </c>
      <c r="E712" s="206" t="str">
        <f>IF('Formulario PPGR5'!$G712="","",'Formulario PPGR1'!#REF!)</f>
        <v/>
      </c>
      <c r="F712" s="206" t="str">
        <f>IF('Formulario PPGR5'!$G712="","",'Formulario PPGR1'!#REF!)</f>
        <v/>
      </c>
      <c r="G712" s="192"/>
      <c r="H712" s="701"/>
      <c r="I712" s="734"/>
      <c r="J712" s="701"/>
      <c r="K712" s="698"/>
      <c r="L712" s="192"/>
      <c r="M712" s="211"/>
      <c r="N712" s="211"/>
      <c r="O712" s="212"/>
      <c r="P712" s="213"/>
      <c r="Q712" s="213"/>
      <c r="R712" s="195"/>
      <c r="S712" s="195"/>
      <c r="T712" s="180"/>
      <c r="U712" s="180"/>
      <c r="V712" s="200"/>
    </row>
    <row r="713" spans="2:22">
      <c r="B713" s="206" t="str">
        <f>IF('Formulario PPGR5'!$G713="","",CONCATENATE('Formulario PPGR5'!$C713,".",'Formulario PPGR5'!$D713,".",'Formulario PPGR5'!$E713,".",'Formulario PPGR5'!$F713))</f>
        <v/>
      </c>
      <c r="C713" s="206"/>
      <c r="D713" s="206" t="str">
        <f>IF('Formulario PPGR5'!$G713="","",'Formulario PPGR1'!#REF!)</f>
        <v/>
      </c>
      <c r="E713" s="206" t="str">
        <f>IF('Formulario PPGR5'!$G713="","",'Formulario PPGR1'!#REF!)</f>
        <v/>
      </c>
      <c r="F713" s="206" t="str">
        <f>IF('Formulario PPGR5'!$G713="","",'Formulario PPGR1'!#REF!)</f>
        <v/>
      </c>
      <c r="G713" s="192"/>
      <c r="H713" s="701"/>
      <c r="I713" s="734"/>
      <c r="J713" s="701"/>
      <c r="K713" s="698"/>
      <c r="L713" s="192"/>
      <c r="M713" s="211"/>
      <c r="N713" s="211"/>
      <c r="O713" s="212"/>
      <c r="P713" s="213"/>
      <c r="Q713" s="213"/>
      <c r="R713" s="195"/>
      <c r="S713" s="195"/>
      <c r="T713" s="180"/>
      <c r="U713" s="180"/>
      <c r="V713" s="200"/>
    </row>
    <row r="714" spans="2:22">
      <c r="B714" s="206" t="str">
        <f>IF('Formulario PPGR5'!$G714="","",CONCATENATE('Formulario PPGR5'!$C714,".",'Formulario PPGR5'!$D714,".",'Formulario PPGR5'!$E714,".",'Formulario PPGR5'!$F714))</f>
        <v/>
      </c>
      <c r="C714" s="206"/>
      <c r="D714" s="206" t="str">
        <f>IF('Formulario PPGR5'!$G714="","",'Formulario PPGR1'!#REF!)</f>
        <v/>
      </c>
      <c r="E714" s="206" t="str">
        <f>IF('Formulario PPGR5'!$G714="","",'Formulario PPGR1'!#REF!)</f>
        <v/>
      </c>
      <c r="F714" s="206" t="str">
        <f>IF('Formulario PPGR5'!$G714="","",'Formulario PPGR1'!#REF!)</f>
        <v/>
      </c>
      <c r="G714" s="192"/>
      <c r="H714" s="701"/>
      <c r="I714" s="734"/>
      <c r="J714" s="701"/>
      <c r="K714" s="698"/>
      <c r="L714" s="192"/>
      <c r="M714" s="211"/>
      <c r="N714" s="211"/>
      <c r="O714" s="212"/>
      <c r="P714" s="213"/>
      <c r="Q714" s="213"/>
      <c r="R714" s="195"/>
      <c r="S714" s="195"/>
      <c r="T714" s="180"/>
      <c r="U714" s="180"/>
      <c r="V714" s="200"/>
    </row>
    <row r="715" spans="2:22">
      <c r="B715" s="206" t="str">
        <f>IF('Formulario PPGR5'!$G715="","",CONCATENATE('Formulario PPGR5'!$C715,".",'Formulario PPGR5'!$D715,".",'Formulario PPGR5'!$E715,".",'Formulario PPGR5'!$F715))</f>
        <v/>
      </c>
      <c r="C715" s="206"/>
      <c r="D715" s="206" t="str">
        <f>IF('Formulario PPGR5'!$G715="","",'Formulario PPGR1'!#REF!)</f>
        <v/>
      </c>
      <c r="E715" s="206" t="str">
        <f>IF('Formulario PPGR5'!$G715="","",'Formulario PPGR1'!#REF!)</f>
        <v/>
      </c>
      <c r="F715" s="206" t="str">
        <f>IF('Formulario PPGR5'!$G715="","",'Formulario PPGR1'!#REF!)</f>
        <v/>
      </c>
      <c r="G715" s="192"/>
      <c r="H715" s="701"/>
      <c r="I715" s="734"/>
      <c r="J715" s="701"/>
      <c r="K715" s="698"/>
      <c r="L715" s="192"/>
      <c r="M715" s="211"/>
      <c r="N715" s="211"/>
      <c r="O715" s="212"/>
      <c r="P715" s="213"/>
      <c r="Q715" s="213"/>
      <c r="R715" s="195"/>
      <c r="S715" s="195"/>
      <c r="T715" s="180"/>
      <c r="U715" s="180"/>
      <c r="V715" s="200"/>
    </row>
    <row r="716" spans="2:22">
      <c r="B716" s="206" t="str">
        <f>IF('Formulario PPGR5'!$G716="","",CONCATENATE('Formulario PPGR5'!$C716,".",'Formulario PPGR5'!$D716,".",'Formulario PPGR5'!$E716,".",'Formulario PPGR5'!$F716))</f>
        <v/>
      </c>
      <c r="C716" s="206"/>
      <c r="D716" s="206" t="str">
        <f>IF('Formulario PPGR5'!$G716="","",'Formulario PPGR1'!#REF!)</f>
        <v/>
      </c>
      <c r="E716" s="206" t="str">
        <f>IF('Formulario PPGR5'!$G716="","",'Formulario PPGR1'!#REF!)</f>
        <v/>
      </c>
      <c r="F716" s="206" t="str">
        <f>IF('Formulario PPGR5'!$G716="","",'Formulario PPGR1'!#REF!)</f>
        <v/>
      </c>
      <c r="G716" s="192"/>
      <c r="H716" s="701"/>
      <c r="I716" s="734"/>
      <c r="J716" s="701"/>
      <c r="K716" s="698"/>
      <c r="L716" s="192"/>
      <c r="M716" s="211"/>
      <c r="N716" s="211"/>
      <c r="O716" s="212"/>
      <c r="P716" s="213"/>
      <c r="Q716" s="213"/>
      <c r="R716" s="195"/>
      <c r="S716" s="195"/>
      <c r="T716" s="180"/>
      <c r="U716" s="180"/>
      <c r="V716" s="200"/>
    </row>
    <row r="717" spans="2:22">
      <c r="B717" s="206" t="str">
        <f>IF('Formulario PPGR5'!$G717="","",CONCATENATE('Formulario PPGR5'!$C717,".",'Formulario PPGR5'!$D717,".",'Formulario PPGR5'!$E717,".",'Formulario PPGR5'!$F717))</f>
        <v/>
      </c>
      <c r="C717" s="206"/>
      <c r="D717" s="206" t="str">
        <f>IF('Formulario PPGR5'!$G717="","",'Formulario PPGR1'!#REF!)</f>
        <v/>
      </c>
      <c r="E717" s="206" t="str">
        <f>IF('Formulario PPGR5'!$G717="","",'Formulario PPGR1'!#REF!)</f>
        <v/>
      </c>
      <c r="F717" s="206" t="str">
        <f>IF('Formulario PPGR5'!$G717="","",'Formulario PPGR1'!#REF!)</f>
        <v/>
      </c>
      <c r="G717" s="192"/>
      <c r="H717" s="701"/>
      <c r="I717" s="734"/>
      <c r="J717" s="701"/>
      <c r="K717" s="698"/>
      <c r="L717" s="192"/>
      <c r="M717" s="211"/>
      <c r="N717" s="211"/>
      <c r="O717" s="212"/>
      <c r="P717" s="213"/>
      <c r="Q717" s="213"/>
      <c r="R717" s="195"/>
      <c r="S717" s="195"/>
      <c r="T717" s="180"/>
      <c r="U717" s="180"/>
      <c r="V717" s="200"/>
    </row>
    <row r="718" spans="2:22">
      <c r="B718" s="206" t="str">
        <f>IF('Formulario PPGR5'!$G718="","",CONCATENATE('Formulario PPGR5'!$C718,".",'Formulario PPGR5'!$D718,".",'Formulario PPGR5'!$E718,".",'Formulario PPGR5'!$F718))</f>
        <v/>
      </c>
      <c r="C718" s="206"/>
      <c r="D718" s="206" t="str">
        <f>IF('Formulario PPGR5'!$G718="","",'Formulario PPGR1'!#REF!)</f>
        <v/>
      </c>
      <c r="E718" s="206" t="str">
        <f>IF('Formulario PPGR5'!$G718="","",'Formulario PPGR1'!#REF!)</f>
        <v/>
      </c>
      <c r="F718" s="206" t="str">
        <f>IF('Formulario PPGR5'!$G718="","",'Formulario PPGR1'!#REF!)</f>
        <v/>
      </c>
      <c r="G718" s="192"/>
      <c r="H718" s="701"/>
      <c r="I718" s="734"/>
      <c r="J718" s="701"/>
      <c r="K718" s="698"/>
      <c r="L718" s="192"/>
      <c r="M718" s="211"/>
      <c r="N718" s="211"/>
      <c r="O718" s="212"/>
      <c r="P718" s="213"/>
      <c r="Q718" s="213"/>
      <c r="R718" s="195"/>
      <c r="S718" s="195"/>
      <c r="T718" s="180"/>
      <c r="U718" s="180"/>
      <c r="V718" s="200"/>
    </row>
    <row r="719" spans="2:22">
      <c r="B719" s="206" t="str">
        <f>IF('Formulario PPGR5'!$G719="","",CONCATENATE('Formulario PPGR5'!$C719,".",'Formulario PPGR5'!$D719,".",'Formulario PPGR5'!$E719,".",'Formulario PPGR5'!$F719))</f>
        <v/>
      </c>
      <c r="C719" s="206"/>
      <c r="D719" s="206" t="str">
        <f>IF('Formulario PPGR5'!$G719="","",'Formulario PPGR1'!#REF!)</f>
        <v/>
      </c>
      <c r="E719" s="206" t="str">
        <f>IF('Formulario PPGR5'!$G719="","",'Formulario PPGR1'!#REF!)</f>
        <v/>
      </c>
      <c r="F719" s="206" t="str">
        <f>IF('Formulario PPGR5'!$G719="","",'Formulario PPGR1'!#REF!)</f>
        <v/>
      </c>
      <c r="G719" s="192"/>
      <c r="H719" s="701"/>
      <c r="I719" s="734"/>
      <c r="J719" s="701"/>
      <c r="K719" s="698"/>
      <c r="L719" s="192"/>
      <c r="M719" s="211"/>
      <c r="N719" s="211"/>
      <c r="O719" s="212"/>
      <c r="P719" s="213"/>
      <c r="Q719" s="213"/>
      <c r="R719" s="195"/>
      <c r="S719" s="195"/>
      <c r="T719" s="180"/>
      <c r="U719" s="180"/>
      <c r="V719" s="200"/>
    </row>
    <row r="720" spans="2:22">
      <c r="B720" s="206" t="str">
        <f>IF('Formulario PPGR5'!$G720="","",CONCATENATE('Formulario PPGR5'!$C720,".",'Formulario PPGR5'!$D720,".",'Formulario PPGR5'!$E720,".",'Formulario PPGR5'!$F720))</f>
        <v/>
      </c>
      <c r="C720" s="206"/>
      <c r="D720" s="206" t="str">
        <f>IF('Formulario PPGR5'!$G720="","",'Formulario PPGR1'!#REF!)</f>
        <v/>
      </c>
      <c r="E720" s="206" t="str">
        <f>IF('Formulario PPGR5'!$G720="","",'Formulario PPGR1'!#REF!)</f>
        <v/>
      </c>
      <c r="F720" s="206" t="str">
        <f>IF('Formulario PPGR5'!$G720="","",'Formulario PPGR1'!#REF!)</f>
        <v/>
      </c>
      <c r="G720" s="192"/>
      <c r="H720" s="701"/>
      <c r="I720" s="734"/>
      <c r="J720" s="701"/>
      <c r="K720" s="698"/>
      <c r="L720" s="192"/>
      <c r="M720" s="211"/>
      <c r="N720" s="211"/>
      <c r="O720" s="212"/>
      <c r="P720" s="213"/>
      <c r="Q720" s="213"/>
      <c r="R720" s="195"/>
      <c r="S720" s="195"/>
      <c r="T720" s="180"/>
      <c r="U720" s="180"/>
      <c r="V720" s="200"/>
    </row>
    <row r="721" spans="2:22">
      <c r="B721" s="206" t="str">
        <f>IF('Formulario PPGR5'!$G721="","",CONCATENATE('Formulario PPGR5'!$C721,".",'Formulario PPGR5'!$D721,".",'Formulario PPGR5'!$E721,".",'Formulario PPGR5'!$F721))</f>
        <v/>
      </c>
      <c r="C721" s="206"/>
      <c r="D721" s="206" t="str">
        <f>IF('Formulario PPGR5'!$G721="","",'Formulario PPGR1'!#REF!)</f>
        <v/>
      </c>
      <c r="E721" s="206" t="str">
        <f>IF('Formulario PPGR5'!$G721="","",'Formulario PPGR1'!#REF!)</f>
        <v/>
      </c>
      <c r="F721" s="206" t="str">
        <f>IF('Formulario PPGR5'!$G721="","",'Formulario PPGR1'!#REF!)</f>
        <v/>
      </c>
      <c r="G721" s="192"/>
      <c r="H721" s="701"/>
      <c r="I721" s="734"/>
      <c r="J721" s="701"/>
      <c r="K721" s="698"/>
      <c r="L721" s="192"/>
      <c r="M721" s="211"/>
      <c r="N721" s="211"/>
      <c r="O721" s="212"/>
      <c r="P721" s="213"/>
      <c r="Q721" s="213"/>
      <c r="R721" s="195"/>
      <c r="S721" s="195"/>
      <c r="T721" s="180"/>
      <c r="U721" s="180"/>
      <c r="V721" s="200"/>
    </row>
    <row r="722" spans="2:22">
      <c r="B722" s="206" t="str">
        <f>IF('Formulario PPGR5'!$G722="","",CONCATENATE('Formulario PPGR5'!$C722,".",'Formulario PPGR5'!$D722,".",'Formulario PPGR5'!$E722,".",'Formulario PPGR5'!$F722))</f>
        <v/>
      </c>
      <c r="C722" s="206"/>
      <c r="D722" s="206" t="str">
        <f>IF('Formulario PPGR5'!$G722="","",'Formulario PPGR1'!#REF!)</f>
        <v/>
      </c>
      <c r="E722" s="206" t="str">
        <f>IF('Formulario PPGR5'!$G722="","",'Formulario PPGR1'!#REF!)</f>
        <v/>
      </c>
      <c r="F722" s="206" t="str">
        <f>IF('Formulario PPGR5'!$G722="","",'Formulario PPGR1'!#REF!)</f>
        <v/>
      </c>
      <c r="G722" s="192"/>
      <c r="H722" s="701"/>
      <c r="I722" s="734"/>
      <c r="J722" s="701"/>
      <c r="K722" s="698"/>
      <c r="L722" s="192"/>
      <c r="M722" s="211"/>
      <c r="N722" s="211"/>
      <c r="O722" s="212"/>
      <c r="P722" s="213"/>
      <c r="Q722" s="213"/>
      <c r="R722" s="195"/>
      <c r="S722" s="195"/>
      <c r="T722" s="180"/>
      <c r="U722" s="180"/>
      <c r="V722" s="200"/>
    </row>
    <row r="723" spans="2:22">
      <c r="B723" s="206" t="str">
        <f>IF('Formulario PPGR5'!$G723="","",CONCATENATE('Formulario PPGR5'!$C723,".",'Formulario PPGR5'!$D723,".",'Formulario PPGR5'!$E723,".",'Formulario PPGR5'!$F723))</f>
        <v/>
      </c>
      <c r="C723" s="206"/>
      <c r="D723" s="206" t="str">
        <f>IF('Formulario PPGR5'!$G723="","",'Formulario PPGR1'!#REF!)</f>
        <v/>
      </c>
      <c r="E723" s="206" t="str">
        <f>IF('Formulario PPGR5'!$G723="","",'Formulario PPGR1'!#REF!)</f>
        <v/>
      </c>
      <c r="F723" s="206" t="str">
        <f>IF('Formulario PPGR5'!$G723="","",'Formulario PPGR1'!#REF!)</f>
        <v/>
      </c>
      <c r="G723" s="192"/>
      <c r="H723" s="701"/>
      <c r="I723" s="734"/>
      <c r="J723" s="701"/>
      <c r="K723" s="698"/>
      <c r="L723" s="192"/>
      <c r="M723" s="211"/>
      <c r="N723" s="211"/>
      <c r="O723" s="212"/>
      <c r="P723" s="213"/>
      <c r="Q723" s="213"/>
      <c r="R723" s="195"/>
      <c r="S723" s="195"/>
      <c r="T723" s="180"/>
      <c r="U723" s="180"/>
      <c r="V723" s="200"/>
    </row>
    <row r="724" spans="2:22">
      <c r="B724" s="206" t="str">
        <f>IF('Formulario PPGR5'!$G724="","",CONCATENATE('Formulario PPGR5'!$C724,".",'Formulario PPGR5'!$D724,".",'Formulario PPGR5'!$E724,".",'Formulario PPGR5'!$F724))</f>
        <v/>
      </c>
      <c r="C724" s="206"/>
      <c r="D724" s="206" t="str">
        <f>IF('Formulario PPGR5'!$G724="","",'Formulario PPGR1'!#REF!)</f>
        <v/>
      </c>
      <c r="E724" s="206" t="str">
        <f>IF('Formulario PPGR5'!$G724="","",'Formulario PPGR1'!#REF!)</f>
        <v/>
      </c>
      <c r="F724" s="206" t="str">
        <f>IF('Formulario PPGR5'!$G724="","",'Formulario PPGR1'!#REF!)</f>
        <v/>
      </c>
      <c r="G724" s="192"/>
      <c r="H724" s="701"/>
      <c r="I724" s="734"/>
      <c r="J724" s="701"/>
      <c r="K724" s="698"/>
      <c r="L724" s="192"/>
      <c r="M724" s="211"/>
      <c r="N724" s="211"/>
      <c r="O724" s="212"/>
      <c r="P724" s="213"/>
      <c r="Q724" s="213"/>
      <c r="R724" s="195"/>
      <c r="S724" s="195"/>
      <c r="T724" s="180"/>
      <c r="U724" s="180"/>
      <c r="V724" s="200"/>
    </row>
    <row r="725" spans="2:22">
      <c r="B725" s="206" t="str">
        <f>IF('Formulario PPGR5'!$G725="","",CONCATENATE('Formulario PPGR5'!$C725,".",'Formulario PPGR5'!$D725,".",'Formulario PPGR5'!$E725,".",'Formulario PPGR5'!$F725))</f>
        <v/>
      </c>
      <c r="C725" s="206"/>
      <c r="D725" s="206" t="str">
        <f>IF('Formulario PPGR5'!$G725="","",'Formulario PPGR1'!#REF!)</f>
        <v/>
      </c>
      <c r="E725" s="206" t="str">
        <f>IF('Formulario PPGR5'!$G725="","",'Formulario PPGR1'!#REF!)</f>
        <v/>
      </c>
      <c r="F725" s="206" t="str">
        <f>IF('Formulario PPGR5'!$G725="","",'Formulario PPGR1'!#REF!)</f>
        <v/>
      </c>
      <c r="G725" s="192"/>
      <c r="H725" s="701"/>
      <c r="I725" s="734"/>
      <c r="J725" s="701"/>
      <c r="K725" s="698"/>
      <c r="L725" s="192"/>
      <c r="M725" s="211"/>
      <c r="N725" s="211"/>
      <c r="O725" s="212"/>
      <c r="P725" s="213"/>
      <c r="Q725" s="213"/>
      <c r="R725" s="195"/>
      <c r="S725" s="195"/>
      <c r="T725" s="180"/>
      <c r="U725" s="180"/>
      <c r="V725" s="200"/>
    </row>
    <row r="726" spans="2:22">
      <c r="B726" s="206" t="str">
        <f>IF('Formulario PPGR5'!$G726="","",CONCATENATE('Formulario PPGR5'!$C726,".",'Formulario PPGR5'!$D726,".",'Formulario PPGR5'!$E726,".",'Formulario PPGR5'!$F726))</f>
        <v/>
      </c>
      <c r="C726" s="206"/>
      <c r="D726" s="206" t="str">
        <f>IF('Formulario PPGR5'!$G726="","",'Formulario PPGR1'!#REF!)</f>
        <v/>
      </c>
      <c r="E726" s="206" t="str">
        <f>IF('Formulario PPGR5'!$G726="","",'Formulario PPGR1'!#REF!)</f>
        <v/>
      </c>
      <c r="F726" s="206" t="str">
        <f>IF('Formulario PPGR5'!$G726="","",'Formulario PPGR1'!#REF!)</f>
        <v/>
      </c>
      <c r="G726" s="192"/>
      <c r="H726" s="701"/>
      <c r="I726" s="734"/>
      <c r="J726" s="701"/>
      <c r="K726" s="698"/>
      <c r="L726" s="192"/>
      <c r="M726" s="211"/>
      <c r="N726" s="211"/>
      <c r="O726" s="212"/>
      <c r="P726" s="213"/>
      <c r="Q726" s="213"/>
      <c r="R726" s="195"/>
      <c r="S726" s="195"/>
      <c r="T726" s="180"/>
      <c r="U726" s="180"/>
      <c r="V726" s="200"/>
    </row>
    <row r="727" spans="2:22">
      <c r="B727" s="206" t="str">
        <f>IF('Formulario PPGR5'!$G727="","",CONCATENATE('Formulario PPGR5'!$C727,".",'Formulario PPGR5'!$D727,".",'Formulario PPGR5'!$E727,".",'Formulario PPGR5'!$F727))</f>
        <v/>
      </c>
      <c r="C727" s="206"/>
      <c r="D727" s="206" t="str">
        <f>IF('Formulario PPGR5'!$G727="","",'Formulario PPGR1'!#REF!)</f>
        <v/>
      </c>
      <c r="E727" s="206" t="str">
        <f>IF('Formulario PPGR5'!$G727="","",'Formulario PPGR1'!#REF!)</f>
        <v/>
      </c>
      <c r="F727" s="206" t="str">
        <f>IF('Formulario PPGR5'!$G727="","",'Formulario PPGR1'!#REF!)</f>
        <v/>
      </c>
      <c r="G727" s="192"/>
      <c r="H727" s="701"/>
      <c r="I727" s="734"/>
      <c r="J727" s="701"/>
      <c r="K727" s="698"/>
      <c r="L727" s="192"/>
      <c r="M727" s="211"/>
      <c r="N727" s="211"/>
      <c r="O727" s="212"/>
      <c r="P727" s="213"/>
      <c r="Q727" s="213"/>
      <c r="R727" s="195"/>
      <c r="S727" s="195"/>
      <c r="T727" s="180"/>
      <c r="U727" s="180"/>
      <c r="V727" s="200"/>
    </row>
    <row r="728" spans="2:22">
      <c r="B728" s="206" t="str">
        <f>IF('Formulario PPGR5'!$G728="","",CONCATENATE('Formulario PPGR5'!$C728,".",'Formulario PPGR5'!$D728,".",'Formulario PPGR5'!$E728,".",'Formulario PPGR5'!$F728))</f>
        <v/>
      </c>
      <c r="C728" s="206"/>
      <c r="D728" s="206" t="str">
        <f>IF('Formulario PPGR5'!$G728="","",'Formulario PPGR1'!#REF!)</f>
        <v/>
      </c>
      <c r="E728" s="206" t="str">
        <f>IF('Formulario PPGR5'!$G728="","",'Formulario PPGR1'!#REF!)</f>
        <v/>
      </c>
      <c r="F728" s="206" t="str">
        <f>IF('Formulario PPGR5'!$G728="","",'Formulario PPGR1'!#REF!)</f>
        <v/>
      </c>
      <c r="G728" s="192"/>
      <c r="H728" s="701"/>
      <c r="I728" s="734"/>
      <c r="J728" s="701"/>
      <c r="K728" s="698"/>
      <c r="L728" s="192"/>
      <c r="M728" s="211"/>
      <c r="N728" s="211"/>
      <c r="O728" s="212"/>
      <c r="P728" s="213"/>
      <c r="Q728" s="213"/>
      <c r="R728" s="195"/>
      <c r="S728" s="195"/>
      <c r="T728" s="180"/>
      <c r="U728" s="180"/>
      <c r="V728" s="200"/>
    </row>
    <row r="729" spans="2:22">
      <c r="B729" s="206" t="str">
        <f>IF('Formulario PPGR5'!$G729="","",CONCATENATE('Formulario PPGR5'!$C729,".",'Formulario PPGR5'!$D729,".",'Formulario PPGR5'!$E729,".",'Formulario PPGR5'!$F729))</f>
        <v/>
      </c>
      <c r="C729" s="206"/>
      <c r="D729" s="206" t="str">
        <f>IF('Formulario PPGR5'!$G729="","",'Formulario PPGR1'!#REF!)</f>
        <v/>
      </c>
      <c r="E729" s="206" t="str">
        <f>IF('Formulario PPGR5'!$G729="","",'Formulario PPGR1'!#REF!)</f>
        <v/>
      </c>
      <c r="F729" s="206" t="str">
        <f>IF('Formulario PPGR5'!$G729="","",'Formulario PPGR1'!#REF!)</f>
        <v/>
      </c>
      <c r="G729" s="192"/>
      <c r="H729" s="701"/>
      <c r="I729" s="734"/>
      <c r="J729" s="701"/>
      <c r="K729" s="698"/>
      <c r="L729" s="192"/>
      <c r="M729" s="211"/>
      <c r="N729" s="211"/>
      <c r="O729" s="212"/>
      <c r="P729" s="213"/>
      <c r="Q729" s="213"/>
      <c r="R729" s="195"/>
      <c r="S729" s="195"/>
      <c r="T729" s="180"/>
      <c r="U729" s="180"/>
      <c r="V729" s="200"/>
    </row>
    <row r="730" spans="2:22">
      <c r="B730" s="206" t="str">
        <f>IF('Formulario PPGR5'!$G730="","",CONCATENATE('Formulario PPGR5'!$C730,".",'Formulario PPGR5'!$D730,".",'Formulario PPGR5'!$E730,".",'Formulario PPGR5'!$F730))</f>
        <v/>
      </c>
      <c r="C730" s="206"/>
      <c r="D730" s="206" t="str">
        <f>IF('Formulario PPGR5'!$G730="","",'Formulario PPGR1'!#REF!)</f>
        <v/>
      </c>
      <c r="E730" s="206" t="str">
        <f>IF('Formulario PPGR5'!$G730="","",'Formulario PPGR1'!#REF!)</f>
        <v/>
      </c>
      <c r="F730" s="206" t="str">
        <f>IF('Formulario PPGR5'!$G730="","",'Formulario PPGR1'!#REF!)</f>
        <v/>
      </c>
      <c r="G730" s="192"/>
      <c r="H730" s="701"/>
      <c r="I730" s="734"/>
      <c r="J730" s="701"/>
      <c r="K730" s="698"/>
      <c r="L730" s="192"/>
      <c r="M730" s="211"/>
      <c r="N730" s="211"/>
      <c r="O730" s="212"/>
      <c r="P730" s="213"/>
      <c r="Q730" s="213"/>
      <c r="R730" s="195"/>
      <c r="S730" s="195"/>
      <c r="T730" s="180"/>
      <c r="U730" s="180"/>
      <c r="V730" s="200"/>
    </row>
    <row r="731" spans="2:22">
      <c r="B731" s="206" t="str">
        <f>IF('Formulario PPGR5'!$G731="","",CONCATENATE('Formulario PPGR5'!$C731,".",'Formulario PPGR5'!$D731,".",'Formulario PPGR5'!$E731,".",'Formulario PPGR5'!$F731))</f>
        <v/>
      </c>
      <c r="C731" s="206"/>
      <c r="D731" s="206" t="str">
        <f>IF('Formulario PPGR5'!$G731="","",'Formulario PPGR1'!#REF!)</f>
        <v/>
      </c>
      <c r="E731" s="206" t="str">
        <f>IF('Formulario PPGR5'!$G731="","",'Formulario PPGR1'!#REF!)</f>
        <v/>
      </c>
      <c r="F731" s="206" t="str">
        <f>IF('Formulario PPGR5'!$G731="","",'Formulario PPGR1'!#REF!)</f>
        <v/>
      </c>
      <c r="G731" s="192"/>
      <c r="H731" s="701"/>
      <c r="I731" s="734"/>
      <c r="J731" s="701"/>
      <c r="K731" s="698"/>
      <c r="L731" s="192"/>
      <c r="M731" s="211"/>
      <c r="N731" s="211"/>
      <c r="O731" s="212"/>
      <c r="P731" s="213"/>
      <c r="Q731" s="213"/>
      <c r="R731" s="195"/>
      <c r="S731" s="195"/>
      <c r="T731" s="180"/>
      <c r="U731" s="180"/>
      <c r="V731" s="200"/>
    </row>
    <row r="732" spans="2:22">
      <c r="B732" s="206" t="str">
        <f>IF('Formulario PPGR5'!$G732="","",CONCATENATE('Formulario PPGR5'!$C732,".",'Formulario PPGR5'!$D732,".",'Formulario PPGR5'!$E732,".",'Formulario PPGR5'!$F732))</f>
        <v/>
      </c>
      <c r="C732" s="206"/>
      <c r="D732" s="206" t="str">
        <f>IF('Formulario PPGR5'!$G732="","",'Formulario PPGR1'!#REF!)</f>
        <v/>
      </c>
      <c r="E732" s="206" t="str">
        <f>IF('Formulario PPGR5'!$G732="","",'Formulario PPGR1'!#REF!)</f>
        <v/>
      </c>
      <c r="F732" s="206" t="str">
        <f>IF('Formulario PPGR5'!$G732="","",'Formulario PPGR1'!#REF!)</f>
        <v/>
      </c>
      <c r="G732" s="192"/>
      <c r="H732" s="701"/>
      <c r="I732" s="734"/>
      <c r="J732" s="701"/>
      <c r="K732" s="698"/>
      <c r="L732" s="192"/>
      <c r="M732" s="211"/>
      <c r="N732" s="211"/>
      <c r="O732" s="212"/>
      <c r="P732" s="213"/>
      <c r="Q732" s="213"/>
      <c r="R732" s="195"/>
      <c r="S732" s="195"/>
      <c r="T732" s="180"/>
      <c r="U732" s="180"/>
      <c r="V732" s="200"/>
    </row>
    <row r="733" spans="2:22">
      <c r="B733" s="206" t="str">
        <f>IF('Formulario PPGR5'!$G733="","",CONCATENATE('Formulario PPGR5'!$C733,".",'Formulario PPGR5'!$D733,".",'Formulario PPGR5'!$E733,".",'Formulario PPGR5'!$F733))</f>
        <v/>
      </c>
      <c r="C733" s="206"/>
      <c r="D733" s="206" t="str">
        <f>IF('Formulario PPGR5'!$G733="","",'Formulario PPGR1'!#REF!)</f>
        <v/>
      </c>
      <c r="E733" s="206" t="str">
        <f>IF('Formulario PPGR5'!$G733="","",'Formulario PPGR1'!#REF!)</f>
        <v/>
      </c>
      <c r="F733" s="206" t="str">
        <f>IF('Formulario PPGR5'!$G733="","",'Formulario PPGR1'!#REF!)</f>
        <v/>
      </c>
      <c r="G733" s="192"/>
      <c r="H733" s="701"/>
      <c r="I733" s="734"/>
      <c r="J733" s="701"/>
      <c r="K733" s="698"/>
      <c r="L733" s="192"/>
      <c r="M733" s="211"/>
      <c r="N733" s="211"/>
      <c r="O733" s="212"/>
      <c r="P733" s="213"/>
      <c r="Q733" s="213"/>
      <c r="R733" s="195"/>
      <c r="S733" s="195"/>
      <c r="T733" s="180"/>
      <c r="U733" s="180"/>
      <c r="V733" s="200"/>
    </row>
    <row r="734" spans="2:22">
      <c r="B734" s="206" t="str">
        <f>IF('Formulario PPGR5'!$G734="","",CONCATENATE('Formulario PPGR5'!$C734,".",'Formulario PPGR5'!$D734,".",'Formulario PPGR5'!$E734,".",'Formulario PPGR5'!$F734))</f>
        <v/>
      </c>
      <c r="C734" s="206"/>
      <c r="D734" s="206" t="str">
        <f>IF('Formulario PPGR5'!$G734="","",'Formulario PPGR1'!#REF!)</f>
        <v/>
      </c>
      <c r="E734" s="206" t="str">
        <f>IF('Formulario PPGR5'!$G734="","",'Formulario PPGR1'!#REF!)</f>
        <v/>
      </c>
      <c r="F734" s="206" t="str">
        <f>IF('Formulario PPGR5'!$G734="","",'Formulario PPGR1'!#REF!)</f>
        <v/>
      </c>
      <c r="G734" s="192"/>
      <c r="H734" s="701"/>
      <c r="I734" s="734"/>
      <c r="J734" s="701"/>
      <c r="K734" s="698"/>
      <c r="L734" s="192"/>
      <c r="M734" s="211"/>
      <c r="N734" s="211"/>
      <c r="O734" s="212"/>
      <c r="P734" s="213"/>
      <c r="Q734" s="213"/>
      <c r="R734" s="195"/>
      <c r="S734" s="195"/>
      <c r="T734" s="180"/>
      <c r="U734" s="180"/>
      <c r="V734" s="200"/>
    </row>
    <row r="735" spans="2:22">
      <c r="B735" s="206" t="str">
        <f>IF('Formulario PPGR5'!$G735="","",CONCATENATE('Formulario PPGR5'!$C735,".",'Formulario PPGR5'!$D735,".",'Formulario PPGR5'!$E735,".",'Formulario PPGR5'!$F735))</f>
        <v/>
      </c>
      <c r="C735" s="206"/>
      <c r="D735" s="206" t="str">
        <f>IF('Formulario PPGR5'!$G735="","",'Formulario PPGR1'!#REF!)</f>
        <v/>
      </c>
      <c r="E735" s="206" t="str">
        <f>IF('Formulario PPGR5'!$G735="","",'Formulario PPGR1'!#REF!)</f>
        <v/>
      </c>
      <c r="F735" s="206" t="str">
        <f>IF('Formulario PPGR5'!$G735="","",'Formulario PPGR1'!#REF!)</f>
        <v/>
      </c>
      <c r="G735" s="192"/>
      <c r="H735" s="701"/>
      <c r="I735" s="734"/>
      <c r="J735" s="701"/>
      <c r="K735" s="698"/>
      <c r="L735" s="192"/>
      <c r="M735" s="211"/>
      <c r="N735" s="211"/>
      <c r="O735" s="212"/>
      <c r="P735" s="213"/>
      <c r="Q735" s="213"/>
      <c r="R735" s="195"/>
      <c r="S735" s="195"/>
      <c r="T735" s="180"/>
      <c r="U735" s="180"/>
      <c r="V735" s="200"/>
    </row>
    <row r="736" spans="2:22">
      <c r="B736" s="206" t="str">
        <f>IF('Formulario PPGR5'!$G736="","",CONCATENATE('Formulario PPGR5'!$C736,".",'Formulario PPGR5'!$D736,".",'Formulario PPGR5'!$E736,".",'Formulario PPGR5'!$F736))</f>
        <v/>
      </c>
      <c r="C736" s="206"/>
      <c r="D736" s="206" t="str">
        <f>IF('Formulario PPGR5'!$G736="","",'Formulario PPGR1'!#REF!)</f>
        <v/>
      </c>
      <c r="E736" s="206" t="str">
        <f>IF('Formulario PPGR5'!$G736="","",'Formulario PPGR1'!#REF!)</f>
        <v/>
      </c>
      <c r="F736" s="206" t="str">
        <f>IF('Formulario PPGR5'!$G736="","",'Formulario PPGR1'!#REF!)</f>
        <v/>
      </c>
      <c r="G736" s="192"/>
      <c r="H736" s="701"/>
      <c r="I736" s="734"/>
      <c r="J736" s="701"/>
      <c r="K736" s="698"/>
      <c r="L736" s="192"/>
      <c r="M736" s="211"/>
      <c r="N736" s="211"/>
      <c r="O736" s="212"/>
      <c r="P736" s="213"/>
      <c r="Q736" s="213"/>
      <c r="R736" s="195"/>
      <c r="S736" s="195"/>
      <c r="T736" s="180"/>
      <c r="U736" s="180"/>
      <c r="V736" s="200"/>
    </row>
    <row r="737" spans="2:22">
      <c r="B737" s="206" t="str">
        <f>IF('Formulario PPGR5'!$G737="","",CONCATENATE('Formulario PPGR5'!$C737,".",'Formulario PPGR5'!$D737,".",'Formulario PPGR5'!$E737,".",'Formulario PPGR5'!$F737))</f>
        <v/>
      </c>
      <c r="C737" s="206"/>
      <c r="D737" s="206" t="str">
        <f>IF('Formulario PPGR5'!$G737="","",'Formulario PPGR1'!#REF!)</f>
        <v/>
      </c>
      <c r="E737" s="206" t="str">
        <f>IF('Formulario PPGR5'!$G737="","",'Formulario PPGR1'!#REF!)</f>
        <v/>
      </c>
      <c r="F737" s="206" t="str">
        <f>IF('Formulario PPGR5'!$G737="","",'Formulario PPGR1'!#REF!)</f>
        <v/>
      </c>
      <c r="G737" s="192"/>
      <c r="H737" s="701"/>
      <c r="I737" s="734"/>
      <c r="J737" s="701"/>
      <c r="K737" s="698"/>
      <c r="L737" s="192"/>
      <c r="M737" s="211"/>
      <c r="N737" s="211"/>
      <c r="O737" s="212"/>
      <c r="P737" s="213"/>
      <c r="Q737" s="213"/>
      <c r="R737" s="195"/>
      <c r="S737" s="195"/>
      <c r="T737" s="180"/>
      <c r="U737" s="180"/>
      <c r="V737" s="200"/>
    </row>
    <row r="738" spans="2:22">
      <c r="B738" s="206" t="str">
        <f>IF('Formulario PPGR5'!$G738="","",CONCATENATE('Formulario PPGR5'!$C738,".",'Formulario PPGR5'!$D738,".",'Formulario PPGR5'!$E738,".",'Formulario PPGR5'!$F738))</f>
        <v/>
      </c>
      <c r="C738" s="206"/>
      <c r="D738" s="206" t="str">
        <f>IF('Formulario PPGR5'!$G738="","",'Formulario PPGR1'!#REF!)</f>
        <v/>
      </c>
      <c r="E738" s="206" t="str">
        <f>IF('Formulario PPGR5'!$G738="","",'Formulario PPGR1'!#REF!)</f>
        <v/>
      </c>
      <c r="F738" s="206" t="str">
        <f>IF('Formulario PPGR5'!$G738="","",'Formulario PPGR1'!#REF!)</f>
        <v/>
      </c>
      <c r="G738" s="192"/>
      <c r="H738" s="701"/>
      <c r="I738" s="734"/>
      <c r="J738" s="701"/>
      <c r="K738" s="698"/>
      <c r="L738" s="192"/>
      <c r="M738" s="211"/>
      <c r="N738" s="211"/>
      <c r="O738" s="212"/>
      <c r="P738" s="213"/>
      <c r="Q738" s="213"/>
      <c r="R738" s="195"/>
      <c r="S738" s="195"/>
      <c r="T738" s="180"/>
      <c r="U738" s="180"/>
      <c r="V738" s="200"/>
    </row>
    <row r="739" spans="2:22">
      <c r="B739" s="206" t="str">
        <f>IF('Formulario PPGR5'!$G739="","",CONCATENATE('Formulario PPGR5'!$C739,".",'Formulario PPGR5'!$D739,".",'Formulario PPGR5'!$E739,".",'Formulario PPGR5'!$F739))</f>
        <v/>
      </c>
      <c r="C739" s="206"/>
      <c r="D739" s="206" t="str">
        <f>IF('Formulario PPGR5'!$G739="","",'Formulario PPGR1'!#REF!)</f>
        <v/>
      </c>
      <c r="E739" s="206" t="str">
        <f>IF('Formulario PPGR5'!$G739="","",'Formulario PPGR1'!#REF!)</f>
        <v/>
      </c>
      <c r="F739" s="206" t="str">
        <f>IF('Formulario PPGR5'!$G739="","",'Formulario PPGR1'!#REF!)</f>
        <v/>
      </c>
      <c r="G739" s="192"/>
      <c r="H739" s="701"/>
      <c r="I739" s="734"/>
      <c r="J739" s="701"/>
      <c r="K739" s="698"/>
      <c r="L739" s="192"/>
      <c r="M739" s="211"/>
      <c r="N739" s="211"/>
      <c r="O739" s="212"/>
      <c r="P739" s="213"/>
      <c r="Q739" s="213"/>
      <c r="R739" s="195"/>
      <c r="S739" s="195"/>
      <c r="T739" s="180"/>
      <c r="U739" s="180"/>
      <c r="V739" s="200"/>
    </row>
    <row r="740" spans="2:22">
      <c r="B740" s="206" t="str">
        <f>IF('Formulario PPGR5'!$G740="","",CONCATENATE('Formulario PPGR5'!$C740,".",'Formulario PPGR5'!$D740,".",'Formulario PPGR5'!$E740,".",'Formulario PPGR5'!$F740))</f>
        <v/>
      </c>
      <c r="C740" s="206"/>
      <c r="D740" s="206" t="str">
        <f>IF('Formulario PPGR5'!$G740="","",'Formulario PPGR1'!#REF!)</f>
        <v/>
      </c>
      <c r="E740" s="206" t="str">
        <f>IF('Formulario PPGR5'!$G740="","",'Formulario PPGR1'!#REF!)</f>
        <v/>
      </c>
      <c r="F740" s="206" t="str">
        <f>IF('Formulario PPGR5'!$G740="","",'Formulario PPGR1'!#REF!)</f>
        <v/>
      </c>
      <c r="G740" s="192"/>
      <c r="H740" s="701"/>
      <c r="I740" s="734"/>
      <c r="J740" s="701"/>
      <c r="K740" s="698"/>
      <c r="L740" s="192"/>
      <c r="M740" s="211"/>
      <c r="N740" s="211"/>
      <c r="O740" s="212"/>
      <c r="P740" s="213"/>
      <c r="Q740" s="213"/>
      <c r="R740" s="195"/>
      <c r="S740" s="195"/>
      <c r="T740" s="180"/>
      <c r="U740" s="180"/>
      <c r="V740" s="200"/>
    </row>
    <row r="741" spans="2:22">
      <c r="B741" s="206" t="str">
        <f>IF('Formulario PPGR5'!$G741="","",CONCATENATE('Formulario PPGR5'!$C741,".",'Formulario PPGR5'!$D741,".",'Formulario PPGR5'!$E741,".",'Formulario PPGR5'!$F741))</f>
        <v/>
      </c>
      <c r="C741" s="206"/>
      <c r="D741" s="206" t="str">
        <f>IF('Formulario PPGR5'!$G741="","",'Formulario PPGR1'!#REF!)</f>
        <v/>
      </c>
      <c r="E741" s="206" t="str">
        <f>IF('Formulario PPGR5'!$G741="","",'Formulario PPGR1'!#REF!)</f>
        <v/>
      </c>
      <c r="F741" s="206" t="str">
        <f>IF('Formulario PPGR5'!$G741="","",'Formulario PPGR1'!#REF!)</f>
        <v/>
      </c>
      <c r="G741" s="192"/>
      <c r="H741" s="701"/>
      <c r="I741" s="734"/>
      <c r="J741" s="701"/>
      <c r="K741" s="698"/>
      <c r="L741" s="192"/>
      <c r="M741" s="211"/>
      <c r="N741" s="211"/>
      <c r="O741" s="212"/>
      <c r="P741" s="213"/>
      <c r="Q741" s="213"/>
      <c r="R741" s="195"/>
      <c r="S741" s="195"/>
      <c r="T741" s="180"/>
      <c r="U741" s="180"/>
      <c r="V741" s="200"/>
    </row>
    <row r="742" spans="2:22">
      <c r="B742" s="206" t="str">
        <f>IF('Formulario PPGR5'!$G742="","",CONCATENATE('Formulario PPGR5'!$C742,".",'Formulario PPGR5'!$D742,".",'Formulario PPGR5'!$E742,".",'Formulario PPGR5'!$F742))</f>
        <v/>
      </c>
      <c r="C742" s="206"/>
      <c r="D742" s="206" t="str">
        <f>IF('Formulario PPGR5'!$G742="","",'Formulario PPGR1'!#REF!)</f>
        <v/>
      </c>
      <c r="E742" s="206" t="str">
        <f>IF('Formulario PPGR5'!$G742="","",'Formulario PPGR1'!#REF!)</f>
        <v/>
      </c>
      <c r="F742" s="206" t="str">
        <f>IF('Formulario PPGR5'!$G742="","",'Formulario PPGR1'!#REF!)</f>
        <v/>
      </c>
      <c r="G742" s="192"/>
      <c r="H742" s="701"/>
      <c r="I742" s="734"/>
      <c r="J742" s="701"/>
      <c r="K742" s="698"/>
      <c r="L742" s="192"/>
      <c r="M742" s="211"/>
      <c r="N742" s="211"/>
      <c r="O742" s="212"/>
      <c r="P742" s="213"/>
      <c r="Q742" s="213"/>
      <c r="R742" s="195"/>
      <c r="S742" s="195"/>
      <c r="T742" s="180"/>
      <c r="U742" s="180"/>
      <c r="V742" s="200"/>
    </row>
    <row r="743" spans="2:22">
      <c r="B743" s="206" t="str">
        <f>IF('Formulario PPGR5'!$G743="","",CONCATENATE('Formulario PPGR5'!$C743,".",'Formulario PPGR5'!$D743,".",'Formulario PPGR5'!$E743,".",'Formulario PPGR5'!$F743))</f>
        <v/>
      </c>
      <c r="C743" s="206"/>
      <c r="D743" s="206" t="str">
        <f>IF('Formulario PPGR5'!$G743="","",'Formulario PPGR1'!#REF!)</f>
        <v/>
      </c>
      <c r="E743" s="206" t="str">
        <f>IF('Formulario PPGR5'!$G743="","",'Formulario PPGR1'!#REF!)</f>
        <v/>
      </c>
      <c r="F743" s="206" t="str">
        <f>IF('Formulario PPGR5'!$G743="","",'Formulario PPGR1'!#REF!)</f>
        <v/>
      </c>
      <c r="G743" s="192"/>
      <c r="H743" s="701"/>
      <c r="I743" s="734"/>
      <c r="J743" s="701"/>
      <c r="K743" s="698"/>
      <c r="L743" s="192"/>
      <c r="M743" s="211"/>
      <c r="N743" s="211"/>
      <c r="O743" s="212"/>
      <c r="P743" s="213"/>
      <c r="Q743" s="213"/>
      <c r="R743" s="195"/>
      <c r="S743" s="195"/>
      <c r="T743" s="180"/>
      <c r="U743" s="180"/>
      <c r="V743" s="200"/>
    </row>
    <row r="744" spans="2:22">
      <c r="B744" s="206" t="str">
        <f>IF('Formulario PPGR5'!$G744="","",CONCATENATE('Formulario PPGR5'!$C744,".",'Formulario PPGR5'!$D744,".",'Formulario PPGR5'!$E744,".",'Formulario PPGR5'!$F744))</f>
        <v/>
      </c>
      <c r="C744" s="206"/>
      <c r="D744" s="206" t="str">
        <f>IF('Formulario PPGR5'!$G744="","",'Formulario PPGR1'!#REF!)</f>
        <v/>
      </c>
      <c r="E744" s="206" t="str">
        <f>IF('Formulario PPGR5'!$G744="","",'Formulario PPGR1'!#REF!)</f>
        <v/>
      </c>
      <c r="F744" s="206" t="str">
        <f>IF('Formulario PPGR5'!$G744="","",'Formulario PPGR1'!#REF!)</f>
        <v/>
      </c>
      <c r="G744" s="192"/>
      <c r="H744" s="701"/>
      <c r="I744" s="734"/>
      <c r="J744" s="701"/>
      <c r="K744" s="698"/>
      <c r="L744" s="192"/>
      <c r="M744" s="211"/>
      <c r="N744" s="211"/>
      <c r="O744" s="212"/>
      <c r="P744" s="213"/>
      <c r="Q744" s="213"/>
      <c r="R744" s="195"/>
      <c r="S744" s="195"/>
      <c r="T744" s="180"/>
      <c r="U744" s="180"/>
      <c r="V744" s="200"/>
    </row>
    <row r="745" spans="2:22">
      <c r="B745" s="206" t="str">
        <f>IF('Formulario PPGR5'!$G745="","",CONCATENATE('Formulario PPGR5'!$C745,".",'Formulario PPGR5'!$D745,".",'Formulario PPGR5'!$E745,".",'Formulario PPGR5'!$F745))</f>
        <v/>
      </c>
      <c r="C745" s="206"/>
      <c r="D745" s="206" t="str">
        <f>IF('Formulario PPGR5'!$G745="","",'Formulario PPGR1'!#REF!)</f>
        <v/>
      </c>
      <c r="E745" s="206" t="str">
        <f>IF('Formulario PPGR5'!$G745="","",'Formulario PPGR1'!#REF!)</f>
        <v/>
      </c>
      <c r="F745" s="206" t="str">
        <f>IF('Formulario PPGR5'!$G745="","",'Formulario PPGR1'!#REF!)</f>
        <v/>
      </c>
      <c r="G745" s="192"/>
      <c r="H745" s="701"/>
      <c r="I745" s="734"/>
      <c r="J745" s="701"/>
      <c r="K745" s="698"/>
      <c r="L745" s="192"/>
      <c r="M745" s="211"/>
      <c r="N745" s="211"/>
      <c r="O745" s="212"/>
      <c r="P745" s="213"/>
      <c r="Q745" s="213"/>
      <c r="R745" s="195"/>
      <c r="S745" s="195"/>
      <c r="T745" s="180"/>
      <c r="U745" s="180"/>
      <c r="V745" s="200"/>
    </row>
    <row r="746" spans="2:22">
      <c r="B746" s="206" t="str">
        <f>IF('Formulario PPGR5'!$G746="","",CONCATENATE('Formulario PPGR5'!$C746,".",'Formulario PPGR5'!$D746,".",'Formulario PPGR5'!$E746,".",'Formulario PPGR5'!$F746))</f>
        <v/>
      </c>
      <c r="C746" s="206"/>
      <c r="D746" s="206" t="str">
        <f>IF('Formulario PPGR5'!$G746="","",'Formulario PPGR1'!#REF!)</f>
        <v/>
      </c>
      <c r="E746" s="206" t="str">
        <f>IF('Formulario PPGR5'!$G746="","",'Formulario PPGR1'!#REF!)</f>
        <v/>
      </c>
      <c r="F746" s="206" t="str">
        <f>IF('Formulario PPGR5'!$G746="","",'Formulario PPGR1'!#REF!)</f>
        <v/>
      </c>
      <c r="G746" s="192"/>
      <c r="H746" s="701"/>
      <c r="I746" s="734"/>
      <c r="J746" s="701"/>
      <c r="K746" s="698"/>
      <c r="L746" s="192"/>
      <c r="M746" s="211"/>
      <c r="N746" s="211"/>
      <c r="O746" s="212"/>
      <c r="P746" s="213"/>
      <c r="Q746" s="213"/>
      <c r="R746" s="195"/>
      <c r="S746" s="195"/>
      <c r="T746" s="180"/>
      <c r="U746" s="180"/>
      <c r="V746" s="200"/>
    </row>
    <row r="747" spans="2:22">
      <c r="B747" s="206" t="str">
        <f>IF('Formulario PPGR5'!$G747="","",CONCATENATE('Formulario PPGR5'!$C747,".",'Formulario PPGR5'!$D747,".",'Formulario PPGR5'!$E747,".",'Formulario PPGR5'!$F747))</f>
        <v/>
      </c>
      <c r="C747" s="206"/>
      <c r="D747" s="206" t="str">
        <f>IF('Formulario PPGR5'!$G747="","",'Formulario PPGR1'!#REF!)</f>
        <v/>
      </c>
      <c r="E747" s="206" t="str">
        <f>IF('Formulario PPGR5'!$G747="","",'Formulario PPGR1'!#REF!)</f>
        <v/>
      </c>
      <c r="F747" s="206" t="str">
        <f>IF('Formulario PPGR5'!$G747="","",'Formulario PPGR1'!#REF!)</f>
        <v/>
      </c>
      <c r="G747" s="192"/>
      <c r="H747" s="701"/>
      <c r="I747" s="734"/>
      <c r="J747" s="701"/>
      <c r="K747" s="698"/>
      <c r="L747" s="192"/>
      <c r="M747" s="211"/>
      <c r="N747" s="211"/>
      <c r="O747" s="212"/>
      <c r="P747" s="213"/>
      <c r="Q747" s="213"/>
      <c r="R747" s="195"/>
      <c r="S747" s="195"/>
      <c r="T747" s="180"/>
      <c r="U747" s="180"/>
      <c r="V747" s="200"/>
    </row>
    <row r="748" spans="2:22">
      <c r="B748" s="206" t="str">
        <f>IF('Formulario PPGR5'!$G748="","",CONCATENATE('Formulario PPGR5'!$C748,".",'Formulario PPGR5'!$D748,".",'Formulario PPGR5'!$E748,".",'Formulario PPGR5'!$F748))</f>
        <v/>
      </c>
      <c r="C748" s="206"/>
      <c r="D748" s="206" t="str">
        <f>IF('Formulario PPGR5'!$G748="","",'Formulario PPGR1'!#REF!)</f>
        <v/>
      </c>
      <c r="E748" s="206" t="str">
        <f>IF('Formulario PPGR5'!$G748="","",'Formulario PPGR1'!#REF!)</f>
        <v/>
      </c>
      <c r="F748" s="206" t="str">
        <f>IF('Formulario PPGR5'!$G748="","",'Formulario PPGR1'!#REF!)</f>
        <v/>
      </c>
      <c r="G748" s="192"/>
      <c r="H748" s="701"/>
      <c r="I748" s="734"/>
      <c r="J748" s="701"/>
      <c r="K748" s="701"/>
      <c r="L748" s="192"/>
      <c r="M748" s="211"/>
      <c r="N748" s="211"/>
      <c r="O748" s="212"/>
      <c r="P748" s="211"/>
      <c r="Q748" s="211"/>
      <c r="R748" s="194"/>
      <c r="S748" s="195"/>
      <c r="T748" s="180"/>
      <c r="U748" s="180"/>
      <c r="V748" s="200"/>
    </row>
    <row r="749" spans="2:22">
      <c r="B749" s="206" t="str">
        <f>IF('Formulario PPGR5'!$G749="","",CONCATENATE('Formulario PPGR5'!$C749,".",'Formulario PPGR5'!$D749,".",'Formulario PPGR5'!$E749,".",'Formulario PPGR5'!$F749))</f>
        <v/>
      </c>
      <c r="C749" s="206"/>
      <c r="D749" s="206" t="str">
        <f>IF('Formulario PPGR5'!$G749="","",'Formulario PPGR1'!#REF!)</f>
        <v/>
      </c>
      <c r="E749" s="206" t="str">
        <f>IF('Formulario PPGR5'!$G749="","",'Formulario PPGR1'!#REF!)</f>
        <v/>
      </c>
      <c r="F749" s="206" t="str">
        <f>IF('Formulario PPGR5'!$G749="","",'Formulario PPGR1'!#REF!)</f>
        <v/>
      </c>
      <c r="G749" s="192"/>
      <c r="H749" s="701"/>
      <c r="I749" s="734"/>
      <c r="J749" s="701"/>
      <c r="K749" s="698"/>
      <c r="L749" s="192"/>
      <c r="M749" s="211"/>
      <c r="N749" s="211"/>
      <c r="O749" s="212"/>
      <c r="P749" s="213"/>
      <c r="Q749" s="213"/>
      <c r="R749" s="195"/>
      <c r="S749" s="195"/>
      <c r="T749" s="180"/>
      <c r="U749" s="180"/>
      <c r="V749" s="200"/>
    </row>
    <row r="750" spans="2:22">
      <c r="B750" s="206" t="str">
        <f>IF('Formulario PPGR5'!$G750="","",CONCATENATE('Formulario PPGR5'!$C750,".",'Formulario PPGR5'!$D750,".",'Formulario PPGR5'!$E750,".",'Formulario PPGR5'!$F750))</f>
        <v/>
      </c>
      <c r="C750" s="206"/>
      <c r="D750" s="206" t="str">
        <f>IF('Formulario PPGR5'!$G750="","",'Formulario PPGR1'!#REF!)</f>
        <v/>
      </c>
      <c r="E750" s="206" t="str">
        <f>IF('Formulario PPGR5'!$G750="","",'Formulario PPGR1'!#REF!)</f>
        <v/>
      </c>
      <c r="F750" s="206" t="str">
        <f>IF('Formulario PPGR5'!$G750="","",'Formulario PPGR1'!#REF!)</f>
        <v/>
      </c>
      <c r="G750" s="192"/>
      <c r="H750" s="701"/>
      <c r="I750" s="734"/>
      <c r="J750" s="701"/>
      <c r="K750" s="698"/>
      <c r="L750" s="192"/>
      <c r="M750" s="211"/>
      <c r="N750" s="211"/>
      <c r="O750" s="212"/>
      <c r="P750" s="213"/>
      <c r="Q750" s="213"/>
      <c r="R750" s="195"/>
      <c r="S750" s="195"/>
      <c r="T750" s="180"/>
      <c r="U750" s="180"/>
      <c r="V750" s="200"/>
    </row>
    <row r="751" spans="2:22">
      <c r="B751" s="206" t="str">
        <f>IF('Formulario PPGR5'!$G751="","",CONCATENATE('Formulario PPGR5'!$C751,".",'Formulario PPGR5'!$D751,".",'Formulario PPGR5'!$E751,".",'Formulario PPGR5'!$F751))</f>
        <v/>
      </c>
      <c r="C751" s="206"/>
      <c r="D751" s="206" t="str">
        <f>IF('Formulario PPGR5'!$G751="","",'Formulario PPGR1'!#REF!)</f>
        <v/>
      </c>
      <c r="E751" s="206" t="str">
        <f>IF('Formulario PPGR5'!$G751="","",'Formulario PPGR1'!#REF!)</f>
        <v/>
      </c>
      <c r="F751" s="206" t="str">
        <f>IF('Formulario PPGR5'!$G751="","",'Formulario PPGR1'!#REF!)</f>
        <v/>
      </c>
      <c r="G751" s="192"/>
      <c r="H751" s="701"/>
      <c r="I751" s="734"/>
      <c r="J751" s="701"/>
      <c r="K751" s="698"/>
      <c r="L751" s="192"/>
      <c r="M751" s="211"/>
      <c r="N751" s="211"/>
      <c r="O751" s="212"/>
      <c r="P751" s="213"/>
      <c r="Q751" s="213"/>
      <c r="R751" s="195"/>
      <c r="S751" s="195"/>
      <c r="T751" s="180"/>
      <c r="U751" s="180"/>
      <c r="V751" s="200"/>
    </row>
    <row r="752" spans="2:22">
      <c r="B752" s="206" t="str">
        <f>IF('Formulario PPGR5'!$G752="","",CONCATENATE('Formulario PPGR5'!$C752,".",'Formulario PPGR5'!$D752,".",'Formulario PPGR5'!$E752,".",'Formulario PPGR5'!$F752))</f>
        <v/>
      </c>
      <c r="C752" s="206"/>
      <c r="D752" s="206" t="str">
        <f>IF('Formulario PPGR5'!$G752="","",'Formulario PPGR1'!#REF!)</f>
        <v/>
      </c>
      <c r="E752" s="206" t="str">
        <f>IF('Formulario PPGR5'!$G752="","",'Formulario PPGR1'!#REF!)</f>
        <v/>
      </c>
      <c r="F752" s="206" t="str">
        <f>IF('Formulario PPGR5'!$G752="","",'Formulario PPGR1'!#REF!)</f>
        <v/>
      </c>
      <c r="G752" s="192"/>
      <c r="H752" s="701"/>
      <c r="I752" s="734"/>
      <c r="J752" s="701"/>
      <c r="K752" s="698"/>
      <c r="L752" s="192"/>
      <c r="M752" s="211"/>
      <c r="N752" s="211"/>
      <c r="O752" s="212"/>
      <c r="P752" s="213"/>
      <c r="Q752" s="213"/>
      <c r="R752" s="195"/>
      <c r="S752" s="195"/>
      <c r="T752" s="180"/>
      <c r="U752" s="180"/>
      <c r="V752" s="200"/>
    </row>
    <row r="753" spans="2:22">
      <c r="B753" s="206" t="str">
        <f>IF('Formulario PPGR5'!$G753="","",CONCATENATE('Formulario PPGR5'!$C753,".",'Formulario PPGR5'!$D753,".",'Formulario PPGR5'!$E753,".",'Formulario PPGR5'!$F753))</f>
        <v/>
      </c>
      <c r="C753" s="206"/>
      <c r="D753" s="206" t="str">
        <f>IF('Formulario PPGR5'!$G753="","",'Formulario PPGR1'!#REF!)</f>
        <v/>
      </c>
      <c r="E753" s="206" t="str">
        <f>IF('Formulario PPGR5'!$G753="","",'Formulario PPGR1'!#REF!)</f>
        <v/>
      </c>
      <c r="F753" s="206" t="str">
        <f>IF('Formulario PPGR5'!$G753="","",'Formulario PPGR1'!#REF!)</f>
        <v/>
      </c>
      <c r="G753" s="192"/>
      <c r="H753" s="701"/>
      <c r="I753" s="734"/>
      <c r="J753" s="701"/>
      <c r="K753" s="698"/>
      <c r="L753" s="192"/>
      <c r="M753" s="211"/>
      <c r="N753" s="211"/>
      <c r="O753" s="212"/>
      <c r="P753" s="213"/>
      <c r="Q753" s="213"/>
      <c r="R753" s="195"/>
      <c r="S753" s="195"/>
      <c r="T753" s="180"/>
      <c r="U753" s="180"/>
      <c r="V753" s="200"/>
    </row>
    <row r="754" spans="2:22">
      <c r="B754" s="206" t="str">
        <f>IF('Formulario PPGR5'!$G754="","",CONCATENATE('Formulario PPGR5'!$C754,".",'Formulario PPGR5'!$D754,".",'Formulario PPGR5'!$E754,".",'Formulario PPGR5'!$F754))</f>
        <v/>
      </c>
      <c r="C754" s="206"/>
      <c r="D754" s="206" t="str">
        <f>IF('Formulario PPGR5'!$G754="","",'Formulario PPGR1'!#REF!)</f>
        <v/>
      </c>
      <c r="E754" s="206" t="str">
        <f>IF('Formulario PPGR5'!$G754="","",'Formulario PPGR1'!#REF!)</f>
        <v/>
      </c>
      <c r="F754" s="206" t="str">
        <f>IF('Formulario PPGR5'!$G754="","",'Formulario PPGR1'!#REF!)</f>
        <v/>
      </c>
      <c r="G754" s="192"/>
      <c r="H754" s="701"/>
      <c r="I754" s="734"/>
      <c r="J754" s="701"/>
      <c r="K754" s="698"/>
      <c r="L754" s="192"/>
      <c r="M754" s="211"/>
      <c r="N754" s="211"/>
      <c r="O754" s="212"/>
      <c r="P754" s="213"/>
      <c r="Q754" s="213"/>
      <c r="R754" s="195"/>
      <c r="S754" s="195"/>
      <c r="T754" s="180"/>
      <c r="U754" s="180"/>
      <c r="V754" s="200"/>
    </row>
    <row r="755" spans="2:22">
      <c r="B755" s="206" t="str">
        <f>IF('Formulario PPGR5'!$G755="","",CONCATENATE('Formulario PPGR5'!$C755,".",'Formulario PPGR5'!$D755,".",'Formulario PPGR5'!$E755,".",'Formulario PPGR5'!$F755))</f>
        <v/>
      </c>
      <c r="C755" s="206"/>
      <c r="D755" s="206" t="str">
        <f>IF('Formulario PPGR5'!$G755="","",'Formulario PPGR1'!#REF!)</f>
        <v/>
      </c>
      <c r="E755" s="206" t="str">
        <f>IF('Formulario PPGR5'!$G755="","",'Formulario PPGR1'!#REF!)</f>
        <v/>
      </c>
      <c r="F755" s="206" t="str">
        <f>IF('Formulario PPGR5'!$G755="","",'Formulario PPGR1'!#REF!)</f>
        <v/>
      </c>
      <c r="G755" s="192"/>
      <c r="H755" s="701"/>
      <c r="I755" s="734"/>
      <c r="J755" s="701"/>
      <c r="K755" s="698"/>
      <c r="L755" s="192"/>
      <c r="M755" s="211"/>
      <c r="N755" s="211"/>
      <c r="O755" s="212"/>
      <c r="P755" s="213"/>
      <c r="Q755" s="213"/>
      <c r="R755" s="195"/>
      <c r="S755" s="195"/>
      <c r="T755" s="180"/>
      <c r="U755" s="180"/>
      <c r="V755" s="200"/>
    </row>
    <row r="756" spans="2:22">
      <c r="B756" s="206" t="str">
        <f>IF('Formulario PPGR5'!$G756="","",CONCATENATE('Formulario PPGR5'!$C756,".",'Formulario PPGR5'!$D756,".",'Formulario PPGR5'!$E756,".",'Formulario PPGR5'!$F756))</f>
        <v/>
      </c>
      <c r="C756" s="206"/>
      <c r="D756" s="206" t="str">
        <f>IF('Formulario PPGR5'!$G756="","",'Formulario PPGR1'!#REF!)</f>
        <v/>
      </c>
      <c r="E756" s="206" t="str">
        <f>IF('Formulario PPGR5'!$G756="","",'Formulario PPGR1'!#REF!)</f>
        <v/>
      </c>
      <c r="F756" s="206" t="str">
        <f>IF('Formulario PPGR5'!$G756="","",'Formulario PPGR1'!#REF!)</f>
        <v/>
      </c>
      <c r="G756" s="192"/>
      <c r="H756" s="701"/>
      <c r="I756" s="734"/>
      <c r="J756" s="701"/>
      <c r="K756" s="698"/>
      <c r="L756" s="192"/>
      <c r="M756" s="211"/>
      <c r="N756" s="211"/>
      <c r="O756" s="212"/>
      <c r="P756" s="213"/>
      <c r="Q756" s="213"/>
      <c r="R756" s="195"/>
      <c r="S756" s="195"/>
      <c r="T756" s="180"/>
      <c r="U756" s="180"/>
      <c r="V756" s="200"/>
    </row>
    <row r="757" spans="2:22">
      <c r="B757" s="206" t="str">
        <f>IF('Formulario PPGR5'!$G757="","",CONCATENATE('Formulario PPGR5'!$C757,".",'Formulario PPGR5'!$D757,".",'Formulario PPGR5'!$E757,".",'Formulario PPGR5'!$F757))</f>
        <v/>
      </c>
      <c r="C757" s="206"/>
      <c r="D757" s="206" t="str">
        <f>IF('Formulario PPGR5'!$G757="","",'Formulario PPGR1'!#REF!)</f>
        <v/>
      </c>
      <c r="E757" s="206" t="str">
        <f>IF('Formulario PPGR5'!$G757="","",'Formulario PPGR1'!#REF!)</f>
        <v/>
      </c>
      <c r="F757" s="206" t="str">
        <f>IF('Formulario PPGR5'!$G757="","",'Formulario PPGR1'!#REF!)</f>
        <v/>
      </c>
      <c r="G757" s="192"/>
      <c r="H757" s="701"/>
      <c r="I757" s="734"/>
      <c r="J757" s="701"/>
      <c r="K757" s="698"/>
      <c r="L757" s="192"/>
      <c r="M757" s="211"/>
      <c r="N757" s="211"/>
      <c r="O757" s="212"/>
      <c r="P757" s="213"/>
      <c r="Q757" s="213"/>
      <c r="R757" s="195"/>
      <c r="S757" s="195"/>
      <c r="T757" s="180"/>
      <c r="U757" s="180"/>
      <c r="V757" s="200"/>
    </row>
    <row r="758" spans="2:22">
      <c r="B758" s="206" t="str">
        <f>IF('Formulario PPGR5'!$G758="","",CONCATENATE('Formulario PPGR5'!$C758,".",'Formulario PPGR5'!$D758,".",'Formulario PPGR5'!$E758,".",'Formulario PPGR5'!$F758))</f>
        <v/>
      </c>
      <c r="C758" s="206"/>
      <c r="D758" s="206" t="str">
        <f>IF('Formulario PPGR5'!$G758="","",'Formulario PPGR1'!#REF!)</f>
        <v/>
      </c>
      <c r="E758" s="206" t="str">
        <f>IF('Formulario PPGR5'!$G758="","",'Formulario PPGR1'!#REF!)</f>
        <v/>
      </c>
      <c r="F758" s="206" t="str">
        <f>IF('Formulario PPGR5'!$G758="","",'Formulario PPGR1'!#REF!)</f>
        <v/>
      </c>
      <c r="G758" s="192"/>
      <c r="H758" s="701"/>
      <c r="I758" s="734"/>
      <c r="J758" s="701"/>
      <c r="K758" s="698"/>
      <c r="L758" s="192"/>
      <c r="M758" s="211"/>
      <c r="N758" s="211"/>
      <c r="O758" s="212"/>
      <c r="P758" s="213"/>
      <c r="Q758" s="213"/>
      <c r="R758" s="195"/>
      <c r="S758" s="195"/>
      <c r="T758" s="180"/>
      <c r="U758" s="180"/>
      <c r="V758" s="200"/>
    </row>
    <row r="759" spans="2:22">
      <c r="B759" s="206" t="str">
        <f>IF('Formulario PPGR5'!$G759="","",CONCATENATE('Formulario PPGR5'!$C759,".",'Formulario PPGR5'!$D759,".",'Formulario PPGR5'!$E759,".",'Formulario PPGR5'!$F759))</f>
        <v/>
      </c>
      <c r="C759" s="206"/>
      <c r="D759" s="206" t="str">
        <f>IF('Formulario PPGR5'!$G759="","",'Formulario PPGR1'!#REF!)</f>
        <v/>
      </c>
      <c r="E759" s="206" t="str">
        <f>IF('Formulario PPGR5'!$G759="","",'Formulario PPGR1'!#REF!)</f>
        <v/>
      </c>
      <c r="F759" s="206" t="str">
        <f>IF('Formulario PPGR5'!$G759="","",'Formulario PPGR1'!#REF!)</f>
        <v/>
      </c>
      <c r="G759" s="192"/>
      <c r="H759" s="701"/>
      <c r="I759" s="734"/>
      <c r="J759" s="701"/>
      <c r="K759" s="698"/>
      <c r="L759" s="192"/>
      <c r="M759" s="211"/>
      <c r="N759" s="211"/>
      <c r="O759" s="212"/>
      <c r="P759" s="213"/>
      <c r="Q759" s="213"/>
      <c r="R759" s="195"/>
      <c r="S759" s="195"/>
      <c r="T759" s="180"/>
      <c r="U759" s="180"/>
      <c r="V759" s="200"/>
    </row>
    <row r="760" spans="2:22">
      <c r="B760" s="206" t="str">
        <f>IF('Formulario PPGR5'!$G760="","",CONCATENATE('Formulario PPGR5'!$C760,".",'Formulario PPGR5'!$D760,".",'Formulario PPGR5'!$E760,".",'Formulario PPGR5'!$F760))</f>
        <v/>
      </c>
      <c r="C760" s="206"/>
      <c r="D760" s="206" t="str">
        <f>IF('Formulario PPGR5'!$G760="","",'Formulario PPGR1'!#REF!)</f>
        <v/>
      </c>
      <c r="E760" s="206" t="str">
        <f>IF('Formulario PPGR5'!$G760="","",'Formulario PPGR1'!#REF!)</f>
        <v/>
      </c>
      <c r="F760" s="206" t="str">
        <f>IF('Formulario PPGR5'!$G760="","",'Formulario PPGR1'!#REF!)</f>
        <v/>
      </c>
      <c r="G760" s="192"/>
      <c r="H760" s="701"/>
      <c r="I760" s="734"/>
      <c r="J760" s="701"/>
      <c r="K760" s="698"/>
      <c r="L760" s="192"/>
      <c r="M760" s="211"/>
      <c r="N760" s="211"/>
      <c r="O760" s="212"/>
      <c r="P760" s="213"/>
      <c r="Q760" s="213"/>
      <c r="R760" s="195"/>
      <c r="S760" s="195"/>
      <c r="T760" s="180"/>
      <c r="U760" s="180"/>
      <c r="V760" s="200"/>
    </row>
    <row r="761" spans="2:22">
      <c r="B761" s="206" t="str">
        <f>IF('Formulario PPGR5'!$G761="","",CONCATENATE('Formulario PPGR5'!$C761,".",'Formulario PPGR5'!$D761,".",'Formulario PPGR5'!$E761,".",'Formulario PPGR5'!$F761))</f>
        <v/>
      </c>
      <c r="C761" s="206"/>
      <c r="D761" s="206" t="str">
        <f>IF('Formulario PPGR5'!$G761="","",'Formulario PPGR1'!#REF!)</f>
        <v/>
      </c>
      <c r="E761" s="206" t="str">
        <f>IF('Formulario PPGR5'!$G761="","",'Formulario PPGR1'!#REF!)</f>
        <v/>
      </c>
      <c r="F761" s="206" t="str">
        <f>IF('Formulario PPGR5'!$G761="","",'Formulario PPGR1'!#REF!)</f>
        <v/>
      </c>
      <c r="G761" s="192"/>
      <c r="H761" s="701"/>
      <c r="I761" s="734"/>
      <c r="J761" s="701"/>
      <c r="K761" s="698"/>
      <c r="L761" s="192"/>
      <c r="M761" s="211"/>
      <c r="N761" s="211"/>
      <c r="O761" s="212"/>
      <c r="P761" s="213"/>
      <c r="Q761" s="213"/>
      <c r="R761" s="195"/>
      <c r="S761" s="195"/>
      <c r="T761" s="180"/>
      <c r="U761" s="180"/>
      <c r="V761" s="200"/>
    </row>
    <row r="762" spans="2:22">
      <c r="B762" s="206" t="str">
        <f>IF('Formulario PPGR5'!$G762="","",CONCATENATE('Formulario PPGR5'!$C762,".",'Formulario PPGR5'!$D762,".",'Formulario PPGR5'!$E762,".",'Formulario PPGR5'!$F762))</f>
        <v/>
      </c>
      <c r="C762" s="206"/>
      <c r="D762" s="206" t="str">
        <f>IF('Formulario PPGR5'!$G762="","",'Formulario PPGR1'!#REF!)</f>
        <v/>
      </c>
      <c r="E762" s="206" t="str">
        <f>IF('Formulario PPGR5'!$G762="","",'Formulario PPGR1'!#REF!)</f>
        <v/>
      </c>
      <c r="F762" s="206" t="str">
        <f>IF('Formulario PPGR5'!$G762="","",'Formulario PPGR1'!#REF!)</f>
        <v/>
      </c>
      <c r="G762" s="192"/>
      <c r="H762" s="701"/>
      <c r="I762" s="734"/>
      <c r="J762" s="701"/>
      <c r="K762" s="698"/>
      <c r="L762" s="192"/>
      <c r="M762" s="211"/>
      <c r="N762" s="211"/>
      <c r="O762" s="212"/>
      <c r="P762" s="213"/>
      <c r="Q762" s="213"/>
      <c r="R762" s="195"/>
      <c r="S762" s="195"/>
      <c r="T762" s="180"/>
      <c r="U762" s="180"/>
      <c r="V762" s="200"/>
    </row>
    <row r="763" spans="2:22">
      <c r="B763" s="206" t="str">
        <f>IF('Formulario PPGR5'!$G763="","",CONCATENATE('Formulario PPGR5'!$C763,".",'Formulario PPGR5'!$D763,".",'Formulario PPGR5'!$E763,".",'Formulario PPGR5'!$F763))</f>
        <v/>
      </c>
      <c r="C763" s="206"/>
      <c r="D763" s="206" t="str">
        <f>IF('Formulario PPGR5'!$G763="","",'Formulario PPGR1'!#REF!)</f>
        <v/>
      </c>
      <c r="E763" s="206" t="str">
        <f>IF('Formulario PPGR5'!$G763="","",'Formulario PPGR1'!#REF!)</f>
        <v/>
      </c>
      <c r="F763" s="206" t="str">
        <f>IF('Formulario PPGR5'!$G763="","",'Formulario PPGR1'!#REF!)</f>
        <v/>
      </c>
      <c r="G763" s="192"/>
      <c r="H763" s="701"/>
      <c r="I763" s="734"/>
      <c r="J763" s="701"/>
      <c r="K763" s="698"/>
      <c r="L763" s="192"/>
      <c r="M763" s="211"/>
      <c r="N763" s="211"/>
      <c r="O763" s="212"/>
      <c r="P763" s="213"/>
      <c r="Q763" s="213"/>
      <c r="R763" s="195"/>
      <c r="S763" s="195"/>
      <c r="T763" s="180"/>
      <c r="U763" s="180"/>
      <c r="V763" s="200"/>
    </row>
    <row r="764" spans="2:22">
      <c r="B764" s="206" t="str">
        <f>IF('Formulario PPGR5'!$G764="","",CONCATENATE('Formulario PPGR5'!$C764,".",'Formulario PPGR5'!$D764,".",'Formulario PPGR5'!$E764,".",'Formulario PPGR5'!$F764))</f>
        <v/>
      </c>
      <c r="C764" s="206"/>
      <c r="D764" s="206" t="str">
        <f>IF('Formulario PPGR5'!$G764="","",'Formulario PPGR1'!#REF!)</f>
        <v/>
      </c>
      <c r="E764" s="206" t="str">
        <f>IF('Formulario PPGR5'!$G764="","",'Formulario PPGR1'!#REF!)</f>
        <v/>
      </c>
      <c r="F764" s="206" t="str">
        <f>IF('Formulario PPGR5'!$G764="","",'Formulario PPGR1'!#REF!)</f>
        <v/>
      </c>
      <c r="G764" s="192"/>
      <c r="H764" s="701"/>
      <c r="I764" s="734"/>
      <c r="J764" s="701"/>
      <c r="K764" s="698"/>
      <c r="L764" s="192"/>
      <c r="M764" s="211"/>
      <c r="N764" s="211"/>
      <c r="O764" s="212"/>
      <c r="P764" s="213"/>
      <c r="Q764" s="213"/>
      <c r="R764" s="195"/>
      <c r="S764" s="195"/>
      <c r="T764" s="180"/>
      <c r="U764" s="180"/>
      <c r="V764" s="200"/>
    </row>
    <row r="765" spans="2:22">
      <c r="B765" s="206" t="str">
        <f>IF('Formulario PPGR5'!$G765="","",CONCATENATE('Formulario PPGR5'!$C765,".",'Formulario PPGR5'!$D765,".",'Formulario PPGR5'!$E765,".",'Formulario PPGR5'!$F765))</f>
        <v/>
      </c>
      <c r="C765" s="206"/>
      <c r="D765" s="206" t="str">
        <f>IF('Formulario PPGR5'!$G765="","",'Formulario PPGR1'!#REF!)</f>
        <v/>
      </c>
      <c r="E765" s="206" t="str">
        <f>IF('Formulario PPGR5'!$G765="","",'Formulario PPGR1'!#REF!)</f>
        <v/>
      </c>
      <c r="F765" s="206" t="str">
        <f>IF('Formulario PPGR5'!$G765="","",'Formulario PPGR1'!#REF!)</f>
        <v/>
      </c>
      <c r="G765" s="192"/>
      <c r="H765" s="701"/>
      <c r="I765" s="734"/>
      <c r="J765" s="701"/>
      <c r="K765" s="698"/>
      <c r="L765" s="192"/>
      <c r="M765" s="211"/>
      <c r="N765" s="211"/>
      <c r="O765" s="212"/>
      <c r="P765" s="213"/>
      <c r="Q765" s="213"/>
      <c r="R765" s="195"/>
      <c r="S765" s="195"/>
      <c r="T765" s="180"/>
      <c r="U765" s="180"/>
      <c r="V765" s="200"/>
    </row>
    <row r="766" spans="2:22">
      <c r="B766" s="206" t="str">
        <f>IF('Formulario PPGR5'!$G766="","",CONCATENATE('Formulario PPGR5'!$C766,".",'Formulario PPGR5'!$D766,".",'Formulario PPGR5'!$E766,".",'Formulario PPGR5'!$F766))</f>
        <v/>
      </c>
      <c r="C766" s="206"/>
      <c r="D766" s="206" t="str">
        <f>IF('Formulario PPGR5'!$G766="","",'Formulario PPGR1'!#REF!)</f>
        <v/>
      </c>
      <c r="E766" s="206" t="str">
        <f>IF('Formulario PPGR5'!$G766="","",'Formulario PPGR1'!#REF!)</f>
        <v/>
      </c>
      <c r="F766" s="206" t="str">
        <f>IF('Formulario PPGR5'!$G766="","",'Formulario PPGR1'!#REF!)</f>
        <v/>
      </c>
      <c r="G766" s="192"/>
      <c r="H766" s="701"/>
      <c r="I766" s="734"/>
      <c r="J766" s="701"/>
      <c r="K766" s="698"/>
      <c r="L766" s="192"/>
      <c r="M766" s="211"/>
      <c r="N766" s="211"/>
      <c r="O766" s="212"/>
      <c r="P766" s="213"/>
      <c r="Q766" s="213"/>
      <c r="R766" s="195"/>
      <c r="S766" s="195"/>
      <c r="T766" s="180"/>
      <c r="U766" s="180"/>
      <c r="V766" s="200"/>
    </row>
    <row r="767" spans="2:22">
      <c r="B767" s="206" t="str">
        <f>IF('Formulario PPGR5'!$G767="","",CONCATENATE('Formulario PPGR5'!$C767,".",'Formulario PPGR5'!$D767,".",'Formulario PPGR5'!$E767,".",'Formulario PPGR5'!$F767))</f>
        <v/>
      </c>
      <c r="C767" s="206"/>
      <c r="D767" s="206" t="str">
        <f>IF('Formulario PPGR5'!$G767="","",'Formulario PPGR1'!#REF!)</f>
        <v/>
      </c>
      <c r="E767" s="206" t="str">
        <f>IF('Formulario PPGR5'!$G767="","",'Formulario PPGR1'!#REF!)</f>
        <v/>
      </c>
      <c r="F767" s="206" t="str">
        <f>IF('Formulario PPGR5'!$G767="","",'Formulario PPGR1'!#REF!)</f>
        <v/>
      </c>
      <c r="G767" s="192"/>
      <c r="H767" s="701"/>
      <c r="I767" s="734"/>
      <c r="J767" s="701"/>
      <c r="K767" s="698"/>
      <c r="L767" s="192"/>
      <c r="M767" s="211"/>
      <c r="N767" s="211"/>
      <c r="O767" s="212"/>
      <c r="P767" s="213"/>
      <c r="Q767" s="213"/>
      <c r="R767" s="195"/>
      <c r="S767" s="195"/>
      <c r="T767" s="180"/>
      <c r="U767" s="180"/>
      <c r="V767" s="200"/>
    </row>
    <row r="768" spans="2:22">
      <c r="B768" s="206" t="str">
        <f>IF('Formulario PPGR5'!$G768="","",CONCATENATE('Formulario PPGR5'!$C768,".",'Formulario PPGR5'!$D768,".",'Formulario PPGR5'!$E768,".",'Formulario PPGR5'!$F768))</f>
        <v/>
      </c>
      <c r="C768" s="206"/>
      <c r="D768" s="206" t="str">
        <f>IF('Formulario PPGR5'!$G768="","",'Formulario PPGR1'!#REF!)</f>
        <v/>
      </c>
      <c r="E768" s="206" t="str">
        <f>IF('Formulario PPGR5'!$G768="","",'Formulario PPGR1'!#REF!)</f>
        <v/>
      </c>
      <c r="F768" s="206" t="str">
        <f>IF('Formulario PPGR5'!$G768="","",'Formulario PPGR1'!#REF!)</f>
        <v/>
      </c>
      <c r="G768" s="192"/>
      <c r="H768" s="701"/>
      <c r="I768" s="734"/>
      <c r="J768" s="701"/>
      <c r="K768" s="698"/>
      <c r="L768" s="192"/>
      <c r="M768" s="211"/>
      <c r="N768" s="211"/>
      <c r="O768" s="212"/>
      <c r="P768" s="213"/>
      <c r="Q768" s="213"/>
      <c r="R768" s="195"/>
      <c r="S768" s="195"/>
      <c r="T768" s="180"/>
      <c r="U768" s="180"/>
      <c r="V768" s="200"/>
    </row>
    <row r="769" spans="2:22">
      <c r="B769" s="206" t="str">
        <f>IF('Formulario PPGR5'!$G769="","",CONCATENATE('Formulario PPGR5'!$C769,".",'Formulario PPGR5'!$D769,".",'Formulario PPGR5'!$E769,".",'Formulario PPGR5'!$F769))</f>
        <v/>
      </c>
      <c r="C769" s="206"/>
      <c r="D769" s="206" t="str">
        <f>IF('Formulario PPGR5'!$G769="","",'Formulario PPGR1'!#REF!)</f>
        <v/>
      </c>
      <c r="E769" s="206" t="str">
        <f>IF('Formulario PPGR5'!$G769="","",'Formulario PPGR1'!#REF!)</f>
        <v/>
      </c>
      <c r="F769" s="206" t="str">
        <f>IF('Formulario PPGR5'!$G769="","",'Formulario PPGR1'!#REF!)</f>
        <v/>
      </c>
      <c r="G769" s="192"/>
      <c r="H769" s="701"/>
      <c r="I769" s="734"/>
      <c r="J769" s="701"/>
      <c r="K769" s="698"/>
      <c r="L769" s="192"/>
      <c r="M769" s="211"/>
      <c r="N769" s="211"/>
      <c r="O769" s="212"/>
      <c r="P769" s="213"/>
      <c r="Q769" s="213"/>
      <c r="R769" s="195"/>
      <c r="S769" s="195"/>
      <c r="T769" s="180"/>
      <c r="U769" s="180"/>
      <c r="V769" s="200"/>
    </row>
    <row r="770" spans="2:22">
      <c r="B770" s="206" t="str">
        <f>IF('Formulario PPGR5'!$G770="","",CONCATENATE('Formulario PPGR5'!$C770,".",'Formulario PPGR5'!$D770,".",'Formulario PPGR5'!$E770,".",'Formulario PPGR5'!$F770))</f>
        <v/>
      </c>
      <c r="C770" s="206"/>
      <c r="D770" s="206" t="str">
        <f>IF('Formulario PPGR5'!$G770="","",'Formulario PPGR1'!#REF!)</f>
        <v/>
      </c>
      <c r="E770" s="206" t="str">
        <f>IF('Formulario PPGR5'!$G770="","",'Formulario PPGR1'!#REF!)</f>
        <v/>
      </c>
      <c r="F770" s="206" t="str">
        <f>IF('Formulario PPGR5'!$G770="","",'Formulario PPGR1'!#REF!)</f>
        <v/>
      </c>
      <c r="G770" s="192"/>
      <c r="H770" s="701"/>
      <c r="I770" s="734"/>
      <c r="J770" s="701"/>
      <c r="K770" s="698"/>
      <c r="L770" s="192"/>
      <c r="M770" s="211"/>
      <c r="N770" s="211"/>
      <c r="O770" s="212"/>
      <c r="P770" s="213"/>
      <c r="Q770" s="213"/>
      <c r="R770" s="195"/>
      <c r="S770" s="195"/>
      <c r="T770" s="180"/>
      <c r="U770" s="180"/>
      <c r="V770" s="200"/>
    </row>
    <row r="771" spans="2:22">
      <c r="B771" s="206" t="str">
        <f>IF('Formulario PPGR5'!$G771="","",CONCATENATE('Formulario PPGR5'!$C771,".",'Formulario PPGR5'!$D771,".",'Formulario PPGR5'!$E771,".",'Formulario PPGR5'!$F771))</f>
        <v/>
      </c>
      <c r="C771" s="206"/>
      <c r="D771" s="206" t="str">
        <f>IF('Formulario PPGR5'!$G771="","",'Formulario PPGR1'!#REF!)</f>
        <v/>
      </c>
      <c r="E771" s="206" t="str">
        <f>IF('Formulario PPGR5'!$G771="","",'Formulario PPGR1'!#REF!)</f>
        <v/>
      </c>
      <c r="F771" s="206" t="str">
        <f>IF('Formulario PPGR5'!$G771="","",'Formulario PPGR1'!#REF!)</f>
        <v/>
      </c>
      <c r="G771" s="192"/>
      <c r="H771" s="701"/>
      <c r="I771" s="734"/>
      <c r="J771" s="701"/>
      <c r="K771" s="698"/>
      <c r="L771" s="192"/>
      <c r="M771" s="211"/>
      <c r="N771" s="211"/>
      <c r="O771" s="212"/>
      <c r="P771" s="213"/>
      <c r="Q771" s="213"/>
      <c r="R771" s="195"/>
      <c r="S771" s="195"/>
      <c r="T771" s="180"/>
      <c r="U771" s="180"/>
      <c r="V771" s="200"/>
    </row>
    <row r="772" spans="2:22">
      <c r="B772" s="206" t="str">
        <f>IF('Formulario PPGR5'!$G772="","",CONCATENATE('Formulario PPGR5'!$C772,".",'Formulario PPGR5'!$D772,".",'Formulario PPGR5'!$E772,".",'Formulario PPGR5'!$F772))</f>
        <v/>
      </c>
      <c r="C772" s="206"/>
      <c r="D772" s="206" t="str">
        <f>IF('Formulario PPGR5'!$G772="","",'Formulario PPGR1'!#REF!)</f>
        <v/>
      </c>
      <c r="E772" s="206" t="str">
        <f>IF('Formulario PPGR5'!$G772="","",'Formulario PPGR1'!#REF!)</f>
        <v/>
      </c>
      <c r="F772" s="206" t="str">
        <f>IF('Formulario PPGR5'!$G772="","",'Formulario PPGR1'!#REF!)</f>
        <v/>
      </c>
      <c r="G772" s="192"/>
      <c r="H772" s="701"/>
      <c r="I772" s="734"/>
      <c r="J772" s="701"/>
      <c r="K772" s="698"/>
      <c r="L772" s="192"/>
      <c r="M772" s="211"/>
      <c r="N772" s="211"/>
      <c r="O772" s="212"/>
      <c r="P772" s="213"/>
      <c r="Q772" s="213"/>
      <c r="R772" s="195"/>
      <c r="S772" s="195"/>
      <c r="T772" s="180"/>
      <c r="U772" s="180"/>
      <c r="V772" s="200"/>
    </row>
    <row r="773" spans="2:22">
      <c r="B773" s="206" t="str">
        <f>IF('Formulario PPGR5'!$G773="","",CONCATENATE('Formulario PPGR5'!$C773,".",'Formulario PPGR5'!$D773,".",'Formulario PPGR5'!$E773,".",'Formulario PPGR5'!$F773))</f>
        <v/>
      </c>
      <c r="C773" s="206"/>
      <c r="D773" s="206" t="str">
        <f>IF('Formulario PPGR5'!$G773="","",'Formulario PPGR1'!#REF!)</f>
        <v/>
      </c>
      <c r="E773" s="206" t="str">
        <f>IF('Formulario PPGR5'!$G773="","",'Formulario PPGR1'!#REF!)</f>
        <v/>
      </c>
      <c r="F773" s="206" t="str">
        <f>IF('Formulario PPGR5'!$G773="","",'Formulario PPGR1'!#REF!)</f>
        <v/>
      </c>
      <c r="G773" s="192"/>
      <c r="H773" s="701"/>
      <c r="I773" s="734"/>
      <c r="J773" s="701"/>
      <c r="K773" s="698"/>
      <c r="L773" s="192"/>
      <c r="M773" s="211"/>
      <c r="N773" s="211"/>
      <c r="O773" s="212"/>
      <c r="P773" s="213"/>
      <c r="Q773" s="213"/>
      <c r="R773" s="195"/>
      <c r="S773" s="195"/>
      <c r="T773" s="180"/>
      <c r="U773" s="180"/>
      <c r="V773" s="200"/>
    </row>
    <row r="774" spans="2:22">
      <c r="B774" s="206" t="str">
        <f>IF('Formulario PPGR5'!$G774="","",CONCATENATE('Formulario PPGR5'!$C774,".",'Formulario PPGR5'!$D774,".",'Formulario PPGR5'!$E774,".",'Formulario PPGR5'!$F774))</f>
        <v/>
      </c>
      <c r="C774" s="206"/>
      <c r="D774" s="206" t="str">
        <f>IF('Formulario PPGR5'!$G774="","",'Formulario PPGR1'!#REF!)</f>
        <v/>
      </c>
      <c r="E774" s="206" t="str">
        <f>IF('Formulario PPGR5'!$G774="","",'Formulario PPGR1'!#REF!)</f>
        <v/>
      </c>
      <c r="F774" s="206" t="str">
        <f>IF('Formulario PPGR5'!$G774="","",'Formulario PPGR1'!#REF!)</f>
        <v/>
      </c>
      <c r="G774" s="192"/>
      <c r="H774" s="701"/>
      <c r="I774" s="734"/>
      <c r="J774" s="701"/>
      <c r="K774" s="698"/>
      <c r="L774" s="192"/>
      <c r="M774" s="211"/>
      <c r="N774" s="211"/>
      <c r="O774" s="212"/>
      <c r="P774" s="213"/>
      <c r="Q774" s="213"/>
      <c r="R774" s="195"/>
      <c r="S774" s="195"/>
      <c r="T774" s="180"/>
      <c r="U774" s="180"/>
      <c r="V774" s="200"/>
    </row>
    <row r="775" spans="2:22">
      <c r="B775" s="206" t="str">
        <f>IF('Formulario PPGR5'!$G775="","",CONCATENATE('Formulario PPGR5'!$C775,".",'Formulario PPGR5'!$D775,".",'Formulario PPGR5'!$E775,".",'Formulario PPGR5'!$F775))</f>
        <v/>
      </c>
      <c r="C775" s="206"/>
      <c r="D775" s="206" t="str">
        <f>IF('Formulario PPGR5'!$G775="","",'Formulario PPGR1'!#REF!)</f>
        <v/>
      </c>
      <c r="E775" s="206" t="str">
        <f>IF('Formulario PPGR5'!$G775="","",'Formulario PPGR1'!#REF!)</f>
        <v/>
      </c>
      <c r="F775" s="206" t="str">
        <f>IF('Formulario PPGR5'!$G775="","",'Formulario PPGR1'!#REF!)</f>
        <v/>
      </c>
      <c r="G775" s="192"/>
      <c r="H775" s="701"/>
      <c r="I775" s="734"/>
      <c r="J775" s="701"/>
      <c r="K775" s="701"/>
      <c r="L775" s="192"/>
      <c r="M775" s="211"/>
      <c r="N775" s="211"/>
      <c r="O775" s="212"/>
      <c r="P775" s="211"/>
      <c r="Q775" s="211"/>
      <c r="R775" s="194"/>
      <c r="S775" s="195"/>
      <c r="T775" s="180"/>
      <c r="U775" s="180"/>
      <c r="V775" s="200"/>
    </row>
    <row r="776" spans="2:22">
      <c r="B776" s="206" t="str">
        <f>IF('Formulario PPGR5'!$G776="","",CONCATENATE('Formulario PPGR5'!$C776,".",'Formulario PPGR5'!$D776,".",'Formulario PPGR5'!$E776,".",'Formulario PPGR5'!$F776))</f>
        <v/>
      </c>
      <c r="C776" s="206"/>
      <c r="D776" s="206" t="str">
        <f>IF('Formulario PPGR5'!$G776="","",'Formulario PPGR1'!#REF!)</f>
        <v/>
      </c>
      <c r="E776" s="206" t="str">
        <f>IF('Formulario PPGR5'!$G776="","",'Formulario PPGR1'!#REF!)</f>
        <v/>
      </c>
      <c r="F776" s="206" t="str">
        <f>IF('Formulario PPGR5'!$G776="","",'Formulario PPGR1'!#REF!)</f>
        <v/>
      </c>
      <c r="G776" s="192"/>
      <c r="H776" s="701"/>
      <c r="I776" s="734"/>
      <c r="J776" s="701"/>
      <c r="K776" s="698"/>
      <c r="L776" s="192"/>
      <c r="M776" s="211"/>
      <c r="N776" s="211"/>
      <c r="O776" s="212"/>
      <c r="P776" s="213"/>
      <c r="Q776" s="213"/>
      <c r="R776" s="195"/>
      <c r="S776" s="195"/>
      <c r="T776" s="180"/>
      <c r="U776" s="180"/>
      <c r="V776" s="200"/>
    </row>
    <row r="777" spans="2:22">
      <c r="B777" s="206" t="str">
        <f>IF('Formulario PPGR5'!$G777="","",CONCATENATE('Formulario PPGR5'!$C777,".",'Formulario PPGR5'!$D777,".",'Formulario PPGR5'!$E777,".",'Formulario PPGR5'!$F777))</f>
        <v/>
      </c>
      <c r="C777" s="206"/>
      <c r="D777" s="206" t="str">
        <f>IF('Formulario PPGR5'!$G777="","",'Formulario PPGR1'!#REF!)</f>
        <v/>
      </c>
      <c r="E777" s="206" t="str">
        <f>IF('Formulario PPGR5'!$G777="","",'Formulario PPGR1'!#REF!)</f>
        <v/>
      </c>
      <c r="F777" s="206" t="str">
        <f>IF('Formulario PPGR5'!$G777="","",'Formulario PPGR1'!#REF!)</f>
        <v/>
      </c>
      <c r="G777" s="192"/>
      <c r="H777" s="701"/>
      <c r="I777" s="734"/>
      <c r="J777" s="701"/>
      <c r="K777" s="698"/>
      <c r="L777" s="192"/>
      <c r="M777" s="211"/>
      <c r="N777" s="211"/>
      <c r="O777" s="212"/>
      <c r="P777" s="213"/>
      <c r="Q777" s="213"/>
      <c r="R777" s="195"/>
      <c r="S777" s="195"/>
      <c r="T777" s="180"/>
      <c r="U777" s="180"/>
      <c r="V777" s="200"/>
    </row>
    <row r="778" spans="2:22">
      <c r="B778" s="206" t="str">
        <f>IF('Formulario PPGR5'!$G778="","",CONCATENATE('Formulario PPGR5'!$C778,".",'Formulario PPGR5'!$D778,".",'Formulario PPGR5'!$E778,".",'Formulario PPGR5'!$F778))</f>
        <v/>
      </c>
      <c r="C778" s="206"/>
      <c r="D778" s="206" t="str">
        <f>IF('Formulario PPGR5'!$G778="","",'Formulario PPGR1'!#REF!)</f>
        <v/>
      </c>
      <c r="E778" s="206" t="str">
        <f>IF('Formulario PPGR5'!$G778="","",'Formulario PPGR1'!#REF!)</f>
        <v/>
      </c>
      <c r="F778" s="206" t="str">
        <f>IF('Formulario PPGR5'!$G778="","",'Formulario PPGR1'!#REF!)</f>
        <v/>
      </c>
      <c r="G778" s="192"/>
      <c r="H778" s="701"/>
      <c r="I778" s="734"/>
      <c r="J778" s="701"/>
      <c r="K778" s="698"/>
      <c r="L778" s="192"/>
      <c r="M778" s="211"/>
      <c r="N778" s="211"/>
      <c r="O778" s="212"/>
      <c r="P778" s="213"/>
      <c r="Q778" s="213"/>
      <c r="R778" s="195"/>
      <c r="S778" s="195"/>
      <c r="T778" s="180"/>
      <c r="U778" s="180"/>
      <c r="V778" s="200"/>
    </row>
    <row r="779" spans="2:22">
      <c r="B779" s="206" t="str">
        <f>IF('Formulario PPGR5'!$G779="","",CONCATENATE('Formulario PPGR5'!$C779,".",'Formulario PPGR5'!$D779,".",'Formulario PPGR5'!$E779,".",'Formulario PPGR5'!$F779))</f>
        <v/>
      </c>
      <c r="C779" s="206"/>
      <c r="D779" s="206" t="str">
        <f>IF('Formulario PPGR5'!$G779="","",'Formulario PPGR1'!#REF!)</f>
        <v/>
      </c>
      <c r="E779" s="206" t="str">
        <f>IF('Formulario PPGR5'!$G779="","",'Formulario PPGR1'!#REF!)</f>
        <v/>
      </c>
      <c r="F779" s="206" t="str">
        <f>IF('Formulario PPGR5'!$G779="","",'Formulario PPGR1'!#REF!)</f>
        <v/>
      </c>
      <c r="G779" s="192"/>
      <c r="H779" s="701"/>
      <c r="I779" s="734"/>
      <c r="J779" s="701"/>
      <c r="K779" s="698"/>
      <c r="L779" s="192"/>
      <c r="M779" s="211"/>
      <c r="N779" s="211"/>
      <c r="O779" s="212"/>
      <c r="P779" s="213"/>
      <c r="Q779" s="213"/>
      <c r="R779" s="195"/>
      <c r="S779" s="195"/>
      <c r="T779" s="180"/>
      <c r="U779" s="180"/>
      <c r="V779" s="200"/>
    </row>
    <row r="780" spans="2:22">
      <c r="B780" s="206" t="str">
        <f>IF('Formulario PPGR5'!$G780="","",CONCATENATE('Formulario PPGR5'!$C780,".",'Formulario PPGR5'!$D780,".",'Formulario PPGR5'!$E780,".",'Formulario PPGR5'!$F780))</f>
        <v/>
      </c>
      <c r="C780" s="206"/>
      <c r="D780" s="206" t="str">
        <f>IF('Formulario PPGR5'!$G780="","",'Formulario PPGR1'!#REF!)</f>
        <v/>
      </c>
      <c r="E780" s="206" t="str">
        <f>IF('Formulario PPGR5'!$G780="","",'Formulario PPGR1'!#REF!)</f>
        <v/>
      </c>
      <c r="F780" s="206" t="str">
        <f>IF('Formulario PPGR5'!$G780="","",'Formulario PPGR1'!#REF!)</f>
        <v/>
      </c>
      <c r="G780" s="192"/>
      <c r="H780" s="701"/>
      <c r="I780" s="734"/>
      <c r="J780" s="701"/>
      <c r="K780" s="698"/>
      <c r="L780" s="192"/>
      <c r="M780" s="211"/>
      <c r="N780" s="211"/>
      <c r="O780" s="212"/>
      <c r="P780" s="213"/>
      <c r="Q780" s="213"/>
      <c r="R780" s="195"/>
      <c r="S780" s="195"/>
      <c r="T780" s="180"/>
      <c r="U780" s="180"/>
      <c r="V780" s="200"/>
    </row>
    <row r="781" spans="2:22">
      <c r="B781" s="206" t="str">
        <f>IF('Formulario PPGR5'!$G781="","",CONCATENATE('Formulario PPGR5'!$C781,".",'Formulario PPGR5'!$D781,".",'Formulario PPGR5'!$E781,".",'Formulario PPGR5'!$F781))</f>
        <v/>
      </c>
      <c r="C781" s="206"/>
      <c r="D781" s="206" t="str">
        <f>IF('Formulario PPGR5'!$G781="","",'Formulario PPGR1'!#REF!)</f>
        <v/>
      </c>
      <c r="E781" s="206" t="str">
        <f>IF('Formulario PPGR5'!$G781="","",'Formulario PPGR1'!#REF!)</f>
        <v/>
      </c>
      <c r="F781" s="206" t="str">
        <f>IF('Formulario PPGR5'!$G781="","",'Formulario PPGR1'!#REF!)</f>
        <v/>
      </c>
      <c r="G781" s="192"/>
      <c r="H781" s="701"/>
      <c r="I781" s="734"/>
      <c r="J781" s="701"/>
      <c r="K781" s="698"/>
      <c r="L781" s="192"/>
      <c r="M781" s="211"/>
      <c r="N781" s="211"/>
      <c r="O781" s="212"/>
      <c r="P781" s="213"/>
      <c r="Q781" s="213"/>
      <c r="R781" s="195"/>
      <c r="S781" s="195"/>
      <c r="T781" s="180"/>
      <c r="U781" s="180"/>
      <c r="V781" s="200"/>
    </row>
    <row r="782" spans="2:22">
      <c r="B782" s="206" t="str">
        <f>IF('Formulario PPGR5'!$G782="","",CONCATENATE('Formulario PPGR5'!$C782,".",'Formulario PPGR5'!$D782,".",'Formulario PPGR5'!$E782,".",'Formulario PPGR5'!$F782))</f>
        <v/>
      </c>
      <c r="C782" s="206"/>
      <c r="D782" s="206" t="str">
        <f>IF('Formulario PPGR5'!$G782="","",'Formulario PPGR1'!#REF!)</f>
        <v/>
      </c>
      <c r="E782" s="206" t="str">
        <f>IF('Formulario PPGR5'!$G782="","",'Formulario PPGR1'!#REF!)</f>
        <v/>
      </c>
      <c r="F782" s="206" t="str">
        <f>IF('Formulario PPGR5'!$G782="","",'Formulario PPGR1'!#REF!)</f>
        <v/>
      </c>
      <c r="G782" s="192"/>
      <c r="H782" s="701"/>
      <c r="I782" s="734"/>
      <c r="J782" s="701"/>
      <c r="K782" s="698"/>
      <c r="L782" s="192"/>
      <c r="M782" s="211"/>
      <c r="N782" s="211"/>
      <c r="O782" s="212"/>
      <c r="P782" s="213"/>
      <c r="Q782" s="213"/>
      <c r="R782" s="195"/>
      <c r="S782" s="195"/>
      <c r="T782" s="180"/>
      <c r="U782" s="180"/>
      <c r="V782" s="200"/>
    </row>
    <row r="783" spans="2:22">
      <c r="B783" s="206" t="str">
        <f>IF('Formulario PPGR5'!$G783="","",CONCATENATE('Formulario PPGR5'!$C783,".",'Formulario PPGR5'!$D783,".",'Formulario PPGR5'!$E783,".",'Formulario PPGR5'!$F783))</f>
        <v/>
      </c>
      <c r="C783" s="206"/>
      <c r="D783" s="206" t="str">
        <f>IF('Formulario PPGR5'!$G783="","",'Formulario PPGR1'!#REF!)</f>
        <v/>
      </c>
      <c r="E783" s="206" t="str">
        <f>IF('Formulario PPGR5'!$G783="","",'Formulario PPGR1'!#REF!)</f>
        <v/>
      </c>
      <c r="F783" s="206" t="str">
        <f>IF('Formulario PPGR5'!$G783="","",'Formulario PPGR1'!#REF!)</f>
        <v/>
      </c>
      <c r="G783" s="192"/>
      <c r="H783" s="701"/>
      <c r="I783" s="734"/>
      <c r="J783" s="701"/>
      <c r="K783" s="698"/>
      <c r="L783" s="192"/>
      <c r="M783" s="211"/>
      <c r="N783" s="211"/>
      <c r="O783" s="212"/>
      <c r="P783" s="213"/>
      <c r="Q783" s="213"/>
      <c r="R783" s="195"/>
      <c r="S783" s="195"/>
      <c r="T783" s="180"/>
      <c r="U783" s="180"/>
      <c r="V783" s="200"/>
    </row>
    <row r="784" spans="2:22">
      <c r="B784" s="206" t="str">
        <f>IF('Formulario PPGR5'!$G784="","",CONCATENATE('Formulario PPGR5'!$C784,".",'Formulario PPGR5'!$D784,".",'Formulario PPGR5'!$E784,".",'Formulario PPGR5'!$F784))</f>
        <v/>
      </c>
      <c r="C784" s="206"/>
      <c r="D784" s="206" t="str">
        <f>IF('Formulario PPGR5'!$G784="","",'Formulario PPGR1'!#REF!)</f>
        <v/>
      </c>
      <c r="E784" s="206" t="str">
        <f>IF('Formulario PPGR5'!$G784="","",'Formulario PPGR1'!#REF!)</f>
        <v/>
      </c>
      <c r="F784" s="206" t="str">
        <f>IF('Formulario PPGR5'!$G784="","",'Formulario PPGR1'!#REF!)</f>
        <v/>
      </c>
      <c r="G784" s="192"/>
      <c r="H784" s="701"/>
      <c r="I784" s="734"/>
      <c r="J784" s="701"/>
      <c r="K784" s="698"/>
      <c r="L784" s="192"/>
      <c r="M784" s="211"/>
      <c r="N784" s="211"/>
      <c r="O784" s="212"/>
      <c r="P784" s="213"/>
      <c r="Q784" s="213"/>
      <c r="R784" s="195"/>
      <c r="S784" s="195"/>
      <c r="T784" s="180"/>
      <c r="U784" s="180"/>
      <c r="V784" s="200"/>
    </row>
    <row r="785" spans="2:22">
      <c r="B785" s="206" t="str">
        <f>IF('Formulario PPGR5'!$G785="","",CONCATENATE('Formulario PPGR5'!$C785,".",'Formulario PPGR5'!$D785,".",'Formulario PPGR5'!$E785,".",'Formulario PPGR5'!$F785))</f>
        <v/>
      </c>
      <c r="C785" s="206"/>
      <c r="D785" s="206" t="str">
        <f>IF('Formulario PPGR5'!$G785="","",'Formulario PPGR1'!#REF!)</f>
        <v/>
      </c>
      <c r="E785" s="206" t="str">
        <f>IF('Formulario PPGR5'!$G785="","",'Formulario PPGR1'!#REF!)</f>
        <v/>
      </c>
      <c r="F785" s="206" t="str">
        <f>IF('Formulario PPGR5'!$G785="","",'Formulario PPGR1'!#REF!)</f>
        <v/>
      </c>
      <c r="G785" s="192"/>
      <c r="H785" s="701"/>
      <c r="I785" s="734"/>
      <c r="J785" s="701"/>
      <c r="K785" s="698"/>
      <c r="L785" s="192"/>
      <c r="M785" s="211"/>
      <c r="N785" s="211"/>
      <c r="O785" s="212"/>
      <c r="P785" s="213"/>
      <c r="Q785" s="213"/>
      <c r="R785" s="195"/>
      <c r="S785" s="195"/>
      <c r="T785" s="180"/>
      <c r="U785" s="180"/>
      <c r="V785" s="200"/>
    </row>
    <row r="786" spans="2:22">
      <c r="B786" s="206" t="str">
        <f>IF('Formulario PPGR5'!$G786="","",CONCATENATE('Formulario PPGR5'!$C786,".",'Formulario PPGR5'!$D786,".",'Formulario PPGR5'!$E786,".",'Formulario PPGR5'!$F786))</f>
        <v/>
      </c>
      <c r="C786" s="206"/>
      <c r="D786" s="206" t="str">
        <f>IF('Formulario PPGR5'!$G786="","",'Formulario PPGR1'!#REF!)</f>
        <v/>
      </c>
      <c r="E786" s="206" t="str">
        <f>IF('Formulario PPGR5'!$G786="","",'Formulario PPGR1'!#REF!)</f>
        <v/>
      </c>
      <c r="F786" s="206" t="str">
        <f>IF('Formulario PPGR5'!$G786="","",'Formulario PPGR1'!#REF!)</f>
        <v/>
      </c>
      <c r="G786" s="192"/>
      <c r="H786" s="701"/>
      <c r="I786" s="734"/>
      <c r="J786" s="701"/>
      <c r="K786" s="698"/>
      <c r="L786" s="192"/>
      <c r="M786" s="211"/>
      <c r="N786" s="211"/>
      <c r="O786" s="212"/>
      <c r="P786" s="213"/>
      <c r="Q786" s="213"/>
      <c r="R786" s="195"/>
      <c r="S786" s="195"/>
      <c r="T786" s="180"/>
      <c r="U786" s="180"/>
      <c r="V786" s="200"/>
    </row>
    <row r="787" spans="2:22">
      <c r="B787" s="206" t="str">
        <f>IF('Formulario PPGR5'!$G787="","",CONCATENATE('Formulario PPGR5'!$C787,".",'Formulario PPGR5'!$D787,".",'Formulario PPGR5'!$E787,".",'Formulario PPGR5'!$F787))</f>
        <v/>
      </c>
      <c r="C787" s="206"/>
      <c r="D787" s="206" t="str">
        <f>IF('Formulario PPGR5'!$G787="","",'Formulario PPGR1'!#REF!)</f>
        <v/>
      </c>
      <c r="E787" s="206" t="str">
        <f>IF('Formulario PPGR5'!$G787="","",'Formulario PPGR1'!#REF!)</f>
        <v/>
      </c>
      <c r="F787" s="206" t="str">
        <f>IF('Formulario PPGR5'!$G787="","",'Formulario PPGR1'!#REF!)</f>
        <v/>
      </c>
      <c r="G787" s="192"/>
      <c r="H787" s="701"/>
      <c r="I787" s="734"/>
      <c r="J787" s="701"/>
      <c r="K787" s="698"/>
      <c r="L787" s="192"/>
      <c r="M787" s="211"/>
      <c r="N787" s="211"/>
      <c r="O787" s="212"/>
      <c r="P787" s="213"/>
      <c r="Q787" s="213"/>
      <c r="R787" s="195"/>
      <c r="S787" s="195"/>
      <c r="T787" s="180"/>
      <c r="U787" s="180"/>
      <c r="V787" s="200"/>
    </row>
    <row r="788" spans="2:22">
      <c r="B788" s="206" t="str">
        <f>IF('Formulario PPGR5'!$G788="","",CONCATENATE('Formulario PPGR5'!$C788,".",'Formulario PPGR5'!$D788,".",'Formulario PPGR5'!$E788,".",'Formulario PPGR5'!$F788))</f>
        <v/>
      </c>
      <c r="C788" s="206"/>
      <c r="D788" s="206" t="str">
        <f>IF('Formulario PPGR5'!$G788="","",'Formulario PPGR1'!#REF!)</f>
        <v/>
      </c>
      <c r="E788" s="206" t="str">
        <f>IF('Formulario PPGR5'!$G788="","",'Formulario PPGR1'!#REF!)</f>
        <v/>
      </c>
      <c r="F788" s="206" t="str">
        <f>IF('Formulario PPGR5'!$G788="","",'Formulario PPGR1'!#REF!)</f>
        <v/>
      </c>
      <c r="G788" s="192"/>
      <c r="H788" s="701"/>
      <c r="I788" s="734"/>
      <c r="J788" s="701"/>
      <c r="K788" s="698"/>
      <c r="L788" s="192"/>
      <c r="M788" s="211"/>
      <c r="N788" s="211"/>
      <c r="O788" s="212"/>
      <c r="P788" s="213"/>
      <c r="Q788" s="213"/>
      <c r="R788" s="195"/>
      <c r="S788" s="195"/>
      <c r="T788" s="180"/>
      <c r="U788" s="180"/>
      <c r="V788" s="200"/>
    </row>
    <row r="789" spans="2:22">
      <c r="B789" s="206" t="str">
        <f>IF('Formulario PPGR5'!$G789="","",CONCATENATE('Formulario PPGR5'!$C789,".",'Formulario PPGR5'!$D789,".",'Formulario PPGR5'!$E789,".",'Formulario PPGR5'!$F789))</f>
        <v/>
      </c>
      <c r="C789" s="206"/>
      <c r="D789" s="206" t="str">
        <f>IF('Formulario PPGR5'!$G789="","",'Formulario PPGR1'!#REF!)</f>
        <v/>
      </c>
      <c r="E789" s="206" t="str">
        <f>IF('Formulario PPGR5'!$G789="","",'Formulario PPGR1'!#REF!)</f>
        <v/>
      </c>
      <c r="F789" s="206" t="str">
        <f>IF('Formulario PPGR5'!$G789="","",'Formulario PPGR1'!#REF!)</f>
        <v/>
      </c>
      <c r="G789" s="192"/>
      <c r="H789" s="701"/>
      <c r="I789" s="734"/>
      <c r="J789" s="701"/>
      <c r="K789" s="698"/>
      <c r="L789" s="192"/>
      <c r="M789" s="211"/>
      <c r="N789" s="211"/>
      <c r="O789" s="212"/>
      <c r="P789" s="213"/>
      <c r="Q789" s="213"/>
      <c r="R789" s="195"/>
      <c r="S789" s="195"/>
      <c r="T789" s="180"/>
      <c r="U789" s="180"/>
      <c r="V789" s="200"/>
    </row>
    <row r="790" spans="2:22">
      <c r="B790" s="206" t="str">
        <f>IF('Formulario PPGR5'!$G790="","",CONCATENATE('Formulario PPGR5'!$C790,".",'Formulario PPGR5'!$D790,".",'Formulario PPGR5'!$E790,".",'Formulario PPGR5'!$F790))</f>
        <v/>
      </c>
      <c r="C790" s="206"/>
      <c r="D790" s="206" t="str">
        <f>IF('Formulario PPGR5'!$G790="","",'Formulario PPGR1'!#REF!)</f>
        <v/>
      </c>
      <c r="E790" s="206" t="str">
        <f>IF('Formulario PPGR5'!$G790="","",'Formulario PPGR1'!#REF!)</f>
        <v/>
      </c>
      <c r="F790" s="206" t="str">
        <f>IF('Formulario PPGR5'!$G790="","",'Formulario PPGR1'!#REF!)</f>
        <v/>
      </c>
      <c r="G790" s="192"/>
      <c r="H790" s="701"/>
      <c r="I790" s="734"/>
      <c r="J790" s="701"/>
      <c r="K790" s="698"/>
      <c r="L790" s="192"/>
      <c r="M790" s="211"/>
      <c r="N790" s="211"/>
      <c r="O790" s="212"/>
      <c r="P790" s="213"/>
      <c r="Q790" s="213"/>
      <c r="R790" s="195"/>
      <c r="S790" s="195"/>
      <c r="T790" s="180"/>
      <c r="U790" s="180"/>
      <c r="V790" s="200"/>
    </row>
    <row r="791" spans="2:22">
      <c r="B791" s="206" t="str">
        <f>IF('Formulario PPGR5'!$G791="","",CONCATENATE('Formulario PPGR5'!$C791,".",'Formulario PPGR5'!$D791,".",'Formulario PPGR5'!$E791,".",'Formulario PPGR5'!$F791))</f>
        <v/>
      </c>
      <c r="C791" s="206"/>
      <c r="D791" s="206" t="str">
        <f>IF('Formulario PPGR5'!$G791="","",'Formulario PPGR1'!#REF!)</f>
        <v/>
      </c>
      <c r="E791" s="206" t="str">
        <f>IF('Formulario PPGR5'!$G791="","",'Formulario PPGR1'!#REF!)</f>
        <v/>
      </c>
      <c r="F791" s="206" t="str">
        <f>IF('Formulario PPGR5'!$G791="","",'Formulario PPGR1'!#REF!)</f>
        <v/>
      </c>
      <c r="G791" s="192"/>
      <c r="H791" s="701"/>
      <c r="I791" s="734"/>
      <c r="J791" s="701"/>
      <c r="K791" s="698"/>
      <c r="L791" s="192"/>
      <c r="M791" s="211"/>
      <c r="N791" s="211"/>
      <c r="O791" s="212"/>
      <c r="P791" s="213"/>
      <c r="Q791" s="213"/>
      <c r="R791" s="195"/>
      <c r="S791" s="195"/>
      <c r="T791" s="180"/>
      <c r="U791" s="180"/>
      <c r="V791" s="200"/>
    </row>
    <row r="792" spans="2:22">
      <c r="B792" s="206" t="str">
        <f>IF('Formulario PPGR5'!$G792="","",CONCATENATE('Formulario PPGR5'!$C792,".",'Formulario PPGR5'!$D792,".",'Formulario PPGR5'!$E792,".",'Formulario PPGR5'!$F792))</f>
        <v/>
      </c>
      <c r="C792" s="206"/>
      <c r="D792" s="206" t="str">
        <f>IF('Formulario PPGR5'!$G792="","",'Formulario PPGR1'!#REF!)</f>
        <v/>
      </c>
      <c r="E792" s="206" t="str">
        <f>IF('Formulario PPGR5'!$G792="","",'Formulario PPGR1'!#REF!)</f>
        <v/>
      </c>
      <c r="F792" s="206" t="str">
        <f>IF('Formulario PPGR5'!$G792="","",'Formulario PPGR1'!#REF!)</f>
        <v/>
      </c>
      <c r="G792" s="192"/>
      <c r="H792" s="701"/>
      <c r="I792" s="734"/>
      <c r="J792" s="701"/>
      <c r="K792" s="698"/>
      <c r="L792" s="192"/>
      <c r="M792" s="211"/>
      <c r="N792" s="211"/>
      <c r="O792" s="212"/>
      <c r="P792" s="213"/>
      <c r="Q792" s="213"/>
      <c r="R792" s="195"/>
      <c r="S792" s="195"/>
      <c r="T792" s="180"/>
      <c r="U792" s="180"/>
      <c r="V792" s="200"/>
    </row>
    <row r="793" spans="2:22">
      <c r="B793" s="206" t="str">
        <f>IF('Formulario PPGR5'!$G793="","",CONCATENATE('Formulario PPGR5'!$C793,".",'Formulario PPGR5'!$D793,".",'Formulario PPGR5'!$E793,".",'Formulario PPGR5'!$F793))</f>
        <v/>
      </c>
      <c r="C793" s="206"/>
      <c r="D793" s="206" t="str">
        <f>IF('Formulario PPGR5'!$G793="","",'Formulario PPGR1'!#REF!)</f>
        <v/>
      </c>
      <c r="E793" s="206" t="str">
        <f>IF('Formulario PPGR5'!$G793="","",'Formulario PPGR1'!#REF!)</f>
        <v/>
      </c>
      <c r="F793" s="206" t="str">
        <f>IF('Formulario PPGR5'!$G793="","",'Formulario PPGR1'!#REF!)</f>
        <v/>
      </c>
      <c r="G793" s="192"/>
      <c r="H793" s="701"/>
      <c r="I793" s="734"/>
      <c r="J793" s="701"/>
      <c r="K793" s="698"/>
      <c r="L793" s="192"/>
      <c r="M793" s="211"/>
      <c r="N793" s="211"/>
      <c r="O793" s="212"/>
      <c r="P793" s="213"/>
      <c r="Q793" s="213"/>
      <c r="R793" s="195"/>
      <c r="S793" s="195"/>
      <c r="T793" s="180"/>
      <c r="U793" s="180"/>
      <c r="V793" s="200"/>
    </row>
    <row r="794" spans="2:22">
      <c r="B794" s="206" t="str">
        <f>IF('Formulario PPGR5'!$G794="","",CONCATENATE('Formulario PPGR5'!$C794,".",'Formulario PPGR5'!$D794,".",'Formulario PPGR5'!$E794,".",'Formulario PPGR5'!$F794))</f>
        <v/>
      </c>
      <c r="C794" s="206"/>
      <c r="D794" s="206" t="str">
        <f>IF('Formulario PPGR5'!$G794="","",'Formulario PPGR1'!#REF!)</f>
        <v/>
      </c>
      <c r="E794" s="206" t="str">
        <f>IF('Formulario PPGR5'!$G794="","",'Formulario PPGR1'!#REF!)</f>
        <v/>
      </c>
      <c r="F794" s="206" t="str">
        <f>IF('Formulario PPGR5'!$G794="","",'Formulario PPGR1'!#REF!)</f>
        <v/>
      </c>
      <c r="G794" s="192"/>
      <c r="H794" s="701"/>
      <c r="I794" s="734"/>
      <c r="J794" s="701"/>
      <c r="K794" s="698"/>
      <c r="L794" s="192"/>
      <c r="M794" s="211"/>
      <c r="N794" s="211"/>
      <c r="O794" s="212"/>
      <c r="P794" s="213"/>
      <c r="Q794" s="213"/>
      <c r="R794" s="195"/>
      <c r="S794" s="195"/>
      <c r="T794" s="180"/>
      <c r="U794" s="180"/>
      <c r="V794" s="200"/>
    </row>
    <row r="795" spans="2:22">
      <c r="B795" s="206" t="str">
        <f>IF('Formulario PPGR5'!$G795="","",CONCATENATE('Formulario PPGR5'!$C795,".",'Formulario PPGR5'!$D795,".",'Formulario PPGR5'!$E795,".",'Formulario PPGR5'!$F795))</f>
        <v/>
      </c>
      <c r="C795" s="206"/>
      <c r="D795" s="206" t="str">
        <f>IF('Formulario PPGR5'!$G795="","",'Formulario PPGR1'!#REF!)</f>
        <v/>
      </c>
      <c r="E795" s="206" t="str">
        <f>IF('Formulario PPGR5'!$G795="","",'Formulario PPGR1'!#REF!)</f>
        <v/>
      </c>
      <c r="F795" s="206" t="str">
        <f>IF('Formulario PPGR5'!$G795="","",'Formulario PPGR1'!#REF!)</f>
        <v/>
      </c>
      <c r="G795" s="192"/>
      <c r="H795" s="701"/>
      <c r="I795" s="734"/>
      <c r="J795" s="701"/>
      <c r="K795" s="698"/>
      <c r="L795" s="192"/>
      <c r="M795" s="211"/>
      <c r="N795" s="211"/>
      <c r="O795" s="212"/>
      <c r="P795" s="213"/>
      <c r="Q795" s="213"/>
      <c r="R795" s="195"/>
      <c r="S795" s="195"/>
      <c r="T795" s="180"/>
      <c r="U795" s="180"/>
      <c r="V795" s="200"/>
    </row>
    <row r="796" spans="2:22">
      <c r="B796" s="206" t="str">
        <f>IF('Formulario PPGR5'!$G796="","",CONCATENATE('Formulario PPGR5'!$C796,".",'Formulario PPGR5'!$D796,".",'Formulario PPGR5'!$E796,".",'Formulario PPGR5'!$F796))</f>
        <v/>
      </c>
      <c r="C796" s="206"/>
      <c r="D796" s="206" t="str">
        <f>IF('Formulario PPGR5'!$G796="","",'Formulario PPGR1'!#REF!)</f>
        <v/>
      </c>
      <c r="E796" s="206" t="str">
        <f>IF('Formulario PPGR5'!$G796="","",'Formulario PPGR1'!#REF!)</f>
        <v/>
      </c>
      <c r="F796" s="206" t="str">
        <f>IF('Formulario PPGR5'!$G796="","",'Formulario PPGR1'!#REF!)</f>
        <v/>
      </c>
      <c r="G796" s="192"/>
      <c r="H796" s="701"/>
      <c r="I796" s="734"/>
      <c r="J796" s="701"/>
      <c r="K796" s="698"/>
      <c r="L796" s="192"/>
      <c r="M796" s="211"/>
      <c r="N796" s="211"/>
      <c r="O796" s="212"/>
      <c r="P796" s="213"/>
      <c r="Q796" s="213"/>
      <c r="R796" s="195"/>
      <c r="S796" s="195"/>
      <c r="T796" s="180"/>
      <c r="U796" s="180"/>
      <c r="V796" s="200"/>
    </row>
    <row r="797" spans="2:22">
      <c r="B797" s="206" t="str">
        <f>IF('Formulario PPGR5'!$G797="","",CONCATENATE('Formulario PPGR5'!$C797,".",'Formulario PPGR5'!$D797,".",'Formulario PPGR5'!$E797,".",'Formulario PPGR5'!$F797))</f>
        <v/>
      </c>
      <c r="C797" s="206"/>
      <c r="D797" s="206" t="str">
        <f>IF('Formulario PPGR5'!$G797="","",'Formulario PPGR1'!#REF!)</f>
        <v/>
      </c>
      <c r="E797" s="206" t="str">
        <f>IF('Formulario PPGR5'!$G797="","",'Formulario PPGR1'!#REF!)</f>
        <v/>
      </c>
      <c r="F797" s="206" t="str">
        <f>IF('Formulario PPGR5'!$G797="","",'Formulario PPGR1'!#REF!)</f>
        <v/>
      </c>
      <c r="G797" s="192"/>
      <c r="H797" s="701"/>
      <c r="I797" s="734"/>
      <c r="J797" s="701"/>
      <c r="K797" s="698"/>
      <c r="L797" s="192"/>
      <c r="M797" s="211"/>
      <c r="N797" s="211"/>
      <c r="O797" s="212"/>
      <c r="P797" s="213"/>
      <c r="Q797" s="213"/>
      <c r="R797" s="195"/>
      <c r="S797" s="195"/>
      <c r="T797" s="180"/>
      <c r="U797" s="180"/>
      <c r="V797" s="200"/>
    </row>
    <row r="798" spans="2:22">
      <c r="B798" s="206" t="str">
        <f>IF('Formulario PPGR5'!$G798="","",CONCATENATE('Formulario PPGR5'!$C798,".",'Formulario PPGR5'!$D798,".",'Formulario PPGR5'!$E798,".",'Formulario PPGR5'!$F798))</f>
        <v/>
      </c>
      <c r="C798" s="206"/>
      <c r="D798" s="206" t="str">
        <f>IF('Formulario PPGR5'!$G798="","",'Formulario PPGR1'!#REF!)</f>
        <v/>
      </c>
      <c r="E798" s="206" t="str">
        <f>IF('Formulario PPGR5'!$G798="","",'Formulario PPGR1'!#REF!)</f>
        <v/>
      </c>
      <c r="F798" s="206" t="str">
        <f>IF('Formulario PPGR5'!$G798="","",'Formulario PPGR1'!#REF!)</f>
        <v/>
      </c>
      <c r="G798" s="192"/>
      <c r="H798" s="701"/>
      <c r="I798" s="734"/>
      <c r="J798" s="701"/>
      <c r="K798" s="698"/>
      <c r="L798" s="192"/>
      <c r="M798" s="211"/>
      <c r="N798" s="211"/>
      <c r="O798" s="212"/>
      <c r="P798" s="213"/>
      <c r="Q798" s="213"/>
      <c r="R798" s="195"/>
      <c r="S798" s="195"/>
      <c r="T798" s="180"/>
      <c r="U798" s="180"/>
      <c r="V798" s="200"/>
    </row>
    <row r="799" spans="2:22">
      <c r="B799" s="206" t="str">
        <f>IF('Formulario PPGR5'!$G799="","",CONCATENATE('Formulario PPGR5'!$C799,".",'Formulario PPGR5'!$D799,".",'Formulario PPGR5'!$E799,".",'Formulario PPGR5'!$F799))</f>
        <v/>
      </c>
      <c r="C799" s="206"/>
      <c r="D799" s="206" t="str">
        <f>IF('Formulario PPGR5'!$G799="","",'Formulario PPGR1'!#REF!)</f>
        <v/>
      </c>
      <c r="E799" s="206" t="str">
        <f>IF('Formulario PPGR5'!$G799="","",'Formulario PPGR1'!#REF!)</f>
        <v/>
      </c>
      <c r="F799" s="206" t="str">
        <f>IF('Formulario PPGR5'!$G799="","",'Formulario PPGR1'!#REF!)</f>
        <v/>
      </c>
      <c r="G799" s="192"/>
      <c r="H799" s="701"/>
      <c r="I799" s="734"/>
      <c r="J799" s="701"/>
      <c r="K799" s="698"/>
      <c r="L799" s="192"/>
      <c r="M799" s="211"/>
      <c r="N799" s="211"/>
      <c r="O799" s="212"/>
      <c r="P799" s="213"/>
      <c r="Q799" s="213"/>
      <c r="R799" s="195"/>
      <c r="S799" s="195"/>
      <c r="T799" s="180"/>
      <c r="U799" s="180"/>
      <c r="V799" s="200"/>
    </row>
    <row r="800" spans="2:22">
      <c r="B800" s="206" t="str">
        <f>IF('Formulario PPGR5'!$G800="","",CONCATENATE('Formulario PPGR5'!$C800,".",'Formulario PPGR5'!$D800,".",'Formulario PPGR5'!$E800,".",'Formulario PPGR5'!$F800))</f>
        <v/>
      </c>
      <c r="C800" s="206"/>
      <c r="D800" s="206" t="str">
        <f>IF('Formulario PPGR5'!$G800="","",'Formulario PPGR1'!#REF!)</f>
        <v/>
      </c>
      <c r="E800" s="206" t="str">
        <f>IF('Formulario PPGR5'!$G800="","",'Formulario PPGR1'!#REF!)</f>
        <v/>
      </c>
      <c r="F800" s="206" t="str">
        <f>IF('Formulario PPGR5'!$G800="","",'Formulario PPGR1'!#REF!)</f>
        <v/>
      </c>
      <c r="G800" s="192"/>
      <c r="H800" s="701"/>
      <c r="I800" s="734"/>
      <c r="J800" s="701"/>
      <c r="K800" s="698"/>
      <c r="L800" s="192"/>
      <c r="M800" s="211"/>
      <c r="N800" s="211"/>
      <c r="O800" s="212"/>
      <c r="P800" s="213"/>
      <c r="Q800" s="213"/>
      <c r="R800" s="195"/>
      <c r="S800" s="195"/>
      <c r="T800" s="180"/>
      <c r="U800" s="180"/>
      <c r="V800" s="200"/>
    </row>
    <row r="801" spans="2:22">
      <c r="B801" s="206" t="str">
        <f>IF('Formulario PPGR5'!$G801="","",CONCATENATE('Formulario PPGR5'!$C801,".",'Formulario PPGR5'!$D801,".",'Formulario PPGR5'!$E801,".",'Formulario PPGR5'!$F801))</f>
        <v/>
      </c>
      <c r="C801" s="206"/>
      <c r="D801" s="206" t="str">
        <f>IF('Formulario PPGR5'!$G801="","",'Formulario PPGR1'!#REF!)</f>
        <v/>
      </c>
      <c r="E801" s="206" t="str">
        <f>IF('Formulario PPGR5'!$G801="","",'Formulario PPGR1'!#REF!)</f>
        <v/>
      </c>
      <c r="F801" s="206" t="str">
        <f>IF('Formulario PPGR5'!$G801="","",'Formulario PPGR1'!#REF!)</f>
        <v/>
      </c>
      <c r="G801" s="192"/>
      <c r="H801" s="701"/>
      <c r="I801" s="734"/>
      <c r="J801" s="701"/>
      <c r="K801" s="698"/>
      <c r="L801" s="192"/>
      <c r="M801" s="211"/>
      <c r="N801" s="211"/>
      <c r="O801" s="212"/>
      <c r="P801" s="213"/>
      <c r="Q801" s="213"/>
      <c r="R801" s="195"/>
      <c r="S801" s="195"/>
      <c r="T801" s="180"/>
      <c r="U801" s="180"/>
      <c r="V801" s="200"/>
    </row>
    <row r="802" spans="2:22">
      <c r="B802" s="206" t="str">
        <f>IF('Formulario PPGR5'!$G802="","",CONCATENATE('Formulario PPGR5'!$C802,".",'Formulario PPGR5'!$D802,".",'Formulario PPGR5'!$E802,".",'Formulario PPGR5'!$F802))</f>
        <v/>
      </c>
      <c r="C802" s="206"/>
      <c r="D802" s="206" t="str">
        <f>IF('Formulario PPGR5'!$G802="","",'Formulario PPGR1'!#REF!)</f>
        <v/>
      </c>
      <c r="E802" s="206" t="str">
        <f>IF('Formulario PPGR5'!$G802="","",'Formulario PPGR1'!#REF!)</f>
        <v/>
      </c>
      <c r="F802" s="206" t="str">
        <f>IF('Formulario PPGR5'!$G802="","",'Formulario PPGR1'!#REF!)</f>
        <v/>
      </c>
      <c r="G802" s="192"/>
      <c r="H802" s="701"/>
      <c r="I802" s="734"/>
      <c r="J802" s="701"/>
      <c r="K802" s="698"/>
      <c r="L802" s="192"/>
      <c r="M802" s="211"/>
      <c r="N802" s="211"/>
      <c r="O802" s="212"/>
      <c r="P802" s="213"/>
      <c r="Q802" s="213"/>
      <c r="R802" s="195"/>
      <c r="S802" s="195"/>
      <c r="T802" s="180"/>
      <c r="U802" s="180"/>
      <c r="V802" s="200"/>
    </row>
    <row r="803" spans="2:22">
      <c r="B803" s="206" t="str">
        <f>IF('Formulario PPGR5'!$G803="","",CONCATENATE('Formulario PPGR5'!$C803,".",'Formulario PPGR5'!$D803,".",'Formulario PPGR5'!$E803,".",'Formulario PPGR5'!$F803))</f>
        <v/>
      </c>
      <c r="C803" s="206"/>
      <c r="D803" s="206" t="str">
        <f>IF('Formulario PPGR5'!$G803="","",'Formulario PPGR1'!#REF!)</f>
        <v/>
      </c>
      <c r="E803" s="206" t="str">
        <f>IF('Formulario PPGR5'!$G803="","",'Formulario PPGR1'!#REF!)</f>
        <v/>
      </c>
      <c r="F803" s="206" t="str">
        <f>IF('Formulario PPGR5'!$G803="","",'Formulario PPGR1'!#REF!)</f>
        <v/>
      </c>
      <c r="G803" s="192"/>
      <c r="H803" s="701"/>
      <c r="I803" s="734"/>
      <c r="J803" s="701"/>
      <c r="K803" s="701"/>
      <c r="L803" s="192"/>
      <c r="M803" s="211"/>
      <c r="N803" s="211"/>
      <c r="O803" s="212"/>
      <c r="P803" s="211"/>
      <c r="Q803" s="211"/>
      <c r="R803" s="194"/>
      <c r="S803" s="195"/>
      <c r="T803" s="180"/>
      <c r="U803" s="180"/>
      <c r="V803" s="200"/>
    </row>
    <row r="804" spans="2:22">
      <c r="B804" s="206" t="str">
        <f>IF('Formulario PPGR5'!$G804="","",CONCATENATE('Formulario PPGR5'!$C804,".",'Formulario PPGR5'!$D804,".",'Formulario PPGR5'!$E804,".",'Formulario PPGR5'!$F804))</f>
        <v/>
      </c>
      <c r="C804" s="206"/>
      <c r="D804" s="206" t="str">
        <f>IF('Formulario PPGR5'!$G804="","",'Formulario PPGR1'!#REF!)</f>
        <v/>
      </c>
      <c r="E804" s="206" t="str">
        <f>IF('Formulario PPGR5'!$G804="","",'Formulario PPGR1'!#REF!)</f>
        <v/>
      </c>
      <c r="F804" s="206" t="str">
        <f>IF('Formulario PPGR5'!$G804="","",'Formulario PPGR1'!#REF!)</f>
        <v/>
      </c>
      <c r="G804" s="192"/>
      <c r="H804" s="701"/>
      <c r="I804" s="734"/>
      <c r="J804" s="701"/>
      <c r="K804" s="699"/>
      <c r="L804" s="702"/>
      <c r="M804" s="703"/>
      <c r="N804" s="703"/>
      <c r="O804" s="212"/>
      <c r="P804" s="704"/>
      <c r="Q804" s="704"/>
      <c r="R804" s="700"/>
      <c r="S804" s="195"/>
      <c r="T804" s="180"/>
      <c r="U804" s="180"/>
      <c r="V804" s="200"/>
    </row>
    <row r="805" spans="2:22">
      <c r="B805" s="206" t="str">
        <f>IF('Formulario PPGR5'!$G805="","",CONCATENATE('Formulario PPGR5'!$C805,".",'Formulario PPGR5'!$D805,".",'Formulario PPGR5'!$E805,".",'Formulario PPGR5'!$F805))</f>
        <v/>
      </c>
      <c r="C805" s="206"/>
      <c r="D805" s="206" t="str">
        <f>IF('Formulario PPGR5'!$G805="","",'Formulario PPGR1'!#REF!)</f>
        <v/>
      </c>
      <c r="E805" s="206" t="str">
        <f>IF('Formulario PPGR5'!$G805="","",'Formulario PPGR1'!#REF!)</f>
        <v/>
      </c>
      <c r="F805" s="206" t="str">
        <f>IF('Formulario PPGR5'!$G805="","",'Formulario PPGR1'!#REF!)</f>
        <v/>
      </c>
      <c r="G805" s="192"/>
      <c r="H805" s="701"/>
      <c r="I805" s="734"/>
      <c r="J805" s="701"/>
      <c r="K805" s="698"/>
      <c r="L805" s="192"/>
      <c r="M805" s="211"/>
      <c r="N805" s="211"/>
      <c r="O805" s="212"/>
      <c r="P805" s="213"/>
      <c r="Q805" s="213"/>
      <c r="R805" s="195"/>
      <c r="S805" s="195"/>
      <c r="T805" s="180"/>
      <c r="U805" s="180"/>
      <c r="V805" s="200"/>
    </row>
    <row r="806" spans="2:22">
      <c r="B806" s="206" t="str">
        <f>IF('Formulario PPGR5'!$G806="","",CONCATENATE('Formulario PPGR5'!$C806,".",'Formulario PPGR5'!$D806,".",'Formulario PPGR5'!$E806,".",'Formulario PPGR5'!$F806))</f>
        <v/>
      </c>
      <c r="C806" s="206"/>
      <c r="D806" s="206" t="str">
        <f>IF('Formulario PPGR5'!$G806="","",'Formulario PPGR1'!#REF!)</f>
        <v/>
      </c>
      <c r="E806" s="206" t="str">
        <f>IF('Formulario PPGR5'!$G806="","",'Formulario PPGR1'!#REF!)</f>
        <v/>
      </c>
      <c r="F806" s="206" t="str">
        <f>IF('Formulario PPGR5'!$G806="","",'Formulario PPGR1'!#REF!)</f>
        <v/>
      </c>
      <c r="G806" s="192"/>
      <c r="H806" s="701"/>
      <c r="I806" s="734"/>
      <c r="J806" s="701"/>
      <c r="K806" s="698"/>
      <c r="L806" s="192"/>
      <c r="M806" s="211"/>
      <c r="N806" s="211"/>
      <c r="O806" s="212"/>
      <c r="P806" s="213"/>
      <c r="Q806" s="213"/>
      <c r="R806" s="195"/>
      <c r="S806" s="195"/>
      <c r="T806" s="180"/>
      <c r="U806" s="180"/>
      <c r="V806" s="200"/>
    </row>
    <row r="807" spans="2:22">
      <c r="B807" s="206" t="str">
        <f>IF('Formulario PPGR5'!$G807="","",CONCATENATE('Formulario PPGR5'!$C807,".",'Formulario PPGR5'!$D807,".",'Formulario PPGR5'!$E807,".",'Formulario PPGR5'!$F807))</f>
        <v/>
      </c>
      <c r="C807" s="206"/>
      <c r="D807" s="206" t="str">
        <f>IF('Formulario PPGR5'!$G807="","",'Formulario PPGR1'!#REF!)</f>
        <v/>
      </c>
      <c r="E807" s="206" t="str">
        <f>IF('Formulario PPGR5'!$G807="","",'Formulario PPGR1'!#REF!)</f>
        <v/>
      </c>
      <c r="F807" s="206" t="str">
        <f>IF('Formulario PPGR5'!$G807="","",'Formulario PPGR1'!#REF!)</f>
        <v/>
      </c>
      <c r="G807" s="192"/>
      <c r="H807" s="701"/>
      <c r="I807" s="734"/>
      <c r="J807" s="701"/>
      <c r="K807" s="698"/>
      <c r="L807" s="192"/>
      <c r="M807" s="211"/>
      <c r="N807" s="211"/>
      <c r="O807" s="212"/>
      <c r="P807" s="213"/>
      <c r="Q807" s="213"/>
      <c r="R807" s="195"/>
      <c r="S807" s="195"/>
      <c r="T807" s="180"/>
      <c r="U807" s="180"/>
      <c r="V807" s="200"/>
    </row>
    <row r="808" spans="2:22">
      <c r="B808" s="206" t="str">
        <f>IF('Formulario PPGR5'!$G808="","",CONCATENATE('Formulario PPGR5'!$C808,".",'Formulario PPGR5'!$D808,".",'Formulario PPGR5'!$E808,".",'Formulario PPGR5'!$F808))</f>
        <v/>
      </c>
      <c r="C808" s="206"/>
      <c r="D808" s="206" t="str">
        <f>IF('Formulario PPGR5'!$G808="","",'Formulario PPGR1'!#REF!)</f>
        <v/>
      </c>
      <c r="E808" s="206" t="str">
        <f>IF('Formulario PPGR5'!$G808="","",'Formulario PPGR1'!#REF!)</f>
        <v/>
      </c>
      <c r="F808" s="206" t="str">
        <f>IF('Formulario PPGR5'!$G808="","",'Formulario PPGR1'!#REF!)</f>
        <v/>
      </c>
      <c r="G808" s="192"/>
      <c r="H808" s="701"/>
      <c r="I808" s="734"/>
      <c r="J808" s="701"/>
      <c r="K808" s="698"/>
      <c r="L808" s="192"/>
      <c r="M808" s="211"/>
      <c r="N808" s="211"/>
      <c r="O808" s="212"/>
      <c r="P808" s="213"/>
      <c r="Q808" s="213"/>
      <c r="R808" s="195"/>
      <c r="S808" s="195"/>
      <c r="T808" s="180"/>
      <c r="U808" s="180"/>
      <c r="V808" s="200"/>
    </row>
    <row r="809" spans="2:22">
      <c r="B809" s="206" t="str">
        <f>IF('Formulario PPGR5'!$G809="","",CONCATENATE('Formulario PPGR5'!$C809,".",'Formulario PPGR5'!$D809,".",'Formulario PPGR5'!$E809,".",'Formulario PPGR5'!$F809))</f>
        <v/>
      </c>
      <c r="C809" s="206"/>
      <c r="D809" s="206" t="str">
        <f>IF('Formulario PPGR5'!$G809="","",'Formulario PPGR1'!#REF!)</f>
        <v/>
      </c>
      <c r="E809" s="206" t="str">
        <f>IF('Formulario PPGR5'!$G809="","",'Formulario PPGR1'!#REF!)</f>
        <v/>
      </c>
      <c r="F809" s="206" t="str">
        <f>IF('Formulario PPGR5'!$G809="","",'Formulario PPGR1'!#REF!)</f>
        <v/>
      </c>
      <c r="G809" s="192"/>
      <c r="H809" s="701"/>
      <c r="I809" s="734"/>
      <c r="J809" s="701"/>
      <c r="K809" s="698"/>
      <c r="L809" s="192"/>
      <c r="M809" s="211"/>
      <c r="N809" s="211"/>
      <c r="O809" s="212"/>
      <c r="P809" s="213"/>
      <c r="Q809" s="213"/>
      <c r="R809" s="195"/>
      <c r="S809" s="195"/>
      <c r="T809" s="180"/>
      <c r="U809" s="180"/>
      <c r="V809" s="200"/>
    </row>
    <row r="810" spans="2:22">
      <c r="B810" s="206" t="str">
        <f>IF('Formulario PPGR5'!$G810="","",CONCATENATE('Formulario PPGR5'!$C810,".",'Formulario PPGR5'!$D810,".",'Formulario PPGR5'!$E810,".",'Formulario PPGR5'!$F810))</f>
        <v/>
      </c>
      <c r="C810" s="206"/>
      <c r="D810" s="206" t="str">
        <f>IF('Formulario PPGR5'!$G810="","",'Formulario PPGR1'!#REF!)</f>
        <v/>
      </c>
      <c r="E810" s="206" t="str">
        <f>IF('Formulario PPGR5'!$G810="","",'Formulario PPGR1'!#REF!)</f>
        <v/>
      </c>
      <c r="F810" s="206" t="str">
        <f>IF('Formulario PPGR5'!$G810="","",'Formulario PPGR1'!#REF!)</f>
        <v/>
      </c>
      <c r="G810" s="192"/>
      <c r="H810" s="701"/>
      <c r="I810" s="734"/>
      <c r="J810" s="701"/>
      <c r="K810" s="698"/>
      <c r="L810" s="192"/>
      <c r="M810" s="211"/>
      <c r="N810" s="211"/>
      <c r="O810" s="212"/>
      <c r="P810" s="213"/>
      <c r="Q810" s="213"/>
      <c r="R810" s="195"/>
      <c r="S810" s="195"/>
      <c r="T810" s="180"/>
      <c r="U810" s="180"/>
      <c r="V810" s="200"/>
    </row>
    <row r="811" spans="2:22">
      <c r="B811" s="206" t="str">
        <f>IF('Formulario PPGR5'!$G811="","",CONCATENATE('Formulario PPGR5'!$C811,".",'Formulario PPGR5'!$D811,".",'Formulario PPGR5'!$E811,".",'Formulario PPGR5'!$F811))</f>
        <v/>
      </c>
      <c r="C811" s="206"/>
      <c r="D811" s="206" t="str">
        <f>IF('Formulario PPGR5'!$G811="","",'Formulario PPGR1'!#REF!)</f>
        <v/>
      </c>
      <c r="E811" s="206" t="str">
        <f>IF('Formulario PPGR5'!$G811="","",'Formulario PPGR1'!#REF!)</f>
        <v/>
      </c>
      <c r="F811" s="206" t="str">
        <f>IF('Formulario PPGR5'!$G811="","",'Formulario PPGR1'!#REF!)</f>
        <v/>
      </c>
      <c r="G811" s="192"/>
      <c r="H811" s="701"/>
      <c r="I811" s="734"/>
      <c r="J811" s="701"/>
      <c r="K811" s="698"/>
      <c r="L811" s="192"/>
      <c r="M811" s="211"/>
      <c r="N811" s="211"/>
      <c r="O811" s="212"/>
      <c r="P811" s="213"/>
      <c r="Q811" s="213"/>
      <c r="R811" s="195"/>
      <c r="S811" s="195"/>
      <c r="T811" s="180"/>
      <c r="U811" s="180"/>
      <c r="V811" s="200"/>
    </row>
    <row r="812" spans="2:22">
      <c r="B812" s="206" t="str">
        <f>IF('Formulario PPGR5'!$G812="","",CONCATENATE('Formulario PPGR5'!$C812,".",'Formulario PPGR5'!$D812,".",'Formulario PPGR5'!$E812,".",'Formulario PPGR5'!$F812))</f>
        <v/>
      </c>
      <c r="C812" s="206"/>
      <c r="D812" s="206" t="str">
        <f>IF('Formulario PPGR5'!$G812="","",'Formulario PPGR1'!#REF!)</f>
        <v/>
      </c>
      <c r="E812" s="206" t="str">
        <f>IF('Formulario PPGR5'!$G812="","",'Formulario PPGR1'!#REF!)</f>
        <v/>
      </c>
      <c r="F812" s="206" t="str">
        <f>IF('Formulario PPGR5'!$G812="","",'Formulario PPGR1'!#REF!)</f>
        <v/>
      </c>
      <c r="G812" s="192"/>
      <c r="H812" s="701"/>
      <c r="I812" s="734"/>
      <c r="J812" s="701"/>
      <c r="K812" s="698"/>
      <c r="L812" s="192"/>
      <c r="M812" s="211"/>
      <c r="N812" s="211"/>
      <c r="O812" s="212"/>
      <c r="P812" s="213"/>
      <c r="Q812" s="213"/>
      <c r="R812" s="195"/>
      <c r="S812" s="195"/>
      <c r="T812" s="180"/>
      <c r="U812" s="180"/>
      <c r="V812" s="200"/>
    </row>
    <row r="813" spans="2:22">
      <c r="B813" s="206" t="str">
        <f>IF('Formulario PPGR5'!$G813="","",CONCATENATE('Formulario PPGR5'!$C813,".",'Formulario PPGR5'!$D813,".",'Formulario PPGR5'!$E813,".",'Formulario PPGR5'!$F813))</f>
        <v/>
      </c>
      <c r="C813" s="206"/>
      <c r="D813" s="206" t="str">
        <f>IF('Formulario PPGR5'!$G813="","",'Formulario PPGR1'!#REF!)</f>
        <v/>
      </c>
      <c r="E813" s="206" t="str">
        <f>IF('Formulario PPGR5'!$G813="","",'Formulario PPGR1'!#REF!)</f>
        <v/>
      </c>
      <c r="F813" s="206" t="str">
        <f>IF('Formulario PPGR5'!$G813="","",'Formulario PPGR1'!#REF!)</f>
        <v/>
      </c>
      <c r="G813" s="192"/>
      <c r="H813" s="701"/>
      <c r="I813" s="734"/>
      <c r="J813" s="701"/>
      <c r="K813" s="698"/>
      <c r="L813" s="192"/>
      <c r="M813" s="211"/>
      <c r="N813" s="211"/>
      <c r="O813" s="212"/>
      <c r="P813" s="213"/>
      <c r="Q813" s="213"/>
      <c r="R813" s="195"/>
      <c r="S813" s="195"/>
      <c r="T813" s="180"/>
      <c r="U813" s="180"/>
      <c r="V813" s="200"/>
    </row>
    <row r="814" spans="2:22">
      <c r="B814" s="206" t="str">
        <f>IF('Formulario PPGR5'!$G814="","",CONCATENATE('Formulario PPGR5'!$C814,".",'Formulario PPGR5'!$D814,".",'Formulario PPGR5'!$E814,".",'Formulario PPGR5'!$F814))</f>
        <v/>
      </c>
      <c r="C814" s="206"/>
      <c r="D814" s="206" t="str">
        <f>IF('Formulario PPGR5'!$G814="","",'Formulario PPGR1'!#REF!)</f>
        <v/>
      </c>
      <c r="E814" s="206" t="str">
        <f>IF('Formulario PPGR5'!$G814="","",'Formulario PPGR1'!#REF!)</f>
        <v/>
      </c>
      <c r="F814" s="206" t="str">
        <f>IF('Formulario PPGR5'!$G814="","",'Formulario PPGR1'!#REF!)</f>
        <v/>
      </c>
      <c r="G814" s="192"/>
      <c r="H814" s="701"/>
      <c r="I814" s="734"/>
      <c r="J814" s="701"/>
      <c r="K814" s="701"/>
      <c r="L814" s="192"/>
      <c r="M814" s="211"/>
      <c r="N814" s="211"/>
      <c r="O814" s="212"/>
      <c r="P814" s="211"/>
      <c r="Q814" s="211"/>
      <c r="R814" s="194"/>
      <c r="S814" s="195"/>
      <c r="T814" s="180"/>
      <c r="U814" s="180"/>
      <c r="V814" s="200"/>
    </row>
    <row r="815" spans="2:22">
      <c r="B815" s="206" t="str">
        <f>IF('Formulario PPGR5'!$G815="","",CONCATENATE('Formulario PPGR5'!$C815,".",'Formulario PPGR5'!$D815,".",'Formulario PPGR5'!$E815,".",'Formulario PPGR5'!$F815))</f>
        <v/>
      </c>
      <c r="C815" s="206"/>
      <c r="D815" s="206" t="str">
        <f>IF('Formulario PPGR5'!$G815="","",'Formulario PPGR1'!#REF!)</f>
        <v/>
      </c>
      <c r="E815" s="206" t="str">
        <f>IF('Formulario PPGR5'!$G815="","",'Formulario PPGR1'!#REF!)</f>
        <v/>
      </c>
      <c r="F815" s="206" t="str">
        <f>IF('Formulario PPGR5'!$G815="","",'Formulario PPGR1'!#REF!)</f>
        <v/>
      </c>
      <c r="G815" s="192"/>
      <c r="H815" s="701"/>
      <c r="I815" s="734"/>
      <c r="J815" s="701"/>
      <c r="K815" s="699"/>
      <c r="L815" s="702"/>
      <c r="M815" s="703"/>
      <c r="N815" s="703"/>
      <c r="O815" s="212"/>
      <c r="P815" s="704"/>
      <c r="Q815" s="704"/>
      <c r="R815" s="700"/>
      <c r="S815" s="195"/>
      <c r="T815" s="180"/>
      <c r="U815" s="180"/>
      <c r="V815" s="200"/>
    </row>
    <row r="816" spans="2:22">
      <c r="B816" s="206" t="str">
        <f>IF('Formulario PPGR5'!$G816="","",CONCATENATE('Formulario PPGR5'!$C816,".",'Formulario PPGR5'!$D816,".",'Formulario PPGR5'!$E816,".",'Formulario PPGR5'!$F816))</f>
        <v/>
      </c>
      <c r="C816" s="206"/>
      <c r="D816" s="206" t="str">
        <f>IF('Formulario PPGR5'!$G816="","",'Formulario PPGR1'!#REF!)</f>
        <v/>
      </c>
      <c r="E816" s="206" t="str">
        <f>IF('Formulario PPGR5'!$G816="","",'Formulario PPGR1'!#REF!)</f>
        <v/>
      </c>
      <c r="F816" s="206" t="str">
        <f>IF('Formulario PPGR5'!$G816="","",'Formulario PPGR1'!#REF!)</f>
        <v/>
      </c>
      <c r="G816" s="192"/>
      <c r="H816" s="701"/>
      <c r="I816" s="734"/>
      <c r="J816" s="701"/>
      <c r="K816" s="698"/>
      <c r="L816" s="192"/>
      <c r="M816" s="211"/>
      <c r="N816" s="211"/>
      <c r="O816" s="212"/>
      <c r="P816" s="213"/>
      <c r="Q816" s="213"/>
      <c r="R816" s="195"/>
      <c r="S816" s="195"/>
      <c r="T816" s="180"/>
      <c r="U816" s="180"/>
      <c r="V816" s="200"/>
    </row>
    <row r="817" spans="2:22">
      <c r="B817" s="206" t="str">
        <f>IF('Formulario PPGR5'!$G817="","",CONCATENATE('Formulario PPGR5'!$C817,".",'Formulario PPGR5'!$D817,".",'Formulario PPGR5'!$E817,".",'Formulario PPGR5'!$F817))</f>
        <v/>
      </c>
      <c r="C817" s="206"/>
      <c r="D817" s="206" t="str">
        <f>IF('Formulario PPGR5'!$G817="","",'Formulario PPGR1'!#REF!)</f>
        <v/>
      </c>
      <c r="E817" s="206" t="str">
        <f>IF('Formulario PPGR5'!$G817="","",'Formulario PPGR1'!#REF!)</f>
        <v/>
      </c>
      <c r="F817" s="206" t="str">
        <f>IF('Formulario PPGR5'!$G817="","",'Formulario PPGR1'!#REF!)</f>
        <v/>
      </c>
      <c r="G817" s="192"/>
      <c r="H817" s="701"/>
      <c r="I817" s="734"/>
      <c r="J817" s="701"/>
      <c r="K817" s="698"/>
      <c r="L817" s="192"/>
      <c r="M817" s="211"/>
      <c r="N817" s="211"/>
      <c r="O817" s="212"/>
      <c r="P817" s="213"/>
      <c r="Q817" s="213"/>
      <c r="R817" s="195"/>
      <c r="S817" s="195"/>
      <c r="T817" s="180"/>
      <c r="U817" s="180"/>
      <c r="V817" s="200"/>
    </row>
    <row r="818" spans="2:22">
      <c r="B818" s="206" t="str">
        <f>IF('Formulario PPGR5'!$G818="","",CONCATENATE('Formulario PPGR5'!$C818,".",'Formulario PPGR5'!$D818,".",'Formulario PPGR5'!$E818,".",'Formulario PPGR5'!$F818))</f>
        <v/>
      </c>
      <c r="C818" s="206"/>
      <c r="D818" s="206" t="str">
        <f>IF('Formulario PPGR5'!$G818="","",'Formulario PPGR1'!#REF!)</f>
        <v/>
      </c>
      <c r="E818" s="206" t="str">
        <f>IF('Formulario PPGR5'!$G818="","",'Formulario PPGR1'!#REF!)</f>
        <v/>
      </c>
      <c r="F818" s="206" t="str">
        <f>IF('Formulario PPGR5'!$G818="","",'Formulario PPGR1'!#REF!)</f>
        <v/>
      </c>
      <c r="G818" s="192"/>
      <c r="H818" s="701"/>
      <c r="I818" s="734"/>
      <c r="J818" s="701"/>
      <c r="K818" s="698"/>
      <c r="L818" s="192"/>
      <c r="M818" s="211"/>
      <c r="N818" s="211"/>
      <c r="O818" s="212"/>
      <c r="P818" s="213"/>
      <c r="Q818" s="213"/>
      <c r="R818" s="195"/>
      <c r="S818" s="195"/>
      <c r="T818" s="180"/>
      <c r="U818" s="180"/>
      <c r="V818" s="200"/>
    </row>
    <row r="819" spans="2:22">
      <c r="B819" s="206" t="str">
        <f>IF('Formulario PPGR5'!$G819="","",CONCATENATE('Formulario PPGR5'!$C819,".",'Formulario PPGR5'!$D819,".",'Formulario PPGR5'!$E819,".",'Formulario PPGR5'!$F819))</f>
        <v/>
      </c>
      <c r="C819" s="206"/>
      <c r="D819" s="206" t="str">
        <f>IF('Formulario PPGR5'!$G819="","",'Formulario PPGR1'!#REF!)</f>
        <v/>
      </c>
      <c r="E819" s="206" t="str">
        <f>IF('Formulario PPGR5'!$G819="","",'Formulario PPGR1'!#REF!)</f>
        <v/>
      </c>
      <c r="F819" s="206" t="str">
        <f>IF('Formulario PPGR5'!$G819="","",'Formulario PPGR1'!#REF!)</f>
        <v/>
      </c>
      <c r="G819" s="192"/>
      <c r="H819" s="701"/>
      <c r="I819" s="734"/>
      <c r="J819" s="701"/>
      <c r="K819" s="701"/>
      <c r="L819" s="192"/>
      <c r="M819" s="211"/>
      <c r="N819" s="211"/>
      <c r="O819" s="212"/>
      <c r="P819" s="211"/>
      <c r="Q819" s="211"/>
      <c r="R819" s="194"/>
      <c r="S819" s="195"/>
      <c r="T819" s="180"/>
      <c r="U819" s="180"/>
      <c r="V819" s="200"/>
    </row>
    <row r="820" spans="2:22">
      <c r="B820" s="206" t="str">
        <f>IF('Formulario PPGR5'!$G820="","",CONCATENATE('Formulario PPGR5'!$C820,".",'Formulario PPGR5'!$D820,".",'Formulario PPGR5'!$E820,".",'Formulario PPGR5'!$F820))</f>
        <v/>
      </c>
      <c r="C820" s="206"/>
      <c r="D820" s="206" t="str">
        <f>IF('Formulario PPGR5'!$G820="","",'Formulario PPGR1'!#REF!)</f>
        <v/>
      </c>
      <c r="E820" s="206" t="str">
        <f>IF('Formulario PPGR5'!$G820="","",'Formulario PPGR1'!#REF!)</f>
        <v/>
      </c>
      <c r="F820" s="206" t="str">
        <f>IF('Formulario PPGR5'!$G820="","",'Formulario PPGR1'!#REF!)</f>
        <v/>
      </c>
      <c r="G820" s="192"/>
      <c r="H820" s="701"/>
      <c r="I820" s="734"/>
      <c r="J820" s="701"/>
      <c r="K820" s="699"/>
      <c r="L820" s="702"/>
      <c r="M820" s="703"/>
      <c r="N820" s="703"/>
      <c r="O820" s="212"/>
      <c r="P820" s="704"/>
      <c r="Q820" s="704"/>
      <c r="R820" s="700"/>
      <c r="S820" s="195"/>
      <c r="T820" s="180"/>
      <c r="U820" s="180"/>
      <c r="V820" s="200"/>
    </row>
    <row r="821" spans="2:22">
      <c r="B821" s="206" t="str">
        <f>IF('Formulario PPGR5'!$G821="","",CONCATENATE('Formulario PPGR5'!$C821,".",'Formulario PPGR5'!$D821,".",'Formulario PPGR5'!$E821,".",'Formulario PPGR5'!$F821))</f>
        <v/>
      </c>
      <c r="C821" s="206"/>
      <c r="D821" s="206" t="str">
        <f>IF('Formulario PPGR5'!$G821="","",'Formulario PPGR1'!#REF!)</f>
        <v/>
      </c>
      <c r="E821" s="206" t="str">
        <f>IF('Formulario PPGR5'!$G821="","",'Formulario PPGR1'!#REF!)</f>
        <v/>
      </c>
      <c r="F821" s="206" t="str">
        <f>IF('Formulario PPGR5'!$G821="","",'Formulario PPGR1'!#REF!)</f>
        <v/>
      </c>
      <c r="G821" s="192"/>
      <c r="H821" s="701"/>
      <c r="I821" s="734"/>
      <c r="J821" s="701"/>
      <c r="K821" s="698"/>
      <c r="L821" s="192"/>
      <c r="M821" s="211"/>
      <c r="N821" s="211"/>
      <c r="O821" s="212"/>
      <c r="P821" s="213"/>
      <c r="Q821" s="213"/>
      <c r="R821" s="195"/>
      <c r="S821" s="195"/>
      <c r="T821" s="180"/>
      <c r="U821" s="180"/>
      <c r="V821" s="200"/>
    </row>
    <row r="822" spans="2:22">
      <c r="B822" s="206" t="str">
        <f>IF('Formulario PPGR5'!$G822="","",CONCATENATE('Formulario PPGR5'!$C822,".",'Formulario PPGR5'!$D822,".",'Formulario PPGR5'!$E822,".",'Formulario PPGR5'!$F822))</f>
        <v/>
      </c>
      <c r="C822" s="206"/>
      <c r="D822" s="206" t="str">
        <f>IF('Formulario PPGR5'!$G822="","",'Formulario PPGR1'!#REF!)</f>
        <v/>
      </c>
      <c r="E822" s="206" t="str">
        <f>IF('Formulario PPGR5'!$G822="","",'Formulario PPGR1'!#REF!)</f>
        <v/>
      </c>
      <c r="F822" s="206" t="str">
        <f>IF('Formulario PPGR5'!$G822="","",'Formulario PPGR1'!#REF!)</f>
        <v/>
      </c>
      <c r="G822" s="192"/>
      <c r="H822" s="701"/>
      <c r="I822" s="734"/>
      <c r="J822" s="701"/>
      <c r="K822" s="698"/>
      <c r="L822" s="192"/>
      <c r="M822" s="211"/>
      <c r="N822" s="211"/>
      <c r="O822" s="212"/>
      <c r="P822" s="213"/>
      <c r="Q822" s="213"/>
      <c r="R822" s="195"/>
      <c r="S822" s="195"/>
      <c r="T822" s="180"/>
      <c r="U822" s="180"/>
      <c r="V822" s="200"/>
    </row>
    <row r="823" spans="2:22">
      <c r="B823" s="206" t="str">
        <f>IF('Formulario PPGR5'!$G823="","",CONCATENATE('Formulario PPGR5'!$C823,".",'Formulario PPGR5'!$D823,".",'Formulario PPGR5'!$E823,".",'Formulario PPGR5'!$F823))</f>
        <v/>
      </c>
      <c r="C823" s="206"/>
      <c r="D823" s="206" t="str">
        <f>IF('Formulario PPGR5'!$G823="","",'Formulario PPGR1'!#REF!)</f>
        <v/>
      </c>
      <c r="E823" s="206" t="str">
        <f>IF('Formulario PPGR5'!$G823="","",'Formulario PPGR1'!#REF!)</f>
        <v/>
      </c>
      <c r="F823" s="206" t="str">
        <f>IF('Formulario PPGR5'!$G823="","",'Formulario PPGR1'!#REF!)</f>
        <v/>
      </c>
      <c r="G823" s="192"/>
      <c r="H823" s="701"/>
      <c r="I823" s="734"/>
      <c r="J823" s="701"/>
      <c r="K823" s="699"/>
      <c r="L823" s="702"/>
      <c r="M823" s="703"/>
      <c r="N823" s="703"/>
      <c r="O823" s="212"/>
      <c r="P823" s="704"/>
      <c r="Q823" s="704"/>
      <c r="R823" s="700"/>
      <c r="S823" s="195"/>
      <c r="T823" s="180"/>
      <c r="U823" s="180"/>
      <c r="V823" s="200"/>
    </row>
    <row r="824" spans="2:22">
      <c r="B824" s="206" t="str">
        <f>IF('Formulario PPGR5'!$G824="","",CONCATENATE('Formulario PPGR5'!$C824,".",'Formulario PPGR5'!$D824,".",'Formulario PPGR5'!$E824,".",'Formulario PPGR5'!$F824))</f>
        <v/>
      </c>
      <c r="C824" s="206"/>
      <c r="D824" s="206" t="str">
        <f>IF('Formulario PPGR5'!$G824="","",'Formulario PPGR1'!#REF!)</f>
        <v/>
      </c>
      <c r="E824" s="206" t="str">
        <f>IF('Formulario PPGR5'!$G824="","",'Formulario PPGR1'!#REF!)</f>
        <v/>
      </c>
      <c r="F824" s="206" t="str">
        <f>IF('Formulario PPGR5'!$G824="","",'Formulario PPGR1'!#REF!)</f>
        <v/>
      </c>
      <c r="G824" s="192"/>
      <c r="H824" s="701"/>
      <c r="I824" s="734"/>
      <c r="J824" s="701"/>
      <c r="K824" s="699"/>
      <c r="L824" s="702"/>
      <c r="M824" s="703"/>
      <c r="N824" s="703"/>
      <c r="O824" s="212"/>
      <c r="P824" s="704"/>
      <c r="Q824" s="704"/>
      <c r="R824" s="700"/>
      <c r="S824" s="195"/>
      <c r="T824" s="180"/>
      <c r="U824" s="180"/>
      <c r="V824" s="200"/>
    </row>
    <row r="825" spans="2:22">
      <c r="B825" s="206" t="str">
        <f>IF('Formulario PPGR5'!$G825="","",CONCATENATE('Formulario PPGR5'!$C825,".",'Formulario PPGR5'!$D825,".",'Formulario PPGR5'!$E825,".",'Formulario PPGR5'!$F825))</f>
        <v/>
      </c>
      <c r="C825" s="206"/>
      <c r="D825" s="206" t="str">
        <f>IF('Formulario PPGR5'!$G825="","",'Formulario PPGR1'!#REF!)</f>
        <v/>
      </c>
      <c r="E825" s="206" t="str">
        <f>IF('Formulario PPGR5'!$G825="","",'Formulario PPGR1'!#REF!)</f>
        <v/>
      </c>
      <c r="F825" s="206" t="str">
        <f>IF('Formulario PPGR5'!$G825="","",'Formulario PPGR1'!#REF!)</f>
        <v/>
      </c>
      <c r="G825" s="192"/>
      <c r="H825" s="701"/>
      <c r="I825" s="734"/>
      <c r="J825" s="701"/>
      <c r="K825" s="699"/>
      <c r="L825" s="702"/>
      <c r="M825" s="703"/>
      <c r="N825" s="703"/>
      <c r="O825" s="212"/>
      <c r="P825" s="704"/>
      <c r="Q825" s="704"/>
      <c r="R825" s="700"/>
      <c r="S825" s="195"/>
      <c r="T825" s="180"/>
      <c r="U825" s="180"/>
      <c r="V825" s="200"/>
    </row>
    <row r="826" spans="2:22">
      <c r="B826" s="206" t="str">
        <f>IF('Formulario PPGR5'!$G826="","",CONCATENATE('Formulario PPGR5'!$C826,".",'Formulario PPGR5'!$D826,".",'Formulario PPGR5'!$E826,".",'Formulario PPGR5'!$F826))</f>
        <v/>
      </c>
      <c r="C826" s="206"/>
      <c r="D826" s="206" t="str">
        <f>IF('Formulario PPGR5'!$G826="","",'Formulario PPGR1'!#REF!)</f>
        <v/>
      </c>
      <c r="E826" s="206" t="str">
        <f>IF('Formulario PPGR5'!$G826="","",'Formulario PPGR1'!#REF!)</f>
        <v/>
      </c>
      <c r="F826" s="206" t="str">
        <f>IF('Formulario PPGR5'!$G826="","",'Formulario PPGR1'!#REF!)</f>
        <v/>
      </c>
      <c r="G826" s="192"/>
      <c r="H826" s="701"/>
      <c r="I826" s="734"/>
      <c r="J826" s="701"/>
      <c r="K826" s="698"/>
      <c r="L826" s="192"/>
      <c r="M826" s="211"/>
      <c r="N826" s="211"/>
      <c r="O826" s="212"/>
      <c r="P826" s="213"/>
      <c r="Q826" s="213"/>
      <c r="R826" s="195"/>
      <c r="S826" s="195"/>
      <c r="T826" s="180"/>
      <c r="U826" s="180"/>
      <c r="V826" s="200"/>
    </row>
    <row r="827" spans="2:22">
      <c r="B827" s="206" t="str">
        <f>IF('Formulario PPGR5'!$G827="","",CONCATENATE('Formulario PPGR5'!$C827,".",'Formulario PPGR5'!$D827,".",'Formulario PPGR5'!$E827,".",'Formulario PPGR5'!$F827))</f>
        <v/>
      </c>
      <c r="C827" s="206"/>
      <c r="D827" s="206" t="str">
        <f>IF('Formulario PPGR5'!$G827="","",'Formulario PPGR1'!#REF!)</f>
        <v/>
      </c>
      <c r="E827" s="206" t="str">
        <f>IF('Formulario PPGR5'!$G827="","",'Formulario PPGR1'!#REF!)</f>
        <v/>
      </c>
      <c r="F827" s="206" t="str">
        <f>IF('Formulario PPGR5'!$G827="","",'Formulario PPGR1'!#REF!)</f>
        <v/>
      </c>
      <c r="G827" s="192"/>
      <c r="H827" s="701"/>
      <c r="I827" s="734"/>
      <c r="J827" s="701"/>
      <c r="K827" s="698"/>
      <c r="L827" s="192"/>
      <c r="M827" s="211"/>
      <c r="N827" s="211"/>
      <c r="O827" s="212"/>
      <c r="P827" s="213"/>
      <c r="Q827" s="213"/>
      <c r="R827" s="195"/>
      <c r="S827" s="195"/>
      <c r="T827" s="180"/>
      <c r="U827" s="180"/>
      <c r="V827" s="200"/>
    </row>
    <row r="828" spans="2:22">
      <c r="B828" s="206" t="str">
        <f>IF('Formulario PPGR5'!$G828="","",CONCATENATE('Formulario PPGR5'!$C828,".",'Formulario PPGR5'!$D828,".",'Formulario PPGR5'!$E828,".",'Formulario PPGR5'!$F828))</f>
        <v/>
      </c>
      <c r="C828" s="206"/>
      <c r="D828" s="206" t="str">
        <f>IF('Formulario PPGR5'!$G828="","",'Formulario PPGR1'!#REF!)</f>
        <v/>
      </c>
      <c r="E828" s="206" t="str">
        <f>IF('Formulario PPGR5'!$G828="","",'Formulario PPGR1'!#REF!)</f>
        <v/>
      </c>
      <c r="F828" s="206" t="str">
        <f>IF('Formulario PPGR5'!$G828="","",'Formulario PPGR1'!#REF!)</f>
        <v/>
      </c>
      <c r="G828" s="192"/>
      <c r="H828" s="701"/>
      <c r="I828" s="734"/>
      <c r="J828" s="701"/>
      <c r="K828" s="698"/>
      <c r="L828" s="192"/>
      <c r="M828" s="211"/>
      <c r="N828" s="211"/>
      <c r="O828" s="212"/>
      <c r="P828" s="213"/>
      <c r="Q828" s="213"/>
      <c r="R828" s="195"/>
      <c r="S828" s="195"/>
      <c r="T828" s="180"/>
      <c r="U828" s="180"/>
      <c r="V828" s="200"/>
    </row>
    <row r="829" spans="2:22">
      <c r="B829" s="206" t="str">
        <f>IF('Formulario PPGR5'!$G829="","",CONCATENATE('Formulario PPGR5'!$C829,".",'Formulario PPGR5'!$D829,".",'Formulario PPGR5'!$E829,".",'Formulario PPGR5'!$F829))</f>
        <v/>
      </c>
      <c r="C829" s="206"/>
      <c r="D829" s="206" t="str">
        <f>IF('Formulario PPGR5'!$G829="","",'Formulario PPGR1'!#REF!)</f>
        <v/>
      </c>
      <c r="E829" s="206" t="str">
        <f>IF('Formulario PPGR5'!$G829="","",'Formulario PPGR1'!#REF!)</f>
        <v/>
      </c>
      <c r="F829" s="206" t="str">
        <f>IF('Formulario PPGR5'!$G829="","",'Formulario PPGR1'!#REF!)</f>
        <v/>
      </c>
      <c r="G829" s="192"/>
      <c r="H829" s="701"/>
      <c r="I829" s="734"/>
      <c r="J829" s="701"/>
      <c r="K829" s="698"/>
      <c r="L829" s="192"/>
      <c r="M829" s="211"/>
      <c r="N829" s="211"/>
      <c r="O829" s="212"/>
      <c r="P829" s="213"/>
      <c r="Q829" s="213"/>
      <c r="R829" s="195"/>
      <c r="S829" s="195"/>
      <c r="T829" s="180"/>
      <c r="U829" s="180"/>
      <c r="V829" s="200"/>
    </row>
    <row r="830" spans="2:22">
      <c r="B830" s="206" t="str">
        <f>IF('Formulario PPGR5'!$G830="","",CONCATENATE('Formulario PPGR5'!$C830,".",'Formulario PPGR5'!$D830,".",'Formulario PPGR5'!$E830,".",'Formulario PPGR5'!$F830))</f>
        <v/>
      </c>
      <c r="C830" s="206"/>
      <c r="D830" s="206" t="str">
        <f>IF('Formulario PPGR5'!$G830="","",'Formulario PPGR1'!#REF!)</f>
        <v/>
      </c>
      <c r="E830" s="206" t="str">
        <f>IF('Formulario PPGR5'!$G830="","",'Formulario PPGR1'!#REF!)</f>
        <v/>
      </c>
      <c r="F830" s="206" t="str">
        <f>IF('Formulario PPGR5'!$G830="","",'Formulario PPGR1'!#REF!)</f>
        <v/>
      </c>
      <c r="G830" s="192"/>
      <c r="H830" s="701"/>
      <c r="I830" s="734"/>
      <c r="J830" s="701"/>
      <c r="K830" s="698"/>
      <c r="L830" s="192"/>
      <c r="M830" s="211"/>
      <c r="N830" s="211"/>
      <c r="O830" s="212"/>
      <c r="P830" s="213"/>
      <c r="Q830" s="213"/>
      <c r="R830" s="195"/>
      <c r="S830" s="195"/>
      <c r="T830" s="180"/>
      <c r="U830" s="180"/>
      <c r="V830" s="200"/>
    </row>
    <row r="831" spans="2:22">
      <c r="B831" s="206" t="str">
        <f>IF('Formulario PPGR5'!$G831="","",CONCATENATE('Formulario PPGR5'!$C831,".",'Formulario PPGR5'!$D831,".",'Formulario PPGR5'!$E831,".",'Formulario PPGR5'!$F831))</f>
        <v/>
      </c>
      <c r="C831" s="206"/>
      <c r="D831" s="206" t="str">
        <f>IF('Formulario PPGR5'!$G831="","",'Formulario PPGR1'!#REF!)</f>
        <v/>
      </c>
      <c r="E831" s="206" t="str">
        <f>IF('Formulario PPGR5'!$G831="","",'Formulario PPGR1'!#REF!)</f>
        <v/>
      </c>
      <c r="F831" s="206" t="str">
        <f>IF('Formulario PPGR5'!$G831="","",'Formulario PPGR1'!#REF!)</f>
        <v/>
      </c>
      <c r="G831" s="192"/>
      <c r="H831" s="701"/>
      <c r="I831" s="734"/>
      <c r="J831" s="701"/>
      <c r="K831" s="698"/>
      <c r="L831" s="192"/>
      <c r="M831" s="211"/>
      <c r="N831" s="211"/>
      <c r="O831" s="212"/>
      <c r="P831" s="213"/>
      <c r="Q831" s="213"/>
      <c r="R831" s="195"/>
      <c r="S831" s="195"/>
      <c r="T831" s="180"/>
      <c r="U831" s="180"/>
      <c r="V831" s="200"/>
    </row>
    <row r="832" spans="2:22">
      <c r="B832" s="206" t="str">
        <f>IF('Formulario PPGR5'!$G832="","",CONCATENATE('Formulario PPGR5'!$C832,".",'Formulario PPGR5'!$D832,".",'Formulario PPGR5'!$E832,".",'Formulario PPGR5'!$F832))</f>
        <v/>
      </c>
      <c r="C832" s="206"/>
      <c r="D832" s="206" t="str">
        <f>IF('Formulario PPGR5'!$G832="","",'Formulario PPGR1'!#REF!)</f>
        <v/>
      </c>
      <c r="E832" s="206" t="str">
        <f>IF('Formulario PPGR5'!$G832="","",'Formulario PPGR1'!#REF!)</f>
        <v/>
      </c>
      <c r="F832" s="206" t="str">
        <f>IF('Formulario PPGR5'!$G832="","",'Formulario PPGR1'!#REF!)</f>
        <v/>
      </c>
      <c r="G832" s="192"/>
      <c r="H832" s="701"/>
      <c r="I832" s="734"/>
      <c r="J832" s="701"/>
      <c r="K832" s="698"/>
      <c r="L832" s="192"/>
      <c r="M832" s="211"/>
      <c r="N832" s="211"/>
      <c r="O832" s="212"/>
      <c r="P832" s="213"/>
      <c r="Q832" s="213"/>
      <c r="R832" s="195"/>
      <c r="S832" s="195"/>
      <c r="T832" s="180"/>
      <c r="U832" s="180"/>
      <c r="V832" s="200"/>
    </row>
    <row r="833" spans="2:22">
      <c r="B833" s="206" t="str">
        <f>IF('Formulario PPGR5'!$G833="","",CONCATENATE('Formulario PPGR5'!$C833,".",'Formulario PPGR5'!$D833,".",'Formulario PPGR5'!$E833,".",'Formulario PPGR5'!$F833))</f>
        <v/>
      </c>
      <c r="C833" s="206"/>
      <c r="D833" s="206" t="str">
        <f>IF('Formulario PPGR5'!$G833="","",'Formulario PPGR1'!#REF!)</f>
        <v/>
      </c>
      <c r="E833" s="206" t="str">
        <f>IF('Formulario PPGR5'!$G833="","",'Formulario PPGR1'!#REF!)</f>
        <v/>
      </c>
      <c r="F833" s="206" t="str">
        <f>IF('Formulario PPGR5'!$G833="","",'Formulario PPGR1'!#REF!)</f>
        <v/>
      </c>
      <c r="G833" s="192"/>
      <c r="H833" s="701"/>
      <c r="I833" s="734"/>
      <c r="J833" s="701"/>
      <c r="K833" s="698"/>
      <c r="L833" s="192"/>
      <c r="M833" s="211"/>
      <c r="N833" s="211"/>
      <c r="O833" s="212"/>
      <c r="P833" s="213"/>
      <c r="Q833" s="213"/>
      <c r="R833" s="195"/>
      <c r="S833" s="195"/>
      <c r="T833" s="180"/>
      <c r="U833" s="180"/>
      <c r="V833" s="200"/>
    </row>
    <row r="834" spans="2:22">
      <c r="B834" s="206" t="str">
        <f>IF('Formulario PPGR5'!$G834="","",CONCATENATE('Formulario PPGR5'!$C834,".",'Formulario PPGR5'!$D834,".",'Formulario PPGR5'!$E834,".",'Formulario PPGR5'!$F834))</f>
        <v/>
      </c>
      <c r="C834" s="206"/>
      <c r="D834" s="206" t="str">
        <f>IF('Formulario PPGR5'!$G834="","",'Formulario PPGR1'!#REF!)</f>
        <v/>
      </c>
      <c r="E834" s="206" t="str">
        <f>IF('Formulario PPGR5'!$G834="","",'Formulario PPGR1'!#REF!)</f>
        <v/>
      </c>
      <c r="F834" s="206" t="str">
        <f>IF('Formulario PPGR5'!$G834="","",'Formulario PPGR1'!#REF!)</f>
        <v/>
      </c>
      <c r="G834" s="192"/>
      <c r="H834" s="701"/>
      <c r="I834" s="734"/>
      <c r="J834" s="701"/>
      <c r="K834" s="698"/>
      <c r="L834" s="192"/>
      <c r="M834" s="211"/>
      <c r="N834" s="211"/>
      <c r="O834" s="212"/>
      <c r="P834" s="213"/>
      <c r="Q834" s="213"/>
      <c r="R834" s="195"/>
      <c r="S834" s="195"/>
      <c r="T834" s="180"/>
      <c r="U834" s="180"/>
      <c r="V834" s="200"/>
    </row>
    <row r="835" spans="2:22">
      <c r="B835" s="206" t="str">
        <f>IF('Formulario PPGR5'!$G835="","",CONCATENATE('Formulario PPGR5'!$C835,".",'Formulario PPGR5'!$D835,".",'Formulario PPGR5'!$E835,".",'Formulario PPGR5'!$F835))</f>
        <v/>
      </c>
      <c r="C835" s="206"/>
      <c r="D835" s="206" t="str">
        <f>IF('Formulario PPGR5'!$G835="","",'Formulario PPGR1'!#REF!)</f>
        <v/>
      </c>
      <c r="E835" s="206" t="str">
        <f>IF('Formulario PPGR5'!$G835="","",'Formulario PPGR1'!#REF!)</f>
        <v/>
      </c>
      <c r="F835" s="206" t="str">
        <f>IF('Formulario PPGR5'!$G835="","",'Formulario PPGR1'!#REF!)</f>
        <v/>
      </c>
      <c r="G835" s="192"/>
      <c r="H835" s="701"/>
      <c r="I835" s="734"/>
      <c r="J835" s="701"/>
      <c r="K835" s="698"/>
      <c r="L835" s="192"/>
      <c r="M835" s="211"/>
      <c r="N835" s="211"/>
      <c r="O835" s="212"/>
      <c r="P835" s="213"/>
      <c r="Q835" s="213"/>
      <c r="R835" s="195"/>
      <c r="S835" s="195"/>
      <c r="T835" s="180"/>
      <c r="U835" s="180"/>
      <c r="V835" s="200"/>
    </row>
    <row r="836" spans="2:22">
      <c r="B836" s="206" t="str">
        <f>IF('Formulario PPGR5'!$G836="","",CONCATENATE('Formulario PPGR5'!$C836,".",'Formulario PPGR5'!$D836,".",'Formulario PPGR5'!$E836,".",'Formulario PPGR5'!$F836))</f>
        <v/>
      </c>
      <c r="C836" s="206"/>
      <c r="D836" s="206" t="str">
        <f>IF('Formulario PPGR5'!$G836="","",'Formulario PPGR1'!#REF!)</f>
        <v/>
      </c>
      <c r="E836" s="206" t="str">
        <f>IF('Formulario PPGR5'!$G836="","",'Formulario PPGR1'!#REF!)</f>
        <v/>
      </c>
      <c r="F836" s="206" t="str">
        <f>IF('Formulario PPGR5'!$G836="","",'Formulario PPGR1'!#REF!)</f>
        <v/>
      </c>
      <c r="G836" s="192"/>
      <c r="H836" s="701"/>
      <c r="I836" s="734"/>
      <c r="J836" s="701"/>
      <c r="K836" s="698"/>
      <c r="L836" s="192"/>
      <c r="M836" s="211"/>
      <c r="N836" s="211"/>
      <c r="O836" s="212"/>
      <c r="P836" s="213"/>
      <c r="Q836" s="213"/>
      <c r="R836" s="195"/>
      <c r="S836" s="195"/>
      <c r="T836" s="180"/>
      <c r="U836" s="180"/>
      <c r="V836" s="200"/>
    </row>
    <row r="837" spans="2:22">
      <c r="B837" s="206" t="str">
        <f>IF('Formulario PPGR5'!$G837="","",CONCATENATE('Formulario PPGR5'!$C837,".",'Formulario PPGR5'!$D837,".",'Formulario PPGR5'!$E837,".",'Formulario PPGR5'!$F837))</f>
        <v/>
      </c>
      <c r="C837" s="206"/>
      <c r="D837" s="206" t="str">
        <f>IF('Formulario PPGR5'!$G837="","",'Formulario PPGR1'!#REF!)</f>
        <v/>
      </c>
      <c r="E837" s="206" t="str">
        <f>IF('Formulario PPGR5'!$G837="","",'Formulario PPGR1'!#REF!)</f>
        <v/>
      </c>
      <c r="F837" s="206" t="str">
        <f>IF('Formulario PPGR5'!$G837="","",'Formulario PPGR1'!#REF!)</f>
        <v/>
      </c>
      <c r="G837" s="192"/>
      <c r="H837" s="701"/>
      <c r="I837" s="734"/>
      <c r="J837" s="701"/>
      <c r="K837" s="698"/>
      <c r="L837" s="192"/>
      <c r="M837" s="211"/>
      <c r="N837" s="211"/>
      <c r="O837" s="212"/>
      <c r="P837" s="213"/>
      <c r="Q837" s="213"/>
      <c r="R837" s="195"/>
      <c r="S837" s="195"/>
      <c r="T837" s="180"/>
      <c r="U837" s="180"/>
      <c r="V837" s="200"/>
    </row>
    <row r="838" spans="2:22">
      <c r="B838" s="206" t="str">
        <f>IF('Formulario PPGR5'!$G838="","",CONCATENATE('Formulario PPGR5'!$C838,".",'Formulario PPGR5'!$D838,".",'Formulario PPGR5'!$E838,".",'Formulario PPGR5'!$F838))</f>
        <v/>
      </c>
      <c r="C838" s="206"/>
      <c r="D838" s="206" t="str">
        <f>IF('Formulario PPGR5'!$G838="","",'Formulario PPGR1'!#REF!)</f>
        <v/>
      </c>
      <c r="E838" s="206" t="str">
        <f>IF('Formulario PPGR5'!$G838="","",'Formulario PPGR1'!#REF!)</f>
        <v/>
      </c>
      <c r="F838" s="206" t="str">
        <f>IF('Formulario PPGR5'!$G838="","",'Formulario PPGR1'!#REF!)</f>
        <v/>
      </c>
      <c r="G838" s="192"/>
      <c r="H838" s="701"/>
      <c r="I838" s="734"/>
      <c r="J838" s="701"/>
      <c r="K838" s="698"/>
      <c r="L838" s="192"/>
      <c r="M838" s="211"/>
      <c r="N838" s="211"/>
      <c r="O838" s="212"/>
      <c r="P838" s="213"/>
      <c r="Q838" s="213"/>
      <c r="R838" s="195"/>
      <c r="S838" s="195"/>
      <c r="T838" s="180"/>
      <c r="U838" s="180"/>
      <c r="V838" s="200"/>
    </row>
    <row r="839" spans="2:22">
      <c r="B839" s="206" t="str">
        <f>IF('Formulario PPGR5'!$G839="","",CONCATENATE('Formulario PPGR5'!$C839,".",'Formulario PPGR5'!$D839,".",'Formulario PPGR5'!$E839,".",'Formulario PPGR5'!$F839))</f>
        <v/>
      </c>
      <c r="C839" s="206"/>
      <c r="D839" s="206" t="str">
        <f>IF('Formulario PPGR5'!$G839="","",'Formulario PPGR1'!#REF!)</f>
        <v/>
      </c>
      <c r="E839" s="206" t="str">
        <f>IF('Formulario PPGR5'!$G839="","",'Formulario PPGR1'!#REF!)</f>
        <v/>
      </c>
      <c r="F839" s="206" t="str">
        <f>IF('Formulario PPGR5'!$G839="","",'Formulario PPGR1'!#REF!)</f>
        <v/>
      </c>
      <c r="G839" s="192"/>
      <c r="H839" s="701"/>
      <c r="I839" s="734"/>
      <c r="J839" s="701"/>
      <c r="K839" s="698"/>
      <c r="L839" s="192"/>
      <c r="M839" s="211"/>
      <c r="N839" s="211"/>
      <c r="O839" s="212"/>
      <c r="P839" s="213"/>
      <c r="Q839" s="213"/>
      <c r="R839" s="195"/>
      <c r="S839" s="195"/>
      <c r="T839" s="180"/>
      <c r="U839" s="180"/>
      <c r="V839" s="200"/>
    </row>
    <row r="840" spans="2:22">
      <c r="B840" s="206" t="str">
        <f>IF('Formulario PPGR5'!$G840="","",CONCATENATE('Formulario PPGR5'!$C840,".",'Formulario PPGR5'!$D840,".",'Formulario PPGR5'!$E840,".",'Formulario PPGR5'!$F840))</f>
        <v/>
      </c>
      <c r="C840" s="206"/>
      <c r="D840" s="206" t="str">
        <f>IF('Formulario PPGR5'!$G840="","",'Formulario PPGR1'!#REF!)</f>
        <v/>
      </c>
      <c r="E840" s="206" t="str">
        <f>IF('Formulario PPGR5'!$G840="","",'Formulario PPGR1'!#REF!)</f>
        <v/>
      </c>
      <c r="F840" s="206" t="str">
        <f>IF('Formulario PPGR5'!$G840="","",'Formulario PPGR1'!#REF!)</f>
        <v/>
      </c>
      <c r="G840" s="192"/>
      <c r="H840" s="701"/>
      <c r="I840" s="734"/>
      <c r="J840" s="701"/>
      <c r="K840" s="698"/>
      <c r="L840" s="192"/>
      <c r="M840" s="211"/>
      <c r="N840" s="211"/>
      <c r="O840" s="212"/>
      <c r="P840" s="213"/>
      <c r="Q840" s="213"/>
      <c r="R840" s="195"/>
      <c r="S840" s="195"/>
      <c r="T840" s="180"/>
      <c r="U840" s="180"/>
      <c r="V840" s="200"/>
    </row>
    <row r="841" spans="2:22">
      <c r="B841" s="206" t="str">
        <f>IF('Formulario PPGR5'!$G841="","",CONCATENATE('Formulario PPGR5'!$C841,".",'Formulario PPGR5'!$D841,".",'Formulario PPGR5'!$E841,".",'Formulario PPGR5'!$F841))</f>
        <v/>
      </c>
      <c r="C841" s="206"/>
      <c r="D841" s="206" t="str">
        <f>IF('Formulario PPGR5'!$G841="","",'Formulario PPGR1'!#REF!)</f>
        <v/>
      </c>
      <c r="E841" s="206" t="str">
        <f>IF('Formulario PPGR5'!$G841="","",'Formulario PPGR1'!#REF!)</f>
        <v/>
      </c>
      <c r="F841" s="206" t="str">
        <f>IF('Formulario PPGR5'!$G841="","",'Formulario PPGR1'!#REF!)</f>
        <v/>
      </c>
      <c r="G841" s="192"/>
      <c r="H841" s="701"/>
      <c r="I841" s="734"/>
      <c r="J841" s="701"/>
      <c r="K841" s="698"/>
      <c r="L841" s="192"/>
      <c r="M841" s="211"/>
      <c r="N841" s="211"/>
      <c r="O841" s="212"/>
      <c r="P841" s="213"/>
      <c r="Q841" s="213"/>
      <c r="R841" s="195"/>
      <c r="S841" s="195"/>
      <c r="T841" s="180"/>
      <c r="U841" s="180"/>
      <c r="V841" s="200"/>
    </row>
    <row r="842" spans="2:22">
      <c r="B842" s="206" t="str">
        <f>IF('Formulario PPGR5'!$G842="","",CONCATENATE('Formulario PPGR5'!$C842,".",'Formulario PPGR5'!$D842,".",'Formulario PPGR5'!$E842,".",'Formulario PPGR5'!$F842))</f>
        <v/>
      </c>
      <c r="C842" s="206"/>
      <c r="D842" s="206" t="str">
        <f>IF('Formulario PPGR5'!$G842="","",'Formulario PPGR1'!#REF!)</f>
        <v/>
      </c>
      <c r="E842" s="206" t="str">
        <f>IF('Formulario PPGR5'!$G842="","",'Formulario PPGR1'!#REF!)</f>
        <v/>
      </c>
      <c r="F842" s="206" t="str">
        <f>IF('Formulario PPGR5'!$G842="","",'Formulario PPGR1'!#REF!)</f>
        <v/>
      </c>
      <c r="G842" s="192"/>
      <c r="H842" s="701"/>
      <c r="I842" s="734"/>
      <c r="J842" s="701"/>
      <c r="K842" s="698"/>
      <c r="L842" s="192"/>
      <c r="M842" s="211"/>
      <c r="N842" s="211"/>
      <c r="O842" s="212"/>
      <c r="P842" s="213"/>
      <c r="Q842" s="213"/>
      <c r="R842" s="195"/>
      <c r="S842" s="195"/>
      <c r="T842" s="180"/>
      <c r="U842" s="180"/>
      <c r="V842" s="200"/>
    </row>
    <row r="843" spans="2:22">
      <c r="B843" s="206" t="str">
        <f>IF('Formulario PPGR5'!$G843="","",CONCATENATE('Formulario PPGR5'!$C843,".",'Formulario PPGR5'!$D843,".",'Formulario PPGR5'!$E843,".",'Formulario PPGR5'!$F843))</f>
        <v/>
      </c>
      <c r="C843" s="206"/>
      <c r="D843" s="206" t="str">
        <f>IF('Formulario PPGR5'!$G843="","",'Formulario PPGR1'!#REF!)</f>
        <v/>
      </c>
      <c r="E843" s="206" t="str">
        <f>IF('Formulario PPGR5'!$G843="","",'Formulario PPGR1'!#REF!)</f>
        <v/>
      </c>
      <c r="F843" s="206" t="str">
        <f>IF('Formulario PPGR5'!$G843="","",'Formulario PPGR1'!#REF!)</f>
        <v/>
      </c>
      <c r="G843" s="192"/>
      <c r="H843" s="701"/>
      <c r="I843" s="734"/>
      <c r="J843" s="701"/>
      <c r="K843" s="698"/>
      <c r="L843" s="192"/>
      <c r="M843" s="211"/>
      <c r="N843" s="211"/>
      <c r="O843" s="212"/>
      <c r="P843" s="213"/>
      <c r="Q843" s="213"/>
      <c r="R843" s="195"/>
      <c r="S843" s="195"/>
      <c r="T843" s="180"/>
      <c r="U843" s="180"/>
      <c r="V843" s="200"/>
    </row>
    <row r="844" spans="2:22">
      <c r="B844" s="206" t="str">
        <f>IF('Formulario PPGR5'!$G844="","",CONCATENATE('Formulario PPGR5'!$C844,".",'Formulario PPGR5'!$D844,".",'Formulario PPGR5'!$E844,".",'Formulario PPGR5'!$F844))</f>
        <v/>
      </c>
      <c r="C844" s="206"/>
      <c r="D844" s="206" t="str">
        <f>IF('Formulario PPGR5'!$G844="","",'Formulario PPGR1'!#REF!)</f>
        <v/>
      </c>
      <c r="E844" s="206" t="str">
        <f>IF('Formulario PPGR5'!$G844="","",'Formulario PPGR1'!#REF!)</f>
        <v/>
      </c>
      <c r="F844" s="206" t="str">
        <f>IF('Formulario PPGR5'!$G844="","",'Formulario PPGR1'!#REF!)</f>
        <v/>
      </c>
      <c r="G844" s="192"/>
      <c r="H844" s="701"/>
      <c r="I844" s="734"/>
      <c r="J844" s="701"/>
      <c r="K844" s="701"/>
      <c r="L844" s="192"/>
      <c r="M844" s="211"/>
      <c r="N844" s="211"/>
      <c r="O844" s="212"/>
      <c r="P844" s="211"/>
      <c r="Q844" s="211"/>
      <c r="R844" s="194"/>
      <c r="S844" s="195"/>
      <c r="T844" s="180"/>
      <c r="U844" s="180"/>
      <c r="V844" s="200"/>
    </row>
    <row r="845" spans="2:22">
      <c r="B845" s="206" t="str">
        <f>IF('Formulario PPGR5'!$G845="","",CONCATENATE('Formulario PPGR5'!$C845,".",'Formulario PPGR5'!$D845,".",'Formulario PPGR5'!$E845,".",'Formulario PPGR5'!$F845))</f>
        <v/>
      </c>
      <c r="C845" s="206"/>
      <c r="D845" s="206" t="str">
        <f>IF('Formulario PPGR5'!$G845="","",'Formulario PPGR1'!#REF!)</f>
        <v/>
      </c>
      <c r="E845" s="206" t="str">
        <f>IF('Formulario PPGR5'!$G845="","",'Formulario PPGR1'!#REF!)</f>
        <v/>
      </c>
      <c r="F845" s="206" t="str">
        <f>IF('Formulario PPGR5'!$G845="","",'Formulario PPGR1'!#REF!)</f>
        <v/>
      </c>
      <c r="G845" s="192"/>
      <c r="H845" s="701"/>
      <c r="I845" s="734"/>
      <c r="J845" s="701"/>
      <c r="K845" s="698"/>
      <c r="L845" s="192"/>
      <c r="M845" s="211"/>
      <c r="N845" s="211"/>
      <c r="O845" s="212"/>
      <c r="P845" s="213"/>
      <c r="Q845" s="213"/>
      <c r="R845" s="195"/>
      <c r="S845" s="195"/>
      <c r="T845" s="180"/>
      <c r="U845" s="180"/>
      <c r="V845" s="200"/>
    </row>
    <row r="846" spans="2:22">
      <c r="B846" s="206" t="str">
        <f>IF('Formulario PPGR5'!$G846="","",CONCATENATE('Formulario PPGR5'!$C846,".",'Formulario PPGR5'!$D846,".",'Formulario PPGR5'!$E846,".",'Formulario PPGR5'!$F846))</f>
        <v/>
      </c>
      <c r="C846" s="206"/>
      <c r="D846" s="206" t="str">
        <f>IF('Formulario PPGR5'!$G846="","",'Formulario PPGR1'!#REF!)</f>
        <v/>
      </c>
      <c r="E846" s="206" t="str">
        <f>IF('Formulario PPGR5'!$G846="","",'Formulario PPGR1'!#REF!)</f>
        <v/>
      </c>
      <c r="F846" s="206" t="str">
        <f>IF('Formulario PPGR5'!$G846="","",'Formulario PPGR1'!#REF!)</f>
        <v/>
      </c>
      <c r="G846" s="192"/>
      <c r="H846" s="701"/>
      <c r="I846" s="734"/>
      <c r="J846" s="701"/>
      <c r="K846" s="698"/>
      <c r="L846" s="192"/>
      <c r="M846" s="211"/>
      <c r="N846" s="211"/>
      <c r="O846" s="212"/>
      <c r="P846" s="213"/>
      <c r="Q846" s="213"/>
      <c r="R846" s="195"/>
      <c r="S846" s="195"/>
      <c r="T846" s="180"/>
      <c r="U846" s="180"/>
      <c r="V846" s="200"/>
    </row>
    <row r="847" spans="2:22">
      <c r="B847" s="206" t="str">
        <f>IF('Formulario PPGR5'!$G847="","",CONCATENATE('Formulario PPGR5'!$C847,".",'Formulario PPGR5'!$D847,".",'Formulario PPGR5'!$E847,".",'Formulario PPGR5'!$F847))</f>
        <v/>
      </c>
      <c r="C847" s="206"/>
      <c r="D847" s="206" t="str">
        <f>IF('Formulario PPGR5'!$G847="","",'Formulario PPGR1'!#REF!)</f>
        <v/>
      </c>
      <c r="E847" s="206" t="str">
        <f>IF('Formulario PPGR5'!$G847="","",'Formulario PPGR1'!#REF!)</f>
        <v/>
      </c>
      <c r="F847" s="206" t="str">
        <f>IF('Formulario PPGR5'!$G847="","",'Formulario PPGR1'!#REF!)</f>
        <v/>
      </c>
      <c r="G847" s="192"/>
      <c r="H847" s="701"/>
      <c r="I847" s="734"/>
      <c r="J847" s="701"/>
      <c r="K847" s="698"/>
      <c r="L847" s="192"/>
      <c r="M847" s="211"/>
      <c r="N847" s="211"/>
      <c r="O847" s="212"/>
      <c r="P847" s="213"/>
      <c r="Q847" s="213"/>
      <c r="R847" s="195"/>
      <c r="S847" s="195"/>
      <c r="T847" s="180"/>
      <c r="U847" s="180"/>
      <c r="V847" s="200"/>
    </row>
    <row r="848" spans="2:22">
      <c r="B848" s="206" t="str">
        <f>IF('Formulario PPGR5'!$G848="","",CONCATENATE('Formulario PPGR5'!$C848,".",'Formulario PPGR5'!$D848,".",'Formulario PPGR5'!$E848,".",'Formulario PPGR5'!$F848))</f>
        <v/>
      </c>
      <c r="C848" s="206"/>
      <c r="D848" s="206" t="str">
        <f>IF('Formulario PPGR5'!$G848="","",'Formulario PPGR1'!#REF!)</f>
        <v/>
      </c>
      <c r="E848" s="206" t="str">
        <f>IF('Formulario PPGR5'!$G848="","",'Formulario PPGR1'!#REF!)</f>
        <v/>
      </c>
      <c r="F848" s="206" t="str">
        <f>IF('Formulario PPGR5'!$G848="","",'Formulario PPGR1'!#REF!)</f>
        <v/>
      </c>
      <c r="G848" s="192"/>
      <c r="H848" s="701"/>
      <c r="I848" s="734"/>
      <c r="J848" s="701"/>
      <c r="K848" s="698"/>
      <c r="L848" s="192"/>
      <c r="M848" s="211"/>
      <c r="N848" s="211"/>
      <c r="O848" s="212"/>
      <c r="P848" s="213"/>
      <c r="Q848" s="213"/>
      <c r="R848" s="195"/>
      <c r="S848" s="195"/>
      <c r="T848" s="180"/>
      <c r="U848" s="180"/>
      <c r="V848" s="200"/>
    </row>
    <row r="849" spans="2:22">
      <c r="B849" s="206" t="str">
        <f>IF('Formulario PPGR5'!$G849="","",CONCATENATE('Formulario PPGR5'!$C849,".",'Formulario PPGR5'!$D849,".",'Formulario PPGR5'!$E849,".",'Formulario PPGR5'!$F849))</f>
        <v/>
      </c>
      <c r="C849" s="206"/>
      <c r="D849" s="206" t="str">
        <f>IF('Formulario PPGR5'!$G849="","",'Formulario PPGR1'!#REF!)</f>
        <v/>
      </c>
      <c r="E849" s="206" t="str">
        <f>IF('Formulario PPGR5'!$G849="","",'Formulario PPGR1'!#REF!)</f>
        <v/>
      </c>
      <c r="F849" s="206" t="str">
        <f>IF('Formulario PPGR5'!$G849="","",'Formulario PPGR1'!#REF!)</f>
        <v/>
      </c>
      <c r="G849" s="192"/>
      <c r="H849" s="701"/>
      <c r="I849" s="734"/>
      <c r="J849" s="701"/>
      <c r="K849" s="698"/>
      <c r="L849" s="192"/>
      <c r="M849" s="211"/>
      <c r="N849" s="211"/>
      <c r="O849" s="212"/>
      <c r="P849" s="213"/>
      <c r="Q849" s="213"/>
      <c r="R849" s="195"/>
      <c r="S849" s="195"/>
      <c r="T849" s="180"/>
      <c r="U849" s="180"/>
      <c r="V849" s="200"/>
    </row>
    <row r="850" spans="2:22">
      <c r="B850" s="206" t="str">
        <f>IF('Formulario PPGR5'!$G850="","",CONCATENATE('Formulario PPGR5'!$C850,".",'Formulario PPGR5'!$D850,".",'Formulario PPGR5'!$E850,".",'Formulario PPGR5'!$F850))</f>
        <v/>
      </c>
      <c r="C850" s="206"/>
      <c r="D850" s="206" t="str">
        <f>IF('Formulario PPGR5'!$G850="","",'Formulario PPGR1'!#REF!)</f>
        <v/>
      </c>
      <c r="E850" s="206" t="str">
        <f>IF('Formulario PPGR5'!$G850="","",'Formulario PPGR1'!#REF!)</f>
        <v/>
      </c>
      <c r="F850" s="206" t="str">
        <f>IF('Formulario PPGR5'!$G850="","",'Formulario PPGR1'!#REF!)</f>
        <v/>
      </c>
      <c r="G850" s="192"/>
      <c r="H850" s="701"/>
      <c r="I850" s="734"/>
      <c r="J850" s="701"/>
      <c r="K850" s="698"/>
      <c r="L850" s="192"/>
      <c r="M850" s="211"/>
      <c r="N850" s="211"/>
      <c r="O850" s="212"/>
      <c r="P850" s="213"/>
      <c r="Q850" s="213"/>
      <c r="R850" s="195"/>
      <c r="S850" s="195"/>
      <c r="T850" s="180"/>
      <c r="U850" s="180"/>
      <c r="V850" s="200"/>
    </row>
    <row r="851" spans="2:22">
      <c r="B851" s="206" t="str">
        <f>IF('Formulario PPGR5'!$G851="","",CONCATENATE('Formulario PPGR5'!$C851,".",'Formulario PPGR5'!$D851,".",'Formulario PPGR5'!$E851,".",'Formulario PPGR5'!$F851))</f>
        <v/>
      </c>
      <c r="C851" s="206"/>
      <c r="D851" s="206" t="str">
        <f>IF('Formulario PPGR5'!$G851="","",'Formulario PPGR1'!#REF!)</f>
        <v/>
      </c>
      <c r="E851" s="206" t="str">
        <f>IF('Formulario PPGR5'!$G851="","",'Formulario PPGR1'!#REF!)</f>
        <v/>
      </c>
      <c r="F851" s="206" t="str">
        <f>IF('Formulario PPGR5'!$G851="","",'Formulario PPGR1'!#REF!)</f>
        <v/>
      </c>
      <c r="G851" s="192"/>
      <c r="H851" s="701"/>
      <c r="I851" s="734"/>
      <c r="J851" s="701"/>
      <c r="K851" s="698"/>
      <c r="L851" s="192"/>
      <c r="M851" s="211"/>
      <c r="N851" s="211"/>
      <c r="O851" s="212"/>
      <c r="P851" s="213"/>
      <c r="Q851" s="213"/>
      <c r="R851" s="195"/>
      <c r="S851" s="195"/>
      <c r="T851" s="180"/>
      <c r="U851" s="180"/>
      <c r="V851" s="200"/>
    </row>
    <row r="852" spans="2:22">
      <c r="B852" s="206" t="str">
        <f>IF('Formulario PPGR5'!$G852="","",CONCATENATE('Formulario PPGR5'!$C852,".",'Formulario PPGR5'!$D852,".",'Formulario PPGR5'!$E852,".",'Formulario PPGR5'!$F852))</f>
        <v/>
      </c>
      <c r="C852" s="206"/>
      <c r="D852" s="206" t="str">
        <f>IF('Formulario PPGR5'!$G852="","",'Formulario PPGR1'!#REF!)</f>
        <v/>
      </c>
      <c r="E852" s="206" t="str">
        <f>IF('Formulario PPGR5'!$G852="","",'Formulario PPGR1'!#REF!)</f>
        <v/>
      </c>
      <c r="F852" s="206" t="str">
        <f>IF('Formulario PPGR5'!$G852="","",'Formulario PPGR1'!#REF!)</f>
        <v/>
      </c>
      <c r="G852" s="192"/>
      <c r="H852" s="701"/>
      <c r="I852" s="734"/>
      <c r="J852" s="701"/>
      <c r="K852" s="698"/>
      <c r="L852" s="192"/>
      <c r="M852" s="211"/>
      <c r="N852" s="211"/>
      <c r="O852" s="212"/>
      <c r="P852" s="213"/>
      <c r="Q852" s="213"/>
      <c r="R852" s="195"/>
      <c r="S852" s="195"/>
      <c r="T852" s="180"/>
      <c r="U852" s="180"/>
      <c r="V852" s="200"/>
    </row>
    <row r="853" spans="2:22">
      <c r="B853" s="206" t="str">
        <f>IF('Formulario PPGR5'!$G853="","",CONCATENATE('Formulario PPGR5'!$C853,".",'Formulario PPGR5'!$D853,".",'Formulario PPGR5'!$E853,".",'Formulario PPGR5'!$F853))</f>
        <v/>
      </c>
      <c r="C853" s="206"/>
      <c r="D853" s="206" t="str">
        <f>IF('Formulario PPGR5'!$G853="","",'Formulario PPGR1'!#REF!)</f>
        <v/>
      </c>
      <c r="E853" s="206" t="str">
        <f>IF('Formulario PPGR5'!$G853="","",'Formulario PPGR1'!#REF!)</f>
        <v/>
      </c>
      <c r="F853" s="206" t="str">
        <f>IF('Formulario PPGR5'!$G853="","",'Formulario PPGR1'!#REF!)</f>
        <v/>
      </c>
      <c r="G853" s="192"/>
      <c r="H853" s="701"/>
      <c r="I853" s="734"/>
      <c r="J853" s="701"/>
      <c r="K853" s="698"/>
      <c r="L853" s="192"/>
      <c r="M853" s="211"/>
      <c r="N853" s="211"/>
      <c r="O853" s="212"/>
      <c r="P853" s="213"/>
      <c r="Q853" s="213"/>
      <c r="R853" s="195"/>
      <c r="S853" s="195"/>
      <c r="T853" s="180"/>
      <c r="U853" s="180"/>
      <c r="V853" s="200"/>
    </row>
    <row r="854" spans="2:22">
      <c r="B854" s="206" t="str">
        <f>IF('Formulario PPGR5'!$G854="","",CONCATENATE('Formulario PPGR5'!$C854,".",'Formulario PPGR5'!$D854,".",'Formulario PPGR5'!$E854,".",'Formulario PPGR5'!$F854))</f>
        <v/>
      </c>
      <c r="C854" s="206"/>
      <c r="D854" s="206" t="str">
        <f>IF('Formulario PPGR5'!$G854="","",'Formulario PPGR1'!#REF!)</f>
        <v/>
      </c>
      <c r="E854" s="206" t="str">
        <f>IF('Formulario PPGR5'!$G854="","",'Formulario PPGR1'!#REF!)</f>
        <v/>
      </c>
      <c r="F854" s="206" t="str">
        <f>IF('Formulario PPGR5'!$G854="","",'Formulario PPGR1'!#REF!)</f>
        <v/>
      </c>
      <c r="G854" s="192"/>
      <c r="H854" s="701"/>
      <c r="I854" s="734"/>
      <c r="J854" s="701"/>
      <c r="K854" s="698"/>
      <c r="L854" s="192"/>
      <c r="M854" s="211"/>
      <c r="N854" s="211"/>
      <c r="O854" s="212"/>
      <c r="P854" s="213"/>
      <c r="Q854" s="213"/>
      <c r="R854" s="195"/>
      <c r="S854" s="195"/>
      <c r="T854" s="180"/>
      <c r="U854" s="180"/>
      <c r="V854" s="200"/>
    </row>
    <row r="855" spans="2:22">
      <c r="B855" s="206" t="str">
        <f>IF('Formulario PPGR5'!$G855="","",CONCATENATE('Formulario PPGR5'!$C855,".",'Formulario PPGR5'!$D855,".",'Formulario PPGR5'!$E855,".",'Formulario PPGR5'!$F855))</f>
        <v/>
      </c>
      <c r="C855" s="206"/>
      <c r="D855" s="206" t="str">
        <f>IF('Formulario PPGR5'!$G855="","",'Formulario PPGR1'!#REF!)</f>
        <v/>
      </c>
      <c r="E855" s="206" t="str">
        <f>IF('Formulario PPGR5'!$G855="","",'Formulario PPGR1'!#REF!)</f>
        <v/>
      </c>
      <c r="F855" s="206" t="str">
        <f>IF('Formulario PPGR5'!$G855="","",'Formulario PPGR1'!#REF!)</f>
        <v/>
      </c>
      <c r="G855" s="192"/>
      <c r="H855" s="701"/>
      <c r="I855" s="734"/>
      <c r="J855" s="701"/>
      <c r="K855" s="698"/>
      <c r="L855" s="192"/>
      <c r="M855" s="211"/>
      <c r="N855" s="211"/>
      <c r="O855" s="212"/>
      <c r="P855" s="213"/>
      <c r="Q855" s="213"/>
      <c r="R855" s="195"/>
      <c r="S855" s="195"/>
      <c r="T855" s="180"/>
      <c r="U855" s="180"/>
      <c r="V855" s="200"/>
    </row>
    <row r="856" spans="2:22">
      <c r="B856" s="206" t="str">
        <f>IF('Formulario PPGR5'!$G856="","",CONCATENATE('Formulario PPGR5'!$C856,".",'Formulario PPGR5'!$D856,".",'Formulario PPGR5'!$E856,".",'Formulario PPGR5'!$F856))</f>
        <v/>
      </c>
      <c r="C856" s="206"/>
      <c r="D856" s="206" t="str">
        <f>IF('Formulario PPGR5'!$G856="","",'Formulario PPGR1'!#REF!)</f>
        <v/>
      </c>
      <c r="E856" s="206" t="str">
        <f>IF('Formulario PPGR5'!$G856="","",'Formulario PPGR1'!#REF!)</f>
        <v/>
      </c>
      <c r="F856" s="206" t="str">
        <f>IF('Formulario PPGR5'!$G856="","",'Formulario PPGR1'!#REF!)</f>
        <v/>
      </c>
      <c r="G856" s="192"/>
      <c r="H856" s="701"/>
      <c r="I856" s="734"/>
      <c r="J856" s="701"/>
      <c r="K856" s="701"/>
      <c r="L856" s="192"/>
      <c r="M856" s="211"/>
      <c r="N856" s="211"/>
      <c r="O856" s="212"/>
      <c r="P856" s="211"/>
      <c r="Q856" s="211"/>
      <c r="R856" s="194"/>
      <c r="S856" s="195"/>
      <c r="T856" s="180"/>
      <c r="U856" s="180"/>
      <c r="V856" s="200"/>
    </row>
    <row r="857" spans="2:22">
      <c r="B857" s="206" t="str">
        <f>IF('Formulario PPGR5'!$G857="","",CONCATENATE('Formulario PPGR5'!$C857,".",'Formulario PPGR5'!$D857,".",'Formulario PPGR5'!$E857,".",'Formulario PPGR5'!$F857))</f>
        <v/>
      </c>
      <c r="C857" s="206"/>
      <c r="D857" s="206" t="str">
        <f>IF('Formulario PPGR5'!$G857="","",'Formulario PPGR1'!#REF!)</f>
        <v/>
      </c>
      <c r="E857" s="206" t="str">
        <f>IF('Formulario PPGR5'!$G857="","",'Formulario PPGR1'!#REF!)</f>
        <v/>
      </c>
      <c r="F857" s="206" t="str">
        <f>IF('Formulario PPGR5'!$G857="","",'Formulario PPGR1'!#REF!)</f>
        <v/>
      </c>
      <c r="G857" s="192"/>
      <c r="H857" s="701"/>
      <c r="I857" s="734"/>
      <c r="J857" s="701"/>
      <c r="K857" s="698"/>
      <c r="L857" s="192"/>
      <c r="M857" s="211"/>
      <c r="N857" s="211"/>
      <c r="O857" s="212"/>
      <c r="P857" s="213"/>
      <c r="Q857" s="213"/>
      <c r="R857" s="195"/>
      <c r="S857" s="195"/>
      <c r="T857" s="180"/>
      <c r="U857" s="180"/>
      <c r="V857" s="200"/>
    </row>
    <row r="858" spans="2:22">
      <c r="B858" s="206" t="str">
        <f>IF('Formulario PPGR5'!$G858="","",CONCATENATE('Formulario PPGR5'!$C858,".",'Formulario PPGR5'!$D858,".",'Formulario PPGR5'!$E858,".",'Formulario PPGR5'!$F858))</f>
        <v/>
      </c>
      <c r="C858" s="206"/>
      <c r="D858" s="206" t="str">
        <f>IF('Formulario PPGR5'!$G858="","",'Formulario PPGR1'!#REF!)</f>
        <v/>
      </c>
      <c r="E858" s="206" t="str">
        <f>IF('Formulario PPGR5'!$G858="","",'Formulario PPGR1'!#REF!)</f>
        <v/>
      </c>
      <c r="F858" s="206" t="str">
        <f>IF('Formulario PPGR5'!$G858="","",'Formulario PPGR1'!#REF!)</f>
        <v/>
      </c>
      <c r="G858" s="192"/>
      <c r="H858" s="701"/>
      <c r="I858" s="734"/>
      <c r="J858" s="701"/>
      <c r="K858" s="698"/>
      <c r="L858" s="192"/>
      <c r="M858" s="211"/>
      <c r="N858" s="211"/>
      <c r="O858" s="212"/>
      <c r="P858" s="213"/>
      <c r="Q858" s="213"/>
      <c r="R858" s="195"/>
      <c r="S858" s="195"/>
      <c r="T858" s="180"/>
      <c r="U858" s="180"/>
      <c r="V858" s="200"/>
    </row>
    <row r="859" spans="2:22">
      <c r="B859" s="206" t="str">
        <f>IF('Formulario PPGR5'!$G859="","",CONCATENATE('Formulario PPGR5'!$C859,".",'Formulario PPGR5'!$D859,".",'Formulario PPGR5'!$E859,".",'Formulario PPGR5'!$F859))</f>
        <v/>
      </c>
      <c r="C859" s="206"/>
      <c r="D859" s="206" t="str">
        <f>IF('Formulario PPGR5'!$G859="","",'Formulario PPGR1'!#REF!)</f>
        <v/>
      </c>
      <c r="E859" s="206" t="str">
        <f>IF('Formulario PPGR5'!$G859="","",'Formulario PPGR1'!#REF!)</f>
        <v/>
      </c>
      <c r="F859" s="206" t="str">
        <f>IF('Formulario PPGR5'!$G859="","",'Formulario PPGR1'!#REF!)</f>
        <v/>
      </c>
      <c r="G859" s="192"/>
      <c r="H859" s="701"/>
      <c r="I859" s="734"/>
      <c r="J859" s="701"/>
      <c r="K859" s="698"/>
      <c r="L859" s="192"/>
      <c r="M859" s="211"/>
      <c r="N859" s="211"/>
      <c r="O859" s="212"/>
      <c r="P859" s="213"/>
      <c r="Q859" s="213"/>
      <c r="R859" s="195"/>
      <c r="S859" s="195"/>
      <c r="T859" s="180"/>
      <c r="U859" s="180"/>
      <c r="V859" s="200"/>
    </row>
    <row r="860" spans="2:22">
      <c r="B860" s="206" t="str">
        <f>IF('Formulario PPGR5'!$G860="","",CONCATENATE('Formulario PPGR5'!$C860,".",'Formulario PPGR5'!$D860,".",'Formulario PPGR5'!$E860,".",'Formulario PPGR5'!$F860))</f>
        <v/>
      </c>
      <c r="C860" s="206"/>
      <c r="D860" s="206" t="str">
        <f>IF('Formulario PPGR5'!$G860="","",'Formulario PPGR1'!#REF!)</f>
        <v/>
      </c>
      <c r="E860" s="206" t="str">
        <f>IF('Formulario PPGR5'!$G860="","",'Formulario PPGR1'!#REF!)</f>
        <v/>
      </c>
      <c r="F860" s="206" t="str">
        <f>IF('Formulario PPGR5'!$G860="","",'Formulario PPGR1'!#REF!)</f>
        <v/>
      </c>
      <c r="G860" s="192"/>
      <c r="H860" s="701"/>
      <c r="I860" s="734"/>
      <c r="J860" s="701"/>
      <c r="K860" s="698"/>
      <c r="L860" s="192"/>
      <c r="M860" s="211"/>
      <c r="N860" s="211"/>
      <c r="O860" s="212"/>
      <c r="P860" s="213"/>
      <c r="Q860" s="213"/>
      <c r="R860" s="195"/>
      <c r="S860" s="195"/>
      <c r="T860" s="180"/>
      <c r="U860" s="180"/>
      <c r="V860" s="200"/>
    </row>
    <row r="861" spans="2:22">
      <c r="B861" s="206" t="str">
        <f>IF('Formulario PPGR5'!$G861="","",CONCATENATE('Formulario PPGR5'!$C861,".",'Formulario PPGR5'!$D861,".",'Formulario PPGR5'!$E861,".",'Formulario PPGR5'!$F861))</f>
        <v/>
      </c>
      <c r="C861" s="206"/>
      <c r="D861" s="206" t="str">
        <f>IF('Formulario PPGR5'!$G861="","",'Formulario PPGR1'!#REF!)</f>
        <v/>
      </c>
      <c r="E861" s="206" t="str">
        <f>IF('Formulario PPGR5'!$G861="","",'Formulario PPGR1'!#REF!)</f>
        <v/>
      </c>
      <c r="F861" s="206" t="str">
        <f>IF('Formulario PPGR5'!$G861="","",'Formulario PPGR1'!#REF!)</f>
        <v/>
      </c>
      <c r="G861" s="192"/>
      <c r="H861" s="701"/>
      <c r="I861" s="734"/>
      <c r="J861" s="701"/>
      <c r="K861" s="698"/>
      <c r="L861" s="192"/>
      <c r="M861" s="211"/>
      <c r="N861" s="211"/>
      <c r="O861" s="212"/>
      <c r="P861" s="213"/>
      <c r="Q861" s="213"/>
      <c r="R861" s="195"/>
      <c r="S861" s="195"/>
      <c r="T861" s="180"/>
      <c r="U861" s="180"/>
      <c r="V861" s="200"/>
    </row>
    <row r="862" spans="2:22">
      <c r="B862" s="206" t="str">
        <f>IF('Formulario PPGR5'!$G862="","",CONCATENATE('Formulario PPGR5'!$C862,".",'Formulario PPGR5'!$D862,".",'Formulario PPGR5'!$E862,".",'Formulario PPGR5'!$F862))</f>
        <v/>
      </c>
      <c r="C862" s="206"/>
      <c r="D862" s="206" t="str">
        <f>IF('Formulario PPGR5'!$G862="","",'Formulario PPGR1'!#REF!)</f>
        <v/>
      </c>
      <c r="E862" s="206" t="str">
        <f>IF('Formulario PPGR5'!$G862="","",'Formulario PPGR1'!#REF!)</f>
        <v/>
      </c>
      <c r="F862" s="206" t="str">
        <f>IF('Formulario PPGR5'!$G862="","",'Formulario PPGR1'!#REF!)</f>
        <v/>
      </c>
      <c r="G862" s="192"/>
      <c r="H862" s="701"/>
      <c r="I862" s="734"/>
      <c r="J862" s="701"/>
      <c r="K862" s="698"/>
      <c r="L862" s="192"/>
      <c r="M862" s="211"/>
      <c r="N862" s="211"/>
      <c r="O862" s="212"/>
      <c r="P862" s="213"/>
      <c r="Q862" s="213"/>
      <c r="R862" s="195"/>
      <c r="S862" s="195"/>
      <c r="T862" s="180"/>
      <c r="U862" s="180"/>
      <c r="V862" s="200"/>
    </row>
    <row r="863" spans="2:22">
      <c r="B863" s="206" t="str">
        <f>IF('Formulario PPGR5'!$G863="","",CONCATENATE('Formulario PPGR5'!$C863,".",'Formulario PPGR5'!$D863,".",'Formulario PPGR5'!$E863,".",'Formulario PPGR5'!$F863))</f>
        <v/>
      </c>
      <c r="C863" s="206"/>
      <c r="D863" s="206" t="str">
        <f>IF('Formulario PPGR5'!$G863="","",'Formulario PPGR1'!#REF!)</f>
        <v/>
      </c>
      <c r="E863" s="206" t="str">
        <f>IF('Formulario PPGR5'!$G863="","",'Formulario PPGR1'!#REF!)</f>
        <v/>
      </c>
      <c r="F863" s="206" t="str">
        <f>IF('Formulario PPGR5'!$G863="","",'Formulario PPGR1'!#REF!)</f>
        <v/>
      </c>
      <c r="G863" s="192"/>
      <c r="H863" s="701"/>
      <c r="I863" s="734"/>
      <c r="J863" s="701"/>
      <c r="K863" s="698"/>
      <c r="L863" s="192"/>
      <c r="M863" s="211"/>
      <c r="N863" s="211"/>
      <c r="O863" s="212"/>
      <c r="P863" s="213"/>
      <c r="Q863" s="213"/>
      <c r="R863" s="195"/>
      <c r="S863" s="195"/>
      <c r="T863" s="180"/>
      <c r="U863" s="180"/>
      <c r="V863" s="200"/>
    </row>
    <row r="864" spans="2:22">
      <c r="B864" s="206" t="str">
        <f>IF('Formulario PPGR5'!$G864="","",CONCATENATE('Formulario PPGR5'!$C864,".",'Formulario PPGR5'!$D864,".",'Formulario PPGR5'!$E864,".",'Formulario PPGR5'!$F864))</f>
        <v/>
      </c>
      <c r="C864" s="206"/>
      <c r="D864" s="206" t="str">
        <f>IF('Formulario PPGR5'!$G864="","",'Formulario PPGR1'!#REF!)</f>
        <v/>
      </c>
      <c r="E864" s="206" t="str">
        <f>IF('Formulario PPGR5'!$G864="","",'Formulario PPGR1'!#REF!)</f>
        <v/>
      </c>
      <c r="F864" s="206" t="str">
        <f>IF('Formulario PPGR5'!$G864="","",'Formulario PPGR1'!#REF!)</f>
        <v/>
      </c>
      <c r="G864" s="192"/>
      <c r="H864" s="701"/>
      <c r="I864" s="734"/>
      <c r="J864" s="701"/>
      <c r="K864" s="698"/>
      <c r="L864" s="192"/>
      <c r="M864" s="211"/>
      <c r="N864" s="211"/>
      <c r="O864" s="212"/>
      <c r="P864" s="213"/>
      <c r="Q864" s="213"/>
      <c r="R864" s="195"/>
      <c r="S864" s="195"/>
      <c r="T864" s="180"/>
      <c r="U864" s="180"/>
      <c r="V864" s="200"/>
    </row>
    <row r="865" spans="2:22">
      <c r="B865" s="206" t="str">
        <f>IF('Formulario PPGR5'!$G865="","",CONCATENATE('Formulario PPGR5'!$C865,".",'Formulario PPGR5'!$D865,".",'Formulario PPGR5'!$E865,".",'Formulario PPGR5'!$F865))</f>
        <v/>
      </c>
      <c r="C865" s="206"/>
      <c r="D865" s="206" t="str">
        <f>IF('Formulario PPGR5'!$G865="","",'Formulario PPGR1'!#REF!)</f>
        <v/>
      </c>
      <c r="E865" s="206" t="str">
        <f>IF('Formulario PPGR5'!$G865="","",'Formulario PPGR1'!#REF!)</f>
        <v/>
      </c>
      <c r="F865" s="206" t="str">
        <f>IF('Formulario PPGR5'!$G865="","",'Formulario PPGR1'!#REF!)</f>
        <v/>
      </c>
      <c r="G865" s="192"/>
      <c r="H865" s="701"/>
      <c r="I865" s="734"/>
      <c r="J865" s="701"/>
      <c r="K865" s="698"/>
      <c r="L865" s="192"/>
      <c r="M865" s="211"/>
      <c r="N865" s="211"/>
      <c r="O865" s="212"/>
      <c r="P865" s="213"/>
      <c r="Q865" s="213"/>
      <c r="R865" s="195"/>
      <c r="S865" s="195"/>
      <c r="T865" s="180"/>
      <c r="U865" s="180"/>
      <c r="V865" s="200"/>
    </row>
    <row r="866" spans="2:22">
      <c r="B866" s="206" t="str">
        <f>IF('Formulario PPGR5'!$G866="","",CONCATENATE('Formulario PPGR5'!$C866,".",'Formulario PPGR5'!$D866,".",'Formulario PPGR5'!$E866,".",'Formulario PPGR5'!$F866))</f>
        <v/>
      </c>
      <c r="C866" s="206"/>
      <c r="D866" s="206" t="str">
        <f>IF('Formulario PPGR5'!$G866="","",'Formulario PPGR1'!#REF!)</f>
        <v/>
      </c>
      <c r="E866" s="206" t="str">
        <f>IF('Formulario PPGR5'!$G866="","",'Formulario PPGR1'!#REF!)</f>
        <v/>
      </c>
      <c r="F866" s="206" t="str">
        <f>IF('Formulario PPGR5'!$G866="","",'Formulario PPGR1'!#REF!)</f>
        <v/>
      </c>
      <c r="G866" s="192"/>
      <c r="H866" s="701"/>
      <c r="I866" s="734"/>
      <c r="J866" s="701"/>
      <c r="K866" s="698"/>
      <c r="L866" s="192"/>
      <c r="M866" s="211"/>
      <c r="N866" s="211"/>
      <c r="O866" s="212"/>
      <c r="P866" s="213"/>
      <c r="Q866" s="213"/>
      <c r="R866" s="195"/>
      <c r="S866" s="195"/>
      <c r="T866" s="180"/>
      <c r="U866" s="180"/>
      <c r="V866" s="200"/>
    </row>
    <row r="867" spans="2:22">
      <c r="B867" s="206" t="str">
        <f>IF('Formulario PPGR5'!$G867="","",CONCATENATE('Formulario PPGR5'!$C867,".",'Formulario PPGR5'!$D867,".",'Formulario PPGR5'!$E867,".",'Formulario PPGR5'!$F867))</f>
        <v/>
      </c>
      <c r="C867" s="206"/>
      <c r="D867" s="206" t="str">
        <f>IF('Formulario PPGR5'!$G867="","",'Formulario PPGR1'!#REF!)</f>
        <v/>
      </c>
      <c r="E867" s="206" t="str">
        <f>IF('Formulario PPGR5'!$G867="","",'Formulario PPGR1'!#REF!)</f>
        <v/>
      </c>
      <c r="F867" s="206" t="str">
        <f>IF('Formulario PPGR5'!$G867="","",'Formulario PPGR1'!#REF!)</f>
        <v/>
      </c>
      <c r="G867" s="192"/>
      <c r="H867" s="701"/>
      <c r="I867" s="734"/>
      <c r="J867" s="701"/>
      <c r="K867" s="698"/>
      <c r="L867" s="192"/>
      <c r="M867" s="211"/>
      <c r="N867" s="211"/>
      <c r="O867" s="212"/>
      <c r="P867" s="213"/>
      <c r="Q867" s="213"/>
      <c r="R867" s="195"/>
      <c r="S867" s="195"/>
      <c r="T867" s="180"/>
      <c r="U867" s="180"/>
      <c r="V867" s="200"/>
    </row>
    <row r="868" spans="2:22">
      <c r="B868" s="206" t="str">
        <f>IF('Formulario PPGR5'!$G868="","",CONCATENATE('Formulario PPGR5'!$C868,".",'Formulario PPGR5'!$D868,".",'Formulario PPGR5'!$E868,".",'Formulario PPGR5'!$F868))</f>
        <v/>
      </c>
      <c r="C868" s="206"/>
      <c r="D868" s="206" t="str">
        <f>IF('Formulario PPGR5'!$G868="","",'Formulario PPGR1'!#REF!)</f>
        <v/>
      </c>
      <c r="E868" s="206" t="str">
        <f>IF('Formulario PPGR5'!$G868="","",'Formulario PPGR1'!#REF!)</f>
        <v/>
      </c>
      <c r="F868" s="206" t="str">
        <f>IF('Formulario PPGR5'!$G868="","",'Formulario PPGR1'!#REF!)</f>
        <v/>
      </c>
      <c r="G868" s="192"/>
      <c r="H868" s="701"/>
      <c r="I868" s="734"/>
      <c r="J868" s="701"/>
      <c r="K868" s="698"/>
      <c r="L868" s="192"/>
      <c r="M868" s="211"/>
      <c r="N868" s="211"/>
      <c r="O868" s="212"/>
      <c r="P868" s="213"/>
      <c r="Q868" s="213"/>
      <c r="R868" s="195"/>
      <c r="S868" s="195"/>
      <c r="T868" s="180"/>
      <c r="U868" s="180"/>
      <c r="V868" s="200"/>
    </row>
    <row r="869" spans="2:22">
      <c r="B869" s="206" t="str">
        <f>IF('Formulario PPGR5'!$G869="","",CONCATENATE('Formulario PPGR5'!$C869,".",'Formulario PPGR5'!$D869,".",'Formulario PPGR5'!$E869,".",'Formulario PPGR5'!$F869))</f>
        <v/>
      </c>
      <c r="C869" s="206"/>
      <c r="D869" s="206" t="str">
        <f>IF('Formulario PPGR5'!$G869="","",'Formulario PPGR1'!#REF!)</f>
        <v/>
      </c>
      <c r="E869" s="206" t="str">
        <f>IF('Formulario PPGR5'!$G869="","",'Formulario PPGR1'!#REF!)</f>
        <v/>
      </c>
      <c r="F869" s="206" t="str">
        <f>IF('Formulario PPGR5'!$G869="","",'Formulario PPGR1'!#REF!)</f>
        <v/>
      </c>
      <c r="G869" s="192"/>
      <c r="H869" s="701"/>
      <c r="I869" s="734"/>
      <c r="J869" s="701"/>
      <c r="K869" s="698"/>
      <c r="L869" s="192"/>
      <c r="M869" s="211"/>
      <c r="N869" s="211"/>
      <c r="O869" s="212"/>
      <c r="P869" s="213"/>
      <c r="Q869" s="213"/>
      <c r="R869" s="195"/>
      <c r="S869" s="195"/>
      <c r="T869" s="180"/>
      <c r="U869" s="180"/>
      <c r="V869" s="200"/>
    </row>
    <row r="870" spans="2:22">
      <c r="B870" s="206" t="str">
        <f>IF('Formulario PPGR5'!$G870="","",CONCATENATE('Formulario PPGR5'!$C870,".",'Formulario PPGR5'!$D870,".",'Formulario PPGR5'!$E870,".",'Formulario PPGR5'!$F870))</f>
        <v/>
      </c>
      <c r="C870" s="206"/>
      <c r="D870" s="206" t="str">
        <f>IF('Formulario PPGR5'!$G870="","",'Formulario PPGR1'!#REF!)</f>
        <v/>
      </c>
      <c r="E870" s="206" t="str">
        <f>IF('Formulario PPGR5'!$G870="","",'Formulario PPGR1'!#REF!)</f>
        <v/>
      </c>
      <c r="F870" s="206" t="str">
        <f>IF('Formulario PPGR5'!$G870="","",'Formulario PPGR1'!#REF!)</f>
        <v/>
      </c>
      <c r="G870" s="192"/>
      <c r="H870" s="701"/>
      <c r="I870" s="734"/>
      <c r="J870" s="701"/>
      <c r="K870" s="698"/>
      <c r="L870" s="192"/>
      <c r="M870" s="211"/>
      <c r="N870" s="211"/>
      <c r="O870" s="212"/>
      <c r="P870" s="213"/>
      <c r="Q870" s="213"/>
      <c r="R870" s="195"/>
      <c r="S870" s="195"/>
      <c r="T870" s="180"/>
      <c r="U870" s="180"/>
      <c r="V870" s="200"/>
    </row>
    <row r="871" spans="2:22">
      <c r="B871" s="206" t="str">
        <f>IF('Formulario PPGR5'!$G871="","",CONCATENATE('Formulario PPGR5'!$C871,".",'Formulario PPGR5'!$D871,".",'Formulario PPGR5'!$E871,".",'Formulario PPGR5'!$F871))</f>
        <v/>
      </c>
      <c r="C871" s="206"/>
      <c r="D871" s="206" t="str">
        <f>IF('Formulario PPGR5'!$G871="","",'Formulario PPGR1'!#REF!)</f>
        <v/>
      </c>
      <c r="E871" s="206" t="str">
        <f>IF('Formulario PPGR5'!$G871="","",'Formulario PPGR1'!#REF!)</f>
        <v/>
      </c>
      <c r="F871" s="206" t="str">
        <f>IF('Formulario PPGR5'!$G871="","",'Formulario PPGR1'!#REF!)</f>
        <v/>
      </c>
      <c r="G871" s="192"/>
      <c r="H871" s="701"/>
      <c r="I871" s="734"/>
      <c r="J871" s="701"/>
      <c r="K871" s="698"/>
      <c r="L871" s="192"/>
      <c r="M871" s="211"/>
      <c r="N871" s="211"/>
      <c r="O871" s="212"/>
      <c r="P871" s="213"/>
      <c r="Q871" s="213"/>
      <c r="R871" s="195"/>
      <c r="S871" s="195"/>
      <c r="T871" s="180"/>
      <c r="U871" s="180"/>
      <c r="V871" s="200"/>
    </row>
    <row r="872" spans="2:22">
      <c r="B872" s="206" t="str">
        <f>IF('Formulario PPGR5'!$G872="","",CONCATENATE('Formulario PPGR5'!$C872,".",'Formulario PPGR5'!$D872,".",'Formulario PPGR5'!$E872,".",'Formulario PPGR5'!$F872))</f>
        <v/>
      </c>
      <c r="C872" s="206"/>
      <c r="D872" s="206" t="str">
        <f>IF('Formulario PPGR5'!$G872="","",'Formulario PPGR1'!#REF!)</f>
        <v/>
      </c>
      <c r="E872" s="206" t="str">
        <f>IF('Formulario PPGR5'!$G872="","",'Formulario PPGR1'!#REF!)</f>
        <v/>
      </c>
      <c r="F872" s="206" t="str">
        <f>IF('Formulario PPGR5'!$G872="","",'Formulario PPGR1'!#REF!)</f>
        <v/>
      </c>
      <c r="G872" s="192"/>
      <c r="H872" s="701"/>
      <c r="I872" s="734"/>
      <c r="J872" s="701"/>
      <c r="K872" s="698"/>
      <c r="L872" s="192"/>
      <c r="M872" s="211"/>
      <c r="N872" s="211"/>
      <c r="O872" s="212"/>
      <c r="P872" s="213"/>
      <c r="Q872" s="213"/>
      <c r="R872" s="195"/>
      <c r="S872" s="195"/>
      <c r="T872" s="180"/>
      <c r="U872" s="180"/>
      <c r="V872" s="200"/>
    </row>
    <row r="873" spans="2:22">
      <c r="B873" s="206" t="str">
        <f>IF('Formulario PPGR5'!$G873="","",CONCATENATE('Formulario PPGR5'!$C873,".",'Formulario PPGR5'!$D873,".",'Formulario PPGR5'!$E873,".",'Formulario PPGR5'!$F873))</f>
        <v/>
      </c>
      <c r="C873" s="206"/>
      <c r="D873" s="206" t="str">
        <f>IF('Formulario PPGR5'!$G873="","",'Formulario PPGR1'!#REF!)</f>
        <v/>
      </c>
      <c r="E873" s="206" t="str">
        <f>IF('Formulario PPGR5'!$G873="","",'Formulario PPGR1'!#REF!)</f>
        <v/>
      </c>
      <c r="F873" s="206" t="str">
        <f>IF('Formulario PPGR5'!$G873="","",'Formulario PPGR1'!#REF!)</f>
        <v/>
      </c>
      <c r="G873" s="192"/>
      <c r="H873" s="701"/>
      <c r="I873" s="734"/>
      <c r="J873" s="701"/>
      <c r="K873" s="698"/>
      <c r="L873" s="192"/>
      <c r="M873" s="211"/>
      <c r="N873" s="211"/>
      <c r="O873" s="212"/>
      <c r="P873" s="213"/>
      <c r="Q873" s="213"/>
      <c r="R873" s="195"/>
      <c r="S873" s="195"/>
      <c r="T873" s="180"/>
      <c r="U873" s="180"/>
      <c r="V873" s="200"/>
    </row>
    <row r="874" spans="2:22">
      <c r="B874" s="206" t="str">
        <f>IF('Formulario PPGR5'!$G874="","",CONCATENATE('Formulario PPGR5'!$C874,".",'Formulario PPGR5'!$D874,".",'Formulario PPGR5'!$E874,".",'Formulario PPGR5'!$F874))</f>
        <v/>
      </c>
      <c r="C874" s="206"/>
      <c r="D874" s="206" t="str">
        <f>IF('Formulario PPGR5'!$G874="","",'Formulario PPGR1'!#REF!)</f>
        <v/>
      </c>
      <c r="E874" s="206" t="str">
        <f>IF('Formulario PPGR5'!$G874="","",'Formulario PPGR1'!#REF!)</f>
        <v/>
      </c>
      <c r="F874" s="206" t="str">
        <f>IF('Formulario PPGR5'!$G874="","",'Formulario PPGR1'!#REF!)</f>
        <v/>
      </c>
      <c r="G874" s="192"/>
      <c r="H874" s="701"/>
      <c r="I874" s="734"/>
      <c r="J874" s="701"/>
      <c r="K874" s="698"/>
      <c r="L874" s="192"/>
      <c r="M874" s="211"/>
      <c r="N874" s="211"/>
      <c r="O874" s="212"/>
      <c r="P874" s="213"/>
      <c r="Q874" s="213"/>
      <c r="R874" s="195"/>
      <c r="S874" s="195"/>
      <c r="T874" s="180"/>
      <c r="U874" s="180"/>
      <c r="V874" s="200"/>
    </row>
    <row r="875" spans="2:22">
      <c r="B875" s="206" t="str">
        <f>IF('Formulario PPGR5'!$G875="","",CONCATENATE('Formulario PPGR5'!$C875,".",'Formulario PPGR5'!$D875,".",'Formulario PPGR5'!$E875,".",'Formulario PPGR5'!$F875))</f>
        <v/>
      </c>
      <c r="C875" s="206"/>
      <c r="D875" s="206" t="str">
        <f>IF('Formulario PPGR5'!$G875="","",'Formulario PPGR1'!#REF!)</f>
        <v/>
      </c>
      <c r="E875" s="206" t="str">
        <f>IF('Formulario PPGR5'!$G875="","",'Formulario PPGR1'!#REF!)</f>
        <v/>
      </c>
      <c r="F875" s="206" t="str">
        <f>IF('Formulario PPGR5'!$G875="","",'Formulario PPGR1'!#REF!)</f>
        <v/>
      </c>
      <c r="G875" s="192"/>
      <c r="H875" s="701"/>
      <c r="I875" s="734"/>
      <c r="J875" s="701"/>
      <c r="K875" s="698"/>
      <c r="L875" s="192"/>
      <c r="M875" s="211"/>
      <c r="N875" s="211"/>
      <c r="O875" s="212"/>
      <c r="P875" s="213"/>
      <c r="Q875" s="213"/>
      <c r="R875" s="195"/>
      <c r="S875" s="195"/>
      <c r="T875" s="180"/>
      <c r="U875" s="180"/>
      <c r="V875" s="200"/>
    </row>
    <row r="876" spans="2:22">
      <c r="B876" s="206" t="str">
        <f>IF('Formulario PPGR5'!$G876="","",CONCATENATE('Formulario PPGR5'!$C876,".",'Formulario PPGR5'!$D876,".",'Formulario PPGR5'!$E876,".",'Formulario PPGR5'!$F876))</f>
        <v/>
      </c>
      <c r="C876" s="206"/>
      <c r="D876" s="206" t="str">
        <f>IF('Formulario PPGR5'!$G876="","",'Formulario PPGR1'!#REF!)</f>
        <v/>
      </c>
      <c r="E876" s="206" t="str">
        <f>IF('Formulario PPGR5'!$G876="","",'Formulario PPGR1'!#REF!)</f>
        <v/>
      </c>
      <c r="F876" s="206" t="str">
        <f>IF('Formulario PPGR5'!$G876="","",'Formulario PPGR1'!#REF!)</f>
        <v/>
      </c>
      <c r="G876" s="192"/>
      <c r="H876" s="701"/>
      <c r="I876" s="734"/>
      <c r="J876" s="701"/>
      <c r="K876" s="698"/>
      <c r="L876" s="192"/>
      <c r="M876" s="211"/>
      <c r="N876" s="211"/>
      <c r="O876" s="212"/>
      <c r="P876" s="213"/>
      <c r="Q876" s="213"/>
      <c r="R876" s="195"/>
      <c r="S876" s="195"/>
      <c r="T876" s="180"/>
      <c r="U876" s="180"/>
      <c r="V876" s="200"/>
    </row>
    <row r="877" spans="2:22">
      <c r="B877" s="206" t="str">
        <f>IF('Formulario PPGR5'!$G877="","",CONCATENATE('Formulario PPGR5'!$C877,".",'Formulario PPGR5'!$D877,".",'Formulario PPGR5'!$E877,".",'Formulario PPGR5'!$F877))</f>
        <v/>
      </c>
      <c r="C877" s="206"/>
      <c r="D877" s="206" t="str">
        <f>IF('Formulario PPGR5'!$G877="","",'Formulario PPGR1'!#REF!)</f>
        <v/>
      </c>
      <c r="E877" s="206" t="str">
        <f>IF('Formulario PPGR5'!$G877="","",'Formulario PPGR1'!#REF!)</f>
        <v/>
      </c>
      <c r="F877" s="206" t="str">
        <f>IF('Formulario PPGR5'!$G877="","",'Formulario PPGR1'!#REF!)</f>
        <v/>
      </c>
      <c r="G877" s="192"/>
      <c r="H877" s="701"/>
      <c r="I877" s="734"/>
      <c r="J877" s="701"/>
      <c r="K877" s="698"/>
      <c r="L877" s="192"/>
      <c r="M877" s="211"/>
      <c r="N877" s="211"/>
      <c r="O877" s="212"/>
      <c r="P877" s="213"/>
      <c r="Q877" s="213"/>
      <c r="R877" s="195"/>
      <c r="S877" s="195"/>
      <c r="T877" s="180"/>
      <c r="U877" s="180"/>
      <c r="V877" s="200"/>
    </row>
    <row r="878" spans="2:22">
      <c r="B878" s="206" t="str">
        <f>IF('Formulario PPGR5'!$G878="","",CONCATENATE('Formulario PPGR5'!$C878,".",'Formulario PPGR5'!$D878,".",'Formulario PPGR5'!$E878,".",'Formulario PPGR5'!$F878))</f>
        <v/>
      </c>
      <c r="C878" s="206"/>
      <c r="D878" s="206" t="str">
        <f>IF('Formulario PPGR5'!$G878="","",'Formulario PPGR1'!#REF!)</f>
        <v/>
      </c>
      <c r="E878" s="206" t="str">
        <f>IF('Formulario PPGR5'!$G878="","",'Formulario PPGR1'!#REF!)</f>
        <v/>
      </c>
      <c r="F878" s="206" t="str">
        <f>IF('Formulario PPGR5'!$G878="","",'Formulario PPGR1'!#REF!)</f>
        <v/>
      </c>
      <c r="G878" s="192"/>
      <c r="H878" s="701"/>
      <c r="I878" s="734"/>
      <c r="J878" s="701"/>
      <c r="K878" s="698"/>
      <c r="L878" s="192"/>
      <c r="M878" s="211"/>
      <c r="N878" s="211"/>
      <c r="O878" s="212"/>
      <c r="P878" s="213"/>
      <c r="Q878" s="213"/>
      <c r="R878" s="195"/>
      <c r="S878" s="195"/>
      <c r="T878" s="180"/>
      <c r="U878" s="180"/>
      <c r="V878" s="200"/>
    </row>
    <row r="879" spans="2:22">
      <c r="B879" s="206" t="str">
        <f>IF('Formulario PPGR5'!$G879="","",CONCATENATE('Formulario PPGR5'!$C879,".",'Formulario PPGR5'!$D879,".",'Formulario PPGR5'!$E879,".",'Formulario PPGR5'!$F879))</f>
        <v/>
      </c>
      <c r="C879" s="206"/>
      <c r="D879" s="206" t="str">
        <f>IF('Formulario PPGR5'!$G879="","",'Formulario PPGR1'!#REF!)</f>
        <v/>
      </c>
      <c r="E879" s="206" t="str">
        <f>IF('Formulario PPGR5'!$G879="","",'Formulario PPGR1'!#REF!)</f>
        <v/>
      </c>
      <c r="F879" s="206" t="str">
        <f>IF('Formulario PPGR5'!$G879="","",'Formulario PPGR1'!#REF!)</f>
        <v/>
      </c>
      <c r="G879" s="192"/>
      <c r="H879" s="701"/>
      <c r="I879" s="734"/>
      <c r="J879" s="701"/>
      <c r="K879" s="698"/>
      <c r="L879" s="192"/>
      <c r="M879" s="211"/>
      <c r="N879" s="211"/>
      <c r="O879" s="212"/>
      <c r="P879" s="213"/>
      <c r="Q879" s="213"/>
      <c r="R879" s="195"/>
      <c r="S879" s="195"/>
      <c r="T879" s="180"/>
      <c r="U879" s="180"/>
      <c r="V879" s="200"/>
    </row>
    <row r="880" spans="2:22">
      <c r="B880" s="206" t="str">
        <f>IF('Formulario PPGR5'!$G880="","",CONCATENATE('Formulario PPGR5'!$C880,".",'Formulario PPGR5'!$D880,".",'Formulario PPGR5'!$E880,".",'Formulario PPGR5'!$F880))</f>
        <v/>
      </c>
      <c r="C880" s="206"/>
      <c r="D880" s="206" t="str">
        <f>IF('Formulario PPGR5'!$G880="","",'Formulario PPGR1'!#REF!)</f>
        <v/>
      </c>
      <c r="E880" s="206" t="str">
        <f>IF('Formulario PPGR5'!$G880="","",'Formulario PPGR1'!#REF!)</f>
        <v/>
      </c>
      <c r="F880" s="206" t="str">
        <f>IF('Formulario PPGR5'!$G880="","",'Formulario PPGR1'!#REF!)</f>
        <v/>
      </c>
      <c r="G880" s="192"/>
      <c r="H880" s="701"/>
      <c r="I880" s="734"/>
      <c r="J880" s="701"/>
      <c r="K880" s="698"/>
      <c r="L880" s="192"/>
      <c r="M880" s="211"/>
      <c r="N880" s="211"/>
      <c r="O880" s="212"/>
      <c r="P880" s="213"/>
      <c r="Q880" s="213"/>
      <c r="R880" s="195"/>
      <c r="S880" s="195"/>
      <c r="T880" s="180"/>
      <c r="U880" s="180"/>
      <c r="V880" s="200"/>
    </row>
    <row r="881" spans="2:22">
      <c r="B881" s="206" t="str">
        <f>IF('Formulario PPGR5'!$G881="","",CONCATENATE('Formulario PPGR5'!$C881,".",'Formulario PPGR5'!$D881,".",'Formulario PPGR5'!$E881,".",'Formulario PPGR5'!$F881))</f>
        <v/>
      </c>
      <c r="C881" s="206"/>
      <c r="D881" s="206" t="str">
        <f>IF('Formulario PPGR5'!$G881="","",'Formulario PPGR1'!#REF!)</f>
        <v/>
      </c>
      <c r="E881" s="206" t="str">
        <f>IF('Formulario PPGR5'!$G881="","",'Formulario PPGR1'!#REF!)</f>
        <v/>
      </c>
      <c r="F881" s="206" t="str">
        <f>IF('Formulario PPGR5'!$G881="","",'Formulario PPGR1'!#REF!)</f>
        <v/>
      </c>
      <c r="G881" s="192"/>
      <c r="H881" s="701"/>
      <c r="I881" s="734"/>
      <c r="J881" s="701"/>
      <c r="K881" s="698"/>
      <c r="L881" s="192"/>
      <c r="M881" s="211"/>
      <c r="N881" s="211"/>
      <c r="O881" s="212"/>
      <c r="P881" s="213"/>
      <c r="Q881" s="213"/>
      <c r="R881" s="195"/>
      <c r="S881" s="195"/>
      <c r="T881" s="180"/>
      <c r="U881" s="180"/>
      <c r="V881" s="200"/>
    </row>
    <row r="882" spans="2:22">
      <c r="B882" s="206" t="str">
        <f>IF('Formulario PPGR5'!$G882="","",CONCATENATE('Formulario PPGR5'!$C882,".",'Formulario PPGR5'!$D882,".",'Formulario PPGR5'!$E882,".",'Formulario PPGR5'!$F882))</f>
        <v/>
      </c>
      <c r="C882" s="206"/>
      <c r="D882" s="206" t="str">
        <f>IF('Formulario PPGR5'!$G882="","",'Formulario PPGR1'!#REF!)</f>
        <v/>
      </c>
      <c r="E882" s="206" t="str">
        <f>IF('Formulario PPGR5'!$G882="","",'Formulario PPGR1'!#REF!)</f>
        <v/>
      </c>
      <c r="F882" s="206" t="str">
        <f>IF('Formulario PPGR5'!$G882="","",'Formulario PPGR1'!#REF!)</f>
        <v/>
      </c>
      <c r="G882" s="192"/>
      <c r="H882" s="701"/>
      <c r="I882" s="734"/>
      <c r="J882" s="701"/>
      <c r="K882" s="698"/>
      <c r="L882" s="192"/>
      <c r="M882" s="211"/>
      <c r="N882" s="211"/>
      <c r="O882" s="212"/>
      <c r="P882" s="213"/>
      <c r="Q882" s="213"/>
      <c r="R882" s="195"/>
      <c r="S882" s="195"/>
      <c r="T882" s="180"/>
      <c r="U882" s="180"/>
      <c r="V882" s="200"/>
    </row>
    <row r="883" spans="2:22">
      <c r="B883" s="206" t="str">
        <f>IF('Formulario PPGR5'!$G883="","",CONCATENATE('Formulario PPGR5'!$C883,".",'Formulario PPGR5'!$D883,".",'Formulario PPGR5'!$E883,".",'Formulario PPGR5'!$F883))</f>
        <v/>
      </c>
      <c r="C883" s="206"/>
      <c r="D883" s="206" t="str">
        <f>IF('Formulario PPGR5'!$G883="","",'Formulario PPGR1'!#REF!)</f>
        <v/>
      </c>
      <c r="E883" s="206" t="str">
        <f>IF('Formulario PPGR5'!$G883="","",'Formulario PPGR1'!#REF!)</f>
        <v/>
      </c>
      <c r="F883" s="206" t="str">
        <f>IF('Formulario PPGR5'!$G883="","",'Formulario PPGR1'!#REF!)</f>
        <v/>
      </c>
      <c r="G883" s="192"/>
      <c r="H883" s="701"/>
      <c r="I883" s="734"/>
      <c r="J883" s="701"/>
      <c r="K883" s="698"/>
      <c r="L883" s="192"/>
      <c r="M883" s="211"/>
      <c r="N883" s="211"/>
      <c r="O883" s="212"/>
      <c r="P883" s="213"/>
      <c r="Q883" s="213"/>
      <c r="R883" s="195"/>
      <c r="S883" s="195"/>
      <c r="T883" s="180"/>
      <c r="U883" s="180"/>
      <c r="V883" s="200"/>
    </row>
    <row r="884" spans="2:22">
      <c r="B884" s="206" t="str">
        <f>IF('Formulario PPGR5'!$G884="","",CONCATENATE('Formulario PPGR5'!$C884,".",'Formulario PPGR5'!$D884,".",'Formulario PPGR5'!$E884,".",'Formulario PPGR5'!$F884))</f>
        <v/>
      </c>
      <c r="C884" s="206"/>
      <c r="D884" s="206" t="str">
        <f>IF('Formulario PPGR5'!$G884="","",'Formulario PPGR1'!#REF!)</f>
        <v/>
      </c>
      <c r="E884" s="206" t="str">
        <f>IF('Formulario PPGR5'!$G884="","",'Formulario PPGR1'!#REF!)</f>
        <v/>
      </c>
      <c r="F884" s="206" t="str">
        <f>IF('Formulario PPGR5'!$G884="","",'Formulario PPGR1'!#REF!)</f>
        <v/>
      </c>
      <c r="G884" s="192"/>
      <c r="H884" s="701"/>
      <c r="I884" s="734"/>
      <c r="J884" s="701"/>
      <c r="K884" s="698"/>
      <c r="L884" s="192"/>
      <c r="M884" s="211"/>
      <c r="N884" s="211"/>
      <c r="O884" s="212"/>
      <c r="P884" s="213"/>
      <c r="Q884" s="213"/>
      <c r="R884" s="195"/>
      <c r="S884" s="195"/>
      <c r="T884" s="180"/>
      <c r="U884" s="180"/>
      <c r="V884" s="200"/>
    </row>
    <row r="885" spans="2:22">
      <c r="B885" s="206" t="str">
        <f>IF('Formulario PPGR5'!$G885="","",CONCATENATE('Formulario PPGR5'!$C885,".",'Formulario PPGR5'!$D885,".",'Formulario PPGR5'!$E885,".",'Formulario PPGR5'!$F885))</f>
        <v/>
      </c>
      <c r="C885" s="206"/>
      <c r="D885" s="206" t="str">
        <f>IF('Formulario PPGR5'!$G885="","",'Formulario PPGR1'!#REF!)</f>
        <v/>
      </c>
      <c r="E885" s="206" t="str">
        <f>IF('Formulario PPGR5'!$G885="","",'Formulario PPGR1'!#REF!)</f>
        <v/>
      </c>
      <c r="F885" s="206" t="str">
        <f>IF('Formulario PPGR5'!$G885="","",'Formulario PPGR1'!#REF!)</f>
        <v/>
      </c>
      <c r="G885" s="192"/>
      <c r="H885" s="701"/>
      <c r="I885" s="734"/>
      <c r="J885" s="701"/>
      <c r="K885" s="698"/>
      <c r="L885" s="192"/>
      <c r="M885" s="211"/>
      <c r="N885" s="211"/>
      <c r="O885" s="212"/>
      <c r="P885" s="213"/>
      <c r="Q885" s="213"/>
      <c r="R885" s="195"/>
      <c r="S885" s="195"/>
      <c r="T885" s="180"/>
      <c r="U885" s="180"/>
      <c r="V885" s="200"/>
    </row>
    <row r="886" spans="2:22">
      <c r="B886" s="206" t="str">
        <f>IF('Formulario PPGR5'!$G886="","",CONCATENATE('Formulario PPGR5'!$C886,".",'Formulario PPGR5'!$D886,".",'Formulario PPGR5'!$E886,".",'Formulario PPGR5'!$F886))</f>
        <v/>
      </c>
      <c r="C886" s="206"/>
      <c r="D886" s="206" t="str">
        <f>IF('Formulario PPGR5'!$G886="","",'Formulario PPGR1'!#REF!)</f>
        <v/>
      </c>
      <c r="E886" s="206" t="str">
        <f>IF('Formulario PPGR5'!$G886="","",'Formulario PPGR1'!#REF!)</f>
        <v/>
      </c>
      <c r="F886" s="206" t="str">
        <f>IF('Formulario PPGR5'!$G886="","",'Formulario PPGR1'!#REF!)</f>
        <v/>
      </c>
      <c r="G886" s="192"/>
      <c r="H886" s="701"/>
      <c r="I886" s="734"/>
      <c r="J886" s="701"/>
      <c r="K886" s="698"/>
      <c r="L886" s="192"/>
      <c r="M886" s="211"/>
      <c r="N886" s="211"/>
      <c r="O886" s="212"/>
      <c r="P886" s="213"/>
      <c r="Q886" s="213"/>
      <c r="R886" s="195"/>
      <c r="S886" s="195"/>
      <c r="T886" s="180"/>
      <c r="U886" s="180"/>
      <c r="V886" s="200"/>
    </row>
    <row r="887" spans="2:22">
      <c r="B887" s="206" t="str">
        <f>IF('Formulario PPGR5'!$G887="","",CONCATENATE('Formulario PPGR5'!$C887,".",'Formulario PPGR5'!$D887,".",'Formulario PPGR5'!$E887,".",'Formulario PPGR5'!$F887))</f>
        <v/>
      </c>
      <c r="C887" s="206"/>
      <c r="D887" s="206" t="str">
        <f>IF('Formulario PPGR5'!$G887="","",'Formulario PPGR1'!#REF!)</f>
        <v/>
      </c>
      <c r="E887" s="206" t="str">
        <f>IF('Formulario PPGR5'!$G887="","",'Formulario PPGR1'!#REF!)</f>
        <v/>
      </c>
      <c r="F887" s="206" t="str">
        <f>IF('Formulario PPGR5'!$G887="","",'Formulario PPGR1'!#REF!)</f>
        <v/>
      </c>
      <c r="G887" s="192"/>
      <c r="H887" s="701"/>
      <c r="I887" s="734"/>
      <c r="J887" s="701"/>
      <c r="K887" s="698"/>
      <c r="L887" s="192"/>
      <c r="M887" s="211"/>
      <c r="N887" s="211"/>
      <c r="O887" s="212"/>
      <c r="P887" s="213"/>
      <c r="Q887" s="213"/>
      <c r="R887" s="195"/>
      <c r="S887" s="195"/>
      <c r="T887" s="180"/>
      <c r="U887" s="180"/>
      <c r="V887" s="200"/>
    </row>
    <row r="888" spans="2:22">
      <c r="B888" s="206" t="str">
        <f>IF('Formulario PPGR5'!$G888="","",CONCATENATE('Formulario PPGR5'!$C888,".",'Formulario PPGR5'!$D888,".",'Formulario PPGR5'!$E888,".",'Formulario PPGR5'!$F888))</f>
        <v/>
      </c>
      <c r="C888" s="206"/>
      <c r="D888" s="206" t="str">
        <f>IF('Formulario PPGR5'!$G888="","",'Formulario PPGR1'!#REF!)</f>
        <v/>
      </c>
      <c r="E888" s="206" t="str">
        <f>IF('Formulario PPGR5'!$G888="","",'Formulario PPGR1'!#REF!)</f>
        <v/>
      </c>
      <c r="F888" s="206" t="str">
        <f>IF('Formulario PPGR5'!$G888="","",'Formulario PPGR1'!#REF!)</f>
        <v/>
      </c>
      <c r="G888" s="192"/>
      <c r="H888" s="701"/>
      <c r="I888" s="734"/>
      <c r="J888" s="701"/>
      <c r="K888" s="698"/>
      <c r="L888" s="192"/>
      <c r="M888" s="211"/>
      <c r="N888" s="211"/>
      <c r="O888" s="212"/>
      <c r="P888" s="213"/>
      <c r="Q888" s="213"/>
      <c r="R888" s="195"/>
      <c r="S888" s="195"/>
      <c r="T888" s="180"/>
      <c r="U888" s="180"/>
      <c r="V888" s="200"/>
    </row>
    <row r="889" spans="2:22">
      <c r="B889" s="206" t="str">
        <f>IF('Formulario PPGR5'!$G889="","",CONCATENATE('Formulario PPGR5'!$C889,".",'Formulario PPGR5'!$D889,".",'Formulario PPGR5'!$E889,".",'Formulario PPGR5'!$F889))</f>
        <v/>
      </c>
      <c r="C889" s="206"/>
      <c r="D889" s="206" t="str">
        <f>IF('Formulario PPGR5'!$G889="","",'Formulario PPGR1'!#REF!)</f>
        <v/>
      </c>
      <c r="E889" s="206" t="str">
        <f>IF('Formulario PPGR5'!$G889="","",'Formulario PPGR1'!#REF!)</f>
        <v/>
      </c>
      <c r="F889" s="206" t="str">
        <f>IF('Formulario PPGR5'!$G889="","",'Formulario PPGR1'!#REF!)</f>
        <v/>
      </c>
      <c r="G889" s="192"/>
      <c r="H889" s="701"/>
      <c r="I889" s="734"/>
      <c r="J889" s="701"/>
      <c r="K889" s="698"/>
      <c r="L889" s="192"/>
      <c r="M889" s="211"/>
      <c r="N889" s="211"/>
      <c r="O889" s="212"/>
      <c r="P889" s="213"/>
      <c r="Q889" s="213"/>
      <c r="R889" s="195"/>
      <c r="S889" s="195"/>
      <c r="T889" s="180"/>
      <c r="U889" s="180"/>
      <c r="V889" s="200"/>
    </row>
    <row r="890" spans="2:22">
      <c r="B890" s="206" t="str">
        <f>IF('Formulario PPGR5'!$G890="","",CONCATENATE('Formulario PPGR5'!$C890,".",'Formulario PPGR5'!$D890,".",'Formulario PPGR5'!$E890,".",'Formulario PPGR5'!$F890))</f>
        <v/>
      </c>
      <c r="C890" s="206"/>
      <c r="D890" s="206" t="str">
        <f>IF('Formulario PPGR5'!$G890="","",'Formulario PPGR1'!#REF!)</f>
        <v/>
      </c>
      <c r="E890" s="206" t="str">
        <f>IF('Formulario PPGR5'!$G890="","",'Formulario PPGR1'!#REF!)</f>
        <v/>
      </c>
      <c r="F890" s="206" t="str">
        <f>IF('Formulario PPGR5'!$G890="","",'Formulario PPGR1'!#REF!)</f>
        <v/>
      </c>
      <c r="G890" s="192"/>
      <c r="H890" s="701"/>
      <c r="I890" s="734"/>
      <c r="J890" s="701"/>
      <c r="K890" s="698"/>
      <c r="L890" s="192"/>
      <c r="M890" s="211"/>
      <c r="N890" s="211"/>
      <c r="O890" s="212"/>
      <c r="P890" s="213"/>
      <c r="Q890" s="213"/>
      <c r="R890" s="195"/>
      <c r="S890" s="195"/>
      <c r="T890" s="180"/>
      <c r="U890" s="180"/>
      <c r="V890" s="200"/>
    </row>
    <row r="891" spans="2:22">
      <c r="B891" s="206" t="str">
        <f>IF('Formulario PPGR5'!$G891="","",CONCATENATE('Formulario PPGR5'!$C891,".",'Formulario PPGR5'!$D891,".",'Formulario PPGR5'!$E891,".",'Formulario PPGR5'!$F891))</f>
        <v/>
      </c>
      <c r="C891" s="206"/>
      <c r="D891" s="206" t="str">
        <f>IF('Formulario PPGR5'!$G891="","",'Formulario PPGR1'!#REF!)</f>
        <v/>
      </c>
      <c r="E891" s="206" t="str">
        <f>IF('Formulario PPGR5'!$G891="","",'Formulario PPGR1'!#REF!)</f>
        <v/>
      </c>
      <c r="F891" s="206" t="str">
        <f>IF('Formulario PPGR5'!$G891="","",'Formulario PPGR1'!#REF!)</f>
        <v/>
      </c>
      <c r="G891" s="192"/>
      <c r="H891" s="701"/>
      <c r="I891" s="734"/>
      <c r="J891" s="701"/>
      <c r="K891" s="698"/>
      <c r="L891" s="192"/>
      <c r="M891" s="211"/>
      <c r="N891" s="211"/>
      <c r="O891" s="212"/>
      <c r="P891" s="213"/>
      <c r="Q891" s="213"/>
      <c r="R891" s="195"/>
      <c r="S891" s="195"/>
      <c r="T891" s="180"/>
      <c r="U891" s="180"/>
      <c r="V891" s="200"/>
    </row>
    <row r="892" spans="2:22">
      <c r="B892" s="206" t="str">
        <f>IF('Formulario PPGR5'!$G892="","",CONCATENATE('Formulario PPGR5'!$C892,".",'Formulario PPGR5'!$D892,".",'Formulario PPGR5'!$E892,".",'Formulario PPGR5'!$F892))</f>
        <v/>
      </c>
      <c r="C892" s="206"/>
      <c r="D892" s="206" t="str">
        <f>IF('Formulario PPGR5'!$G892="","",'Formulario PPGR1'!#REF!)</f>
        <v/>
      </c>
      <c r="E892" s="206" t="str">
        <f>IF('Formulario PPGR5'!$G892="","",'Formulario PPGR1'!#REF!)</f>
        <v/>
      </c>
      <c r="F892" s="206" t="str">
        <f>IF('Formulario PPGR5'!$G892="","",'Formulario PPGR1'!#REF!)</f>
        <v/>
      </c>
      <c r="G892" s="192"/>
      <c r="H892" s="701"/>
      <c r="I892" s="734"/>
      <c r="J892" s="701"/>
      <c r="K892" s="698"/>
      <c r="L892" s="192"/>
      <c r="M892" s="211"/>
      <c r="N892" s="211"/>
      <c r="O892" s="212"/>
      <c r="P892" s="213"/>
      <c r="Q892" s="213"/>
      <c r="R892" s="195"/>
      <c r="S892" s="195"/>
      <c r="T892" s="180"/>
      <c r="U892" s="180"/>
      <c r="V892" s="200"/>
    </row>
    <row r="893" spans="2:22">
      <c r="B893" s="206" t="str">
        <f>IF('Formulario PPGR5'!$G893="","",CONCATENATE('Formulario PPGR5'!$C893,".",'Formulario PPGR5'!$D893,".",'Formulario PPGR5'!$E893,".",'Formulario PPGR5'!$F893))</f>
        <v/>
      </c>
      <c r="C893" s="206"/>
      <c r="D893" s="206" t="str">
        <f>IF('Formulario PPGR5'!$G893="","",'Formulario PPGR1'!#REF!)</f>
        <v/>
      </c>
      <c r="E893" s="206" t="str">
        <f>IF('Formulario PPGR5'!$G893="","",'Formulario PPGR1'!#REF!)</f>
        <v/>
      </c>
      <c r="F893" s="206" t="str">
        <f>IF('Formulario PPGR5'!$G893="","",'Formulario PPGR1'!#REF!)</f>
        <v/>
      </c>
      <c r="G893" s="192"/>
      <c r="H893" s="701"/>
      <c r="I893" s="734"/>
      <c r="J893" s="701"/>
      <c r="K893" s="698"/>
      <c r="L893" s="192"/>
      <c r="M893" s="211"/>
      <c r="N893" s="211"/>
      <c r="O893" s="212"/>
      <c r="P893" s="213"/>
      <c r="Q893" s="213"/>
      <c r="R893" s="195"/>
      <c r="S893" s="195"/>
      <c r="T893" s="180"/>
      <c r="U893" s="180"/>
      <c r="V893" s="200"/>
    </row>
    <row r="894" spans="2:22">
      <c r="B894" s="206" t="str">
        <f>IF('Formulario PPGR5'!$G894="","",CONCATENATE('Formulario PPGR5'!$C894,".",'Formulario PPGR5'!$D894,".",'Formulario PPGR5'!$E894,".",'Formulario PPGR5'!$F894))</f>
        <v/>
      </c>
      <c r="C894" s="206"/>
      <c r="D894" s="206" t="str">
        <f>IF('Formulario PPGR5'!$G894="","",'Formulario PPGR1'!#REF!)</f>
        <v/>
      </c>
      <c r="E894" s="206" t="str">
        <f>IF('Formulario PPGR5'!$G894="","",'Formulario PPGR1'!#REF!)</f>
        <v/>
      </c>
      <c r="F894" s="206" t="str">
        <f>IF('Formulario PPGR5'!$G894="","",'Formulario PPGR1'!#REF!)</f>
        <v/>
      </c>
      <c r="G894" s="192"/>
      <c r="H894" s="701"/>
      <c r="I894" s="734"/>
      <c r="J894" s="701"/>
      <c r="K894" s="698"/>
      <c r="L894" s="192"/>
      <c r="M894" s="211"/>
      <c r="N894" s="211"/>
      <c r="O894" s="212"/>
      <c r="P894" s="213"/>
      <c r="Q894" s="213"/>
      <c r="R894" s="195"/>
      <c r="S894" s="195"/>
      <c r="T894" s="180"/>
      <c r="U894" s="180"/>
      <c r="V894" s="200"/>
    </row>
    <row r="895" spans="2:22">
      <c r="B895" s="206" t="str">
        <f>IF('Formulario PPGR5'!$G895="","",CONCATENATE('Formulario PPGR5'!$C895,".",'Formulario PPGR5'!$D895,".",'Formulario PPGR5'!$E895,".",'Formulario PPGR5'!$F895))</f>
        <v/>
      </c>
      <c r="C895" s="206"/>
      <c r="D895" s="206" t="str">
        <f>IF('Formulario PPGR5'!$G895="","",'Formulario PPGR1'!#REF!)</f>
        <v/>
      </c>
      <c r="E895" s="206" t="str">
        <f>IF('Formulario PPGR5'!$G895="","",'Formulario PPGR1'!#REF!)</f>
        <v/>
      </c>
      <c r="F895" s="206" t="str">
        <f>IF('Formulario PPGR5'!$G895="","",'Formulario PPGR1'!#REF!)</f>
        <v/>
      </c>
      <c r="G895" s="192"/>
      <c r="H895" s="701"/>
      <c r="I895" s="734"/>
      <c r="J895" s="701"/>
      <c r="K895" s="698"/>
      <c r="L895" s="192"/>
      <c r="M895" s="211"/>
      <c r="N895" s="211"/>
      <c r="O895" s="212"/>
      <c r="P895" s="213"/>
      <c r="Q895" s="213"/>
      <c r="R895" s="195"/>
      <c r="S895" s="195"/>
      <c r="T895" s="180"/>
      <c r="U895" s="180"/>
      <c r="V895" s="200"/>
    </row>
    <row r="896" spans="2:22">
      <c r="B896" s="206" t="str">
        <f>IF('Formulario PPGR5'!$G896="","",CONCATENATE('Formulario PPGR5'!$C896,".",'Formulario PPGR5'!$D896,".",'Formulario PPGR5'!$E896,".",'Formulario PPGR5'!$F896))</f>
        <v/>
      </c>
      <c r="C896" s="206"/>
      <c r="D896" s="206" t="str">
        <f>IF('Formulario PPGR5'!$G896="","",'Formulario PPGR1'!#REF!)</f>
        <v/>
      </c>
      <c r="E896" s="206" t="str">
        <f>IF('Formulario PPGR5'!$G896="","",'Formulario PPGR1'!#REF!)</f>
        <v/>
      </c>
      <c r="F896" s="206" t="str">
        <f>IF('Formulario PPGR5'!$G896="","",'Formulario PPGR1'!#REF!)</f>
        <v/>
      </c>
      <c r="G896" s="192"/>
      <c r="H896" s="701"/>
      <c r="I896" s="734"/>
      <c r="J896" s="701"/>
      <c r="K896" s="698"/>
      <c r="L896" s="192"/>
      <c r="M896" s="211"/>
      <c r="N896" s="211"/>
      <c r="O896" s="212"/>
      <c r="P896" s="213"/>
      <c r="Q896" s="213"/>
      <c r="R896" s="195"/>
      <c r="S896" s="195"/>
      <c r="T896" s="180"/>
      <c r="U896" s="180"/>
      <c r="V896" s="200"/>
    </row>
    <row r="897" spans="2:22">
      <c r="B897" s="206" t="str">
        <f>IF('Formulario PPGR5'!$G897="","",CONCATENATE('Formulario PPGR5'!$C897,".",'Formulario PPGR5'!$D897,".",'Formulario PPGR5'!$E897,".",'Formulario PPGR5'!$F897))</f>
        <v/>
      </c>
      <c r="C897" s="206"/>
      <c r="D897" s="206" t="str">
        <f>IF('Formulario PPGR5'!$G897="","",'Formulario PPGR1'!#REF!)</f>
        <v/>
      </c>
      <c r="E897" s="206" t="str">
        <f>IF('Formulario PPGR5'!$G897="","",'Formulario PPGR1'!#REF!)</f>
        <v/>
      </c>
      <c r="F897" s="206" t="str">
        <f>IF('Formulario PPGR5'!$G897="","",'Formulario PPGR1'!#REF!)</f>
        <v/>
      </c>
      <c r="G897" s="192"/>
      <c r="H897" s="701"/>
      <c r="I897" s="734"/>
      <c r="J897" s="701"/>
      <c r="K897" s="698"/>
      <c r="L897" s="192"/>
      <c r="M897" s="211"/>
      <c r="N897" s="211"/>
      <c r="O897" s="212"/>
      <c r="P897" s="213"/>
      <c r="Q897" s="213"/>
      <c r="R897" s="195"/>
      <c r="S897" s="195"/>
      <c r="T897" s="180"/>
      <c r="U897" s="180"/>
      <c r="V897" s="200"/>
    </row>
    <row r="898" spans="2:22">
      <c r="B898" s="206" t="str">
        <f>IF('Formulario PPGR5'!$G898="","",CONCATENATE('Formulario PPGR5'!$C898,".",'Formulario PPGR5'!$D898,".",'Formulario PPGR5'!$E898,".",'Formulario PPGR5'!$F898))</f>
        <v/>
      </c>
      <c r="C898" s="206"/>
      <c r="D898" s="206" t="str">
        <f>IF('Formulario PPGR5'!$G898="","",'Formulario PPGR1'!#REF!)</f>
        <v/>
      </c>
      <c r="E898" s="206" t="str">
        <f>IF('Formulario PPGR5'!$G898="","",'Formulario PPGR1'!#REF!)</f>
        <v/>
      </c>
      <c r="F898" s="206" t="str">
        <f>IF('Formulario PPGR5'!$G898="","",'Formulario PPGR1'!#REF!)</f>
        <v/>
      </c>
      <c r="G898" s="192"/>
      <c r="H898" s="701"/>
      <c r="I898" s="734"/>
      <c r="J898" s="701"/>
      <c r="K898" s="698"/>
      <c r="L898" s="192"/>
      <c r="M898" s="211"/>
      <c r="N898" s="211"/>
      <c r="O898" s="212"/>
      <c r="P898" s="213"/>
      <c r="Q898" s="213"/>
      <c r="R898" s="195"/>
      <c r="S898" s="195"/>
      <c r="T898" s="180"/>
      <c r="U898" s="180"/>
      <c r="V898" s="200"/>
    </row>
    <row r="899" spans="2:22">
      <c r="B899" s="206" t="str">
        <f>IF('Formulario PPGR5'!$G899="","",CONCATENATE('Formulario PPGR5'!$C899,".",'Formulario PPGR5'!$D899,".",'Formulario PPGR5'!$E899,".",'Formulario PPGR5'!$F899))</f>
        <v/>
      </c>
      <c r="C899" s="206"/>
      <c r="D899" s="206" t="str">
        <f>IF('Formulario PPGR5'!$G899="","",'Formulario PPGR1'!#REF!)</f>
        <v/>
      </c>
      <c r="E899" s="206" t="str">
        <f>IF('Formulario PPGR5'!$G899="","",'Formulario PPGR1'!#REF!)</f>
        <v/>
      </c>
      <c r="F899" s="206" t="str">
        <f>IF('Formulario PPGR5'!$G899="","",'Formulario PPGR1'!#REF!)</f>
        <v/>
      </c>
      <c r="G899" s="192"/>
      <c r="H899" s="701"/>
      <c r="I899" s="734"/>
      <c r="J899" s="701"/>
      <c r="K899" s="698"/>
      <c r="L899" s="192"/>
      <c r="M899" s="211"/>
      <c r="N899" s="211"/>
      <c r="O899" s="212"/>
      <c r="P899" s="213"/>
      <c r="Q899" s="213"/>
      <c r="R899" s="195"/>
      <c r="S899" s="195"/>
      <c r="T899" s="180"/>
      <c r="U899" s="180"/>
      <c r="V899" s="200"/>
    </row>
    <row r="900" spans="2:22">
      <c r="B900" s="206" t="str">
        <f>IF('Formulario PPGR5'!$G900="","",CONCATENATE('Formulario PPGR5'!$C900,".",'Formulario PPGR5'!$D900,".",'Formulario PPGR5'!$E900,".",'Formulario PPGR5'!$F900))</f>
        <v/>
      </c>
      <c r="C900" s="206"/>
      <c r="D900" s="206" t="str">
        <f>IF('Formulario PPGR5'!$G900="","",'Formulario PPGR1'!#REF!)</f>
        <v/>
      </c>
      <c r="E900" s="206" t="str">
        <f>IF('Formulario PPGR5'!$G900="","",'Formulario PPGR1'!#REF!)</f>
        <v/>
      </c>
      <c r="F900" s="206" t="str">
        <f>IF('Formulario PPGR5'!$G900="","",'Formulario PPGR1'!#REF!)</f>
        <v/>
      </c>
      <c r="G900" s="192"/>
      <c r="H900" s="701"/>
      <c r="I900" s="734"/>
      <c r="J900" s="701"/>
      <c r="K900" s="698"/>
      <c r="L900" s="192"/>
      <c r="M900" s="211"/>
      <c r="N900" s="211"/>
      <c r="O900" s="212"/>
      <c r="P900" s="213"/>
      <c r="Q900" s="213"/>
      <c r="R900" s="195"/>
      <c r="S900" s="195"/>
      <c r="T900" s="180"/>
      <c r="U900" s="180"/>
      <c r="V900" s="200"/>
    </row>
    <row r="901" spans="2:22">
      <c r="B901" s="206" t="str">
        <f>IF('Formulario PPGR5'!$G901="","",CONCATENATE('Formulario PPGR5'!$C901,".",'Formulario PPGR5'!$D901,".",'Formulario PPGR5'!$E901,".",'Formulario PPGR5'!$F901))</f>
        <v/>
      </c>
      <c r="C901" s="206"/>
      <c r="D901" s="206" t="str">
        <f>IF('Formulario PPGR5'!$G901="","",'Formulario PPGR1'!#REF!)</f>
        <v/>
      </c>
      <c r="E901" s="206" t="str">
        <f>IF('Formulario PPGR5'!$G901="","",'Formulario PPGR1'!#REF!)</f>
        <v/>
      </c>
      <c r="F901" s="206" t="str">
        <f>IF('Formulario PPGR5'!$G901="","",'Formulario PPGR1'!#REF!)</f>
        <v/>
      </c>
      <c r="G901" s="192"/>
      <c r="H901" s="701"/>
      <c r="I901" s="734"/>
      <c r="J901" s="701"/>
      <c r="K901" s="698"/>
      <c r="L901" s="192"/>
      <c r="M901" s="211"/>
      <c r="N901" s="211"/>
      <c r="O901" s="212"/>
      <c r="P901" s="213"/>
      <c r="Q901" s="213"/>
      <c r="R901" s="195"/>
      <c r="S901" s="195"/>
      <c r="T901" s="180"/>
      <c r="U901" s="180"/>
      <c r="V901" s="200"/>
    </row>
    <row r="902" spans="2:22">
      <c r="B902" s="206" t="str">
        <f>IF('Formulario PPGR5'!$G902="","",CONCATENATE('Formulario PPGR5'!$C902,".",'Formulario PPGR5'!$D902,".",'Formulario PPGR5'!$E902,".",'Formulario PPGR5'!$F902))</f>
        <v/>
      </c>
      <c r="C902" s="206"/>
      <c r="D902" s="206" t="str">
        <f>IF('Formulario PPGR5'!$G902="","",'Formulario PPGR1'!#REF!)</f>
        <v/>
      </c>
      <c r="E902" s="206" t="str">
        <f>IF('Formulario PPGR5'!$G902="","",'Formulario PPGR1'!#REF!)</f>
        <v/>
      </c>
      <c r="F902" s="206" t="str">
        <f>IF('Formulario PPGR5'!$G902="","",'Formulario PPGR1'!#REF!)</f>
        <v/>
      </c>
      <c r="G902" s="192"/>
      <c r="H902" s="701"/>
      <c r="I902" s="734"/>
      <c r="J902" s="701"/>
      <c r="K902" s="698"/>
      <c r="L902" s="192"/>
      <c r="M902" s="211"/>
      <c r="N902" s="211"/>
      <c r="O902" s="212"/>
      <c r="P902" s="213"/>
      <c r="Q902" s="213"/>
      <c r="R902" s="195"/>
      <c r="S902" s="195"/>
      <c r="T902" s="180"/>
      <c r="U902" s="180"/>
      <c r="V902" s="200"/>
    </row>
    <row r="903" spans="2:22">
      <c r="B903" s="206" t="str">
        <f>IF('Formulario PPGR5'!$G903="","",CONCATENATE('Formulario PPGR5'!$C903,".",'Formulario PPGR5'!$D903,".",'Formulario PPGR5'!$E903,".",'Formulario PPGR5'!$F903))</f>
        <v/>
      </c>
      <c r="C903" s="206"/>
      <c r="D903" s="206" t="str">
        <f>IF('Formulario PPGR5'!$G903="","",'Formulario PPGR1'!#REF!)</f>
        <v/>
      </c>
      <c r="E903" s="206" t="str">
        <f>IF('Formulario PPGR5'!$G903="","",'Formulario PPGR1'!#REF!)</f>
        <v/>
      </c>
      <c r="F903" s="206" t="str">
        <f>IF('Formulario PPGR5'!$G903="","",'Formulario PPGR1'!#REF!)</f>
        <v/>
      </c>
      <c r="G903" s="192"/>
      <c r="H903" s="701"/>
      <c r="I903" s="734"/>
      <c r="J903" s="701"/>
      <c r="K903" s="698"/>
      <c r="L903" s="192"/>
      <c r="M903" s="211"/>
      <c r="N903" s="211"/>
      <c r="O903" s="212"/>
      <c r="P903" s="213"/>
      <c r="Q903" s="213"/>
      <c r="R903" s="195"/>
      <c r="S903" s="195"/>
      <c r="T903" s="180"/>
      <c r="U903" s="180"/>
      <c r="V903" s="200"/>
    </row>
    <row r="904" spans="2:22">
      <c r="B904" s="206" t="str">
        <f>IF('Formulario PPGR5'!$G904="","",CONCATENATE('Formulario PPGR5'!$C904,".",'Formulario PPGR5'!$D904,".",'Formulario PPGR5'!$E904,".",'Formulario PPGR5'!$F904))</f>
        <v/>
      </c>
      <c r="C904" s="206"/>
      <c r="D904" s="206" t="str">
        <f>IF('Formulario PPGR5'!$G904="","",'Formulario PPGR1'!#REF!)</f>
        <v/>
      </c>
      <c r="E904" s="206" t="str">
        <f>IF('Formulario PPGR5'!$G904="","",'Formulario PPGR1'!#REF!)</f>
        <v/>
      </c>
      <c r="F904" s="206" t="str">
        <f>IF('Formulario PPGR5'!$G904="","",'Formulario PPGR1'!#REF!)</f>
        <v/>
      </c>
      <c r="G904" s="192"/>
      <c r="H904" s="701"/>
      <c r="I904" s="734"/>
      <c r="J904" s="701"/>
      <c r="K904" s="698"/>
      <c r="L904" s="192"/>
      <c r="M904" s="211"/>
      <c r="N904" s="211"/>
      <c r="O904" s="212"/>
      <c r="P904" s="213"/>
      <c r="Q904" s="213"/>
      <c r="R904" s="195"/>
      <c r="S904" s="195"/>
      <c r="T904" s="180"/>
      <c r="U904" s="180"/>
      <c r="V904" s="200"/>
    </row>
    <row r="905" spans="2:22">
      <c r="B905" s="206" t="str">
        <f>IF('Formulario PPGR5'!$G905="","",CONCATENATE('Formulario PPGR5'!$C905,".",'Formulario PPGR5'!$D905,".",'Formulario PPGR5'!$E905,".",'Formulario PPGR5'!$F905))</f>
        <v/>
      </c>
      <c r="C905" s="206"/>
      <c r="D905" s="206" t="str">
        <f>IF('Formulario PPGR5'!$G905="","",'Formulario PPGR1'!#REF!)</f>
        <v/>
      </c>
      <c r="E905" s="206" t="str">
        <f>IF('Formulario PPGR5'!$G905="","",'Formulario PPGR1'!#REF!)</f>
        <v/>
      </c>
      <c r="F905" s="206" t="str">
        <f>IF('Formulario PPGR5'!$G905="","",'Formulario PPGR1'!#REF!)</f>
        <v/>
      </c>
      <c r="G905" s="192"/>
      <c r="H905" s="701"/>
      <c r="I905" s="734"/>
      <c r="J905" s="701"/>
      <c r="K905" s="698"/>
      <c r="L905" s="192"/>
      <c r="M905" s="211"/>
      <c r="N905" s="211"/>
      <c r="O905" s="212"/>
      <c r="P905" s="213"/>
      <c r="Q905" s="213"/>
      <c r="R905" s="195"/>
      <c r="S905" s="195"/>
      <c r="T905" s="180"/>
      <c r="U905" s="180"/>
      <c r="V905" s="200"/>
    </row>
    <row r="906" spans="2:22">
      <c r="B906" s="206" t="str">
        <f>IF('Formulario PPGR5'!$G906="","",CONCATENATE('Formulario PPGR5'!$C906,".",'Formulario PPGR5'!$D906,".",'Formulario PPGR5'!$E906,".",'Formulario PPGR5'!$F906))</f>
        <v/>
      </c>
      <c r="C906" s="206"/>
      <c r="D906" s="206" t="str">
        <f>IF('Formulario PPGR5'!$G906="","",'Formulario PPGR1'!#REF!)</f>
        <v/>
      </c>
      <c r="E906" s="206" t="str">
        <f>IF('Formulario PPGR5'!$G906="","",'Formulario PPGR1'!#REF!)</f>
        <v/>
      </c>
      <c r="F906" s="206" t="str">
        <f>IF('Formulario PPGR5'!$G906="","",'Formulario PPGR1'!#REF!)</f>
        <v/>
      </c>
      <c r="G906" s="192"/>
      <c r="H906" s="701"/>
      <c r="I906" s="734"/>
      <c r="J906" s="701"/>
      <c r="K906" s="698"/>
      <c r="L906" s="192"/>
      <c r="M906" s="211"/>
      <c r="N906" s="211"/>
      <c r="O906" s="212"/>
      <c r="P906" s="213"/>
      <c r="Q906" s="213"/>
      <c r="R906" s="195"/>
      <c r="S906" s="195"/>
      <c r="T906" s="180"/>
      <c r="U906" s="180"/>
      <c r="V906" s="200"/>
    </row>
    <row r="907" spans="2:22">
      <c r="B907" s="206" t="str">
        <f>IF('Formulario PPGR5'!$G907="","",CONCATENATE('Formulario PPGR5'!$C907,".",'Formulario PPGR5'!$D907,".",'Formulario PPGR5'!$E907,".",'Formulario PPGR5'!$F907))</f>
        <v/>
      </c>
      <c r="C907" s="206"/>
      <c r="D907" s="206" t="str">
        <f>IF('Formulario PPGR5'!$G907="","",'Formulario PPGR1'!#REF!)</f>
        <v/>
      </c>
      <c r="E907" s="206" t="str">
        <f>IF('Formulario PPGR5'!$G907="","",'Formulario PPGR1'!#REF!)</f>
        <v/>
      </c>
      <c r="F907" s="206" t="str">
        <f>IF('Formulario PPGR5'!$G907="","",'Formulario PPGR1'!#REF!)</f>
        <v/>
      </c>
      <c r="G907" s="192"/>
      <c r="H907" s="701"/>
      <c r="I907" s="734"/>
      <c r="J907" s="701"/>
      <c r="K907" s="698"/>
      <c r="L907" s="192"/>
      <c r="M907" s="211"/>
      <c r="N907" s="211"/>
      <c r="O907" s="212"/>
      <c r="P907" s="213"/>
      <c r="Q907" s="213"/>
      <c r="R907" s="195"/>
      <c r="S907" s="195"/>
      <c r="T907" s="180"/>
      <c r="U907" s="180"/>
      <c r="V907" s="200"/>
    </row>
    <row r="908" spans="2:22">
      <c r="B908" s="206" t="str">
        <f>IF('Formulario PPGR5'!$G908="","",CONCATENATE('Formulario PPGR5'!$C908,".",'Formulario PPGR5'!$D908,".",'Formulario PPGR5'!$E908,".",'Formulario PPGR5'!$F908))</f>
        <v/>
      </c>
      <c r="C908" s="206"/>
      <c r="D908" s="206" t="str">
        <f>IF('Formulario PPGR5'!$G908="","",'Formulario PPGR1'!#REF!)</f>
        <v/>
      </c>
      <c r="E908" s="206" t="str">
        <f>IF('Formulario PPGR5'!$G908="","",'Formulario PPGR1'!#REF!)</f>
        <v/>
      </c>
      <c r="F908" s="206" t="str">
        <f>IF('Formulario PPGR5'!$G908="","",'Formulario PPGR1'!#REF!)</f>
        <v/>
      </c>
      <c r="G908" s="192"/>
      <c r="H908" s="701"/>
      <c r="I908" s="734"/>
      <c r="J908" s="701"/>
      <c r="K908" s="698"/>
      <c r="L908" s="192"/>
      <c r="M908" s="211"/>
      <c r="N908" s="211"/>
      <c r="O908" s="212"/>
      <c r="P908" s="213"/>
      <c r="Q908" s="213"/>
      <c r="R908" s="195"/>
      <c r="S908" s="195"/>
      <c r="T908" s="180"/>
      <c r="U908" s="180"/>
      <c r="V908" s="200"/>
    </row>
    <row r="909" spans="2:22">
      <c r="B909" s="206" t="str">
        <f>IF('Formulario PPGR5'!$G909="","",CONCATENATE('Formulario PPGR5'!$C909,".",'Formulario PPGR5'!$D909,".",'Formulario PPGR5'!$E909,".",'Formulario PPGR5'!$F909))</f>
        <v/>
      </c>
      <c r="C909" s="206"/>
      <c r="D909" s="206" t="str">
        <f>IF('Formulario PPGR5'!$G909="","",'Formulario PPGR1'!#REF!)</f>
        <v/>
      </c>
      <c r="E909" s="206" t="str">
        <f>IF('Formulario PPGR5'!$G909="","",'Formulario PPGR1'!#REF!)</f>
        <v/>
      </c>
      <c r="F909" s="206" t="str">
        <f>IF('Formulario PPGR5'!$G909="","",'Formulario PPGR1'!#REF!)</f>
        <v/>
      </c>
      <c r="G909" s="192"/>
      <c r="H909" s="701"/>
      <c r="I909" s="734"/>
      <c r="J909" s="701"/>
      <c r="K909" s="701"/>
      <c r="L909" s="192"/>
      <c r="M909" s="211"/>
      <c r="N909" s="211"/>
      <c r="O909" s="212"/>
      <c r="P909" s="211"/>
      <c r="Q909" s="211"/>
      <c r="R909" s="194"/>
      <c r="S909" s="195"/>
      <c r="T909" s="180"/>
      <c r="U909" s="180"/>
      <c r="V909" s="200"/>
    </row>
    <row r="910" spans="2:22">
      <c r="B910" s="206" t="str">
        <f>IF('Formulario PPGR5'!$G910="","",CONCATENATE('Formulario PPGR5'!$C910,".",'Formulario PPGR5'!$D910,".",'Formulario PPGR5'!$E910,".",'Formulario PPGR5'!$F910))</f>
        <v/>
      </c>
      <c r="C910" s="206"/>
      <c r="D910" s="206" t="str">
        <f>IF('Formulario PPGR5'!$G910="","",'Formulario PPGR1'!#REF!)</f>
        <v/>
      </c>
      <c r="E910" s="206" t="str">
        <f>IF('Formulario PPGR5'!$G910="","",'Formulario PPGR1'!#REF!)</f>
        <v/>
      </c>
      <c r="F910" s="206" t="str">
        <f>IF('Formulario PPGR5'!$G910="","",'Formulario PPGR1'!#REF!)</f>
        <v/>
      </c>
      <c r="G910" s="192"/>
      <c r="H910" s="701"/>
      <c r="I910" s="734"/>
      <c r="J910" s="701"/>
      <c r="K910" s="698"/>
      <c r="L910" s="192"/>
      <c r="M910" s="211"/>
      <c r="N910" s="211"/>
      <c r="O910" s="212"/>
      <c r="P910" s="213"/>
      <c r="Q910" s="213"/>
      <c r="R910" s="195"/>
      <c r="S910" s="195"/>
      <c r="T910" s="180"/>
      <c r="U910" s="180"/>
      <c r="V910" s="200"/>
    </row>
    <row r="911" spans="2:22">
      <c r="B911" s="206" t="str">
        <f>IF('Formulario PPGR5'!$G911="","",CONCATENATE('Formulario PPGR5'!$C911,".",'Formulario PPGR5'!$D911,".",'Formulario PPGR5'!$E911,".",'Formulario PPGR5'!$F911))</f>
        <v/>
      </c>
      <c r="C911" s="206"/>
      <c r="D911" s="206" t="str">
        <f>IF('Formulario PPGR5'!$G911="","",'Formulario PPGR1'!#REF!)</f>
        <v/>
      </c>
      <c r="E911" s="206" t="str">
        <f>IF('Formulario PPGR5'!$G911="","",'Formulario PPGR1'!#REF!)</f>
        <v/>
      </c>
      <c r="F911" s="206" t="str">
        <f>IF('Formulario PPGR5'!$G911="","",'Formulario PPGR1'!#REF!)</f>
        <v/>
      </c>
      <c r="G911" s="192"/>
      <c r="H911" s="701"/>
      <c r="I911" s="734"/>
      <c r="J911" s="701"/>
      <c r="K911" s="698"/>
      <c r="L911" s="192"/>
      <c r="M911" s="211"/>
      <c r="N911" s="211"/>
      <c r="O911" s="212"/>
      <c r="P911" s="213"/>
      <c r="Q911" s="213"/>
      <c r="R911" s="195"/>
      <c r="S911" s="195"/>
      <c r="T911" s="180"/>
      <c r="U911" s="180"/>
      <c r="V911" s="200"/>
    </row>
    <row r="912" spans="2:22">
      <c r="B912" s="206" t="str">
        <f>IF('Formulario PPGR5'!$G912="","",CONCATENATE('Formulario PPGR5'!$C912,".",'Formulario PPGR5'!$D912,".",'Formulario PPGR5'!$E912,".",'Formulario PPGR5'!$F912))</f>
        <v/>
      </c>
      <c r="C912" s="206"/>
      <c r="D912" s="206" t="str">
        <f>IF('Formulario PPGR5'!$G912="","",'Formulario PPGR1'!#REF!)</f>
        <v/>
      </c>
      <c r="E912" s="206" t="str">
        <f>IF('Formulario PPGR5'!$G912="","",'Formulario PPGR1'!#REF!)</f>
        <v/>
      </c>
      <c r="F912" s="206" t="str">
        <f>IF('Formulario PPGR5'!$G912="","",'Formulario PPGR1'!#REF!)</f>
        <v/>
      </c>
      <c r="G912" s="192"/>
      <c r="H912" s="701"/>
      <c r="I912" s="734"/>
      <c r="J912" s="701"/>
      <c r="K912" s="698"/>
      <c r="L912" s="192"/>
      <c r="M912" s="211"/>
      <c r="N912" s="211"/>
      <c r="O912" s="212"/>
      <c r="P912" s="213"/>
      <c r="Q912" s="213"/>
      <c r="R912" s="195"/>
      <c r="S912" s="195"/>
      <c r="T912" s="180"/>
      <c r="U912" s="180"/>
      <c r="V912" s="200"/>
    </row>
    <row r="913" spans="2:22">
      <c r="B913" s="206" t="str">
        <f>IF('Formulario PPGR5'!$G913="","",CONCATENATE('Formulario PPGR5'!$C913,".",'Formulario PPGR5'!$D913,".",'Formulario PPGR5'!$E913,".",'Formulario PPGR5'!$F913))</f>
        <v/>
      </c>
      <c r="C913" s="206"/>
      <c r="D913" s="206" t="str">
        <f>IF('Formulario PPGR5'!$G913="","",'Formulario PPGR1'!#REF!)</f>
        <v/>
      </c>
      <c r="E913" s="206" t="str">
        <f>IF('Formulario PPGR5'!$G913="","",'Formulario PPGR1'!#REF!)</f>
        <v/>
      </c>
      <c r="F913" s="206" t="str">
        <f>IF('Formulario PPGR5'!$G913="","",'Formulario PPGR1'!#REF!)</f>
        <v/>
      </c>
      <c r="G913" s="192"/>
      <c r="H913" s="701"/>
      <c r="I913" s="734"/>
      <c r="J913" s="701"/>
      <c r="K913" s="698"/>
      <c r="L913" s="192"/>
      <c r="M913" s="211"/>
      <c r="N913" s="211"/>
      <c r="O913" s="212"/>
      <c r="P913" s="213"/>
      <c r="Q913" s="213"/>
      <c r="R913" s="195"/>
      <c r="S913" s="195"/>
      <c r="T913" s="180"/>
      <c r="U913" s="180"/>
      <c r="V913" s="200"/>
    </row>
    <row r="914" spans="2:22">
      <c r="B914" s="206" t="str">
        <f>IF('Formulario PPGR5'!$G914="","",CONCATENATE('Formulario PPGR5'!$C914,".",'Formulario PPGR5'!$D914,".",'Formulario PPGR5'!$E914,".",'Formulario PPGR5'!$F914))</f>
        <v/>
      </c>
      <c r="C914" s="206"/>
      <c r="D914" s="206" t="str">
        <f>IF('Formulario PPGR5'!$G914="","",'Formulario PPGR1'!#REF!)</f>
        <v/>
      </c>
      <c r="E914" s="206" t="str">
        <f>IF('Formulario PPGR5'!$G914="","",'Formulario PPGR1'!#REF!)</f>
        <v/>
      </c>
      <c r="F914" s="206" t="str">
        <f>IF('Formulario PPGR5'!$G914="","",'Formulario PPGR1'!#REF!)</f>
        <v/>
      </c>
      <c r="G914" s="192"/>
      <c r="H914" s="701"/>
      <c r="I914" s="734"/>
      <c r="J914" s="701"/>
      <c r="K914" s="698"/>
      <c r="L914" s="192"/>
      <c r="M914" s="211"/>
      <c r="N914" s="211"/>
      <c r="O914" s="212"/>
      <c r="P914" s="213"/>
      <c r="Q914" s="213"/>
      <c r="R914" s="195"/>
      <c r="S914" s="195"/>
      <c r="T914" s="180"/>
      <c r="U914" s="180"/>
      <c r="V914" s="200"/>
    </row>
    <row r="915" spans="2:22">
      <c r="B915" s="206" t="str">
        <f>IF('Formulario PPGR5'!$G915="","",CONCATENATE('Formulario PPGR5'!$C915,".",'Formulario PPGR5'!$D915,".",'Formulario PPGR5'!$E915,".",'Formulario PPGR5'!$F915))</f>
        <v/>
      </c>
      <c r="C915" s="206"/>
      <c r="D915" s="206" t="str">
        <f>IF('Formulario PPGR5'!$G915="","",'Formulario PPGR1'!#REF!)</f>
        <v/>
      </c>
      <c r="E915" s="206" t="str">
        <f>IF('Formulario PPGR5'!$G915="","",'Formulario PPGR1'!#REF!)</f>
        <v/>
      </c>
      <c r="F915" s="206" t="str">
        <f>IF('Formulario PPGR5'!$G915="","",'Formulario PPGR1'!#REF!)</f>
        <v/>
      </c>
      <c r="G915" s="192"/>
      <c r="H915" s="701"/>
      <c r="I915" s="734"/>
      <c r="J915" s="701"/>
      <c r="K915" s="698"/>
      <c r="L915" s="192"/>
      <c r="M915" s="211"/>
      <c r="N915" s="211"/>
      <c r="O915" s="212"/>
      <c r="P915" s="213"/>
      <c r="Q915" s="213"/>
      <c r="R915" s="195"/>
      <c r="S915" s="195"/>
      <c r="T915" s="180"/>
      <c r="U915" s="180"/>
      <c r="V915" s="200"/>
    </row>
    <row r="916" spans="2:22">
      <c r="B916" s="206" t="str">
        <f>IF('Formulario PPGR5'!$G916="","",CONCATENATE('Formulario PPGR5'!$C916,".",'Formulario PPGR5'!$D916,".",'Formulario PPGR5'!$E916,".",'Formulario PPGR5'!$F916))</f>
        <v/>
      </c>
      <c r="C916" s="206"/>
      <c r="D916" s="206" t="str">
        <f>IF('Formulario PPGR5'!$G916="","",'Formulario PPGR1'!#REF!)</f>
        <v/>
      </c>
      <c r="E916" s="206" t="str">
        <f>IF('Formulario PPGR5'!$G916="","",'Formulario PPGR1'!#REF!)</f>
        <v/>
      </c>
      <c r="F916" s="206" t="str">
        <f>IF('Formulario PPGR5'!$G916="","",'Formulario PPGR1'!#REF!)</f>
        <v/>
      </c>
      <c r="G916" s="192"/>
      <c r="H916" s="701"/>
      <c r="I916" s="734"/>
      <c r="J916" s="701"/>
      <c r="K916" s="698"/>
      <c r="L916" s="192"/>
      <c r="M916" s="211"/>
      <c r="N916" s="211"/>
      <c r="O916" s="212"/>
      <c r="P916" s="213"/>
      <c r="Q916" s="213"/>
      <c r="R916" s="195"/>
      <c r="S916" s="195"/>
      <c r="T916" s="180"/>
      <c r="U916" s="180"/>
      <c r="V916" s="200"/>
    </row>
    <row r="917" spans="2:22">
      <c r="B917" s="206" t="str">
        <f>IF('Formulario PPGR5'!$G917="","",CONCATENATE('Formulario PPGR5'!$C917,".",'Formulario PPGR5'!$D917,".",'Formulario PPGR5'!$E917,".",'Formulario PPGR5'!$F917))</f>
        <v/>
      </c>
      <c r="C917" s="206"/>
      <c r="D917" s="206" t="str">
        <f>IF('Formulario PPGR5'!$G917="","",'Formulario PPGR1'!#REF!)</f>
        <v/>
      </c>
      <c r="E917" s="206" t="str">
        <f>IF('Formulario PPGR5'!$G917="","",'Formulario PPGR1'!#REF!)</f>
        <v/>
      </c>
      <c r="F917" s="206" t="str">
        <f>IF('Formulario PPGR5'!$G917="","",'Formulario PPGR1'!#REF!)</f>
        <v/>
      </c>
      <c r="G917" s="192"/>
      <c r="H917" s="701"/>
      <c r="I917" s="734"/>
      <c r="J917" s="701"/>
      <c r="K917" s="698"/>
      <c r="L917" s="192"/>
      <c r="M917" s="211"/>
      <c r="N917" s="211"/>
      <c r="O917" s="212"/>
      <c r="P917" s="213"/>
      <c r="Q917" s="213"/>
      <c r="R917" s="195"/>
      <c r="S917" s="195"/>
      <c r="T917" s="180"/>
      <c r="U917" s="180"/>
      <c r="V917" s="200"/>
    </row>
    <row r="918" spans="2:22">
      <c r="B918" s="206" t="str">
        <f>IF('Formulario PPGR5'!$G918="","",CONCATENATE('Formulario PPGR5'!$C918,".",'Formulario PPGR5'!$D918,".",'Formulario PPGR5'!$E918,".",'Formulario PPGR5'!$F918))</f>
        <v/>
      </c>
      <c r="C918" s="206"/>
      <c r="D918" s="206" t="str">
        <f>IF('Formulario PPGR5'!$G918="","",'Formulario PPGR1'!#REF!)</f>
        <v/>
      </c>
      <c r="E918" s="206" t="str">
        <f>IF('Formulario PPGR5'!$G918="","",'Formulario PPGR1'!#REF!)</f>
        <v/>
      </c>
      <c r="F918" s="206" t="str">
        <f>IF('Formulario PPGR5'!$G918="","",'Formulario PPGR1'!#REF!)</f>
        <v/>
      </c>
      <c r="G918" s="192"/>
      <c r="H918" s="701"/>
      <c r="I918" s="734"/>
      <c r="J918" s="701"/>
      <c r="K918" s="698"/>
      <c r="L918" s="192"/>
      <c r="M918" s="211"/>
      <c r="N918" s="211"/>
      <c r="O918" s="212"/>
      <c r="P918" s="213"/>
      <c r="Q918" s="213"/>
      <c r="R918" s="195"/>
      <c r="S918" s="195"/>
      <c r="T918" s="180"/>
      <c r="U918" s="180"/>
      <c r="V918" s="200"/>
    </row>
    <row r="919" spans="2:22">
      <c r="B919" s="206" t="str">
        <f>IF('Formulario PPGR5'!$G919="","",CONCATENATE('Formulario PPGR5'!$C919,".",'Formulario PPGR5'!$D919,".",'Formulario PPGR5'!$E919,".",'Formulario PPGR5'!$F919))</f>
        <v/>
      </c>
      <c r="C919" s="206"/>
      <c r="D919" s="206" t="str">
        <f>IF('Formulario PPGR5'!$G919="","",'Formulario PPGR1'!#REF!)</f>
        <v/>
      </c>
      <c r="E919" s="206" t="str">
        <f>IF('Formulario PPGR5'!$G919="","",'Formulario PPGR1'!#REF!)</f>
        <v/>
      </c>
      <c r="F919" s="206" t="str">
        <f>IF('Formulario PPGR5'!$G919="","",'Formulario PPGR1'!#REF!)</f>
        <v/>
      </c>
      <c r="G919" s="192"/>
      <c r="H919" s="701"/>
      <c r="I919" s="734"/>
      <c r="J919" s="701"/>
      <c r="K919" s="698"/>
      <c r="L919" s="192"/>
      <c r="M919" s="211"/>
      <c r="N919" s="211"/>
      <c r="O919" s="212"/>
      <c r="P919" s="213"/>
      <c r="Q919" s="213"/>
      <c r="R919" s="195"/>
      <c r="S919" s="195"/>
      <c r="T919" s="180"/>
      <c r="U919" s="180"/>
      <c r="V919" s="200"/>
    </row>
    <row r="920" spans="2:22">
      <c r="B920" s="206" t="str">
        <f>IF('Formulario PPGR5'!$G920="","",CONCATENATE('Formulario PPGR5'!$C920,".",'Formulario PPGR5'!$D920,".",'Formulario PPGR5'!$E920,".",'Formulario PPGR5'!$F920))</f>
        <v/>
      </c>
      <c r="C920" s="206"/>
      <c r="D920" s="206" t="str">
        <f>IF('Formulario PPGR5'!$G920="","",'Formulario PPGR1'!#REF!)</f>
        <v/>
      </c>
      <c r="E920" s="206" t="str">
        <f>IF('Formulario PPGR5'!$G920="","",'Formulario PPGR1'!#REF!)</f>
        <v/>
      </c>
      <c r="F920" s="206" t="str">
        <f>IF('Formulario PPGR5'!$G920="","",'Formulario PPGR1'!#REF!)</f>
        <v/>
      </c>
      <c r="G920" s="192"/>
      <c r="H920" s="701"/>
      <c r="I920" s="734"/>
      <c r="J920" s="701"/>
      <c r="K920" s="698"/>
      <c r="L920" s="192"/>
      <c r="M920" s="211"/>
      <c r="N920" s="211"/>
      <c r="O920" s="212"/>
      <c r="P920" s="213"/>
      <c r="Q920" s="213"/>
      <c r="R920" s="195"/>
      <c r="S920" s="195"/>
      <c r="T920" s="180"/>
      <c r="U920" s="180"/>
      <c r="V920" s="200"/>
    </row>
    <row r="921" spans="2:22">
      <c r="B921" s="206" t="str">
        <f>IF('Formulario PPGR5'!$G921="","",CONCATENATE('Formulario PPGR5'!$C921,".",'Formulario PPGR5'!$D921,".",'Formulario PPGR5'!$E921,".",'Formulario PPGR5'!$F921))</f>
        <v/>
      </c>
      <c r="C921" s="206"/>
      <c r="D921" s="206" t="str">
        <f>IF('Formulario PPGR5'!$G921="","",'Formulario PPGR1'!#REF!)</f>
        <v/>
      </c>
      <c r="E921" s="206" t="str">
        <f>IF('Formulario PPGR5'!$G921="","",'Formulario PPGR1'!#REF!)</f>
        <v/>
      </c>
      <c r="F921" s="206" t="str">
        <f>IF('Formulario PPGR5'!$G921="","",'Formulario PPGR1'!#REF!)</f>
        <v/>
      </c>
      <c r="G921" s="192"/>
      <c r="H921" s="701"/>
      <c r="I921" s="734"/>
      <c r="J921" s="701"/>
      <c r="K921" s="698"/>
      <c r="L921" s="192"/>
      <c r="M921" s="211"/>
      <c r="N921" s="211"/>
      <c r="O921" s="212"/>
      <c r="P921" s="213"/>
      <c r="Q921" s="213"/>
      <c r="R921" s="195"/>
      <c r="S921" s="195"/>
      <c r="T921" s="180"/>
      <c r="U921" s="180"/>
      <c r="V921" s="200"/>
    </row>
    <row r="922" spans="2:22">
      <c r="B922" s="206" t="str">
        <f>IF('Formulario PPGR5'!$G922="","",CONCATENATE('Formulario PPGR5'!$C922,".",'Formulario PPGR5'!$D922,".",'Formulario PPGR5'!$E922,".",'Formulario PPGR5'!$F922))</f>
        <v/>
      </c>
      <c r="C922" s="206"/>
      <c r="D922" s="206" t="str">
        <f>IF('Formulario PPGR5'!$G922="","",'Formulario PPGR1'!#REF!)</f>
        <v/>
      </c>
      <c r="E922" s="206" t="str">
        <f>IF('Formulario PPGR5'!$G922="","",'Formulario PPGR1'!#REF!)</f>
        <v/>
      </c>
      <c r="F922" s="206" t="str">
        <f>IF('Formulario PPGR5'!$G922="","",'Formulario PPGR1'!#REF!)</f>
        <v/>
      </c>
      <c r="G922" s="192"/>
      <c r="H922" s="701"/>
      <c r="I922" s="734"/>
      <c r="J922" s="701"/>
      <c r="K922" s="698"/>
      <c r="L922" s="192"/>
      <c r="M922" s="211"/>
      <c r="N922" s="211"/>
      <c r="O922" s="212"/>
      <c r="P922" s="213"/>
      <c r="Q922" s="213"/>
      <c r="R922" s="195"/>
      <c r="S922" s="195"/>
      <c r="T922" s="180"/>
      <c r="U922" s="180"/>
      <c r="V922" s="200"/>
    </row>
    <row r="923" spans="2:22">
      <c r="B923" s="206" t="str">
        <f>IF('Formulario PPGR5'!$G923="","",CONCATENATE('Formulario PPGR5'!$C923,".",'Formulario PPGR5'!$D923,".",'Formulario PPGR5'!$E923,".",'Formulario PPGR5'!$F923))</f>
        <v/>
      </c>
      <c r="C923" s="206"/>
      <c r="D923" s="206" t="str">
        <f>IF('Formulario PPGR5'!$G923="","",'Formulario PPGR1'!#REF!)</f>
        <v/>
      </c>
      <c r="E923" s="206" t="str">
        <f>IF('Formulario PPGR5'!$G923="","",'Formulario PPGR1'!#REF!)</f>
        <v/>
      </c>
      <c r="F923" s="206" t="str">
        <f>IF('Formulario PPGR5'!$G923="","",'Formulario PPGR1'!#REF!)</f>
        <v/>
      </c>
      <c r="G923" s="192"/>
      <c r="H923" s="701"/>
      <c r="I923" s="734"/>
      <c r="J923" s="701"/>
      <c r="K923" s="698"/>
      <c r="L923" s="192"/>
      <c r="M923" s="211"/>
      <c r="N923" s="211"/>
      <c r="O923" s="212"/>
      <c r="P923" s="213"/>
      <c r="Q923" s="213"/>
      <c r="R923" s="195"/>
      <c r="S923" s="195"/>
      <c r="T923" s="180"/>
      <c r="U923" s="180"/>
      <c r="V923" s="200"/>
    </row>
    <row r="924" spans="2:22">
      <c r="B924" s="206" t="str">
        <f>IF('Formulario PPGR5'!$G924="","",CONCATENATE('Formulario PPGR5'!$C924,".",'Formulario PPGR5'!$D924,".",'Formulario PPGR5'!$E924,".",'Formulario PPGR5'!$F924))</f>
        <v/>
      </c>
      <c r="C924" s="206"/>
      <c r="D924" s="206" t="str">
        <f>IF('Formulario PPGR5'!$G924="","",'Formulario PPGR1'!#REF!)</f>
        <v/>
      </c>
      <c r="E924" s="206" t="str">
        <f>IF('Formulario PPGR5'!$G924="","",'Formulario PPGR1'!#REF!)</f>
        <v/>
      </c>
      <c r="F924" s="206" t="str">
        <f>IF('Formulario PPGR5'!$G924="","",'Formulario PPGR1'!#REF!)</f>
        <v/>
      </c>
      <c r="G924" s="192"/>
      <c r="H924" s="701"/>
      <c r="I924" s="734"/>
      <c r="J924" s="701"/>
      <c r="K924" s="698"/>
      <c r="L924" s="192"/>
      <c r="M924" s="211"/>
      <c r="N924" s="211"/>
      <c r="O924" s="212"/>
      <c r="P924" s="213"/>
      <c r="Q924" s="213"/>
      <c r="R924" s="195"/>
      <c r="S924" s="195"/>
      <c r="T924" s="180"/>
      <c r="U924" s="180"/>
      <c r="V924" s="200"/>
    </row>
    <row r="925" spans="2:22">
      <c r="B925" s="206" t="str">
        <f>IF('Formulario PPGR5'!$G925="","",CONCATENATE('Formulario PPGR5'!$C925,".",'Formulario PPGR5'!$D925,".",'Formulario PPGR5'!$E925,".",'Formulario PPGR5'!$F925))</f>
        <v/>
      </c>
      <c r="C925" s="206"/>
      <c r="D925" s="206" t="str">
        <f>IF('Formulario PPGR5'!$G925="","",'Formulario PPGR1'!#REF!)</f>
        <v/>
      </c>
      <c r="E925" s="206" t="str">
        <f>IF('Formulario PPGR5'!$G925="","",'Formulario PPGR1'!#REF!)</f>
        <v/>
      </c>
      <c r="F925" s="206" t="str">
        <f>IF('Formulario PPGR5'!$G925="","",'Formulario PPGR1'!#REF!)</f>
        <v/>
      </c>
      <c r="G925" s="192"/>
      <c r="H925" s="701"/>
      <c r="I925" s="734"/>
      <c r="J925" s="701"/>
      <c r="K925" s="698"/>
      <c r="L925" s="192"/>
      <c r="M925" s="211"/>
      <c r="N925" s="211"/>
      <c r="O925" s="212"/>
      <c r="P925" s="213"/>
      <c r="Q925" s="213"/>
      <c r="R925" s="195"/>
      <c r="S925" s="195"/>
      <c r="T925" s="180"/>
      <c r="U925" s="180"/>
      <c r="V925" s="200"/>
    </row>
    <row r="926" spans="2:22">
      <c r="B926" s="206" t="str">
        <f>IF('Formulario PPGR5'!$G926="","",CONCATENATE('Formulario PPGR5'!$C926,".",'Formulario PPGR5'!$D926,".",'Formulario PPGR5'!$E926,".",'Formulario PPGR5'!$F926))</f>
        <v/>
      </c>
      <c r="C926" s="206"/>
      <c r="D926" s="206" t="str">
        <f>IF('Formulario PPGR5'!$G926="","",'Formulario PPGR1'!#REF!)</f>
        <v/>
      </c>
      <c r="E926" s="206" t="str">
        <f>IF('Formulario PPGR5'!$G926="","",'Formulario PPGR1'!#REF!)</f>
        <v/>
      </c>
      <c r="F926" s="206" t="str">
        <f>IF('Formulario PPGR5'!$G926="","",'Formulario PPGR1'!#REF!)</f>
        <v/>
      </c>
      <c r="G926" s="192"/>
      <c r="H926" s="701"/>
      <c r="I926" s="734"/>
      <c r="J926" s="701"/>
      <c r="K926" s="701"/>
      <c r="L926" s="192"/>
      <c r="M926" s="211"/>
      <c r="N926" s="211"/>
      <c r="O926" s="212"/>
      <c r="P926" s="211"/>
      <c r="Q926" s="211"/>
      <c r="R926" s="194"/>
      <c r="S926" s="195"/>
      <c r="T926" s="180"/>
      <c r="U926" s="180"/>
      <c r="V926" s="200"/>
    </row>
    <row r="927" spans="2:22">
      <c r="B927" s="206" t="str">
        <f>IF('Formulario PPGR5'!$G927="","",CONCATENATE('Formulario PPGR5'!$C927,".",'Formulario PPGR5'!$D927,".",'Formulario PPGR5'!$E927,".",'Formulario PPGR5'!$F927))</f>
        <v/>
      </c>
      <c r="C927" s="206"/>
      <c r="D927" s="206" t="str">
        <f>IF('Formulario PPGR5'!$G927="","",'Formulario PPGR1'!#REF!)</f>
        <v/>
      </c>
      <c r="E927" s="206" t="str">
        <f>IF('Formulario PPGR5'!$G927="","",'Formulario PPGR1'!#REF!)</f>
        <v/>
      </c>
      <c r="F927" s="206" t="str">
        <f>IF('Formulario PPGR5'!$G927="","",'Formulario PPGR1'!#REF!)</f>
        <v/>
      </c>
      <c r="G927" s="192"/>
      <c r="H927" s="701"/>
      <c r="I927" s="734"/>
      <c r="J927" s="701"/>
      <c r="K927" s="699"/>
      <c r="L927" s="702"/>
      <c r="M927" s="703"/>
      <c r="N927" s="703"/>
      <c r="O927" s="212"/>
      <c r="P927" s="704"/>
      <c r="Q927" s="704"/>
      <c r="R927" s="700"/>
      <c r="S927" s="195"/>
      <c r="T927" s="180"/>
      <c r="U927" s="180"/>
      <c r="V927" s="200"/>
    </row>
    <row r="928" spans="2:22">
      <c r="B928" s="206" t="str">
        <f>IF('Formulario PPGR5'!$G928="","",CONCATENATE('Formulario PPGR5'!$C928,".",'Formulario PPGR5'!$D928,".",'Formulario PPGR5'!$E928,".",'Formulario PPGR5'!$F928))</f>
        <v/>
      </c>
      <c r="C928" s="206"/>
      <c r="D928" s="206" t="str">
        <f>IF('Formulario PPGR5'!$G928="","",'Formulario PPGR1'!#REF!)</f>
        <v/>
      </c>
      <c r="E928" s="206" t="str">
        <f>IF('Formulario PPGR5'!$G928="","",'Formulario PPGR1'!#REF!)</f>
        <v/>
      </c>
      <c r="F928" s="206" t="str">
        <f>IF('Formulario PPGR5'!$G928="","",'Formulario PPGR1'!#REF!)</f>
        <v/>
      </c>
      <c r="G928" s="192"/>
      <c r="H928" s="701"/>
      <c r="I928" s="734"/>
      <c r="J928" s="701"/>
      <c r="K928" s="699"/>
      <c r="L928" s="702"/>
      <c r="M928" s="703"/>
      <c r="N928" s="703"/>
      <c r="O928" s="212"/>
      <c r="P928" s="704"/>
      <c r="Q928" s="704"/>
      <c r="R928" s="700"/>
      <c r="S928" s="195"/>
      <c r="T928" s="180"/>
      <c r="U928" s="180"/>
      <c r="V928" s="200"/>
    </row>
    <row r="929" spans="2:22">
      <c r="B929" s="206" t="str">
        <f>IF('Formulario PPGR5'!$G929="","",CONCATENATE('Formulario PPGR5'!$C929,".",'Formulario PPGR5'!$D929,".",'Formulario PPGR5'!$E929,".",'Formulario PPGR5'!$F929))</f>
        <v/>
      </c>
      <c r="C929" s="206"/>
      <c r="D929" s="206" t="str">
        <f>IF('Formulario PPGR5'!$G929="","",'Formulario PPGR1'!#REF!)</f>
        <v/>
      </c>
      <c r="E929" s="206" t="str">
        <f>IF('Formulario PPGR5'!$G929="","",'Formulario PPGR1'!#REF!)</f>
        <v/>
      </c>
      <c r="F929" s="206" t="str">
        <f>IF('Formulario PPGR5'!$G929="","",'Formulario PPGR1'!#REF!)</f>
        <v/>
      </c>
      <c r="G929" s="192"/>
      <c r="H929" s="701"/>
      <c r="I929" s="734"/>
      <c r="J929" s="701"/>
      <c r="K929" s="699"/>
      <c r="L929" s="702"/>
      <c r="M929" s="703"/>
      <c r="N929" s="703"/>
      <c r="O929" s="212"/>
      <c r="P929" s="704"/>
      <c r="Q929" s="704"/>
      <c r="R929" s="700"/>
      <c r="S929" s="195"/>
      <c r="T929" s="180"/>
      <c r="U929" s="180"/>
      <c r="V929" s="200"/>
    </row>
    <row r="930" spans="2:22">
      <c r="B930" s="206" t="str">
        <f>IF('Formulario PPGR5'!$G930="","",CONCATENATE('Formulario PPGR5'!$C930,".",'Formulario PPGR5'!$D930,".",'Formulario PPGR5'!$E930,".",'Formulario PPGR5'!$F930))</f>
        <v/>
      </c>
      <c r="C930" s="206"/>
      <c r="D930" s="206" t="str">
        <f>IF('Formulario PPGR5'!$G930="","",'Formulario PPGR1'!#REF!)</f>
        <v/>
      </c>
      <c r="E930" s="206" t="str">
        <f>IF('Formulario PPGR5'!$G930="","",'Formulario PPGR1'!#REF!)</f>
        <v/>
      </c>
      <c r="F930" s="206" t="str">
        <f>IF('Formulario PPGR5'!$G930="","",'Formulario PPGR1'!#REF!)</f>
        <v/>
      </c>
      <c r="G930" s="192"/>
      <c r="H930" s="701"/>
      <c r="I930" s="734"/>
      <c r="J930" s="701"/>
      <c r="K930" s="699"/>
      <c r="L930" s="702"/>
      <c r="M930" s="703"/>
      <c r="N930" s="703"/>
      <c r="O930" s="212"/>
      <c r="P930" s="704"/>
      <c r="Q930" s="704"/>
      <c r="R930" s="700"/>
      <c r="S930" s="195"/>
      <c r="T930" s="180"/>
      <c r="U930" s="180"/>
      <c r="V930" s="200"/>
    </row>
    <row r="931" spans="2:22">
      <c r="B931" s="206" t="str">
        <f>IF('Formulario PPGR5'!$G931="","",CONCATENATE('Formulario PPGR5'!$C931,".",'Formulario PPGR5'!$D931,".",'Formulario PPGR5'!$E931,".",'Formulario PPGR5'!$F931))</f>
        <v/>
      </c>
      <c r="C931" s="206"/>
      <c r="D931" s="206" t="str">
        <f>IF('Formulario PPGR5'!$G931="","",'Formulario PPGR1'!#REF!)</f>
        <v/>
      </c>
      <c r="E931" s="206" t="str">
        <f>IF('Formulario PPGR5'!$G931="","",'Formulario PPGR1'!#REF!)</f>
        <v/>
      </c>
      <c r="F931" s="206" t="str">
        <f>IF('Formulario PPGR5'!$G931="","",'Formulario PPGR1'!#REF!)</f>
        <v/>
      </c>
      <c r="G931" s="192"/>
      <c r="H931" s="701"/>
      <c r="I931" s="734"/>
      <c r="J931" s="701"/>
      <c r="K931" s="698"/>
      <c r="L931" s="192"/>
      <c r="M931" s="211"/>
      <c r="N931" s="211"/>
      <c r="O931" s="212"/>
      <c r="P931" s="213"/>
      <c r="Q931" s="213"/>
      <c r="R931" s="195"/>
      <c r="S931" s="195"/>
      <c r="T931" s="180"/>
      <c r="U931" s="180"/>
      <c r="V931" s="200"/>
    </row>
    <row r="932" spans="2:22">
      <c r="B932" s="206" t="str">
        <f>IF('Formulario PPGR5'!$G932="","",CONCATENATE('Formulario PPGR5'!$C932,".",'Formulario PPGR5'!$D932,".",'Formulario PPGR5'!$E932,".",'Formulario PPGR5'!$F932))</f>
        <v/>
      </c>
      <c r="C932" s="206"/>
      <c r="D932" s="206" t="str">
        <f>IF('Formulario PPGR5'!$G932="","",'Formulario PPGR1'!#REF!)</f>
        <v/>
      </c>
      <c r="E932" s="206" t="str">
        <f>IF('Formulario PPGR5'!$G932="","",'Formulario PPGR1'!#REF!)</f>
        <v/>
      </c>
      <c r="F932" s="206" t="str">
        <f>IF('Formulario PPGR5'!$G932="","",'Formulario PPGR1'!#REF!)</f>
        <v/>
      </c>
      <c r="G932" s="192"/>
      <c r="H932" s="701"/>
      <c r="I932" s="734"/>
      <c r="J932" s="701"/>
      <c r="K932" s="698"/>
      <c r="L932" s="192"/>
      <c r="M932" s="211"/>
      <c r="N932" s="211"/>
      <c r="O932" s="212"/>
      <c r="P932" s="213"/>
      <c r="Q932" s="213"/>
      <c r="R932" s="195"/>
      <c r="S932" s="195"/>
      <c r="T932" s="180"/>
      <c r="U932" s="180"/>
      <c r="V932" s="200"/>
    </row>
    <row r="933" spans="2:22">
      <c r="B933" s="206" t="str">
        <f>IF('Formulario PPGR5'!$G933="","",CONCATENATE('Formulario PPGR5'!$C933,".",'Formulario PPGR5'!$D933,".",'Formulario PPGR5'!$E933,".",'Formulario PPGR5'!$F933))</f>
        <v/>
      </c>
      <c r="C933" s="206"/>
      <c r="D933" s="206" t="str">
        <f>IF('Formulario PPGR5'!$G933="","",'Formulario PPGR1'!#REF!)</f>
        <v/>
      </c>
      <c r="E933" s="206" t="str">
        <f>IF('Formulario PPGR5'!$G933="","",'Formulario PPGR1'!#REF!)</f>
        <v/>
      </c>
      <c r="F933" s="206" t="str">
        <f>IF('Formulario PPGR5'!$G933="","",'Formulario PPGR1'!#REF!)</f>
        <v/>
      </c>
      <c r="G933" s="192"/>
      <c r="H933" s="701"/>
      <c r="I933" s="734"/>
      <c r="J933" s="701"/>
      <c r="K933" s="698"/>
      <c r="L933" s="192"/>
      <c r="M933" s="211"/>
      <c r="N933" s="211"/>
      <c r="O933" s="212"/>
      <c r="P933" s="213"/>
      <c r="Q933" s="213"/>
      <c r="R933" s="195"/>
      <c r="S933" s="195"/>
      <c r="T933" s="180"/>
      <c r="U933" s="180"/>
      <c r="V933" s="200"/>
    </row>
    <row r="934" spans="2:22">
      <c r="B934" s="206" t="str">
        <f>IF('Formulario PPGR5'!$G934="","",CONCATENATE('Formulario PPGR5'!$C934,".",'Formulario PPGR5'!$D934,".",'Formulario PPGR5'!$E934,".",'Formulario PPGR5'!$F934))</f>
        <v/>
      </c>
      <c r="C934" s="206"/>
      <c r="D934" s="206" t="str">
        <f>IF('Formulario PPGR5'!$G934="","",'Formulario PPGR1'!#REF!)</f>
        <v/>
      </c>
      <c r="E934" s="206" t="str">
        <f>IF('Formulario PPGR5'!$G934="","",'Formulario PPGR1'!#REF!)</f>
        <v/>
      </c>
      <c r="F934" s="206" t="str">
        <f>IF('Formulario PPGR5'!$G934="","",'Formulario PPGR1'!#REF!)</f>
        <v/>
      </c>
      <c r="G934" s="192"/>
      <c r="H934" s="701"/>
      <c r="I934" s="734"/>
      <c r="J934" s="701"/>
      <c r="K934" s="698"/>
      <c r="L934" s="192"/>
      <c r="M934" s="211"/>
      <c r="N934" s="211"/>
      <c r="O934" s="212"/>
      <c r="P934" s="213"/>
      <c r="Q934" s="213"/>
      <c r="R934" s="195"/>
      <c r="S934" s="195"/>
      <c r="T934" s="180"/>
      <c r="U934" s="180"/>
      <c r="V934" s="200"/>
    </row>
    <row r="935" spans="2:22">
      <c r="B935" s="206" t="str">
        <f>IF('Formulario PPGR5'!$G935="","",CONCATENATE('Formulario PPGR5'!$C935,".",'Formulario PPGR5'!$D935,".",'Formulario PPGR5'!$E935,".",'Formulario PPGR5'!$F935))</f>
        <v/>
      </c>
      <c r="C935" s="206"/>
      <c r="D935" s="206" t="str">
        <f>IF('Formulario PPGR5'!$G935="","",'Formulario PPGR1'!#REF!)</f>
        <v/>
      </c>
      <c r="E935" s="206" t="str">
        <f>IF('Formulario PPGR5'!$G935="","",'Formulario PPGR1'!#REF!)</f>
        <v/>
      </c>
      <c r="F935" s="206" t="str">
        <f>IF('Formulario PPGR5'!$G935="","",'Formulario PPGR1'!#REF!)</f>
        <v/>
      </c>
      <c r="G935" s="192"/>
      <c r="H935" s="701"/>
      <c r="I935" s="734"/>
      <c r="J935" s="701"/>
      <c r="K935" s="698"/>
      <c r="L935" s="192"/>
      <c r="M935" s="211"/>
      <c r="N935" s="211"/>
      <c r="O935" s="212"/>
      <c r="P935" s="213"/>
      <c r="Q935" s="213"/>
      <c r="R935" s="195"/>
      <c r="S935" s="195"/>
      <c r="T935" s="180"/>
      <c r="U935" s="180"/>
      <c r="V935" s="200"/>
    </row>
    <row r="936" spans="2:22">
      <c r="B936" s="206" t="str">
        <f>IF('Formulario PPGR5'!$G936="","",CONCATENATE('Formulario PPGR5'!$C936,".",'Formulario PPGR5'!$D936,".",'Formulario PPGR5'!$E936,".",'Formulario PPGR5'!$F936))</f>
        <v/>
      </c>
      <c r="C936" s="206"/>
      <c r="D936" s="206" t="str">
        <f>IF('Formulario PPGR5'!$G936="","",'Formulario PPGR1'!#REF!)</f>
        <v/>
      </c>
      <c r="E936" s="206" t="str">
        <f>IF('Formulario PPGR5'!$G936="","",'Formulario PPGR1'!#REF!)</f>
        <v/>
      </c>
      <c r="F936" s="206" t="str">
        <f>IF('Formulario PPGR5'!$G936="","",'Formulario PPGR1'!#REF!)</f>
        <v/>
      </c>
      <c r="G936" s="192"/>
      <c r="H936" s="701"/>
      <c r="I936" s="734"/>
      <c r="J936" s="701"/>
      <c r="K936" s="698"/>
      <c r="L936" s="192"/>
      <c r="M936" s="211"/>
      <c r="N936" s="211"/>
      <c r="O936" s="212"/>
      <c r="P936" s="213"/>
      <c r="Q936" s="213"/>
      <c r="R936" s="195"/>
      <c r="S936" s="195"/>
      <c r="T936" s="180"/>
      <c r="U936" s="180"/>
      <c r="V936" s="200"/>
    </row>
    <row r="937" spans="2:22">
      <c r="B937" s="206" t="str">
        <f>IF('Formulario PPGR5'!$G937="","",CONCATENATE('Formulario PPGR5'!$C937,".",'Formulario PPGR5'!$D937,".",'Formulario PPGR5'!$E937,".",'Formulario PPGR5'!$F937))</f>
        <v/>
      </c>
      <c r="C937" s="206"/>
      <c r="D937" s="206" t="str">
        <f>IF('Formulario PPGR5'!$G937="","",'Formulario PPGR1'!#REF!)</f>
        <v/>
      </c>
      <c r="E937" s="206" t="str">
        <f>IF('Formulario PPGR5'!$G937="","",'Formulario PPGR1'!#REF!)</f>
        <v/>
      </c>
      <c r="F937" s="206" t="str">
        <f>IF('Formulario PPGR5'!$G937="","",'Formulario PPGR1'!#REF!)</f>
        <v/>
      </c>
      <c r="G937" s="192"/>
      <c r="H937" s="701"/>
      <c r="I937" s="734"/>
      <c r="J937" s="701"/>
      <c r="K937" s="698"/>
      <c r="L937" s="192"/>
      <c r="M937" s="211"/>
      <c r="N937" s="211"/>
      <c r="O937" s="212"/>
      <c r="P937" s="213"/>
      <c r="Q937" s="213"/>
      <c r="R937" s="195"/>
      <c r="S937" s="195"/>
      <c r="T937" s="180"/>
      <c r="U937" s="180"/>
      <c r="V937" s="200"/>
    </row>
    <row r="938" spans="2:22">
      <c r="B938" s="206" t="str">
        <f>IF('Formulario PPGR5'!$G938="","",CONCATENATE('Formulario PPGR5'!$C938,".",'Formulario PPGR5'!$D938,".",'Formulario PPGR5'!$E938,".",'Formulario PPGR5'!$F938))</f>
        <v/>
      </c>
      <c r="C938" s="206"/>
      <c r="D938" s="206" t="str">
        <f>IF('Formulario PPGR5'!$G938="","",'Formulario PPGR1'!#REF!)</f>
        <v/>
      </c>
      <c r="E938" s="206" t="str">
        <f>IF('Formulario PPGR5'!$G938="","",'Formulario PPGR1'!#REF!)</f>
        <v/>
      </c>
      <c r="F938" s="206" t="str">
        <f>IF('Formulario PPGR5'!$G938="","",'Formulario PPGR1'!#REF!)</f>
        <v/>
      </c>
      <c r="G938" s="192"/>
      <c r="H938" s="701"/>
      <c r="I938" s="734"/>
      <c r="J938" s="701"/>
      <c r="K938" s="701"/>
      <c r="L938" s="192"/>
      <c r="M938" s="211"/>
      <c r="N938" s="211"/>
      <c r="O938" s="212"/>
      <c r="P938" s="211"/>
      <c r="Q938" s="211"/>
      <c r="R938" s="194"/>
      <c r="S938" s="195"/>
      <c r="T938" s="180"/>
      <c r="U938" s="180"/>
      <c r="V938" s="200"/>
    </row>
    <row r="939" spans="2:22">
      <c r="B939" s="206" t="str">
        <f>IF('Formulario PPGR5'!$G939="","",CONCATENATE('Formulario PPGR5'!$C939,".",'Formulario PPGR5'!$D939,".",'Formulario PPGR5'!$E939,".",'Formulario PPGR5'!$F939))</f>
        <v/>
      </c>
      <c r="C939" s="206"/>
      <c r="D939" s="206" t="str">
        <f>IF('Formulario PPGR5'!$G939="","",'Formulario PPGR1'!#REF!)</f>
        <v/>
      </c>
      <c r="E939" s="206" t="str">
        <f>IF('Formulario PPGR5'!$G939="","",'Formulario PPGR1'!#REF!)</f>
        <v/>
      </c>
      <c r="F939" s="206" t="str">
        <f>IF('Formulario PPGR5'!$G939="","",'Formulario PPGR1'!#REF!)</f>
        <v/>
      </c>
      <c r="G939" s="192"/>
      <c r="H939" s="701"/>
      <c r="I939" s="734"/>
      <c r="J939" s="701"/>
      <c r="K939" s="699"/>
      <c r="L939" s="702"/>
      <c r="M939" s="703"/>
      <c r="N939" s="703"/>
      <c r="O939" s="212"/>
      <c r="P939" s="704"/>
      <c r="Q939" s="704"/>
      <c r="R939" s="700"/>
      <c r="S939" s="195"/>
      <c r="T939" s="180"/>
      <c r="U939" s="180"/>
      <c r="V939" s="200"/>
    </row>
    <row r="940" spans="2:22">
      <c r="B940" s="206" t="str">
        <f>IF('Formulario PPGR5'!$G940="","",CONCATENATE('Formulario PPGR5'!$C940,".",'Formulario PPGR5'!$D940,".",'Formulario PPGR5'!$E940,".",'Formulario PPGR5'!$F940))</f>
        <v/>
      </c>
      <c r="C940" s="206"/>
      <c r="D940" s="206" t="str">
        <f>IF('Formulario PPGR5'!$G940="","",'Formulario PPGR1'!#REF!)</f>
        <v/>
      </c>
      <c r="E940" s="206" t="str">
        <f>IF('Formulario PPGR5'!$G940="","",'Formulario PPGR1'!#REF!)</f>
        <v/>
      </c>
      <c r="F940" s="206" t="str">
        <f>IF('Formulario PPGR5'!$G940="","",'Formulario PPGR1'!#REF!)</f>
        <v/>
      </c>
      <c r="G940" s="192"/>
      <c r="H940" s="701"/>
      <c r="I940" s="734"/>
      <c r="J940" s="701"/>
      <c r="K940" s="699"/>
      <c r="L940" s="702"/>
      <c r="M940" s="703"/>
      <c r="N940" s="703"/>
      <c r="O940" s="212"/>
      <c r="P940" s="704"/>
      <c r="Q940" s="704"/>
      <c r="R940" s="700"/>
      <c r="S940" s="195"/>
      <c r="T940" s="180"/>
      <c r="U940" s="180"/>
      <c r="V940" s="200"/>
    </row>
    <row r="941" spans="2:22">
      <c r="B941" s="206" t="str">
        <f>IF('Formulario PPGR5'!$G941="","",CONCATENATE('Formulario PPGR5'!$C941,".",'Formulario PPGR5'!$D941,".",'Formulario PPGR5'!$E941,".",'Formulario PPGR5'!$F941))</f>
        <v/>
      </c>
      <c r="C941" s="206"/>
      <c r="D941" s="206" t="str">
        <f>IF('Formulario PPGR5'!$G941="","",'Formulario PPGR1'!#REF!)</f>
        <v/>
      </c>
      <c r="E941" s="206" t="str">
        <f>IF('Formulario PPGR5'!$G941="","",'Formulario PPGR1'!#REF!)</f>
        <v/>
      </c>
      <c r="F941" s="206" t="str">
        <f>IF('Formulario PPGR5'!$G941="","",'Formulario PPGR1'!#REF!)</f>
        <v/>
      </c>
      <c r="G941" s="192"/>
      <c r="H941" s="701"/>
      <c r="I941" s="734"/>
      <c r="J941" s="701"/>
      <c r="K941" s="699"/>
      <c r="L941" s="702"/>
      <c r="M941" s="703"/>
      <c r="N941" s="703"/>
      <c r="O941" s="212"/>
      <c r="P941" s="704"/>
      <c r="Q941" s="704"/>
      <c r="R941" s="700"/>
      <c r="S941" s="195"/>
      <c r="T941" s="180"/>
      <c r="U941" s="180"/>
      <c r="V941" s="200"/>
    </row>
    <row r="942" spans="2:22">
      <c r="B942" s="206" t="str">
        <f>IF('Formulario PPGR5'!$G942="","",CONCATENATE('Formulario PPGR5'!$C942,".",'Formulario PPGR5'!$D942,".",'Formulario PPGR5'!$E942,".",'Formulario PPGR5'!$F942))</f>
        <v/>
      </c>
      <c r="C942" s="206"/>
      <c r="D942" s="206" t="str">
        <f>IF('Formulario PPGR5'!$G942="","",'Formulario PPGR1'!#REF!)</f>
        <v/>
      </c>
      <c r="E942" s="206" t="str">
        <f>IF('Formulario PPGR5'!$G942="","",'Formulario PPGR1'!#REF!)</f>
        <v/>
      </c>
      <c r="F942" s="206" t="str">
        <f>IF('Formulario PPGR5'!$G942="","",'Formulario PPGR1'!#REF!)</f>
        <v/>
      </c>
      <c r="G942" s="192"/>
      <c r="H942" s="701"/>
      <c r="I942" s="734"/>
      <c r="J942" s="701"/>
      <c r="K942" s="699"/>
      <c r="L942" s="702"/>
      <c r="M942" s="703"/>
      <c r="N942" s="703"/>
      <c r="O942" s="212"/>
      <c r="P942" s="704"/>
      <c r="Q942" s="704"/>
      <c r="R942" s="700"/>
      <c r="S942" s="195"/>
      <c r="T942" s="180"/>
      <c r="U942" s="180"/>
      <c r="V942" s="200"/>
    </row>
    <row r="943" spans="2:22">
      <c r="B943" s="206" t="str">
        <f>IF('Formulario PPGR5'!$G943="","",CONCATENATE('Formulario PPGR5'!$C943,".",'Formulario PPGR5'!$D943,".",'Formulario PPGR5'!$E943,".",'Formulario PPGR5'!$F943))</f>
        <v/>
      </c>
      <c r="C943" s="206"/>
      <c r="D943" s="206" t="str">
        <f>IF('Formulario PPGR5'!$G943="","",'Formulario PPGR1'!#REF!)</f>
        <v/>
      </c>
      <c r="E943" s="206" t="str">
        <f>IF('Formulario PPGR5'!$G943="","",'Formulario PPGR1'!#REF!)</f>
        <v/>
      </c>
      <c r="F943" s="206" t="str">
        <f>IF('Formulario PPGR5'!$G943="","",'Formulario PPGR1'!#REF!)</f>
        <v/>
      </c>
      <c r="G943" s="192"/>
      <c r="H943" s="701"/>
      <c r="I943" s="734"/>
      <c r="J943" s="701"/>
      <c r="K943" s="699"/>
      <c r="L943" s="702"/>
      <c r="M943" s="703"/>
      <c r="N943" s="703"/>
      <c r="O943" s="212"/>
      <c r="P943" s="704"/>
      <c r="Q943" s="704"/>
      <c r="R943" s="700"/>
      <c r="S943" s="195"/>
      <c r="T943" s="180"/>
      <c r="U943" s="180"/>
      <c r="V943" s="200"/>
    </row>
    <row r="944" spans="2:22">
      <c r="B944" s="206" t="str">
        <f>IF('Formulario PPGR5'!$G944="","",CONCATENATE('Formulario PPGR5'!$C944,".",'Formulario PPGR5'!$D944,".",'Formulario PPGR5'!$E944,".",'Formulario PPGR5'!$F944))</f>
        <v/>
      </c>
      <c r="C944" s="206"/>
      <c r="D944" s="206" t="str">
        <f>IF('Formulario PPGR5'!$G944="","",'Formulario PPGR1'!#REF!)</f>
        <v/>
      </c>
      <c r="E944" s="206" t="str">
        <f>IF('Formulario PPGR5'!$G944="","",'Formulario PPGR1'!#REF!)</f>
        <v/>
      </c>
      <c r="F944" s="206" t="str">
        <f>IF('Formulario PPGR5'!$G944="","",'Formulario PPGR1'!#REF!)</f>
        <v/>
      </c>
      <c r="G944" s="192"/>
      <c r="H944" s="701"/>
      <c r="I944" s="734"/>
      <c r="J944" s="701"/>
      <c r="K944" s="699"/>
      <c r="L944" s="702"/>
      <c r="M944" s="703"/>
      <c r="N944" s="703"/>
      <c r="O944" s="212"/>
      <c r="P944" s="704"/>
      <c r="Q944" s="704"/>
      <c r="R944" s="700"/>
      <c r="S944" s="195"/>
      <c r="T944" s="180"/>
      <c r="U944" s="180"/>
      <c r="V944" s="200"/>
    </row>
    <row r="945" spans="2:22">
      <c r="B945" s="206" t="str">
        <f>IF('Formulario PPGR5'!$G945="","",CONCATENATE('Formulario PPGR5'!$C945,".",'Formulario PPGR5'!$D945,".",'Formulario PPGR5'!$E945,".",'Formulario PPGR5'!$F945))</f>
        <v/>
      </c>
      <c r="C945" s="206"/>
      <c r="D945" s="206" t="str">
        <f>IF('Formulario PPGR5'!$G945="","",'Formulario PPGR1'!#REF!)</f>
        <v/>
      </c>
      <c r="E945" s="206" t="str">
        <f>IF('Formulario PPGR5'!$G945="","",'Formulario PPGR1'!#REF!)</f>
        <v/>
      </c>
      <c r="F945" s="206" t="str">
        <f>IF('Formulario PPGR5'!$G945="","",'Formulario PPGR1'!#REF!)</f>
        <v/>
      </c>
      <c r="G945" s="192"/>
      <c r="H945" s="701"/>
      <c r="I945" s="734"/>
      <c r="J945" s="701"/>
      <c r="K945" s="699"/>
      <c r="L945" s="702"/>
      <c r="M945" s="703"/>
      <c r="N945" s="703"/>
      <c r="O945" s="212"/>
      <c r="P945" s="704"/>
      <c r="Q945" s="704"/>
      <c r="R945" s="700"/>
      <c r="S945" s="195"/>
      <c r="T945" s="180"/>
      <c r="U945" s="180"/>
      <c r="V945" s="200"/>
    </row>
    <row r="946" spans="2:22">
      <c r="B946" s="206" t="str">
        <f>IF('Formulario PPGR5'!$G946="","",CONCATENATE('Formulario PPGR5'!$C946,".",'Formulario PPGR5'!$D946,".",'Formulario PPGR5'!$E946,".",'Formulario PPGR5'!$F946))</f>
        <v/>
      </c>
      <c r="C946" s="206"/>
      <c r="D946" s="206" t="str">
        <f>IF('Formulario PPGR5'!$G946="","",'Formulario PPGR1'!#REF!)</f>
        <v/>
      </c>
      <c r="E946" s="206" t="str">
        <f>IF('Formulario PPGR5'!$G946="","",'Formulario PPGR1'!#REF!)</f>
        <v/>
      </c>
      <c r="F946" s="206" t="str">
        <f>IF('Formulario PPGR5'!$G946="","",'Formulario PPGR1'!#REF!)</f>
        <v/>
      </c>
      <c r="G946" s="192"/>
      <c r="H946" s="701"/>
      <c r="I946" s="734"/>
      <c r="J946" s="701"/>
      <c r="K946" s="699"/>
      <c r="L946" s="702"/>
      <c r="M946" s="703"/>
      <c r="N946" s="703"/>
      <c r="O946" s="212"/>
      <c r="P946" s="704"/>
      <c r="Q946" s="704"/>
      <c r="R946" s="700"/>
      <c r="S946" s="195"/>
      <c r="T946" s="180"/>
      <c r="U946" s="180"/>
      <c r="V946" s="200"/>
    </row>
    <row r="947" spans="2:22">
      <c r="B947" s="206" t="str">
        <f>IF('Formulario PPGR5'!$G947="","",CONCATENATE('Formulario PPGR5'!$C947,".",'Formulario PPGR5'!$D947,".",'Formulario PPGR5'!$E947,".",'Formulario PPGR5'!$F947))</f>
        <v/>
      </c>
      <c r="C947" s="206"/>
      <c r="D947" s="206" t="str">
        <f>IF('Formulario PPGR5'!$G947="","",'Formulario PPGR1'!#REF!)</f>
        <v/>
      </c>
      <c r="E947" s="206" t="str">
        <f>IF('Formulario PPGR5'!$G947="","",'Formulario PPGR1'!#REF!)</f>
        <v/>
      </c>
      <c r="F947" s="206" t="str">
        <f>IF('Formulario PPGR5'!$G947="","",'Formulario PPGR1'!#REF!)</f>
        <v/>
      </c>
      <c r="G947" s="192"/>
      <c r="H947" s="701"/>
      <c r="I947" s="734"/>
      <c r="J947" s="701"/>
      <c r="K947" s="699"/>
      <c r="L947" s="702"/>
      <c r="M947" s="703"/>
      <c r="N947" s="703"/>
      <c r="O947" s="212"/>
      <c r="P947" s="704"/>
      <c r="Q947" s="704"/>
      <c r="R947" s="700"/>
      <c r="S947" s="195"/>
      <c r="T947" s="180"/>
      <c r="U947" s="180"/>
      <c r="V947" s="200"/>
    </row>
    <row r="948" spans="2:22">
      <c r="B948" s="206" t="str">
        <f>IF('Formulario PPGR5'!$G948="","",CONCATENATE('Formulario PPGR5'!$C948,".",'Formulario PPGR5'!$D948,".",'Formulario PPGR5'!$E948,".",'Formulario PPGR5'!$F948))</f>
        <v/>
      </c>
      <c r="C948" s="206"/>
      <c r="D948" s="206" t="str">
        <f>IF('Formulario PPGR5'!$G948="","",'Formulario PPGR1'!#REF!)</f>
        <v/>
      </c>
      <c r="E948" s="206" t="str">
        <f>IF('Formulario PPGR5'!$G948="","",'Formulario PPGR1'!#REF!)</f>
        <v/>
      </c>
      <c r="F948" s="206" t="str">
        <f>IF('Formulario PPGR5'!$G948="","",'Formulario PPGR1'!#REF!)</f>
        <v/>
      </c>
      <c r="G948" s="192"/>
      <c r="H948" s="701"/>
      <c r="I948" s="734"/>
      <c r="J948" s="701"/>
      <c r="K948" s="699"/>
      <c r="L948" s="702"/>
      <c r="M948" s="703"/>
      <c r="N948" s="703"/>
      <c r="O948" s="212"/>
      <c r="P948" s="704"/>
      <c r="Q948" s="704"/>
      <c r="R948" s="700"/>
      <c r="S948" s="195"/>
      <c r="T948" s="180"/>
      <c r="U948" s="180"/>
      <c r="V948" s="200"/>
    </row>
    <row r="949" spans="2:22">
      <c r="B949" s="206" t="str">
        <f>IF('Formulario PPGR5'!$G949="","",CONCATENATE('Formulario PPGR5'!$C949,".",'Formulario PPGR5'!$D949,".",'Formulario PPGR5'!$E949,".",'Formulario PPGR5'!$F949))</f>
        <v/>
      </c>
      <c r="C949" s="206"/>
      <c r="D949" s="206" t="str">
        <f>IF('Formulario PPGR5'!$G949="","",'Formulario PPGR1'!#REF!)</f>
        <v/>
      </c>
      <c r="E949" s="206" t="str">
        <f>IF('Formulario PPGR5'!$G949="","",'Formulario PPGR1'!#REF!)</f>
        <v/>
      </c>
      <c r="F949" s="206" t="str">
        <f>IF('Formulario PPGR5'!$G949="","",'Formulario PPGR1'!#REF!)</f>
        <v/>
      </c>
      <c r="G949" s="192"/>
      <c r="H949" s="701"/>
      <c r="I949" s="734"/>
      <c r="J949" s="701"/>
      <c r="K949" s="699"/>
      <c r="L949" s="702"/>
      <c r="M949" s="703"/>
      <c r="N949" s="703"/>
      <c r="O949" s="212"/>
      <c r="P949" s="704"/>
      <c r="Q949" s="704"/>
      <c r="R949" s="700"/>
      <c r="S949" s="195"/>
      <c r="T949" s="180"/>
      <c r="U949" s="180"/>
      <c r="V949" s="200"/>
    </row>
    <row r="950" spans="2:22">
      <c r="B950" s="206" t="str">
        <f>IF('Formulario PPGR5'!$G950="","",CONCATENATE('Formulario PPGR5'!$C950,".",'Formulario PPGR5'!$D950,".",'Formulario PPGR5'!$E950,".",'Formulario PPGR5'!$F950))</f>
        <v/>
      </c>
      <c r="C950" s="206"/>
      <c r="D950" s="206" t="str">
        <f>IF('Formulario PPGR5'!$G950="","",'Formulario PPGR1'!#REF!)</f>
        <v/>
      </c>
      <c r="E950" s="206" t="str">
        <f>IF('Formulario PPGR5'!$G950="","",'Formulario PPGR1'!#REF!)</f>
        <v/>
      </c>
      <c r="F950" s="206" t="str">
        <f>IF('Formulario PPGR5'!$G950="","",'Formulario PPGR1'!#REF!)</f>
        <v/>
      </c>
      <c r="G950" s="192"/>
      <c r="H950" s="701"/>
      <c r="I950" s="734"/>
      <c r="J950" s="701"/>
      <c r="K950" s="698"/>
      <c r="L950" s="192"/>
      <c r="M950" s="211"/>
      <c r="N950" s="211"/>
      <c r="O950" s="212"/>
      <c r="P950" s="213"/>
      <c r="Q950" s="213"/>
      <c r="R950" s="195"/>
      <c r="S950" s="195"/>
      <c r="T950" s="180"/>
      <c r="U950" s="180"/>
      <c r="V950" s="200"/>
    </row>
    <row r="951" spans="2:22">
      <c r="B951" s="206" t="str">
        <f>IF('Formulario PPGR5'!$G951="","",CONCATENATE('Formulario PPGR5'!$C951,".",'Formulario PPGR5'!$D951,".",'Formulario PPGR5'!$E951,".",'Formulario PPGR5'!$F951))</f>
        <v/>
      </c>
      <c r="C951" s="206"/>
      <c r="D951" s="206" t="str">
        <f>IF('Formulario PPGR5'!$G951="","",'Formulario PPGR1'!#REF!)</f>
        <v/>
      </c>
      <c r="E951" s="206" t="str">
        <f>IF('Formulario PPGR5'!$G951="","",'Formulario PPGR1'!#REF!)</f>
        <v/>
      </c>
      <c r="F951" s="206" t="str">
        <f>IF('Formulario PPGR5'!$G951="","",'Formulario PPGR1'!#REF!)</f>
        <v/>
      </c>
      <c r="G951" s="192"/>
      <c r="H951" s="701"/>
      <c r="I951" s="734"/>
      <c r="J951" s="701"/>
      <c r="K951" s="698"/>
      <c r="L951" s="192"/>
      <c r="M951" s="211"/>
      <c r="N951" s="211"/>
      <c r="O951" s="212"/>
      <c r="P951" s="213"/>
      <c r="Q951" s="213"/>
      <c r="R951" s="195"/>
      <c r="S951" s="195"/>
      <c r="T951" s="180"/>
      <c r="U951" s="180"/>
      <c r="V951" s="200"/>
    </row>
    <row r="952" spans="2:22">
      <c r="B952" s="206" t="str">
        <f>IF('Formulario PPGR5'!$G952="","",CONCATENATE('Formulario PPGR5'!$C952,".",'Formulario PPGR5'!$D952,".",'Formulario PPGR5'!$E952,".",'Formulario PPGR5'!$F952))</f>
        <v/>
      </c>
      <c r="C952" s="206"/>
      <c r="D952" s="206" t="str">
        <f>IF('Formulario PPGR5'!$G952="","",'Formulario PPGR1'!#REF!)</f>
        <v/>
      </c>
      <c r="E952" s="206" t="str">
        <f>IF('Formulario PPGR5'!$G952="","",'Formulario PPGR1'!#REF!)</f>
        <v/>
      </c>
      <c r="F952" s="206" t="str">
        <f>IF('Formulario PPGR5'!$G952="","",'Formulario PPGR1'!#REF!)</f>
        <v/>
      </c>
      <c r="G952" s="192"/>
      <c r="H952" s="701"/>
      <c r="I952" s="734"/>
      <c r="J952" s="701"/>
      <c r="K952" s="698"/>
      <c r="L952" s="192"/>
      <c r="M952" s="211"/>
      <c r="N952" s="211"/>
      <c r="O952" s="212"/>
      <c r="P952" s="213"/>
      <c r="Q952" s="213"/>
      <c r="R952" s="195"/>
      <c r="S952" s="195"/>
      <c r="T952" s="180"/>
      <c r="U952" s="180"/>
      <c r="V952" s="200"/>
    </row>
    <row r="953" spans="2:22">
      <c r="B953" s="206" t="str">
        <f>IF('Formulario PPGR5'!$G953="","",CONCATENATE('Formulario PPGR5'!$C953,".",'Formulario PPGR5'!$D953,".",'Formulario PPGR5'!$E953,".",'Formulario PPGR5'!$F953))</f>
        <v/>
      </c>
      <c r="C953" s="206"/>
      <c r="D953" s="206" t="str">
        <f>IF('Formulario PPGR5'!$G953="","",'Formulario PPGR1'!#REF!)</f>
        <v/>
      </c>
      <c r="E953" s="206" t="str">
        <f>IF('Formulario PPGR5'!$G953="","",'Formulario PPGR1'!#REF!)</f>
        <v/>
      </c>
      <c r="F953" s="206" t="str">
        <f>IF('Formulario PPGR5'!$G953="","",'Formulario PPGR1'!#REF!)</f>
        <v/>
      </c>
      <c r="G953" s="192"/>
      <c r="H953" s="701"/>
      <c r="I953" s="734"/>
      <c r="J953" s="701"/>
      <c r="K953" s="698"/>
      <c r="L953" s="192"/>
      <c r="M953" s="211"/>
      <c r="N953" s="211"/>
      <c r="O953" s="212"/>
      <c r="P953" s="213"/>
      <c r="Q953" s="213"/>
      <c r="R953" s="195"/>
      <c r="S953" s="195"/>
      <c r="T953" s="180"/>
      <c r="U953" s="180"/>
      <c r="V953" s="200"/>
    </row>
    <row r="954" spans="2:22">
      <c r="B954" s="206" t="str">
        <f>IF('Formulario PPGR5'!$G954="","",CONCATENATE('Formulario PPGR5'!$C954,".",'Formulario PPGR5'!$D954,".",'Formulario PPGR5'!$E954,".",'Formulario PPGR5'!$F954))</f>
        <v/>
      </c>
      <c r="C954" s="206"/>
      <c r="D954" s="206" t="str">
        <f>IF('Formulario PPGR5'!$G954="","",'Formulario PPGR1'!#REF!)</f>
        <v/>
      </c>
      <c r="E954" s="206" t="str">
        <f>IF('Formulario PPGR5'!$G954="","",'Formulario PPGR1'!#REF!)</f>
        <v/>
      </c>
      <c r="F954" s="206" t="str">
        <f>IF('Formulario PPGR5'!$G954="","",'Formulario PPGR1'!#REF!)</f>
        <v/>
      </c>
      <c r="G954" s="192"/>
      <c r="H954" s="701"/>
      <c r="I954" s="734"/>
      <c r="J954" s="701"/>
      <c r="K954" s="698"/>
      <c r="L954" s="192"/>
      <c r="M954" s="211"/>
      <c r="N954" s="211"/>
      <c r="O954" s="212"/>
      <c r="P954" s="213"/>
      <c r="Q954" s="213"/>
      <c r="R954" s="195"/>
      <c r="S954" s="195"/>
      <c r="T954" s="180"/>
      <c r="U954" s="180"/>
      <c r="V954" s="200"/>
    </row>
    <row r="955" spans="2:22">
      <c r="B955" s="206" t="str">
        <f>IF('Formulario PPGR5'!$G955="","",CONCATENATE('Formulario PPGR5'!$C955,".",'Formulario PPGR5'!$D955,".",'Formulario PPGR5'!$E955,".",'Formulario PPGR5'!$F955))</f>
        <v/>
      </c>
      <c r="C955" s="206"/>
      <c r="D955" s="206" t="str">
        <f>IF('Formulario PPGR5'!$G955="","",'Formulario PPGR1'!#REF!)</f>
        <v/>
      </c>
      <c r="E955" s="206" t="str">
        <f>IF('Formulario PPGR5'!$G955="","",'Formulario PPGR1'!#REF!)</f>
        <v/>
      </c>
      <c r="F955" s="206" t="str">
        <f>IF('Formulario PPGR5'!$G955="","",'Formulario PPGR1'!#REF!)</f>
        <v/>
      </c>
      <c r="G955" s="192"/>
      <c r="H955" s="701"/>
      <c r="I955" s="734"/>
      <c r="J955" s="701"/>
      <c r="K955" s="698"/>
      <c r="L955" s="192"/>
      <c r="M955" s="211"/>
      <c r="N955" s="211"/>
      <c r="O955" s="212"/>
      <c r="P955" s="213"/>
      <c r="Q955" s="213"/>
      <c r="R955" s="195"/>
      <c r="S955" s="195"/>
      <c r="T955" s="180"/>
      <c r="U955" s="180"/>
      <c r="V955" s="200"/>
    </row>
    <row r="956" spans="2:22">
      <c r="B956" s="206" t="str">
        <f>IF('Formulario PPGR5'!$G956="","",CONCATENATE('Formulario PPGR5'!$C956,".",'Formulario PPGR5'!$D956,".",'Formulario PPGR5'!$E956,".",'Formulario PPGR5'!$F956))</f>
        <v/>
      </c>
      <c r="C956" s="206"/>
      <c r="D956" s="206" t="str">
        <f>IF('Formulario PPGR5'!$G956="","",'Formulario PPGR1'!#REF!)</f>
        <v/>
      </c>
      <c r="E956" s="206" t="str">
        <f>IF('Formulario PPGR5'!$G956="","",'Formulario PPGR1'!#REF!)</f>
        <v/>
      </c>
      <c r="F956" s="206" t="str">
        <f>IF('Formulario PPGR5'!$G956="","",'Formulario PPGR1'!#REF!)</f>
        <v/>
      </c>
      <c r="G956" s="192"/>
      <c r="H956" s="701"/>
      <c r="I956" s="734"/>
      <c r="J956" s="701"/>
      <c r="K956" s="698"/>
      <c r="L956" s="192"/>
      <c r="M956" s="211"/>
      <c r="N956" s="211"/>
      <c r="O956" s="212"/>
      <c r="P956" s="213"/>
      <c r="Q956" s="213"/>
      <c r="R956" s="195"/>
      <c r="S956" s="195"/>
      <c r="T956" s="180"/>
      <c r="U956" s="180"/>
      <c r="V956" s="200"/>
    </row>
    <row r="957" spans="2:22">
      <c r="B957" s="206" t="str">
        <f>IF('Formulario PPGR5'!$G957="","",CONCATENATE('Formulario PPGR5'!$C957,".",'Formulario PPGR5'!$D957,".",'Formulario PPGR5'!$E957,".",'Formulario PPGR5'!$F957))</f>
        <v/>
      </c>
      <c r="C957" s="206"/>
      <c r="D957" s="206" t="str">
        <f>IF('Formulario PPGR5'!$G957="","",'Formulario PPGR1'!#REF!)</f>
        <v/>
      </c>
      <c r="E957" s="206" t="str">
        <f>IF('Formulario PPGR5'!$G957="","",'Formulario PPGR1'!#REF!)</f>
        <v/>
      </c>
      <c r="F957" s="206" t="str">
        <f>IF('Formulario PPGR5'!$G957="","",'Formulario PPGR1'!#REF!)</f>
        <v/>
      </c>
      <c r="G957" s="192"/>
      <c r="H957" s="701"/>
      <c r="I957" s="734"/>
      <c r="J957" s="701"/>
      <c r="K957" s="698"/>
      <c r="L957" s="192"/>
      <c r="M957" s="211"/>
      <c r="N957" s="211"/>
      <c r="O957" s="212"/>
      <c r="P957" s="213"/>
      <c r="Q957" s="213"/>
      <c r="R957" s="195"/>
      <c r="S957" s="195"/>
      <c r="T957" s="180"/>
      <c r="U957" s="180"/>
      <c r="V957" s="200"/>
    </row>
    <row r="958" spans="2:22">
      <c r="B958" s="206" t="str">
        <f>IF('Formulario PPGR5'!$G958="","",CONCATENATE('Formulario PPGR5'!$C958,".",'Formulario PPGR5'!$D958,".",'Formulario PPGR5'!$E958,".",'Formulario PPGR5'!$F958))</f>
        <v/>
      </c>
      <c r="C958" s="206"/>
      <c r="D958" s="206" t="str">
        <f>IF('Formulario PPGR5'!$G958="","",'Formulario PPGR1'!#REF!)</f>
        <v/>
      </c>
      <c r="E958" s="206" t="str">
        <f>IF('Formulario PPGR5'!$G958="","",'Formulario PPGR1'!#REF!)</f>
        <v/>
      </c>
      <c r="F958" s="206" t="str">
        <f>IF('Formulario PPGR5'!$G958="","",'Formulario PPGR1'!#REF!)</f>
        <v/>
      </c>
      <c r="G958" s="192"/>
      <c r="H958" s="701"/>
      <c r="I958" s="734"/>
      <c r="J958" s="701"/>
      <c r="K958" s="698"/>
      <c r="L958" s="192"/>
      <c r="M958" s="211"/>
      <c r="N958" s="211"/>
      <c r="O958" s="212"/>
      <c r="P958" s="213"/>
      <c r="Q958" s="213"/>
      <c r="R958" s="195"/>
      <c r="S958" s="195"/>
      <c r="T958" s="180"/>
      <c r="U958" s="180"/>
      <c r="V958" s="200"/>
    </row>
    <row r="959" spans="2:22">
      <c r="B959" s="206" t="str">
        <f>IF('Formulario PPGR5'!$G959="","",CONCATENATE('Formulario PPGR5'!$C959,".",'Formulario PPGR5'!$D959,".",'Formulario PPGR5'!$E959,".",'Formulario PPGR5'!$F959))</f>
        <v/>
      </c>
      <c r="C959" s="206"/>
      <c r="D959" s="206" t="str">
        <f>IF('Formulario PPGR5'!$G959="","",'Formulario PPGR1'!#REF!)</f>
        <v/>
      </c>
      <c r="E959" s="206" t="str">
        <f>IF('Formulario PPGR5'!$G959="","",'Formulario PPGR1'!#REF!)</f>
        <v/>
      </c>
      <c r="F959" s="206" t="str">
        <f>IF('Formulario PPGR5'!$G959="","",'Formulario PPGR1'!#REF!)</f>
        <v/>
      </c>
      <c r="G959" s="192"/>
      <c r="H959" s="701"/>
      <c r="I959" s="734"/>
      <c r="J959" s="701"/>
      <c r="K959" s="698"/>
      <c r="L959" s="192"/>
      <c r="M959" s="211"/>
      <c r="N959" s="211"/>
      <c r="O959" s="212"/>
      <c r="P959" s="213"/>
      <c r="Q959" s="213"/>
      <c r="R959" s="195"/>
      <c r="S959" s="195"/>
      <c r="T959" s="180"/>
      <c r="U959" s="180"/>
      <c r="V959" s="200"/>
    </row>
    <row r="960" spans="2:22">
      <c r="B960" s="206" t="str">
        <f>IF('Formulario PPGR5'!$G960="","",CONCATENATE('Formulario PPGR5'!$C960,".",'Formulario PPGR5'!$D960,".",'Formulario PPGR5'!$E960,".",'Formulario PPGR5'!$F960))</f>
        <v/>
      </c>
      <c r="C960" s="206"/>
      <c r="D960" s="206" t="str">
        <f>IF('Formulario PPGR5'!$G960="","",'Formulario PPGR1'!#REF!)</f>
        <v/>
      </c>
      <c r="E960" s="206" t="str">
        <f>IF('Formulario PPGR5'!$G960="","",'Formulario PPGR1'!#REF!)</f>
        <v/>
      </c>
      <c r="F960" s="206" t="str">
        <f>IF('Formulario PPGR5'!$G960="","",'Formulario PPGR1'!#REF!)</f>
        <v/>
      </c>
      <c r="G960" s="192"/>
      <c r="H960" s="701"/>
      <c r="I960" s="734"/>
      <c r="J960" s="701"/>
      <c r="K960" s="698"/>
      <c r="L960" s="192"/>
      <c r="M960" s="211"/>
      <c r="N960" s="211"/>
      <c r="O960" s="212"/>
      <c r="P960" s="213"/>
      <c r="Q960" s="213"/>
      <c r="R960" s="195"/>
      <c r="S960" s="195"/>
      <c r="T960" s="180"/>
      <c r="U960" s="180"/>
      <c r="V960" s="200"/>
    </row>
    <row r="961" spans="2:22">
      <c r="B961" s="206" t="str">
        <f>IF('Formulario PPGR5'!$G961="","",CONCATENATE('Formulario PPGR5'!$C961,".",'Formulario PPGR5'!$D961,".",'Formulario PPGR5'!$E961,".",'Formulario PPGR5'!$F961))</f>
        <v/>
      </c>
      <c r="C961" s="206"/>
      <c r="D961" s="206" t="str">
        <f>IF('Formulario PPGR5'!$G961="","",'Formulario PPGR1'!#REF!)</f>
        <v/>
      </c>
      <c r="E961" s="206" t="str">
        <f>IF('Formulario PPGR5'!$G961="","",'Formulario PPGR1'!#REF!)</f>
        <v/>
      </c>
      <c r="F961" s="206" t="str">
        <f>IF('Formulario PPGR5'!$G961="","",'Formulario PPGR1'!#REF!)</f>
        <v/>
      </c>
      <c r="G961" s="192"/>
      <c r="H961" s="701"/>
      <c r="I961" s="734"/>
      <c r="J961" s="701"/>
      <c r="K961" s="698"/>
      <c r="L961" s="192"/>
      <c r="M961" s="211"/>
      <c r="N961" s="211"/>
      <c r="O961" s="212"/>
      <c r="P961" s="213"/>
      <c r="Q961" s="213"/>
      <c r="R961" s="195"/>
      <c r="S961" s="195"/>
      <c r="T961" s="180"/>
      <c r="U961" s="180"/>
      <c r="V961" s="200"/>
    </row>
    <row r="962" spans="2:22">
      <c r="B962" s="206" t="str">
        <f>IF('Formulario PPGR5'!$G962="","",CONCATENATE('Formulario PPGR5'!$C962,".",'Formulario PPGR5'!$D962,".",'Formulario PPGR5'!$E962,".",'Formulario PPGR5'!$F962))</f>
        <v/>
      </c>
      <c r="C962" s="206"/>
      <c r="D962" s="206" t="str">
        <f>IF('Formulario PPGR5'!$G962="","",'Formulario PPGR1'!#REF!)</f>
        <v/>
      </c>
      <c r="E962" s="206" t="str">
        <f>IF('Formulario PPGR5'!$G962="","",'Formulario PPGR1'!#REF!)</f>
        <v/>
      </c>
      <c r="F962" s="206" t="str">
        <f>IF('Formulario PPGR5'!$G962="","",'Formulario PPGR1'!#REF!)</f>
        <v/>
      </c>
      <c r="G962" s="192"/>
      <c r="H962" s="701"/>
      <c r="I962" s="734"/>
      <c r="J962" s="701"/>
      <c r="K962" s="698"/>
      <c r="L962" s="192"/>
      <c r="M962" s="211"/>
      <c r="N962" s="211"/>
      <c r="O962" s="212"/>
      <c r="P962" s="213"/>
      <c r="Q962" s="213"/>
      <c r="R962" s="195"/>
      <c r="S962" s="195"/>
      <c r="T962" s="180"/>
      <c r="U962" s="180"/>
      <c r="V962" s="200"/>
    </row>
    <row r="963" spans="2:22">
      <c r="B963" s="206" t="str">
        <f>IF('Formulario PPGR5'!$G963="","",CONCATENATE('Formulario PPGR5'!$C963,".",'Formulario PPGR5'!$D963,".",'Formulario PPGR5'!$E963,".",'Formulario PPGR5'!$F963))</f>
        <v/>
      </c>
      <c r="C963" s="206"/>
      <c r="D963" s="206" t="str">
        <f>IF('Formulario PPGR5'!$G963="","",'Formulario PPGR1'!#REF!)</f>
        <v/>
      </c>
      <c r="E963" s="206" t="str">
        <f>IF('Formulario PPGR5'!$G963="","",'Formulario PPGR1'!#REF!)</f>
        <v/>
      </c>
      <c r="F963" s="206" t="str">
        <f>IF('Formulario PPGR5'!$G963="","",'Formulario PPGR1'!#REF!)</f>
        <v/>
      </c>
      <c r="G963" s="192"/>
      <c r="H963" s="701"/>
      <c r="I963" s="734"/>
      <c r="J963" s="701"/>
      <c r="K963" s="698"/>
      <c r="L963" s="192"/>
      <c r="M963" s="211"/>
      <c r="N963" s="211"/>
      <c r="O963" s="212"/>
      <c r="P963" s="213"/>
      <c r="Q963" s="213"/>
      <c r="R963" s="195"/>
      <c r="S963" s="195"/>
      <c r="T963" s="180"/>
      <c r="U963" s="180"/>
      <c r="V963" s="200"/>
    </row>
    <row r="964" spans="2:22">
      <c r="B964" s="206" t="str">
        <f>IF('Formulario PPGR5'!$G964="","",CONCATENATE('Formulario PPGR5'!$C964,".",'Formulario PPGR5'!$D964,".",'Formulario PPGR5'!$E964,".",'Formulario PPGR5'!$F964))</f>
        <v/>
      </c>
      <c r="C964" s="206"/>
      <c r="D964" s="206" t="str">
        <f>IF('Formulario PPGR5'!$G964="","",'Formulario PPGR1'!#REF!)</f>
        <v/>
      </c>
      <c r="E964" s="206" t="str">
        <f>IF('Formulario PPGR5'!$G964="","",'Formulario PPGR1'!#REF!)</f>
        <v/>
      </c>
      <c r="F964" s="206" t="str">
        <f>IF('Formulario PPGR5'!$G964="","",'Formulario PPGR1'!#REF!)</f>
        <v/>
      </c>
      <c r="G964" s="192"/>
      <c r="H964" s="701"/>
      <c r="I964" s="734"/>
      <c r="J964" s="701"/>
      <c r="K964" s="698"/>
      <c r="L964" s="192"/>
      <c r="M964" s="211"/>
      <c r="N964" s="211"/>
      <c r="O964" s="212"/>
      <c r="P964" s="213"/>
      <c r="Q964" s="213"/>
      <c r="R964" s="195"/>
      <c r="S964" s="195"/>
      <c r="T964" s="180"/>
      <c r="U964" s="180"/>
      <c r="V964" s="200"/>
    </row>
    <row r="965" spans="2:22">
      <c r="B965" s="206" t="str">
        <f>IF('Formulario PPGR5'!$G965="","",CONCATENATE('Formulario PPGR5'!$C965,".",'Formulario PPGR5'!$D965,".",'Formulario PPGR5'!$E965,".",'Formulario PPGR5'!$F965))</f>
        <v/>
      </c>
      <c r="C965" s="206"/>
      <c r="D965" s="206" t="str">
        <f>IF('Formulario PPGR5'!$G965="","",'Formulario PPGR1'!#REF!)</f>
        <v/>
      </c>
      <c r="E965" s="206" t="str">
        <f>IF('Formulario PPGR5'!$G965="","",'Formulario PPGR1'!#REF!)</f>
        <v/>
      </c>
      <c r="F965" s="206" t="str">
        <f>IF('Formulario PPGR5'!$G965="","",'Formulario PPGR1'!#REF!)</f>
        <v/>
      </c>
      <c r="G965" s="192"/>
      <c r="H965" s="701"/>
      <c r="I965" s="734"/>
      <c r="J965" s="701"/>
      <c r="K965" s="698"/>
      <c r="L965" s="192"/>
      <c r="M965" s="211"/>
      <c r="N965" s="211"/>
      <c r="O965" s="212"/>
      <c r="P965" s="213"/>
      <c r="Q965" s="213"/>
      <c r="R965" s="195"/>
      <c r="S965" s="195"/>
      <c r="T965" s="180"/>
      <c r="U965" s="180"/>
      <c r="V965" s="200"/>
    </row>
    <row r="966" spans="2:22">
      <c r="B966" s="206" t="str">
        <f>IF('Formulario PPGR5'!$G966="","",CONCATENATE('Formulario PPGR5'!$C966,".",'Formulario PPGR5'!$D966,".",'Formulario PPGR5'!$E966,".",'Formulario PPGR5'!$F966))</f>
        <v/>
      </c>
      <c r="C966" s="206"/>
      <c r="D966" s="206" t="str">
        <f>IF('Formulario PPGR5'!$G966="","",'Formulario PPGR1'!#REF!)</f>
        <v/>
      </c>
      <c r="E966" s="206" t="str">
        <f>IF('Formulario PPGR5'!$G966="","",'Formulario PPGR1'!#REF!)</f>
        <v/>
      </c>
      <c r="F966" s="206" t="str">
        <f>IF('Formulario PPGR5'!$G966="","",'Formulario PPGR1'!#REF!)</f>
        <v/>
      </c>
      <c r="G966" s="192"/>
      <c r="H966" s="701"/>
      <c r="I966" s="734"/>
      <c r="J966" s="701"/>
      <c r="K966" s="698"/>
      <c r="L966" s="192"/>
      <c r="M966" s="211"/>
      <c r="N966" s="211"/>
      <c r="O966" s="212"/>
      <c r="P966" s="213"/>
      <c r="Q966" s="213"/>
      <c r="R966" s="195"/>
      <c r="S966" s="195"/>
      <c r="T966" s="180"/>
      <c r="U966" s="180"/>
      <c r="V966" s="200"/>
    </row>
    <row r="967" spans="2:22">
      <c r="B967" s="206" t="str">
        <f>IF('Formulario PPGR5'!$G967="","",CONCATENATE('Formulario PPGR5'!$C967,".",'Formulario PPGR5'!$D967,".",'Formulario PPGR5'!$E967,".",'Formulario PPGR5'!$F967))</f>
        <v/>
      </c>
      <c r="C967" s="206"/>
      <c r="D967" s="206" t="str">
        <f>IF('Formulario PPGR5'!$G967="","",'Formulario PPGR1'!#REF!)</f>
        <v/>
      </c>
      <c r="E967" s="206" t="str">
        <f>IF('Formulario PPGR5'!$G967="","",'Formulario PPGR1'!#REF!)</f>
        <v/>
      </c>
      <c r="F967" s="206" t="str">
        <f>IF('Formulario PPGR5'!$G967="","",'Formulario PPGR1'!#REF!)</f>
        <v/>
      </c>
      <c r="G967" s="192"/>
      <c r="H967" s="701"/>
      <c r="I967" s="734"/>
      <c r="J967" s="701"/>
      <c r="K967" s="698"/>
      <c r="L967" s="192"/>
      <c r="M967" s="211"/>
      <c r="N967" s="211"/>
      <c r="O967" s="212"/>
      <c r="P967" s="213"/>
      <c r="Q967" s="213"/>
      <c r="R967" s="195"/>
      <c r="S967" s="195"/>
      <c r="T967" s="180"/>
      <c r="U967" s="180"/>
      <c r="V967" s="200"/>
    </row>
    <row r="968" spans="2:22">
      <c r="B968" s="206" t="str">
        <f>IF('Formulario PPGR5'!$G968="","",CONCATENATE('Formulario PPGR5'!$C968,".",'Formulario PPGR5'!$D968,".",'Formulario PPGR5'!$E968,".",'Formulario PPGR5'!$F968))</f>
        <v/>
      </c>
      <c r="C968" s="206"/>
      <c r="D968" s="206" t="str">
        <f>IF('Formulario PPGR5'!$G968="","",'Formulario PPGR1'!#REF!)</f>
        <v/>
      </c>
      <c r="E968" s="206" t="str">
        <f>IF('Formulario PPGR5'!$G968="","",'Formulario PPGR1'!#REF!)</f>
        <v/>
      </c>
      <c r="F968" s="206" t="str">
        <f>IF('Formulario PPGR5'!$G968="","",'Formulario PPGR1'!#REF!)</f>
        <v/>
      </c>
      <c r="G968" s="192"/>
      <c r="H968" s="701"/>
      <c r="I968" s="734"/>
      <c r="J968" s="701"/>
      <c r="K968" s="698"/>
      <c r="L968" s="192"/>
      <c r="M968" s="211"/>
      <c r="N968" s="211"/>
      <c r="O968" s="212"/>
      <c r="P968" s="213"/>
      <c r="Q968" s="213"/>
      <c r="R968" s="195"/>
      <c r="S968" s="195"/>
      <c r="T968" s="180"/>
      <c r="U968" s="180"/>
      <c r="V968" s="200"/>
    </row>
    <row r="969" spans="2:22">
      <c r="B969" s="206" t="str">
        <f>IF('Formulario PPGR5'!$G969="","",CONCATENATE('Formulario PPGR5'!$C969,".",'Formulario PPGR5'!$D969,".",'Formulario PPGR5'!$E969,".",'Formulario PPGR5'!$F969))</f>
        <v/>
      </c>
      <c r="C969" s="206"/>
      <c r="D969" s="206" t="str">
        <f>IF('Formulario PPGR5'!$G969="","",'Formulario PPGR1'!#REF!)</f>
        <v/>
      </c>
      <c r="E969" s="206" t="str">
        <f>IF('Formulario PPGR5'!$G969="","",'Formulario PPGR1'!#REF!)</f>
        <v/>
      </c>
      <c r="F969" s="206" t="str">
        <f>IF('Formulario PPGR5'!$G969="","",'Formulario PPGR1'!#REF!)</f>
        <v/>
      </c>
      <c r="G969" s="192"/>
      <c r="H969" s="701"/>
      <c r="I969" s="734"/>
      <c r="J969" s="701"/>
      <c r="K969" s="698"/>
      <c r="L969" s="192"/>
      <c r="M969" s="211"/>
      <c r="N969" s="211"/>
      <c r="O969" s="212"/>
      <c r="P969" s="213"/>
      <c r="Q969" s="213"/>
      <c r="R969" s="195"/>
      <c r="S969" s="195"/>
      <c r="T969" s="180"/>
      <c r="U969" s="180"/>
      <c r="V969" s="200"/>
    </row>
    <row r="970" spans="2:22">
      <c r="B970" s="206" t="str">
        <f>IF('Formulario PPGR5'!$G970="","",CONCATENATE('Formulario PPGR5'!$C970,".",'Formulario PPGR5'!$D970,".",'Formulario PPGR5'!$E970,".",'Formulario PPGR5'!$F970))</f>
        <v/>
      </c>
      <c r="C970" s="206"/>
      <c r="D970" s="206" t="str">
        <f>IF('Formulario PPGR5'!$G970="","",'Formulario PPGR1'!#REF!)</f>
        <v/>
      </c>
      <c r="E970" s="206" t="str">
        <f>IF('Formulario PPGR5'!$G970="","",'Formulario PPGR1'!#REF!)</f>
        <v/>
      </c>
      <c r="F970" s="206" t="str">
        <f>IF('Formulario PPGR5'!$G970="","",'Formulario PPGR1'!#REF!)</f>
        <v/>
      </c>
      <c r="G970" s="192"/>
      <c r="H970" s="701"/>
      <c r="I970" s="734"/>
      <c r="J970" s="701"/>
      <c r="K970" s="699"/>
      <c r="L970" s="702"/>
      <c r="M970" s="703"/>
      <c r="N970" s="703"/>
      <c r="O970" s="212"/>
      <c r="P970" s="704"/>
      <c r="Q970" s="704"/>
      <c r="R970" s="700"/>
      <c r="S970" s="195"/>
      <c r="T970" s="180"/>
      <c r="U970" s="180"/>
      <c r="V970" s="200"/>
    </row>
    <row r="971" spans="2:22">
      <c r="B971" s="206" t="str">
        <f>IF('Formulario PPGR5'!$G971="","",CONCATENATE('Formulario PPGR5'!$C971,".",'Formulario PPGR5'!$D971,".",'Formulario PPGR5'!$E971,".",'Formulario PPGR5'!$F971))</f>
        <v/>
      </c>
      <c r="C971" s="206"/>
      <c r="D971" s="206" t="str">
        <f>IF('Formulario PPGR5'!$G971="","",'Formulario PPGR1'!#REF!)</f>
        <v/>
      </c>
      <c r="E971" s="206" t="str">
        <f>IF('Formulario PPGR5'!$G971="","",'Formulario PPGR1'!#REF!)</f>
        <v/>
      </c>
      <c r="F971" s="206" t="str">
        <f>IF('Formulario PPGR5'!$G971="","",'Formulario PPGR1'!#REF!)</f>
        <v/>
      </c>
      <c r="G971" s="192"/>
      <c r="H971" s="701"/>
      <c r="I971" s="734"/>
      <c r="J971" s="701"/>
      <c r="K971" s="701"/>
      <c r="L971" s="192"/>
      <c r="M971" s="211"/>
      <c r="N971" s="211"/>
      <c r="O971" s="212"/>
      <c r="P971" s="211"/>
      <c r="Q971" s="211"/>
      <c r="R971" s="194"/>
      <c r="S971" s="195"/>
      <c r="T971" s="180"/>
      <c r="U971" s="180"/>
      <c r="V971" s="200"/>
    </row>
    <row r="972" spans="2:22">
      <c r="B972" s="206" t="str">
        <f>IF('Formulario PPGR5'!$G972="","",CONCATENATE('Formulario PPGR5'!$C972,".",'Formulario PPGR5'!$D972,".",'Formulario PPGR5'!$E972,".",'Formulario PPGR5'!$F972))</f>
        <v/>
      </c>
      <c r="C972" s="206"/>
      <c r="D972" s="206" t="str">
        <f>IF('Formulario PPGR5'!$G972="","",'Formulario PPGR1'!#REF!)</f>
        <v/>
      </c>
      <c r="E972" s="206" t="str">
        <f>IF('Formulario PPGR5'!$G972="","",'Formulario PPGR1'!#REF!)</f>
        <v/>
      </c>
      <c r="F972" s="206" t="str">
        <f>IF('Formulario PPGR5'!$G972="","",'Formulario PPGR1'!#REF!)</f>
        <v/>
      </c>
      <c r="G972" s="192"/>
      <c r="H972" s="701"/>
      <c r="I972" s="734"/>
      <c r="J972" s="701"/>
      <c r="K972" s="698"/>
      <c r="L972" s="192"/>
      <c r="M972" s="211"/>
      <c r="N972" s="211"/>
      <c r="O972" s="212"/>
      <c r="P972" s="213"/>
      <c r="Q972" s="213"/>
      <c r="R972" s="195"/>
      <c r="S972" s="195"/>
      <c r="T972" s="180"/>
      <c r="U972" s="180"/>
      <c r="V972" s="200"/>
    </row>
    <row r="973" spans="2:22">
      <c r="B973" s="206" t="str">
        <f>IF('Formulario PPGR5'!$G973="","",CONCATENATE('Formulario PPGR5'!$C973,".",'Formulario PPGR5'!$D973,".",'Formulario PPGR5'!$E973,".",'Formulario PPGR5'!$F973))</f>
        <v/>
      </c>
      <c r="C973" s="206"/>
      <c r="D973" s="206" t="str">
        <f>IF('Formulario PPGR5'!$G973="","",'Formulario PPGR1'!#REF!)</f>
        <v/>
      </c>
      <c r="E973" s="206" t="str">
        <f>IF('Formulario PPGR5'!$G973="","",'Formulario PPGR1'!#REF!)</f>
        <v/>
      </c>
      <c r="F973" s="206" t="str">
        <f>IF('Formulario PPGR5'!$G973="","",'Formulario PPGR1'!#REF!)</f>
        <v/>
      </c>
      <c r="G973" s="192"/>
      <c r="H973" s="701"/>
      <c r="I973" s="734"/>
      <c r="J973" s="701"/>
      <c r="K973" s="698"/>
      <c r="L973" s="192"/>
      <c r="M973" s="211"/>
      <c r="N973" s="211"/>
      <c r="O973" s="212"/>
      <c r="P973" s="213"/>
      <c r="Q973" s="213"/>
      <c r="R973" s="195"/>
      <c r="S973" s="195"/>
      <c r="T973" s="180"/>
      <c r="U973" s="180"/>
      <c r="V973" s="200"/>
    </row>
    <row r="974" spans="2:22">
      <c r="B974" s="206" t="str">
        <f>IF('Formulario PPGR5'!$G974="","",CONCATENATE('Formulario PPGR5'!$C974,".",'Formulario PPGR5'!$D974,".",'Formulario PPGR5'!$E974,".",'Formulario PPGR5'!$F974))</f>
        <v/>
      </c>
      <c r="C974" s="206"/>
      <c r="D974" s="206" t="str">
        <f>IF('Formulario PPGR5'!$G974="","",'Formulario PPGR1'!#REF!)</f>
        <v/>
      </c>
      <c r="E974" s="206" t="str">
        <f>IF('Formulario PPGR5'!$G974="","",'Formulario PPGR1'!#REF!)</f>
        <v/>
      </c>
      <c r="F974" s="206" t="str">
        <f>IF('Formulario PPGR5'!$G974="","",'Formulario PPGR1'!#REF!)</f>
        <v/>
      </c>
      <c r="G974" s="192"/>
      <c r="H974" s="701"/>
      <c r="I974" s="734"/>
      <c r="J974" s="701"/>
      <c r="K974" s="698"/>
      <c r="L974" s="192"/>
      <c r="M974" s="211"/>
      <c r="N974" s="211"/>
      <c r="O974" s="212"/>
      <c r="P974" s="213"/>
      <c r="Q974" s="213"/>
      <c r="R974" s="195"/>
      <c r="S974" s="195"/>
      <c r="T974" s="180"/>
      <c r="U974" s="180"/>
      <c r="V974" s="200"/>
    </row>
    <row r="975" spans="2:22">
      <c r="B975" s="206" t="str">
        <f>IF('Formulario PPGR5'!$G975="","",CONCATENATE('Formulario PPGR5'!$C975,".",'Formulario PPGR5'!$D975,".",'Formulario PPGR5'!$E975,".",'Formulario PPGR5'!$F975))</f>
        <v/>
      </c>
      <c r="C975" s="206"/>
      <c r="D975" s="206" t="str">
        <f>IF('Formulario PPGR5'!$G975="","",'Formulario PPGR1'!#REF!)</f>
        <v/>
      </c>
      <c r="E975" s="206" t="str">
        <f>IF('Formulario PPGR5'!$G975="","",'Formulario PPGR1'!#REF!)</f>
        <v/>
      </c>
      <c r="F975" s="206" t="str">
        <f>IF('Formulario PPGR5'!$G975="","",'Formulario PPGR1'!#REF!)</f>
        <v/>
      </c>
      <c r="G975" s="192"/>
      <c r="H975" s="701"/>
      <c r="I975" s="734"/>
      <c r="J975" s="701"/>
      <c r="K975" s="698"/>
      <c r="L975" s="192"/>
      <c r="M975" s="211"/>
      <c r="N975" s="211"/>
      <c r="O975" s="212"/>
      <c r="P975" s="213"/>
      <c r="Q975" s="213"/>
      <c r="R975" s="195"/>
      <c r="S975" s="195"/>
      <c r="T975" s="180"/>
      <c r="U975" s="180"/>
      <c r="V975" s="200"/>
    </row>
    <row r="976" spans="2:22">
      <c r="B976" s="206" t="str">
        <f>IF('Formulario PPGR5'!$G976="","",CONCATENATE('Formulario PPGR5'!$C976,".",'Formulario PPGR5'!$D976,".",'Formulario PPGR5'!$E976,".",'Formulario PPGR5'!$F976))</f>
        <v/>
      </c>
      <c r="C976" s="206"/>
      <c r="D976" s="206" t="str">
        <f>IF('Formulario PPGR5'!$G976="","",'Formulario PPGR1'!#REF!)</f>
        <v/>
      </c>
      <c r="E976" s="206" t="str">
        <f>IF('Formulario PPGR5'!$G976="","",'Formulario PPGR1'!#REF!)</f>
        <v/>
      </c>
      <c r="F976" s="206" t="str">
        <f>IF('Formulario PPGR5'!$G976="","",'Formulario PPGR1'!#REF!)</f>
        <v/>
      </c>
      <c r="G976" s="192"/>
      <c r="H976" s="701"/>
      <c r="I976" s="734"/>
      <c r="J976" s="701"/>
      <c r="K976" s="698"/>
      <c r="L976" s="192"/>
      <c r="M976" s="211"/>
      <c r="N976" s="211"/>
      <c r="O976" s="212"/>
      <c r="P976" s="213"/>
      <c r="Q976" s="213"/>
      <c r="R976" s="195"/>
      <c r="S976" s="195"/>
      <c r="T976" s="180"/>
      <c r="U976" s="180"/>
      <c r="V976" s="200"/>
    </row>
    <row r="977" spans="2:22">
      <c r="B977" s="206" t="str">
        <f>IF('Formulario PPGR5'!$G977="","",CONCATENATE('Formulario PPGR5'!$C977,".",'Formulario PPGR5'!$D977,".",'Formulario PPGR5'!$E977,".",'Formulario PPGR5'!$F977))</f>
        <v/>
      </c>
      <c r="C977" s="206"/>
      <c r="D977" s="206" t="str">
        <f>IF('Formulario PPGR5'!$G977="","",'Formulario PPGR1'!#REF!)</f>
        <v/>
      </c>
      <c r="E977" s="206" t="str">
        <f>IF('Formulario PPGR5'!$G977="","",'Formulario PPGR1'!#REF!)</f>
        <v/>
      </c>
      <c r="F977" s="206" t="str">
        <f>IF('Formulario PPGR5'!$G977="","",'Formulario PPGR1'!#REF!)</f>
        <v/>
      </c>
      <c r="G977" s="192"/>
      <c r="H977" s="701"/>
      <c r="I977" s="734"/>
      <c r="J977" s="701"/>
      <c r="K977" s="698"/>
      <c r="L977" s="192"/>
      <c r="M977" s="211"/>
      <c r="N977" s="211"/>
      <c r="O977" s="212"/>
      <c r="P977" s="213"/>
      <c r="Q977" s="213"/>
      <c r="R977" s="195"/>
      <c r="S977" s="195"/>
      <c r="T977" s="180"/>
      <c r="U977" s="180"/>
      <c r="V977" s="200"/>
    </row>
    <row r="978" spans="2:22">
      <c r="B978" s="206" t="str">
        <f>IF('Formulario PPGR5'!$G978="","",CONCATENATE('Formulario PPGR5'!$C978,".",'Formulario PPGR5'!$D978,".",'Formulario PPGR5'!$E978,".",'Formulario PPGR5'!$F978))</f>
        <v/>
      </c>
      <c r="C978" s="206"/>
      <c r="D978" s="206" t="str">
        <f>IF('Formulario PPGR5'!$G978="","",'Formulario PPGR1'!#REF!)</f>
        <v/>
      </c>
      <c r="E978" s="206" t="str">
        <f>IF('Formulario PPGR5'!$G978="","",'Formulario PPGR1'!#REF!)</f>
        <v/>
      </c>
      <c r="F978" s="206" t="str">
        <f>IF('Formulario PPGR5'!$G978="","",'Formulario PPGR1'!#REF!)</f>
        <v/>
      </c>
      <c r="G978" s="192"/>
      <c r="H978" s="701"/>
      <c r="I978" s="734"/>
      <c r="J978" s="701"/>
      <c r="K978" s="698"/>
      <c r="L978" s="192"/>
      <c r="M978" s="211"/>
      <c r="N978" s="211"/>
      <c r="O978" s="212"/>
      <c r="P978" s="213"/>
      <c r="Q978" s="213"/>
      <c r="R978" s="195"/>
      <c r="S978" s="195"/>
      <c r="T978" s="180"/>
      <c r="U978" s="180"/>
      <c r="V978" s="200"/>
    </row>
    <row r="979" spans="2:22">
      <c r="B979" s="206" t="str">
        <f>IF('Formulario PPGR5'!$G979="","",CONCATENATE('Formulario PPGR5'!$C979,".",'Formulario PPGR5'!$D979,".",'Formulario PPGR5'!$E979,".",'Formulario PPGR5'!$F979))</f>
        <v/>
      </c>
      <c r="C979" s="206"/>
      <c r="D979" s="206" t="str">
        <f>IF('Formulario PPGR5'!$G979="","",'Formulario PPGR1'!#REF!)</f>
        <v/>
      </c>
      <c r="E979" s="206" t="str">
        <f>IF('Formulario PPGR5'!$G979="","",'Formulario PPGR1'!#REF!)</f>
        <v/>
      </c>
      <c r="F979" s="206" t="str">
        <f>IF('Formulario PPGR5'!$G979="","",'Formulario PPGR1'!#REF!)</f>
        <v/>
      </c>
      <c r="G979" s="192"/>
      <c r="H979" s="701"/>
      <c r="I979" s="734"/>
      <c r="J979" s="701"/>
      <c r="K979" s="698"/>
      <c r="L979" s="192"/>
      <c r="M979" s="211"/>
      <c r="N979" s="211"/>
      <c r="O979" s="212"/>
      <c r="P979" s="213"/>
      <c r="Q979" s="213"/>
      <c r="R979" s="195"/>
      <c r="S979" s="195"/>
      <c r="T979" s="180"/>
      <c r="U979" s="180"/>
      <c r="V979" s="200"/>
    </row>
    <row r="980" spans="2:22">
      <c r="B980" s="206" t="str">
        <f>IF('Formulario PPGR5'!$G980="","",CONCATENATE('Formulario PPGR5'!$C980,".",'Formulario PPGR5'!$D980,".",'Formulario PPGR5'!$E980,".",'Formulario PPGR5'!$F980))</f>
        <v/>
      </c>
      <c r="C980" s="206"/>
      <c r="D980" s="206" t="str">
        <f>IF('Formulario PPGR5'!$G980="","",'Formulario PPGR1'!#REF!)</f>
        <v/>
      </c>
      <c r="E980" s="206" t="str">
        <f>IF('Formulario PPGR5'!$G980="","",'Formulario PPGR1'!#REF!)</f>
        <v/>
      </c>
      <c r="F980" s="206" t="str">
        <f>IF('Formulario PPGR5'!$G980="","",'Formulario PPGR1'!#REF!)</f>
        <v/>
      </c>
      <c r="G980" s="192"/>
      <c r="H980" s="701"/>
      <c r="I980" s="734"/>
      <c r="J980" s="701"/>
      <c r="K980" s="698"/>
      <c r="L980" s="192"/>
      <c r="M980" s="211"/>
      <c r="N980" s="211"/>
      <c r="O980" s="212"/>
      <c r="P980" s="213"/>
      <c r="Q980" s="213"/>
      <c r="R980" s="195"/>
      <c r="S980" s="195"/>
      <c r="T980" s="180"/>
      <c r="U980" s="180"/>
      <c r="V980" s="200"/>
    </row>
    <row r="981" spans="2:22">
      <c r="B981" s="206" t="str">
        <f>IF('Formulario PPGR5'!$G981="","",CONCATENATE('Formulario PPGR5'!$C981,".",'Formulario PPGR5'!$D981,".",'Formulario PPGR5'!$E981,".",'Formulario PPGR5'!$F981))</f>
        <v/>
      </c>
      <c r="C981" s="206"/>
      <c r="D981" s="206" t="str">
        <f>IF('Formulario PPGR5'!$G981="","",'Formulario PPGR1'!#REF!)</f>
        <v/>
      </c>
      <c r="E981" s="206" t="str">
        <f>IF('Formulario PPGR5'!$G981="","",'Formulario PPGR1'!#REF!)</f>
        <v/>
      </c>
      <c r="F981" s="206" t="str">
        <f>IF('Formulario PPGR5'!$G981="","",'Formulario PPGR1'!#REF!)</f>
        <v/>
      </c>
      <c r="G981" s="192"/>
      <c r="H981" s="701"/>
      <c r="I981" s="734"/>
      <c r="J981" s="701"/>
      <c r="K981" s="701"/>
      <c r="L981" s="192"/>
      <c r="M981" s="211"/>
      <c r="N981" s="211"/>
      <c r="O981" s="212"/>
      <c r="P981" s="211"/>
      <c r="Q981" s="211"/>
      <c r="R981" s="194"/>
      <c r="S981" s="195"/>
      <c r="T981" s="180"/>
      <c r="U981" s="180"/>
      <c r="V981" s="200"/>
    </row>
    <row r="982" spans="2:22">
      <c r="B982" s="206" t="str">
        <f>IF('Formulario PPGR5'!$G982="","",CONCATENATE('Formulario PPGR5'!$C982,".",'Formulario PPGR5'!$D982,".",'Formulario PPGR5'!$E982,".",'Formulario PPGR5'!$F982))</f>
        <v/>
      </c>
      <c r="C982" s="206"/>
      <c r="D982" s="206" t="str">
        <f>IF('Formulario PPGR5'!$G982="","",'Formulario PPGR1'!#REF!)</f>
        <v/>
      </c>
      <c r="E982" s="206" t="str">
        <f>IF('Formulario PPGR5'!$G982="","",'Formulario PPGR1'!#REF!)</f>
        <v/>
      </c>
      <c r="F982" s="206" t="str">
        <f>IF('Formulario PPGR5'!$G982="","",'Formulario PPGR1'!#REF!)</f>
        <v/>
      </c>
      <c r="G982" s="192"/>
      <c r="H982" s="701"/>
      <c r="I982" s="734"/>
      <c r="J982" s="701"/>
      <c r="K982" s="698"/>
      <c r="L982" s="192"/>
      <c r="M982" s="211"/>
      <c r="N982" s="211"/>
      <c r="O982" s="212"/>
      <c r="P982" s="213"/>
      <c r="Q982" s="213"/>
      <c r="R982" s="195"/>
      <c r="S982" s="195"/>
      <c r="T982" s="180"/>
      <c r="U982" s="180"/>
      <c r="V982" s="200"/>
    </row>
    <row r="983" spans="2:22">
      <c r="B983" s="206" t="str">
        <f>IF('Formulario PPGR5'!$G983="","",CONCATENATE('Formulario PPGR5'!$C983,".",'Formulario PPGR5'!$D983,".",'Formulario PPGR5'!$E983,".",'Formulario PPGR5'!$F983))</f>
        <v/>
      </c>
      <c r="C983" s="206"/>
      <c r="D983" s="206" t="str">
        <f>IF('Formulario PPGR5'!$G983="","",'Formulario PPGR1'!#REF!)</f>
        <v/>
      </c>
      <c r="E983" s="206" t="str">
        <f>IF('Formulario PPGR5'!$G983="","",'Formulario PPGR1'!#REF!)</f>
        <v/>
      </c>
      <c r="F983" s="206" t="str">
        <f>IF('Formulario PPGR5'!$G983="","",'Formulario PPGR1'!#REF!)</f>
        <v/>
      </c>
      <c r="G983" s="192"/>
      <c r="H983" s="701"/>
      <c r="I983" s="734"/>
      <c r="J983" s="701"/>
      <c r="K983" s="698"/>
      <c r="L983" s="192"/>
      <c r="M983" s="211"/>
      <c r="N983" s="211"/>
      <c r="O983" s="212"/>
      <c r="P983" s="213"/>
      <c r="Q983" s="213"/>
      <c r="R983" s="195"/>
      <c r="S983" s="195"/>
      <c r="T983" s="180"/>
      <c r="U983" s="180"/>
      <c r="V983" s="200"/>
    </row>
    <row r="984" spans="2:22">
      <c r="B984" s="206" t="str">
        <f>IF('Formulario PPGR5'!$G984="","",CONCATENATE('Formulario PPGR5'!$C984,".",'Formulario PPGR5'!$D984,".",'Formulario PPGR5'!$E984,".",'Formulario PPGR5'!$F984))</f>
        <v/>
      </c>
      <c r="C984" s="206"/>
      <c r="D984" s="206" t="str">
        <f>IF('Formulario PPGR5'!$G984="","",'Formulario PPGR1'!#REF!)</f>
        <v/>
      </c>
      <c r="E984" s="206" t="str">
        <f>IF('Formulario PPGR5'!$G984="","",'Formulario PPGR1'!#REF!)</f>
        <v/>
      </c>
      <c r="F984" s="206" t="str">
        <f>IF('Formulario PPGR5'!$G984="","",'Formulario PPGR1'!#REF!)</f>
        <v/>
      </c>
      <c r="G984" s="192"/>
      <c r="H984" s="701"/>
      <c r="I984" s="734"/>
      <c r="J984" s="701"/>
      <c r="K984" s="698"/>
      <c r="L984" s="192"/>
      <c r="M984" s="211"/>
      <c r="N984" s="211"/>
      <c r="O984" s="212"/>
      <c r="P984" s="213"/>
      <c r="Q984" s="213"/>
      <c r="R984" s="195"/>
      <c r="S984" s="195"/>
      <c r="T984" s="180"/>
      <c r="U984" s="180"/>
      <c r="V984" s="200"/>
    </row>
    <row r="985" spans="2:22">
      <c r="B985" s="206" t="str">
        <f>IF('Formulario PPGR5'!$G985="","",CONCATENATE('Formulario PPGR5'!$C985,".",'Formulario PPGR5'!$D985,".",'Formulario PPGR5'!$E985,".",'Formulario PPGR5'!$F985))</f>
        <v/>
      </c>
      <c r="C985" s="206"/>
      <c r="D985" s="206" t="str">
        <f>IF('Formulario PPGR5'!$G985="","",'Formulario PPGR1'!#REF!)</f>
        <v/>
      </c>
      <c r="E985" s="206" t="str">
        <f>IF('Formulario PPGR5'!$G985="","",'Formulario PPGR1'!#REF!)</f>
        <v/>
      </c>
      <c r="F985" s="206" t="str">
        <f>IF('Formulario PPGR5'!$G985="","",'Formulario PPGR1'!#REF!)</f>
        <v/>
      </c>
      <c r="G985" s="192"/>
      <c r="H985" s="701"/>
      <c r="I985" s="734"/>
      <c r="J985" s="701"/>
      <c r="K985" s="698"/>
      <c r="L985" s="192"/>
      <c r="M985" s="211"/>
      <c r="N985" s="211"/>
      <c r="O985" s="212"/>
      <c r="P985" s="213"/>
      <c r="Q985" s="213"/>
      <c r="R985" s="195"/>
      <c r="S985" s="195"/>
      <c r="T985" s="180"/>
      <c r="U985" s="180"/>
      <c r="V985" s="200"/>
    </row>
    <row r="986" spans="2:22">
      <c r="B986" s="206" t="str">
        <f>IF('Formulario PPGR5'!$G986="","",CONCATENATE('Formulario PPGR5'!$C986,".",'Formulario PPGR5'!$D986,".",'Formulario PPGR5'!$E986,".",'Formulario PPGR5'!$F986))</f>
        <v/>
      </c>
      <c r="C986" s="206"/>
      <c r="D986" s="206" t="str">
        <f>IF('Formulario PPGR5'!$G986="","",'Formulario PPGR1'!#REF!)</f>
        <v/>
      </c>
      <c r="E986" s="206" t="str">
        <f>IF('Formulario PPGR5'!$G986="","",'Formulario PPGR1'!#REF!)</f>
        <v/>
      </c>
      <c r="F986" s="206" t="str">
        <f>IF('Formulario PPGR5'!$G986="","",'Formulario PPGR1'!#REF!)</f>
        <v/>
      </c>
      <c r="G986" s="192"/>
      <c r="H986" s="701"/>
      <c r="I986" s="734"/>
      <c r="J986" s="701"/>
      <c r="K986" s="698"/>
      <c r="L986" s="192"/>
      <c r="M986" s="211"/>
      <c r="N986" s="211"/>
      <c r="O986" s="212"/>
      <c r="P986" s="213"/>
      <c r="Q986" s="213"/>
      <c r="R986" s="195"/>
      <c r="S986" s="195"/>
      <c r="T986" s="180"/>
      <c r="U986" s="180"/>
      <c r="V986" s="200"/>
    </row>
    <row r="987" spans="2:22">
      <c r="B987" s="206" t="str">
        <f>IF('Formulario PPGR5'!$G987="","",CONCATENATE('Formulario PPGR5'!$C987,".",'Formulario PPGR5'!$D987,".",'Formulario PPGR5'!$E987,".",'Formulario PPGR5'!$F987))</f>
        <v/>
      </c>
      <c r="C987" s="206"/>
      <c r="D987" s="206" t="str">
        <f>IF('Formulario PPGR5'!$G987="","",'Formulario PPGR1'!#REF!)</f>
        <v/>
      </c>
      <c r="E987" s="206" t="str">
        <f>IF('Formulario PPGR5'!$G987="","",'Formulario PPGR1'!#REF!)</f>
        <v/>
      </c>
      <c r="F987" s="206" t="str">
        <f>IF('Formulario PPGR5'!$G987="","",'Formulario PPGR1'!#REF!)</f>
        <v/>
      </c>
      <c r="G987" s="192"/>
      <c r="H987" s="701"/>
      <c r="I987" s="734"/>
      <c r="J987" s="701"/>
      <c r="K987" s="698"/>
      <c r="L987" s="192"/>
      <c r="M987" s="211"/>
      <c r="N987" s="211"/>
      <c r="O987" s="212"/>
      <c r="P987" s="213"/>
      <c r="Q987" s="213"/>
      <c r="R987" s="195"/>
      <c r="S987" s="195"/>
      <c r="T987" s="180"/>
      <c r="U987" s="180"/>
      <c r="V987" s="200"/>
    </row>
    <row r="988" spans="2:22">
      <c r="B988" s="206" t="str">
        <f>IF('Formulario PPGR5'!$G988="","",CONCATENATE('Formulario PPGR5'!$C988,".",'Formulario PPGR5'!$D988,".",'Formulario PPGR5'!$E988,".",'Formulario PPGR5'!$F988))</f>
        <v/>
      </c>
      <c r="C988" s="206"/>
      <c r="D988" s="206" t="str">
        <f>IF('Formulario PPGR5'!$G988="","",'Formulario PPGR1'!#REF!)</f>
        <v/>
      </c>
      <c r="E988" s="206" t="str">
        <f>IF('Formulario PPGR5'!$G988="","",'Formulario PPGR1'!#REF!)</f>
        <v/>
      </c>
      <c r="F988" s="206" t="str">
        <f>IF('Formulario PPGR5'!$G988="","",'Formulario PPGR1'!#REF!)</f>
        <v/>
      </c>
      <c r="G988" s="192"/>
      <c r="H988" s="701"/>
      <c r="I988" s="734"/>
      <c r="J988" s="701"/>
      <c r="K988" s="698"/>
      <c r="L988" s="192"/>
      <c r="M988" s="211"/>
      <c r="N988" s="211"/>
      <c r="O988" s="212"/>
      <c r="P988" s="213"/>
      <c r="Q988" s="213"/>
      <c r="R988" s="195"/>
      <c r="S988" s="195"/>
      <c r="T988" s="180"/>
      <c r="U988" s="180"/>
      <c r="V988" s="200"/>
    </row>
    <row r="989" spans="2:22">
      <c r="B989" s="206" t="str">
        <f>IF('Formulario PPGR5'!$G989="","",CONCATENATE('Formulario PPGR5'!$C989,".",'Formulario PPGR5'!$D989,".",'Formulario PPGR5'!$E989,".",'Formulario PPGR5'!$F989))</f>
        <v/>
      </c>
      <c r="C989" s="206"/>
      <c r="D989" s="206" t="str">
        <f>IF('Formulario PPGR5'!$G989="","",'Formulario PPGR1'!#REF!)</f>
        <v/>
      </c>
      <c r="E989" s="206" t="str">
        <f>IF('Formulario PPGR5'!$G989="","",'Formulario PPGR1'!#REF!)</f>
        <v/>
      </c>
      <c r="F989" s="206" t="str">
        <f>IF('Formulario PPGR5'!$G989="","",'Formulario PPGR1'!#REF!)</f>
        <v/>
      </c>
      <c r="G989" s="192"/>
      <c r="H989" s="701"/>
      <c r="I989" s="734"/>
      <c r="J989" s="701"/>
      <c r="K989" s="698"/>
      <c r="L989" s="192"/>
      <c r="M989" s="211"/>
      <c r="N989" s="211"/>
      <c r="O989" s="212"/>
      <c r="P989" s="213"/>
      <c r="Q989" s="213"/>
      <c r="R989" s="195"/>
      <c r="S989" s="195"/>
      <c r="T989" s="180"/>
      <c r="U989" s="180"/>
      <c r="V989" s="200"/>
    </row>
    <row r="990" spans="2:22">
      <c r="B990" s="206" t="str">
        <f>IF('Formulario PPGR5'!$G990="","",CONCATENATE('Formulario PPGR5'!$C990,".",'Formulario PPGR5'!$D990,".",'Formulario PPGR5'!$E990,".",'Formulario PPGR5'!$F990))</f>
        <v/>
      </c>
      <c r="C990" s="206"/>
      <c r="D990" s="206" t="str">
        <f>IF('Formulario PPGR5'!$G990="","",'Formulario PPGR1'!#REF!)</f>
        <v/>
      </c>
      <c r="E990" s="206" t="str">
        <f>IF('Formulario PPGR5'!$G990="","",'Formulario PPGR1'!#REF!)</f>
        <v/>
      </c>
      <c r="F990" s="206" t="str">
        <f>IF('Formulario PPGR5'!$G990="","",'Formulario PPGR1'!#REF!)</f>
        <v/>
      </c>
      <c r="G990" s="192"/>
      <c r="H990" s="701"/>
      <c r="I990" s="734"/>
      <c r="J990" s="701"/>
      <c r="K990" s="698"/>
      <c r="L990" s="192"/>
      <c r="M990" s="211"/>
      <c r="N990" s="211"/>
      <c r="O990" s="212"/>
      <c r="P990" s="213"/>
      <c r="Q990" s="213"/>
      <c r="R990" s="195"/>
      <c r="S990" s="195"/>
      <c r="T990" s="180"/>
      <c r="U990" s="180"/>
      <c r="V990" s="200"/>
    </row>
    <row r="991" spans="2:22">
      <c r="B991" s="206" t="str">
        <f>IF('Formulario PPGR5'!$G991="","",CONCATENATE('Formulario PPGR5'!$C991,".",'Formulario PPGR5'!$D991,".",'Formulario PPGR5'!$E991,".",'Formulario PPGR5'!$F991))</f>
        <v/>
      </c>
      <c r="C991" s="206"/>
      <c r="D991" s="206" t="str">
        <f>IF('Formulario PPGR5'!$G991="","",'Formulario PPGR1'!#REF!)</f>
        <v/>
      </c>
      <c r="E991" s="206" t="str">
        <f>IF('Formulario PPGR5'!$G991="","",'Formulario PPGR1'!#REF!)</f>
        <v/>
      </c>
      <c r="F991" s="206" t="str">
        <f>IF('Formulario PPGR5'!$G991="","",'Formulario PPGR1'!#REF!)</f>
        <v/>
      </c>
      <c r="G991" s="192"/>
      <c r="H991" s="701"/>
      <c r="I991" s="734"/>
      <c r="J991" s="701"/>
      <c r="K991" s="698"/>
      <c r="L991" s="192"/>
      <c r="M991" s="211"/>
      <c r="N991" s="211"/>
      <c r="O991" s="212"/>
      <c r="P991" s="213"/>
      <c r="Q991" s="213"/>
      <c r="R991" s="195"/>
      <c r="S991" s="195"/>
      <c r="T991" s="180"/>
      <c r="U991" s="180"/>
      <c r="V991" s="200"/>
    </row>
    <row r="992" spans="2:22">
      <c r="B992" s="206" t="str">
        <f>IF('Formulario PPGR5'!$G992="","",CONCATENATE('Formulario PPGR5'!$C992,".",'Formulario PPGR5'!$D992,".",'Formulario PPGR5'!$E992,".",'Formulario PPGR5'!$F992))</f>
        <v/>
      </c>
      <c r="C992" s="206"/>
      <c r="D992" s="206" t="str">
        <f>IF('Formulario PPGR5'!$G992="","",'Formulario PPGR1'!#REF!)</f>
        <v/>
      </c>
      <c r="E992" s="206" t="str">
        <f>IF('Formulario PPGR5'!$G992="","",'Formulario PPGR1'!#REF!)</f>
        <v/>
      </c>
      <c r="F992" s="206" t="str">
        <f>IF('Formulario PPGR5'!$G992="","",'Formulario PPGR1'!#REF!)</f>
        <v/>
      </c>
      <c r="G992" s="192"/>
      <c r="H992" s="701"/>
      <c r="I992" s="734"/>
      <c r="J992" s="701"/>
      <c r="K992" s="698"/>
      <c r="L992" s="192"/>
      <c r="M992" s="211"/>
      <c r="N992" s="211"/>
      <c r="O992" s="212"/>
      <c r="P992" s="213"/>
      <c r="Q992" s="213"/>
      <c r="R992" s="195"/>
      <c r="S992" s="195"/>
      <c r="T992" s="180"/>
      <c r="U992" s="180"/>
      <c r="V992" s="200"/>
    </row>
    <row r="993" spans="2:22">
      <c r="B993" s="206" t="str">
        <f>IF('Formulario PPGR5'!$G993="","",CONCATENATE('Formulario PPGR5'!$C993,".",'Formulario PPGR5'!$D993,".",'Formulario PPGR5'!$E993,".",'Formulario PPGR5'!$F993))</f>
        <v/>
      </c>
      <c r="C993" s="206"/>
      <c r="D993" s="206" t="str">
        <f>IF('Formulario PPGR5'!$G993="","",'Formulario PPGR1'!#REF!)</f>
        <v/>
      </c>
      <c r="E993" s="206" t="str">
        <f>IF('Formulario PPGR5'!$G993="","",'Formulario PPGR1'!#REF!)</f>
        <v/>
      </c>
      <c r="F993" s="206" t="str">
        <f>IF('Formulario PPGR5'!$G993="","",'Formulario PPGR1'!#REF!)</f>
        <v/>
      </c>
      <c r="G993" s="192"/>
      <c r="H993" s="701"/>
      <c r="I993" s="734"/>
      <c r="J993" s="701"/>
      <c r="K993" s="698"/>
      <c r="L993" s="192"/>
      <c r="M993" s="211"/>
      <c r="N993" s="211"/>
      <c r="O993" s="212"/>
      <c r="P993" s="213"/>
      <c r="Q993" s="213"/>
      <c r="R993" s="195"/>
      <c r="S993" s="195"/>
      <c r="T993" s="180"/>
      <c r="U993" s="180"/>
      <c r="V993" s="200"/>
    </row>
    <row r="994" spans="2:22">
      <c r="B994" s="206" t="str">
        <f>IF('Formulario PPGR5'!$G994="","",CONCATENATE('Formulario PPGR5'!$C994,".",'Formulario PPGR5'!$D994,".",'Formulario PPGR5'!$E994,".",'Formulario PPGR5'!$F994))</f>
        <v/>
      </c>
      <c r="C994" s="206"/>
      <c r="D994" s="206" t="str">
        <f>IF('Formulario PPGR5'!$G994="","",'Formulario PPGR1'!#REF!)</f>
        <v/>
      </c>
      <c r="E994" s="206" t="str">
        <f>IF('Formulario PPGR5'!$G994="","",'Formulario PPGR1'!#REF!)</f>
        <v/>
      </c>
      <c r="F994" s="206" t="str">
        <f>IF('Formulario PPGR5'!$G994="","",'Formulario PPGR1'!#REF!)</f>
        <v/>
      </c>
      <c r="G994" s="192"/>
      <c r="H994" s="701"/>
      <c r="I994" s="734"/>
      <c r="J994" s="701"/>
      <c r="K994" s="698"/>
      <c r="L994" s="192"/>
      <c r="M994" s="211"/>
      <c r="N994" s="211"/>
      <c r="O994" s="212"/>
      <c r="P994" s="213"/>
      <c r="Q994" s="213"/>
      <c r="R994" s="195"/>
      <c r="S994" s="195"/>
      <c r="T994" s="180"/>
      <c r="U994" s="180"/>
      <c r="V994" s="200"/>
    </row>
    <row r="995" spans="2:22">
      <c r="B995" s="206" t="str">
        <f>IF('Formulario PPGR5'!$G995="","",CONCATENATE('Formulario PPGR5'!$C995,".",'Formulario PPGR5'!$D995,".",'Formulario PPGR5'!$E995,".",'Formulario PPGR5'!$F995))</f>
        <v/>
      </c>
      <c r="C995" s="206"/>
      <c r="D995" s="206" t="str">
        <f>IF('Formulario PPGR5'!$G995="","",'Formulario PPGR1'!#REF!)</f>
        <v/>
      </c>
      <c r="E995" s="206" t="str">
        <f>IF('Formulario PPGR5'!$G995="","",'Formulario PPGR1'!#REF!)</f>
        <v/>
      </c>
      <c r="F995" s="206" t="str">
        <f>IF('Formulario PPGR5'!$G995="","",'Formulario PPGR1'!#REF!)</f>
        <v/>
      </c>
      <c r="G995" s="192"/>
      <c r="H995" s="701"/>
      <c r="I995" s="734"/>
      <c r="J995" s="701"/>
      <c r="K995" s="698"/>
      <c r="L995" s="192"/>
      <c r="M995" s="211"/>
      <c r="N995" s="211"/>
      <c r="O995" s="212"/>
      <c r="P995" s="213"/>
      <c r="Q995" s="213"/>
      <c r="R995" s="195"/>
      <c r="S995" s="195"/>
      <c r="T995" s="180"/>
      <c r="U995" s="180"/>
      <c r="V995" s="200"/>
    </row>
    <row r="996" spans="2:22">
      <c r="B996" s="206" t="str">
        <f>IF('Formulario PPGR5'!$G996="","",CONCATENATE('Formulario PPGR5'!$C996,".",'Formulario PPGR5'!$D996,".",'Formulario PPGR5'!$E996,".",'Formulario PPGR5'!$F996))</f>
        <v/>
      </c>
      <c r="C996" s="206"/>
      <c r="D996" s="206" t="str">
        <f>IF('Formulario PPGR5'!$G996="","",'Formulario PPGR1'!#REF!)</f>
        <v/>
      </c>
      <c r="E996" s="206" t="str">
        <f>IF('Formulario PPGR5'!$G996="","",'Formulario PPGR1'!#REF!)</f>
        <v/>
      </c>
      <c r="F996" s="206" t="str">
        <f>IF('Formulario PPGR5'!$G996="","",'Formulario PPGR1'!#REF!)</f>
        <v/>
      </c>
      <c r="G996" s="192"/>
      <c r="H996" s="701"/>
      <c r="I996" s="734"/>
      <c r="J996" s="701"/>
      <c r="K996" s="698"/>
      <c r="L996" s="192"/>
      <c r="M996" s="211"/>
      <c r="N996" s="211"/>
      <c r="O996" s="212"/>
      <c r="P996" s="213"/>
      <c r="Q996" s="213"/>
      <c r="R996" s="195"/>
      <c r="S996" s="195"/>
      <c r="T996" s="180"/>
      <c r="U996" s="180"/>
      <c r="V996" s="200"/>
    </row>
    <row r="997" spans="2:22">
      <c r="B997" s="206" t="str">
        <f>IF('Formulario PPGR5'!$G997="","",CONCATENATE('Formulario PPGR5'!$C997,".",'Formulario PPGR5'!$D997,".",'Formulario PPGR5'!$E997,".",'Formulario PPGR5'!$F997))</f>
        <v/>
      </c>
      <c r="C997" s="206"/>
      <c r="D997" s="206" t="str">
        <f>IF('Formulario PPGR5'!$G997="","",'Formulario PPGR1'!#REF!)</f>
        <v/>
      </c>
      <c r="E997" s="206" t="str">
        <f>IF('Formulario PPGR5'!$G997="","",'Formulario PPGR1'!#REF!)</f>
        <v/>
      </c>
      <c r="F997" s="206" t="str">
        <f>IF('Formulario PPGR5'!$G997="","",'Formulario PPGR1'!#REF!)</f>
        <v/>
      </c>
      <c r="G997" s="192"/>
      <c r="H997" s="701"/>
      <c r="I997" s="734"/>
      <c r="J997" s="701"/>
      <c r="K997" s="698"/>
      <c r="L997" s="192"/>
      <c r="M997" s="211"/>
      <c r="N997" s="211"/>
      <c r="O997" s="212"/>
      <c r="P997" s="213"/>
      <c r="Q997" s="213"/>
      <c r="R997" s="195"/>
      <c r="S997" s="195"/>
      <c r="T997" s="180"/>
      <c r="U997" s="180"/>
      <c r="V997" s="200"/>
    </row>
    <row r="998" spans="2:22">
      <c r="B998" s="206" t="str">
        <f>IF('Formulario PPGR5'!$G998="","",CONCATENATE('Formulario PPGR5'!$C998,".",'Formulario PPGR5'!$D998,".",'Formulario PPGR5'!$E998,".",'Formulario PPGR5'!$F998))</f>
        <v/>
      </c>
      <c r="C998" s="206"/>
      <c r="D998" s="206" t="str">
        <f>IF('Formulario PPGR5'!$G998="","",'Formulario PPGR1'!#REF!)</f>
        <v/>
      </c>
      <c r="E998" s="206" t="str">
        <f>IF('Formulario PPGR5'!$G998="","",'Formulario PPGR1'!#REF!)</f>
        <v/>
      </c>
      <c r="F998" s="206" t="str">
        <f>IF('Formulario PPGR5'!$G998="","",'Formulario PPGR1'!#REF!)</f>
        <v/>
      </c>
      <c r="G998" s="192"/>
      <c r="H998" s="701"/>
      <c r="I998" s="734"/>
      <c r="J998" s="701"/>
      <c r="K998" s="698"/>
      <c r="L998" s="192"/>
      <c r="M998" s="211"/>
      <c r="N998" s="211"/>
      <c r="O998" s="212"/>
      <c r="P998" s="213"/>
      <c r="Q998" s="213"/>
      <c r="R998" s="195"/>
      <c r="S998" s="195"/>
      <c r="T998" s="180"/>
      <c r="U998" s="180"/>
      <c r="V998" s="200"/>
    </row>
    <row r="999" spans="2:22">
      <c r="B999" s="206" t="str">
        <f>IF('Formulario PPGR5'!$G999="","",CONCATENATE('Formulario PPGR5'!$C999,".",'Formulario PPGR5'!$D999,".",'Formulario PPGR5'!$E999,".",'Formulario PPGR5'!$F999))</f>
        <v/>
      </c>
      <c r="C999" s="206"/>
      <c r="D999" s="206" t="str">
        <f>IF('Formulario PPGR5'!$G999="","",'Formulario PPGR1'!#REF!)</f>
        <v/>
      </c>
      <c r="E999" s="206" t="str">
        <f>IF('Formulario PPGR5'!$G999="","",'Formulario PPGR1'!#REF!)</f>
        <v/>
      </c>
      <c r="F999" s="206" t="str">
        <f>IF('Formulario PPGR5'!$G999="","",'Formulario PPGR1'!#REF!)</f>
        <v/>
      </c>
      <c r="G999" s="192"/>
      <c r="H999" s="701"/>
      <c r="I999" s="734"/>
      <c r="J999" s="701"/>
      <c r="K999" s="698"/>
      <c r="L999" s="192"/>
      <c r="M999" s="211"/>
      <c r="N999" s="211"/>
      <c r="O999" s="212"/>
      <c r="P999" s="213"/>
      <c r="Q999" s="213"/>
      <c r="R999" s="195"/>
      <c r="S999" s="195"/>
      <c r="T999" s="180"/>
      <c r="U999" s="180"/>
      <c r="V999" s="200"/>
    </row>
    <row r="1000" spans="2:22">
      <c r="B1000" s="206" t="str">
        <f>IF('Formulario PPGR5'!$G1000="","",CONCATENATE('Formulario PPGR5'!$C1000,".",'Formulario PPGR5'!$D1000,".",'Formulario PPGR5'!$E1000,".",'Formulario PPGR5'!$F1000))</f>
        <v/>
      </c>
      <c r="C1000" s="206"/>
      <c r="D1000" s="206" t="str">
        <f>IF('Formulario PPGR5'!$G1000="","",'Formulario PPGR1'!#REF!)</f>
        <v/>
      </c>
      <c r="E1000" s="206" t="str">
        <f>IF('Formulario PPGR5'!$G1000="","",'Formulario PPGR1'!#REF!)</f>
        <v/>
      </c>
      <c r="F1000" s="206" t="str">
        <f>IF('Formulario PPGR5'!$G1000="","",'Formulario PPGR1'!#REF!)</f>
        <v/>
      </c>
      <c r="G1000" s="192"/>
      <c r="H1000" s="701"/>
      <c r="I1000" s="734"/>
      <c r="J1000" s="701"/>
      <c r="K1000" s="698"/>
      <c r="L1000" s="192"/>
      <c r="M1000" s="211"/>
      <c r="N1000" s="211"/>
      <c r="O1000" s="212"/>
      <c r="P1000" s="213"/>
      <c r="Q1000" s="213"/>
      <c r="R1000" s="195"/>
      <c r="S1000" s="195"/>
      <c r="T1000" s="180"/>
      <c r="U1000" s="180"/>
      <c r="V1000" s="200"/>
    </row>
    <row r="1001" spans="2:22">
      <c r="B1001" s="206" t="str">
        <f>IF('Formulario PPGR5'!$G1001="","",CONCATENATE('Formulario PPGR5'!$C1001,".",'Formulario PPGR5'!$D1001,".",'Formulario PPGR5'!$E1001,".",'Formulario PPGR5'!$F1001))</f>
        <v/>
      </c>
      <c r="C1001" s="206"/>
      <c r="D1001" s="206" t="str">
        <f>IF('Formulario PPGR5'!$G1001="","",'Formulario PPGR1'!#REF!)</f>
        <v/>
      </c>
      <c r="E1001" s="206" t="str">
        <f>IF('Formulario PPGR5'!$G1001="","",'Formulario PPGR1'!#REF!)</f>
        <v/>
      </c>
      <c r="F1001" s="206" t="str">
        <f>IF('Formulario PPGR5'!$G1001="","",'Formulario PPGR1'!#REF!)</f>
        <v/>
      </c>
      <c r="G1001" s="192"/>
      <c r="H1001" s="701"/>
      <c r="I1001" s="734"/>
      <c r="J1001" s="701"/>
      <c r="K1001" s="698"/>
      <c r="L1001" s="192"/>
      <c r="M1001" s="211"/>
      <c r="N1001" s="211"/>
      <c r="O1001" s="212"/>
      <c r="P1001" s="213"/>
      <c r="Q1001" s="213"/>
      <c r="R1001" s="195"/>
      <c r="S1001" s="195"/>
      <c r="T1001" s="180"/>
      <c r="U1001" s="180"/>
      <c r="V1001" s="200"/>
    </row>
    <row r="1002" spans="2:22">
      <c r="B1002" s="206" t="str">
        <f>IF('Formulario PPGR5'!$G1002="","",CONCATENATE('Formulario PPGR5'!$C1002,".",'Formulario PPGR5'!$D1002,".",'Formulario PPGR5'!$E1002,".",'Formulario PPGR5'!$F1002))</f>
        <v/>
      </c>
      <c r="C1002" s="206"/>
      <c r="D1002" s="206" t="str">
        <f>IF('Formulario PPGR5'!$G1002="","",'Formulario PPGR1'!#REF!)</f>
        <v/>
      </c>
      <c r="E1002" s="206" t="str">
        <f>IF('Formulario PPGR5'!$G1002="","",'Formulario PPGR1'!#REF!)</f>
        <v/>
      </c>
      <c r="F1002" s="206" t="str">
        <f>IF('Formulario PPGR5'!$G1002="","",'Formulario PPGR1'!#REF!)</f>
        <v/>
      </c>
      <c r="G1002" s="192"/>
      <c r="H1002" s="701"/>
      <c r="I1002" s="734"/>
      <c r="J1002" s="701"/>
      <c r="K1002" s="698"/>
      <c r="L1002" s="192"/>
      <c r="M1002" s="211"/>
      <c r="N1002" s="211"/>
      <c r="O1002" s="212"/>
      <c r="P1002" s="213"/>
      <c r="Q1002" s="213"/>
      <c r="R1002" s="195"/>
      <c r="S1002" s="195"/>
      <c r="T1002" s="180"/>
      <c r="U1002" s="180"/>
      <c r="V1002" s="200"/>
    </row>
    <row r="1003" spans="2:22">
      <c r="B1003" s="206" t="str">
        <f>IF('Formulario PPGR5'!$G1003="","",CONCATENATE('Formulario PPGR5'!$C1003,".",'Formulario PPGR5'!$D1003,".",'Formulario PPGR5'!$E1003,".",'Formulario PPGR5'!$F1003))</f>
        <v/>
      </c>
      <c r="C1003" s="206"/>
      <c r="D1003" s="206" t="str">
        <f>IF('Formulario PPGR5'!$G1003="","",'Formulario PPGR1'!#REF!)</f>
        <v/>
      </c>
      <c r="E1003" s="206" t="str">
        <f>IF('Formulario PPGR5'!$G1003="","",'Formulario PPGR1'!#REF!)</f>
        <v/>
      </c>
      <c r="F1003" s="206" t="str">
        <f>IF('Formulario PPGR5'!$G1003="","",'Formulario PPGR1'!#REF!)</f>
        <v/>
      </c>
      <c r="G1003" s="192"/>
      <c r="H1003" s="701"/>
      <c r="I1003" s="734"/>
      <c r="J1003" s="701"/>
      <c r="K1003" s="698"/>
      <c r="L1003" s="192"/>
      <c r="M1003" s="211"/>
      <c r="N1003" s="211"/>
      <c r="O1003" s="212"/>
      <c r="P1003" s="213"/>
      <c r="Q1003" s="213"/>
      <c r="R1003" s="195"/>
      <c r="S1003" s="195"/>
      <c r="T1003" s="180"/>
      <c r="U1003" s="180"/>
      <c r="V1003" s="200"/>
    </row>
    <row r="1004" spans="2:22">
      <c r="B1004" s="206" t="str">
        <f>IF('Formulario PPGR5'!$G1004="","",CONCATENATE('Formulario PPGR5'!$C1004,".",'Formulario PPGR5'!$D1004,".",'Formulario PPGR5'!$E1004,".",'Formulario PPGR5'!$F1004))</f>
        <v/>
      </c>
      <c r="C1004" s="206"/>
      <c r="D1004" s="206" t="str">
        <f>IF('Formulario PPGR5'!$G1004="","",'Formulario PPGR1'!#REF!)</f>
        <v/>
      </c>
      <c r="E1004" s="206" t="str">
        <f>IF('Formulario PPGR5'!$G1004="","",'Formulario PPGR1'!#REF!)</f>
        <v/>
      </c>
      <c r="F1004" s="206" t="str">
        <f>IF('Formulario PPGR5'!$G1004="","",'Formulario PPGR1'!#REF!)</f>
        <v/>
      </c>
      <c r="G1004" s="192"/>
      <c r="H1004" s="701"/>
      <c r="I1004" s="734"/>
      <c r="J1004" s="701"/>
      <c r="K1004" s="698"/>
      <c r="L1004" s="192"/>
      <c r="M1004" s="211"/>
      <c r="N1004" s="211"/>
      <c r="O1004" s="212"/>
      <c r="P1004" s="213"/>
      <c r="Q1004" s="213"/>
      <c r="R1004" s="195"/>
      <c r="S1004" s="195"/>
      <c r="T1004" s="180"/>
      <c r="U1004" s="180"/>
      <c r="V1004" s="200"/>
    </row>
    <row r="1005" spans="2:22">
      <c r="B1005" s="206" t="str">
        <f>IF('Formulario PPGR5'!$G1005="","",CONCATENATE('Formulario PPGR5'!$C1005,".",'Formulario PPGR5'!$D1005,".",'Formulario PPGR5'!$E1005,".",'Formulario PPGR5'!$F1005))</f>
        <v/>
      </c>
      <c r="C1005" s="206"/>
      <c r="D1005" s="206" t="str">
        <f>IF('Formulario PPGR5'!$G1005="","",'Formulario PPGR1'!#REF!)</f>
        <v/>
      </c>
      <c r="E1005" s="206" t="str">
        <f>IF('Formulario PPGR5'!$G1005="","",'Formulario PPGR1'!#REF!)</f>
        <v/>
      </c>
      <c r="F1005" s="206" t="str">
        <f>IF('Formulario PPGR5'!$G1005="","",'Formulario PPGR1'!#REF!)</f>
        <v/>
      </c>
      <c r="G1005" s="192"/>
      <c r="H1005" s="701"/>
      <c r="I1005" s="734"/>
      <c r="J1005" s="701"/>
      <c r="K1005" s="698"/>
      <c r="L1005" s="192"/>
      <c r="M1005" s="211"/>
      <c r="N1005" s="211"/>
      <c r="O1005" s="212"/>
      <c r="P1005" s="213"/>
      <c r="Q1005" s="213"/>
      <c r="R1005" s="195"/>
      <c r="S1005" s="195"/>
      <c r="T1005" s="180"/>
      <c r="U1005" s="180"/>
      <c r="V1005" s="200"/>
    </row>
    <row r="1006" spans="2:22">
      <c r="B1006" s="206" t="str">
        <f>IF('Formulario PPGR5'!$G1006="","",CONCATENATE('Formulario PPGR5'!$C1006,".",'Formulario PPGR5'!$D1006,".",'Formulario PPGR5'!$E1006,".",'Formulario PPGR5'!$F1006))</f>
        <v/>
      </c>
      <c r="C1006" s="206"/>
      <c r="D1006" s="206" t="str">
        <f>IF('Formulario PPGR5'!$G1006="","",'Formulario PPGR1'!#REF!)</f>
        <v/>
      </c>
      <c r="E1006" s="206" t="str">
        <f>IF('Formulario PPGR5'!$G1006="","",'Formulario PPGR1'!#REF!)</f>
        <v/>
      </c>
      <c r="F1006" s="206" t="str">
        <f>IF('Formulario PPGR5'!$G1006="","",'Formulario PPGR1'!#REF!)</f>
        <v/>
      </c>
      <c r="G1006" s="192"/>
      <c r="H1006" s="701"/>
      <c r="I1006" s="734"/>
      <c r="J1006" s="701"/>
      <c r="K1006" s="698"/>
      <c r="L1006" s="192"/>
      <c r="M1006" s="211"/>
      <c r="N1006" s="211"/>
      <c r="O1006" s="212"/>
      <c r="P1006" s="213"/>
      <c r="Q1006" s="213"/>
      <c r="R1006" s="195"/>
      <c r="S1006" s="195"/>
      <c r="T1006" s="180"/>
      <c r="U1006" s="180"/>
      <c r="V1006" s="200"/>
    </row>
    <row r="1007" spans="2:22">
      <c r="B1007" s="206" t="str">
        <f>IF('Formulario PPGR5'!$G1007="","",CONCATENATE('Formulario PPGR5'!$C1007,".",'Formulario PPGR5'!$D1007,".",'Formulario PPGR5'!$E1007,".",'Formulario PPGR5'!$F1007))</f>
        <v/>
      </c>
      <c r="C1007" s="206"/>
      <c r="D1007" s="206" t="str">
        <f>IF('Formulario PPGR5'!$G1007="","",'Formulario PPGR1'!#REF!)</f>
        <v/>
      </c>
      <c r="E1007" s="206" t="str">
        <f>IF('Formulario PPGR5'!$G1007="","",'Formulario PPGR1'!#REF!)</f>
        <v/>
      </c>
      <c r="F1007" s="206" t="str">
        <f>IF('Formulario PPGR5'!$G1007="","",'Formulario PPGR1'!#REF!)</f>
        <v/>
      </c>
      <c r="G1007" s="192"/>
      <c r="H1007" s="701"/>
      <c r="I1007" s="734"/>
      <c r="J1007" s="701"/>
      <c r="K1007" s="698"/>
      <c r="L1007" s="192"/>
      <c r="M1007" s="211"/>
      <c r="N1007" s="211"/>
      <c r="O1007" s="212"/>
      <c r="P1007" s="213"/>
      <c r="Q1007" s="213"/>
      <c r="R1007" s="195"/>
      <c r="S1007" s="195"/>
      <c r="T1007" s="180"/>
      <c r="U1007" s="180"/>
      <c r="V1007" s="200"/>
    </row>
    <row r="1008" spans="2:22">
      <c r="B1008" s="206" t="str">
        <f>IF('Formulario PPGR5'!$G1008="","",CONCATENATE('Formulario PPGR5'!$C1008,".",'Formulario PPGR5'!$D1008,".",'Formulario PPGR5'!$E1008,".",'Formulario PPGR5'!$F1008))</f>
        <v/>
      </c>
      <c r="C1008" s="206"/>
      <c r="D1008" s="206" t="str">
        <f>IF('Formulario PPGR5'!$G1008="","",'Formulario PPGR1'!#REF!)</f>
        <v/>
      </c>
      <c r="E1008" s="206" t="str">
        <f>IF('Formulario PPGR5'!$G1008="","",'Formulario PPGR1'!#REF!)</f>
        <v/>
      </c>
      <c r="F1008" s="206" t="str">
        <f>IF('Formulario PPGR5'!$G1008="","",'Formulario PPGR1'!#REF!)</f>
        <v/>
      </c>
      <c r="G1008" s="192"/>
      <c r="H1008" s="701"/>
      <c r="I1008" s="734"/>
      <c r="J1008" s="701"/>
      <c r="K1008" s="698"/>
      <c r="L1008" s="192"/>
      <c r="M1008" s="211"/>
      <c r="N1008" s="211"/>
      <c r="O1008" s="212"/>
      <c r="P1008" s="213"/>
      <c r="Q1008" s="213"/>
      <c r="R1008" s="195"/>
      <c r="S1008" s="195"/>
      <c r="T1008" s="180"/>
      <c r="U1008" s="180"/>
      <c r="V1008" s="200"/>
    </row>
    <row r="1009" spans="2:22">
      <c r="B1009" s="206" t="str">
        <f>IF('Formulario PPGR5'!$G1009="","",CONCATENATE('Formulario PPGR5'!$C1009,".",'Formulario PPGR5'!$D1009,".",'Formulario PPGR5'!$E1009,".",'Formulario PPGR5'!$F1009))</f>
        <v/>
      </c>
      <c r="C1009" s="206"/>
      <c r="D1009" s="206" t="str">
        <f>IF('Formulario PPGR5'!$G1009="","",'Formulario PPGR1'!#REF!)</f>
        <v/>
      </c>
      <c r="E1009" s="206" t="str">
        <f>IF('Formulario PPGR5'!$G1009="","",'Formulario PPGR1'!#REF!)</f>
        <v/>
      </c>
      <c r="F1009" s="206" t="str">
        <f>IF('Formulario PPGR5'!$G1009="","",'Formulario PPGR1'!#REF!)</f>
        <v/>
      </c>
      <c r="G1009" s="192"/>
      <c r="H1009" s="701"/>
      <c r="I1009" s="734"/>
      <c r="J1009" s="701"/>
      <c r="K1009" s="698"/>
      <c r="L1009" s="192"/>
      <c r="M1009" s="211"/>
      <c r="N1009" s="211"/>
      <c r="O1009" s="212"/>
      <c r="P1009" s="213"/>
      <c r="Q1009" s="213"/>
      <c r="R1009" s="195"/>
      <c r="S1009" s="195"/>
      <c r="T1009" s="180"/>
      <c r="U1009" s="180"/>
      <c r="V1009" s="200"/>
    </row>
    <row r="1010" spans="2:22">
      <c r="B1010" s="206" t="str">
        <f>IF('Formulario PPGR5'!$G1010="","",CONCATENATE('Formulario PPGR5'!$C1010,".",'Formulario PPGR5'!$D1010,".",'Formulario PPGR5'!$E1010,".",'Formulario PPGR5'!$F1010))</f>
        <v/>
      </c>
      <c r="C1010" s="206"/>
      <c r="D1010" s="206" t="str">
        <f>IF('Formulario PPGR5'!$G1010="","",'Formulario PPGR1'!#REF!)</f>
        <v/>
      </c>
      <c r="E1010" s="206" t="str">
        <f>IF('Formulario PPGR5'!$G1010="","",'Formulario PPGR1'!#REF!)</f>
        <v/>
      </c>
      <c r="F1010" s="206" t="str">
        <f>IF('Formulario PPGR5'!$G1010="","",'Formulario PPGR1'!#REF!)</f>
        <v/>
      </c>
      <c r="G1010" s="192"/>
      <c r="H1010" s="701"/>
      <c r="I1010" s="734"/>
      <c r="J1010" s="701"/>
      <c r="K1010" s="698"/>
      <c r="L1010" s="192"/>
      <c r="M1010" s="211"/>
      <c r="N1010" s="211"/>
      <c r="O1010" s="212"/>
      <c r="P1010" s="213"/>
      <c r="Q1010" s="213"/>
      <c r="R1010" s="195"/>
      <c r="S1010" s="195"/>
      <c r="T1010" s="180"/>
      <c r="U1010" s="180"/>
      <c r="V1010" s="200"/>
    </row>
    <row r="1011" spans="2:22">
      <c r="B1011" s="206" t="str">
        <f>IF('Formulario PPGR5'!$G1011="","",CONCATENATE('Formulario PPGR5'!$C1011,".",'Formulario PPGR5'!$D1011,".",'Formulario PPGR5'!$E1011,".",'Formulario PPGR5'!$F1011))</f>
        <v/>
      </c>
      <c r="C1011" s="206"/>
      <c r="D1011" s="206" t="str">
        <f>IF('Formulario PPGR5'!$G1011="","",'Formulario PPGR1'!#REF!)</f>
        <v/>
      </c>
      <c r="E1011" s="206" t="str">
        <f>IF('Formulario PPGR5'!$G1011="","",'Formulario PPGR1'!#REF!)</f>
        <v/>
      </c>
      <c r="F1011" s="206" t="str">
        <f>IF('Formulario PPGR5'!$G1011="","",'Formulario PPGR1'!#REF!)</f>
        <v/>
      </c>
      <c r="G1011" s="192"/>
      <c r="H1011" s="701"/>
      <c r="I1011" s="734"/>
      <c r="J1011" s="701"/>
      <c r="K1011" s="698"/>
      <c r="L1011" s="192"/>
      <c r="M1011" s="211"/>
      <c r="N1011" s="211"/>
      <c r="O1011" s="212"/>
      <c r="P1011" s="213"/>
      <c r="Q1011" s="213"/>
      <c r="R1011" s="195"/>
      <c r="S1011" s="195"/>
      <c r="T1011" s="180"/>
      <c r="U1011" s="180"/>
      <c r="V1011" s="200"/>
    </row>
    <row r="1012" spans="2:22">
      <c r="B1012" s="206" t="str">
        <f>IF('Formulario PPGR5'!$G1012="","",CONCATENATE('Formulario PPGR5'!$C1012,".",'Formulario PPGR5'!$D1012,".",'Formulario PPGR5'!$E1012,".",'Formulario PPGR5'!$F1012))</f>
        <v/>
      </c>
      <c r="C1012" s="206"/>
      <c r="D1012" s="206" t="str">
        <f>IF('Formulario PPGR5'!$G1012="","",'Formulario PPGR1'!#REF!)</f>
        <v/>
      </c>
      <c r="E1012" s="206" t="str">
        <f>IF('Formulario PPGR5'!$G1012="","",'Formulario PPGR1'!#REF!)</f>
        <v/>
      </c>
      <c r="F1012" s="206" t="str">
        <f>IF('Formulario PPGR5'!$G1012="","",'Formulario PPGR1'!#REF!)</f>
        <v/>
      </c>
      <c r="G1012" s="192"/>
      <c r="H1012" s="701"/>
      <c r="I1012" s="734"/>
      <c r="J1012" s="701"/>
      <c r="K1012" s="698"/>
      <c r="L1012" s="192"/>
      <c r="M1012" s="211"/>
      <c r="N1012" s="211"/>
      <c r="O1012" s="212"/>
      <c r="P1012" s="213"/>
      <c r="Q1012" s="213"/>
      <c r="R1012" s="195"/>
      <c r="S1012" s="195"/>
      <c r="T1012" s="180"/>
      <c r="U1012" s="180"/>
      <c r="V1012" s="200"/>
    </row>
    <row r="1013" spans="2:22">
      <c r="B1013" s="206" t="str">
        <f>IF('Formulario PPGR5'!$G1013="","",CONCATENATE('Formulario PPGR5'!$C1013,".",'Formulario PPGR5'!$D1013,".",'Formulario PPGR5'!$E1013,".",'Formulario PPGR5'!$F1013))</f>
        <v/>
      </c>
      <c r="C1013" s="206"/>
      <c r="D1013" s="206" t="str">
        <f>IF('Formulario PPGR5'!$G1013="","",'Formulario PPGR1'!#REF!)</f>
        <v/>
      </c>
      <c r="E1013" s="206" t="str">
        <f>IF('Formulario PPGR5'!$G1013="","",'Formulario PPGR1'!#REF!)</f>
        <v/>
      </c>
      <c r="F1013" s="206" t="str">
        <f>IF('Formulario PPGR5'!$G1013="","",'Formulario PPGR1'!#REF!)</f>
        <v/>
      </c>
      <c r="G1013" s="192"/>
      <c r="H1013" s="701"/>
      <c r="I1013" s="734"/>
      <c r="J1013" s="701"/>
      <c r="K1013" s="698"/>
      <c r="L1013" s="192"/>
      <c r="M1013" s="211"/>
      <c r="N1013" s="211"/>
      <c r="O1013" s="212"/>
      <c r="P1013" s="213"/>
      <c r="Q1013" s="213"/>
      <c r="R1013" s="195"/>
      <c r="S1013" s="195"/>
      <c r="T1013" s="180"/>
      <c r="U1013" s="180"/>
      <c r="V1013" s="200"/>
    </row>
    <row r="1014" spans="2:22">
      <c r="B1014" s="206" t="str">
        <f>IF('Formulario PPGR5'!$G1014="","",CONCATENATE('Formulario PPGR5'!$C1014,".",'Formulario PPGR5'!$D1014,".",'Formulario PPGR5'!$E1014,".",'Formulario PPGR5'!$F1014))</f>
        <v/>
      </c>
      <c r="C1014" s="206"/>
      <c r="D1014" s="206" t="str">
        <f>IF('Formulario PPGR5'!$G1014="","",'Formulario PPGR1'!#REF!)</f>
        <v/>
      </c>
      <c r="E1014" s="206" t="str">
        <f>IF('Formulario PPGR5'!$G1014="","",'Formulario PPGR1'!#REF!)</f>
        <v/>
      </c>
      <c r="F1014" s="206" t="str">
        <f>IF('Formulario PPGR5'!$G1014="","",'Formulario PPGR1'!#REF!)</f>
        <v/>
      </c>
      <c r="G1014" s="192"/>
      <c r="H1014" s="701"/>
      <c r="I1014" s="734"/>
      <c r="J1014" s="701"/>
      <c r="K1014" s="698"/>
      <c r="L1014" s="192"/>
      <c r="M1014" s="211"/>
      <c r="N1014" s="211"/>
      <c r="O1014" s="212"/>
      <c r="P1014" s="213"/>
      <c r="Q1014" s="213"/>
      <c r="R1014" s="195"/>
      <c r="S1014" s="195"/>
      <c r="T1014" s="180"/>
      <c r="U1014" s="180"/>
      <c r="V1014" s="200"/>
    </row>
    <row r="1015" spans="2:22">
      <c r="B1015" s="206" t="str">
        <f>IF('Formulario PPGR5'!$G1015="","",CONCATENATE('Formulario PPGR5'!$C1015,".",'Formulario PPGR5'!$D1015,".",'Formulario PPGR5'!$E1015,".",'Formulario PPGR5'!$F1015))</f>
        <v/>
      </c>
      <c r="C1015" s="206"/>
      <c r="D1015" s="206" t="str">
        <f>IF('Formulario PPGR5'!$G1015="","",'Formulario PPGR1'!#REF!)</f>
        <v/>
      </c>
      <c r="E1015" s="206" t="str">
        <f>IF('Formulario PPGR5'!$G1015="","",'Formulario PPGR1'!#REF!)</f>
        <v/>
      </c>
      <c r="F1015" s="206" t="str">
        <f>IF('Formulario PPGR5'!$G1015="","",'Formulario PPGR1'!#REF!)</f>
        <v/>
      </c>
      <c r="G1015" s="192"/>
      <c r="H1015" s="701"/>
      <c r="I1015" s="734"/>
      <c r="J1015" s="701"/>
      <c r="K1015" s="698"/>
      <c r="L1015" s="192"/>
      <c r="M1015" s="211"/>
      <c r="N1015" s="211"/>
      <c r="O1015" s="212"/>
      <c r="P1015" s="213"/>
      <c r="Q1015" s="213"/>
      <c r="R1015" s="195"/>
      <c r="S1015" s="195"/>
      <c r="T1015" s="180"/>
      <c r="U1015" s="180"/>
      <c r="V1015" s="200"/>
    </row>
    <row r="1016" spans="2:22">
      <c r="B1016" s="206" t="str">
        <f>IF('Formulario PPGR5'!$G1016="","",CONCATENATE('Formulario PPGR5'!$C1016,".",'Formulario PPGR5'!$D1016,".",'Formulario PPGR5'!$E1016,".",'Formulario PPGR5'!$F1016))</f>
        <v/>
      </c>
      <c r="C1016" s="206"/>
      <c r="D1016" s="206" t="str">
        <f>IF('Formulario PPGR5'!$G1016="","",'Formulario PPGR1'!#REF!)</f>
        <v/>
      </c>
      <c r="E1016" s="206" t="str">
        <f>IF('Formulario PPGR5'!$G1016="","",'Formulario PPGR1'!#REF!)</f>
        <v/>
      </c>
      <c r="F1016" s="206" t="str">
        <f>IF('Formulario PPGR5'!$G1016="","",'Formulario PPGR1'!#REF!)</f>
        <v/>
      </c>
      <c r="G1016" s="192"/>
      <c r="H1016" s="701"/>
      <c r="I1016" s="734"/>
      <c r="J1016" s="701"/>
      <c r="K1016" s="698"/>
      <c r="L1016" s="192"/>
      <c r="M1016" s="211"/>
      <c r="N1016" s="211"/>
      <c r="O1016" s="212"/>
      <c r="P1016" s="213"/>
      <c r="Q1016" s="213"/>
      <c r="R1016" s="195"/>
      <c r="S1016" s="195"/>
      <c r="T1016" s="180"/>
      <c r="U1016" s="180"/>
      <c r="V1016" s="200"/>
    </row>
    <row r="1017" spans="2:22">
      <c r="B1017" s="206" t="str">
        <f>IF('Formulario PPGR5'!$G1017="","",CONCATENATE('Formulario PPGR5'!$C1017,".",'Formulario PPGR5'!$D1017,".",'Formulario PPGR5'!$E1017,".",'Formulario PPGR5'!$F1017))</f>
        <v/>
      </c>
      <c r="C1017" s="206"/>
      <c r="D1017" s="206" t="str">
        <f>IF('Formulario PPGR5'!$G1017="","",'Formulario PPGR1'!#REF!)</f>
        <v/>
      </c>
      <c r="E1017" s="206" t="str">
        <f>IF('Formulario PPGR5'!$G1017="","",'Formulario PPGR1'!#REF!)</f>
        <v/>
      </c>
      <c r="F1017" s="206" t="str">
        <f>IF('Formulario PPGR5'!$G1017="","",'Formulario PPGR1'!#REF!)</f>
        <v/>
      </c>
      <c r="G1017" s="192"/>
      <c r="H1017" s="701"/>
      <c r="I1017" s="734"/>
      <c r="J1017" s="701"/>
      <c r="K1017" s="698"/>
      <c r="L1017" s="192"/>
      <c r="M1017" s="211"/>
      <c r="N1017" s="211"/>
      <c r="O1017" s="212"/>
      <c r="P1017" s="213"/>
      <c r="Q1017" s="213"/>
      <c r="R1017" s="195"/>
      <c r="S1017" s="195"/>
      <c r="T1017" s="180"/>
      <c r="U1017" s="180"/>
      <c r="V1017" s="200"/>
    </row>
    <row r="1018" spans="2:22">
      <c r="B1018" s="206" t="str">
        <f>IF('Formulario PPGR5'!$G1018="","",CONCATENATE('Formulario PPGR5'!$C1018,".",'Formulario PPGR5'!$D1018,".",'Formulario PPGR5'!$E1018,".",'Formulario PPGR5'!$F1018))</f>
        <v/>
      </c>
      <c r="C1018" s="206"/>
      <c r="D1018" s="206" t="str">
        <f>IF('Formulario PPGR5'!$G1018="","",'Formulario PPGR1'!#REF!)</f>
        <v/>
      </c>
      <c r="E1018" s="206" t="str">
        <f>IF('Formulario PPGR5'!$G1018="","",'Formulario PPGR1'!#REF!)</f>
        <v/>
      </c>
      <c r="F1018" s="206" t="str">
        <f>IF('Formulario PPGR5'!$G1018="","",'Formulario PPGR1'!#REF!)</f>
        <v/>
      </c>
      <c r="G1018" s="192"/>
      <c r="H1018" s="701"/>
      <c r="I1018" s="734"/>
      <c r="J1018" s="701"/>
      <c r="K1018" s="698"/>
      <c r="L1018" s="192"/>
      <c r="M1018" s="211"/>
      <c r="N1018" s="211"/>
      <c r="O1018" s="212"/>
      <c r="P1018" s="213"/>
      <c r="Q1018" s="213"/>
      <c r="R1018" s="195"/>
      <c r="S1018" s="195"/>
      <c r="T1018" s="180"/>
      <c r="U1018" s="180"/>
      <c r="V1018" s="200"/>
    </row>
    <row r="1019" spans="2:22">
      <c r="B1019" s="206" t="str">
        <f>IF('Formulario PPGR5'!$G1019="","",CONCATENATE('Formulario PPGR5'!$C1019,".",'Formulario PPGR5'!$D1019,".",'Formulario PPGR5'!$E1019,".",'Formulario PPGR5'!$F1019))</f>
        <v/>
      </c>
      <c r="C1019" s="206"/>
      <c r="D1019" s="206" t="str">
        <f>IF('Formulario PPGR5'!$G1019="","",'Formulario PPGR1'!#REF!)</f>
        <v/>
      </c>
      <c r="E1019" s="206" t="str">
        <f>IF('Formulario PPGR5'!$G1019="","",'Formulario PPGR1'!#REF!)</f>
        <v/>
      </c>
      <c r="F1019" s="206" t="str">
        <f>IF('Formulario PPGR5'!$G1019="","",'Formulario PPGR1'!#REF!)</f>
        <v/>
      </c>
      <c r="G1019" s="192"/>
      <c r="H1019" s="701"/>
      <c r="I1019" s="734"/>
      <c r="J1019" s="701"/>
      <c r="K1019" s="698"/>
      <c r="L1019" s="192"/>
      <c r="M1019" s="211"/>
      <c r="N1019" s="211"/>
      <c r="O1019" s="212"/>
      <c r="P1019" s="213"/>
      <c r="Q1019" s="213"/>
      <c r="R1019" s="195"/>
      <c r="S1019" s="195"/>
      <c r="T1019" s="180"/>
      <c r="U1019" s="180"/>
      <c r="V1019" s="200"/>
    </row>
    <row r="1020" spans="2:22">
      <c r="B1020" s="206" t="str">
        <f>IF('Formulario PPGR5'!$G1020="","",CONCATENATE('Formulario PPGR5'!$C1020,".",'Formulario PPGR5'!$D1020,".",'Formulario PPGR5'!$E1020,".",'Formulario PPGR5'!$F1020))</f>
        <v/>
      </c>
      <c r="C1020" s="206"/>
      <c r="D1020" s="206" t="str">
        <f>IF('Formulario PPGR5'!$G1020="","",'Formulario PPGR1'!#REF!)</f>
        <v/>
      </c>
      <c r="E1020" s="206" t="str">
        <f>IF('Formulario PPGR5'!$G1020="","",'Formulario PPGR1'!#REF!)</f>
        <v/>
      </c>
      <c r="F1020" s="206" t="str">
        <f>IF('Formulario PPGR5'!$G1020="","",'Formulario PPGR1'!#REF!)</f>
        <v/>
      </c>
      <c r="G1020" s="192"/>
      <c r="H1020" s="701"/>
      <c r="I1020" s="734"/>
      <c r="J1020" s="701"/>
      <c r="K1020" s="698"/>
      <c r="L1020" s="192"/>
      <c r="M1020" s="211"/>
      <c r="N1020" s="211"/>
      <c r="O1020" s="212"/>
      <c r="P1020" s="213"/>
      <c r="Q1020" s="213"/>
      <c r="R1020" s="195"/>
      <c r="S1020" s="195"/>
      <c r="T1020" s="180"/>
      <c r="U1020" s="180"/>
      <c r="V1020" s="200"/>
    </row>
    <row r="1021" spans="2:22">
      <c r="B1021" s="206" t="str">
        <f>IF('Formulario PPGR5'!$G1021="","",CONCATENATE('Formulario PPGR5'!$C1021,".",'Formulario PPGR5'!$D1021,".",'Formulario PPGR5'!$E1021,".",'Formulario PPGR5'!$F1021))</f>
        <v/>
      </c>
      <c r="C1021" s="206"/>
      <c r="D1021" s="206" t="str">
        <f>IF('Formulario PPGR5'!$G1021="","",'Formulario PPGR1'!#REF!)</f>
        <v/>
      </c>
      <c r="E1021" s="206" t="str">
        <f>IF('Formulario PPGR5'!$G1021="","",'Formulario PPGR1'!#REF!)</f>
        <v/>
      </c>
      <c r="F1021" s="206" t="str">
        <f>IF('Formulario PPGR5'!$G1021="","",'Formulario PPGR1'!#REF!)</f>
        <v/>
      </c>
      <c r="G1021" s="192"/>
      <c r="H1021" s="701"/>
      <c r="I1021" s="734"/>
      <c r="J1021" s="701"/>
      <c r="K1021" s="698"/>
      <c r="L1021" s="192"/>
      <c r="M1021" s="211"/>
      <c r="N1021" s="211"/>
      <c r="O1021" s="212"/>
      <c r="P1021" s="213"/>
      <c r="Q1021" s="213"/>
      <c r="R1021" s="195"/>
      <c r="S1021" s="195"/>
      <c r="T1021" s="180"/>
      <c r="U1021" s="180"/>
      <c r="V1021" s="200"/>
    </row>
    <row r="1022" spans="2:22">
      <c r="B1022" s="206" t="str">
        <f>IF('Formulario PPGR5'!$G1022="","",CONCATENATE('Formulario PPGR5'!$C1022,".",'Formulario PPGR5'!$D1022,".",'Formulario PPGR5'!$E1022,".",'Formulario PPGR5'!$F1022))</f>
        <v/>
      </c>
      <c r="C1022" s="206"/>
      <c r="D1022" s="206" t="str">
        <f>IF('Formulario PPGR5'!$G1022="","",'Formulario PPGR1'!#REF!)</f>
        <v/>
      </c>
      <c r="E1022" s="206" t="str">
        <f>IF('Formulario PPGR5'!$G1022="","",'Formulario PPGR1'!#REF!)</f>
        <v/>
      </c>
      <c r="F1022" s="206" t="str">
        <f>IF('Formulario PPGR5'!$G1022="","",'Formulario PPGR1'!#REF!)</f>
        <v/>
      </c>
      <c r="G1022" s="192"/>
      <c r="H1022" s="701"/>
      <c r="I1022" s="734"/>
      <c r="J1022" s="701"/>
      <c r="K1022" s="698"/>
      <c r="L1022" s="192"/>
      <c r="M1022" s="211"/>
      <c r="N1022" s="211"/>
      <c r="O1022" s="212"/>
      <c r="P1022" s="213"/>
      <c r="Q1022" s="213"/>
      <c r="R1022" s="195"/>
      <c r="S1022" s="195"/>
      <c r="T1022" s="180"/>
      <c r="U1022" s="180"/>
      <c r="V1022" s="200"/>
    </row>
    <row r="1023" spans="2:22">
      <c r="B1023" s="206" t="str">
        <f>IF('Formulario PPGR5'!$G1023="","",CONCATENATE('Formulario PPGR5'!$C1023,".",'Formulario PPGR5'!$D1023,".",'Formulario PPGR5'!$E1023,".",'Formulario PPGR5'!$F1023))</f>
        <v/>
      </c>
      <c r="C1023" s="206"/>
      <c r="D1023" s="206" t="str">
        <f>IF('Formulario PPGR5'!$G1023="","",'Formulario PPGR1'!#REF!)</f>
        <v/>
      </c>
      <c r="E1023" s="206" t="str">
        <f>IF('Formulario PPGR5'!$G1023="","",'Formulario PPGR1'!#REF!)</f>
        <v/>
      </c>
      <c r="F1023" s="206" t="str">
        <f>IF('Formulario PPGR5'!$G1023="","",'Formulario PPGR1'!#REF!)</f>
        <v/>
      </c>
      <c r="G1023" s="192"/>
      <c r="H1023" s="701"/>
      <c r="I1023" s="734"/>
      <c r="J1023" s="701"/>
      <c r="K1023" s="698"/>
      <c r="L1023" s="192"/>
      <c r="M1023" s="211"/>
      <c r="N1023" s="211"/>
      <c r="O1023" s="212"/>
      <c r="P1023" s="213"/>
      <c r="Q1023" s="213"/>
      <c r="R1023" s="195"/>
      <c r="S1023" s="195"/>
      <c r="T1023" s="180"/>
      <c r="U1023" s="180"/>
      <c r="V1023" s="200"/>
    </row>
    <row r="1024" spans="2:22">
      <c r="B1024" s="206" t="str">
        <f>IF('Formulario PPGR5'!$G1024="","",CONCATENATE('Formulario PPGR5'!$C1024,".",'Formulario PPGR5'!$D1024,".",'Formulario PPGR5'!$E1024,".",'Formulario PPGR5'!$F1024))</f>
        <v/>
      </c>
      <c r="C1024" s="206"/>
      <c r="D1024" s="206" t="str">
        <f>IF('Formulario PPGR5'!$G1024="","",'Formulario PPGR1'!#REF!)</f>
        <v/>
      </c>
      <c r="E1024" s="206" t="str">
        <f>IF('Formulario PPGR5'!$G1024="","",'Formulario PPGR1'!#REF!)</f>
        <v/>
      </c>
      <c r="F1024" s="206" t="str">
        <f>IF('Formulario PPGR5'!$G1024="","",'Formulario PPGR1'!#REF!)</f>
        <v/>
      </c>
      <c r="G1024" s="192"/>
      <c r="H1024" s="701"/>
      <c r="I1024" s="734"/>
      <c r="J1024" s="701"/>
      <c r="K1024" s="698"/>
      <c r="L1024" s="192"/>
      <c r="M1024" s="211"/>
      <c r="N1024" s="211"/>
      <c r="O1024" s="212"/>
      <c r="P1024" s="213"/>
      <c r="Q1024" s="213"/>
      <c r="R1024" s="195"/>
      <c r="S1024" s="195"/>
      <c r="T1024" s="180"/>
      <c r="U1024" s="180"/>
      <c r="V1024" s="200"/>
    </row>
    <row r="1025" spans="2:22">
      <c r="B1025" s="206" t="str">
        <f>IF('Formulario PPGR5'!$G1025="","",CONCATENATE('Formulario PPGR5'!$C1025,".",'Formulario PPGR5'!$D1025,".",'Formulario PPGR5'!$E1025,".",'Formulario PPGR5'!$F1025))</f>
        <v/>
      </c>
      <c r="C1025" s="206"/>
      <c r="D1025" s="206" t="str">
        <f>IF('Formulario PPGR5'!$G1025="","",'Formulario PPGR1'!#REF!)</f>
        <v/>
      </c>
      <c r="E1025" s="206" t="str">
        <f>IF('Formulario PPGR5'!$G1025="","",'Formulario PPGR1'!#REF!)</f>
        <v/>
      </c>
      <c r="F1025" s="206" t="str">
        <f>IF('Formulario PPGR5'!$G1025="","",'Formulario PPGR1'!#REF!)</f>
        <v/>
      </c>
      <c r="G1025" s="192"/>
      <c r="H1025" s="701"/>
      <c r="I1025" s="734"/>
      <c r="J1025" s="701"/>
      <c r="K1025" s="698"/>
      <c r="L1025" s="192"/>
      <c r="M1025" s="211"/>
      <c r="N1025" s="211"/>
      <c r="O1025" s="212"/>
      <c r="P1025" s="213"/>
      <c r="Q1025" s="213"/>
      <c r="R1025" s="195"/>
      <c r="S1025" s="195"/>
      <c r="T1025" s="180"/>
      <c r="U1025" s="180"/>
      <c r="V1025" s="200"/>
    </row>
    <row r="1026" spans="2:22">
      <c r="B1026" s="206" t="str">
        <f>IF('Formulario PPGR5'!$G1026="","",CONCATENATE('Formulario PPGR5'!$C1026,".",'Formulario PPGR5'!$D1026,".",'Formulario PPGR5'!$E1026,".",'Formulario PPGR5'!$F1026))</f>
        <v/>
      </c>
      <c r="C1026" s="206"/>
      <c r="D1026" s="206" t="str">
        <f>IF('Formulario PPGR5'!$G1026="","",'Formulario PPGR1'!#REF!)</f>
        <v/>
      </c>
      <c r="E1026" s="206" t="str">
        <f>IF('Formulario PPGR5'!$G1026="","",'Formulario PPGR1'!#REF!)</f>
        <v/>
      </c>
      <c r="F1026" s="206" t="str">
        <f>IF('Formulario PPGR5'!$G1026="","",'Formulario PPGR1'!#REF!)</f>
        <v/>
      </c>
      <c r="G1026" s="192"/>
      <c r="H1026" s="701"/>
      <c r="I1026" s="734"/>
      <c r="J1026" s="701"/>
      <c r="K1026" s="698"/>
      <c r="L1026" s="192"/>
      <c r="M1026" s="211"/>
      <c r="N1026" s="211"/>
      <c r="O1026" s="212"/>
      <c r="P1026" s="213"/>
      <c r="Q1026" s="213"/>
      <c r="R1026" s="195"/>
      <c r="S1026" s="195"/>
      <c r="T1026" s="180"/>
      <c r="U1026" s="180"/>
      <c r="V1026" s="200"/>
    </row>
    <row r="1027" spans="2:22">
      <c r="B1027" s="206" t="str">
        <f>IF('Formulario PPGR5'!$G1027="","",CONCATENATE('Formulario PPGR5'!$C1027,".",'Formulario PPGR5'!$D1027,".",'Formulario PPGR5'!$E1027,".",'Formulario PPGR5'!$F1027))</f>
        <v/>
      </c>
      <c r="C1027" s="206"/>
      <c r="D1027" s="206" t="str">
        <f>IF('Formulario PPGR5'!$G1027="","",'Formulario PPGR1'!#REF!)</f>
        <v/>
      </c>
      <c r="E1027" s="206" t="str">
        <f>IF('Formulario PPGR5'!$G1027="","",'Formulario PPGR1'!#REF!)</f>
        <v/>
      </c>
      <c r="F1027" s="206" t="str">
        <f>IF('Formulario PPGR5'!$G1027="","",'Formulario PPGR1'!#REF!)</f>
        <v/>
      </c>
      <c r="G1027" s="192"/>
      <c r="H1027" s="701"/>
      <c r="I1027" s="734"/>
      <c r="J1027" s="701"/>
      <c r="K1027" s="698"/>
      <c r="L1027" s="192"/>
      <c r="M1027" s="211"/>
      <c r="N1027" s="211"/>
      <c r="O1027" s="212"/>
      <c r="P1027" s="213"/>
      <c r="Q1027" s="213"/>
      <c r="R1027" s="195"/>
      <c r="S1027" s="195"/>
      <c r="T1027" s="180"/>
      <c r="U1027" s="180"/>
      <c r="V1027" s="200"/>
    </row>
    <row r="1028" spans="2:22">
      <c r="B1028" s="206" t="str">
        <f>IF('Formulario PPGR5'!$G1028="","",CONCATENATE('Formulario PPGR5'!$C1028,".",'Formulario PPGR5'!$D1028,".",'Formulario PPGR5'!$E1028,".",'Formulario PPGR5'!$F1028))</f>
        <v/>
      </c>
      <c r="C1028" s="206"/>
      <c r="D1028" s="206" t="str">
        <f>IF('Formulario PPGR5'!$G1028="","",'Formulario PPGR1'!#REF!)</f>
        <v/>
      </c>
      <c r="E1028" s="206" t="str">
        <f>IF('Formulario PPGR5'!$G1028="","",'Formulario PPGR1'!#REF!)</f>
        <v/>
      </c>
      <c r="F1028" s="206" t="str">
        <f>IF('Formulario PPGR5'!$G1028="","",'Formulario PPGR1'!#REF!)</f>
        <v/>
      </c>
      <c r="G1028" s="192"/>
      <c r="H1028" s="701"/>
      <c r="I1028" s="734"/>
      <c r="J1028" s="701"/>
      <c r="K1028" s="698"/>
      <c r="L1028" s="192"/>
      <c r="M1028" s="211"/>
      <c r="N1028" s="211"/>
      <c r="O1028" s="212"/>
      <c r="P1028" s="213"/>
      <c r="Q1028" s="213"/>
      <c r="R1028" s="195"/>
      <c r="S1028" s="195"/>
      <c r="T1028" s="180"/>
      <c r="U1028" s="180"/>
      <c r="V1028" s="200"/>
    </row>
    <row r="1029" spans="2:22">
      <c r="B1029" s="206" t="str">
        <f>IF('Formulario PPGR5'!$G1029="","",CONCATENATE('Formulario PPGR5'!$C1029,".",'Formulario PPGR5'!$D1029,".",'Formulario PPGR5'!$E1029,".",'Formulario PPGR5'!$F1029))</f>
        <v/>
      </c>
      <c r="C1029" s="206"/>
      <c r="D1029" s="206" t="str">
        <f>IF('Formulario PPGR5'!$G1029="","",'Formulario PPGR1'!#REF!)</f>
        <v/>
      </c>
      <c r="E1029" s="206" t="str">
        <f>IF('Formulario PPGR5'!$G1029="","",'Formulario PPGR1'!#REF!)</f>
        <v/>
      </c>
      <c r="F1029" s="206" t="str">
        <f>IF('Formulario PPGR5'!$G1029="","",'Formulario PPGR1'!#REF!)</f>
        <v/>
      </c>
      <c r="G1029" s="192"/>
      <c r="H1029" s="701"/>
      <c r="I1029" s="734"/>
      <c r="J1029" s="701"/>
      <c r="K1029" s="698"/>
      <c r="L1029" s="192"/>
      <c r="M1029" s="211"/>
      <c r="N1029" s="211"/>
      <c r="O1029" s="212"/>
      <c r="P1029" s="213"/>
      <c r="Q1029" s="213"/>
      <c r="R1029" s="195"/>
      <c r="S1029" s="195"/>
      <c r="T1029" s="180"/>
      <c r="U1029" s="180"/>
      <c r="V1029" s="200"/>
    </row>
    <row r="1030" spans="2:22">
      <c r="B1030" s="206" t="str">
        <f>IF('Formulario PPGR5'!$G1030="","",CONCATENATE('Formulario PPGR5'!$C1030,".",'Formulario PPGR5'!$D1030,".",'Formulario PPGR5'!$E1030,".",'Formulario PPGR5'!$F1030))</f>
        <v/>
      </c>
      <c r="C1030" s="206"/>
      <c r="D1030" s="206" t="str">
        <f>IF('Formulario PPGR5'!$G1030="","",'Formulario PPGR1'!#REF!)</f>
        <v/>
      </c>
      <c r="E1030" s="206" t="str">
        <f>IF('Formulario PPGR5'!$G1030="","",'Formulario PPGR1'!#REF!)</f>
        <v/>
      </c>
      <c r="F1030" s="206" t="str">
        <f>IF('Formulario PPGR5'!$G1030="","",'Formulario PPGR1'!#REF!)</f>
        <v/>
      </c>
      <c r="G1030" s="192"/>
      <c r="H1030" s="701"/>
      <c r="I1030" s="734"/>
      <c r="J1030" s="701"/>
      <c r="K1030" s="698"/>
      <c r="L1030" s="192"/>
      <c r="M1030" s="211"/>
      <c r="N1030" s="211"/>
      <c r="O1030" s="212"/>
      <c r="P1030" s="213"/>
      <c r="Q1030" s="213"/>
      <c r="R1030" s="195"/>
      <c r="S1030" s="195"/>
      <c r="T1030" s="180"/>
      <c r="U1030" s="180"/>
      <c r="V1030" s="200"/>
    </row>
    <row r="1031" spans="2:22">
      <c r="B1031" s="206" t="str">
        <f>IF('Formulario PPGR5'!$G1031="","",CONCATENATE('Formulario PPGR5'!$C1031,".",'Formulario PPGR5'!$D1031,".",'Formulario PPGR5'!$E1031,".",'Formulario PPGR5'!$F1031))</f>
        <v/>
      </c>
      <c r="C1031" s="206"/>
      <c r="D1031" s="206" t="str">
        <f>IF('Formulario PPGR5'!$G1031="","",'Formulario PPGR1'!#REF!)</f>
        <v/>
      </c>
      <c r="E1031" s="206" t="str">
        <f>IF('Formulario PPGR5'!$G1031="","",'Formulario PPGR1'!#REF!)</f>
        <v/>
      </c>
      <c r="F1031" s="206" t="str">
        <f>IF('Formulario PPGR5'!$G1031="","",'Formulario PPGR1'!#REF!)</f>
        <v/>
      </c>
      <c r="G1031" s="192"/>
      <c r="H1031" s="701"/>
      <c r="I1031" s="734"/>
      <c r="J1031" s="701"/>
      <c r="K1031" s="698"/>
      <c r="L1031" s="192"/>
      <c r="M1031" s="211"/>
      <c r="N1031" s="211"/>
      <c r="O1031" s="212"/>
      <c r="P1031" s="213"/>
      <c r="Q1031" s="213"/>
      <c r="R1031" s="195"/>
      <c r="S1031" s="195"/>
      <c r="T1031" s="180"/>
      <c r="U1031" s="180"/>
      <c r="V1031" s="200"/>
    </row>
    <row r="1032" spans="2:22">
      <c r="B1032" s="206" t="str">
        <f>IF('Formulario PPGR5'!$G1032="","",CONCATENATE('Formulario PPGR5'!$C1032,".",'Formulario PPGR5'!$D1032,".",'Formulario PPGR5'!$E1032,".",'Formulario PPGR5'!$F1032))</f>
        <v/>
      </c>
      <c r="C1032" s="206"/>
      <c r="D1032" s="206" t="str">
        <f>IF('Formulario PPGR5'!$G1032="","",'Formulario PPGR1'!#REF!)</f>
        <v/>
      </c>
      <c r="E1032" s="206" t="str">
        <f>IF('Formulario PPGR5'!$G1032="","",'Formulario PPGR1'!#REF!)</f>
        <v/>
      </c>
      <c r="F1032" s="206" t="str">
        <f>IF('Formulario PPGR5'!$G1032="","",'Formulario PPGR1'!#REF!)</f>
        <v/>
      </c>
      <c r="G1032" s="192"/>
      <c r="H1032" s="701"/>
      <c r="I1032" s="734"/>
      <c r="J1032" s="701"/>
      <c r="K1032" s="698"/>
      <c r="L1032" s="192"/>
      <c r="M1032" s="211"/>
      <c r="N1032" s="211"/>
      <c r="O1032" s="212"/>
      <c r="P1032" s="213"/>
      <c r="Q1032" s="213"/>
      <c r="R1032" s="195"/>
      <c r="S1032" s="195"/>
      <c r="T1032" s="180"/>
      <c r="U1032" s="180"/>
      <c r="V1032" s="200"/>
    </row>
    <row r="1033" spans="2:22">
      <c r="B1033" s="206" t="str">
        <f>IF('Formulario PPGR5'!$G1033="","",CONCATENATE('Formulario PPGR5'!$C1033,".",'Formulario PPGR5'!$D1033,".",'Formulario PPGR5'!$E1033,".",'Formulario PPGR5'!$F1033))</f>
        <v/>
      </c>
      <c r="C1033" s="206"/>
      <c r="D1033" s="206" t="str">
        <f>IF('Formulario PPGR5'!$G1033="","",'Formulario PPGR1'!#REF!)</f>
        <v/>
      </c>
      <c r="E1033" s="206" t="str">
        <f>IF('Formulario PPGR5'!$G1033="","",'Formulario PPGR1'!#REF!)</f>
        <v/>
      </c>
      <c r="F1033" s="206" t="str">
        <f>IF('Formulario PPGR5'!$G1033="","",'Formulario PPGR1'!#REF!)</f>
        <v/>
      </c>
      <c r="G1033" s="192"/>
      <c r="H1033" s="701"/>
      <c r="I1033" s="734"/>
      <c r="J1033" s="701"/>
      <c r="K1033" s="698"/>
      <c r="L1033" s="192"/>
      <c r="M1033" s="211"/>
      <c r="N1033" s="211"/>
      <c r="O1033" s="212"/>
      <c r="P1033" s="213"/>
      <c r="Q1033" s="213"/>
      <c r="R1033" s="195"/>
      <c r="S1033" s="195"/>
      <c r="T1033" s="180"/>
      <c r="U1033" s="180"/>
      <c r="V1033" s="200"/>
    </row>
    <row r="1034" spans="2:22">
      <c r="B1034" s="206" t="str">
        <f>IF('Formulario PPGR5'!$G1034="","",CONCATENATE('Formulario PPGR5'!$C1034,".",'Formulario PPGR5'!$D1034,".",'Formulario PPGR5'!$E1034,".",'Formulario PPGR5'!$F1034))</f>
        <v/>
      </c>
      <c r="C1034" s="206"/>
      <c r="D1034" s="206" t="str">
        <f>IF('Formulario PPGR5'!$G1034="","",'Formulario PPGR1'!#REF!)</f>
        <v/>
      </c>
      <c r="E1034" s="206" t="str">
        <f>IF('Formulario PPGR5'!$G1034="","",'Formulario PPGR1'!#REF!)</f>
        <v/>
      </c>
      <c r="F1034" s="206" t="str">
        <f>IF('Formulario PPGR5'!$G1034="","",'Formulario PPGR1'!#REF!)</f>
        <v/>
      </c>
      <c r="G1034" s="192"/>
      <c r="H1034" s="701"/>
      <c r="I1034" s="734"/>
      <c r="J1034" s="701"/>
      <c r="K1034" s="698"/>
      <c r="L1034" s="192"/>
      <c r="M1034" s="211"/>
      <c r="N1034" s="211"/>
      <c r="O1034" s="212"/>
      <c r="P1034" s="213"/>
      <c r="Q1034" s="213"/>
      <c r="R1034" s="195"/>
      <c r="S1034" s="195"/>
      <c r="T1034" s="180"/>
      <c r="U1034" s="180"/>
      <c r="V1034" s="200"/>
    </row>
    <row r="1035" spans="2:22">
      <c r="B1035" s="206" t="str">
        <f>IF('Formulario PPGR5'!$G1035="","",CONCATENATE('Formulario PPGR5'!$C1035,".",'Formulario PPGR5'!$D1035,".",'Formulario PPGR5'!$E1035,".",'Formulario PPGR5'!$F1035))</f>
        <v/>
      </c>
      <c r="C1035" s="206"/>
      <c r="D1035" s="206" t="str">
        <f>IF('Formulario PPGR5'!$G1035="","",'Formulario PPGR1'!#REF!)</f>
        <v/>
      </c>
      <c r="E1035" s="206" t="str">
        <f>IF('Formulario PPGR5'!$G1035="","",'Formulario PPGR1'!#REF!)</f>
        <v/>
      </c>
      <c r="F1035" s="206" t="str">
        <f>IF('Formulario PPGR5'!$G1035="","",'Formulario PPGR1'!#REF!)</f>
        <v/>
      </c>
      <c r="G1035" s="192"/>
      <c r="H1035" s="701"/>
      <c r="I1035" s="734"/>
      <c r="J1035" s="701"/>
      <c r="K1035" s="698"/>
      <c r="L1035" s="192"/>
      <c r="M1035" s="211"/>
      <c r="N1035" s="211"/>
      <c r="O1035" s="212"/>
      <c r="P1035" s="213"/>
      <c r="Q1035" s="213"/>
      <c r="R1035" s="195"/>
      <c r="S1035" s="195"/>
      <c r="T1035" s="180"/>
      <c r="U1035" s="180"/>
      <c r="V1035" s="200"/>
    </row>
    <row r="1036" spans="2:22">
      <c r="B1036" s="206" t="str">
        <f>IF('Formulario PPGR5'!$G1036="","",CONCATENATE('Formulario PPGR5'!$C1036,".",'Formulario PPGR5'!$D1036,".",'Formulario PPGR5'!$E1036,".",'Formulario PPGR5'!$F1036))</f>
        <v/>
      </c>
      <c r="C1036" s="206"/>
      <c r="D1036" s="206" t="str">
        <f>IF('Formulario PPGR5'!$G1036="","",'Formulario PPGR1'!#REF!)</f>
        <v/>
      </c>
      <c r="E1036" s="206" t="str">
        <f>IF('Formulario PPGR5'!$G1036="","",'Formulario PPGR1'!#REF!)</f>
        <v/>
      </c>
      <c r="F1036" s="206" t="str">
        <f>IF('Formulario PPGR5'!$G1036="","",'Formulario PPGR1'!#REF!)</f>
        <v/>
      </c>
      <c r="G1036" s="192"/>
      <c r="H1036" s="701"/>
      <c r="I1036" s="734"/>
      <c r="J1036" s="701"/>
      <c r="K1036" s="698"/>
      <c r="L1036" s="192"/>
      <c r="M1036" s="211"/>
      <c r="N1036" s="211"/>
      <c r="O1036" s="212"/>
      <c r="P1036" s="213"/>
      <c r="Q1036" s="213"/>
      <c r="R1036" s="195"/>
      <c r="S1036" s="195"/>
      <c r="T1036" s="180"/>
      <c r="U1036" s="180"/>
      <c r="V1036" s="200"/>
    </row>
    <row r="1037" spans="2:22">
      <c r="B1037" s="206" t="str">
        <f>IF('Formulario PPGR5'!$G1037="","",CONCATENATE('Formulario PPGR5'!$C1037,".",'Formulario PPGR5'!$D1037,".",'Formulario PPGR5'!$E1037,".",'Formulario PPGR5'!$F1037))</f>
        <v/>
      </c>
      <c r="C1037" s="206"/>
      <c r="D1037" s="206" t="str">
        <f>IF('Formulario PPGR5'!$G1037="","",'Formulario PPGR1'!#REF!)</f>
        <v/>
      </c>
      <c r="E1037" s="206" t="str">
        <f>IF('Formulario PPGR5'!$G1037="","",'Formulario PPGR1'!#REF!)</f>
        <v/>
      </c>
      <c r="F1037" s="206" t="str">
        <f>IF('Formulario PPGR5'!$G1037="","",'Formulario PPGR1'!#REF!)</f>
        <v/>
      </c>
      <c r="G1037" s="192"/>
      <c r="H1037" s="701"/>
      <c r="I1037" s="734"/>
      <c r="J1037" s="701"/>
      <c r="K1037" s="698"/>
      <c r="L1037" s="192"/>
      <c r="M1037" s="211"/>
      <c r="N1037" s="211"/>
      <c r="O1037" s="212"/>
      <c r="P1037" s="213"/>
      <c r="Q1037" s="213"/>
      <c r="R1037" s="195"/>
      <c r="S1037" s="195"/>
      <c r="T1037" s="180"/>
      <c r="U1037" s="180"/>
      <c r="V1037" s="200"/>
    </row>
    <row r="1038" spans="2:22">
      <c r="B1038" s="206" t="str">
        <f>IF('Formulario PPGR5'!$G1038="","",CONCATENATE('Formulario PPGR5'!$C1038,".",'Formulario PPGR5'!$D1038,".",'Formulario PPGR5'!$E1038,".",'Formulario PPGR5'!$F1038))</f>
        <v/>
      </c>
      <c r="C1038" s="206"/>
      <c r="D1038" s="206" t="str">
        <f>IF('Formulario PPGR5'!$G1038="","",'Formulario PPGR1'!#REF!)</f>
        <v/>
      </c>
      <c r="E1038" s="206" t="str">
        <f>IF('Formulario PPGR5'!$G1038="","",'Formulario PPGR1'!#REF!)</f>
        <v/>
      </c>
      <c r="F1038" s="206" t="str">
        <f>IF('Formulario PPGR5'!$G1038="","",'Formulario PPGR1'!#REF!)</f>
        <v/>
      </c>
      <c r="G1038" s="192"/>
      <c r="H1038" s="701"/>
      <c r="I1038" s="734"/>
      <c r="J1038" s="701"/>
      <c r="K1038" s="698"/>
      <c r="L1038" s="192"/>
      <c r="M1038" s="211"/>
      <c r="N1038" s="211"/>
      <c r="O1038" s="212"/>
      <c r="P1038" s="213"/>
      <c r="Q1038" s="213"/>
      <c r="R1038" s="195"/>
      <c r="S1038" s="195"/>
      <c r="T1038" s="180"/>
      <c r="U1038" s="180"/>
      <c r="V1038" s="200"/>
    </row>
    <row r="1039" spans="2:22">
      <c r="B1039" s="206" t="str">
        <f>IF('Formulario PPGR5'!$G1039="","",CONCATENATE('Formulario PPGR5'!$C1039,".",'Formulario PPGR5'!$D1039,".",'Formulario PPGR5'!$E1039,".",'Formulario PPGR5'!$F1039))</f>
        <v/>
      </c>
      <c r="C1039" s="206"/>
      <c r="D1039" s="206" t="str">
        <f>IF('Formulario PPGR5'!$G1039="","",'Formulario PPGR1'!#REF!)</f>
        <v/>
      </c>
      <c r="E1039" s="206" t="str">
        <f>IF('Formulario PPGR5'!$G1039="","",'Formulario PPGR1'!#REF!)</f>
        <v/>
      </c>
      <c r="F1039" s="206" t="str">
        <f>IF('Formulario PPGR5'!$G1039="","",'Formulario PPGR1'!#REF!)</f>
        <v/>
      </c>
      <c r="G1039" s="192"/>
      <c r="H1039" s="701"/>
      <c r="I1039" s="734"/>
      <c r="J1039" s="701"/>
      <c r="K1039" s="698"/>
      <c r="L1039" s="192"/>
      <c r="M1039" s="211"/>
      <c r="N1039" s="211"/>
      <c r="O1039" s="212"/>
      <c r="P1039" s="213"/>
      <c r="Q1039" s="213"/>
      <c r="R1039" s="195"/>
      <c r="S1039" s="195"/>
      <c r="T1039" s="180"/>
      <c r="U1039" s="180"/>
      <c r="V1039" s="200"/>
    </row>
    <row r="1040" spans="2:22">
      <c r="B1040" s="206" t="str">
        <f>IF('Formulario PPGR5'!$G1040="","",CONCATENATE('Formulario PPGR5'!$C1040,".",'Formulario PPGR5'!$D1040,".",'Formulario PPGR5'!$E1040,".",'Formulario PPGR5'!$F1040))</f>
        <v/>
      </c>
      <c r="C1040" s="206"/>
      <c r="D1040" s="206" t="str">
        <f>IF('Formulario PPGR5'!$G1040="","",'Formulario PPGR1'!#REF!)</f>
        <v/>
      </c>
      <c r="E1040" s="206" t="str">
        <f>IF('Formulario PPGR5'!$G1040="","",'Formulario PPGR1'!#REF!)</f>
        <v/>
      </c>
      <c r="F1040" s="206" t="str">
        <f>IF('Formulario PPGR5'!$G1040="","",'Formulario PPGR1'!#REF!)</f>
        <v/>
      </c>
      <c r="G1040" s="192"/>
      <c r="H1040" s="701"/>
      <c r="I1040" s="734"/>
      <c r="J1040" s="701"/>
      <c r="K1040" s="698"/>
      <c r="L1040" s="192"/>
      <c r="M1040" s="211"/>
      <c r="N1040" s="211"/>
      <c r="O1040" s="212"/>
      <c r="P1040" s="213"/>
      <c r="Q1040" s="213"/>
      <c r="R1040" s="195"/>
      <c r="S1040" s="195"/>
      <c r="T1040" s="180"/>
      <c r="U1040" s="180"/>
      <c r="V1040" s="200"/>
    </row>
    <row r="1041" spans="2:22">
      <c r="B1041" s="206" t="str">
        <f>IF('Formulario PPGR5'!$G1041="","",CONCATENATE('Formulario PPGR5'!$C1041,".",'Formulario PPGR5'!$D1041,".",'Formulario PPGR5'!$E1041,".",'Formulario PPGR5'!$F1041))</f>
        <v/>
      </c>
      <c r="C1041" s="206"/>
      <c r="D1041" s="206" t="str">
        <f>IF('Formulario PPGR5'!$G1041="","",'Formulario PPGR1'!#REF!)</f>
        <v/>
      </c>
      <c r="E1041" s="206" t="str">
        <f>IF('Formulario PPGR5'!$G1041="","",'Formulario PPGR1'!#REF!)</f>
        <v/>
      </c>
      <c r="F1041" s="206" t="str">
        <f>IF('Formulario PPGR5'!$G1041="","",'Formulario PPGR1'!#REF!)</f>
        <v/>
      </c>
      <c r="G1041" s="192"/>
      <c r="H1041" s="701"/>
      <c r="I1041" s="734"/>
      <c r="J1041" s="701"/>
      <c r="K1041" s="698"/>
      <c r="L1041" s="192"/>
      <c r="M1041" s="211"/>
      <c r="N1041" s="211"/>
      <c r="O1041" s="212"/>
      <c r="P1041" s="213"/>
      <c r="Q1041" s="213"/>
      <c r="R1041" s="195"/>
      <c r="S1041" s="195"/>
      <c r="T1041" s="180"/>
      <c r="U1041" s="180"/>
      <c r="V1041" s="200"/>
    </row>
    <row r="1042" spans="2:22">
      <c r="B1042" s="206" t="str">
        <f>IF('Formulario PPGR5'!$G1042="","",CONCATENATE('Formulario PPGR5'!$C1042,".",'Formulario PPGR5'!$D1042,".",'Formulario PPGR5'!$E1042,".",'Formulario PPGR5'!$F1042))</f>
        <v/>
      </c>
      <c r="C1042" s="206"/>
      <c r="D1042" s="206" t="str">
        <f>IF('Formulario PPGR5'!$G1042="","",'Formulario PPGR1'!#REF!)</f>
        <v/>
      </c>
      <c r="E1042" s="206" t="str">
        <f>IF('Formulario PPGR5'!$G1042="","",'Formulario PPGR1'!#REF!)</f>
        <v/>
      </c>
      <c r="F1042" s="206" t="str">
        <f>IF('Formulario PPGR5'!$G1042="","",'Formulario PPGR1'!#REF!)</f>
        <v/>
      </c>
      <c r="G1042" s="192"/>
      <c r="H1042" s="701"/>
      <c r="I1042" s="734"/>
      <c r="J1042" s="701"/>
      <c r="K1042" s="698"/>
      <c r="L1042" s="192"/>
      <c r="M1042" s="211"/>
      <c r="N1042" s="211"/>
      <c r="O1042" s="212"/>
      <c r="P1042" s="213"/>
      <c r="Q1042" s="213"/>
      <c r="R1042" s="195"/>
      <c r="S1042" s="195"/>
      <c r="T1042" s="180"/>
      <c r="U1042" s="180"/>
      <c r="V1042" s="200"/>
    </row>
    <row r="1043" spans="2:22">
      <c r="B1043" s="206" t="str">
        <f>IF('Formulario PPGR5'!$G1043="","",CONCATENATE('Formulario PPGR5'!$C1043,".",'Formulario PPGR5'!$D1043,".",'Formulario PPGR5'!$E1043,".",'Formulario PPGR5'!$F1043))</f>
        <v/>
      </c>
      <c r="C1043" s="206"/>
      <c r="D1043" s="206" t="str">
        <f>IF('Formulario PPGR5'!$G1043="","",'Formulario PPGR1'!#REF!)</f>
        <v/>
      </c>
      <c r="E1043" s="206" t="str">
        <f>IF('Formulario PPGR5'!$G1043="","",'Formulario PPGR1'!#REF!)</f>
        <v/>
      </c>
      <c r="F1043" s="206" t="str">
        <f>IF('Formulario PPGR5'!$G1043="","",'Formulario PPGR1'!#REF!)</f>
        <v/>
      </c>
      <c r="G1043" s="192"/>
      <c r="H1043" s="701"/>
      <c r="I1043" s="734"/>
      <c r="J1043" s="701"/>
      <c r="K1043" s="698"/>
      <c r="L1043" s="192"/>
      <c r="M1043" s="211"/>
      <c r="N1043" s="211"/>
      <c r="O1043" s="212"/>
      <c r="P1043" s="213"/>
      <c r="Q1043" s="213"/>
      <c r="R1043" s="195"/>
      <c r="S1043" s="195"/>
      <c r="T1043" s="180"/>
      <c r="U1043" s="180"/>
      <c r="V1043" s="200"/>
    </row>
    <row r="1044" spans="2:22">
      <c r="B1044" s="206" t="str">
        <f>IF('Formulario PPGR5'!$G1044="","",CONCATENATE('Formulario PPGR5'!$C1044,".",'Formulario PPGR5'!$D1044,".",'Formulario PPGR5'!$E1044,".",'Formulario PPGR5'!$F1044))</f>
        <v/>
      </c>
      <c r="C1044" s="206"/>
      <c r="D1044" s="206" t="str">
        <f>IF('Formulario PPGR5'!$G1044="","",'Formulario PPGR1'!#REF!)</f>
        <v/>
      </c>
      <c r="E1044" s="206" t="str">
        <f>IF('Formulario PPGR5'!$G1044="","",'Formulario PPGR1'!#REF!)</f>
        <v/>
      </c>
      <c r="F1044" s="206" t="str">
        <f>IF('Formulario PPGR5'!$G1044="","",'Formulario PPGR1'!#REF!)</f>
        <v/>
      </c>
      <c r="G1044" s="192"/>
      <c r="H1044" s="701"/>
      <c r="I1044" s="734"/>
      <c r="J1044" s="701"/>
      <c r="K1044" s="698"/>
      <c r="L1044" s="192"/>
      <c r="M1044" s="211"/>
      <c r="N1044" s="211"/>
      <c r="O1044" s="212"/>
      <c r="P1044" s="213"/>
      <c r="Q1044" s="213"/>
      <c r="R1044" s="195"/>
      <c r="S1044" s="195"/>
      <c r="T1044" s="180"/>
      <c r="U1044" s="180"/>
      <c r="V1044" s="200"/>
    </row>
    <row r="1045" spans="2:22">
      <c r="B1045" s="206" t="str">
        <f>IF('Formulario PPGR5'!$G1045="","",CONCATENATE('Formulario PPGR5'!$C1045,".",'Formulario PPGR5'!$D1045,".",'Formulario PPGR5'!$E1045,".",'Formulario PPGR5'!$F1045))</f>
        <v/>
      </c>
      <c r="C1045" s="206"/>
      <c r="D1045" s="206" t="str">
        <f>IF('Formulario PPGR5'!$G1045="","",'Formulario PPGR1'!#REF!)</f>
        <v/>
      </c>
      <c r="E1045" s="206" t="str">
        <f>IF('Formulario PPGR5'!$G1045="","",'Formulario PPGR1'!#REF!)</f>
        <v/>
      </c>
      <c r="F1045" s="206" t="str">
        <f>IF('Formulario PPGR5'!$G1045="","",'Formulario PPGR1'!#REF!)</f>
        <v/>
      </c>
      <c r="G1045" s="192"/>
      <c r="H1045" s="701"/>
      <c r="I1045" s="734"/>
      <c r="J1045" s="701"/>
      <c r="K1045" s="698"/>
      <c r="L1045" s="192"/>
      <c r="M1045" s="211"/>
      <c r="N1045" s="211"/>
      <c r="O1045" s="212"/>
      <c r="P1045" s="213"/>
      <c r="Q1045" s="213"/>
      <c r="R1045" s="195"/>
      <c r="S1045" s="195"/>
      <c r="T1045" s="180"/>
      <c r="U1045" s="180"/>
      <c r="V1045" s="200"/>
    </row>
    <row r="1046" spans="2:22">
      <c r="B1046" s="206" t="str">
        <f>IF('Formulario PPGR5'!$G1046="","",CONCATENATE('Formulario PPGR5'!$C1046,".",'Formulario PPGR5'!$D1046,".",'Formulario PPGR5'!$E1046,".",'Formulario PPGR5'!$F1046))</f>
        <v/>
      </c>
      <c r="C1046" s="206"/>
      <c r="D1046" s="206" t="str">
        <f>IF('Formulario PPGR5'!$G1046="","",'Formulario PPGR1'!#REF!)</f>
        <v/>
      </c>
      <c r="E1046" s="206" t="str">
        <f>IF('Formulario PPGR5'!$G1046="","",'Formulario PPGR1'!#REF!)</f>
        <v/>
      </c>
      <c r="F1046" s="206" t="str">
        <f>IF('Formulario PPGR5'!$G1046="","",'Formulario PPGR1'!#REF!)</f>
        <v/>
      </c>
      <c r="G1046" s="192"/>
      <c r="H1046" s="701"/>
      <c r="I1046" s="734"/>
      <c r="J1046" s="701"/>
      <c r="K1046" s="698"/>
      <c r="L1046" s="192"/>
      <c r="M1046" s="211"/>
      <c r="N1046" s="211"/>
      <c r="O1046" s="212"/>
      <c r="P1046" s="213"/>
      <c r="Q1046" s="213"/>
      <c r="R1046" s="195"/>
      <c r="S1046" s="195"/>
      <c r="T1046" s="180"/>
      <c r="U1046" s="180"/>
      <c r="V1046" s="200"/>
    </row>
    <row r="1047" spans="2:22">
      <c r="B1047" s="206" t="str">
        <f>IF('Formulario PPGR5'!$G1047="","",CONCATENATE('Formulario PPGR5'!$C1047,".",'Formulario PPGR5'!$D1047,".",'Formulario PPGR5'!$E1047,".",'Formulario PPGR5'!$F1047))</f>
        <v/>
      </c>
      <c r="C1047" s="206"/>
      <c r="D1047" s="206" t="str">
        <f>IF('Formulario PPGR5'!$G1047="","",'Formulario PPGR1'!#REF!)</f>
        <v/>
      </c>
      <c r="E1047" s="206" t="str">
        <f>IF('Formulario PPGR5'!$G1047="","",'Formulario PPGR1'!#REF!)</f>
        <v/>
      </c>
      <c r="F1047" s="206" t="str">
        <f>IF('Formulario PPGR5'!$G1047="","",'Formulario PPGR1'!#REF!)</f>
        <v/>
      </c>
      <c r="G1047" s="192"/>
      <c r="H1047" s="701"/>
      <c r="I1047" s="734"/>
      <c r="J1047" s="701"/>
      <c r="K1047" s="698"/>
      <c r="L1047" s="192"/>
      <c r="M1047" s="211"/>
      <c r="N1047" s="211"/>
      <c r="O1047" s="212"/>
      <c r="P1047" s="213"/>
      <c r="Q1047" s="213"/>
      <c r="R1047" s="195"/>
      <c r="S1047" s="195"/>
      <c r="T1047" s="180"/>
      <c r="U1047" s="180"/>
      <c r="V1047" s="200"/>
    </row>
    <row r="1048" spans="2:22">
      <c r="B1048" s="206" t="str">
        <f>IF('Formulario PPGR5'!$G1048="","",CONCATENATE('Formulario PPGR5'!$C1048,".",'Formulario PPGR5'!$D1048,".",'Formulario PPGR5'!$E1048,".",'Formulario PPGR5'!$F1048))</f>
        <v/>
      </c>
      <c r="C1048" s="206"/>
      <c r="D1048" s="206" t="str">
        <f>IF('Formulario PPGR5'!$G1048="","",'Formulario PPGR1'!#REF!)</f>
        <v/>
      </c>
      <c r="E1048" s="206" t="str">
        <f>IF('Formulario PPGR5'!$G1048="","",'Formulario PPGR1'!#REF!)</f>
        <v/>
      </c>
      <c r="F1048" s="206" t="str">
        <f>IF('Formulario PPGR5'!$G1048="","",'Formulario PPGR1'!#REF!)</f>
        <v/>
      </c>
      <c r="G1048" s="192"/>
      <c r="H1048" s="701"/>
      <c r="I1048" s="734"/>
      <c r="J1048" s="701"/>
      <c r="K1048" s="699"/>
      <c r="L1048" s="702"/>
      <c r="M1048" s="703"/>
      <c r="N1048" s="703"/>
      <c r="O1048" s="212"/>
      <c r="P1048" s="704"/>
      <c r="Q1048" s="704"/>
      <c r="R1048" s="700"/>
      <c r="S1048" s="195"/>
      <c r="T1048" s="180"/>
      <c r="U1048" s="180"/>
      <c r="V1048" s="200"/>
    </row>
    <row r="1049" spans="2:22">
      <c r="B1049" s="206" t="str">
        <f>IF('Formulario PPGR5'!$G1049="","",CONCATENATE('Formulario PPGR5'!$C1049,".",'Formulario PPGR5'!$D1049,".",'Formulario PPGR5'!$E1049,".",'Formulario PPGR5'!$F1049))</f>
        <v/>
      </c>
      <c r="C1049" s="206"/>
      <c r="D1049" s="206" t="str">
        <f>IF('Formulario PPGR5'!$G1049="","",'Formulario PPGR1'!#REF!)</f>
        <v/>
      </c>
      <c r="E1049" s="206" t="str">
        <f>IF('Formulario PPGR5'!$G1049="","",'Formulario PPGR1'!#REF!)</f>
        <v/>
      </c>
      <c r="F1049" s="206" t="str">
        <f>IF('Formulario PPGR5'!$G1049="","",'Formulario PPGR1'!#REF!)</f>
        <v/>
      </c>
      <c r="G1049" s="192"/>
      <c r="H1049" s="701"/>
      <c r="I1049" s="734"/>
      <c r="J1049" s="701"/>
      <c r="K1049" s="699"/>
      <c r="L1049" s="702"/>
      <c r="M1049" s="703"/>
      <c r="N1049" s="703"/>
      <c r="O1049" s="212"/>
      <c r="P1049" s="704"/>
      <c r="Q1049" s="704"/>
      <c r="R1049" s="700"/>
      <c r="S1049" s="195"/>
      <c r="T1049" s="180"/>
      <c r="U1049" s="180"/>
      <c r="V1049" s="200"/>
    </row>
    <row r="1050" spans="2:22">
      <c r="B1050" s="206" t="str">
        <f>IF('Formulario PPGR5'!$G1050="","",CONCATENATE('Formulario PPGR5'!$C1050,".",'Formulario PPGR5'!$D1050,".",'Formulario PPGR5'!$E1050,".",'Formulario PPGR5'!$F1050))</f>
        <v/>
      </c>
      <c r="C1050" s="206"/>
      <c r="D1050" s="206" t="str">
        <f>IF('Formulario PPGR5'!$G1050="","",'Formulario PPGR1'!#REF!)</f>
        <v/>
      </c>
      <c r="E1050" s="206" t="str">
        <f>IF('Formulario PPGR5'!$G1050="","",'Formulario PPGR1'!#REF!)</f>
        <v/>
      </c>
      <c r="F1050" s="206" t="str">
        <f>IF('Formulario PPGR5'!$G1050="","",'Formulario PPGR1'!#REF!)</f>
        <v/>
      </c>
      <c r="G1050" s="192"/>
      <c r="H1050" s="701"/>
      <c r="I1050" s="734"/>
      <c r="J1050" s="701"/>
      <c r="K1050" s="699"/>
      <c r="L1050" s="702"/>
      <c r="M1050" s="703"/>
      <c r="N1050" s="703"/>
      <c r="O1050" s="212"/>
      <c r="P1050" s="704"/>
      <c r="Q1050" s="704"/>
      <c r="R1050" s="700"/>
      <c r="S1050" s="195"/>
      <c r="T1050" s="180"/>
      <c r="U1050" s="180"/>
      <c r="V1050" s="200"/>
    </row>
    <row r="1051" spans="2:22">
      <c r="B1051" s="206" t="str">
        <f>IF('Formulario PPGR5'!$G1051="","",CONCATENATE('Formulario PPGR5'!$C1051,".",'Formulario PPGR5'!$D1051,".",'Formulario PPGR5'!$E1051,".",'Formulario PPGR5'!$F1051))</f>
        <v/>
      </c>
      <c r="C1051" s="206"/>
      <c r="D1051" s="206" t="str">
        <f>IF('Formulario PPGR5'!$G1051="","",'Formulario PPGR1'!#REF!)</f>
        <v/>
      </c>
      <c r="E1051" s="206" t="str">
        <f>IF('Formulario PPGR5'!$G1051="","",'Formulario PPGR1'!#REF!)</f>
        <v/>
      </c>
      <c r="F1051" s="206" t="str">
        <f>IF('Formulario PPGR5'!$G1051="","",'Formulario PPGR1'!#REF!)</f>
        <v/>
      </c>
      <c r="G1051" s="192"/>
      <c r="H1051" s="701"/>
      <c r="I1051" s="734"/>
      <c r="J1051" s="701"/>
      <c r="K1051" s="699"/>
      <c r="L1051" s="702"/>
      <c r="M1051" s="703"/>
      <c r="N1051" s="703"/>
      <c r="O1051" s="212"/>
      <c r="P1051" s="704"/>
      <c r="Q1051" s="704"/>
      <c r="R1051" s="700"/>
      <c r="S1051" s="195"/>
      <c r="T1051" s="180"/>
      <c r="U1051" s="180"/>
      <c r="V1051" s="200"/>
    </row>
    <row r="1052" spans="2:22">
      <c r="B1052" s="206" t="str">
        <f>IF('Formulario PPGR5'!$G1052="","",CONCATENATE('Formulario PPGR5'!$C1052,".",'Formulario PPGR5'!$D1052,".",'Formulario PPGR5'!$E1052,".",'Formulario PPGR5'!$F1052))</f>
        <v/>
      </c>
      <c r="C1052" s="206"/>
      <c r="D1052" s="206" t="str">
        <f>IF('Formulario PPGR5'!$G1052="","",'Formulario PPGR1'!#REF!)</f>
        <v/>
      </c>
      <c r="E1052" s="206" t="str">
        <f>IF('Formulario PPGR5'!$G1052="","",'Formulario PPGR1'!#REF!)</f>
        <v/>
      </c>
      <c r="F1052" s="206" t="str">
        <f>IF('Formulario PPGR5'!$G1052="","",'Formulario PPGR1'!#REF!)</f>
        <v/>
      </c>
      <c r="G1052" s="192"/>
      <c r="H1052" s="701"/>
      <c r="I1052" s="734"/>
      <c r="J1052" s="701"/>
      <c r="K1052" s="699"/>
      <c r="L1052" s="702"/>
      <c r="M1052" s="703"/>
      <c r="N1052" s="703"/>
      <c r="O1052" s="212"/>
      <c r="P1052" s="704"/>
      <c r="Q1052" s="704"/>
      <c r="R1052" s="700"/>
      <c r="S1052" s="195"/>
      <c r="T1052" s="180"/>
      <c r="U1052" s="180"/>
      <c r="V1052" s="200"/>
    </row>
    <row r="1053" spans="2:22">
      <c r="B1053" s="206" t="str">
        <f>IF('Formulario PPGR5'!$G1053="","",CONCATENATE('Formulario PPGR5'!$C1053,".",'Formulario PPGR5'!$D1053,".",'Formulario PPGR5'!$E1053,".",'Formulario PPGR5'!$F1053))</f>
        <v/>
      </c>
      <c r="C1053" s="206"/>
      <c r="D1053" s="206" t="str">
        <f>IF('Formulario PPGR5'!$G1053="","",'Formulario PPGR1'!#REF!)</f>
        <v/>
      </c>
      <c r="E1053" s="206" t="str">
        <f>IF('Formulario PPGR5'!$G1053="","",'Formulario PPGR1'!#REF!)</f>
        <v/>
      </c>
      <c r="F1053" s="206" t="str">
        <f>IF('Formulario PPGR5'!$G1053="","",'Formulario PPGR1'!#REF!)</f>
        <v/>
      </c>
      <c r="G1053" s="192"/>
      <c r="H1053" s="701"/>
      <c r="I1053" s="734"/>
      <c r="J1053" s="701"/>
      <c r="K1053" s="699"/>
      <c r="L1053" s="702"/>
      <c r="M1053" s="703"/>
      <c r="N1053" s="703"/>
      <c r="O1053" s="212"/>
      <c r="P1053" s="704"/>
      <c r="Q1053" s="704"/>
      <c r="R1053" s="700"/>
      <c r="S1053" s="195"/>
      <c r="T1053" s="180"/>
      <c r="U1053" s="180"/>
      <c r="V1053" s="200"/>
    </row>
    <row r="1054" spans="2:22">
      <c r="B1054" s="206" t="str">
        <f>IF('Formulario PPGR5'!$G1054="","",CONCATENATE('Formulario PPGR5'!$C1054,".",'Formulario PPGR5'!$D1054,".",'Formulario PPGR5'!$E1054,".",'Formulario PPGR5'!$F1054))</f>
        <v/>
      </c>
      <c r="C1054" s="206"/>
      <c r="D1054" s="206" t="str">
        <f>IF('Formulario PPGR5'!$G1054="","",'Formulario PPGR1'!#REF!)</f>
        <v/>
      </c>
      <c r="E1054" s="206" t="str">
        <f>IF('Formulario PPGR5'!$G1054="","",'Formulario PPGR1'!#REF!)</f>
        <v/>
      </c>
      <c r="F1054" s="206" t="str">
        <f>IF('Formulario PPGR5'!$G1054="","",'Formulario PPGR1'!#REF!)</f>
        <v/>
      </c>
      <c r="G1054" s="192"/>
      <c r="H1054" s="701"/>
      <c r="I1054" s="734"/>
      <c r="J1054" s="701"/>
      <c r="K1054" s="698"/>
      <c r="L1054" s="192"/>
      <c r="M1054" s="211"/>
      <c r="N1054" s="211"/>
      <c r="O1054" s="212"/>
      <c r="P1054" s="213"/>
      <c r="Q1054" s="213"/>
      <c r="R1054" s="195"/>
      <c r="S1054" s="195"/>
      <c r="T1054" s="180"/>
      <c r="U1054" s="180"/>
      <c r="V1054" s="200"/>
    </row>
    <row r="1055" spans="2:22">
      <c r="B1055" s="206" t="str">
        <f>IF('Formulario PPGR5'!$G1055="","",CONCATENATE('Formulario PPGR5'!$C1055,".",'Formulario PPGR5'!$D1055,".",'Formulario PPGR5'!$E1055,".",'Formulario PPGR5'!$F1055))</f>
        <v/>
      </c>
      <c r="C1055" s="206"/>
      <c r="D1055" s="206" t="str">
        <f>IF('Formulario PPGR5'!$G1055="","",'Formulario PPGR1'!#REF!)</f>
        <v/>
      </c>
      <c r="E1055" s="206" t="str">
        <f>IF('Formulario PPGR5'!$G1055="","",'Formulario PPGR1'!#REF!)</f>
        <v/>
      </c>
      <c r="F1055" s="206" t="str">
        <f>IF('Formulario PPGR5'!$G1055="","",'Formulario PPGR1'!#REF!)</f>
        <v/>
      </c>
      <c r="G1055" s="701"/>
      <c r="H1055" s="701"/>
      <c r="I1055" s="734"/>
      <c r="J1055" s="701"/>
      <c r="K1055" s="698"/>
      <c r="L1055" s="701"/>
      <c r="M1055" s="211"/>
      <c r="N1055" s="211"/>
      <c r="O1055" s="212"/>
      <c r="P1055" s="213"/>
      <c r="Q1055" s="195"/>
      <c r="R1055" s="195"/>
      <c r="S1055" s="195"/>
      <c r="T1055" s="180"/>
      <c r="U1055" s="180"/>
      <c r="V1055" s="200"/>
    </row>
    <row r="1056" spans="2:22">
      <c r="B1056" s="206" t="str">
        <f>IF('Formulario PPGR5'!$G1056="","",CONCATENATE('Formulario PPGR5'!$C1056,".",'Formulario PPGR5'!$D1056,".",'Formulario PPGR5'!$E1056,".",'Formulario PPGR5'!$F1056))</f>
        <v/>
      </c>
      <c r="C1056" s="206"/>
      <c r="D1056" s="206" t="str">
        <f>IF('Formulario PPGR5'!$G1056="","",'Formulario PPGR1'!#REF!)</f>
        <v/>
      </c>
      <c r="E1056" s="206" t="str">
        <f>IF('Formulario PPGR5'!$G1056="","",'Formulario PPGR1'!#REF!)</f>
        <v/>
      </c>
      <c r="F1056" s="206" t="str">
        <f>IF('Formulario PPGR5'!$G1056="","",'Formulario PPGR1'!#REF!)</f>
        <v/>
      </c>
      <c r="G1056" s="701"/>
      <c r="H1056" s="701"/>
      <c r="I1056" s="734"/>
      <c r="J1056" s="701"/>
      <c r="K1056" s="698"/>
      <c r="L1056" s="701"/>
      <c r="M1056" s="211"/>
      <c r="N1056" s="211"/>
      <c r="O1056" s="212"/>
      <c r="P1056" s="213"/>
      <c r="Q1056" s="195"/>
      <c r="R1056" s="195"/>
      <c r="S1056" s="195"/>
      <c r="T1056" s="180"/>
      <c r="U1056" s="180"/>
      <c r="V1056" s="200"/>
    </row>
    <row r="1057" spans="2:22">
      <c r="B1057" s="206" t="str">
        <f>IF('Formulario PPGR5'!$G1057="","",CONCATENATE('Formulario PPGR5'!$C1057,".",'Formulario PPGR5'!$D1057,".",'Formulario PPGR5'!$E1057,".",'Formulario PPGR5'!$F1057))</f>
        <v/>
      </c>
      <c r="C1057" s="206"/>
      <c r="D1057" s="206" t="str">
        <f>IF('Formulario PPGR5'!$G1057="","",'Formulario PPGR1'!#REF!)</f>
        <v/>
      </c>
      <c r="E1057" s="206" t="str">
        <f>IF('Formulario PPGR5'!$G1057="","",'Formulario PPGR1'!#REF!)</f>
        <v/>
      </c>
      <c r="F1057" s="206" t="str">
        <f>IF('Formulario PPGR5'!$G1057="","",'Formulario PPGR1'!#REF!)</f>
        <v/>
      </c>
      <c r="G1057" s="701"/>
      <c r="H1057" s="701"/>
      <c r="I1057" s="734"/>
      <c r="J1057" s="701"/>
      <c r="K1057" s="698"/>
      <c r="L1057" s="701"/>
      <c r="M1057" s="211"/>
      <c r="N1057" s="211"/>
      <c r="O1057" s="212"/>
      <c r="P1057" s="213"/>
      <c r="Q1057" s="195"/>
      <c r="R1057" s="195"/>
      <c r="S1057" s="195"/>
      <c r="T1057" s="180"/>
      <c r="U1057" s="180"/>
      <c r="V1057" s="200"/>
    </row>
    <row r="1058" spans="2:22">
      <c r="B1058" s="206" t="str">
        <f>IF('Formulario PPGR5'!$G1058="","",CONCATENATE('Formulario PPGR5'!$C1058,".",'Formulario PPGR5'!$D1058,".",'Formulario PPGR5'!$E1058,".",'Formulario PPGR5'!$F1058))</f>
        <v/>
      </c>
      <c r="C1058" s="206"/>
      <c r="D1058" s="206" t="str">
        <f>IF('Formulario PPGR5'!$G1058="","",'Formulario PPGR1'!#REF!)</f>
        <v/>
      </c>
      <c r="E1058" s="206" t="str">
        <f>IF('Formulario PPGR5'!$G1058="","",'Formulario PPGR1'!#REF!)</f>
        <v/>
      </c>
      <c r="F1058" s="206" t="str">
        <f>IF('Formulario PPGR5'!$G1058="","",'Formulario PPGR1'!#REF!)</f>
        <v/>
      </c>
      <c r="G1058" s="701"/>
      <c r="H1058" s="701"/>
      <c r="I1058" s="734"/>
      <c r="J1058" s="701"/>
      <c r="K1058" s="698"/>
      <c r="L1058" s="701"/>
      <c r="M1058" s="211"/>
      <c r="N1058" s="211"/>
      <c r="O1058" s="212"/>
      <c r="P1058" s="213"/>
      <c r="Q1058" s="195"/>
      <c r="R1058" s="195"/>
      <c r="S1058" s="195"/>
      <c r="T1058" s="180"/>
      <c r="U1058" s="180"/>
      <c r="V1058" s="200"/>
    </row>
    <row r="1059" spans="2:22">
      <c r="B1059" s="206" t="str">
        <f>IF('Formulario PPGR5'!$G1059="","",CONCATENATE('Formulario PPGR5'!$C1059,".",'Formulario PPGR5'!$D1059,".",'Formulario PPGR5'!$E1059,".",'Formulario PPGR5'!$F1059))</f>
        <v/>
      </c>
      <c r="C1059" s="206"/>
      <c r="D1059" s="206" t="str">
        <f>IF('Formulario PPGR5'!$G1059="","",'Formulario PPGR1'!#REF!)</f>
        <v/>
      </c>
      <c r="E1059" s="206" t="str">
        <f>IF('Formulario PPGR5'!$G1059="","",'Formulario PPGR1'!#REF!)</f>
        <v/>
      </c>
      <c r="F1059" s="206" t="str">
        <f>IF('Formulario PPGR5'!$G1059="","",'Formulario PPGR1'!#REF!)</f>
        <v/>
      </c>
      <c r="G1059" s="701"/>
      <c r="H1059" s="701"/>
      <c r="I1059" s="734"/>
      <c r="J1059" s="701"/>
      <c r="K1059" s="698"/>
      <c r="L1059" s="701"/>
      <c r="M1059" s="211"/>
      <c r="N1059" s="211"/>
      <c r="O1059" s="212"/>
      <c r="P1059" s="213"/>
      <c r="Q1059" s="195"/>
      <c r="R1059" s="195"/>
      <c r="S1059" s="195"/>
      <c r="T1059" s="180"/>
      <c r="U1059" s="180"/>
      <c r="V1059" s="200"/>
    </row>
    <row r="1060" spans="2:22">
      <c r="B1060" s="206" t="str">
        <f>IF('Formulario PPGR5'!$G1060="","",CONCATENATE('Formulario PPGR5'!$C1060,".",'Formulario PPGR5'!$D1060,".",'Formulario PPGR5'!$E1060,".",'Formulario PPGR5'!$F1060))</f>
        <v/>
      </c>
      <c r="C1060" s="206"/>
      <c r="D1060" s="206" t="str">
        <f>IF('Formulario PPGR5'!$G1060="","",'Formulario PPGR1'!#REF!)</f>
        <v/>
      </c>
      <c r="E1060" s="206" t="str">
        <f>IF('Formulario PPGR5'!$G1060="","",'Formulario PPGR1'!#REF!)</f>
        <v/>
      </c>
      <c r="F1060" s="206" t="str">
        <f>IF('Formulario PPGR5'!$G1060="","",'Formulario PPGR1'!#REF!)</f>
        <v/>
      </c>
      <c r="G1060" s="701"/>
      <c r="H1060" s="701"/>
      <c r="I1060" s="734"/>
      <c r="J1060" s="701"/>
      <c r="K1060" s="698"/>
      <c r="L1060" s="701"/>
      <c r="M1060" s="211"/>
      <c r="N1060" s="211"/>
      <c r="O1060" s="212"/>
      <c r="P1060" s="213"/>
      <c r="Q1060" s="195"/>
      <c r="R1060" s="195"/>
      <c r="S1060" s="195"/>
      <c r="T1060" s="180"/>
      <c r="U1060" s="180"/>
      <c r="V1060" s="200"/>
    </row>
    <row r="1061" spans="2:22">
      <c r="B1061" s="206" t="str">
        <f>IF('Formulario PPGR5'!$G1061="","",CONCATENATE('Formulario PPGR5'!$C1061,".",'Formulario PPGR5'!$D1061,".",'Formulario PPGR5'!$E1061,".",'Formulario PPGR5'!$F1061))</f>
        <v/>
      </c>
      <c r="C1061" s="206"/>
      <c r="D1061" s="206" t="str">
        <f>IF('Formulario PPGR5'!$G1061="","",'Formulario PPGR1'!#REF!)</f>
        <v/>
      </c>
      <c r="E1061" s="206" t="str">
        <f>IF('Formulario PPGR5'!$G1061="","",'Formulario PPGR1'!#REF!)</f>
        <v/>
      </c>
      <c r="F1061" s="206" t="str">
        <f>IF('Formulario PPGR5'!$G1061="","",'Formulario PPGR1'!#REF!)</f>
        <v/>
      </c>
      <c r="G1061" s="701"/>
      <c r="H1061" s="701"/>
      <c r="I1061" s="734"/>
      <c r="J1061" s="701"/>
      <c r="K1061" s="698"/>
      <c r="L1061" s="701"/>
      <c r="M1061" s="211"/>
      <c r="N1061" s="211"/>
      <c r="O1061" s="212"/>
      <c r="P1061" s="213"/>
      <c r="Q1061" s="195"/>
      <c r="R1061" s="195"/>
      <c r="S1061" s="195"/>
      <c r="T1061" s="180"/>
      <c r="U1061" s="180"/>
      <c r="V1061" s="200"/>
    </row>
    <row r="1062" spans="2:22">
      <c r="B1062" s="206" t="str">
        <f>IF('Formulario PPGR5'!$G1062="","",CONCATENATE('Formulario PPGR5'!$C1062,".",'Formulario PPGR5'!$D1062,".",'Formulario PPGR5'!$E1062,".",'Formulario PPGR5'!$F1062))</f>
        <v/>
      </c>
      <c r="C1062" s="206"/>
      <c r="D1062" s="206" t="str">
        <f>IF('Formulario PPGR5'!$G1062="","",'Formulario PPGR1'!#REF!)</f>
        <v/>
      </c>
      <c r="E1062" s="206" t="str">
        <f>IF('Formulario PPGR5'!$G1062="","",'Formulario PPGR1'!#REF!)</f>
        <v/>
      </c>
      <c r="F1062" s="206" t="str">
        <f>IF('Formulario PPGR5'!$G1062="","",'Formulario PPGR1'!#REF!)</f>
        <v/>
      </c>
      <c r="G1062" s="701"/>
      <c r="H1062" s="701"/>
      <c r="I1062" s="734"/>
      <c r="J1062" s="701"/>
      <c r="K1062" s="698"/>
      <c r="L1062" s="701"/>
      <c r="M1062" s="211"/>
      <c r="N1062" s="211"/>
      <c r="O1062" s="212"/>
      <c r="P1062" s="213"/>
      <c r="Q1062" s="195"/>
      <c r="R1062" s="195"/>
      <c r="S1062" s="195"/>
      <c r="T1062" s="180"/>
      <c r="U1062" s="180"/>
      <c r="V1062" s="200"/>
    </row>
    <row r="1063" spans="2:22">
      <c r="B1063" s="206" t="str">
        <f>IF('Formulario PPGR5'!$G1063="","",CONCATENATE('Formulario PPGR5'!$C1063,".",'Formulario PPGR5'!$D1063,".",'Formulario PPGR5'!$E1063,".",'Formulario PPGR5'!$F1063))</f>
        <v/>
      </c>
      <c r="C1063" s="206"/>
      <c r="D1063" s="206" t="str">
        <f>IF('Formulario PPGR5'!$G1063="","",'Formulario PPGR1'!#REF!)</f>
        <v/>
      </c>
      <c r="E1063" s="206" t="str">
        <f>IF('Formulario PPGR5'!$G1063="","",'Formulario PPGR1'!#REF!)</f>
        <v/>
      </c>
      <c r="F1063" s="206" t="str">
        <f>IF('Formulario PPGR5'!$G1063="","",'Formulario PPGR1'!#REF!)</f>
        <v/>
      </c>
      <c r="G1063" s="701"/>
      <c r="H1063" s="701"/>
      <c r="I1063" s="734"/>
      <c r="J1063" s="701"/>
      <c r="K1063" s="698"/>
      <c r="L1063" s="701"/>
      <c r="M1063" s="211"/>
      <c r="N1063" s="211"/>
      <c r="O1063" s="212"/>
      <c r="P1063" s="213"/>
      <c r="Q1063" s="195"/>
      <c r="R1063" s="195"/>
      <c r="S1063" s="195"/>
      <c r="T1063" s="180"/>
      <c r="U1063" s="180"/>
      <c r="V1063" s="200"/>
    </row>
    <row r="1064" spans="2:22">
      <c r="B1064" s="206" t="str">
        <f>IF('Formulario PPGR5'!$G1064="","",CONCATENATE('Formulario PPGR5'!$C1064,".",'Formulario PPGR5'!$D1064,".",'Formulario PPGR5'!$E1064,".",'Formulario PPGR5'!$F1064))</f>
        <v/>
      </c>
      <c r="C1064" s="206"/>
      <c r="D1064" s="206" t="str">
        <f>IF('Formulario PPGR5'!$G1064="","",'Formulario PPGR1'!#REF!)</f>
        <v/>
      </c>
      <c r="E1064" s="206" t="str">
        <f>IF('Formulario PPGR5'!$G1064="","",'Formulario PPGR1'!#REF!)</f>
        <v/>
      </c>
      <c r="F1064" s="206" t="str">
        <f>IF('Formulario PPGR5'!$G1064="","",'Formulario PPGR1'!#REF!)</f>
        <v/>
      </c>
      <c r="G1064" s="701"/>
      <c r="H1064" s="701"/>
      <c r="I1064" s="734"/>
      <c r="J1064" s="701"/>
      <c r="K1064" s="698"/>
      <c r="L1064" s="701"/>
      <c r="M1064" s="211"/>
      <c r="N1064" s="211"/>
      <c r="O1064" s="212"/>
      <c r="P1064" s="213"/>
      <c r="Q1064" s="195"/>
      <c r="R1064" s="195"/>
      <c r="S1064" s="195"/>
      <c r="T1064" s="180"/>
      <c r="U1064" s="180"/>
      <c r="V1064" s="200"/>
    </row>
    <row r="1065" spans="2:22">
      <c r="B1065" s="206" t="str">
        <f>IF('Formulario PPGR5'!$G1065="","",CONCATENATE('Formulario PPGR5'!$C1065,".",'Formulario PPGR5'!$D1065,".",'Formulario PPGR5'!$E1065,".",'Formulario PPGR5'!$F1065))</f>
        <v/>
      </c>
      <c r="C1065" s="206"/>
      <c r="D1065" s="206" t="str">
        <f>IF('Formulario PPGR5'!$G1065="","",'Formulario PPGR1'!#REF!)</f>
        <v/>
      </c>
      <c r="E1065" s="206" t="str">
        <f>IF('Formulario PPGR5'!$G1065="","",'Formulario PPGR1'!#REF!)</f>
        <v/>
      </c>
      <c r="F1065" s="206" t="str">
        <f>IF('Formulario PPGR5'!$G1065="","",'Formulario PPGR1'!#REF!)</f>
        <v/>
      </c>
      <c r="G1065" s="701"/>
      <c r="H1065" s="701"/>
      <c r="I1065" s="734"/>
      <c r="J1065" s="701"/>
      <c r="K1065" s="698"/>
      <c r="L1065" s="701"/>
      <c r="M1065" s="211"/>
      <c r="N1065" s="211"/>
      <c r="O1065" s="212"/>
      <c r="P1065" s="213"/>
      <c r="Q1065" s="195"/>
      <c r="R1065" s="195"/>
      <c r="S1065" s="195"/>
      <c r="T1065" s="180"/>
      <c r="U1065" s="180"/>
      <c r="V1065" s="200"/>
    </row>
    <row r="1066" spans="2:22">
      <c r="B1066" s="206" t="str">
        <f>IF('Formulario PPGR5'!$G1066="","",CONCATENATE('Formulario PPGR5'!$C1066,".",'Formulario PPGR5'!$D1066,".",'Formulario PPGR5'!$E1066,".",'Formulario PPGR5'!$F1066))</f>
        <v/>
      </c>
      <c r="C1066" s="206"/>
      <c r="D1066" s="206" t="str">
        <f>IF('Formulario PPGR5'!$G1066="","",'Formulario PPGR1'!#REF!)</f>
        <v/>
      </c>
      <c r="E1066" s="206" t="str">
        <f>IF('Formulario PPGR5'!$G1066="","",'Formulario PPGR1'!#REF!)</f>
        <v/>
      </c>
      <c r="F1066" s="206" t="str">
        <f>IF('Formulario PPGR5'!$G1066="","",'Formulario PPGR1'!#REF!)</f>
        <v/>
      </c>
      <c r="G1066" s="701"/>
      <c r="H1066" s="701"/>
      <c r="I1066" s="734"/>
      <c r="J1066" s="701"/>
      <c r="K1066" s="698"/>
      <c r="L1066" s="701"/>
      <c r="M1066" s="211"/>
      <c r="N1066" s="211"/>
      <c r="O1066" s="212"/>
      <c r="P1066" s="213"/>
      <c r="Q1066" s="195"/>
      <c r="R1066" s="195"/>
      <c r="S1066" s="195"/>
      <c r="T1066" s="180"/>
      <c r="U1066" s="180"/>
      <c r="V1066" s="200"/>
    </row>
    <row r="1067" spans="2:22">
      <c r="B1067" s="206" t="str">
        <f>IF('Formulario PPGR5'!$G1067="","",CONCATENATE('Formulario PPGR5'!$C1067,".",'Formulario PPGR5'!$D1067,".",'Formulario PPGR5'!$E1067,".",'Formulario PPGR5'!$F1067))</f>
        <v/>
      </c>
      <c r="C1067" s="206"/>
      <c r="D1067" s="206" t="str">
        <f>IF('Formulario PPGR5'!$G1067="","",'Formulario PPGR1'!#REF!)</f>
        <v/>
      </c>
      <c r="E1067" s="206" t="str">
        <f>IF('Formulario PPGR5'!$G1067="","",'Formulario PPGR1'!#REF!)</f>
        <v/>
      </c>
      <c r="F1067" s="206" t="str">
        <f>IF('Formulario PPGR5'!$G1067="","",'Formulario PPGR1'!#REF!)</f>
        <v/>
      </c>
      <c r="G1067" s="701"/>
      <c r="H1067" s="701"/>
      <c r="I1067" s="734"/>
      <c r="J1067" s="701"/>
      <c r="K1067" s="698"/>
      <c r="L1067" s="701"/>
      <c r="M1067" s="211"/>
      <c r="N1067" s="211"/>
      <c r="O1067" s="212"/>
      <c r="P1067" s="213"/>
      <c r="Q1067" s="195"/>
      <c r="R1067" s="195"/>
      <c r="S1067" s="195"/>
      <c r="T1067" s="180"/>
      <c r="U1067" s="180"/>
      <c r="V1067" s="200"/>
    </row>
    <row r="1068" spans="2:22">
      <c r="B1068" s="206" t="str">
        <f>IF('Formulario PPGR5'!$G1068="","",CONCATENATE('Formulario PPGR5'!$C1068,".",'Formulario PPGR5'!$D1068,".",'Formulario PPGR5'!$E1068,".",'Formulario PPGR5'!$F1068))</f>
        <v/>
      </c>
      <c r="C1068" s="206"/>
      <c r="D1068" s="206" t="str">
        <f>IF('Formulario PPGR5'!$G1068="","",'Formulario PPGR1'!#REF!)</f>
        <v/>
      </c>
      <c r="E1068" s="206" t="str">
        <f>IF('Formulario PPGR5'!$G1068="","",'Formulario PPGR1'!#REF!)</f>
        <v/>
      </c>
      <c r="F1068" s="206" t="str">
        <f>IF('Formulario PPGR5'!$G1068="","",'Formulario PPGR1'!#REF!)</f>
        <v/>
      </c>
      <c r="G1068" s="701"/>
      <c r="H1068" s="701"/>
      <c r="I1068" s="734"/>
      <c r="J1068" s="701"/>
      <c r="K1068" s="698"/>
      <c r="L1068" s="701"/>
      <c r="M1068" s="211"/>
      <c r="N1068" s="211"/>
      <c r="O1068" s="212"/>
      <c r="P1068" s="213"/>
      <c r="Q1068" s="195"/>
      <c r="R1068" s="195"/>
      <c r="S1068" s="195"/>
      <c r="T1068" s="180"/>
      <c r="U1068" s="180"/>
      <c r="V1068" s="200"/>
    </row>
    <row r="1069" spans="2:22">
      <c r="B1069" s="206" t="str">
        <f>IF('Formulario PPGR5'!$G1069="","",CONCATENATE('Formulario PPGR5'!$C1069,".",'Formulario PPGR5'!$D1069,".",'Formulario PPGR5'!$E1069,".",'Formulario PPGR5'!$F1069))</f>
        <v/>
      </c>
      <c r="C1069" s="206"/>
      <c r="D1069" s="206" t="str">
        <f>IF('Formulario PPGR5'!$G1069="","",'Formulario PPGR1'!#REF!)</f>
        <v/>
      </c>
      <c r="E1069" s="206" t="str">
        <f>IF('Formulario PPGR5'!$G1069="","",'Formulario PPGR1'!#REF!)</f>
        <v/>
      </c>
      <c r="F1069" s="206" t="str">
        <f>IF('Formulario PPGR5'!$G1069="","",'Formulario PPGR1'!#REF!)</f>
        <v/>
      </c>
      <c r="G1069" s="701"/>
      <c r="H1069" s="701"/>
      <c r="I1069" s="734"/>
      <c r="J1069" s="701"/>
      <c r="K1069" s="698"/>
      <c r="L1069" s="701"/>
      <c r="M1069" s="211"/>
      <c r="N1069" s="211"/>
      <c r="O1069" s="212"/>
      <c r="P1069" s="213"/>
      <c r="Q1069" s="195"/>
      <c r="R1069" s="195"/>
      <c r="S1069" s="195"/>
      <c r="T1069" s="180"/>
      <c r="U1069" s="180"/>
      <c r="V1069" s="200"/>
    </row>
    <row r="1070" spans="2:22">
      <c r="B1070" s="206" t="str">
        <f>IF('Formulario PPGR5'!$G1070="","",CONCATENATE('Formulario PPGR5'!$C1070,".",'Formulario PPGR5'!$D1070,".",'Formulario PPGR5'!$E1070,".",'Formulario PPGR5'!$F1070))</f>
        <v/>
      </c>
      <c r="C1070" s="206"/>
      <c r="D1070" s="206" t="str">
        <f>IF('Formulario PPGR5'!$G1070="","",'Formulario PPGR1'!#REF!)</f>
        <v/>
      </c>
      <c r="E1070" s="206" t="str">
        <f>IF('Formulario PPGR5'!$G1070="","",'Formulario PPGR1'!#REF!)</f>
        <v/>
      </c>
      <c r="F1070" s="206" t="str">
        <f>IF('Formulario PPGR5'!$G1070="","",'Formulario PPGR1'!#REF!)</f>
        <v/>
      </c>
      <c r="G1070" s="701"/>
      <c r="H1070" s="701"/>
      <c r="I1070" s="734"/>
      <c r="J1070" s="701"/>
      <c r="K1070" s="698"/>
      <c r="L1070" s="701"/>
      <c r="M1070" s="211"/>
      <c r="N1070" s="211"/>
      <c r="O1070" s="212"/>
      <c r="P1070" s="213"/>
      <c r="Q1070" s="195"/>
      <c r="R1070" s="195"/>
      <c r="S1070" s="195"/>
      <c r="T1070" s="180"/>
      <c r="U1070" s="180"/>
      <c r="V1070" s="200"/>
    </row>
    <row r="1071" spans="2:22">
      <c r="B1071" s="206" t="str">
        <f>IF('Formulario PPGR5'!$G1071="","",CONCATENATE('Formulario PPGR5'!$C1071,".",'Formulario PPGR5'!$D1071,".",'Formulario PPGR5'!$E1071,".",'Formulario PPGR5'!$F1071))</f>
        <v/>
      </c>
      <c r="C1071" s="206"/>
      <c r="D1071" s="206" t="str">
        <f>IF('Formulario PPGR5'!$G1071="","",'Formulario PPGR1'!#REF!)</f>
        <v/>
      </c>
      <c r="E1071" s="206" t="str">
        <f>IF('Formulario PPGR5'!$G1071="","",'Formulario PPGR1'!#REF!)</f>
        <v/>
      </c>
      <c r="F1071" s="206" t="str">
        <f>IF('Formulario PPGR5'!$G1071="","",'Formulario PPGR1'!#REF!)</f>
        <v/>
      </c>
      <c r="G1071" s="701"/>
      <c r="H1071" s="701"/>
      <c r="I1071" s="734"/>
      <c r="J1071" s="701"/>
      <c r="K1071" s="698"/>
      <c r="L1071" s="701"/>
      <c r="M1071" s="211"/>
      <c r="N1071" s="211"/>
      <c r="O1071" s="212"/>
      <c r="P1071" s="213"/>
      <c r="Q1071" s="195"/>
      <c r="R1071" s="195"/>
      <c r="S1071" s="195"/>
      <c r="T1071" s="180"/>
      <c r="U1071" s="180"/>
      <c r="V1071" s="200"/>
    </row>
    <row r="1072" spans="2:22">
      <c r="B1072" s="206" t="str">
        <f>IF('Formulario PPGR5'!$G1072="","",CONCATENATE('Formulario PPGR5'!$C1072,".",'Formulario PPGR5'!$D1072,".",'Formulario PPGR5'!$E1072,".",'Formulario PPGR5'!$F1072))</f>
        <v/>
      </c>
      <c r="C1072" s="206"/>
      <c r="D1072" s="206" t="str">
        <f>IF('Formulario PPGR5'!$G1072="","",'Formulario PPGR1'!#REF!)</f>
        <v/>
      </c>
      <c r="E1072" s="206" t="str">
        <f>IF('Formulario PPGR5'!$G1072="","",'Formulario PPGR1'!#REF!)</f>
        <v/>
      </c>
      <c r="F1072" s="206" t="str">
        <f>IF('Formulario PPGR5'!$G1072="","",'Formulario PPGR1'!#REF!)</f>
        <v/>
      </c>
      <c r="G1072" s="701"/>
      <c r="H1072" s="701"/>
      <c r="I1072" s="734"/>
      <c r="J1072" s="701"/>
      <c r="K1072" s="698"/>
      <c r="L1072" s="701"/>
      <c r="M1072" s="211"/>
      <c r="N1072" s="211"/>
      <c r="O1072" s="212"/>
      <c r="P1072" s="213"/>
      <c r="Q1072" s="195"/>
      <c r="R1072" s="195"/>
      <c r="S1072" s="195"/>
      <c r="T1072" s="180"/>
      <c r="U1072" s="180"/>
      <c r="V1072" s="200"/>
    </row>
    <row r="1073" spans="2:22">
      <c r="B1073" s="206" t="str">
        <f>IF('Formulario PPGR5'!$G1073="","",CONCATENATE('Formulario PPGR5'!$C1073,".",'Formulario PPGR5'!$D1073,".",'Formulario PPGR5'!$E1073,".",'Formulario PPGR5'!$F1073))</f>
        <v/>
      </c>
      <c r="C1073" s="206"/>
      <c r="D1073" s="206" t="str">
        <f>IF('Formulario PPGR5'!$G1073="","",'Formulario PPGR1'!#REF!)</f>
        <v/>
      </c>
      <c r="E1073" s="206" t="str">
        <f>IF('Formulario PPGR5'!$G1073="","",'Formulario PPGR1'!#REF!)</f>
        <v/>
      </c>
      <c r="F1073" s="206" t="str">
        <f>IF('Formulario PPGR5'!$G1073="","",'Formulario PPGR1'!#REF!)</f>
        <v/>
      </c>
      <c r="G1073" s="701"/>
      <c r="H1073" s="701"/>
      <c r="I1073" s="734"/>
      <c r="J1073" s="701"/>
      <c r="K1073" s="698"/>
      <c r="L1073" s="701"/>
      <c r="M1073" s="211"/>
      <c r="N1073" s="211"/>
      <c r="O1073" s="212"/>
      <c r="P1073" s="213"/>
      <c r="Q1073" s="195"/>
      <c r="R1073" s="195"/>
      <c r="S1073" s="195"/>
      <c r="T1073" s="180"/>
      <c r="U1073" s="180"/>
      <c r="V1073" s="200"/>
    </row>
    <row r="1074" spans="2:22">
      <c r="B1074" s="206" t="str">
        <f>IF('Formulario PPGR5'!$G1074="","",CONCATENATE('Formulario PPGR5'!$C1074,".",'Formulario PPGR5'!$D1074,".",'Formulario PPGR5'!$E1074,".",'Formulario PPGR5'!$F1074))</f>
        <v/>
      </c>
      <c r="C1074" s="206"/>
      <c r="D1074" s="206" t="str">
        <f>IF('Formulario PPGR5'!$G1074="","",'Formulario PPGR1'!#REF!)</f>
        <v/>
      </c>
      <c r="E1074" s="206" t="str">
        <f>IF('Formulario PPGR5'!$G1074="","",'Formulario PPGR1'!#REF!)</f>
        <v/>
      </c>
      <c r="F1074" s="206" t="str">
        <f>IF('Formulario PPGR5'!$G1074="","",'Formulario PPGR1'!#REF!)</f>
        <v/>
      </c>
      <c r="G1074" s="701"/>
      <c r="H1074" s="701"/>
      <c r="I1074" s="734"/>
      <c r="J1074" s="701"/>
      <c r="K1074" s="698"/>
      <c r="L1074" s="701"/>
      <c r="M1074" s="211"/>
      <c r="N1074" s="211"/>
      <c r="O1074" s="212"/>
      <c r="P1074" s="213"/>
      <c r="Q1074" s="195"/>
      <c r="R1074" s="195"/>
      <c r="S1074" s="195"/>
      <c r="T1074" s="180"/>
      <c r="U1074" s="180"/>
      <c r="V1074" s="200"/>
    </row>
    <row r="1075" spans="2:22">
      <c r="B1075" s="206" t="str">
        <f>IF('Formulario PPGR5'!$G1075="","",CONCATENATE('Formulario PPGR5'!$C1075,".",'Formulario PPGR5'!$D1075,".",'Formulario PPGR5'!$E1075,".",'Formulario PPGR5'!$F1075))</f>
        <v/>
      </c>
      <c r="C1075" s="206"/>
      <c r="D1075" s="206" t="str">
        <f>IF('Formulario PPGR5'!$G1075="","",'Formulario PPGR1'!#REF!)</f>
        <v/>
      </c>
      <c r="E1075" s="206" t="str">
        <f>IF('Formulario PPGR5'!$G1075="","",'Formulario PPGR1'!#REF!)</f>
        <v/>
      </c>
      <c r="F1075" s="206" t="str">
        <f>IF('Formulario PPGR5'!$G1075="","",'Formulario PPGR1'!#REF!)</f>
        <v/>
      </c>
      <c r="G1075" s="701"/>
      <c r="H1075" s="701"/>
      <c r="I1075" s="734"/>
      <c r="J1075" s="701"/>
      <c r="K1075" s="698"/>
      <c r="L1075" s="701"/>
      <c r="M1075" s="211"/>
      <c r="N1075" s="211"/>
      <c r="O1075" s="212"/>
      <c r="P1075" s="213"/>
      <c r="Q1075" s="195"/>
      <c r="R1075" s="195"/>
      <c r="S1075" s="195"/>
      <c r="T1075" s="180"/>
      <c r="U1075" s="180"/>
      <c r="V1075" s="200"/>
    </row>
    <row r="1076" spans="2:22">
      <c r="B1076" s="206" t="str">
        <f>IF('Formulario PPGR5'!$G1076="","",CONCATENATE('Formulario PPGR5'!$C1076,".",'Formulario PPGR5'!$D1076,".",'Formulario PPGR5'!$E1076,".",'Formulario PPGR5'!$F1076))</f>
        <v/>
      </c>
      <c r="C1076" s="206"/>
      <c r="D1076" s="206" t="str">
        <f>IF('Formulario PPGR5'!$G1076="","",'Formulario PPGR1'!#REF!)</f>
        <v/>
      </c>
      <c r="E1076" s="206" t="str">
        <f>IF('Formulario PPGR5'!$G1076="","",'Formulario PPGR1'!#REF!)</f>
        <v/>
      </c>
      <c r="F1076" s="206" t="str">
        <f>IF('Formulario PPGR5'!$G1076="","",'Formulario PPGR1'!#REF!)</f>
        <v/>
      </c>
      <c r="G1076" s="701"/>
      <c r="H1076" s="701"/>
      <c r="I1076" s="734"/>
      <c r="J1076" s="701"/>
      <c r="K1076" s="698"/>
      <c r="L1076" s="701"/>
      <c r="M1076" s="211"/>
      <c r="N1076" s="211"/>
      <c r="O1076" s="212"/>
      <c r="P1076" s="213"/>
      <c r="Q1076" s="195"/>
      <c r="R1076" s="195"/>
      <c r="S1076" s="195"/>
      <c r="T1076" s="180"/>
      <c r="U1076" s="180"/>
      <c r="V1076" s="200"/>
    </row>
    <row r="1077" spans="2:22">
      <c r="B1077" s="206" t="str">
        <f>IF('Formulario PPGR5'!$G1077="","",CONCATENATE('Formulario PPGR5'!$C1077,".",'Formulario PPGR5'!$D1077,".",'Formulario PPGR5'!$E1077,".",'Formulario PPGR5'!$F1077))</f>
        <v/>
      </c>
      <c r="C1077" s="206"/>
      <c r="D1077" s="206" t="str">
        <f>IF('Formulario PPGR5'!$G1077="","",'Formulario PPGR1'!#REF!)</f>
        <v/>
      </c>
      <c r="E1077" s="206" t="str">
        <f>IF('Formulario PPGR5'!$G1077="","",'Formulario PPGR1'!#REF!)</f>
        <v/>
      </c>
      <c r="F1077" s="206" t="str">
        <f>IF('Formulario PPGR5'!$G1077="","",'Formulario PPGR1'!#REF!)</f>
        <v/>
      </c>
      <c r="G1077" s="701"/>
      <c r="H1077" s="701"/>
      <c r="I1077" s="734"/>
      <c r="J1077" s="701"/>
      <c r="K1077" s="698"/>
      <c r="L1077" s="701"/>
      <c r="M1077" s="211"/>
      <c r="N1077" s="211"/>
      <c r="O1077" s="212"/>
      <c r="P1077" s="213"/>
      <c r="Q1077" s="195"/>
      <c r="R1077" s="195"/>
      <c r="S1077" s="195"/>
      <c r="T1077" s="180"/>
      <c r="U1077" s="180"/>
      <c r="V1077" s="200"/>
    </row>
    <row r="1078" spans="2:22">
      <c r="B1078" s="206" t="str">
        <f>IF('Formulario PPGR5'!$G1078="","",CONCATENATE('Formulario PPGR5'!$C1078,".",'Formulario PPGR5'!$D1078,".",'Formulario PPGR5'!$E1078,".",'Formulario PPGR5'!$F1078))</f>
        <v/>
      </c>
      <c r="C1078" s="206"/>
      <c r="D1078" s="206" t="str">
        <f>IF('Formulario PPGR5'!$G1078="","",'Formulario PPGR1'!#REF!)</f>
        <v/>
      </c>
      <c r="E1078" s="206" t="str">
        <f>IF('Formulario PPGR5'!$G1078="","",'Formulario PPGR1'!#REF!)</f>
        <v/>
      </c>
      <c r="F1078" s="206" t="str">
        <f>IF('Formulario PPGR5'!$G1078="","",'Formulario PPGR1'!#REF!)</f>
        <v/>
      </c>
      <c r="G1078" s="701"/>
      <c r="H1078" s="701"/>
      <c r="I1078" s="734"/>
      <c r="J1078" s="701"/>
      <c r="K1078" s="698"/>
      <c r="L1078" s="701"/>
      <c r="M1078" s="211"/>
      <c r="N1078" s="211"/>
      <c r="O1078" s="212"/>
      <c r="P1078" s="213"/>
      <c r="Q1078" s="195"/>
      <c r="R1078" s="195"/>
      <c r="S1078" s="195"/>
      <c r="T1078" s="180"/>
      <c r="U1078" s="180"/>
      <c r="V1078" s="200"/>
    </row>
    <row r="1079" spans="2:22">
      <c r="B1079" s="206" t="str">
        <f>IF('Formulario PPGR5'!$G1079="","",CONCATENATE('Formulario PPGR5'!$C1079,".",'Formulario PPGR5'!$D1079,".",'Formulario PPGR5'!$E1079,".",'Formulario PPGR5'!$F1079))</f>
        <v/>
      </c>
      <c r="C1079" s="206"/>
      <c r="D1079" s="206" t="str">
        <f>IF('Formulario PPGR5'!$G1079="","",'Formulario PPGR1'!#REF!)</f>
        <v/>
      </c>
      <c r="E1079" s="206" t="str">
        <f>IF('Formulario PPGR5'!$G1079="","",'Formulario PPGR1'!#REF!)</f>
        <v/>
      </c>
      <c r="F1079" s="206" t="str">
        <f>IF('Formulario PPGR5'!$G1079="","",'Formulario PPGR1'!#REF!)</f>
        <v/>
      </c>
      <c r="G1079" s="701"/>
      <c r="H1079" s="701"/>
      <c r="I1079" s="734"/>
      <c r="J1079" s="701"/>
      <c r="K1079" s="698"/>
      <c r="L1079" s="701"/>
      <c r="M1079" s="211"/>
      <c r="N1079" s="211"/>
      <c r="O1079" s="212"/>
      <c r="P1079" s="213"/>
      <c r="Q1079" s="195"/>
      <c r="R1079" s="195"/>
      <c r="S1079" s="195"/>
      <c r="T1079" s="180"/>
      <c r="U1079" s="180"/>
      <c r="V1079" s="200"/>
    </row>
    <row r="1080" spans="2:22">
      <c r="B1080" s="206" t="str">
        <f>IF('Formulario PPGR5'!$G1080="","",CONCATENATE('Formulario PPGR5'!$C1080,".",'Formulario PPGR5'!$D1080,".",'Formulario PPGR5'!$E1080,".",'Formulario PPGR5'!$F1080))</f>
        <v/>
      </c>
      <c r="C1080" s="206"/>
      <c r="D1080" s="206" t="str">
        <f>IF('Formulario PPGR5'!$G1080="","",'Formulario PPGR1'!#REF!)</f>
        <v/>
      </c>
      <c r="E1080" s="206" t="str">
        <f>IF('Formulario PPGR5'!$G1080="","",'Formulario PPGR1'!#REF!)</f>
        <v/>
      </c>
      <c r="F1080" s="206" t="str">
        <f>IF('Formulario PPGR5'!$G1080="","",'Formulario PPGR1'!#REF!)</f>
        <v/>
      </c>
      <c r="G1080" s="701"/>
      <c r="H1080" s="701"/>
      <c r="I1080" s="734"/>
      <c r="J1080" s="701"/>
      <c r="K1080" s="698"/>
      <c r="L1080" s="701"/>
      <c r="M1080" s="211"/>
      <c r="N1080" s="211"/>
      <c r="O1080" s="212"/>
      <c r="P1080" s="213"/>
      <c r="Q1080" s="195"/>
      <c r="R1080" s="195"/>
      <c r="S1080" s="195"/>
      <c r="T1080" s="180"/>
      <c r="U1080" s="180"/>
      <c r="V1080" s="200"/>
    </row>
    <row r="1081" spans="2:22">
      <c r="B1081" s="206" t="str">
        <f>IF('Formulario PPGR5'!$G1081="","",CONCATENATE('Formulario PPGR5'!$C1081,".",'Formulario PPGR5'!$D1081,".",'Formulario PPGR5'!$E1081,".",'Formulario PPGR5'!$F1081))</f>
        <v/>
      </c>
      <c r="C1081" s="206"/>
      <c r="D1081" s="206" t="str">
        <f>IF('Formulario PPGR5'!$G1081="","",'Formulario PPGR1'!#REF!)</f>
        <v/>
      </c>
      <c r="E1081" s="206" t="str">
        <f>IF('Formulario PPGR5'!$G1081="","",'Formulario PPGR1'!#REF!)</f>
        <v/>
      </c>
      <c r="F1081" s="206" t="str">
        <f>IF('Formulario PPGR5'!$G1081="","",'Formulario PPGR1'!#REF!)</f>
        <v/>
      </c>
      <c r="G1081" s="701"/>
      <c r="H1081" s="701"/>
      <c r="I1081" s="734"/>
      <c r="J1081" s="701"/>
      <c r="K1081" s="698"/>
      <c r="L1081" s="701"/>
      <c r="M1081" s="211"/>
      <c r="N1081" s="211"/>
      <c r="O1081" s="212"/>
      <c r="P1081" s="213"/>
      <c r="Q1081" s="195"/>
      <c r="R1081" s="195"/>
      <c r="S1081" s="195"/>
      <c r="T1081" s="180"/>
      <c r="U1081" s="180"/>
      <c r="V1081" s="200"/>
    </row>
    <row r="1082" spans="2:22">
      <c r="B1082" s="206" t="str">
        <f>IF('Formulario PPGR5'!$G1082="","",CONCATENATE('Formulario PPGR5'!$C1082,".",'Formulario PPGR5'!$D1082,".",'Formulario PPGR5'!$E1082,".",'Formulario PPGR5'!$F1082))</f>
        <v/>
      </c>
      <c r="C1082" s="206"/>
      <c r="D1082" s="206" t="str">
        <f>IF('Formulario PPGR5'!$G1082="","",'Formulario PPGR1'!#REF!)</f>
        <v/>
      </c>
      <c r="E1082" s="206" t="str">
        <f>IF('Formulario PPGR5'!$G1082="","",'Formulario PPGR1'!#REF!)</f>
        <v/>
      </c>
      <c r="F1082" s="206" t="str">
        <f>IF('Formulario PPGR5'!$G1082="","",'Formulario PPGR1'!#REF!)</f>
        <v/>
      </c>
      <c r="G1082" s="701"/>
      <c r="H1082" s="701"/>
      <c r="I1082" s="734"/>
      <c r="J1082" s="701"/>
      <c r="K1082" s="698"/>
      <c r="L1082" s="701"/>
      <c r="M1082" s="211"/>
      <c r="N1082" s="211"/>
      <c r="O1082" s="212"/>
      <c r="P1082" s="213"/>
      <c r="Q1082" s="195"/>
      <c r="R1082" s="195"/>
      <c r="S1082" s="195"/>
      <c r="T1082" s="180"/>
      <c r="U1082" s="180"/>
      <c r="V1082" s="200"/>
    </row>
    <row r="1083" spans="2:22">
      <c r="B1083" s="206" t="str">
        <f>IF('Formulario PPGR5'!$G1083="","",CONCATENATE('Formulario PPGR5'!$C1083,".",'Formulario PPGR5'!$D1083,".",'Formulario PPGR5'!$E1083,".",'Formulario PPGR5'!$F1083))</f>
        <v/>
      </c>
      <c r="C1083" s="206"/>
      <c r="D1083" s="206" t="str">
        <f>IF('Formulario PPGR5'!$G1083="","",'Formulario PPGR1'!#REF!)</f>
        <v/>
      </c>
      <c r="E1083" s="206" t="str">
        <f>IF('Formulario PPGR5'!$G1083="","",'Formulario PPGR1'!#REF!)</f>
        <v/>
      </c>
      <c r="F1083" s="206" t="str">
        <f>IF('Formulario PPGR5'!$G1083="","",'Formulario PPGR1'!#REF!)</f>
        <v/>
      </c>
      <c r="G1083" s="701"/>
      <c r="H1083" s="701"/>
      <c r="I1083" s="734"/>
      <c r="J1083" s="701"/>
      <c r="K1083" s="698"/>
      <c r="L1083" s="701"/>
      <c r="M1083" s="211"/>
      <c r="N1083" s="211"/>
      <c r="O1083" s="212"/>
      <c r="P1083" s="213"/>
      <c r="Q1083" s="195"/>
      <c r="R1083" s="195"/>
      <c r="S1083" s="195"/>
      <c r="T1083" s="180"/>
      <c r="U1083" s="180"/>
      <c r="V1083" s="200"/>
    </row>
    <row r="1084" spans="2:22">
      <c r="B1084" s="206" t="str">
        <f>IF('Formulario PPGR5'!$G1084="","",CONCATENATE('Formulario PPGR5'!$C1084,".",'Formulario PPGR5'!$D1084,".",'Formulario PPGR5'!$E1084,".",'Formulario PPGR5'!$F1084))</f>
        <v/>
      </c>
      <c r="C1084" s="206"/>
      <c r="D1084" s="206" t="str">
        <f>IF('Formulario PPGR5'!$G1084="","",'Formulario PPGR1'!#REF!)</f>
        <v/>
      </c>
      <c r="E1084" s="206" t="str">
        <f>IF('Formulario PPGR5'!$G1084="","",'Formulario PPGR1'!#REF!)</f>
        <v/>
      </c>
      <c r="F1084" s="206" t="str">
        <f>IF('Formulario PPGR5'!$G1084="","",'Formulario PPGR1'!#REF!)</f>
        <v/>
      </c>
      <c r="G1084" s="701"/>
      <c r="H1084" s="701"/>
      <c r="I1084" s="734"/>
      <c r="J1084" s="701"/>
      <c r="K1084" s="698"/>
      <c r="L1084" s="701"/>
      <c r="M1084" s="211"/>
      <c r="N1084" s="211"/>
      <c r="O1084" s="212"/>
      <c r="P1084" s="213"/>
      <c r="Q1084" s="195"/>
      <c r="R1084" s="195"/>
      <c r="S1084" s="195"/>
      <c r="T1084" s="180"/>
      <c r="U1084" s="180"/>
      <c r="V1084" s="200"/>
    </row>
    <row r="1085" spans="2:22">
      <c r="B1085" s="206" t="str">
        <f>IF('Formulario PPGR5'!$G1085="","",CONCATENATE('Formulario PPGR5'!$C1085,".",'Formulario PPGR5'!$D1085,".",'Formulario PPGR5'!$E1085,".",'Formulario PPGR5'!$F1085))</f>
        <v/>
      </c>
      <c r="C1085" s="206"/>
      <c r="D1085" s="206" t="str">
        <f>IF('Formulario PPGR5'!$G1085="","",'Formulario PPGR1'!#REF!)</f>
        <v/>
      </c>
      <c r="E1085" s="206" t="str">
        <f>IF('Formulario PPGR5'!$G1085="","",'Formulario PPGR1'!#REF!)</f>
        <v/>
      </c>
      <c r="F1085" s="206" t="str">
        <f>IF('Formulario PPGR5'!$G1085="","",'Formulario PPGR1'!#REF!)</f>
        <v/>
      </c>
      <c r="G1085" s="701"/>
      <c r="H1085" s="701"/>
      <c r="I1085" s="734"/>
      <c r="J1085" s="701"/>
      <c r="K1085" s="698"/>
      <c r="L1085" s="701"/>
      <c r="M1085" s="211"/>
      <c r="N1085" s="211"/>
      <c r="O1085" s="212"/>
      <c r="P1085" s="213"/>
      <c r="Q1085" s="195"/>
      <c r="R1085" s="195"/>
      <c r="S1085" s="195"/>
      <c r="T1085" s="180"/>
      <c r="U1085" s="180"/>
      <c r="V1085" s="200"/>
    </row>
    <row r="1086" spans="2:22">
      <c r="B1086" s="206" t="str">
        <f>IF('Formulario PPGR5'!$G1086="","",CONCATENATE('Formulario PPGR5'!$C1086,".",'Formulario PPGR5'!$D1086,".",'Formulario PPGR5'!$E1086,".",'Formulario PPGR5'!$F1086))</f>
        <v/>
      </c>
      <c r="C1086" s="206"/>
      <c r="D1086" s="206" t="str">
        <f>IF('Formulario PPGR5'!$G1086="","",'Formulario PPGR1'!#REF!)</f>
        <v/>
      </c>
      <c r="E1086" s="206" t="str">
        <f>IF('Formulario PPGR5'!$G1086="","",'Formulario PPGR1'!#REF!)</f>
        <v/>
      </c>
      <c r="F1086" s="206" t="str">
        <f>IF('Formulario PPGR5'!$G1086="","",'Formulario PPGR1'!#REF!)</f>
        <v/>
      </c>
      <c r="G1086" s="701"/>
      <c r="H1086" s="701"/>
      <c r="I1086" s="734"/>
      <c r="J1086" s="701"/>
      <c r="K1086" s="698"/>
      <c r="L1086" s="701"/>
      <c r="M1086" s="211"/>
      <c r="N1086" s="211"/>
      <c r="O1086" s="212"/>
      <c r="P1086" s="213"/>
      <c r="Q1086" s="195"/>
      <c r="R1086" s="195"/>
      <c r="S1086" s="195"/>
      <c r="T1086" s="180"/>
      <c r="U1086" s="180"/>
      <c r="V1086" s="200"/>
    </row>
    <row r="1087" spans="2:22">
      <c r="B1087" s="206" t="str">
        <f>IF('Formulario PPGR5'!$G1087="","",CONCATENATE('Formulario PPGR5'!$C1087,".",'Formulario PPGR5'!$D1087,".",'Formulario PPGR5'!$E1087,".",'Formulario PPGR5'!$F1087))</f>
        <v/>
      </c>
      <c r="C1087" s="206"/>
      <c r="D1087" s="206" t="str">
        <f>IF('Formulario PPGR5'!$G1087="","",'Formulario PPGR1'!#REF!)</f>
        <v/>
      </c>
      <c r="E1087" s="206" t="str">
        <f>IF('Formulario PPGR5'!$G1087="","",'Formulario PPGR1'!#REF!)</f>
        <v/>
      </c>
      <c r="F1087" s="206" t="str">
        <f>IF('Formulario PPGR5'!$G1087="","",'Formulario PPGR1'!#REF!)</f>
        <v/>
      </c>
      <c r="G1087" s="701"/>
      <c r="H1087" s="701"/>
      <c r="I1087" s="734"/>
      <c r="J1087" s="701"/>
      <c r="K1087" s="698"/>
      <c r="L1087" s="701"/>
      <c r="M1087" s="211"/>
      <c r="N1087" s="211"/>
      <c r="O1087" s="212"/>
      <c r="P1087" s="213"/>
      <c r="Q1087" s="195"/>
      <c r="R1087" s="195"/>
      <c r="S1087" s="195"/>
      <c r="T1087" s="180"/>
      <c r="U1087" s="180"/>
      <c r="V1087" s="200"/>
    </row>
    <row r="1088" spans="2:22">
      <c r="B1088" s="206" t="str">
        <f>IF('Formulario PPGR5'!$G1088="","",CONCATENATE('Formulario PPGR5'!$C1088,".",'Formulario PPGR5'!$D1088,".",'Formulario PPGR5'!$E1088,".",'Formulario PPGR5'!$F1088))</f>
        <v/>
      </c>
      <c r="C1088" s="206"/>
      <c r="D1088" s="206" t="str">
        <f>IF('Formulario PPGR5'!$G1088="","",'Formulario PPGR1'!#REF!)</f>
        <v/>
      </c>
      <c r="E1088" s="206" t="str">
        <f>IF('Formulario PPGR5'!$G1088="","",'Formulario PPGR1'!#REF!)</f>
        <v/>
      </c>
      <c r="F1088" s="206" t="str">
        <f>IF('Formulario PPGR5'!$G1088="","",'Formulario PPGR1'!#REF!)</f>
        <v/>
      </c>
      <c r="G1088" s="701"/>
      <c r="H1088" s="701"/>
      <c r="I1088" s="734"/>
      <c r="J1088" s="701"/>
      <c r="K1088" s="698"/>
      <c r="L1088" s="701"/>
      <c r="M1088" s="211"/>
      <c r="N1088" s="211"/>
      <c r="O1088" s="212"/>
      <c r="P1088" s="213"/>
      <c r="Q1088" s="195"/>
      <c r="R1088" s="195"/>
      <c r="S1088" s="195"/>
      <c r="T1088" s="180"/>
      <c r="U1088" s="180"/>
      <c r="V1088" s="200"/>
    </row>
    <row r="1089" spans="2:22">
      <c r="B1089" s="206" t="str">
        <f>IF('Formulario PPGR5'!$G1089="","",CONCATENATE('Formulario PPGR5'!$C1089,".",'Formulario PPGR5'!$D1089,".",'Formulario PPGR5'!$E1089,".",'Formulario PPGR5'!$F1089))</f>
        <v/>
      </c>
      <c r="C1089" s="206"/>
      <c r="D1089" s="206" t="str">
        <f>IF('Formulario PPGR5'!$G1089="","",'Formulario PPGR1'!#REF!)</f>
        <v/>
      </c>
      <c r="E1089" s="206" t="str">
        <f>IF('Formulario PPGR5'!$G1089="","",'Formulario PPGR1'!#REF!)</f>
        <v/>
      </c>
      <c r="F1089" s="206" t="str">
        <f>IF('Formulario PPGR5'!$G1089="","",'Formulario PPGR1'!#REF!)</f>
        <v/>
      </c>
      <c r="G1089" s="701"/>
      <c r="H1089" s="701"/>
      <c r="I1089" s="734"/>
      <c r="J1089" s="701"/>
      <c r="K1089" s="698"/>
      <c r="L1089" s="701"/>
      <c r="M1089" s="211"/>
      <c r="N1089" s="211"/>
      <c r="O1089" s="212"/>
      <c r="P1089" s="213"/>
      <c r="Q1089" s="195"/>
      <c r="R1089" s="195"/>
      <c r="S1089" s="195"/>
      <c r="T1089" s="180"/>
      <c r="U1089" s="180"/>
      <c r="V1089" s="200"/>
    </row>
    <row r="1090" spans="2:22">
      <c r="B1090" s="206" t="str">
        <f>IF('Formulario PPGR5'!$G1090="","",CONCATENATE('Formulario PPGR5'!$C1090,".",'Formulario PPGR5'!$D1090,".",'Formulario PPGR5'!$E1090,".",'Formulario PPGR5'!$F1090))</f>
        <v/>
      </c>
      <c r="C1090" s="206"/>
      <c r="D1090" s="206" t="str">
        <f>IF('Formulario PPGR5'!$G1090="","",'Formulario PPGR1'!#REF!)</f>
        <v/>
      </c>
      <c r="E1090" s="206" t="str">
        <f>IF('Formulario PPGR5'!$G1090="","",'Formulario PPGR1'!#REF!)</f>
        <v/>
      </c>
      <c r="F1090" s="206" t="str">
        <f>IF('Formulario PPGR5'!$G1090="","",'Formulario PPGR1'!#REF!)</f>
        <v/>
      </c>
      <c r="G1090" s="701"/>
      <c r="H1090" s="701"/>
      <c r="I1090" s="734"/>
      <c r="J1090" s="701"/>
      <c r="K1090" s="698"/>
      <c r="L1090" s="701"/>
      <c r="M1090" s="211"/>
      <c r="N1090" s="211"/>
      <c r="O1090" s="212"/>
      <c r="P1090" s="213"/>
      <c r="Q1090" s="195"/>
      <c r="R1090" s="195"/>
      <c r="S1090" s="195"/>
      <c r="T1090" s="180"/>
      <c r="U1090" s="180"/>
      <c r="V1090" s="200"/>
    </row>
    <row r="1091" spans="2:22">
      <c r="B1091" s="206" t="str">
        <f>IF('Formulario PPGR5'!$G1091="","",CONCATENATE('Formulario PPGR5'!$C1091,".",'Formulario PPGR5'!$D1091,".",'Formulario PPGR5'!$E1091,".",'Formulario PPGR5'!$F1091))</f>
        <v/>
      </c>
      <c r="C1091" s="206"/>
      <c r="D1091" s="206" t="str">
        <f>IF('Formulario PPGR5'!$G1091="","",'Formulario PPGR1'!#REF!)</f>
        <v/>
      </c>
      <c r="E1091" s="206" t="str">
        <f>IF('Formulario PPGR5'!$G1091="","",'Formulario PPGR1'!#REF!)</f>
        <v/>
      </c>
      <c r="F1091" s="206" t="str">
        <f>IF('Formulario PPGR5'!$G1091="","",'Formulario PPGR1'!#REF!)</f>
        <v/>
      </c>
      <c r="G1091" s="701"/>
      <c r="H1091" s="701"/>
      <c r="I1091" s="734"/>
      <c r="J1091" s="701"/>
      <c r="K1091" s="698"/>
      <c r="L1091" s="701"/>
      <c r="M1091" s="211"/>
      <c r="N1091" s="211"/>
      <c r="O1091" s="212"/>
      <c r="P1091" s="213"/>
      <c r="Q1091" s="195"/>
      <c r="R1091" s="195"/>
      <c r="S1091" s="195"/>
      <c r="T1091" s="180"/>
      <c r="U1091" s="180"/>
      <c r="V1091" s="200"/>
    </row>
    <row r="1092" spans="2:22">
      <c r="B1092" s="206" t="str">
        <f>IF('Formulario PPGR5'!$G1092="","",CONCATENATE('Formulario PPGR5'!$C1092,".",'Formulario PPGR5'!$D1092,".",'Formulario PPGR5'!$E1092,".",'Formulario PPGR5'!$F1092))</f>
        <v/>
      </c>
      <c r="C1092" s="206"/>
      <c r="D1092" s="206" t="str">
        <f>IF('Formulario PPGR5'!$G1092="","",'Formulario PPGR1'!#REF!)</f>
        <v/>
      </c>
      <c r="E1092" s="206" t="str">
        <f>IF('Formulario PPGR5'!$G1092="","",'Formulario PPGR1'!#REF!)</f>
        <v/>
      </c>
      <c r="F1092" s="206" t="str">
        <f>IF('Formulario PPGR5'!$G1092="","",'Formulario PPGR1'!#REF!)</f>
        <v/>
      </c>
      <c r="G1092" s="701"/>
      <c r="H1092" s="701"/>
      <c r="I1092" s="734"/>
      <c r="J1092" s="701"/>
      <c r="K1092" s="698"/>
      <c r="L1092" s="701"/>
      <c r="M1092" s="211"/>
      <c r="N1092" s="211"/>
      <c r="O1092" s="212"/>
      <c r="P1092" s="213"/>
      <c r="Q1092" s="195"/>
      <c r="R1092" s="195"/>
      <c r="S1092" s="195"/>
      <c r="T1092" s="180"/>
      <c r="U1092" s="180"/>
      <c r="V1092" s="200"/>
    </row>
    <row r="1093" spans="2:22">
      <c r="B1093" s="206" t="str">
        <f>IF('Formulario PPGR5'!$G1093="","",CONCATENATE('Formulario PPGR5'!$C1093,".",'Formulario PPGR5'!$D1093,".",'Formulario PPGR5'!$E1093,".",'Formulario PPGR5'!$F1093))</f>
        <v/>
      </c>
      <c r="C1093" s="206"/>
      <c r="D1093" s="206" t="str">
        <f>IF('Formulario PPGR5'!$G1093="","",'Formulario PPGR1'!#REF!)</f>
        <v/>
      </c>
      <c r="E1093" s="206" t="str">
        <f>IF('Formulario PPGR5'!$G1093="","",'Formulario PPGR1'!#REF!)</f>
        <v/>
      </c>
      <c r="F1093" s="206" t="str">
        <f>IF('Formulario PPGR5'!$G1093="","",'Formulario PPGR1'!#REF!)</f>
        <v/>
      </c>
      <c r="G1093" s="701"/>
      <c r="H1093" s="701"/>
      <c r="I1093" s="734"/>
      <c r="J1093" s="701"/>
      <c r="K1093" s="698"/>
      <c r="L1093" s="701"/>
      <c r="M1093" s="211"/>
      <c r="N1093" s="211"/>
      <c r="O1093" s="212"/>
      <c r="P1093" s="213"/>
      <c r="Q1093" s="195"/>
      <c r="R1093" s="195"/>
      <c r="S1093" s="195"/>
      <c r="T1093" s="180"/>
      <c r="U1093" s="180"/>
      <c r="V1093" s="200"/>
    </row>
    <row r="1094" spans="2:22">
      <c r="B1094" s="206" t="str">
        <f>IF('Formulario PPGR5'!$G1094="","",CONCATENATE('Formulario PPGR5'!$C1094,".",'Formulario PPGR5'!$D1094,".",'Formulario PPGR5'!$E1094,".",'Formulario PPGR5'!$F1094))</f>
        <v/>
      </c>
      <c r="C1094" s="206"/>
      <c r="D1094" s="206" t="str">
        <f>IF('Formulario PPGR5'!$G1094="","",'Formulario PPGR1'!#REF!)</f>
        <v/>
      </c>
      <c r="E1094" s="206" t="str">
        <f>IF('Formulario PPGR5'!$G1094="","",'Formulario PPGR1'!#REF!)</f>
        <v/>
      </c>
      <c r="F1094" s="206" t="str">
        <f>IF('Formulario PPGR5'!$G1094="","",'Formulario PPGR1'!#REF!)</f>
        <v/>
      </c>
      <c r="G1094" s="701"/>
      <c r="H1094" s="701"/>
      <c r="I1094" s="734"/>
      <c r="J1094" s="701"/>
      <c r="K1094" s="698"/>
      <c r="L1094" s="701"/>
      <c r="M1094" s="211"/>
      <c r="N1094" s="211"/>
      <c r="O1094" s="212"/>
      <c r="P1094" s="213"/>
      <c r="Q1094" s="195"/>
      <c r="R1094" s="195"/>
      <c r="S1094" s="195"/>
      <c r="T1094" s="180"/>
      <c r="U1094" s="180"/>
      <c r="V1094" s="200"/>
    </row>
    <row r="1095" spans="2:22">
      <c r="B1095" s="206" t="str">
        <f>IF('Formulario PPGR5'!$G1095="","",CONCATENATE('Formulario PPGR5'!$C1095,".",'Formulario PPGR5'!$D1095,".",'Formulario PPGR5'!$E1095,".",'Formulario PPGR5'!$F1095))</f>
        <v/>
      </c>
      <c r="C1095" s="206"/>
      <c r="D1095" s="206" t="str">
        <f>IF('Formulario PPGR5'!$G1095="","",'Formulario PPGR1'!#REF!)</f>
        <v/>
      </c>
      <c r="E1095" s="206" t="str">
        <f>IF('Formulario PPGR5'!$G1095="","",'Formulario PPGR1'!#REF!)</f>
        <v/>
      </c>
      <c r="F1095" s="206" t="str">
        <f>IF('Formulario PPGR5'!$G1095="","",'Formulario PPGR1'!#REF!)</f>
        <v/>
      </c>
      <c r="G1095" s="701"/>
      <c r="H1095" s="701"/>
      <c r="I1095" s="734"/>
      <c r="J1095" s="701"/>
      <c r="K1095" s="698"/>
      <c r="L1095" s="701"/>
      <c r="M1095" s="211"/>
      <c r="N1095" s="211"/>
      <c r="O1095" s="212"/>
      <c r="P1095" s="213"/>
      <c r="Q1095" s="195"/>
      <c r="R1095" s="195"/>
      <c r="S1095" s="195"/>
      <c r="T1095" s="180"/>
      <c r="U1095" s="180"/>
      <c r="V1095" s="200"/>
    </row>
    <row r="1096" spans="2:22">
      <c r="B1096" s="206" t="str">
        <f>IF('Formulario PPGR5'!$G1096="","",CONCATENATE('Formulario PPGR5'!$C1096,".",'Formulario PPGR5'!$D1096,".",'Formulario PPGR5'!$E1096,".",'Formulario PPGR5'!$F1096))</f>
        <v/>
      </c>
      <c r="C1096" s="206"/>
      <c r="D1096" s="206" t="str">
        <f>IF('Formulario PPGR5'!$G1096="","",'Formulario PPGR1'!#REF!)</f>
        <v/>
      </c>
      <c r="E1096" s="206" t="str">
        <f>IF('Formulario PPGR5'!$G1096="","",'Formulario PPGR1'!#REF!)</f>
        <v/>
      </c>
      <c r="F1096" s="206" t="str">
        <f>IF('Formulario PPGR5'!$G1096="","",'Formulario PPGR1'!#REF!)</f>
        <v/>
      </c>
      <c r="G1096" s="701"/>
      <c r="H1096" s="701"/>
      <c r="I1096" s="734"/>
      <c r="J1096" s="701"/>
      <c r="K1096" s="698"/>
      <c r="L1096" s="701"/>
      <c r="M1096" s="211"/>
      <c r="N1096" s="211"/>
      <c r="O1096" s="212"/>
      <c r="P1096" s="213"/>
      <c r="Q1096" s="195"/>
      <c r="R1096" s="195"/>
      <c r="S1096" s="195"/>
      <c r="T1096" s="180"/>
      <c r="U1096" s="180"/>
      <c r="V1096" s="200"/>
    </row>
    <row r="1097" spans="2:22">
      <c r="B1097" s="206" t="str">
        <f>IF('Formulario PPGR5'!$G1097="","",CONCATENATE('Formulario PPGR5'!$C1097,".",'Formulario PPGR5'!$D1097,".",'Formulario PPGR5'!$E1097,".",'Formulario PPGR5'!$F1097))</f>
        <v/>
      </c>
      <c r="C1097" s="206"/>
      <c r="D1097" s="206" t="str">
        <f>IF('Formulario PPGR5'!$G1097="","",'Formulario PPGR1'!#REF!)</f>
        <v/>
      </c>
      <c r="E1097" s="206" t="str">
        <f>IF('Formulario PPGR5'!$G1097="","",'Formulario PPGR1'!#REF!)</f>
        <v/>
      </c>
      <c r="F1097" s="206" t="str">
        <f>IF('Formulario PPGR5'!$G1097="","",'Formulario PPGR1'!#REF!)</f>
        <v/>
      </c>
      <c r="G1097" s="701"/>
      <c r="H1097" s="701"/>
      <c r="I1097" s="734"/>
      <c r="J1097" s="701"/>
      <c r="K1097" s="698"/>
      <c r="L1097" s="701"/>
      <c r="M1097" s="211"/>
      <c r="N1097" s="211"/>
      <c r="O1097" s="212"/>
      <c r="P1097" s="213"/>
      <c r="Q1097" s="195"/>
      <c r="R1097" s="195"/>
      <c r="S1097" s="195"/>
      <c r="T1097" s="180"/>
      <c r="U1097" s="180"/>
      <c r="V1097" s="200"/>
    </row>
    <row r="1098" spans="2:22">
      <c r="B1098" s="206" t="str">
        <f>IF('Formulario PPGR5'!$G1098="","",CONCATENATE('Formulario PPGR5'!$C1098,".",'Formulario PPGR5'!$D1098,".",'Formulario PPGR5'!$E1098,".",'Formulario PPGR5'!$F1098))</f>
        <v/>
      </c>
      <c r="C1098" s="206"/>
      <c r="D1098" s="206" t="str">
        <f>IF('Formulario PPGR5'!$G1098="","",'Formulario PPGR1'!#REF!)</f>
        <v/>
      </c>
      <c r="E1098" s="206" t="str">
        <f>IF('Formulario PPGR5'!$G1098="","",'Formulario PPGR1'!#REF!)</f>
        <v/>
      </c>
      <c r="F1098" s="206" t="str">
        <f>IF('Formulario PPGR5'!$G1098="","",'Formulario PPGR1'!#REF!)</f>
        <v/>
      </c>
      <c r="G1098" s="701"/>
      <c r="H1098" s="701"/>
      <c r="I1098" s="734"/>
      <c r="J1098" s="701"/>
      <c r="K1098" s="698"/>
      <c r="L1098" s="701"/>
      <c r="M1098" s="211"/>
      <c r="N1098" s="211"/>
      <c r="O1098" s="212"/>
      <c r="P1098" s="213"/>
      <c r="Q1098" s="195"/>
      <c r="R1098" s="195"/>
      <c r="S1098" s="195"/>
      <c r="T1098" s="180"/>
      <c r="U1098" s="180"/>
      <c r="V1098" s="200"/>
    </row>
    <row r="1099" spans="2:22">
      <c r="B1099" s="206" t="str">
        <f>IF('Formulario PPGR5'!$G1099="","",CONCATENATE('Formulario PPGR5'!$C1099,".",'Formulario PPGR5'!$D1099,".",'Formulario PPGR5'!$E1099,".",'Formulario PPGR5'!$F1099))</f>
        <v/>
      </c>
      <c r="C1099" s="206"/>
      <c r="D1099" s="206" t="str">
        <f>IF('Formulario PPGR5'!$G1099="","",'Formulario PPGR1'!#REF!)</f>
        <v/>
      </c>
      <c r="E1099" s="206" t="str">
        <f>IF('Formulario PPGR5'!$G1099="","",'Formulario PPGR1'!#REF!)</f>
        <v/>
      </c>
      <c r="F1099" s="206" t="str">
        <f>IF('Formulario PPGR5'!$G1099="","",'Formulario PPGR1'!#REF!)</f>
        <v/>
      </c>
      <c r="G1099" s="701"/>
      <c r="H1099" s="701"/>
      <c r="I1099" s="734"/>
      <c r="J1099" s="701"/>
      <c r="K1099" s="698"/>
      <c r="L1099" s="701"/>
      <c r="M1099" s="211"/>
      <c r="N1099" s="211"/>
      <c r="O1099" s="212"/>
      <c r="P1099" s="213"/>
      <c r="Q1099" s="195"/>
      <c r="R1099" s="195"/>
      <c r="S1099" s="195"/>
      <c r="T1099" s="180"/>
      <c r="U1099" s="180"/>
      <c r="V1099" s="200"/>
    </row>
    <row r="1100" spans="2:22">
      <c r="B1100" s="206" t="str">
        <f>IF('Formulario PPGR5'!$G1100="","",CONCATENATE('Formulario PPGR5'!$C1100,".",'Formulario PPGR5'!$D1100,".",'Formulario PPGR5'!$E1100,".",'Formulario PPGR5'!$F1100))</f>
        <v/>
      </c>
      <c r="C1100" s="206"/>
      <c r="D1100" s="206" t="str">
        <f>IF('Formulario PPGR5'!$G1100="","",'Formulario PPGR1'!#REF!)</f>
        <v/>
      </c>
      <c r="E1100" s="206" t="str">
        <f>IF('Formulario PPGR5'!$G1100="","",'Formulario PPGR1'!#REF!)</f>
        <v/>
      </c>
      <c r="F1100" s="206" t="str">
        <f>IF('Formulario PPGR5'!$G1100="","",'Formulario PPGR1'!#REF!)</f>
        <v/>
      </c>
      <c r="G1100" s="701"/>
      <c r="H1100" s="701"/>
      <c r="I1100" s="734"/>
      <c r="J1100" s="701"/>
      <c r="K1100" s="698"/>
      <c r="L1100" s="701"/>
      <c r="M1100" s="211"/>
      <c r="N1100" s="211"/>
      <c r="O1100" s="212"/>
      <c r="P1100" s="213"/>
      <c r="Q1100" s="195"/>
      <c r="R1100" s="195"/>
      <c r="S1100" s="195"/>
      <c r="T1100" s="180"/>
      <c r="U1100" s="180"/>
      <c r="V1100" s="200"/>
    </row>
    <row r="1101" spans="2:22">
      <c r="B1101" s="206" t="str">
        <f>IF('Formulario PPGR5'!$G1101="","",CONCATENATE('Formulario PPGR5'!$C1101,".",'Formulario PPGR5'!$D1101,".",'Formulario PPGR5'!$E1101,".",'Formulario PPGR5'!$F1101))</f>
        <v/>
      </c>
      <c r="C1101" s="206"/>
      <c r="D1101" s="206" t="str">
        <f>IF('Formulario PPGR5'!$G1101="","",'Formulario PPGR1'!#REF!)</f>
        <v/>
      </c>
      <c r="E1101" s="206" t="str">
        <f>IF('Formulario PPGR5'!$G1101="","",'Formulario PPGR1'!#REF!)</f>
        <v/>
      </c>
      <c r="F1101" s="206" t="str">
        <f>IF('Formulario PPGR5'!$G1101="","",'Formulario PPGR1'!#REF!)</f>
        <v/>
      </c>
      <c r="G1101" s="701"/>
      <c r="H1101" s="701"/>
      <c r="I1101" s="734"/>
      <c r="J1101" s="701"/>
      <c r="K1101" s="698"/>
      <c r="L1101" s="701"/>
      <c r="M1101" s="211"/>
      <c r="N1101" s="211"/>
      <c r="O1101" s="212"/>
      <c r="P1101" s="213"/>
      <c r="Q1101" s="195"/>
      <c r="R1101" s="195"/>
      <c r="S1101" s="195"/>
      <c r="T1101" s="180"/>
      <c r="U1101" s="180"/>
      <c r="V1101" s="200"/>
    </row>
    <row r="1102" spans="2:22">
      <c r="B1102" s="206" t="str">
        <f>IF('Formulario PPGR5'!$G1102="","",CONCATENATE('Formulario PPGR5'!$C1102,".",'Formulario PPGR5'!$D1102,".",'Formulario PPGR5'!$E1102,".",'Formulario PPGR5'!$F1102))</f>
        <v/>
      </c>
      <c r="C1102" s="206"/>
      <c r="D1102" s="206" t="str">
        <f>IF('Formulario PPGR5'!$G1102="","",'Formulario PPGR1'!#REF!)</f>
        <v/>
      </c>
      <c r="E1102" s="206" t="str">
        <f>IF('Formulario PPGR5'!$G1102="","",'Formulario PPGR1'!#REF!)</f>
        <v/>
      </c>
      <c r="F1102" s="206" t="str">
        <f>IF('Formulario PPGR5'!$G1102="","",'Formulario PPGR1'!#REF!)</f>
        <v/>
      </c>
      <c r="G1102" s="701"/>
      <c r="H1102" s="701"/>
      <c r="I1102" s="734"/>
      <c r="J1102" s="701"/>
      <c r="K1102" s="698"/>
      <c r="L1102" s="701"/>
      <c r="M1102" s="211"/>
      <c r="N1102" s="211"/>
      <c r="O1102" s="212"/>
      <c r="P1102" s="213"/>
      <c r="Q1102" s="195"/>
      <c r="R1102" s="195"/>
      <c r="S1102" s="195"/>
      <c r="T1102" s="180"/>
      <c r="U1102" s="180"/>
      <c r="V1102" s="200"/>
    </row>
    <row r="1103" spans="2:22">
      <c r="B1103" s="206" t="str">
        <f>IF('Formulario PPGR5'!$G1103="","",CONCATENATE('Formulario PPGR5'!$C1103,".",'Formulario PPGR5'!$D1103,".",'Formulario PPGR5'!$E1103,".",'Formulario PPGR5'!$F1103))</f>
        <v/>
      </c>
      <c r="C1103" s="206"/>
      <c r="D1103" s="206" t="str">
        <f>IF('Formulario PPGR5'!$G1103="","",'Formulario PPGR1'!#REF!)</f>
        <v/>
      </c>
      <c r="E1103" s="206" t="str">
        <f>IF('Formulario PPGR5'!$G1103="","",'Formulario PPGR1'!#REF!)</f>
        <v/>
      </c>
      <c r="F1103" s="206" t="str">
        <f>IF('Formulario PPGR5'!$G1103="","",'Formulario PPGR1'!#REF!)</f>
        <v/>
      </c>
      <c r="G1103" s="701"/>
      <c r="H1103" s="701"/>
      <c r="I1103" s="734"/>
      <c r="J1103" s="701"/>
      <c r="K1103" s="698"/>
      <c r="L1103" s="701"/>
      <c r="M1103" s="211"/>
      <c r="N1103" s="211"/>
      <c r="O1103" s="212"/>
      <c r="P1103" s="213"/>
      <c r="Q1103" s="195"/>
      <c r="R1103" s="195"/>
      <c r="S1103" s="195"/>
      <c r="T1103" s="180"/>
      <c r="U1103" s="180"/>
      <c r="V1103" s="200"/>
    </row>
    <row r="1104" spans="2:22">
      <c r="B1104" s="206" t="str">
        <f>IF('Formulario PPGR5'!$G1104="","",CONCATENATE('Formulario PPGR5'!$C1104,".",'Formulario PPGR5'!$D1104,".",'Formulario PPGR5'!$E1104,".",'Formulario PPGR5'!$F1104))</f>
        <v/>
      </c>
      <c r="C1104" s="206"/>
      <c r="D1104" s="206" t="str">
        <f>IF('Formulario PPGR5'!$G1104="","",'Formulario PPGR1'!#REF!)</f>
        <v/>
      </c>
      <c r="E1104" s="206" t="str">
        <f>IF('Formulario PPGR5'!$G1104="","",'Formulario PPGR1'!#REF!)</f>
        <v/>
      </c>
      <c r="F1104" s="206" t="str">
        <f>IF('Formulario PPGR5'!$G1104="","",'Formulario PPGR1'!#REF!)</f>
        <v/>
      </c>
      <c r="G1104" s="701"/>
      <c r="H1104" s="701"/>
      <c r="I1104" s="734"/>
      <c r="J1104" s="701"/>
      <c r="K1104" s="698"/>
      <c r="L1104" s="701"/>
      <c r="M1104" s="211"/>
      <c r="N1104" s="211"/>
      <c r="O1104" s="212"/>
      <c r="P1104" s="213"/>
      <c r="Q1104" s="195"/>
      <c r="R1104" s="195"/>
      <c r="S1104" s="195"/>
      <c r="T1104" s="180"/>
      <c r="U1104" s="180"/>
      <c r="V1104" s="200"/>
    </row>
    <row r="1105" spans="2:22">
      <c r="B1105" s="206" t="str">
        <f>IF('Formulario PPGR5'!$G1105="","",CONCATENATE('Formulario PPGR5'!$C1105,".",'Formulario PPGR5'!$D1105,".",'Formulario PPGR5'!$E1105,".",'Formulario PPGR5'!$F1105))</f>
        <v/>
      </c>
      <c r="C1105" s="206"/>
      <c r="D1105" s="206" t="str">
        <f>IF('Formulario PPGR5'!$G1105="","",'Formulario PPGR1'!#REF!)</f>
        <v/>
      </c>
      <c r="E1105" s="206" t="str">
        <f>IF('Formulario PPGR5'!$G1105="","",'Formulario PPGR1'!#REF!)</f>
        <v/>
      </c>
      <c r="F1105" s="206" t="str">
        <f>IF('Formulario PPGR5'!$G1105="","",'Formulario PPGR1'!#REF!)</f>
        <v/>
      </c>
      <c r="G1105" s="701"/>
      <c r="H1105" s="701"/>
      <c r="I1105" s="734"/>
      <c r="J1105" s="701"/>
      <c r="K1105" s="698"/>
      <c r="L1105" s="701"/>
      <c r="M1105" s="211"/>
      <c r="N1105" s="211"/>
      <c r="O1105" s="212"/>
      <c r="P1105" s="213"/>
      <c r="Q1105" s="195"/>
      <c r="R1105" s="195"/>
      <c r="S1105" s="195"/>
      <c r="T1105" s="180"/>
      <c r="U1105" s="180"/>
      <c r="V1105" s="200"/>
    </row>
    <row r="1106" spans="2:22">
      <c r="B1106" s="206" t="str">
        <f>IF('Formulario PPGR5'!$G1106="","",CONCATENATE('Formulario PPGR5'!$C1106,".",'Formulario PPGR5'!$D1106,".",'Formulario PPGR5'!$E1106,".",'Formulario PPGR5'!$F1106))</f>
        <v/>
      </c>
      <c r="C1106" s="206"/>
      <c r="D1106" s="206" t="str">
        <f>IF('Formulario PPGR5'!$G1106="","",'Formulario PPGR1'!#REF!)</f>
        <v/>
      </c>
      <c r="E1106" s="206" t="str">
        <f>IF('Formulario PPGR5'!$G1106="","",'Formulario PPGR1'!#REF!)</f>
        <v/>
      </c>
      <c r="F1106" s="206" t="str">
        <f>IF('Formulario PPGR5'!$G1106="","",'Formulario PPGR1'!#REF!)</f>
        <v/>
      </c>
      <c r="G1106" s="701"/>
      <c r="H1106" s="701"/>
      <c r="I1106" s="734"/>
      <c r="J1106" s="701"/>
      <c r="K1106" s="698"/>
      <c r="L1106" s="701"/>
      <c r="M1106" s="211"/>
      <c r="N1106" s="211"/>
      <c r="O1106" s="212"/>
      <c r="P1106" s="213"/>
      <c r="Q1106" s="195"/>
      <c r="R1106" s="195"/>
      <c r="S1106" s="195"/>
      <c r="T1106" s="180"/>
      <c r="U1106" s="180"/>
      <c r="V1106" s="200"/>
    </row>
    <row r="1107" spans="2:22">
      <c r="B1107" s="206" t="str">
        <f>IF('Formulario PPGR5'!$G1107="","",CONCATENATE('Formulario PPGR5'!$C1107,".",'Formulario PPGR5'!$D1107,".",'Formulario PPGR5'!$E1107,".",'Formulario PPGR5'!$F1107))</f>
        <v/>
      </c>
      <c r="C1107" s="206"/>
      <c r="D1107" s="206" t="str">
        <f>IF('Formulario PPGR5'!$G1107="","",'Formulario PPGR1'!#REF!)</f>
        <v/>
      </c>
      <c r="E1107" s="206" t="str">
        <f>IF('Formulario PPGR5'!$G1107="","",'Formulario PPGR1'!#REF!)</f>
        <v/>
      </c>
      <c r="F1107" s="206" t="str">
        <f>IF('Formulario PPGR5'!$G1107="","",'Formulario PPGR1'!#REF!)</f>
        <v/>
      </c>
      <c r="G1107" s="701"/>
      <c r="H1107" s="701"/>
      <c r="I1107" s="734"/>
      <c r="J1107" s="701"/>
      <c r="K1107" s="698"/>
      <c r="L1107" s="701"/>
      <c r="M1107" s="211"/>
      <c r="N1107" s="211"/>
      <c r="O1107" s="212"/>
      <c r="P1107" s="213"/>
      <c r="Q1107" s="195"/>
      <c r="R1107" s="195"/>
      <c r="S1107" s="195"/>
      <c r="T1107" s="180"/>
      <c r="U1107" s="180"/>
      <c r="V1107" s="200"/>
    </row>
    <row r="1108" spans="2:22">
      <c r="B1108" s="206" t="str">
        <f>IF('Formulario PPGR5'!$G1108="","",CONCATENATE('Formulario PPGR5'!$C1108,".",'Formulario PPGR5'!$D1108,".",'Formulario PPGR5'!$E1108,".",'Formulario PPGR5'!$F1108))</f>
        <v/>
      </c>
      <c r="C1108" s="206"/>
      <c r="D1108" s="206" t="str">
        <f>IF('Formulario PPGR5'!$G1108="","",'Formulario PPGR1'!#REF!)</f>
        <v/>
      </c>
      <c r="E1108" s="206" t="str">
        <f>IF('Formulario PPGR5'!$G1108="","",'Formulario PPGR1'!#REF!)</f>
        <v/>
      </c>
      <c r="F1108" s="206" t="str">
        <f>IF('Formulario PPGR5'!$G1108="","",'Formulario PPGR1'!#REF!)</f>
        <v/>
      </c>
      <c r="G1108" s="701"/>
      <c r="H1108" s="701"/>
      <c r="I1108" s="734"/>
      <c r="J1108" s="701"/>
      <c r="K1108" s="698"/>
      <c r="L1108" s="701"/>
      <c r="M1108" s="211"/>
      <c r="N1108" s="211"/>
      <c r="O1108" s="212"/>
      <c r="P1108" s="213"/>
      <c r="Q1108" s="195"/>
      <c r="R1108" s="195"/>
      <c r="S1108" s="195"/>
      <c r="T1108" s="180"/>
      <c r="U1108" s="180"/>
      <c r="V1108" s="200"/>
    </row>
    <row r="1109" spans="2:22">
      <c r="B1109" s="206" t="str">
        <f>IF('Formulario PPGR5'!$G1109="","",CONCATENATE('Formulario PPGR5'!$C1109,".",'Formulario PPGR5'!$D1109,".",'Formulario PPGR5'!$E1109,".",'Formulario PPGR5'!$F1109))</f>
        <v/>
      </c>
      <c r="C1109" s="206"/>
      <c r="D1109" s="206" t="str">
        <f>IF('Formulario PPGR5'!$G1109="","",'Formulario PPGR1'!#REF!)</f>
        <v/>
      </c>
      <c r="E1109" s="206" t="str">
        <f>IF('Formulario PPGR5'!$G1109="","",'Formulario PPGR1'!#REF!)</f>
        <v/>
      </c>
      <c r="F1109" s="206" t="str">
        <f>IF('Formulario PPGR5'!$G1109="","",'Formulario PPGR1'!#REF!)</f>
        <v/>
      </c>
      <c r="G1109" s="701"/>
      <c r="H1109" s="701"/>
      <c r="I1109" s="734"/>
      <c r="J1109" s="701"/>
      <c r="K1109" s="698"/>
      <c r="L1109" s="701"/>
      <c r="M1109" s="211"/>
      <c r="N1109" s="211"/>
      <c r="O1109" s="212"/>
      <c r="P1109" s="213"/>
      <c r="Q1109" s="195"/>
      <c r="R1109" s="195"/>
      <c r="S1109" s="195"/>
      <c r="T1109" s="180"/>
      <c r="U1109" s="180"/>
      <c r="V1109" s="200"/>
    </row>
    <row r="1110" spans="2:22">
      <c r="B1110" s="206" t="str">
        <f>IF('Formulario PPGR5'!$G1110="","",CONCATENATE('Formulario PPGR5'!$C1110,".",'Formulario PPGR5'!$D1110,".",'Formulario PPGR5'!$E1110,".",'Formulario PPGR5'!$F1110))</f>
        <v/>
      </c>
      <c r="C1110" s="206"/>
      <c r="D1110" s="206" t="str">
        <f>IF('Formulario PPGR5'!$G1110="","",'Formulario PPGR1'!#REF!)</f>
        <v/>
      </c>
      <c r="E1110" s="206" t="str">
        <f>IF('Formulario PPGR5'!$G1110="","",'Formulario PPGR1'!#REF!)</f>
        <v/>
      </c>
      <c r="F1110" s="206" t="str">
        <f>IF('Formulario PPGR5'!$G1110="","",'Formulario PPGR1'!#REF!)</f>
        <v/>
      </c>
      <c r="G1110" s="701"/>
      <c r="H1110" s="701"/>
      <c r="I1110" s="734"/>
      <c r="J1110" s="701"/>
      <c r="K1110" s="698"/>
      <c r="L1110" s="701"/>
      <c r="M1110" s="211"/>
      <c r="N1110" s="211"/>
      <c r="O1110" s="212"/>
      <c r="P1110" s="213"/>
      <c r="Q1110" s="195"/>
      <c r="R1110" s="195"/>
      <c r="S1110" s="195"/>
      <c r="T1110" s="180"/>
      <c r="U1110" s="180"/>
      <c r="V1110" s="200"/>
    </row>
    <row r="1111" spans="2:22">
      <c r="B1111" s="206" t="str">
        <f>IF('Formulario PPGR5'!$G1111="","",CONCATENATE('Formulario PPGR5'!$C1111,".",'Formulario PPGR5'!$D1111,".",'Formulario PPGR5'!$E1111,".",'Formulario PPGR5'!$F1111))</f>
        <v/>
      </c>
      <c r="C1111" s="206"/>
      <c r="D1111" s="206" t="str">
        <f>IF('Formulario PPGR5'!$G1111="","",'Formulario PPGR1'!#REF!)</f>
        <v/>
      </c>
      <c r="E1111" s="206" t="str">
        <f>IF('Formulario PPGR5'!$G1111="","",'Formulario PPGR1'!#REF!)</f>
        <v/>
      </c>
      <c r="F1111" s="206" t="str">
        <f>IF('Formulario PPGR5'!$G1111="","",'Formulario PPGR1'!#REF!)</f>
        <v/>
      </c>
      <c r="G1111" s="701"/>
      <c r="H1111" s="701"/>
      <c r="I1111" s="734"/>
      <c r="J1111" s="701"/>
      <c r="K1111" s="698"/>
      <c r="L1111" s="701"/>
      <c r="M1111" s="211"/>
      <c r="N1111" s="211"/>
      <c r="O1111" s="212"/>
      <c r="P1111" s="213"/>
      <c r="Q1111" s="195"/>
      <c r="R1111" s="195"/>
      <c r="S1111" s="195"/>
      <c r="T1111" s="180"/>
      <c r="U1111" s="180"/>
      <c r="V1111" s="200"/>
    </row>
    <row r="1112" spans="2:22">
      <c r="B1112" s="206" t="str">
        <f>IF('Formulario PPGR5'!$G1112="","",CONCATENATE('Formulario PPGR5'!$C1112,".",'Formulario PPGR5'!$D1112,".",'Formulario PPGR5'!$E1112,".",'Formulario PPGR5'!$F1112))</f>
        <v/>
      </c>
      <c r="C1112" s="206"/>
      <c r="D1112" s="206" t="str">
        <f>IF('Formulario PPGR5'!$G1112="","",'Formulario PPGR1'!#REF!)</f>
        <v/>
      </c>
      <c r="E1112" s="206" t="str">
        <f>IF('Formulario PPGR5'!$G1112="","",'Formulario PPGR1'!#REF!)</f>
        <v/>
      </c>
      <c r="F1112" s="206" t="str">
        <f>IF('Formulario PPGR5'!$G1112="","",'Formulario PPGR1'!#REF!)</f>
        <v/>
      </c>
      <c r="G1112" s="701"/>
      <c r="H1112" s="701"/>
      <c r="I1112" s="734"/>
      <c r="J1112" s="701"/>
      <c r="K1112" s="698"/>
      <c r="L1112" s="701"/>
      <c r="M1112" s="211"/>
      <c r="N1112" s="211"/>
      <c r="O1112" s="212"/>
      <c r="P1112" s="213"/>
      <c r="Q1112" s="195"/>
      <c r="R1112" s="195"/>
      <c r="S1112" s="195"/>
      <c r="T1112" s="180"/>
      <c r="U1112" s="180"/>
      <c r="V1112" s="200"/>
    </row>
    <row r="1113" spans="2:22">
      <c r="B1113" s="206" t="str">
        <f>IF('Formulario PPGR5'!$G1113="","",CONCATENATE('Formulario PPGR5'!$C1113,".",'Formulario PPGR5'!$D1113,".",'Formulario PPGR5'!$E1113,".",'Formulario PPGR5'!$F1113))</f>
        <v/>
      </c>
      <c r="C1113" s="206"/>
      <c r="D1113" s="206" t="str">
        <f>IF('Formulario PPGR5'!$G1113="","",'Formulario PPGR1'!#REF!)</f>
        <v/>
      </c>
      <c r="E1113" s="206" t="str">
        <f>IF('Formulario PPGR5'!$G1113="","",'Formulario PPGR1'!#REF!)</f>
        <v/>
      </c>
      <c r="F1113" s="206" t="str">
        <f>IF('Formulario PPGR5'!$G1113="","",'Formulario PPGR1'!#REF!)</f>
        <v/>
      </c>
      <c r="G1113" s="701"/>
      <c r="H1113" s="701"/>
      <c r="I1113" s="734"/>
      <c r="J1113" s="701"/>
      <c r="K1113" s="698"/>
      <c r="L1113" s="701"/>
      <c r="M1113" s="211"/>
      <c r="N1113" s="211"/>
      <c r="O1113" s="212"/>
      <c r="P1113" s="213"/>
      <c r="Q1113" s="195"/>
      <c r="R1113" s="195"/>
      <c r="S1113" s="195"/>
      <c r="T1113" s="180"/>
      <c r="U1113" s="180"/>
      <c r="V1113" s="200"/>
    </row>
    <row r="1114" spans="2:22">
      <c r="B1114" s="206" t="str">
        <f>IF('Formulario PPGR5'!$G1114="","",CONCATENATE('Formulario PPGR5'!$C1114,".",'Formulario PPGR5'!$D1114,".",'Formulario PPGR5'!$E1114,".",'Formulario PPGR5'!$F1114))</f>
        <v/>
      </c>
      <c r="C1114" s="206"/>
      <c r="D1114" s="206" t="str">
        <f>IF('Formulario PPGR5'!$G1114="","",'Formulario PPGR1'!#REF!)</f>
        <v/>
      </c>
      <c r="E1114" s="206" t="str">
        <f>IF('Formulario PPGR5'!$G1114="","",'Formulario PPGR1'!#REF!)</f>
        <v/>
      </c>
      <c r="F1114" s="206" t="str">
        <f>IF('Formulario PPGR5'!$G1114="","",'Formulario PPGR1'!#REF!)</f>
        <v/>
      </c>
      <c r="G1114" s="701"/>
      <c r="H1114" s="701"/>
      <c r="I1114" s="734"/>
      <c r="J1114" s="701"/>
      <c r="K1114" s="698"/>
      <c r="L1114" s="701"/>
      <c r="M1114" s="211"/>
      <c r="N1114" s="211"/>
      <c r="O1114" s="212"/>
      <c r="P1114" s="213"/>
      <c r="Q1114" s="195"/>
      <c r="R1114" s="195"/>
      <c r="S1114" s="195"/>
      <c r="T1114" s="180"/>
      <c r="U1114" s="180"/>
      <c r="V1114" s="200"/>
    </row>
    <row r="1115" spans="2:22">
      <c r="B1115" s="206" t="str">
        <f>IF('Formulario PPGR5'!$G1115="","",CONCATENATE('Formulario PPGR5'!$C1115,".",'Formulario PPGR5'!$D1115,".",'Formulario PPGR5'!$E1115,".",'Formulario PPGR5'!$F1115))</f>
        <v/>
      </c>
      <c r="C1115" s="206"/>
      <c r="D1115" s="206" t="str">
        <f>IF('Formulario PPGR5'!$G1115="","",'Formulario PPGR1'!#REF!)</f>
        <v/>
      </c>
      <c r="E1115" s="206" t="str">
        <f>IF('Formulario PPGR5'!$G1115="","",'Formulario PPGR1'!#REF!)</f>
        <v/>
      </c>
      <c r="F1115" s="206" t="str">
        <f>IF('Formulario PPGR5'!$G1115="","",'Formulario PPGR1'!#REF!)</f>
        <v/>
      </c>
      <c r="G1115" s="701"/>
      <c r="H1115" s="701"/>
      <c r="I1115" s="734"/>
      <c r="J1115" s="701"/>
      <c r="K1115" s="698"/>
      <c r="L1115" s="701"/>
      <c r="M1115" s="211"/>
      <c r="N1115" s="211"/>
      <c r="O1115" s="212"/>
      <c r="P1115" s="213"/>
      <c r="Q1115" s="195"/>
      <c r="R1115" s="195"/>
      <c r="S1115" s="195"/>
      <c r="T1115" s="180"/>
      <c r="U1115" s="180"/>
      <c r="V1115" s="200"/>
    </row>
    <row r="1116" spans="2:22">
      <c r="B1116" s="206" t="str">
        <f>IF('Formulario PPGR5'!$G1116="","",CONCATENATE('Formulario PPGR5'!$C1116,".",'Formulario PPGR5'!$D1116,".",'Formulario PPGR5'!$E1116,".",'Formulario PPGR5'!$F1116))</f>
        <v/>
      </c>
      <c r="C1116" s="206"/>
      <c r="D1116" s="206" t="str">
        <f>IF('Formulario PPGR5'!$G1116="","",'Formulario PPGR1'!#REF!)</f>
        <v/>
      </c>
      <c r="E1116" s="206" t="str">
        <f>IF('Formulario PPGR5'!$G1116="","",'Formulario PPGR1'!#REF!)</f>
        <v/>
      </c>
      <c r="F1116" s="206" t="str">
        <f>IF('Formulario PPGR5'!$G1116="","",'Formulario PPGR1'!#REF!)</f>
        <v/>
      </c>
      <c r="G1116" s="701"/>
      <c r="H1116" s="701"/>
      <c r="I1116" s="734"/>
      <c r="J1116" s="701"/>
      <c r="K1116" s="698"/>
      <c r="L1116" s="701"/>
      <c r="M1116" s="211"/>
      <c r="N1116" s="211"/>
      <c r="O1116" s="212"/>
      <c r="P1116" s="213"/>
      <c r="Q1116" s="195"/>
      <c r="R1116" s="195"/>
      <c r="S1116" s="195"/>
      <c r="T1116" s="180"/>
      <c r="U1116" s="180"/>
      <c r="V1116" s="200"/>
    </row>
    <row r="1117" spans="2:22">
      <c r="B1117" s="206" t="str">
        <f>IF('Formulario PPGR5'!$G1117="","",CONCATENATE('Formulario PPGR5'!$C1117,".",'Formulario PPGR5'!$D1117,".",'Formulario PPGR5'!$E1117,".",'Formulario PPGR5'!$F1117))</f>
        <v/>
      </c>
      <c r="C1117" s="206"/>
      <c r="D1117" s="206" t="str">
        <f>IF('Formulario PPGR5'!$G1117="","",'Formulario PPGR1'!#REF!)</f>
        <v/>
      </c>
      <c r="E1117" s="206" t="str">
        <f>IF('Formulario PPGR5'!$G1117="","",'Formulario PPGR1'!#REF!)</f>
        <v/>
      </c>
      <c r="F1117" s="206" t="str">
        <f>IF('Formulario PPGR5'!$G1117="","",'Formulario PPGR1'!#REF!)</f>
        <v/>
      </c>
      <c r="G1117" s="701"/>
      <c r="H1117" s="701"/>
      <c r="I1117" s="734"/>
      <c r="J1117" s="701"/>
      <c r="K1117" s="698"/>
      <c r="L1117" s="701"/>
      <c r="M1117" s="211"/>
      <c r="N1117" s="211"/>
      <c r="O1117" s="212"/>
      <c r="P1117" s="213"/>
      <c r="Q1117" s="195"/>
      <c r="R1117" s="195"/>
      <c r="S1117" s="195"/>
      <c r="T1117" s="180"/>
      <c r="U1117" s="180"/>
      <c r="V1117" s="200"/>
    </row>
    <row r="1118" spans="2:22">
      <c r="B1118" s="206" t="str">
        <f>IF('Formulario PPGR5'!$G1118="","",CONCATENATE('Formulario PPGR5'!$C1118,".",'Formulario PPGR5'!$D1118,".",'Formulario PPGR5'!$E1118,".",'Formulario PPGR5'!$F1118))</f>
        <v/>
      </c>
      <c r="C1118" s="206"/>
      <c r="D1118" s="206" t="str">
        <f>IF('Formulario PPGR5'!$G1118="","",'Formulario PPGR1'!#REF!)</f>
        <v/>
      </c>
      <c r="E1118" s="206" t="str">
        <f>IF('Formulario PPGR5'!$G1118="","",'Formulario PPGR1'!#REF!)</f>
        <v/>
      </c>
      <c r="F1118" s="206" t="str">
        <f>IF('Formulario PPGR5'!$G1118="","",'Formulario PPGR1'!#REF!)</f>
        <v/>
      </c>
      <c r="G1118" s="701"/>
      <c r="H1118" s="701"/>
      <c r="I1118" s="734"/>
      <c r="J1118" s="701"/>
      <c r="K1118" s="698"/>
      <c r="L1118" s="701"/>
      <c r="M1118" s="211"/>
      <c r="N1118" s="211"/>
      <c r="O1118" s="212"/>
      <c r="P1118" s="213"/>
      <c r="Q1118" s="195"/>
      <c r="R1118" s="195"/>
      <c r="S1118" s="195"/>
      <c r="T1118" s="180"/>
      <c r="U1118" s="180"/>
      <c r="V1118" s="200"/>
    </row>
    <row r="1119" spans="2:22">
      <c r="B1119" s="206" t="str">
        <f>IF('Formulario PPGR5'!$G1119="","",CONCATENATE('Formulario PPGR5'!$C1119,".",'Formulario PPGR5'!$D1119,".",'Formulario PPGR5'!$E1119,".",'Formulario PPGR5'!$F1119))</f>
        <v/>
      </c>
      <c r="C1119" s="206"/>
      <c r="D1119" s="206" t="str">
        <f>IF('Formulario PPGR5'!$G1119="","",'Formulario PPGR1'!#REF!)</f>
        <v/>
      </c>
      <c r="E1119" s="206" t="str">
        <f>IF('Formulario PPGR5'!$G1119="","",'Formulario PPGR1'!#REF!)</f>
        <v/>
      </c>
      <c r="F1119" s="206" t="str">
        <f>IF('Formulario PPGR5'!$G1119="","",'Formulario PPGR1'!#REF!)</f>
        <v/>
      </c>
      <c r="G1119" s="701"/>
      <c r="H1119" s="701"/>
      <c r="I1119" s="734"/>
      <c r="J1119" s="701"/>
      <c r="K1119" s="698"/>
      <c r="L1119" s="701"/>
      <c r="M1119" s="211"/>
      <c r="N1119" s="211"/>
      <c r="O1119" s="212"/>
      <c r="P1119" s="213"/>
      <c r="Q1119" s="195"/>
      <c r="R1119" s="195"/>
      <c r="S1119" s="195"/>
      <c r="T1119" s="180"/>
      <c r="U1119" s="180"/>
      <c r="V1119" s="200"/>
    </row>
    <row r="1120" spans="2:22">
      <c r="B1120" s="206" t="str">
        <f>IF('Formulario PPGR5'!$G1120="","",CONCATENATE('Formulario PPGR5'!$C1120,".",'Formulario PPGR5'!$D1120,".",'Formulario PPGR5'!$E1120,".",'Formulario PPGR5'!$F1120))</f>
        <v/>
      </c>
      <c r="C1120" s="206"/>
      <c r="D1120" s="206" t="str">
        <f>IF('Formulario PPGR5'!$G1120="","",'Formulario PPGR1'!#REF!)</f>
        <v/>
      </c>
      <c r="E1120" s="206" t="str">
        <f>IF('Formulario PPGR5'!$G1120="","",'Formulario PPGR1'!#REF!)</f>
        <v/>
      </c>
      <c r="F1120" s="206" t="str">
        <f>IF('Formulario PPGR5'!$G1120="","",'Formulario PPGR1'!#REF!)</f>
        <v/>
      </c>
      <c r="G1120" s="701"/>
      <c r="H1120" s="701"/>
      <c r="I1120" s="734"/>
      <c r="J1120" s="701"/>
      <c r="K1120" s="698"/>
      <c r="L1120" s="701"/>
      <c r="M1120" s="211"/>
      <c r="N1120" s="211"/>
      <c r="O1120" s="212"/>
      <c r="P1120" s="213"/>
      <c r="Q1120" s="195"/>
      <c r="R1120" s="195"/>
      <c r="S1120" s="195"/>
      <c r="T1120" s="180"/>
      <c r="U1120" s="180"/>
      <c r="V1120" s="200"/>
    </row>
    <row r="1121" spans="2:22">
      <c r="B1121" s="206" t="str">
        <f>IF('Formulario PPGR5'!$G1121="","",CONCATENATE('Formulario PPGR5'!$C1121,".",'Formulario PPGR5'!$D1121,".",'Formulario PPGR5'!$E1121,".",'Formulario PPGR5'!$F1121))</f>
        <v/>
      </c>
      <c r="C1121" s="206"/>
      <c r="D1121" s="206" t="str">
        <f>IF('Formulario PPGR5'!$G1121="","",'Formulario PPGR1'!#REF!)</f>
        <v/>
      </c>
      <c r="E1121" s="206" t="str">
        <f>IF('Formulario PPGR5'!$G1121="","",'Formulario PPGR1'!#REF!)</f>
        <v/>
      </c>
      <c r="F1121" s="206" t="str">
        <f>IF('Formulario PPGR5'!$G1121="","",'Formulario PPGR1'!#REF!)</f>
        <v/>
      </c>
      <c r="G1121" s="701"/>
      <c r="H1121" s="701"/>
      <c r="I1121" s="734"/>
      <c r="J1121" s="701"/>
      <c r="K1121" s="698"/>
      <c r="L1121" s="701"/>
      <c r="M1121" s="211"/>
      <c r="N1121" s="211"/>
      <c r="O1121" s="212"/>
      <c r="P1121" s="213"/>
      <c r="Q1121" s="195"/>
      <c r="R1121" s="195"/>
      <c r="S1121" s="195"/>
      <c r="T1121" s="180"/>
      <c r="U1121" s="180"/>
      <c r="V1121" s="200"/>
    </row>
    <row r="1122" spans="2:22">
      <c r="B1122" s="206" t="str">
        <f>IF('Formulario PPGR5'!$G1122="","",CONCATENATE('Formulario PPGR5'!$C1122,".",'Formulario PPGR5'!$D1122,".",'Formulario PPGR5'!$E1122,".",'Formulario PPGR5'!$F1122))</f>
        <v/>
      </c>
      <c r="C1122" s="206"/>
      <c r="D1122" s="206" t="str">
        <f>IF('Formulario PPGR5'!$G1122="","",'Formulario PPGR1'!#REF!)</f>
        <v/>
      </c>
      <c r="E1122" s="206" t="str">
        <f>IF('Formulario PPGR5'!$G1122="","",'Formulario PPGR1'!#REF!)</f>
        <v/>
      </c>
      <c r="F1122" s="206" t="str">
        <f>IF('Formulario PPGR5'!$G1122="","",'Formulario PPGR1'!#REF!)</f>
        <v/>
      </c>
      <c r="G1122" s="701"/>
      <c r="H1122" s="701"/>
      <c r="I1122" s="734"/>
      <c r="J1122" s="701"/>
      <c r="K1122" s="698"/>
      <c r="L1122" s="701"/>
      <c r="M1122" s="211"/>
      <c r="N1122" s="211"/>
      <c r="O1122" s="212"/>
      <c r="P1122" s="213"/>
      <c r="Q1122" s="195"/>
      <c r="R1122" s="195"/>
      <c r="S1122" s="195"/>
      <c r="T1122" s="180"/>
      <c r="U1122" s="180"/>
      <c r="V1122" s="200"/>
    </row>
    <row r="1123" spans="2:22">
      <c r="B1123" s="206" t="str">
        <f>IF('Formulario PPGR5'!$G1123="","",CONCATENATE('Formulario PPGR5'!$C1123,".",'Formulario PPGR5'!$D1123,".",'Formulario PPGR5'!$E1123,".",'Formulario PPGR5'!$F1123))</f>
        <v/>
      </c>
      <c r="C1123" s="206"/>
      <c r="D1123" s="206" t="str">
        <f>IF('Formulario PPGR5'!$G1123="","",'Formulario PPGR1'!#REF!)</f>
        <v/>
      </c>
      <c r="E1123" s="206" t="str">
        <f>IF('Formulario PPGR5'!$G1123="","",'Formulario PPGR1'!#REF!)</f>
        <v/>
      </c>
      <c r="F1123" s="206" t="str">
        <f>IF('Formulario PPGR5'!$G1123="","",'Formulario PPGR1'!#REF!)</f>
        <v/>
      </c>
      <c r="G1123" s="701"/>
      <c r="H1123" s="701"/>
      <c r="I1123" s="734"/>
      <c r="J1123" s="701"/>
      <c r="K1123" s="698"/>
      <c r="L1123" s="701"/>
      <c r="M1123" s="211"/>
      <c r="N1123" s="211"/>
      <c r="O1123" s="212"/>
      <c r="P1123" s="213"/>
      <c r="Q1123" s="195"/>
      <c r="R1123" s="195"/>
      <c r="S1123" s="195"/>
      <c r="T1123" s="180"/>
      <c r="U1123" s="180"/>
      <c r="V1123" s="200"/>
    </row>
    <row r="1124" spans="2:22">
      <c r="B1124" s="206" t="str">
        <f>IF('Formulario PPGR5'!$G1124="","",CONCATENATE('Formulario PPGR5'!$C1124,".",'Formulario PPGR5'!$D1124,".",'Formulario PPGR5'!$E1124,".",'Formulario PPGR5'!$F1124))</f>
        <v/>
      </c>
      <c r="C1124" s="206"/>
      <c r="D1124" s="206" t="str">
        <f>IF('Formulario PPGR5'!$G1124="","",'Formulario PPGR1'!#REF!)</f>
        <v/>
      </c>
      <c r="E1124" s="206" t="str">
        <f>IF('Formulario PPGR5'!$G1124="","",'Formulario PPGR1'!#REF!)</f>
        <v/>
      </c>
      <c r="F1124" s="206" t="str">
        <f>IF('Formulario PPGR5'!$G1124="","",'Formulario PPGR1'!#REF!)</f>
        <v/>
      </c>
      <c r="G1124" s="701"/>
      <c r="H1124" s="701"/>
      <c r="I1124" s="734"/>
      <c r="J1124" s="701"/>
      <c r="K1124" s="698"/>
      <c r="L1124" s="701"/>
      <c r="M1124" s="211"/>
      <c r="N1124" s="211"/>
      <c r="O1124" s="212"/>
      <c r="P1124" s="213"/>
      <c r="Q1124" s="195"/>
      <c r="R1124" s="195"/>
      <c r="S1124" s="195"/>
      <c r="T1124" s="180"/>
      <c r="U1124" s="180"/>
      <c r="V1124" s="200"/>
    </row>
    <row r="1125" spans="2:22">
      <c r="B1125" s="206" t="str">
        <f>IF('Formulario PPGR5'!$G1125="","",CONCATENATE('Formulario PPGR5'!$C1125,".",'Formulario PPGR5'!$D1125,".",'Formulario PPGR5'!$E1125,".",'Formulario PPGR5'!$F1125))</f>
        <v/>
      </c>
      <c r="C1125" s="206"/>
      <c r="D1125" s="206" t="str">
        <f>IF('Formulario PPGR5'!$G1125="","",'Formulario PPGR1'!#REF!)</f>
        <v/>
      </c>
      <c r="E1125" s="206" t="str">
        <f>IF('Formulario PPGR5'!$G1125="","",'Formulario PPGR1'!#REF!)</f>
        <v/>
      </c>
      <c r="F1125" s="206" t="str">
        <f>IF('Formulario PPGR5'!$G1125="","",'Formulario PPGR1'!#REF!)</f>
        <v/>
      </c>
      <c r="G1125" s="701"/>
      <c r="H1125" s="701"/>
      <c r="I1125" s="734"/>
      <c r="J1125" s="701"/>
      <c r="K1125" s="698"/>
      <c r="L1125" s="701"/>
      <c r="M1125" s="211"/>
      <c r="N1125" s="211"/>
      <c r="O1125" s="212"/>
      <c r="P1125" s="213"/>
      <c r="Q1125" s="195"/>
      <c r="R1125" s="195"/>
      <c r="S1125" s="195"/>
      <c r="T1125" s="180"/>
      <c r="U1125" s="180"/>
      <c r="V1125" s="200"/>
    </row>
    <row r="1126" spans="2:22">
      <c r="B1126" s="206" t="str">
        <f>IF('Formulario PPGR5'!$G1126="","",CONCATENATE('Formulario PPGR5'!$C1126,".",'Formulario PPGR5'!$D1126,".",'Formulario PPGR5'!$E1126,".",'Formulario PPGR5'!$F1126))</f>
        <v/>
      </c>
      <c r="C1126" s="206"/>
      <c r="D1126" s="206" t="str">
        <f>IF('Formulario PPGR5'!$G1126="","",'Formulario PPGR1'!#REF!)</f>
        <v/>
      </c>
      <c r="E1126" s="206" t="str">
        <f>IF('Formulario PPGR5'!$G1126="","",'Formulario PPGR1'!#REF!)</f>
        <v/>
      </c>
      <c r="F1126" s="206" t="str">
        <f>IF('Formulario PPGR5'!$G1126="","",'Formulario PPGR1'!#REF!)</f>
        <v/>
      </c>
      <c r="G1126" s="701"/>
      <c r="H1126" s="701"/>
      <c r="I1126" s="734"/>
      <c r="J1126" s="701"/>
      <c r="K1126" s="698"/>
      <c r="L1126" s="701"/>
      <c r="M1126" s="211"/>
      <c r="N1126" s="211"/>
      <c r="O1126" s="212"/>
      <c r="P1126" s="213"/>
      <c r="Q1126" s="195"/>
      <c r="R1126" s="195"/>
      <c r="S1126" s="195"/>
      <c r="T1126" s="180"/>
      <c r="U1126" s="180"/>
      <c r="V1126" s="200"/>
    </row>
    <row r="1127" spans="2:22">
      <c r="B1127" s="206" t="str">
        <f>IF('Formulario PPGR5'!$G1127="","",CONCATENATE('Formulario PPGR5'!$C1127,".",'Formulario PPGR5'!$D1127,".",'Formulario PPGR5'!$E1127,".",'Formulario PPGR5'!$F1127))</f>
        <v/>
      </c>
      <c r="C1127" s="206"/>
      <c r="D1127" s="206" t="str">
        <f>IF('Formulario PPGR5'!$G1127="","",'Formulario PPGR1'!#REF!)</f>
        <v/>
      </c>
      <c r="E1127" s="206" t="str">
        <f>IF('Formulario PPGR5'!$G1127="","",'Formulario PPGR1'!#REF!)</f>
        <v/>
      </c>
      <c r="F1127" s="206" t="str">
        <f>IF('Formulario PPGR5'!$G1127="","",'Formulario PPGR1'!#REF!)</f>
        <v/>
      </c>
      <c r="G1127" s="701"/>
      <c r="H1127" s="701"/>
      <c r="I1127" s="734"/>
      <c r="J1127" s="701"/>
      <c r="K1127" s="698"/>
      <c r="L1127" s="701"/>
      <c r="M1127" s="211"/>
      <c r="N1127" s="211"/>
      <c r="O1127" s="212"/>
      <c r="P1127" s="213"/>
      <c r="Q1127" s="195"/>
      <c r="R1127" s="195"/>
      <c r="S1127" s="195"/>
      <c r="T1127" s="180"/>
      <c r="U1127" s="180"/>
      <c r="V1127" s="200"/>
    </row>
    <row r="1128" spans="2:22">
      <c r="B1128" s="206" t="str">
        <f>IF('Formulario PPGR5'!$G1128="","",CONCATENATE('Formulario PPGR5'!$C1128,".",'Formulario PPGR5'!$D1128,".",'Formulario PPGR5'!$E1128,".",'Formulario PPGR5'!$F1128))</f>
        <v/>
      </c>
      <c r="C1128" s="206"/>
      <c r="D1128" s="206" t="str">
        <f>IF('Formulario PPGR5'!$G1128="","",'Formulario PPGR1'!#REF!)</f>
        <v/>
      </c>
      <c r="E1128" s="206" t="str">
        <f>IF('Formulario PPGR5'!$G1128="","",'Formulario PPGR1'!#REF!)</f>
        <v/>
      </c>
      <c r="F1128" s="206" t="str">
        <f>IF('Formulario PPGR5'!$G1128="","",'Formulario PPGR1'!#REF!)</f>
        <v/>
      </c>
      <c r="G1128" s="701"/>
      <c r="H1128" s="701"/>
      <c r="I1128" s="734"/>
      <c r="J1128" s="701"/>
      <c r="K1128" s="698"/>
      <c r="L1128" s="701"/>
      <c r="M1128" s="211"/>
      <c r="N1128" s="211"/>
      <c r="O1128" s="212"/>
      <c r="P1128" s="213"/>
      <c r="Q1128" s="195"/>
      <c r="R1128" s="195"/>
      <c r="S1128" s="195"/>
      <c r="T1128" s="180"/>
      <c r="U1128" s="180"/>
      <c r="V1128" s="200"/>
    </row>
    <row r="1129" spans="2:22">
      <c r="B1129" s="206" t="str">
        <f>IF('Formulario PPGR5'!$G1129="","",CONCATENATE('Formulario PPGR5'!$C1129,".",'Formulario PPGR5'!$D1129,".",'Formulario PPGR5'!$E1129,".",'Formulario PPGR5'!$F1129))</f>
        <v/>
      </c>
      <c r="C1129" s="206"/>
      <c r="D1129" s="206" t="str">
        <f>IF('Formulario PPGR5'!$G1129="","",'Formulario PPGR1'!#REF!)</f>
        <v/>
      </c>
      <c r="E1129" s="206" t="str">
        <f>IF('Formulario PPGR5'!$G1129="","",'Formulario PPGR1'!#REF!)</f>
        <v/>
      </c>
      <c r="F1129" s="206" t="str">
        <f>IF('Formulario PPGR5'!$G1129="","",'Formulario PPGR1'!#REF!)</f>
        <v/>
      </c>
      <c r="G1129" s="701"/>
      <c r="H1129" s="701"/>
      <c r="I1129" s="734"/>
      <c r="J1129" s="701"/>
      <c r="K1129" s="698"/>
      <c r="L1129" s="701"/>
      <c r="M1129" s="211"/>
      <c r="N1129" s="211"/>
      <c r="O1129" s="212"/>
      <c r="P1129" s="213"/>
      <c r="Q1129" s="195"/>
      <c r="R1129" s="195"/>
      <c r="S1129" s="195"/>
      <c r="T1129" s="180"/>
      <c r="U1129" s="180"/>
      <c r="V1129" s="200"/>
    </row>
    <row r="1130" spans="2:22">
      <c r="B1130" s="206" t="str">
        <f>IF('Formulario PPGR5'!$G1130="","",CONCATENATE('Formulario PPGR5'!$C1130,".",'Formulario PPGR5'!$D1130,".",'Formulario PPGR5'!$E1130,".",'Formulario PPGR5'!$F1130))</f>
        <v/>
      </c>
      <c r="C1130" s="206"/>
      <c r="D1130" s="206" t="str">
        <f>IF('Formulario PPGR5'!$G1130="","",'Formulario PPGR1'!#REF!)</f>
        <v/>
      </c>
      <c r="E1130" s="206" t="str">
        <f>IF('Formulario PPGR5'!$G1130="","",'Formulario PPGR1'!#REF!)</f>
        <v/>
      </c>
      <c r="F1130" s="206" t="str">
        <f>IF('Formulario PPGR5'!$G1130="","",'Formulario PPGR1'!#REF!)</f>
        <v/>
      </c>
      <c r="G1130" s="701"/>
      <c r="H1130" s="701"/>
      <c r="I1130" s="734"/>
      <c r="J1130" s="701"/>
      <c r="K1130" s="698"/>
      <c r="L1130" s="701"/>
      <c r="M1130" s="211"/>
      <c r="N1130" s="211"/>
      <c r="O1130" s="212"/>
      <c r="P1130" s="213"/>
      <c r="Q1130" s="195"/>
      <c r="R1130" s="195"/>
      <c r="S1130" s="195"/>
      <c r="T1130" s="180"/>
      <c r="U1130" s="180"/>
      <c r="V1130" s="200"/>
    </row>
    <row r="1131" spans="2:22">
      <c r="B1131" s="206" t="str">
        <f>IF('Formulario PPGR5'!$G1131="","",CONCATENATE('Formulario PPGR5'!$C1131,".",'Formulario PPGR5'!$D1131,".",'Formulario PPGR5'!$E1131,".",'Formulario PPGR5'!$F1131))</f>
        <v/>
      </c>
      <c r="C1131" s="206"/>
      <c r="D1131" s="206" t="str">
        <f>IF('Formulario PPGR5'!$G1131="","",'Formulario PPGR1'!#REF!)</f>
        <v/>
      </c>
      <c r="E1131" s="206" t="str">
        <f>IF('Formulario PPGR5'!$G1131="","",'Formulario PPGR1'!#REF!)</f>
        <v/>
      </c>
      <c r="F1131" s="206" t="str">
        <f>IF('Formulario PPGR5'!$G1131="","",'Formulario PPGR1'!#REF!)</f>
        <v/>
      </c>
      <c r="G1131" s="701"/>
      <c r="H1131" s="701"/>
      <c r="I1131" s="734"/>
      <c r="J1131" s="701"/>
      <c r="K1131" s="698"/>
      <c r="L1131" s="701"/>
      <c r="M1131" s="211"/>
      <c r="N1131" s="211"/>
      <c r="O1131" s="212"/>
      <c r="P1131" s="213"/>
      <c r="Q1131" s="195"/>
      <c r="R1131" s="195"/>
      <c r="S1131" s="195"/>
      <c r="T1131" s="180"/>
      <c r="U1131" s="180"/>
      <c r="V1131" s="200"/>
    </row>
    <row r="1132" spans="2:22">
      <c r="B1132" s="206" t="str">
        <f>IF('Formulario PPGR5'!$G1132="","",CONCATENATE('Formulario PPGR5'!$C1132,".",'Formulario PPGR5'!$D1132,".",'Formulario PPGR5'!$E1132,".",'Formulario PPGR5'!$F1132))</f>
        <v/>
      </c>
      <c r="C1132" s="206"/>
      <c r="D1132" s="206" t="str">
        <f>IF('Formulario PPGR5'!$G1132="","",'Formulario PPGR1'!#REF!)</f>
        <v/>
      </c>
      <c r="E1132" s="206" t="str">
        <f>IF('Formulario PPGR5'!$G1132="","",'Formulario PPGR1'!#REF!)</f>
        <v/>
      </c>
      <c r="F1132" s="206" t="str">
        <f>IF('Formulario PPGR5'!$G1132="","",'Formulario PPGR1'!#REF!)</f>
        <v/>
      </c>
      <c r="G1132" s="701"/>
      <c r="H1132" s="701"/>
      <c r="I1132" s="734"/>
      <c r="J1132" s="701"/>
      <c r="K1132" s="698"/>
      <c r="L1132" s="701"/>
      <c r="M1132" s="211"/>
      <c r="N1132" s="211"/>
      <c r="O1132" s="212"/>
      <c r="P1132" s="213"/>
      <c r="Q1132" s="195"/>
      <c r="R1132" s="195"/>
      <c r="S1132" s="195"/>
      <c r="T1132" s="180"/>
      <c r="U1132" s="180"/>
      <c r="V1132" s="200"/>
    </row>
    <row r="1133" spans="2:22">
      <c r="B1133" s="206" t="str">
        <f>IF('Formulario PPGR5'!$G1133="","",CONCATENATE('Formulario PPGR5'!$C1133,".",'Formulario PPGR5'!$D1133,".",'Formulario PPGR5'!$E1133,".",'Formulario PPGR5'!$F1133))</f>
        <v/>
      </c>
      <c r="C1133" s="206"/>
      <c r="D1133" s="206" t="str">
        <f>IF('Formulario PPGR5'!$G1133="","",'Formulario PPGR1'!#REF!)</f>
        <v/>
      </c>
      <c r="E1133" s="206" t="str">
        <f>IF('Formulario PPGR5'!$G1133="","",'Formulario PPGR1'!#REF!)</f>
        <v/>
      </c>
      <c r="F1133" s="206" t="str">
        <f>IF('Formulario PPGR5'!$G1133="","",'Formulario PPGR1'!#REF!)</f>
        <v/>
      </c>
      <c r="G1133" s="701"/>
      <c r="H1133" s="701"/>
      <c r="I1133" s="734"/>
      <c r="J1133" s="701"/>
      <c r="K1133" s="698"/>
      <c r="L1133" s="701"/>
      <c r="M1133" s="211"/>
      <c r="N1133" s="211"/>
      <c r="O1133" s="212"/>
      <c r="P1133" s="213"/>
      <c r="Q1133" s="195"/>
      <c r="R1133" s="195"/>
      <c r="S1133" s="195"/>
      <c r="T1133" s="180"/>
      <c r="U1133" s="180"/>
      <c r="V1133" s="200"/>
    </row>
    <row r="1134" spans="2:22">
      <c r="B1134" s="206" t="str">
        <f>IF('Formulario PPGR5'!$G1134="","",CONCATENATE('Formulario PPGR5'!$C1134,".",'Formulario PPGR5'!$D1134,".",'Formulario PPGR5'!$E1134,".",'Formulario PPGR5'!$F1134))</f>
        <v/>
      </c>
      <c r="C1134" s="206"/>
      <c r="D1134" s="206" t="str">
        <f>IF('Formulario PPGR5'!$G1134="","",'Formulario PPGR1'!#REF!)</f>
        <v/>
      </c>
      <c r="E1134" s="206" t="str">
        <f>IF('Formulario PPGR5'!$G1134="","",'Formulario PPGR1'!#REF!)</f>
        <v/>
      </c>
      <c r="F1134" s="206" t="str">
        <f>IF('Formulario PPGR5'!$G1134="","",'Formulario PPGR1'!#REF!)</f>
        <v/>
      </c>
      <c r="G1134" s="701"/>
      <c r="H1134" s="701"/>
      <c r="I1134" s="734"/>
      <c r="J1134" s="701"/>
      <c r="K1134" s="698"/>
      <c r="L1134" s="701"/>
      <c r="M1134" s="211"/>
      <c r="N1134" s="211"/>
      <c r="O1134" s="212"/>
      <c r="P1134" s="213"/>
      <c r="Q1134" s="195"/>
      <c r="R1134" s="195"/>
      <c r="S1134" s="195"/>
      <c r="T1134" s="180"/>
      <c r="U1134" s="180"/>
      <c r="V1134" s="200"/>
    </row>
    <row r="1135" spans="2:22">
      <c r="B1135" s="206" t="str">
        <f>IF('Formulario PPGR5'!$G1135="","",CONCATENATE('Formulario PPGR5'!$C1135,".",'Formulario PPGR5'!$D1135,".",'Formulario PPGR5'!$E1135,".",'Formulario PPGR5'!$F1135))</f>
        <v/>
      </c>
      <c r="C1135" s="206"/>
      <c r="D1135" s="206" t="str">
        <f>IF('Formulario PPGR5'!$G1135="","",'Formulario PPGR1'!#REF!)</f>
        <v/>
      </c>
      <c r="E1135" s="206" t="str">
        <f>IF('Formulario PPGR5'!$G1135="","",'Formulario PPGR1'!#REF!)</f>
        <v/>
      </c>
      <c r="F1135" s="206" t="str">
        <f>IF('Formulario PPGR5'!$G1135="","",'Formulario PPGR1'!#REF!)</f>
        <v/>
      </c>
      <c r="G1135" s="701"/>
      <c r="H1135" s="701"/>
      <c r="I1135" s="734"/>
      <c r="J1135" s="701"/>
      <c r="K1135" s="698"/>
      <c r="L1135" s="701"/>
      <c r="M1135" s="211"/>
      <c r="N1135" s="211"/>
      <c r="O1135" s="212"/>
      <c r="P1135" s="213"/>
      <c r="Q1135" s="195"/>
      <c r="R1135" s="195"/>
      <c r="S1135" s="195"/>
      <c r="T1135" s="180"/>
      <c r="U1135" s="180"/>
      <c r="V1135" s="200"/>
    </row>
    <row r="1136" spans="2:22">
      <c r="B1136" s="206" t="str">
        <f>IF('Formulario PPGR5'!$G1136="","",CONCATENATE('Formulario PPGR5'!$C1136,".",'Formulario PPGR5'!$D1136,".",'Formulario PPGR5'!$E1136,".",'Formulario PPGR5'!$F1136))</f>
        <v/>
      </c>
      <c r="C1136" s="206"/>
      <c r="D1136" s="206" t="str">
        <f>IF('Formulario PPGR5'!$G1136="","",'Formulario PPGR1'!#REF!)</f>
        <v/>
      </c>
      <c r="E1136" s="206" t="str">
        <f>IF('Formulario PPGR5'!$G1136="","",'Formulario PPGR1'!#REF!)</f>
        <v/>
      </c>
      <c r="F1136" s="206" t="str">
        <f>IF('Formulario PPGR5'!$G1136="","",'Formulario PPGR1'!#REF!)</f>
        <v/>
      </c>
      <c r="G1136" s="701"/>
      <c r="H1136" s="701"/>
      <c r="I1136" s="734"/>
      <c r="J1136" s="701"/>
      <c r="K1136" s="698"/>
      <c r="L1136" s="701"/>
      <c r="M1136" s="211"/>
      <c r="N1136" s="211"/>
      <c r="O1136" s="212"/>
      <c r="P1136" s="213"/>
      <c r="Q1136" s="195"/>
      <c r="R1136" s="195"/>
      <c r="S1136" s="195"/>
      <c r="T1136" s="180"/>
      <c r="U1136" s="180"/>
      <c r="V1136" s="200"/>
    </row>
    <row r="1137" spans="2:22">
      <c r="B1137" s="206" t="str">
        <f>IF('Formulario PPGR5'!$G1137="","",CONCATENATE('Formulario PPGR5'!$C1137,".",'Formulario PPGR5'!$D1137,".",'Formulario PPGR5'!$E1137,".",'Formulario PPGR5'!$F1137))</f>
        <v/>
      </c>
      <c r="C1137" s="206"/>
      <c r="D1137" s="206" t="str">
        <f>IF('Formulario PPGR5'!$G1137="","",'Formulario PPGR1'!#REF!)</f>
        <v/>
      </c>
      <c r="E1137" s="206" t="str">
        <f>IF('Formulario PPGR5'!$G1137="","",'Formulario PPGR1'!#REF!)</f>
        <v/>
      </c>
      <c r="F1137" s="206" t="str">
        <f>IF('Formulario PPGR5'!$G1137="","",'Formulario PPGR1'!#REF!)</f>
        <v/>
      </c>
      <c r="G1137" s="701"/>
      <c r="H1137" s="701"/>
      <c r="I1137" s="734"/>
      <c r="J1137" s="701"/>
      <c r="K1137" s="698"/>
      <c r="L1137" s="701"/>
      <c r="M1137" s="211"/>
      <c r="N1137" s="211"/>
      <c r="O1137" s="212"/>
      <c r="P1137" s="213"/>
      <c r="Q1137" s="195"/>
      <c r="R1137" s="195"/>
      <c r="S1137" s="195"/>
      <c r="T1137" s="180"/>
      <c r="U1137" s="180"/>
      <c r="V1137" s="200"/>
    </row>
    <row r="1138" spans="2:22">
      <c r="B1138" s="206" t="str">
        <f>IF('Formulario PPGR5'!$G1138="","",CONCATENATE('Formulario PPGR5'!$C1138,".",'Formulario PPGR5'!$D1138,".",'Formulario PPGR5'!$E1138,".",'Formulario PPGR5'!$F1138))</f>
        <v/>
      </c>
      <c r="C1138" s="206"/>
      <c r="D1138" s="206" t="str">
        <f>IF('Formulario PPGR5'!$G1138="","",'Formulario PPGR1'!#REF!)</f>
        <v/>
      </c>
      <c r="E1138" s="206" t="str">
        <f>IF('Formulario PPGR5'!$G1138="","",'Formulario PPGR1'!#REF!)</f>
        <v/>
      </c>
      <c r="F1138" s="206" t="str">
        <f>IF('Formulario PPGR5'!$G1138="","",'Formulario PPGR1'!#REF!)</f>
        <v/>
      </c>
      <c r="G1138" s="701"/>
      <c r="H1138" s="701"/>
      <c r="I1138" s="734"/>
      <c r="J1138" s="701"/>
      <c r="K1138" s="698"/>
      <c r="L1138" s="701"/>
      <c r="M1138" s="211"/>
      <c r="N1138" s="211"/>
      <c r="O1138" s="212"/>
      <c r="P1138" s="213"/>
      <c r="Q1138" s="195"/>
      <c r="R1138" s="195"/>
      <c r="S1138" s="195"/>
      <c r="T1138" s="180"/>
      <c r="U1138" s="180"/>
      <c r="V1138" s="200"/>
    </row>
    <row r="1139" spans="2:22">
      <c r="B1139" s="206" t="str">
        <f>IF('Formulario PPGR5'!$G1139="","",CONCATENATE('Formulario PPGR5'!$C1139,".",'Formulario PPGR5'!$D1139,".",'Formulario PPGR5'!$E1139,".",'Formulario PPGR5'!$F1139))</f>
        <v/>
      </c>
      <c r="C1139" s="206"/>
      <c r="D1139" s="206" t="str">
        <f>IF('Formulario PPGR5'!$G1139="","",'Formulario PPGR1'!#REF!)</f>
        <v/>
      </c>
      <c r="E1139" s="206" t="str">
        <f>IF('Formulario PPGR5'!$G1139="","",'Formulario PPGR1'!#REF!)</f>
        <v/>
      </c>
      <c r="F1139" s="206" t="str">
        <f>IF('Formulario PPGR5'!$G1139="","",'Formulario PPGR1'!#REF!)</f>
        <v/>
      </c>
      <c r="G1139" s="701"/>
      <c r="H1139" s="701"/>
      <c r="I1139" s="734"/>
      <c r="J1139" s="701"/>
      <c r="K1139" s="698"/>
      <c r="L1139" s="701"/>
      <c r="M1139" s="211"/>
      <c r="N1139" s="211"/>
      <c r="O1139" s="212"/>
      <c r="P1139" s="213"/>
      <c r="Q1139" s="195"/>
      <c r="R1139" s="195"/>
      <c r="S1139" s="195"/>
      <c r="T1139" s="180"/>
      <c r="U1139" s="180"/>
      <c r="V1139" s="200"/>
    </row>
    <row r="1140" spans="2:22">
      <c r="B1140" s="206" t="str">
        <f>IF('Formulario PPGR5'!$G1140="","",CONCATENATE('Formulario PPGR5'!$C1140,".",'Formulario PPGR5'!$D1140,".",'Formulario PPGR5'!$E1140,".",'Formulario PPGR5'!$F1140))</f>
        <v/>
      </c>
      <c r="C1140" s="206"/>
      <c r="D1140" s="206" t="str">
        <f>IF('Formulario PPGR5'!$G1140="","",'Formulario PPGR1'!#REF!)</f>
        <v/>
      </c>
      <c r="E1140" s="206" t="str">
        <f>IF('Formulario PPGR5'!$G1140="","",'Formulario PPGR1'!#REF!)</f>
        <v/>
      </c>
      <c r="F1140" s="206" t="str">
        <f>IF('Formulario PPGR5'!$G1140="","",'Formulario PPGR1'!#REF!)</f>
        <v/>
      </c>
      <c r="G1140" s="701"/>
      <c r="H1140" s="701"/>
      <c r="I1140" s="734"/>
      <c r="J1140" s="701"/>
      <c r="K1140" s="698"/>
      <c r="L1140" s="701"/>
      <c r="M1140" s="211"/>
      <c r="N1140" s="211"/>
      <c r="O1140" s="212"/>
      <c r="P1140" s="213"/>
      <c r="Q1140" s="195"/>
      <c r="R1140" s="195"/>
      <c r="S1140" s="195"/>
      <c r="T1140" s="180"/>
      <c r="U1140" s="180"/>
      <c r="V1140" s="200"/>
    </row>
    <row r="1141" spans="2:22">
      <c r="B1141" s="206" t="str">
        <f>IF('Formulario PPGR5'!$G1141="","",CONCATENATE('Formulario PPGR5'!$C1141,".",'Formulario PPGR5'!$D1141,".",'Formulario PPGR5'!$E1141,".",'Formulario PPGR5'!$F1141))</f>
        <v/>
      </c>
      <c r="C1141" s="206"/>
      <c r="D1141" s="206" t="str">
        <f>IF('Formulario PPGR5'!$G1141="","",'Formulario PPGR1'!#REF!)</f>
        <v/>
      </c>
      <c r="E1141" s="206" t="str">
        <f>IF('Formulario PPGR5'!$G1141="","",'Formulario PPGR1'!#REF!)</f>
        <v/>
      </c>
      <c r="F1141" s="206" t="str">
        <f>IF('Formulario PPGR5'!$G1141="","",'Formulario PPGR1'!#REF!)</f>
        <v/>
      </c>
      <c r="G1141" s="701"/>
      <c r="H1141" s="701"/>
      <c r="I1141" s="734"/>
      <c r="J1141" s="701"/>
      <c r="K1141" s="698"/>
      <c r="L1141" s="701"/>
      <c r="M1141" s="211"/>
      <c r="N1141" s="211"/>
      <c r="O1141" s="212"/>
      <c r="P1141" s="213"/>
      <c r="Q1141" s="195"/>
      <c r="R1141" s="195"/>
      <c r="S1141" s="195"/>
      <c r="T1141" s="180"/>
      <c r="U1141" s="180"/>
      <c r="V1141" s="200"/>
    </row>
    <row r="1142" spans="2:22">
      <c r="B1142" s="206" t="str">
        <f>IF('Formulario PPGR5'!$G1142="","",CONCATENATE('Formulario PPGR5'!$C1142,".",'Formulario PPGR5'!$D1142,".",'Formulario PPGR5'!$E1142,".",'Formulario PPGR5'!$F1142))</f>
        <v/>
      </c>
      <c r="C1142" s="206"/>
      <c r="D1142" s="206" t="str">
        <f>IF('Formulario PPGR5'!$G1142="","",'Formulario PPGR1'!#REF!)</f>
        <v/>
      </c>
      <c r="E1142" s="206" t="str">
        <f>IF('Formulario PPGR5'!$G1142="","",'Formulario PPGR1'!#REF!)</f>
        <v/>
      </c>
      <c r="F1142" s="206" t="str">
        <f>IF('Formulario PPGR5'!$G1142="","",'Formulario PPGR1'!#REF!)</f>
        <v/>
      </c>
      <c r="G1142" s="701"/>
      <c r="H1142" s="701"/>
      <c r="I1142" s="734"/>
      <c r="J1142" s="701"/>
      <c r="K1142" s="698"/>
      <c r="L1142" s="701"/>
      <c r="M1142" s="211"/>
      <c r="N1142" s="211"/>
      <c r="O1142" s="212"/>
      <c r="P1142" s="213"/>
      <c r="Q1142" s="195"/>
      <c r="R1142" s="195"/>
      <c r="S1142" s="195"/>
      <c r="T1142" s="180"/>
      <c r="U1142" s="180"/>
      <c r="V1142" s="200"/>
    </row>
    <row r="1143" spans="2:22">
      <c r="B1143" s="206" t="str">
        <f>IF('Formulario PPGR5'!$G1143="","",CONCATENATE('Formulario PPGR5'!$C1143,".",'Formulario PPGR5'!$D1143,".",'Formulario PPGR5'!$E1143,".",'Formulario PPGR5'!$F1143))</f>
        <v/>
      </c>
      <c r="C1143" s="206"/>
      <c r="D1143" s="206" t="str">
        <f>IF('Formulario PPGR5'!$G1143="","",'Formulario PPGR1'!#REF!)</f>
        <v/>
      </c>
      <c r="E1143" s="206" t="str">
        <f>IF('Formulario PPGR5'!$G1143="","",'Formulario PPGR1'!#REF!)</f>
        <v/>
      </c>
      <c r="F1143" s="206" t="str">
        <f>IF('Formulario PPGR5'!$G1143="","",'Formulario PPGR1'!#REF!)</f>
        <v/>
      </c>
      <c r="G1143" s="701"/>
      <c r="H1143" s="701"/>
      <c r="I1143" s="734"/>
      <c r="J1143" s="701"/>
      <c r="K1143" s="698"/>
      <c r="L1143" s="701"/>
      <c r="M1143" s="211"/>
      <c r="N1143" s="211"/>
      <c r="O1143" s="212"/>
      <c r="P1143" s="213"/>
      <c r="Q1143" s="195"/>
      <c r="R1143" s="195"/>
      <c r="S1143" s="195"/>
      <c r="T1143" s="180"/>
      <c r="U1143" s="180"/>
      <c r="V1143" s="200"/>
    </row>
    <row r="1144" spans="2:22">
      <c r="B1144" s="206" t="str">
        <f>IF('Formulario PPGR5'!$G1144="","",CONCATENATE('Formulario PPGR5'!$C1144,".",'Formulario PPGR5'!$D1144,".",'Formulario PPGR5'!$E1144,".",'Formulario PPGR5'!$F1144))</f>
        <v/>
      </c>
      <c r="C1144" s="206"/>
      <c r="D1144" s="206" t="str">
        <f>IF('Formulario PPGR5'!$G1144="","",'Formulario PPGR1'!#REF!)</f>
        <v/>
      </c>
      <c r="E1144" s="206" t="str">
        <f>IF('Formulario PPGR5'!$G1144="","",'Formulario PPGR1'!#REF!)</f>
        <v/>
      </c>
      <c r="F1144" s="206" t="str">
        <f>IF('Formulario PPGR5'!$G1144="","",'Formulario PPGR1'!#REF!)</f>
        <v/>
      </c>
      <c r="G1144" s="701"/>
      <c r="H1144" s="701"/>
      <c r="I1144" s="734"/>
      <c r="J1144" s="701"/>
      <c r="K1144" s="698"/>
      <c r="L1144" s="701"/>
      <c r="M1144" s="211"/>
      <c r="N1144" s="211"/>
      <c r="O1144" s="212"/>
      <c r="P1144" s="213"/>
      <c r="Q1144" s="195"/>
      <c r="R1144" s="195"/>
      <c r="S1144" s="195"/>
      <c r="T1144" s="180"/>
      <c r="U1144" s="180"/>
      <c r="V1144" s="200"/>
    </row>
    <row r="1145" spans="2:22">
      <c r="B1145" s="206" t="str">
        <f>IF('Formulario PPGR5'!$G1145="","",CONCATENATE('Formulario PPGR5'!$C1145,".",'Formulario PPGR5'!$D1145,".",'Formulario PPGR5'!$E1145,".",'Formulario PPGR5'!$F1145))</f>
        <v/>
      </c>
      <c r="C1145" s="206"/>
      <c r="D1145" s="206" t="str">
        <f>IF('Formulario PPGR5'!$G1145="","",'Formulario PPGR1'!#REF!)</f>
        <v/>
      </c>
      <c r="E1145" s="206" t="str">
        <f>IF('Formulario PPGR5'!$G1145="","",'Formulario PPGR1'!#REF!)</f>
        <v/>
      </c>
      <c r="F1145" s="206" t="str">
        <f>IF('Formulario PPGR5'!$G1145="","",'Formulario PPGR1'!#REF!)</f>
        <v/>
      </c>
      <c r="G1145" s="701"/>
      <c r="H1145" s="701"/>
      <c r="I1145" s="734"/>
      <c r="J1145" s="701"/>
      <c r="K1145" s="698"/>
      <c r="L1145" s="701"/>
      <c r="M1145" s="211"/>
      <c r="N1145" s="211"/>
      <c r="O1145" s="212"/>
      <c r="P1145" s="213"/>
      <c r="Q1145" s="195"/>
      <c r="R1145" s="195"/>
      <c r="S1145" s="195"/>
      <c r="T1145" s="180"/>
      <c r="U1145" s="180"/>
      <c r="V1145" s="200"/>
    </row>
    <row r="1146" spans="2:22">
      <c r="B1146" s="206" t="str">
        <f>IF('Formulario PPGR5'!$G1146="","",CONCATENATE('Formulario PPGR5'!$C1146,".",'Formulario PPGR5'!$D1146,".",'Formulario PPGR5'!$E1146,".",'Formulario PPGR5'!$F1146))</f>
        <v/>
      </c>
      <c r="C1146" s="206"/>
      <c r="D1146" s="206" t="str">
        <f>IF('Formulario PPGR5'!$G1146="","",'Formulario PPGR1'!#REF!)</f>
        <v/>
      </c>
      <c r="E1146" s="206" t="str">
        <f>IF('Formulario PPGR5'!$G1146="","",'Formulario PPGR1'!#REF!)</f>
        <v/>
      </c>
      <c r="F1146" s="206" t="str">
        <f>IF('Formulario PPGR5'!$G1146="","",'Formulario PPGR1'!#REF!)</f>
        <v/>
      </c>
      <c r="G1146" s="701"/>
      <c r="H1146" s="701"/>
      <c r="I1146" s="734"/>
      <c r="J1146" s="701"/>
      <c r="K1146" s="698"/>
      <c r="L1146" s="701"/>
      <c r="M1146" s="211"/>
      <c r="N1146" s="211"/>
      <c r="O1146" s="212"/>
      <c r="P1146" s="213"/>
      <c r="Q1146" s="195"/>
      <c r="R1146" s="195"/>
      <c r="S1146" s="195"/>
      <c r="T1146" s="180"/>
      <c r="U1146" s="180"/>
      <c r="V1146" s="200"/>
    </row>
    <row r="1147" spans="2:22">
      <c r="B1147" s="206" t="str">
        <f>IF('Formulario PPGR5'!$G1147="","",CONCATENATE('Formulario PPGR5'!$C1147,".",'Formulario PPGR5'!$D1147,".",'Formulario PPGR5'!$E1147,".",'Formulario PPGR5'!$F1147))</f>
        <v/>
      </c>
      <c r="C1147" s="206"/>
      <c r="D1147" s="206" t="str">
        <f>IF('Formulario PPGR5'!$G1147="","",'Formulario PPGR1'!#REF!)</f>
        <v/>
      </c>
      <c r="E1147" s="206" t="str">
        <f>IF('Formulario PPGR5'!$G1147="","",'Formulario PPGR1'!#REF!)</f>
        <v/>
      </c>
      <c r="F1147" s="206" t="str">
        <f>IF('Formulario PPGR5'!$G1147="","",'Formulario PPGR1'!#REF!)</f>
        <v/>
      </c>
      <c r="G1147" s="701"/>
      <c r="H1147" s="701"/>
      <c r="I1147" s="734"/>
      <c r="J1147" s="701"/>
      <c r="K1147" s="698"/>
      <c r="L1147" s="701"/>
      <c r="M1147" s="211"/>
      <c r="N1147" s="211"/>
      <c r="O1147" s="212"/>
      <c r="P1147" s="213"/>
      <c r="Q1147" s="195"/>
      <c r="R1147" s="195"/>
      <c r="S1147" s="195"/>
      <c r="T1147" s="180"/>
      <c r="U1147" s="180"/>
      <c r="V1147" s="200"/>
    </row>
    <row r="1148" spans="2:22">
      <c r="B1148" s="206" t="str">
        <f>IF('Formulario PPGR5'!$G1148="","",CONCATENATE('Formulario PPGR5'!$C1148,".",'Formulario PPGR5'!$D1148,".",'Formulario PPGR5'!$E1148,".",'Formulario PPGR5'!$F1148))</f>
        <v/>
      </c>
      <c r="C1148" s="206"/>
      <c r="D1148" s="206" t="str">
        <f>IF('Formulario PPGR5'!$G1148="","",'Formulario PPGR1'!#REF!)</f>
        <v/>
      </c>
      <c r="E1148" s="206" t="str">
        <f>IF('Formulario PPGR5'!$G1148="","",'Formulario PPGR1'!#REF!)</f>
        <v/>
      </c>
      <c r="F1148" s="206" t="str">
        <f>IF('Formulario PPGR5'!$G1148="","",'Formulario PPGR1'!#REF!)</f>
        <v/>
      </c>
      <c r="G1148" s="701"/>
      <c r="H1148" s="701"/>
      <c r="I1148" s="734"/>
      <c r="J1148" s="701"/>
      <c r="K1148" s="698"/>
      <c r="L1148" s="701"/>
      <c r="M1148" s="211"/>
      <c r="N1148" s="211"/>
      <c r="O1148" s="212"/>
      <c r="P1148" s="213"/>
      <c r="Q1148" s="195"/>
      <c r="R1148" s="195"/>
      <c r="S1148" s="195"/>
      <c r="T1148" s="180"/>
      <c r="U1148" s="180"/>
      <c r="V1148" s="200"/>
    </row>
    <row r="1149" spans="2:22">
      <c r="B1149" s="206" t="str">
        <f>IF('Formulario PPGR5'!$G1149="","",CONCATENATE('Formulario PPGR5'!$C1149,".",'Formulario PPGR5'!$D1149,".",'Formulario PPGR5'!$E1149,".",'Formulario PPGR5'!$F1149))</f>
        <v/>
      </c>
      <c r="C1149" s="206"/>
      <c r="D1149" s="206" t="str">
        <f>IF('Formulario PPGR5'!$G1149="","",'Formulario PPGR1'!#REF!)</f>
        <v/>
      </c>
      <c r="E1149" s="206" t="str">
        <f>IF('Formulario PPGR5'!$G1149="","",'Formulario PPGR1'!#REF!)</f>
        <v/>
      </c>
      <c r="F1149" s="206" t="str">
        <f>IF('Formulario PPGR5'!$G1149="","",'Formulario PPGR1'!#REF!)</f>
        <v/>
      </c>
      <c r="G1149" s="701"/>
      <c r="H1149" s="701"/>
      <c r="I1149" s="734"/>
      <c r="J1149" s="701"/>
      <c r="K1149" s="698"/>
      <c r="L1149" s="701"/>
      <c r="M1149" s="211"/>
      <c r="N1149" s="211"/>
      <c r="O1149" s="212"/>
      <c r="P1149" s="213"/>
      <c r="Q1149" s="195"/>
      <c r="R1149" s="195"/>
      <c r="S1149" s="195"/>
      <c r="T1149" s="180"/>
      <c r="U1149" s="180"/>
      <c r="V1149" s="200"/>
    </row>
    <row r="1150" spans="2:22">
      <c r="B1150" s="206" t="str">
        <f>IF('Formulario PPGR5'!$G1150="","",CONCATENATE('Formulario PPGR5'!$C1150,".",'Formulario PPGR5'!$D1150,".",'Formulario PPGR5'!$E1150,".",'Formulario PPGR5'!$F1150))</f>
        <v/>
      </c>
      <c r="C1150" s="206"/>
      <c r="D1150" s="206" t="str">
        <f>IF('Formulario PPGR5'!$G1150="","",'Formulario PPGR1'!#REF!)</f>
        <v/>
      </c>
      <c r="E1150" s="206" t="str">
        <f>IF('Formulario PPGR5'!$G1150="","",'Formulario PPGR1'!#REF!)</f>
        <v/>
      </c>
      <c r="F1150" s="206" t="str">
        <f>IF('Formulario PPGR5'!$G1150="","",'Formulario PPGR1'!#REF!)</f>
        <v/>
      </c>
      <c r="G1150" s="701"/>
      <c r="H1150" s="701"/>
      <c r="I1150" s="734"/>
      <c r="J1150" s="701"/>
      <c r="K1150" s="698"/>
      <c r="L1150" s="701"/>
      <c r="M1150" s="211"/>
      <c r="N1150" s="211"/>
      <c r="O1150" s="212"/>
      <c r="P1150" s="213"/>
      <c r="Q1150" s="195"/>
      <c r="R1150" s="195"/>
      <c r="S1150" s="195"/>
      <c r="T1150" s="180"/>
      <c r="U1150" s="180"/>
      <c r="V1150" s="200"/>
    </row>
    <row r="1151" spans="2:22">
      <c r="B1151" s="206" t="str">
        <f>IF('Formulario PPGR5'!$G1151="","",CONCATENATE('Formulario PPGR5'!$C1151,".",'Formulario PPGR5'!$D1151,".",'Formulario PPGR5'!$E1151,".",'Formulario PPGR5'!$F1151))</f>
        <v/>
      </c>
      <c r="C1151" s="206"/>
      <c r="D1151" s="206" t="str">
        <f>IF('Formulario PPGR5'!$G1151="","",'Formulario PPGR1'!#REF!)</f>
        <v/>
      </c>
      <c r="E1151" s="206" t="str">
        <f>IF('Formulario PPGR5'!$G1151="","",'Formulario PPGR1'!#REF!)</f>
        <v/>
      </c>
      <c r="F1151" s="206" t="str">
        <f>IF('Formulario PPGR5'!$G1151="","",'Formulario PPGR1'!#REF!)</f>
        <v/>
      </c>
      <c r="G1151" s="701"/>
      <c r="H1151" s="701"/>
      <c r="I1151" s="734"/>
      <c r="J1151" s="701"/>
      <c r="K1151" s="698"/>
      <c r="L1151" s="701"/>
      <c r="M1151" s="211"/>
      <c r="N1151" s="211"/>
      <c r="O1151" s="212"/>
      <c r="P1151" s="213"/>
      <c r="Q1151" s="195"/>
      <c r="R1151" s="195"/>
      <c r="S1151" s="195"/>
      <c r="T1151" s="180"/>
      <c r="U1151" s="180"/>
      <c r="V1151" s="200"/>
    </row>
    <row r="1152" spans="2:22">
      <c r="B1152" s="206" t="str">
        <f>IF('Formulario PPGR5'!$G1152="","",CONCATENATE('Formulario PPGR5'!$C1152,".",'Formulario PPGR5'!$D1152,".",'Formulario PPGR5'!$E1152,".",'Formulario PPGR5'!$F1152))</f>
        <v/>
      </c>
      <c r="C1152" s="206"/>
      <c r="D1152" s="206" t="str">
        <f>IF('Formulario PPGR5'!$G1152="","",'Formulario PPGR1'!#REF!)</f>
        <v/>
      </c>
      <c r="E1152" s="206" t="str">
        <f>IF('Formulario PPGR5'!$G1152="","",'Formulario PPGR1'!#REF!)</f>
        <v/>
      </c>
      <c r="F1152" s="206" t="str">
        <f>IF('Formulario PPGR5'!$G1152="","",'Formulario PPGR1'!#REF!)</f>
        <v/>
      </c>
      <c r="G1152" s="701"/>
      <c r="H1152" s="701"/>
      <c r="I1152" s="734"/>
      <c r="J1152" s="701"/>
      <c r="K1152" s="698"/>
      <c r="L1152" s="701"/>
      <c r="M1152" s="211"/>
      <c r="N1152" s="211"/>
      <c r="O1152" s="212"/>
      <c r="P1152" s="213"/>
      <c r="Q1152" s="195"/>
      <c r="R1152" s="195"/>
      <c r="S1152" s="195"/>
      <c r="T1152" s="180"/>
      <c r="U1152" s="180"/>
      <c r="V1152" s="200"/>
    </row>
    <row r="1153" spans="2:22">
      <c r="B1153" s="206" t="str">
        <f>IF('Formulario PPGR5'!$G1153="","",CONCATENATE('Formulario PPGR5'!$C1153,".",'Formulario PPGR5'!$D1153,".",'Formulario PPGR5'!$E1153,".",'Formulario PPGR5'!$F1153))</f>
        <v/>
      </c>
      <c r="C1153" s="206"/>
      <c r="D1153" s="206" t="str">
        <f>IF('Formulario PPGR5'!$G1153="","",'Formulario PPGR1'!#REF!)</f>
        <v/>
      </c>
      <c r="E1153" s="206" t="str">
        <f>IF('Formulario PPGR5'!$G1153="","",'Formulario PPGR1'!#REF!)</f>
        <v/>
      </c>
      <c r="F1153" s="206" t="str">
        <f>IF('Formulario PPGR5'!$G1153="","",'Formulario PPGR1'!#REF!)</f>
        <v/>
      </c>
      <c r="G1153" s="701"/>
      <c r="H1153" s="701"/>
      <c r="I1153" s="734"/>
      <c r="J1153" s="701"/>
      <c r="K1153" s="698"/>
      <c r="L1153" s="701"/>
      <c r="M1153" s="211"/>
      <c r="N1153" s="211"/>
      <c r="O1153" s="212"/>
      <c r="P1153" s="213"/>
      <c r="Q1153" s="195"/>
      <c r="R1153" s="195"/>
      <c r="S1153" s="195"/>
      <c r="T1153" s="180"/>
      <c r="U1153" s="180"/>
      <c r="V1153" s="200"/>
    </row>
    <row r="1154" spans="2:22">
      <c r="B1154" s="206" t="str">
        <f>IF('Formulario PPGR5'!$G1154="","",CONCATENATE('Formulario PPGR5'!$C1154,".",'Formulario PPGR5'!$D1154,".",'Formulario PPGR5'!$E1154,".",'Formulario PPGR5'!$F1154))</f>
        <v/>
      </c>
      <c r="C1154" s="206"/>
      <c r="D1154" s="206" t="str">
        <f>IF('Formulario PPGR5'!$G1154="","",'Formulario PPGR1'!#REF!)</f>
        <v/>
      </c>
      <c r="E1154" s="206" t="str">
        <f>IF('Formulario PPGR5'!$G1154="","",'Formulario PPGR1'!#REF!)</f>
        <v/>
      </c>
      <c r="F1154" s="206" t="str">
        <f>IF('Formulario PPGR5'!$G1154="","",'Formulario PPGR1'!#REF!)</f>
        <v/>
      </c>
      <c r="G1154" s="701"/>
      <c r="H1154" s="701"/>
      <c r="I1154" s="734"/>
      <c r="J1154" s="701"/>
      <c r="K1154" s="698"/>
      <c r="L1154" s="701"/>
      <c r="M1154" s="211"/>
      <c r="N1154" s="211"/>
      <c r="O1154" s="212"/>
      <c r="P1154" s="213"/>
      <c r="Q1154" s="195"/>
      <c r="R1154" s="195"/>
      <c r="S1154" s="195"/>
      <c r="T1154" s="180"/>
      <c r="U1154" s="180"/>
      <c r="V1154" s="200"/>
    </row>
    <row r="1155" spans="2:22">
      <c r="B1155" s="206" t="str">
        <f>IF('Formulario PPGR5'!$G1155="","",CONCATENATE('Formulario PPGR5'!$C1155,".",'Formulario PPGR5'!$D1155,".",'Formulario PPGR5'!$E1155,".",'Formulario PPGR5'!$F1155))</f>
        <v/>
      </c>
      <c r="C1155" s="206"/>
      <c r="D1155" s="206" t="str">
        <f>IF('Formulario PPGR5'!$G1155="","",'Formulario PPGR1'!#REF!)</f>
        <v/>
      </c>
      <c r="E1155" s="206" t="str">
        <f>IF('Formulario PPGR5'!$G1155="","",'Formulario PPGR1'!#REF!)</f>
        <v/>
      </c>
      <c r="F1155" s="206" t="str">
        <f>IF('Formulario PPGR5'!$G1155="","",'Formulario PPGR1'!#REF!)</f>
        <v/>
      </c>
      <c r="G1155" s="701"/>
      <c r="H1155" s="701"/>
      <c r="I1155" s="734"/>
      <c r="J1155" s="701"/>
      <c r="K1155" s="698"/>
      <c r="L1155" s="701"/>
      <c r="M1155" s="211"/>
      <c r="N1155" s="211"/>
      <c r="O1155" s="212"/>
      <c r="P1155" s="213"/>
      <c r="Q1155" s="195"/>
      <c r="R1155" s="195"/>
      <c r="S1155" s="195"/>
      <c r="T1155" s="180"/>
      <c r="U1155" s="180"/>
      <c r="V1155" s="200"/>
    </row>
    <row r="1156" spans="2:22">
      <c r="B1156" s="206" t="str">
        <f>IF('Formulario PPGR5'!$G1156="","",CONCATENATE('Formulario PPGR5'!$C1156,".",'Formulario PPGR5'!$D1156,".",'Formulario PPGR5'!$E1156,".",'Formulario PPGR5'!$F1156))</f>
        <v/>
      </c>
      <c r="C1156" s="206"/>
      <c r="D1156" s="206" t="str">
        <f>IF('Formulario PPGR5'!$G1156="","",'Formulario PPGR1'!#REF!)</f>
        <v/>
      </c>
      <c r="E1156" s="206" t="str">
        <f>IF('Formulario PPGR5'!$G1156="","",'Formulario PPGR1'!#REF!)</f>
        <v/>
      </c>
      <c r="F1156" s="206" t="str">
        <f>IF('Formulario PPGR5'!$G1156="","",'Formulario PPGR1'!#REF!)</f>
        <v/>
      </c>
      <c r="G1156" s="701"/>
      <c r="H1156" s="701"/>
      <c r="I1156" s="734"/>
      <c r="J1156" s="701"/>
      <c r="K1156" s="698"/>
      <c r="L1156" s="701"/>
      <c r="M1156" s="211"/>
      <c r="N1156" s="211"/>
      <c r="O1156" s="212"/>
      <c r="P1156" s="213"/>
      <c r="Q1156" s="195"/>
      <c r="R1156" s="195"/>
      <c r="S1156" s="195"/>
      <c r="T1156" s="180"/>
      <c r="U1156" s="180"/>
      <c r="V1156" s="200"/>
    </row>
    <row r="1157" spans="2:22">
      <c r="B1157" s="206" t="str">
        <f>IF('Formulario PPGR5'!$G1157="","",CONCATENATE('Formulario PPGR5'!$C1157,".",'Formulario PPGR5'!$D1157,".",'Formulario PPGR5'!$E1157,".",'Formulario PPGR5'!$F1157))</f>
        <v/>
      </c>
      <c r="C1157" s="206"/>
      <c r="D1157" s="206" t="str">
        <f>IF('Formulario PPGR5'!$G1157="","",'Formulario PPGR1'!#REF!)</f>
        <v/>
      </c>
      <c r="E1157" s="206" t="str">
        <f>IF('Formulario PPGR5'!$G1157="","",'Formulario PPGR1'!#REF!)</f>
        <v/>
      </c>
      <c r="F1157" s="206" t="str">
        <f>IF('Formulario PPGR5'!$G1157="","",'Formulario PPGR1'!#REF!)</f>
        <v/>
      </c>
      <c r="G1157" s="701"/>
      <c r="H1157" s="701"/>
      <c r="I1157" s="734"/>
      <c r="J1157" s="701"/>
      <c r="K1157" s="698"/>
      <c r="L1157" s="701"/>
      <c r="M1157" s="211"/>
      <c r="N1157" s="211"/>
      <c r="O1157" s="212"/>
      <c r="P1157" s="213"/>
      <c r="Q1157" s="195"/>
      <c r="R1157" s="195"/>
      <c r="S1157" s="195"/>
      <c r="T1157" s="180"/>
      <c r="U1157" s="180"/>
      <c r="V1157" s="200"/>
    </row>
    <row r="1158" spans="2:22">
      <c r="B1158" s="206" t="str">
        <f>IF('Formulario PPGR5'!$G1158="","",CONCATENATE('Formulario PPGR5'!$C1158,".",'Formulario PPGR5'!$D1158,".",'Formulario PPGR5'!$E1158,".",'Formulario PPGR5'!$F1158))</f>
        <v/>
      </c>
      <c r="C1158" s="206"/>
      <c r="D1158" s="206" t="str">
        <f>IF('Formulario PPGR5'!$G1158="","",'Formulario PPGR1'!#REF!)</f>
        <v/>
      </c>
      <c r="E1158" s="206" t="str">
        <f>IF('Formulario PPGR5'!$G1158="","",'Formulario PPGR1'!#REF!)</f>
        <v/>
      </c>
      <c r="F1158" s="206" t="str">
        <f>IF('Formulario PPGR5'!$G1158="","",'Formulario PPGR1'!#REF!)</f>
        <v/>
      </c>
      <c r="G1158" s="701"/>
      <c r="H1158" s="701"/>
      <c r="I1158" s="734"/>
      <c r="J1158" s="701"/>
      <c r="K1158" s="698"/>
      <c r="L1158" s="701"/>
      <c r="M1158" s="211"/>
      <c r="N1158" s="211"/>
      <c r="O1158" s="212"/>
      <c r="P1158" s="213"/>
      <c r="Q1158" s="195"/>
      <c r="R1158" s="195"/>
      <c r="S1158" s="195"/>
      <c r="T1158" s="180"/>
      <c r="U1158" s="180"/>
      <c r="V1158" s="200"/>
    </row>
    <row r="1159" spans="2:22">
      <c r="B1159" s="206" t="str">
        <f>IF('Formulario PPGR5'!$G1159="","",CONCATENATE('Formulario PPGR5'!$C1159,".",'Formulario PPGR5'!$D1159,".",'Formulario PPGR5'!$E1159,".",'Formulario PPGR5'!$F1159))</f>
        <v/>
      </c>
      <c r="C1159" s="206"/>
      <c r="D1159" s="206" t="str">
        <f>IF('Formulario PPGR5'!$G1159="","",'Formulario PPGR1'!#REF!)</f>
        <v/>
      </c>
      <c r="E1159" s="206" t="str">
        <f>IF('Formulario PPGR5'!$G1159="","",'Formulario PPGR1'!#REF!)</f>
        <v/>
      </c>
      <c r="F1159" s="206" t="str">
        <f>IF('Formulario PPGR5'!$G1159="","",'Formulario PPGR1'!#REF!)</f>
        <v/>
      </c>
      <c r="G1159" s="701"/>
      <c r="H1159" s="701"/>
      <c r="I1159" s="734"/>
      <c r="J1159" s="701"/>
      <c r="K1159" s="698"/>
      <c r="L1159" s="701"/>
      <c r="M1159" s="211"/>
      <c r="N1159" s="211"/>
      <c r="O1159" s="212"/>
      <c r="P1159" s="213"/>
      <c r="Q1159" s="195"/>
      <c r="R1159" s="195"/>
      <c r="S1159" s="195"/>
      <c r="T1159" s="180"/>
      <c r="U1159" s="180"/>
      <c r="V1159" s="200"/>
    </row>
    <row r="1160" spans="2:22">
      <c r="B1160" s="206" t="str">
        <f>IF('Formulario PPGR5'!$G1160="","",CONCATENATE('Formulario PPGR5'!$C1160,".",'Formulario PPGR5'!$D1160,".",'Formulario PPGR5'!$E1160,".",'Formulario PPGR5'!$F1160))</f>
        <v/>
      </c>
      <c r="C1160" s="206"/>
      <c r="D1160" s="206" t="str">
        <f>IF('Formulario PPGR5'!$G1160="","",'Formulario PPGR1'!#REF!)</f>
        <v/>
      </c>
      <c r="E1160" s="206" t="str">
        <f>IF('Formulario PPGR5'!$G1160="","",'Formulario PPGR1'!#REF!)</f>
        <v/>
      </c>
      <c r="F1160" s="206" t="str">
        <f>IF('Formulario PPGR5'!$G1160="","",'Formulario PPGR1'!#REF!)</f>
        <v/>
      </c>
      <c r="G1160" s="701"/>
      <c r="H1160" s="701"/>
      <c r="I1160" s="734"/>
      <c r="J1160" s="701"/>
      <c r="K1160" s="698"/>
      <c r="L1160" s="701"/>
      <c r="M1160" s="211"/>
      <c r="N1160" s="211"/>
      <c r="O1160" s="212"/>
      <c r="P1160" s="213"/>
      <c r="Q1160" s="195"/>
      <c r="R1160" s="195"/>
      <c r="S1160" s="195"/>
      <c r="T1160" s="180"/>
      <c r="U1160" s="180"/>
      <c r="V1160" s="200"/>
    </row>
    <row r="1161" spans="2:22">
      <c r="B1161" s="206" t="str">
        <f>IF('Formulario PPGR5'!$G1161="","",CONCATENATE('Formulario PPGR5'!$C1161,".",'Formulario PPGR5'!$D1161,".",'Formulario PPGR5'!$E1161,".",'Formulario PPGR5'!$F1161))</f>
        <v/>
      </c>
      <c r="C1161" s="206"/>
      <c r="D1161" s="206" t="str">
        <f>IF('Formulario PPGR5'!$G1161="","",'Formulario PPGR1'!#REF!)</f>
        <v/>
      </c>
      <c r="E1161" s="206" t="str">
        <f>IF('Formulario PPGR5'!$G1161="","",'Formulario PPGR1'!#REF!)</f>
        <v/>
      </c>
      <c r="F1161" s="206" t="str">
        <f>IF('Formulario PPGR5'!$G1161="","",'Formulario PPGR1'!#REF!)</f>
        <v/>
      </c>
      <c r="G1161" s="701"/>
      <c r="H1161" s="701"/>
      <c r="I1161" s="734"/>
      <c r="J1161" s="701"/>
      <c r="K1161" s="698"/>
      <c r="L1161" s="701"/>
      <c r="M1161" s="211"/>
      <c r="N1161" s="211"/>
      <c r="O1161" s="212"/>
      <c r="P1161" s="213"/>
      <c r="Q1161" s="195"/>
      <c r="R1161" s="195"/>
      <c r="S1161" s="195"/>
      <c r="T1161" s="180"/>
      <c r="U1161" s="180"/>
      <c r="V1161" s="200"/>
    </row>
    <row r="1162" spans="2:22">
      <c r="B1162" s="206" t="str">
        <f>IF('Formulario PPGR5'!$G1162="","",CONCATENATE('Formulario PPGR5'!$C1162,".",'Formulario PPGR5'!$D1162,".",'Formulario PPGR5'!$E1162,".",'Formulario PPGR5'!$F1162))</f>
        <v/>
      </c>
      <c r="C1162" s="206"/>
      <c r="D1162" s="206" t="str">
        <f>IF('Formulario PPGR5'!$G1162="","",'Formulario PPGR1'!#REF!)</f>
        <v/>
      </c>
      <c r="E1162" s="206" t="str">
        <f>IF('Formulario PPGR5'!$G1162="","",'Formulario PPGR1'!#REF!)</f>
        <v/>
      </c>
      <c r="F1162" s="206" t="str">
        <f>IF('Formulario PPGR5'!$G1162="","",'Formulario PPGR1'!#REF!)</f>
        <v/>
      </c>
      <c r="G1162" s="701"/>
      <c r="H1162" s="701"/>
      <c r="I1162" s="734"/>
      <c r="J1162" s="701"/>
      <c r="K1162" s="698"/>
      <c r="L1162" s="701"/>
      <c r="M1162" s="211"/>
      <c r="N1162" s="211"/>
      <c r="O1162" s="212"/>
      <c r="P1162" s="213"/>
      <c r="Q1162" s="195"/>
      <c r="R1162" s="195"/>
      <c r="S1162" s="195"/>
      <c r="T1162" s="180"/>
      <c r="U1162" s="180"/>
      <c r="V1162" s="200"/>
    </row>
    <row r="1163" spans="2:22">
      <c r="B1163" s="206" t="str">
        <f>IF('Formulario PPGR5'!$G1163="","",CONCATENATE('Formulario PPGR5'!$C1163,".",'Formulario PPGR5'!$D1163,".",'Formulario PPGR5'!$E1163,".",'Formulario PPGR5'!$F1163))</f>
        <v/>
      </c>
      <c r="C1163" s="206"/>
      <c r="D1163" s="206" t="str">
        <f>IF('Formulario PPGR5'!$G1163="","",'Formulario PPGR1'!#REF!)</f>
        <v/>
      </c>
      <c r="E1163" s="206" t="str">
        <f>IF('Formulario PPGR5'!$G1163="","",'Formulario PPGR1'!#REF!)</f>
        <v/>
      </c>
      <c r="F1163" s="206" t="str">
        <f>IF('Formulario PPGR5'!$G1163="","",'Formulario PPGR1'!#REF!)</f>
        <v/>
      </c>
      <c r="G1163" s="701"/>
      <c r="H1163" s="701"/>
      <c r="I1163" s="734"/>
      <c r="J1163" s="701"/>
      <c r="K1163" s="698"/>
      <c r="L1163" s="701"/>
      <c r="M1163" s="211"/>
      <c r="N1163" s="211"/>
      <c r="O1163" s="212"/>
      <c r="P1163" s="213"/>
      <c r="Q1163" s="195"/>
      <c r="R1163" s="195"/>
      <c r="S1163" s="195"/>
      <c r="T1163" s="180"/>
      <c r="U1163" s="180"/>
      <c r="V1163" s="200"/>
    </row>
    <row r="1164" spans="2:22">
      <c r="B1164" s="206" t="str">
        <f>IF('Formulario PPGR5'!$G1164="","",CONCATENATE('Formulario PPGR5'!$C1164,".",'Formulario PPGR5'!$D1164,".",'Formulario PPGR5'!$E1164,".",'Formulario PPGR5'!$F1164))</f>
        <v/>
      </c>
      <c r="C1164" s="206"/>
      <c r="D1164" s="206" t="str">
        <f>IF('Formulario PPGR5'!$G1164="","",'Formulario PPGR1'!#REF!)</f>
        <v/>
      </c>
      <c r="E1164" s="206" t="str">
        <f>IF('Formulario PPGR5'!$G1164="","",'Formulario PPGR1'!#REF!)</f>
        <v/>
      </c>
      <c r="F1164" s="206" t="str">
        <f>IF('Formulario PPGR5'!$G1164="","",'Formulario PPGR1'!#REF!)</f>
        <v/>
      </c>
      <c r="G1164" s="701"/>
      <c r="H1164" s="701"/>
      <c r="I1164" s="734"/>
      <c r="J1164" s="701"/>
      <c r="K1164" s="698"/>
      <c r="L1164" s="701"/>
      <c r="M1164" s="211"/>
      <c r="N1164" s="211"/>
      <c r="O1164" s="212"/>
      <c r="P1164" s="213"/>
      <c r="Q1164" s="195"/>
      <c r="R1164" s="195"/>
      <c r="S1164" s="195"/>
      <c r="T1164" s="180"/>
      <c r="U1164" s="180"/>
      <c r="V1164" s="200"/>
    </row>
    <row r="1165" spans="2:22">
      <c r="B1165" s="206" t="str">
        <f>IF('Formulario PPGR5'!$G1165="","",CONCATENATE('Formulario PPGR5'!$C1165,".",'Formulario PPGR5'!$D1165,".",'Formulario PPGR5'!$E1165,".",'Formulario PPGR5'!$F1165))</f>
        <v/>
      </c>
      <c r="C1165" s="206"/>
      <c r="D1165" s="206" t="str">
        <f>IF('Formulario PPGR5'!$G1165="","",'Formulario PPGR1'!#REF!)</f>
        <v/>
      </c>
      <c r="E1165" s="206" t="str">
        <f>IF('Formulario PPGR5'!$G1165="","",'Formulario PPGR1'!#REF!)</f>
        <v/>
      </c>
      <c r="F1165" s="206" t="str">
        <f>IF('Formulario PPGR5'!$G1165="","",'Formulario PPGR1'!#REF!)</f>
        <v/>
      </c>
      <c r="G1165" s="701"/>
      <c r="H1165" s="701"/>
      <c r="I1165" s="734"/>
      <c r="J1165" s="701"/>
      <c r="K1165" s="698"/>
      <c r="L1165" s="701"/>
      <c r="M1165" s="211"/>
      <c r="N1165" s="211"/>
      <c r="O1165" s="212"/>
      <c r="P1165" s="213"/>
      <c r="Q1165" s="195"/>
      <c r="R1165" s="195"/>
      <c r="S1165" s="195"/>
      <c r="T1165" s="180"/>
      <c r="U1165" s="180"/>
      <c r="V1165" s="200"/>
    </row>
    <row r="1166" spans="2:22">
      <c r="B1166" s="206" t="str">
        <f>IF('Formulario PPGR5'!$G1166="","",CONCATENATE('Formulario PPGR5'!$C1166,".",'Formulario PPGR5'!$D1166,".",'Formulario PPGR5'!$E1166,".",'Formulario PPGR5'!$F1166))</f>
        <v/>
      </c>
      <c r="C1166" s="206"/>
      <c r="D1166" s="206" t="str">
        <f>IF('Formulario PPGR5'!$G1166="","",'Formulario PPGR1'!#REF!)</f>
        <v/>
      </c>
      <c r="E1166" s="206" t="str">
        <f>IF('Formulario PPGR5'!$G1166="","",'Formulario PPGR1'!#REF!)</f>
        <v/>
      </c>
      <c r="F1166" s="206" t="str">
        <f>IF('Formulario PPGR5'!$G1166="","",'Formulario PPGR1'!#REF!)</f>
        <v/>
      </c>
      <c r="G1166" s="701"/>
      <c r="H1166" s="701"/>
      <c r="I1166" s="734"/>
      <c r="J1166" s="701"/>
      <c r="K1166" s="698"/>
      <c r="L1166" s="701"/>
      <c r="M1166" s="211"/>
      <c r="N1166" s="211"/>
      <c r="O1166" s="212"/>
      <c r="P1166" s="213"/>
      <c r="Q1166" s="195"/>
      <c r="R1166" s="195"/>
      <c r="S1166" s="195"/>
      <c r="T1166" s="180"/>
      <c r="U1166" s="180"/>
      <c r="V1166" s="200"/>
    </row>
    <row r="1167" spans="2:22">
      <c r="B1167" s="206" t="str">
        <f>IF('Formulario PPGR5'!$G1167="","",CONCATENATE('Formulario PPGR5'!$C1167,".",'Formulario PPGR5'!$D1167,".",'Formulario PPGR5'!$E1167,".",'Formulario PPGR5'!$F1167))</f>
        <v/>
      </c>
      <c r="C1167" s="206"/>
      <c r="D1167" s="206" t="str">
        <f>IF('Formulario PPGR5'!$G1167="","",'Formulario PPGR1'!#REF!)</f>
        <v/>
      </c>
      <c r="E1167" s="206" t="str">
        <f>IF('Formulario PPGR5'!$G1167="","",'Formulario PPGR1'!#REF!)</f>
        <v/>
      </c>
      <c r="F1167" s="206" t="str">
        <f>IF('Formulario PPGR5'!$G1167="","",'Formulario PPGR1'!#REF!)</f>
        <v/>
      </c>
      <c r="G1167" s="701"/>
      <c r="H1167" s="701"/>
      <c r="I1167" s="734"/>
      <c r="J1167" s="701"/>
      <c r="K1167" s="698"/>
      <c r="L1167" s="701"/>
      <c r="M1167" s="211"/>
      <c r="N1167" s="211"/>
      <c r="O1167" s="212"/>
      <c r="P1167" s="213"/>
      <c r="Q1167" s="195"/>
      <c r="R1167" s="195"/>
      <c r="S1167" s="195"/>
      <c r="T1167" s="180"/>
      <c r="U1167" s="180"/>
      <c r="V1167" s="200"/>
    </row>
    <row r="1168" spans="2:22">
      <c r="B1168" s="206" t="str">
        <f>IF('Formulario PPGR5'!$G1168="","",CONCATENATE('Formulario PPGR5'!$C1168,".",'Formulario PPGR5'!$D1168,".",'Formulario PPGR5'!$E1168,".",'Formulario PPGR5'!$F1168))</f>
        <v/>
      </c>
      <c r="C1168" s="206"/>
      <c r="D1168" s="206" t="str">
        <f>IF('Formulario PPGR5'!$G1168="","",'Formulario PPGR1'!#REF!)</f>
        <v/>
      </c>
      <c r="E1168" s="206" t="str">
        <f>IF('Formulario PPGR5'!$G1168="","",'Formulario PPGR1'!#REF!)</f>
        <v/>
      </c>
      <c r="F1168" s="206" t="str">
        <f>IF('Formulario PPGR5'!$G1168="","",'Formulario PPGR1'!#REF!)</f>
        <v/>
      </c>
      <c r="G1168" s="701"/>
      <c r="H1168" s="701"/>
      <c r="I1168" s="734"/>
      <c r="J1168" s="701"/>
      <c r="K1168" s="698"/>
      <c r="L1168" s="701"/>
      <c r="M1168" s="211"/>
      <c r="N1168" s="211"/>
      <c r="O1168" s="212"/>
      <c r="P1168" s="213"/>
      <c r="Q1168" s="195"/>
      <c r="R1168" s="195"/>
      <c r="S1168" s="195"/>
      <c r="T1168" s="180"/>
      <c r="U1168" s="180"/>
      <c r="V1168" s="200"/>
    </row>
    <row r="1169" spans="2:22">
      <c r="B1169" s="206" t="str">
        <f>IF('Formulario PPGR5'!$G1169="","",CONCATENATE('Formulario PPGR5'!$C1169,".",'Formulario PPGR5'!$D1169,".",'Formulario PPGR5'!$E1169,".",'Formulario PPGR5'!$F1169))</f>
        <v/>
      </c>
      <c r="C1169" s="206"/>
      <c r="D1169" s="206" t="str">
        <f>IF('Formulario PPGR5'!$G1169="","",'Formulario PPGR1'!#REF!)</f>
        <v/>
      </c>
      <c r="E1169" s="206" t="str">
        <f>IF('Formulario PPGR5'!$G1169="","",'Formulario PPGR1'!#REF!)</f>
        <v/>
      </c>
      <c r="F1169" s="206" t="str">
        <f>IF('Formulario PPGR5'!$G1169="","",'Formulario PPGR1'!#REF!)</f>
        <v/>
      </c>
      <c r="G1169" s="701"/>
      <c r="H1169" s="701"/>
      <c r="I1169" s="734"/>
      <c r="J1169" s="701"/>
      <c r="K1169" s="698"/>
      <c r="L1169" s="701"/>
      <c r="M1169" s="211"/>
      <c r="N1169" s="211"/>
      <c r="O1169" s="212"/>
      <c r="P1169" s="213"/>
      <c r="Q1169" s="195"/>
      <c r="R1169" s="195"/>
      <c r="S1169" s="195"/>
      <c r="T1169" s="180"/>
      <c r="U1169" s="180"/>
      <c r="V1169" s="200"/>
    </row>
    <row r="1170" spans="2:22">
      <c r="B1170" s="206" t="str">
        <f>IF('Formulario PPGR5'!$G1170="","",CONCATENATE('Formulario PPGR5'!$C1170,".",'Formulario PPGR5'!$D1170,".",'Formulario PPGR5'!$E1170,".",'Formulario PPGR5'!$F1170))</f>
        <v/>
      </c>
      <c r="C1170" s="206"/>
      <c r="D1170" s="206" t="str">
        <f>IF('Formulario PPGR5'!$G1170="","",'Formulario PPGR1'!#REF!)</f>
        <v/>
      </c>
      <c r="E1170" s="206" t="str">
        <f>IF('Formulario PPGR5'!$G1170="","",'Formulario PPGR1'!#REF!)</f>
        <v/>
      </c>
      <c r="F1170" s="206" t="str">
        <f>IF('Formulario PPGR5'!$G1170="","",'Formulario PPGR1'!#REF!)</f>
        <v/>
      </c>
      <c r="G1170" s="701"/>
      <c r="H1170" s="701"/>
      <c r="I1170" s="734"/>
      <c r="J1170" s="701"/>
      <c r="K1170" s="698"/>
      <c r="L1170" s="701"/>
      <c r="M1170" s="211"/>
      <c r="N1170" s="211"/>
      <c r="O1170" s="212"/>
      <c r="P1170" s="213"/>
      <c r="Q1170" s="195"/>
      <c r="R1170" s="195"/>
      <c r="S1170" s="195"/>
      <c r="T1170" s="180"/>
      <c r="U1170" s="180"/>
      <c r="V1170" s="200"/>
    </row>
    <row r="1171" spans="2:22">
      <c r="B1171" s="206" t="str">
        <f>IF('Formulario PPGR5'!$G1171="","",CONCATENATE('Formulario PPGR5'!$C1171,".",'Formulario PPGR5'!$D1171,".",'Formulario PPGR5'!$E1171,".",'Formulario PPGR5'!$F1171))</f>
        <v/>
      </c>
      <c r="C1171" s="206"/>
      <c r="D1171" s="206" t="str">
        <f>IF('Formulario PPGR5'!$G1171="","",'Formulario PPGR1'!#REF!)</f>
        <v/>
      </c>
      <c r="E1171" s="206" t="str">
        <f>IF('Formulario PPGR5'!$G1171="","",'Formulario PPGR1'!#REF!)</f>
        <v/>
      </c>
      <c r="F1171" s="206" t="str">
        <f>IF('Formulario PPGR5'!$G1171="","",'Formulario PPGR1'!#REF!)</f>
        <v/>
      </c>
      <c r="G1171" s="701"/>
      <c r="H1171" s="701"/>
      <c r="I1171" s="734"/>
      <c r="J1171" s="701"/>
      <c r="K1171" s="698"/>
      <c r="L1171" s="701"/>
      <c r="M1171" s="211"/>
      <c r="N1171" s="211"/>
      <c r="O1171" s="212"/>
      <c r="P1171" s="213"/>
      <c r="Q1171" s="195"/>
      <c r="R1171" s="195"/>
      <c r="S1171" s="195"/>
      <c r="T1171" s="180"/>
      <c r="U1171" s="180"/>
      <c r="V1171" s="200"/>
    </row>
    <row r="1172" spans="2:22">
      <c r="B1172" s="206" t="str">
        <f>IF('Formulario PPGR5'!$G1172="","",CONCATENATE('Formulario PPGR5'!$C1172,".",'Formulario PPGR5'!$D1172,".",'Formulario PPGR5'!$E1172,".",'Formulario PPGR5'!$F1172))</f>
        <v/>
      </c>
      <c r="C1172" s="206"/>
      <c r="D1172" s="206" t="str">
        <f>IF('Formulario PPGR5'!$G1172="","",'Formulario PPGR1'!#REF!)</f>
        <v/>
      </c>
      <c r="E1172" s="206" t="str">
        <f>IF('Formulario PPGR5'!$G1172="","",'Formulario PPGR1'!#REF!)</f>
        <v/>
      </c>
      <c r="F1172" s="206" t="str">
        <f>IF('Formulario PPGR5'!$G1172="","",'Formulario PPGR1'!#REF!)</f>
        <v/>
      </c>
      <c r="G1172" s="701"/>
      <c r="H1172" s="701"/>
      <c r="I1172" s="734"/>
      <c r="J1172" s="701"/>
      <c r="K1172" s="698"/>
      <c r="L1172" s="701"/>
      <c r="M1172" s="211"/>
      <c r="N1172" s="211"/>
      <c r="O1172" s="212"/>
      <c r="P1172" s="213"/>
      <c r="Q1172" s="195"/>
      <c r="R1172" s="195"/>
      <c r="S1172" s="195"/>
      <c r="T1172" s="180"/>
      <c r="U1172" s="180"/>
      <c r="V1172" s="200"/>
    </row>
    <row r="1173" spans="2:22">
      <c r="B1173" s="206" t="str">
        <f>IF('Formulario PPGR5'!$G1173="","",CONCATENATE('Formulario PPGR5'!$C1173,".",'Formulario PPGR5'!$D1173,".",'Formulario PPGR5'!$E1173,".",'Formulario PPGR5'!$F1173))</f>
        <v/>
      </c>
      <c r="C1173" s="206"/>
      <c r="D1173" s="206" t="str">
        <f>IF('Formulario PPGR5'!$G1173="","",'Formulario PPGR1'!#REF!)</f>
        <v/>
      </c>
      <c r="E1173" s="206" t="str">
        <f>IF('Formulario PPGR5'!$G1173="","",'Formulario PPGR1'!#REF!)</f>
        <v/>
      </c>
      <c r="F1173" s="206" t="str">
        <f>IF('Formulario PPGR5'!$G1173="","",'Formulario PPGR1'!#REF!)</f>
        <v/>
      </c>
      <c r="G1173" s="701"/>
      <c r="H1173" s="701"/>
      <c r="I1173" s="734"/>
      <c r="J1173" s="701"/>
      <c r="K1173" s="698"/>
      <c r="L1173" s="701"/>
      <c r="M1173" s="211"/>
      <c r="N1173" s="211"/>
      <c r="O1173" s="212"/>
      <c r="P1173" s="213"/>
      <c r="Q1173" s="195"/>
      <c r="R1173" s="195"/>
      <c r="S1173" s="195"/>
      <c r="T1173" s="180"/>
      <c r="U1173" s="180"/>
      <c r="V1173" s="200"/>
    </row>
    <row r="1174" spans="2:22">
      <c r="B1174" s="206" t="str">
        <f>IF('Formulario PPGR5'!$G1174="","",CONCATENATE('Formulario PPGR5'!$C1174,".",'Formulario PPGR5'!$D1174,".",'Formulario PPGR5'!$E1174,".",'Formulario PPGR5'!$F1174))</f>
        <v/>
      </c>
      <c r="C1174" s="206"/>
      <c r="D1174" s="206" t="str">
        <f>IF('Formulario PPGR5'!$G1174="","",'Formulario PPGR1'!#REF!)</f>
        <v/>
      </c>
      <c r="E1174" s="206" t="str">
        <f>IF('Formulario PPGR5'!$G1174="","",'Formulario PPGR1'!#REF!)</f>
        <v/>
      </c>
      <c r="F1174" s="206" t="str">
        <f>IF('Formulario PPGR5'!$G1174="","",'Formulario PPGR1'!#REF!)</f>
        <v/>
      </c>
      <c r="G1174" s="701"/>
      <c r="H1174" s="701"/>
      <c r="I1174" s="734"/>
      <c r="J1174" s="701"/>
      <c r="K1174" s="698"/>
      <c r="L1174" s="701"/>
      <c r="M1174" s="211"/>
      <c r="N1174" s="211"/>
      <c r="O1174" s="212"/>
      <c r="P1174" s="213"/>
      <c r="Q1174" s="195"/>
      <c r="R1174" s="195"/>
      <c r="S1174" s="195"/>
      <c r="T1174" s="180"/>
      <c r="U1174" s="180"/>
      <c r="V1174" s="200"/>
    </row>
    <row r="1175" spans="2:22">
      <c r="B1175" s="206" t="str">
        <f>IF('Formulario PPGR5'!$G1175="","",CONCATENATE('Formulario PPGR5'!$C1175,".",'Formulario PPGR5'!$D1175,".",'Formulario PPGR5'!$E1175,".",'Formulario PPGR5'!$F1175))</f>
        <v/>
      </c>
      <c r="C1175" s="206"/>
      <c r="D1175" s="206" t="str">
        <f>IF('Formulario PPGR5'!$G1175="","",'Formulario PPGR1'!#REF!)</f>
        <v/>
      </c>
      <c r="E1175" s="206" t="str">
        <f>IF('Formulario PPGR5'!$G1175="","",'Formulario PPGR1'!#REF!)</f>
        <v/>
      </c>
      <c r="F1175" s="206" t="str">
        <f>IF('Formulario PPGR5'!$G1175="","",'Formulario PPGR1'!#REF!)</f>
        <v/>
      </c>
      <c r="G1175" s="701"/>
      <c r="H1175" s="701"/>
      <c r="I1175" s="734"/>
      <c r="J1175" s="701"/>
      <c r="K1175" s="698"/>
      <c r="L1175" s="701"/>
      <c r="M1175" s="211"/>
      <c r="N1175" s="211"/>
      <c r="O1175" s="212"/>
      <c r="P1175" s="213"/>
      <c r="Q1175" s="195"/>
      <c r="R1175" s="195"/>
      <c r="S1175" s="195"/>
      <c r="T1175" s="180"/>
      <c r="U1175" s="180"/>
      <c r="V1175" s="200"/>
    </row>
    <row r="1176" spans="2:22">
      <c r="B1176" s="206" t="str">
        <f>IF('Formulario PPGR5'!$G1176="","",CONCATENATE('Formulario PPGR5'!$C1176,".",'Formulario PPGR5'!$D1176,".",'Formulario PPGR5'!$E1176,".",'Formulario PPGR5'!$F1176))</f>
        <v/>
      </c>
      <c r="C1176" s="206"/>
      <c r="D1176" s="206" t="str">
        <f>IF('Formulario PPGR5'!$G1176="","",'Formulario PPGR1'!#REF!)</f>
        <v/>
      </c>
      <c r="E1176" s="206" t="str">
        <f>IF('Formulario PPGR5'!$G1176="","",'Formulario PPGR1'!#REF!)</f>
        <v/>
      </c>
      <c r="F1176" s="206" t="str">
        <f>IF('Formulario PPGR5'!$G1176="","",'Formulario PPGR1'!#REF!)</f>
        <v/>
      </c>
      <c r="G1176" s="701"/>
      <c r="H1176" s="701"/>
      <c r="I1176" s="734"/>
      <c r="J1176" s="701"/>
      <c r="K1176" s="698"/>
      <c r="L1176" s="701"/>
      <c r="M1176" s="211"/>
      <c r="N1176" s="211"/>
      <c r="O1176" s="212"/>
      <c r="P1176" s="213"/>
      <c r="Q1176" s="195"/>
      <c r="R1176" s="195"/>
      <c r="S1176" s="195"/>
      <c r="T1176" s="180"/>
      <c r="U1176" s="180"/>
      <c r="V1176" s="200"/>
    </row>
    <row r="1177" spans="2:22">
      <c r="B1177" s="206" t="str">
        <f>IF('Formulario PPGR5'!$G1177="","",CONCATENATE('Formulario PPGR5'!$C1177,".",'Formulario PPGR5'!$D1177,".",'Formulario PPGR5'!$E1177,".",'Formulario PPGR5'!$F1177))</f>
        <v/>
      </c>
      <c r="C1177" s="206"/>
      <c r="D1177" s="206" t="str">
        <f>IF('Formulario PPGR5'!$G1177="","",'Formulario PPGR1'!#REF!)</f>
        <v/>
      </c>
      <c r="E1177" s="206" t="str">
        <f>IF('Formulario PPGR5'!$G1177="","",'Formulario PPGR1'!#REF!)</f>
        <v/>
      </c>
      <c r="F1177" s="206" t="str">
        <f>IF('Formulario PPGR5'!$G1177="","",'Formulario PPGR1'!#REF!)</f>
        <v/>
      </c>
      <c r="G1177" s="701"/>
      <c r="H1177" s="701"/>
      <c r="I1177" s="734"/>
      <c r="J1177" s="701"/>
      <c r="K1177" s="698"/>
      <c r="L1177" s="701"/>
      <c r="M1177" s="211"/>
      <c r="N1177" s="211"/>
      <c r="O1177" s="212"/>
      <c r="P1177" s="213"/>
      <c r="Q1177" s="195"/>
      <c r="R1177" s="195"/>
      <c r="S1177" s="195"/>
      <c r="T1177" s="180"/>
      <c r="U1177" s="180"/>
      <c r="V1177" s="200"/>
    </row>
    <row r="1178" spans="2:22">
      <c r="B1178" s="206" t="str">
        <f>IF('Formulario PPGR5'!$G1178="","",CONCATENATE('Formulario PPGR5'!$C1178,".",'Formulario PPGR5'!$D1178,".",'Formulario PPGR5'!$E1178,".",'Formulario PPGR5'!$F1178))</f>
        <v/>
      </c>
      <c r="C1178" s="206"/>
      <c r="D1178" s="206" t="str">
        <f>IF('Formulario PPGR5'!$G1178="","",'Formulario PPGR1'!#REF!)</f>
        <v/>
      </c>
      <c r="E1178" s="206" t="str">
        <f>IF('Formulario PPGR5'!$G1178="","",'Formulario PPGR1'!#REF!)</f>
        <v/>
      </c>
      <c r="F1178" s="206" t="str">
        <f>IF('Formulario PPGR5'!$G1178="","",'Formulario PPGR1'!#REF!)</f>
        <v/>
      </c>
      <c r="G1178" s="701"/>
      <c r="H1178" s="701"/>
      <c r="I1178" s="734"/>
      <c r="J1178" s="701"/>
      <c r="K1178" s="698"/>
      <c r="L1178" s="701"/>
      <c r="M1178" s="211"/>
      <c r="N1178" s="211"/>
      <c r="O1178" s="212"/>
      <c r="P1178" s="213"/>
      <c r="Q1178" s="195"/>
      <c r="R1178" s="195"/>
      <c r="S1178" s="195"/>
      <c r="T1178" s="180"/>
      <c r="U1178" s="180"/>
      <c r="V1178" s="200"/>
    </row>
    <row r="1179" spans="2:22">
      <c r="B1179" s="206" t="str">
        <f>IF('Formulario PPGR5'!$G1179="","",CONCATENATE('Formulario PPGR5'!$C1179,".",'Formulario PPGR5'!$D1179,".",'Formulario PPGR5'!$E1179,".",'Formulario PPGR5'!$F1179))</f>
        <v/>
      </c>
      <c r="C1179" s="206"/>
      <c r="D1179" s="206" t="str">
        <f>IF('Formulario PPGR5'!$G1179="","",'Formulario PPGR1'!#REF!)</f>
        <v/>
      </c>
      <c r="E1179" s="206" t="str">
        <f>IF('Formulario PPGR5'!$G1179="","",'Formulario PPGR1'!#REF!)</f>
        <v/>
      </c>
      <c r="F1179" s="206" t="str">
        <f>IF('Formulario PPGR5'!$G1179="","",'Formulario PPGR1'!#REF!)</f>
        <v/>
      </c>
      <c r="G1179" s="701"/>
      <c r="H1179" s="701"/>
      <c r="I1179" s="734"/>
      <c r="J1179" s="701"/>
      <c r="K1179" s="698"/>
      <c r="L1179" s="701"/>
      <c r="M1179" s="211"/>
      <c r="N1179" s="211"/>
      <c r="O1179" s="212"/>
      <c r="P1179" s="213"/>
      <c r="Q1179" s="195"/>
      <c r="R1179" s="195"/>
      <c r="S1179" s="195"/>
      <c r="T1179" s="180"/>
      <c r="U1179" s="180"/>
      <c r="V1179" s="200"/>
    </row>
    <row r="1180" spans="2:22">
      <c r="B1180" s="206" t="str">
        <f>IF('Formulario PPGR5'!$G1180="","",CONCATENATE('Formulario PPGR5'!$C1180,".",'Formulario PPGR5'!$D1180,".",'Formulario PPGR5'!$E1180,".",'Formulario PPGR5'!$F1180))</f>
        <v/>
      </c>
      <c r="C1180" s="206"/>
      <c r="D1180" s="206" t="str">
        <f>IF('Formulario PPGR5'!$G1180="","",'Formulario PPGR1'!#REF!)</f>
        <v/>
      </c>
      <c r="E1180" s="206" t="str">
        <f>IF('Formulario PPGR5'!$G1180="","",'Formulario PPGR1'!#REF!)</f>
        <v/>
      </c>
      <c r="F1180" s="206" t="str">
        <f>IF('Formulario PPGR5'!$G1180="","",'Formulario PPGR1'!#REF!)</f>
        <v/>
      </c>
      <c r="G1180" s="701"/>
      <c r="H1180" s="701"/>
      <c r="I1180" s="734"/>
      <c r="J1180" s="701"/>
      <c r="K1180" s="698"/>
      <c r="L1180" s="701"/>
      <c r="M1180" s="211"/>
      <c r="N1180" s="211"/>
      <c r="O1180" s="212"/>
      <c r="P1180" s="213"/>
      <c r="Q1180" s="195"/>
      <c r="R1180" s="195"/>
      <c r="S1180" s="195"/>
      <c r="T1180" s="180"/>
      <c r="U1180" s="180"/>
      <c r="V1180" s="200"/>
    </row>
    <row r="1181" spans="2:22">
      <c r="B1181" s="206" t="str">
        <f>IF('Formulario PPGR5'!$G1181="","",CONCATENATE('Formulario PPGR5'!$C1181,".",'Formulario PPGR5'!$D1181,".",'Formulario PPGR5'!$E1181,".",'Formulario PPGR5'!$F1181))</f>
        <v/>
      </c>
      <c r="C1181" s="206"/>
      <c r="D1181" s="206" t="str">
        <f>IF('Formulario PPGR5'!$G1181="","",'Formulario PPGR1'!#REF!)</f>
        <v/>
      </c>
      <c r="E1181" s="206" t="str">
        <f>IF('Formulario PPGR5'!$G1181="","",'Formulario PPGR1'!#REF!)</f>
        <v/>
      </c>
      <c r="F1181" s="206" t="str">
        <f>IF('Formulario PPGR5'!$G1181="","",'Formulario PPGR1'!#REF!)</f>
        <v/>
      </c>
      <c r="G1181" s="701"/>
      <c r="H1181" s="701"/>
      <c r="I1181" s="734"/>
      <c r="J1181" s="701"/>
      <c r="K1181" s="698"/>
      <c r="L1181" s="701"/>
      <c r="M1181" s="211"/>
      <c r="N1181" s="211"/>
      <c r="O1181" s="212"/>
      <c r="P1181" s="213"/>
      <c r="Q1181" s="195"/>
      <c r="R1181" s="195"/>
      <c r="S1181" s="195"/>
      <c r="T1181" s="180"/>
      <c r="U1181" s="180"/>
      <c r="V1181" s="200"/>
    </row>
    <row r="1182" spans="2:22">
      <c r="B1182" s="206" t="str">
        <f>IF('Formulario PPGR5'!$G1182="","",CONCATENATE('Formulario PPGR5'!$C1182,".",'Formulario PPGR5'!$D1182,".",'Formulario PPGR5'!$E1182,".",'Formulario PPGR5'!$F1182))</f>
        <v/>
      </c>
      <c r="C1182" s="206"/>
      <c r="D1182" s="206" t="str">
        <f>IF('Formulario PPGR5'!$G1182="","",'Formulario PPGR1'!#REF!)</f>
        <v/>
      </c>
      <c r="E1182" s="206" t="str">
        <f>IF('Formulario PPGR5'!$G1182="","",'Formulario PPGR1'!#REF!)</f>
        <v/>
      </c>
      <c r="F1182" s="206" t="str">
        <f>IF('Formulario PPGR5'!$G1182="","",'Formulario PPGR1'!#REF!)</f>
        <v/>
      </c>
      <c r="G1182" s="701"/>
      <c r="H1182" s="701"/>
      <c r="I1182" s="734"/>
      <c r="J1182" s="701"/>
      <c r="K1182" s="698"/>
      <c r="L1182" s="701"/>
      <c r="M1182" s="211"/>
      <c r="N1182" s="211"/>
      <c r="O1182" s="212"/>
      <c r="P1182" s="213"/>
      <c r="Q1182" s="195"/>
      <c r="R1182" s="195"/>
      <c r="S1182" s="195"/>
      <c r="T1182" s="180"/>
      <c r="U1182" s="180"/>
      <c r="V1182" s="200"/>
    </row>
    <row r="1183" spans="2:22">
      <c r="B1183" s="206" t="str">
        <f>IF('Formulario PPGR5'!$G1183="","",CONCATENATE('Formulario PPGR5'!$C1183,".",'Formulario PPGR5'!$D1183,".",'Formulario PPGR5'!$E1183,".",'Formulario PPGR5'!$F1183))</f>
        <v/>
      </c>
      <c r="C1183" s="206"/>
      <c r="D1183" s="206" t="str">
        <f>IF('Formulario PPGR5'!$G1183="","",'Formulario PPGR1'!#REF!)</f>
        <v/>
      </c>
      <c r="E1183" s="206" t="str">
        <f>IF('Formulario PPGR5'!$G1183="","",'Formulario PPGR1'!#REF!)</f>
        <v/>
      </c>
      <c r="F1183" s="206" t="str">
        <f>IF('Formulario PPGR5'!$G1183="","",'Formulario PPGR1'!#REF!)</f>
        <v/>
      </c>
      <c r="G1183" s="701"/>
      <c r="H1183" s="701"/>
      <c r="I1183" s="734"/>
      <c r="J1183" s="701"/>
      <c r="K1183" s="698"/>
      <c r="L1183" s="701"/>
      <c r="M1183" s="211"/>
      <c r="N1183" s="211"/>
      <c r="O1183" s="212"/>
      <c r="P1183" s="213"/>
      <c r="Q1183" s="195"/>
      <c r="R1183" s="195"/>
      <c r="S1183" s="195"/>
      <c r="T1183" s="180"/>
      <c r="U1183" s="180"/>
      <c r="V1183" s="200"/>
    </row>
    <row r="1184" spans="2:22">
      <c r="B1184" s="206" t="str">
        <f>IF('Formulario PPGR5'!$G1184="","",CONCATENATE('Formulario PPGR5'!$C1184,".",'Formulario PPGR5'!$D1184,".",'Formulario PPGR5'!$E1184,".",'Formulario PPGR5'!$F1184))</f>
        <v/>
      </c>
      <c r="C1184" s="206"/>
      <c r="D1184" s="206" t="str">
        <f>IF('Formulario PPGR5'!$G1184="","",'Formulario PPGR1'!#REF!)</f>
        <v/>
      </c>
      <c r="E1184" s="206" t="str">
        <f>IF('Formulario PPGR5'!$G1184="","",'Formulario PPGR1'!#REF!)</f>
        <v/>
      </c>
      <c r="F1184" s="206" t="str">
        <f>IF('Formulario PPGR5'!$G1184="","",'Formulario PPGR1'!#REF!)</f>
        <v/>
      </c>
      <c r="G1184" s="701"/>
      <c r="H1184" s="701"/>
      <c r="I1184" s="734"/>
      <c r="J1184" s="701"/>
      <c r="K1184" s="698"/>
      <c r="L1184" s="701"/>
      <c r="M1184" s="211"/>
      <c r="N1184" s="211"/>
      <c r="O1184" s="212"/>
      <c r="P1184" s="213"/>
      <c r="Q1184" s="195"/>
      <c r="R1184" s="195"/>
      <c r="S1184" s="195"/>
      <c r="T1184" s="180"/>
      <c r="U1184" s="180"/>
      <c r="V1184" s="200"/>
    </row>
    <row r="1185" spans="2:22">
      <c r="B1185" s="206" t="str">
        <f>IF('Formulario PPGR5'!$G1185="","",CONCATENATE('Formulario PPGR5'!$C1185,".",'Formulario PPGR5'!$D1185,".",'Formulario PPGR5'!$E1185,".",'Formulario PPGR5'!$F1185))</f>
        <v/>
      </c>
      <c r="C1185" s="206"/>
      <c r="D1185" s="206" t="str">
        <f>IF('Formulario PPGR5'!$G1185="","",'Formulario PPGR1'!#REF!)</f>
        <v/>
      </c>
      <c r="E1185" s="206" t="str">
        <f>IF('Formulario PPGR5'!$G1185="","",'Formulario PPGR1'!#REF!)</f>
        <v/>
      </c>
      <c r="F1185" s="206" t="str">
        <f>IF('Formulario PPGR5'!$G1185="","",'Formulario PPGR1'!#REF!)</f>
        <v/>
      </c>
      <c r="G1185" s="701"/>
      <c r="H1185" s="701"/>
      <c r="I1185" s="734"/>
      <c r="J1185" s="701"/>
      <c r="K1185" s="698"/>
      <c r="L1185" s="701"/>
      <c r="M1185" s="211"/>
      <c r="N1185" s="211"/>
      <c r="O1185" s="212"/>
      <c r="P1185" s="213"/>
      <c r="Q1185" s="195"/>
      <c r="R1185" s="195"/>
      <c r="S1185" s="195"/>
      <c r="T1185" s="180"/>
      <c r="U1185" s="180"/>
      <c r="V1185" s="200"/>
    </row>
    <row r="1186" spans="2:22">
      <c r="B1186" s="206" t="str">
        <f>IF('Formulario PPGR5'!$G1186="","",CONCATENATE('Formulario PPGR5'!$C1186,".",'Formulario PPGR5'!$D1186,".",'Formulario PPGR5'!$E1186,".",'Formulario PPGR5'!$F1186))</f>
        <v/>
      </c>
      <c r="C1186" s="206"/>
      <c r="D1186" s="206" t="str">
        <f>IF('Formulario PPGR5'!$G1186="","",'Formulario PPGR1'!#REF!)</f>
        <v/>
      </c>
      <c r="E1186" s="206" t="str">
        <f>IF('Formulario PPGR5'!$G1186="","",'Formulario PPGR1'!#REF!)</f>
        <v/>
      </c>
      <c r="F1186" s="206" t="str">
        <f>IF('Formulario PPGR5'!$G1186="","",'Formulario PPGR1'!#REF!)</f>
        <v/>
      </c>
      <c r="G1186" s="701"/>
      <c r="H1186" s="701"/>
      <c r="I1186" s="734"/>
      <c r="J1186" s="701"/>
      <c r="K1186" s="698"/>
      <c r="L1186" s="701"/>
      <c r="M1186" s="211"/>
      <c r="N1186" s="211"/>
      <c r="O1186" s="212"/>
      <c r="P1186" s="213"/>
      <c r="Q1186" s="195"/>
      <c r="R1186" s="195"/>
      <c r="S1186" s="195"/>
      <c r="T1186" s="180"/>
      <c r="U1186" s="180"/>
      <c r="V1186" s="200"/>
    </row>
    <row r="1187" spans="2:22">
      <c r="B1187" s="206" t="str">
        <f>IF('Formulario PPGR5'!$G1187="","",CONCATENATE('Formulario PPGR5'!$C1187,".",'Formulario PPGR5'!$D1187,".",'Formulario PPGR5'!$E1187,".",'Formulario PPGR5'!$F1187))</f>
        <v/>
      </c>
      <c r="C1187" s="206"/>
      <c r="D1187" s="206" t="str">
        <f>IF('Formulario PPGR5'!$G1187="","",'Formulario PPGR1'!#REF!)</f>
        <v/>
      </c>
      <c r="E1187" s="206" t="str">
        <f>IF('Formulario PPGR5'!$G1187="","",'Formulario PPGR1'!#REF!)</f>
        <v/>
      </c>
      <c r="F1187" s="206" t="str">
        <f>IF('Formulario PPGR5'!$G1187="","",'Formulario PPGR1'!#REF!)</f>
        <v/>
      </c>
      <c r="G1187" s="701"/>
      <c r="H1187" s="701"/>
      <c r="I1187" s="734"/>
      <c r="J1187" s="701"/>
      <c r="K1187" s="698"/>
      <c r="L1187" s="701"/>
      <c r="M1187" s="211"/>
      <c r="N1187" s="211"/>
      <c r="O1187" s="212"/>
      <c r="P1187" s="213"/>
      <c r="Q1187" s="195"/>
      <c r="R1187" s="195"/>
      <c r="S1187" s="195"/>
      <c r="T1187" s="180"/>
      <c r="U1187" s="180"/>
      <c r="V1187" s="200"/>
    </row>
    <row r="1188" spans="2:22">
      <c r="B1188" s="206" t="str">
        <f>IF('Formulario PPGR5'!$G1188="","",CONCATENATE('Formulario PPGR5'!$C1188,".",'Formulario PPGR5'!$D1188,".",'Formulario PPGR5'!$E1188,".",'Formulario PPGR5'!$F1188))</f>
        <v/>
      </c>
      <c r="C1188" s="206"/>
      <c r="D1188" s="206" t="str">
        <f>IF('Formulario PPGR5'!$G1188="","",'Formulario PPGR1'!#REF!)</f>
        <v/>
      </c>
      <c r="E1188" s="206" t="str">
        <f>IF('Formulario PPGR5'!$G1188="","",'Formulario PPGR1'!#REF!)</f>
        <v/>
      </c>
      <c r="F1188" s="206" t="str">
        <f>IF('Formulario PPGR5'!$G1188="","",'Formulario PPGR1'!#REF!)</f>
        <v/>
      </c>
      <c r="G1188" s="701"/>
      <c r="H1188" s="701"/>
      <c r="I1188" s="734"/>
      <c r="J1188" s="701"/>
      <c r="K1188" s="698"/>
      <c r="L1188" s="701"/>
      <c r="M1188" s="211"/>
      <c r="N1188" s="211"/>
      <c r="O1188" s="212"/>
      <c r="P1188" s="213"/>
      <c r="Q1188" s="195"/>
      <c r="R1188" s="195"/>
      <c r="S1188" s="195"/>
      <c r="T1188" s="180"/>
      <c r="U1188" s="180"/>
      <c r="V1188" s="200"/>
    </row>
    <row r="1189" spans="2:22">
      <c r="B1189" s="206" t="str">
        <f>IF('Formulario PPGR5'!$G1189="","",CONCATENATE('Formulario PPGR5'!$C1189,".",'Formulario PPGR5'!$D1189,".",'Formulario PPGR5'!$E1189,".",'Formulario PPGR5'!$F1189))</f>
        <v/>
      </c>
      <c r="C1189" s="206"/>
      <c r="D1189" s="206" t="str">
        <f>IF('Formulario PPGR5'!$G1189="","",'Formulario PPGR1'!#REF!)</f>
        <v/>
      </c>
      <c r="E1189" s="206" t="str">
        <f>IF('Formulario PPGR5'!$G1189="","",'Formulario PPGR1'!#REF!)</f>
        <v/>
      </c>
      <c r="F1189" s="206" t="str">
        <f>IF('Formulario PPGR5'!$G1189="","",'Formulario PPGR1'!#REF!)</f>
        <v/>
      </c>
      <c r="G1189" s="701"/>
      <c r="H1189" s="701"/>
      <c r="I1189" s="734"/>
      <c r="J1189" s="701"/>
      <c r="K1189" s="698"/>
      <c r="L1189" s="701"/>
      <c r="M1189" s="211"/>
      <c r="N1189" s="211"/>
      <c r="O1189" s="212"/>
      <c r="P1189" s="213"/>
      <c r="Q1189" s="195"/>
      <c r="R1189" s="195"/>
      <c r="S1189" s="195"/>
      <c r="T1189" s="180"/>
      <c r="U1189" s="180"/>
      <c r="V1189" s="200"/>
    </row>
    <row r="1190" spans="2:22">
      <c r="B1190" s="206" t="str">
        <f>IF('Formulario PPGR5'!$G1190="","",CONCATENATE('Formulario PPGR5'!$C1190,".",'Formulario PPGR5'!$D1190,".",'Formulario PPGR5'!$E1190,".",'Formulario PPGR5'!$F1190))</f>
        <v/>
      </c>
      <c r="C1190" s="206"/>
      <c r="D1190" s="206" t="str">
        <f>IF('Formulario PPGR5'!$G1190="","",'Formulario PPGR1'!#REF!)</f>
        <v/>
      </c>
      <c r="E1190" s="206" t="str">
        <f>IF('Formulario PPGR5'!$G1190="","",'Formulario PPGR1'!#REF!)</f>
        <v/>
      </c>
      <c r="F1190" s="206" t="str">
        <f>IF('Formulario PPGR5'!$G1190="","",'Formulario PPGR1'!#REF!)</f>
        <v/>
      </c>
      <c r="G1190" s="701"/>
      <c r="H1190" s="701"/>
      <c r="I1190" s="734"/>
      <c r="J1190" s="701"/>
      <c r="K1190" s="698"/>
      <c r="L1190" s="701"/>
      <c r="M1190" s="211"/>
      <c r="N1190" s="211"/>
      <c r="O1190" s="212"/>
      <c r="P1190" s="213"/>
      <c r="Q1190" s="195"/>
      <c r="R1190" s="195"/>
      <c r="S1190" s="195"/>
      <c r="T1190" s="180"/>
      <c r="U1190" s="180"/>
      <c r="V1190" s="200"/>
    </row>
    <row r="1191" spans="2:22">
      <c r="B1191" s="206" t="str">
        <f>IF('Formulario PPGR5'!$G1191="","",CONCATENATE('Formulario PPGR5'!$C1191,".",'Formulario PPGR5'!$D1191,".",'Formulario PPGR5'!$E1191,".",'Formulario PPGR5'!$F1191))</f>
        <v/>
      </c>
      <c r="C1191" s="206"/>
      <c r="D1191" s="206" t="str">
        <f>IF('Formulario PPGR5'!$G1191="","",'Formulario PPGR1'!#REF!)</f>
        <v/>
      </c>
      <c r="E1191" s="206" t="str">
        <f>IF('Formulario PPGR5'!$G1191="","",'Formulario PPGR1'!#REF!)</f>
        <v/>
      </c>
      <c r="F1191" s="206" t="str">
        <f>IF('Formulario PPGR5'!$G1191="","",'Formulario PPGR1'!#REF!)</f>
        <v/>
      </c>
      <c r="G1191" s="701"/>
      <c r="H1191" s="701"/>
      <c r="I1191" s="734"/>
      <c r="J1191" s="701"/>
      <c r="K1191" s="698"/>
      <c r="L1191" s="701"/>
      <c r="M1191" s="211"/>
      <c r="N1191" s="211"/>
      <c r="O1191" s="212"/>
      <c r="P1191" s="213"/>
      <c r="Q1191" s="195"/>
      <c r="R1191" s="195"/>
      <c r="S1191" s="195"/>
      <c r="T1191" s="180"/>
      <c r="U1191" s="180"/>
      <c r="V1191" s="200"/>
    </row>
    <row r="1192" spans="2:22">
      <c r="B1192" s="206" t="str">
        <f>IF('Formulario PPGR5'!$G1192="","",CONCATENATE('Formulario PPGR5'!$C1192,".",'Formulario PPGR5'!$D1192,".",'Formulario PPGR5'!$E1192,".",'Formulario PPGR5'!$F1192))</f>
        <v/>
      </c>
      <c r="C1192" s="206"/>
      <c r="D1192" s="206" t="str">
        <f>IF('Formulario PPGR5'!$G1192="","",'Formulario PPGR1'!#REF!)</f>
        <v/>
      </c>
      <c r="E1192" s="206" t="str">
        <f>IF('Formulario PPGR5'!$G1192="","",'Formulario PPGR1'!#REF!)</f>
        <v/>
      </c>
      <c r="F1192" s="206" t="str">
        <f>IF('Formulario PPGR5'!$G1192="","",'Formulario PPGR1'!#REF!)</f>
        <v/>
      </c>
      <c r="G1192" s="701"/>
      <c r="H1192" s="701"/>
      <c r="I1192" s="734"/>
      <c r="J1192" s="701"/>
      <c r="K1192" s="698"/>
      <c r="L1192" s="701"/>
      <c r="M1192" s="211"/>
      <c r="N1192" s="211"/>
      <c r="O1192" s="212"/>
      <c r="P1192" s="213"/>
      <c r="Q1192" s="195"/>
      <c r="R1192" s="195"/>
      <c r="S1192" s="195"/>
      <c r="T1192" s="180"/>
      <c r="U1192" s="180"/>
      <c r="V1192" s="200"/>
    </row>
    <row r="1193" spans="2:22">
      <c r="B1193" s="206" t="str">
        <f>IF('Formulario PPGR5'!$G1193="","",CONCATENATE('Formulario PPGR5'!$C1193,".",'Formulario PPGR5'!$D1193,".",'Formulario PPGR5'!$E1193,".",'Formulario PPGR5'!$F1193))</f>
        <v/>
      </c>
      <c r="C1193" s="206"/>
      <c r="D1193" s="206" t="str">
        <f>IF('Formulario PPGR5'!$G1193="","",'Formulario PPGR1'!#REF!)</f>
        <v/>
      </c>
      <c r="E1193" s="206" t="str">
        <f>IF('Formulario PPGR5'!$G1193="","",'Formulario PPGR1'!#REF!)</f>
        <v/>
      </c>
      <c r="F1193" s="206" t="str">
        <f>IF('Formulario PPGR5'!$G1193="","",'Formulario PPGR1'!#REF!)</f>
        <v/>
      </c>
      <c r="G1193" s="701"/>
      <c r="H1193" s="701"/>
      <c r="I1193" s="734"/>
      <c r="J1193" s="701"/>
      <c r="K1193" s="698"/>
      <c r="L1193" s="701"/>
      <c r="M1193" s="211"/>
      <c r="N1193" s="211"/>
      <c r="O1193" s="212"/>
      <c r="P1193" s="213"/>
      <c r="Q1193" s="195"/>
      <c r="R1193" s="195"/>
      <c r="S1193" s="195"/>
      <c r="T1193" s="180"/>
      <c r="U1193" s="180"/>
      <c r="V1193" s="200"/>
    </row>
    <row r="1194" spans="2:22">
      <c r="B1194" s="206" t="str">
        <f>IF('Formulario PPGR5'!$G1194="","",CONCATENATE('Formulario PPGR5'!$C1194,".",'Formulario PPGR5'!$D1194,".",'Formulario PPGR5'!$E1194,".",'Formulario PPGR5'!$F1194))</f>
        <v/>
      </c>
      <c r="C1194" s="206"/>
      <c r="D1194" s="206" t="str">
        <f>IF('Formulario PPGR5'!$G1194="","",'Formulario PPGR1'!#REF!)</f>
        <v/>
      </c>
      <c r="E1194" s="206" t="str">
        <f>IF('Formulario PPGR5'!$G1194="","",'Formulario PPGR1'!#REF!)</f>
        <v/>
      </c>
      <c r="F1194" s="206" t="str">
        <f>IF('Formulario PPGR5'!$G1194="","",'Formulario PPGR1'!#REF!)</f>
        <v/>
      </c>
      <c r="G1194" s="701"/>
      <c r="H1194" s="701"/>
      <c r="I1194" s="734"/>
      <c r="J1194" s="701"/>
      <c r="K1194" s="698"/>
      <c r="L1194" s="701"/>
      <c r="M1194" s="211"/>
      <c r="N1194" s="211"/>
      <c r="O1194" s="212"/>
      <c r="P1194" s="213"/>
      <c r="Q1194" s="195"/>
      <c r="R1194" s="195"/>
      <c r="S1194" s="195"/>
      <c r="T1194" s="180"/>
      <c r="U1194" s="180"/>
      <c r="V1194" s="200"/>
    </row>
    <row r="1195" spans="2:22">
      <c r="B1195" s="206" t="str">
        <f>IF('Formulario PPGR5'!$G1195="","",CONCATENATE('Formulario PPGR5'!$C1195,".",'Formulario PPGR5'!$D1195,".",'Formulario PPGR5'!$E1195,".",'Formulario PPGR5'!$F1195))</f>
        <v/>
      </c>
      <c r="C1195" s="206"/>
      <c r="D1195" s="206" t="str">
        <f>IF('Formulario PPGR5'!$G1195="","",'Formulario PPGR1'!#REF!)</f>
        <v/>
      </c>
      <c r="E1195" s="206" t="str">
        <f>IF('Formulario PPGR5'!$G1195="","",'Formulario PPGR1'!#REF!)</f>
        <v/>
      </c>
      <c r="F1195" s="206" t="str">
        <f>IF('Formulario PPGR5'!$G1195="","",'Formulario PPGR1'!#REF!)</f>
        <v/>
      </c>
      <c r="G1195" s="701"/>
      <c r="H1195" s="701"/>
      <c r="I1195" s="734"/>
      <c r="J1195" s="701"/>
      <c r="K1195" s="698"/>
      <c r="L1195" s="701"/>
      <c r="M1195" s="211"/>
      <c r="N1195" s="211"/>
      <c r="O1195" s="212"/>
      <c r="P1195" s="213"/>
      <c r="Q1195" s="195"/>
      <c r="R1195" s="195"/>
      <c r="S1195" s="195"/>
      <c r="T1195" s="180"/>
      <c r="U1195" s="180"/>
      <c r="V1195" s="200"/>
    </row>
    <row r="1196" spans="2:22">
      <c r="B1196" s="206" t="str">
        <f>IF('Formulario PPGR5'!$G1196="","",CONCATENATE('Formulario PPGR5'!$C1196,".",'Formulario PPGR5'!$D1196,".",'Formulario PPGR5'!$E1196,".",'Formulario PPGR5'!$F1196))</f>
        <v/>
      </c>
      <c r="C1196" s="206"/>
      <c r="D1196" s="206" t="str">
        <f>IF('Formulario PPGR5'!$G1196="","",'Formulario PPGR1'!#REF!)</f>
        <v/>
      </c>
      <c r="E1196" s="206" t="str">
        <f>IF('Formulario PPGR5'!$G1196="","",'Formulario PPGR1'!#REF!)</f>
        <v/>
      </c>
      <c r="F1196" s="206" t="str">
        <f>IF('Formulario PPGR5'!$G1196="","",'Formulario PPGR1'!#REF!)</f>
        <v/>
      </c>
      <c r="G1196" s="701"/>
      <c r="H1196" s="701"/>
      <c r="I1196" s="734"/>
      <c r="J1196" s="701"/>
      <c r="K1196" s="698"/>
      <c r="L1196" s="701"/>
      <c r="M1196" s="211"/>
      <c r="N1196" s="211"/>
      <c r="O1196" s="212"/>
      <c r="P1196" s="213"/>
      <c r="Q1196" s="195"/>
      <c r="R1196" s="195"/>
      <c r="S1196" s="195"/>
      <c r="T1196" s="180"/>
      <c r="U1196" s="180"/>
      <c r="V1196" s="200"/>
    </row>
    <row r="1197" spans="2:22">
      <c r="B1197" s="206" t="str">
        <f>IF('Formulario PPGR5'!$G1197="","",CONCATENATE('Formulario PPGR5'!$C1197,".",'Formulario PPGR5'!$D1197,".",'Formulario PPGR5'!$E1197,".",'Formulario PPGR5'!$F1197))</f>
        <v/>
      </c>
      <c r="C1197" s="206"/>
      <c r="D1197" s="206" t="str">
        <f>IF('Formulario PPGR5'!$G1197="","",'Formulario PPGR1'!#REF!)</f>
        <v/>
      </c>
      <c r="E1197" s="206" t="str">
        <f>IF('Formulario PPGR5'!$G1197="","",'Formulario PPGR1'!#REF!)</f>
        <v/>
      </c>
      <c r="F1197" s="206" t="str">
        <f>IF('Formulario PPGR5'!$G1197="","",'Formulario PPGR1'!#REF!)</f>
        <v/>
      </c>
      <c r="G1197" s="701"/>
      <c r="H1197" s="701"/>
      <c r="I1197" s="734"/>
      <c r="J1197" s="701"/>
      <c r="K1197" s="698"/>
      <c r="L1197" s="701"/>
      <c r="M1197" s="211"/>
      <c r="N1197" s="211"/>
      <c r="O1197" s="212"/>
      <c r="P1197" s="213"/>
      <c r="Q1197" s="195"/>
      <c r="R1197" s="195"/>
      <c r="S1197" s="195"/>
      <c r="T1197" s="180"/>
      <c r="U1197" s="180"/>
      <c r="V1197" s="200"/>
    </row>
    <row r="1198" spans="2:22">
      <c r="B1198" s="206" t="str">
        <f>IF('Formulario PPGR5'!$G1198="","",CONCATENATE('Formulario PPGR5'!$C1198,".",'Formulario PPGR5'!$D1198,".",'Formulario PPGR5'!$E1198,".",'Formulario PPGR5'!$F1198))</f>
        <v/>
      </c>
      <c r="C1198" s="206"/>
      <c r="D1198" s="206" t="str">
        <f>IF('Formulario PPGR5'!$G1198="","",'Formulario PPGR1'!#REF!)</f>
        <v/>
      </c>
      <c r="E1198" s="206" t="str">
        <f>IF('Formulario PPGR5'!$G1198="","",'Formulario PPGR1'!#REF!)</f>
        <v/>
      </c>
      <c r="F1198" s="206" t="str">
        <f>IF('Formulario PPGR5'!$G1198="","",'Formulario PPGR1'!#REF!)</f>
        <v/>
      </c>
      <c r="G1198" s="701"/>
      <c r="H1198" s="701"/>
      <c r="I1198" s="734"/>
      <c r="J1198" s="701"/>
      <c r="K1198" s="698"/>
      <c r="L1198" s="701"/>
      <c r="M1198" s="211"/>
      <c r="N1198" s="211"/>
      <c r="O1198" s="212"/>
      <c r="P1198" s="213"/>
      <c r="Q1198" s="195"/>
      <c r="R1198" s="195"/>
      <c r="S1198" s="195"/>
      <c r="T1198" s="180"/>
      <c r="U1198" s="180"/>
      <c r="V1198" s="200"/>
    </row>
    <row r="1199" spans="2:22">
      <c r="B1199" s="206" t="str">
        <f>IF('Formulario PPGR5'!$G1199="","",CONCATENATE('Formulario PPGR5'!$C1199,".",'Formulario PPGR5'!$D1199,".",'Formulario PPGR5'!$E1199,".",'Formulario PPGR5'!$F1199))</f>
        <v/>
      </c>
      <c r="C1199" s="206"/>
      <c r="D1199" s="206" t="str">
        <f>IF('Formulario PPGR5'!$G1199="","",'Formulario PPGR1'!#REF!)</f>
        <v/>
      </c>
      <c r="E1199" s="206" t="str">
        <f>IF('Formulario PPGR5'!$G1199="","",'Formulario PPGR1'!#REF!)</f>
        <v/>
      </c>
      <c r="F1199" s="206" t="str">
        <f>IF('Formulario PPGR5'!$G1199="","",'Formulario PPGR1'!#REF!)</f>
        <v/>
      </c>
      <c r="G1199" s="701"/>
      <c r="H1199" s="701"/>
      <c r="I1199" s="734"/>
      <c r="J1199" s="701"/>
      <c r="K1199" s="698"/>
      <c r="L1199" s="701"/>
      <c r="M1199" s="211"/>
      <c r="N1199" s="211"/>
      <c r="O1199" s="212"/>
      <c r="P1199" s="213"/>
      <c r="Q1199" s="195"/>
      <c r="R1199" s="195"/>
      <c r="S1199" s="195"/>
      <c r="T1199" s="180"/>
      <c r="U1199" s="180"/>
      <c r="V1199" s="200"/>
    </row>
    <row r="1200" spans="2:22">
      <c r="B1200" s="206" t="str">
        <f>IF('Formulario PPGR5'!$G1200="","",CONCATENATE('Formulario PPGR5'!$C1200,".",'Formulario PPGR5'!$D1200,".",'Formulario PPGR5'!$E1200,".",'Formulario PPGR5'!$F1200))</f>
        <v/>
      </c>
      <c r="C1200" s="206"/>
      <c r="D1200" s="206" t="str">
        <f>IF('Formulario PPGR5'!$G1200="","",'Formulario PPGR1'!#REF!)</f>
        <v/>
      </c>
      <c r="E1200" s="206" t="str">
        <f>IF('Formulario PPGR5'!$G1200="","",'Formulario PPGR1'!#REF!)</f>
        <v/>
      </c>
      <c r="F1200" s="206" t="str">
        <f>IF('Formulario PPGR5'!$G1200="","",'Formulario PPGR1'!#REF!)</f>
        <v/>
      </c>
      <c r="G1200" s="701"/>
      <c r="H1200" s="701"/>
      <c r="I1200" s="734"/>
      <c r="J1200" s="701"/>
      <c r="K1200" s="698"/>
      <c r="L1200" s="701"/>
      <c r="M1200" s="211"/>
      <c r="N1200" s="211"/>
      <c r="O1200" s="212"/>
      <c r="P1200" s="213"/>
      <c r="Q1200" s="195"/>
      <c r="R1200" s="195"/>
      <c r="S1200" s="195"/>
      <c r="T1200" s="180"/>
      <c r="U1200" s="180"/>
      <c r="V1200" s="200"/>
    </row>
    <row r="1201" spans="2:22">
      <c r="B1201" s="206" t="str">
        <f>IF('Formulario PPGR5'!$G1201="","",CONCATENATE('Formulario PPGR5'!$C1201,".",'Formulario PPGR5'!$D1201,".",'Formulario PPGR5'!$E1201,".",'Formulario PPGR5'!$F1201))</f>
        <v/>
      </c>
      <c r="C1201" s="206"/>
      <c r="D1201" s="206" t="str">
        <f>IF('Formulario PPGR5'!$G1201="","",'Formulario PPGR1'!#REF!)</f>
        <v/>
      </c>
      <c r="E1201" s="206" t="str">
        <f>IF('Formulario PPGR5'!$G1201="","",'Formulario PPGR1'!#REF!)</f>
        <v/>
      </c>
      <c r="F1201" s="206" t="str">
        <f>IF('Formulario PPGR5'!$G1201="","",'Formulario PPGR1'!#REF!)</f>
        <v/>
      </c>
      <c r="G1201" s="701"/>
      <c r="H1201" s="701"/>
      <c r="I1201" s="734"/>
      <c r="J1201" s="701"/>
      <c r="K1201" s="698"/>
      <c r="L1201" s="701"/>
      <c r="M1201" s="211"/>
      <c r="N1201" s="211"/>
      <c r="O1201" s="212"/>
      <c r="P1201" s="213"/>
      <c r="Q1201" s="195"/>
      <c r="R1201" s="195"/>
      <c r="S1201" s="195"/>
      <c r="T1201" s="180"/>
      <c r="U1201" s="180"/>
      <c r="V1201" s="200"/>
    </row>
    <row r="1202" spans="2:22">
      <c r="B1202" s="206" t="str">
        <f>IF('Formulario PPGR5'!$G1202="","",CONCATENATE('Formulario PPGR5'!$C1202,".",'Formulario PPGR5'!$D1202,".",'Formulario PPGR5'!$E1202,".",'Formulario PPGR5'!$F1202))</f>
        <v/>
      </c>
      <c r="C1202" s="206"/>
      <c r="D1202" s="206" t="str">
        <f>IF('Formulario PPGR5'!$G1202="","",'Formulario PPGR1'!#REF!)</f>
        <v/>
      </c>
      <c r="E1202" s="206" t="str">
        <f>IF('Formulario PPGR5'!$G1202="","",'Formulario PPGR1'!#REF!)</f>
        <v/>
      </c>
      <c r="F1202" s="206" t="str">
        <f>IF('Formulario PPGR5'!$G1202="","",'Formulario PPGR1'!#REF!)</f>
        <v/>
      </c>
      <c r="G1202" s="701"/>
      <c r="H1202" s="701"/>
      <c r="I1202" s="734"/>
      <c r="J1202" s="701"/>
      <c r="K1202" s="698"/>
      <c r="L1202" s="701"/>
      <c r="M1202" s="211"/>
      <c r="N1202" s="211"/>
      <c r="O1202" s="212"/>
      <c r="P1202" s="213"/>
      <c r="Q1202" s="195"/>
      <c r="R1202" s="195"/>
      <c r="S1202" s="195"/>
      <c r="T1202" s="180"/>
      <c r="U1202" s="180"/>
      <c r="V1202" s="200"/>
    </row>
    <row r="1203" spans="2:22">
      <c r="B1203" s="206" t="str">
        <f>IF('Formulario PPGR5'!$G1203="","",CONCATENATE('Formulario PPGR5'!$C1203,".",'Formulario PPGR5'!$D1203,".",'Formulario PPGR5'!$E1203,".",'Formulario PPGR5'!$F1203))</f>
        <v/>
      </c>
      <c r="C1203" s="206"/>
      <c r="D1203" s="206" t="str">
        <f>IF('Formulario PPGR5'!$G1203="","",'Formulario PPGR1'!#REF!)</f>
        <v/>
      </c>
      <c r="E1203" s="206" t="str">
        <f>IF('Formulario PPGR5'!$G1203="","",'Formulario PPGR1'!#REF!)</f>
        <v/>
      </c>
      <c r="F1203" s="206" t="str">
        <f>IF('Formulario PPGR5'!$G1203="","",'Formulario PPGR1'!#REF!)</f>
        <v/>
      </c>
      <c r="G1203" s="701"/>
      <c r="H1203" s="701"/>
      <c r="I1203" s="734"/>
      <c r="J1203" s="701"/>
      <c r="K1203" s="698"/>
      <c r="L1203" s="701"/>
      <c r="M1203" s="211"/>
      <c r="N1203" s="211"/>
      <c r="O1203" s="212"/>
      <c r="P1203" s="213"/>
      <c r="Q1203" s="195"/>
      <c r="R1203" s="195"/>
      <c r="S1203" s="195"/>
      <c r="T1203" s="180"/>
      <c r="U1203" s="180"/>
      <c r="V1203" s="200"/>
    </row>
    <row r="1204" spans="2:22">
      <c r="B1204" s="206" t="str">
        <f>IF('Formulario PPGR5'!$G1204="","",CONCATENATE('Formulario PPGR5'!$C1204,".",'Formulario PPGR5'!$D1204,".",'Formulario PPGR5'!$E1204,".",'Formulario PPGR5'!$F1204))</f>
        <v/>
      </c>
      <c r="C1204" s="206"/>
      <c r="D1204" s="206" t="str">
        <f>IF('Formulario PPGR5'!$G1204="","",'Formulario PPGR1'!#REF!)</f>
        <v/>
      </c>
      <c r="E1204" s="206" t="str">
        <f>IF('Formulario PPGR5'!$G1204="","",'Formulario PPGR1'!#REF!)</f>
        <v/>
      </c>
      <c r="F1204" s="206" t="str">
        <f>IF('Formulario PPGR5'!$G1204="","",'Formulario PPGR1'!#REF!)</f>
        <v/>
      </c>
      <c r="G1204" s="701"/>
      <c r="H1204" s="701"/>
      <c r="I1204" s="734"/>
      <c r="J1204" s="701"/>
      <c r="K1204" s="698"/>
      <c r="L1204" s="701"/>
      <c r="M1204" s="211"/>
      <c r="N1204" s="211"/>
      <c r="O1204" s="212"/>
      <c r="P1204" s="213"/>
      <c r="Q1204" s="195"/>
      <c r="R1204" s="195"/>
      <c r="S1204" s="195"/>
      <c r="T1204" s="180"/>
      <c r="U1204" s="180"/>
      <c r="V1204" s="200"/>
    </row>
    <row r="1205" spans="2:22">
      <c r="B1205" s="206" t="str">
        <f>IF('Formulario PPGR5'!$G1205="","",CONCATENATE('Formulario PPGR5'!$C1205,".",'Formulario PPGR5'!$D1205,".",'Formulario PPGR5'!$E1205,".",'Formulario PPGR5'!$F1205))</f>
        <v/>
      </c>
      <c r="C1205" s="206"/>
      <c r="D1205" s="206" t="str">
        <f>IF('Formulario PPGR5'!$G1205="","",'Formulario PPGR1'!#REF!)</f>
        <v/>
      </c>
      <c r="E1205" s="206" t="str">
        <f>IF('Formulario PPGR5'!$G1205="","",'Formulario PPGR1'!#REF!)</f>
        <v/>
      </c>
      <c r="F1205" s="206" t="str">
        <f>IF('Formulario PPGR5'!$G1205="","",'Formulario PPGR1'!#REF!)</f>
        <v/>
      </c>
      <c r="G1205" s="701"/>
      <c r="H1205" s="701"/>
      <c r="I1205" s="734"/>
      <c r="J1205" s="701"/>
      <c r="K1205" s="698"/>
      <c r="L1205" s="701"/>
      <c r="M1205" s="211"/>
      <c r="N1205" s="211"/>
      <c r="O1205" s="212"/>
      <c r="P1205" s="213"/>
      <c r="Q1205" s="195"/>
      <c r="R1205" s="195"/>
      <c r="S1205" s="195"/>
      <c r="T1205" s="180"/>
      <c r="U1205" s="180"/>
      <c r="V1205" s="200"/>
    </row>
    <row r="1206" spans="2:22">
      <c r="B1206" s="206" t="str">
        <f>IF('Formulario PPGR5'!$G1206="","",CONCATENATE('Formulario PPGR5'!$C1206,".",'Formulario PPGR5'!$D1206,".",'Formulario PPGR5'!$E1206,".",'Formulario PPGR5'!$F1206))</f>
        <v/>
      </c>
      <c r="C1206" s="206"/>
      <c r="D1206" s="206" t="str">
        <f>IF('Formulario PPGR5'!$G1206="","",'Formulario PPGR1'!#REF!)</f>
        <v/>
      </c>
      <c r="E1206" s="206" t="str">
        <f>IF('Formulario PPGR5'!$G1206="","",'Formulario PPGR1'!#REF!)</f>
        <v/>
      </c>
      <c r="F1206" s="206" t="str">
        <f>IF('Formulario PPGR5'!$G1206="","",'Formulario PPGR1'!#REF!)</f>
        <v/>
      </c>
      <c r="G1206" s="701"/>
      <c r="H1206" s="701"/>
      <c r="I1206" s="734"/>
      <c r="J1206" s="701"/>
      <c r="K1206" s="698"/>
      <c r="L1206" s="701"/>
      <c r="M1206" s="211"/>
      <c r="N1206" s="211"/>
      <c r="O1206" s="212"/>
      <c r="P1206" s="213"/>
      <c r="Q1206" s="195"/>
      <c r="R1206" s="195"/>
      <c r="S1206" s="195"/>
      <c r="T1206" s="180"/>
      <c r="U1206" s="180"/>
      <c r="V1206" s="200"/>
    </row>
    <row r="1207" spans="2:22">
      <c r="B1207" s="206" t="str">
        <f>IF('Formulario PPGR5'!$G1207="","",CONCATENATE('Formulario PPGR5'!$C1207,".",'Formulario PPGR5'!$D1207,".",'Formulario PPGR5'!$E1207,".",'Formulario PPGR5'!$F1207))</f>
        <v/>
      </c>
      <c r="C1207" s="206"/>
      <c r="D1207" s="206" t="str">
        <f>IF('Formulario PPGR5'!$G1207="","",'Formulario PPGR1'!#REF!)</f>
        <v/>
      </c>
      <c r="E1207" s="206" t="str">
        <f>IF('Formulario PPGR5'!$G1207="","",'Formulario PPGR1'!#REF!)</f>
        <v/>
      </c>
      <c r="F1207" s="206" t="str">
        <f>IF('Formulario PPGR5'!$G1207="","",'Formulario PPGR1'!#REF!)</f>
        <v/>
      </c>
      <c r="G1207" s="701"/>
      <c r="H1207" s="701"/>
      <c r="I1207" s="734"/>
      <c r="J1207" s="701"/>
      <c r="K1207" s="698"/>
      <c r="L1207" s="701"/>
      <c r="M1207" s="211"/>
      <c r="N1207" s="211"/>
      <c r="O1207" s="212"/>
      <c r="P1207" s="213"/>
      <c r="Q1207" s="195"/>
      <c r="R1207" s="195"/>
      <c r="S1207" s="195"/>
      <c r="T1207" s="180"/>
      <c r="U1207" s="180"/>
      <c r="V1207" s="200"/>
    </row>
    <row r="1208" spans="2:22">
      <c r="B1208" s="206" t="str">
        <f>IF('Formulario PPGR5'!$G1208="","",CONCATENATE('Formulario PPGR5'!$C1208,".",'Formulario PPGR5'!$D1208,".",'Formulario PPGR5'!$E1208,".",'Formulario PPGR5'!$F1208))</f>
        <v/>
      </c>
      <c r="C1208" s="206"/>
      <c r="D1208" s="206" t="str">
        <f>IF('Formulario PPGR5'!$G1208="","",'Formulario PPGR1'!#REF!)</f>
        <v/>
      </c>
      <c r="E1208" s="206" t="str">
        <f>IF('Formulario PPGR5'!$G1208="","",'Formulario PPGR1'!#REF!)</f>
        <v/>
      </c>
      <c r="F1208" s="206" t="str">
        <f>IF('Formulario PPGR5'!$G1208="","",'Formulario PPGR1'!#REF!)</f>
        <v/>
      </c>
      <c r="G1208" s="701"/>
      <c r="H1208" s="701"/>
      <c r="I1208" s="734"/>
      <c r="J1208" s="701"/>
      <c r="K1208" s="698"/>
      <c r="L1208" s="701"/>
      <c r="M1208" s="211"/>
      <c r="N1208" s="211"/>
      <c r="O1208" s="212"/>
      <c r="P1208" s="213"/>
      <c r="Q1208" s="195"/>
      <c r="R1208" s="195"/>
      <c r="S1208" s="195"/>
      <c r="T1208" s="180"/>
      <c r="U1208" s="180"/>
      <c r="V1208" s="200"/>
    </row>
    <row r="1209" spans="2:22">
      <c r="B1209" s="206" t="str">
        <f>IF('Formulario PPGR5'!$G1209="","",CONCATENATE('Formulario PPGR5'!$C1209,".",'Formulario PPGR5'!$D1209,".",'Formulario PPGR5'!$E1209,".",'Formulario PPGR5'!$F1209))</f>
        <v/>
      </c>
      <c r="C1209" s="206"/>
      <c r="D1209" s="206" t="str">
        <f>IF('Formulario PPGR5'!$G1209="","",'Formulario PPGR1'!#REF!)</f>
        <v/>
      </c>
      <c r="E1209" s="206" t="str">
        <f>IF('Formulario PPGR5'!$G1209="","",'Formulario PPGR1'!#REF!)</f>
        <v/>
      </c>
      <c r="F1209" s="206" t="str">
        <f>IF('Formulario PPGR5'!$G1209="","",'Formulario PPGR1'!#REF!)</f>
        <v/>
      </c>
      <c r="G1209" s="701"/>
      <c r="H1209" s="701"/>
      <c r="I1209" s="734"/>
      <c r="J1209" s="701"/>
      <c r="K1209" s="698"/>
      <c r="L1209" s="701"/>
      <c r="M1209" s="211"/>
      <c r="N1209" s="211"/>
      <c r="O1209" s="212"/>
      <c r="P1209" s="213"/>
      <c r="Q1209" s="195"/>
      <c r="R1209" s="195"/>
      <c r="S1209" s="195"/>
      <c r="T1209" s="180"/>
      <c r="U1209" s="180"/>
      <c r="V1209" s="200"/>
    </row>
    <row r="1210" spans="2:22">
      <c r="B1210" s="206" t="str">
        <f>IF('Formulario PPGR5'!$G1210="","",CONCATENATE('Formulario PPGR5'!$C1210,".",'Formulario PPGR5'!$D1210,".",'Formulario PPGR5'!$E1210,".",'Formulario PPGR5'!$F1210))</f>
        <v/>
      </c>
      <c r="C1210" s="206"/>
      <c r="D1210" s="206" t="str">
        <f>IF('Formulario PPGR5'!$G1210="","",'Formulario PPGR1'!#REF!)</f>
        <v/>
      </c>
      <c r="E1210" s="206" t="str">
        <f>IF('Formulario PPGR5'!$G1210="","",'Formulario PPGR1'!#REF!)</f>
        <v/>
      </c>
      <c r="F1210" s="206" t="str">
        <f>IF('Formulario PPGR5'!$G1210="","",'Formulario PPGR1'!#REF!)</f>
        <v/>
      </c>
      <c r="G1210" s="701"/>
      <c r="H1210" s="701"/>
      <c r="I1210" s="734"/>
      <c r="J1210" s="701"/>
      <c r="K1210" s="698"/>
      <c r="L1210" s="701"/>
      <c r="M1210" s="211"/>
      <c r="N1210" s="211"/>
      <c r="O1210" s="212"/>
      <c r="P1210" s="213"/>
      <c r="Q1210" s="195"/>
      <c r="R1210" s="195"/>
      <c r="S1210" s="195"/>
      <c r="T1210" s="180"/>
      <c r="U1210" s="180"/>
      <c r="V1210" s="200"/>
    </row>
    <row r="1211" spans="2:22">
      <c r="B1211" s="206" t="str">
        <f>IF('Formulario PPGR5'!$G1211="","",CONCATENATE('Formulario PPGR5'!$C1211,".",'Formulario PPGR5'!$D1211,".",'Formulario PPGR5'!$E1211,".",'Formulario PPGR5'!$F1211))</f>
        <v/>
      </c>
      <c r="C1211" s="206"/>
      <c r="D1211" s="206" t="str">
        <f>IF('Formulario PPGR5'!$G1211="","",'Formulario PPGR1'!#REF!)</f>
        <v/>
      </c>
      <c r="E1211" s="206" t="str">
        <f>IF('Formulario PPGR5'!$G1211="","",'Formulario PPGR1'!#REF!)</f>
        <v/>
      </c>
      <c r="F1211" s="206" t="str">
        <f>IF('Formulario PPGR5'!$G1211="","",'Formulario PPGR1'!#REF!)</f>
        <v/>
      </c>
      <c r="G1211" s="701"/>
      <c r="H1211" s="701"/>
      <c r="I1211" s="734"/>
      <c r="J1211" s="701"/>
      <c r="K1211" s="698"/>
      <c r="L1211" s="701"/>
      <c r="M1211" s="211"/>
      <c r="N1211" s="211"/>
      <c r="O1211" s="212"/>
      <c r="P1211" s="213"/>
      <c r="Q1211" s="195"/>
      <c r="R1211" s="195"/>
      <c r="S1211" s="195"/>
      <c r="T1211" s="180"/>
      <c r="U1211" s="180"/>
      <c r="V1211" s="200"/>
    </row>
    <row r="1212" spans="2:22">
      <c r="B1212" s="206" t="str">
        <f>IF('Formulario PPGR5'!$G1212="","",CONCATENATE('Formulario PPGR5'!$C1212,".",'Formulario PPGR5'!$D1212,".",'Formulario PPGR5'!$E1212,".",'Formulario PPGR5'!$F1212))</f>
        <v/>
      </c>
      <c r="C1212" s="206"/>
      <c r="D1212" s="206" t="str">
        <f>IF('Formulario PPGR5'!$G1212="","",'Formulario PPGR1'!#REF!)</f>
        <v/>
      </c>
      <c r="E1212" s="206" t="str">
        <f>IF('Formulario PPGR5'!$G1212="","",'Formulario PPGR1'!#REF!)</f>
        <v/>
      </c>
      <c r="F1212" s="206" t="str">
        <f>IF('Formulario PPGR5'!$G1212="","",'Formulario PPGR1'!#REF!)</f>
        <v/>
      </c>
      <c r="G1212" s="701"/>
      <c r="H1212" s="701"/>
      <c r="I1212" s="734"/>
      <c r="J1212" s="701"/>
      <c r="K1212" s="698"/>
      <c r="L1212" s="701"/>
      <c r="M1212" s="211"/>
      <c r="N1212" s="211"/>
      <c r="O1212" s="212"/>
      <c r="P1212" s="213"/>
      <c r="Q1212" s="195"/>
      <c r="R1212" s="195"/>
      <c r="S1212" s="195"/>
      <c r="T1212" s="180"/>
      <c r="U1212" s="180"/>
      <c r="V1212" s="200"/>
    </row>
    <row r="1213" spans="2:22">
      <c r="B1213" s="206" t="str">
        <f>IF('Formulario PPGR5'!$G1213="","",CONCATENATE('Formulario PPGR5'!$C1213,".",'Formulario PPGR5'!$D1213,".",'Formulario PPGR5'!$E1213,".",'Formulario PPGR5'!$F1213))</f>
        <v/>
      </c>
      <c r="C1213" s="206"/>
      <c r="D1213" s="206" t="str">
        <f>IF('Formulario PPGR5'!$G1213="","",'Formulario PPGR1'!#REF!)</f>
        <v/>
      </c>
      <c r="E1213" s="206" t="str">
        <f>IF('Formulario PPGR5'!$G1213="","",'Formulario PPGR1'!#REF!)</f>
        <v/>
      </c>
      <c r="F1213" s="206" t="str">
        <f>IF('Formulario PPGR5'!$G1213="","",'Formulario PPGR1'!#REF!)</f>
        <v/>
      </c>
      <c r="G1213" s="701"/>
      <c r="H1213" s="701"/>
      <c r="I1213" s="734"/>
      <c r="J1213" s="701"/>
      <c r="K1213" s="698"/>
      <c r="L1213" s="701"/>
      <c r="M1213" s="211"/>
      <c r="N1213" s="211"/>
      <c r="O1213" s="212"/>
      <c r="P1213" s="213"/>
      <c r="Q1213" s="195"/>
      <c r="R1213" s="195"/>
      <c r="S1213" s="195"/>
      <c r="T1213" s="180"/>
      <c r="U1213" s="180"/>
      <c r="V1213" s="200"/>
    </row>
    <row r="1214" spans="2:22">
      <c r="B1214" s="206" t="str">
        <f>IF('Formulario PPGR5'!$G1214="","",CONCATENATE('Formulario PPGR5'!$C1214,".",'Formulario PPGR5'!$D1214,".",'Formulario PPGR5'!$E1214,".",'Formulario PPGR5'!$F1214))</f>
        <v/>
      </c>
      <c r="C1214" s="206"/>
      <c r="D1214" s="206" t="str">
        <f>IF('Formulario PPGR5'!$G1214="","",'Formulario PPGR1'!#REF!)</f>
        <v/>
      </c>
      <c r="E1214" s="206" t="str">
        <f>IF('Formulario PPGR5'!$G1214="","",'Formulario PPGR1'!#REF!)</f>
        <v/>
      </c>
      <c r="F1214" s="206" t="str">
        <f>IF('Formulario PPGR5'!$G1214="","",'Formulario PPGR1'!#REF!)</f>
        <v/>
      </c>
      <c r="G1214" s="701"/>
      <c r="H1214" s="701"/>
      <c r="I1214" s="734"/>
      <c r="J1214" s="701"/>
      <c r="K1214" s="698"/>
      <c r="L1214" s="701"/>
      <c r="M1214" s="211"/>
      <c r="N1214" s="211"/>
      <c r="O1214" s="212"/>
      <c r="P1214" s="213"/>
      <c r="Q1214" s="195"/>
      <c r="R1214" s="195"/>
      <c r="S1214" s="195"/>
      <c r="T1214" s="180"/>
      <c r="U1214" s="180"/>
      <c r="V1214" s="200"/>
    </row>
    <row r="1215" spans="2:22">
      <c r="B1215" s="206" t="str">
        <f>IF('Formulario PPGR5'!$G1215="","",CONCATENATE('Formulario PPGR5'!$C1215,".",'Formulario PPGR5'!$D1215,".",'Formulario PPGR5'!$E1215,".",'Formulario PPGR5'!$F1215))</f>
        <v/>
      </c>
      <c r="C1215" s="206"/>
      <c r="D1215" s="206" t="str">
        <f>IF('Formulario PPGR5'!$G1215="","",'Formulario PPGR1'!#REF!)</f>
        <v/>
      </c>
      <c r="E1215" s="206" t="str">
        <f>IF('Formulario PPGR5'!$G1215="","",'Formulario PPGR1'!#REF!)</f>
        <v/>
      </c>
      <c r="F1215" s="206" t="str">
        <f>IF('Formulario PPGR5'!$G1215="","",'Formulario PPGR1'!#REF!)</f>
        <v/>
      </c>
      <c r="G1215" s="701"/>
      <c r="H1215" s="701"/>
      <c r="I1215" s="734"/>
      <c r="J1215" s="701"/>
      <c r="K1215" s="698"/>
      <c r="L1215" s="701"/>
      <c r="M1215" s="211"/>
      <c r="N1215" s="211"/>
      <c r="O1215" s="212"/>
      <c r="P1215" s="213"/>
      <c r="Q1215" s="195"/>
      <c r="R1215" s="195"/>
      <c r="S1215" s="195"/>
      <c r="T1215" s="180"/>
      <c r="U1215" s="180"/>
      <c r="V1215" s="200"/>
    </row>
    <row r="1216" spans="2:22">
      <c r="B1216" s="206" t="str">
        <f>IF('Formulario PPGR5'!$G1216="","",CONCATENATE('Formulario PPGR5'!$C1216,".",'Formulario PPGR5'!$D1216,".",'Formulario PPGR5'!$E1216,".",'Formulario PPGR5'!$F1216))</f>
        <v/>
      </c>
      <c r="C1216" s="206"/>
      <c r="D1216" s="206" t="str">
        <f>IF('Formulario PPGR5'!$G1216="","",'Formulario PPGR1'!#REF!)</f>
        <v/>
      </c>
      <c r="E1216" s="206" t="str">
        <f>IF('Formulario PPGR5'!$G1216="","",'Formulario PPGR1'!#REF!)</f>
        <v/>
      </c>
      <c r="F1216" s="206" t="str">
        <f>IF('Formulario PPGR5'!$G1216="","",'Formulario PPGR1'!#REF!)</f>
        <v/>
      </c>
      <c r="G1216" s="701"/>
      <c r="H1216" s="701"/>
      <c r="I1216" s="734"/>
      <c r="J1216" s="701"/>
      <c r="K1216" s="698"/>
      <c r="L1216" s="701"/>
      <c r="M1216" s="211"/>
      <c r="N1216" s="211"/>
      <c r="O1216" s="212"/>
      <c r="P1216" s="213"/>
      <c r="Q1216" s="195"/>
      <c r="R1216" s="195"/>
      <c r="S1216" s="195"/>
      <c r="T1216" s="180"/>
      <c r="U1216" s="180"/>
      <c r="V1216" s="200"/>
    </row>
    <row r="1217" spans="2:22">
      <c r="B1217" s="206" t="str">
        <f>IF('Formulario PPGR5'!$G1217="","",CONCATENATE('Formulario PPGR5'!$C1217,".",'Formulario PPGR5'!$D1217,".",'Formulario PPGR5'!$E1217,".",'Formulario PPGR5'!$F1217))</f>
        <v/>
      </c>
      <c r="C1217" s="206"/>
      <c r="D1217" s="206" t="str">
        <f>IF('Formulario PPGR5'!$G1217="","",'Formulario PPGR1'!#REF!)</f>
        <v/>
      </c>
      <c r="E1217" s="206" t="str">
        <f>IF('Formulario PPGR5'!$G1217="","",'Formulario PPGR1'!#REF!)</f>
        <v/>
      </c>
      <c r="F1217" s="206" t="str">
        <f>IF('Formulario PPGR5'!$G1217="","",'Formulario PPGR1'!#REF!)</f>
        <v/>
      </c>
      <c r="G1217" s="701"/>
      <c r="H1217" s="701"/>
      <c r="I1217" s="734"/>
      <c r="J1217" s="701"/>
      <c r="K1217" s="698"/>
      <c r="L1217" s="701"/>
      <c r="M1217" s="211"/>
      <c r="N1217" s="211"/>
      <c r="O1217" s="212"/>
      <c r="P1217" s="213"/>
      <c r="Q1217" s="195"/>
      <c r="R1217" s="195"/>
      <c r="S1217" s="195"/>
      <c r="T1217" s="180"/>
      <c r="U1217" s="180"/>
      <c r="V1217" s="200"/>
    </row>
    <row r="1218" spans="2:22">
      <c r="B1218" s="206" t="str">
        <f>IF('Formulario PPGR5'!$G1218="","",CONCATENATE('Formulario PPGR5'!$C1218,".",'Formulario PPGR5'!$D1218,".",'Formulario PPGR5'!$E1218,".",'Formulario PPGR5'!$F1218))</f>
        <v/>
      </c>
      <c r="C1218" s="206"/>
      <c r="D1218" s="206" t="str">
        <f>IF('Formulario PPGR5'!$G1218="","",'Formulario PPGR1'!#REF!)</f>
        <v/>
      </c>
      <c r="E1218" s="206" t="str">
        <f>IF('Formulario PPGR5'!$G1218="","",'Formulario PPGR1'!#REF!)</f>
        <v/>
      </c>
      <c r="F1218" s="206" t="str">
        <f>IF('Formulario PPGR5'!$G1218="","",'Formulario PPGR1'!#REF!)</f>
        <v/>
      </c>
      <c r="G1218" s="701"/>
      <c r="H1218" s="701"/>
      <c r="I1218" s="734"/>
      <c r="J1218" s="701"/>
      <c r="K1218" s="698"/>
      <c r="L1218" s="701"/>
      <c r="M1218" s="211"/>
      <c r="N1218" s="211"/>
      <c r="O1218" s="212"/>
      <c r="P1218" s="213"/>
      <c r="Q1218" s="195"/>
      <c r="R1218" s="195"/>
      <c r="S1218" s="195"/>
      <c r="T1218" s="180"/>
      <c r="U1218" s="180"/>
      <c r="V1218" s="200"/>
    </row>
    <row r="1219" spans="2:22">
      <c r="B1219" s="206" t="str">
        <f>IF('Formulario PPGR5'!$G1219="","",CONCATENATE('Formulario PPGR5'!$C1219,".",'Formulario PPGR5'!$D1219,".",'Formulario PPGR5'!$E1219,".",'Formulario PPGR5'!$F1219))</f>
        <v/>
      </c>
      <c r="C1219" s="206"/>
      <c r="D1219" s="206" t="str">
        <f>IF('Formulario PPGR5'!$G1219="","",'Formulario PPGR1'!#REF!)</f>
        <v/>
      </c>
      <c r="E1219" s="206" t="str">
        <f>IF('Formulario PPGR5'!$G1219="","",'Formulario PPGR1'!#REF!)</f>
        <v/>
      </c>
      <c r="F1219" s="206" t="str">
        <f>IF('Formulario PPGR5'!$G1219="","",'Formulario PPGR1'!#REF!)</f>
        <v/>
      </c>
      <c r="G1219" s="701"/>
      <c r="H1219" s="701"/>
      <c r="I1219" s="734"/>
      <c r="J1219" s="701"/>
      <c r="K1219" s="698"/>
      <c r="L1219" s="701"/>
      <c r="M1219" s="211"/>
      <c r="N1219" s="211"/>
      <c r="O1219" s="212"/>
      <c r="P1219" s="213"/>
      <c r="Q1219" s="195"/>
      <c r="R1219" s="195"/>
      <c r="S1219" s="195"/>
      <c r="T1219" s="180"/>
      <c r="U1219" s="180"/>
      <c r="V1219" s="200"/>
    </row>
    <row r="1220" spans="2:22">
      <c r="B1220" s="206" t="str">
        <f>IF('Formulario PPGR5'!$G1220="","",CONCATENATE('Formulario PPGR5'!$C1220,".",'Formulario PPGR5'!$D1220,".",'Formulario PPGR5'!$E1220,".",'Formulario PPGR5'!$F1220))</f>
        <v/>
      </c>
      <c r="C1220" s="206"/>
      <c r="D1220" s="206" t="str">
        <f>IF('Formulario PPGR5'!$G1220="","",'Formulario PPGR1'!#REF!)</f>
        <v/>
      </c>
      <c r="E1220" s="206" t="str">
        <f>IF('Formulario PPGR5'!$G1220="","",'Formulario PPGR1'!#REF!)</f>
        <v/>
      </c>
      <c r="F1220" s="206" t="str">
        <f>IF('Formulario PPGR5'!$G1220="","",'Formulario PPGR1'!#REF!)</f>
        <v/>
      </c>
      <c r="G1220" s="701"/>
      <c r="H1220" s="701"/>
      <c r="I1220" s="734"/>
      <c r="J1220" s="701"/>
      <c r="K1220" s="698"/>
      <c r="L1220" s="701"/>
      <c r="M1220" s="211"/>
      <c r="N1220" s="211"/>
      <c r="O1220" s="212"/>
      <c r="P1220" s="213"/>
      <c r="Q1220" s="195"/>
      <c r="R1220" s="195"/>
      <c r="S1220" s="195"/>
      <c r="T1220" s="180"/>
      <c r="U1220" s="180"/>
      <c r="V1220" s="200"/>
    </row>
    <row r="1221" spans="2:22">
      <c r="B1221" s="206" t="str">
        <f>IF('Formulario PPGR5'!$G1221="","",CONCATENATE('Formulario PPGR5'!$C1221,".",'Formulario PPGR5'!$D1221,".",'Formulario PPGR5'!$E1221,".",'Formulario PPGR5'!$F1221))</f>
        <v/>
      </c>
      <c r="C1221" s="206"/>
      <c r="D1221" s="206" t="str">
        <f>IF('Formulario PPGR5'!$G1221="","",'Formulario PPGR1'!#REF!)</f>
        <v/>
      </c>
      <c r="E1221" s="206" t="str">
        <f>IF('Formulario PPGR5'!$G1221="","",'Formulario PPGR1'!#REF!)</f>
        <v/>
      </c>
      <c r="F1221" s="206" t="str">
        <f>IF('Formulario PPGR5'!$G1221="","",'Formulario PPGR1'!#REF!)</f>
        <v/>
      </c>
      <c r="G1221" s="701"/>
      <c r="H1221" s="701"/>
      <c r="I1221" s="734"/>
      <c r="J1221" s="701"/>
      <c r="K1221" s="698"/>
      <c r="L1221" s="701"/>
      <c r="M1221" s="211"/>
      <c r="N1221" s="211"/>
      <c r="O1221" s="212"/>
      <c r="P1221" s="213"/>
      <c r="Q1221" s="195"/>
      <c r="R1221" s="195"/>
      <c r="S1221" s="195"/>
      <c r="T1221" s="180"/>
      <c r="U1221" s="180"/>
      <c r="V1221" s="200"/>
    </row>
    <row r="1222" spans="2:22">
      <c r="B1222" s="206" t="str">
        <f>IF('Formulario PPGR5'!$G1222="","",CONCATENATE('Formulario PPGR5'!$C1222,".",'Formulario PPGR5'!$D1222,".",'Formulario PPGR5'!$E1222,".",'Formulario PPGR5'!$F1222))</f>
        <v/>
      </c>
      <c r="C1222" s="206"/>
      <c r="D1222" s="206" t="str">
        <f>IF('Formulario PPGR5'!$G1222="","",'Formulario PPGR1'!#REF!)</f>
        <v/>
      </c>
      <c r="E1222" s="206" t="str">
        <f>IF('Formulario PPGR5'!$G1222="","",'Formulario PPGR1'!#REF!)</f>
        <v/>
      </c>
      <c r="F1222" s="206" t="str">
        <f>IF('Formulario PPGR5'!$G1222="","",'Formulario PPGR1'!#REF!)</f>
        <v/>
      </c>
      <c r="G1222" s="701"/>
      <c r="H1222" s="701"/>
      <c r="I1222" s="734"/>
      <c r="J1222" s="701"/>
      <c r="K1222" s="698"/>
      <c r="L1222" s="701"/>
      <c r="M1222" s="211"/>
      <c r="N1222" s="211"/>
      <c r="O1222" s="212"/>
      <c r="P1222" s="213"/>
      <c r="Q1222" s="195"/>
      <c r="R1222" s="195"/>
      <c r="S1222" s="195"/>
      <c r="T1222" s="180"/>
      <c r="U1222" s="180"/>
      <c r="V1222" s="200"/>
    </row>
    <row r="1223" spans="2:22">
      <c r="B1223" s="206" t="str">
        <f>IF('Formulario PPGR5'!$G1223="","",CONCATENATE('Formulario PPGR5'!$C1223,".",'Formulario PPGR5'!$D1223,".",'Formulario PPGR5'!$E1223,".",'Formulario PPGR5'!$F1223))</f>
        <v/>
      </c>
      <c r="C1223" s="206"/>
      <c r="D1223" s="206" t="str">
        <f>IF('Formulario PPGR5'!$G1223="","",'Formulario PPGR1'!#REF!)</f>
        <v/>
      </c>
      <c r="E1223" s="206" t="str">
        <f>IF('Formulario PPGR5'!$G1223="","",'Formulario PPGR1'!#REF!)</f>
        <v/>
      </c>
      <c r="F1223" s="206" t="str">
        <f>IF('Formulario PPGR5'!$G1223="","",'Formulario PPGR1'!#REF!)</f>
        <v/>
      </c>
      <c r="G1223" s="701"/>
      <c r="H1223" s="701"/>
      <c r="I1223" s="734"/>
      <c r="J1223" s="701"/>
      <c r="K1223" s="698"/>
      <c r="L1223" s="701"/>
      <c r="M1223" s="211"/>
      <c r="N1223" s="211"/>
      <c r="O1223" s="212"/>
      <c r="P1223" s="213"/>
      <c r="Q1223" s="195"/>
      <c r="R1223" s="195"/>
      <c r="S1223" s="195"/>
      <c r="T1223" s="180"/>
      <c r="U1223" s="180"/>
      <c r="V1223" s="200"/>
    </row>
    <row r="1224" spans="2:22">
      <c r="B1224" s="206" t="str">
        <f>IF('Formulario PPGR5'!$G1224="","",CONCATENATE('Formulario PPGR5'!$C1224,".",'Formulario PPGR5'!$D1224,".",'Formulario PPGR5'!$E1224,".",'Formulario PPGR5'!$F1224))</f>
        <v/>
      </c>
      <c r="C1224" s="206"/>
      <c r="D1224" s="206" t="str">
        <f>IF('Formulario PPGR5'!$G1224="","",'Formulario PPGR1'!#REF!)</f>
        <v/>
      </c>
      <c r="E1224" s="206" t="str">
        <f>IF('Formulario PPGR5'!$G1224="","",'Formulario PPGR1'!#REF!)</f>
        <v/>
      </c>
      <c r="F1224" s="206" t="str">
        <f>IF('Formulario PPGR5'!$G1224="","",'Formulario PPGR1'!#REF!)</f>
        <v/>
      </c>
      <c r="G1224" s="701"/>
      <c r="H1224" s="701"/>
      <c r="I1224" s="734"/>
      <c r="J1224" s="701"/>
      <c r="K1224" s="698"/>
      <c r="L1224" s="701"/>
      <c r="M1224" s="211"/>
      <c r="N1224" s="211"/>
      <c r="O1224" s="212"/>
      <c r="P1224" s="213"/>
      <c r="Q1224" s="195"/>
      <c r="R1224" s="195"/>
      <c r="S1224" s="195"/>
      <c r="T1224" s="180"/>
      <c r="U1224" s="180"/>
      <c r="V1224" s="200"/>
    </row>
    <row r="1225" spans="2:22">
      <c r="B1225" s="206" t="str">
        <f>IF('Formulario PPGR5'!$G1225="","",CONCATENATE('Formulario PPGR5'!$C1225,".",'Formulario PPGR5'!$D1225,".",'Formulario PPGR5'!$E1225,".",'Formulario PPGR5'!$F1225))</f>
        <v/>
      </c>
      <c r="C1225" s="206"/>
      <c r="D1225" s="206" t="str">
        <f>IF('Formulario PPGR5'!$G1225="","",'Formulario PPGR1'!#REF!)</f>
        <v/>
      </c>
      <c r="E1225" s="206" t="str">
        <f>IF('Formulario PPGR5'!$G1225="","",'Formulario PPGR1'!#REF!)</f>
        <v/>
      </c>
      <c r="F1225" s="206" t="str">
        <f>IF('Formulario PPGR5'!$G1225="","",'Formulario PPGR1'!#REF!)</f>
        <v/>
      </c>
      <c r="G1225" s="701"/>
      <c r="H1225" s="701"/>
      <c r="I1225" s="734"/>
      <c r="J1225" s="701"/>
      <c r="K1225" s="698"/>
      <c r="L1225" s="701"/>
      <c r="M1225" s="211"/>
      <c r="N1225" s="211"/>
      <c r="O1225" s="212"/>
      <c r="P1225" s="213"/>
      <c r="Q1225" s="195"/>
      <c r="R1225" s="195"/>
      <c r="S1225" s="195"/>
      <c r="T1225" s="180"/>
      <c r="U1225" s="180"/>
      <c r="V1225" s="200"/>
    </row>
    <row r="1226" spans="2:22">
      <c r="B1226" s="206" t="str">
        <f>IF('Formulario PPGR5'!$G1226="","",CONCATENATE('Formulario PPGR5'!$C1226,".",'Formulario PPGR5'!$D1226,".",'Formulario PPGR5'!$E1226,".",'Formulario PPGR5'!$F1226))</f>
        <v/>
      </c>
      <c r="C1226" s="206"/>
      <c r="D1226" s="206" t="str">
        <f>IF('Formulario PPGR5'!$G1226="","",'Formulario PPGR1'!#REF!)</f>
        <v/>
      </c>
      <c r="E1226" s="206" t="str">
        <f>IF('Formulario PPGR5'!$G1226="","",'Formulario PPGR1'!#REF!)</f>
        <v/>
      </c>
      <c r="F1226" s="206" t="str">
        <f>IF('Formulario PPGR5'!$G1226="","",'Formulario PPGR1'!#REF!)</f>
        <v/>
      </c>
      <c r="G1226" s="701"/>
      <c r="H1226" s="701"/>
      <c r="I1226" s="734"/>
      <c r="J1226" s="701"/>
      <c r="K1226" s="698"/>
      <c r="L1226" s="701"/>
      <c r="M1226" s="211"/>
      <c r="N1226" s="211"/>
      <c r="O1226" s="212"/>
      <c r="P1226" s="213"/>
      <c r="Q1226" s="195"/>
      <c r="R1226" s="195"/>
      <c r="S1226" s="195"/>
      <c r="T1226" s="180"/>
      <c r="U1226" s="180"/>
      <c r="V1226" s="200"/>
    </row>
    <row r="1227" spans="2:22">
      <c r="B1227" s="206" t="str">
        <f>IF('Formulario PPGR5'!$G1227="","",CONCATENATE('Formulario PPGR5'!$C1227,".",'Formulario PPGR5'!$D1227,".",'Formulario PPGR5'!$E1227,".",'Formulario PPGR5'!$F1227))</f>
        <v/>
      </c>
      <c r="C1227" s="206"/>
      <c r="D1227" s="206" t="str">
        <f>IF('Formulario PPGR5'!$G1227="","",'Formulario PPGR1'!#REF!)</f>
        <v/>
      </c>
      <c r="E1227" s="206" t="str">
        <f>IF('Formulario PPGR5'!$G1227="","",'Formulario PPGR1'!#REF!)</f>
        <v/>
      </c>
      <c r="F1227" s="206" t="str">
        <f>IF('Formulario PPGR5'!$G1227="","",'Formulario PPGR1'!#REF!)</f>
        <v/>
      </c>
      <c r="G1227" s="701"/>
      <c r="H1227" s="701"/>
      <c r="I1227" s="734"/>
      <c r="J1227" s="701"/>
      <c r="K1227" s="698"/>
      <c r="L1227" s="701"/>
      <c r="M1227" s="211"/>
      <c r="N1227" s="211"/>
      <c r="O1227" s="212"/>
      <c r="P1227" s="213"/>
      <c r="Q1227" s="195"/>
      <c r="R1227" s="195"/>
      <c r="S1227" s="195"/>
      <c r="T1227" s="180"/>
      <c r="U1227" s="180"/>
      <c r="V1227" s="200"/>
    </row>
    <row r="1228" spans="2:22">
      <c r="B1228" s="206" t="str">
        <f>IF('Formulario PPGR5'!$G1228="","",CONCATENATE('Formulario PPGR5'!$C1228,".",'Formulario PPGR5'!$D1228,".",'Formulario PPGR5'!$E1228,".",'Formulario PPGR5'!$F1228))</f>
        <v/>
      </c>
      <c r="C1228" s="206"/>
      <c r="D1228" s="206" t="str">
        <f>IF('Formulario PPGR5'!$G1228="","",'Formulario PPGR1'!#REF!)</f>
        <v/>
      </c>
      <c r="E1228" s="206" t="str">
        <f>IF('Formulario PPGR5'!$G1228="","",'Formulario PPGR1'!#REF!)</f>
        <v/>
      </c>
      <c r="F1228" s="206" t="str">
        <f>IF('Formulario PPGR5'!$G1228="","",'Formulario PPGR1'!#REF!)</f>
        <v/>
      </c>
      <c r="G1228" s="701"/>
      <c r="H1228" s="701"/>
      <c r="I1228" s="734"/>
      <c r="J1228" s="701"/>
      <c r="K1228" s="698"/>
      <c r="L1228" s="701"/>
      <c r="M1228" s="211"/>
      <c r="N1228" s="211"/>
      <c r="O1228" s="212"/>
      <c r="P1228" s="213"/>
      <c r="Q1228" s="195"/>
      <c r="R1228" s="195"/>
      <c r="S1228" s="195"/>
      <c r="T1228" s="180"/>
      <c r="U1228" s="180"/>
      <c r="V1228" s="200"/>
    </row>
    <row r="1229" spans="2:22">
      <c r="B1229" s="206" t="str">
        <f>IF('Formulario PPGR5'!$G1229="","",CONCATENATE('Formulario PPGR5'!$C1229,".",'Formulario PPGR5'!$D1229,".",'Formulario PPGR5'!$E1229,".",'Formulario PPGR5'!$F1229))</f>
        <v/>
      </c>
      <c r="C1229" s="206"/>
      <c r="D1229" s="206" t="str">
        <f>IF('Formulario PPGR5'!$G1229="","",'Formulario PPGR1'!#REF!)</f>
        <v/>
      </c>
      <c r="E1229" s="206" t="str">
        <f>IF('Formulario PPGR5'!$G1229="","",'Formulario PPGR1'!#REF!)</f>
        <v/>
      </c>
      <c r="F1229" s="206" t="str">
        <f>IF('Formulario PPGR5'!$G1229="","",'Formulario PPGR1'!#REF!)</f>
        <v/>
      </c>
      <c r="G1229" s="701"/>
      <c r="H1229" s="701"/>
      <c r="I1229" s="734"/>
      <c r="J1229" s="701"/>
      <c r="K1229" s="698"/>
      <c r="L1229" s="701"/>
      <c r="M1229" s="211"/>
      <c r="N1229" s="211"/>
      <c r="O1229" s="212"/>
      <c r="P1229" s="213"/>
      <c r="Q1229" s="195"/>
      <c r="R1229" s="195"/>
      <c r="S1229" s="195"/>
      <c r="T1229" s="180"/>
      <c r="U1229" s="180"/>
      <c r="V1229" s="200"/>
    </row>
    <row r="1230" spans="2:22">
      <c r="B1230" s="206" t="str">
        <f>IF('Formulario PPGR5'!$G1230="","",CONCATENATE('Formulario PPGR5'!$C1230,".",'Formulario PPGR5'!$D1230,".",'Formulario PPGR5'!$E1230,".",'Formulario PPGR5'!$F1230))</f>
        <v/>
      </c>
      <c r="C1230" s="206"/>
      <c r="D1230" s="206" t="str">
        <f>IF('Formulario PPGR5'!$G1230="","",'Formulario PPGR1'!#REF!)</f>
        <v/>
      </c>
      <c r="E1230" s="206" t="str">
        <f>IF('Formulario PPGR5'!$G1230="","",'Formulario PPGR1'!#REF!)</f>
        <v/>
      </c>
      <c r="F1230" s="206" t="str">
        <f>IF('Formulario PPGR5'!$G1230="","",'Formulario PPGR1'!#REF!)</f>
        <v/>
      </c>
      <c r="G1230" s="701"/>
      <c r="H1230" s="701"/>
      <c r="I1230" s="734"/>
      <c r="J1230" s="701"/>
      <c r="K1230" s="698"/>
      <c r="L1230" s="701"/>
      <c r="M1230" s="211"/>
      <c r="N1230" s="211"/>
      <c r="O1230" s="212"/>
      <c r="P1230" s="213"/>
      <c r="Q1230" s="195"/>
      <c r="R1230" s="195"/>
      <c r="S1230" s="195"/>
      <c r="T1230" s="180"/>
      <c r="U1230" s="180"/>
      <c r="V1230" s="200"/>
    </row>
    <row r="1231" spans="2:22">
      <c r="B1231" s="206" t="str">
        <f>IF('Formulario PPGR5'!$G1231="","",CONCATENATE('Formulario PPGR5'!$C1231,".",'Formulario PPGR5'!$D1231,".",'Formulario PPGR5'!$E1231,".",'Formulario PPGR5'!$F1231))</f>
        <v/>
      </c>
      <c r="C1231" s="206"/>
      <c r="D1231" s="206" t="str">
        <f>IF('Formulario PPGR5'!$G1231="","",'Formulario PPGR1'!#REF!)</f>
        <v/>
      </c>
      <c r="E1231" s="206" t="str">
        <f>IF('Formulario PPGR5'!$G1231="","",'Formulario PPGR1'!#REF!)</f>
        <v/>
      </c>
      <c r="F1231" s="206" t="str">
        <f>IF('Formulario PPGR5'!$G1231="","",'Formulario PPGR1'!#REF!)</f>
        <v/>
      </c>
      <c r="G1231" s="701"/>
      <c r="H1231" s="701"/>
      <c r="I1231" s="734"/>
      <c r="J1231" s="701"/>
      <c r="K1231" s="698"/>
      <c r="L1231" s="701"/>
      <c r="M1231" s="211"/>
      <c r="N1231" s="211"/>
      <c r="O1231" s="212"/>
      <c r="P1231" s="213"/>
      <c r="Q1231" s="195"/>
      <c r="R1231" s="195"/>
      <c r="S1231" s="195"/>
      <c r="T1231" s="180"/>
      <c r="U1231" s="180"/>
      <c r="V1231" s="200"/>
    </row>
    <row r="1232" spans="2:22">
      <c r="B1232" s="206" t="str">
        <f>IF('Formulario PPGR5'!$G1232="","",CONCATENATE('Formulario PPGR5'!$C1232,".",'Formulario PPGR5'!$D1232,".",'Formulario PPGR5'!$E1232,".",'Formulario PPGR5'!$F1232))</f>
        <v/>
      </c>
      <c r="C1232" s="206"/>
      <c r="D1232" s="206" t="str">
        <f>IF('Formulario PPGR5'!$G1232="","",'Formulario PPGR1'!#REF!)</f>
        <v/>
      </c>
      <c r="E1232" s="206" t="str">
        <f>IF('Formulario PPGR5'!$G1232="","",'Formulario PPGR1'!#REF!)</f>
        <v/>
      </c>
      <c r="F1232" s="206" t="str">
        <f>IF('Formulario PPGR5'!$G1232="","",'Formulario PPGR1'!#REF!)</f>
        <v/>
      </c>
      <c r="G1232" s="701"/>
      <c r="H1232" s="701"/>
      <c r="I1232" s="734"/>
      <c r="J1232" s="701"/>
      <c r="K1232" s="698"/>
      <c r="L1232" s="701"/>
      <c r="M1232" s="211"/>
      <c r="N1232" s="211"/>
      <c r="O1232" s="212"/>
      <c r="P1232" s="213"/>
      <c r="Q1232" s="195"/>
      <c r="R1232" s="195"/>
      <c r="S1232" s="195"/>
      <c r="T1232" s="180"/>
      <c r="U1232" s="180"/>
      <c r="V1232" s="200"/>
    </row>
    <row r="1233" spans="2:22">
      <c r="B1233" s="206" t="str">
        <f>IF('Formulario PPGR5'!$G1233="","",CONCATENATE('Formulario PPGR5'!$C1233,".",'Formulario PPGR5'!$D1233,".",'Formulario PPGR5'!$E1233,".",'Formulario PPGR5'!$F1233))</f>
        <v/>
      </c>
      <c r="C1233" s="206"/>
      <c r="D1233" s="206" t="str">
        <f>IF('Formulario PPGR5'!$G1233="","",'Formulario PPGR1'!#REF!)</f>
        <v/>
      </c>
      <c r="E1233" s="206" t="str">
        <f>IF('Formulario PPGR5'!$G1233="","",'Formulario PPGR1'!#REF!)</f>
        <v/>
      </c>
      <c r="F1233" s="206" t="str">
        <f>IF('Formulario PPGR5'!$G1233="","",'Formulario PPGR1'!#REF!)</f>
        <v/>
      </c>
      <c r="G1233" s="701"/>
      <c r="H1233" s="701"/>
      <c r="I1233" s="734"/>
      <c r="J1233" s="701"/>
      <c r="K1233" s="698"/>
      <c r="L1233" s="701"/>
      <c r="M1233" s="211"/>
      <c r="N1233" s="211"/>
      <c r="O1233" s="212"/>
      <c r="P1233" s="213"/>
      <c r="Q1233" s="195"/>
      <c r="R1233" s="195"/>
      <c r="S1233" s="195"/>
      <c r="T1233" s="180"/>
      <c r="U1233" s="180"/>
      <c r="V1233" s="200"/>
    </row>
    <row r="1234" spans="2:22">
      <c r="B1234" s="206" t="str">
        <f>IF('Formulario PPGR5'!$G1234="","",CONCATENATE('Formulario PPGR5'!$C1234,".",'Formulario PPGR5'!$D1234,".",'Formulario PPGR5'!$E1234,".",'Formulario PPGR5'!$F1234))</f>
        <v/>
      </c>
      <c r="C1234" s="206"/>
      <c r="D1234" s="206" t="str">
        <f>IF('Formulario PPGR5'!$G1234="","",'Formulario PPGR1'!#REF!)</f>
        <v/>
      </c>
      <c r="E1234" s="206" t="str">
        <f>IF('Formulario PPGR5'!$G1234="","",'Formulario PPGR1'!#REF!)</f>
        <v/>
      </c>
      <c r="F1234" s="206" t="str">
        <f>IF('Formulario PPGR5'!$G1234="","",'Formulario PPGR1'!#REF!)</f>
        <v/>
      </c>
      <c r="G1234" s="701"/>
      <c r="H1234" s="701"/>
      <c r="I1234" s="734"/>
      <c r="J1234" s="701"/>
      <c r="K1234" s="698"/>
      <c r="L1234" s="701"/>
      <c r="M1234" s="211"/>
      <c r="N1234" s="211"/>
      <c r="O1234" s="212"/>
      <c r="P1234" s="213"/>
      <c r="Q1234" s="195"/>
      <c r="R1234" s="195"/>
      <c r="S1234" s="195"/>
      <c r="T1234" s="180"/>
      <c r="U1234" s="180"/>
      <c r="V1234" s="200"/>
    </row>
    <row r="1235" spans="2:22">
      <c r="B1235" s="206" t="str">
        <f>IF('Formulario PPGR5'!$G1235="","",CONCATENATE('Formulario PPGR5'!$C1235,".",'Formulario PPGR5'!$D1235,".",'Formulario PPGR5'!$E1235,".",'Formulario PPGR5'!$F1235))</f>
        <v/>
      </c>
      <c r="C1235" s="206"/>
      <c r="D1235" s="206" t="str">
        <f>IF('Formulario PPGR5'!$G1235="","",'Formulario PPGR1'!#REF!)</f>
        <v/>
      </c>
      <c r="E1235" s="206" t="str">
        <f>IF('Formulario PPGR5'!$G1235="","",'Formulario PPGR1'!#REF!)</f>
        <v/>
      </c>
      <c r="F1235" s="206" t="str">
        <f>IF('Formulario PPGR5'!$G1235="","",'Formulario PPGR1'!#REF!)</f>
        <v/>
      </c>
      <c r="G1235" s="701"/>
      <c r="H1235" s="701"/>
      <c r="I1235" s="734"/>
      <c r="J1235" s="701"/>
      <c r="K1235" s="698"/>
      <c r="L1235" s="701"/>
      <c r="M1235" s="211"/>
      <c r="N1235" s="211"/>
      <c r="O1235" s="212"/>
      <c r="P1235" s="213"/>
      <c r="Q1235" s="195"/>
      <c r="R1235" s="195"/>
      <c r="S1235" s="195"/>
      <c r="T1235" s="180"/>
      <c r="U1235" s="180"/>
      <c r="V1235" s="200"/>
    </row>
    <row r="1236" spans="2:22">
      <c r="B1236" s="206" t="str">
        <f>IF('Formulario PPGR5'!$G1236="","",CONCATENATE('Formulario PPGR5'!$C1236,".",'Formulario PPGR5'!$D1236,".",'Formulario PPGR5'!$E1236,".",'Formulario PPGR5'!$F1236))</f>
        <v/>
      </c>
      <c r="C1236" s="206"/>
      <c r="D1236" s="206" t="str">
        <f>IF('Formulario PPGR5'!$G1236="","",'Formulario PPGR1'!#REF!)</f>
        <v/>
      </c>
      <c r="E1236" s="206" t="str">
        <f>IF('Formulario PPGR5'!$G1236="","",'Formulario PPGR1'!#REF!)</f>
        <v/>
      </c>
      <c r="F1236" s="206" t="str">
        <f>IF('Formulario PPGR5'!$G1236="","",'Formulario PPGR1'!#REF!)</f>
        <v/>
      </c>
      <c r="G1236" s="701"/>
      <c r="H1236" s="701"/>
      <c r="I1236" s="734"/>
      <c r="J1236" s="701"/>
      <c r="K1236" s="698"/>
      <c r="L1236" s="701"/>
      <c r="M1236" s="211"/>
      <c r="N1236" s="211"/>
      <c r="O1236" s="212"/>
      <c r="P1236" s="213"/>
      <c r="Q1236" s="195"/>
      <c r="R1236" s="195"/>
      <c r="S1236" s="195"/>
      <c r="T1236" s="180"/>
      <c r="U1236" s="180"/>
      <c r="V1236" s="200"/>
    </row>
    <row r="1237" spans="2:22">
      <c r="B1237" s="206" t="str">
        <f>IF('Formulario PPGR5'!$G1237="","",CONCATENATE('Formulario PPGR5'!$C1237,".",'Formulario PPGR5'!$D1237,".",'Formulario PPGR5'!$E1237,".",'Formulario PPGR5'!$F1237))</f>
        <v/>
      </c>
      <c r="C1237" s="206"/>
      <c r="D1237" s="206" t="str">
        <f>IF('Formulario PPGR5'!$G1237="","",'Formulario PPGR1'!#REF!)</f>
        <v/>
      </c>
      <c r="E1237" s="206" t="str">
        <f>IF('Formulario PPGR5'!$G1237="","",'Formulario PPGR1'!#REF!)</f>
        <v/>
      </c>
      <c r="F1237" s="206" t="str">
        <f>IF('Formulario PPGR5'!$G1237="","",'Formulario PPGR1'!#REF!)</f>
        <v/>
      </c>
      <c r="G1237" s="701"/>
      <c r="H1237" s="701"/>
      <c r="I1237" s="734"/>
      <c r="J1237" s="701"/>
      <c r="K1237" s="698"/>
      <c r="L1237" s="701"/>
      <c r="M1237" s="211"/>
      <c r="N1237" s="211"/>
      <c r="O1237" s="212"/>
      <c r="P1237" s="213"/>
      <c r="Q1237" s="195"/>
      <c r="R1237" s="195"/>
      <c r="S1237" s="195"/>
      <c r="T1237" s="180"/>
      <c r="U1237" s="180"/>
      <c r="V1237" s="200"/>
    </row>
    <row r="1238" spans="2:22">
      <c r="B1238" s="206" t="str">
        <f>IF('Formulario PPGR5'!$G1238="","",CONCATENATE('Formulario PPGR5'!$C1238,".",'Formulario PPGR5'!$D1238,".",'Formulario PPGR5'!$E1238,".",'Formulario PPGR5'!$F1238))</f>
        <v/>
      </c>
      <c r="C1238" s="206"/>
      <c r="D1238" s="206" t="str">
        <f>IF('Formulario PPGR5'!$G1238="","",'Formulario PPGR1'!#REF!)</f>
        <v/>
      </c>
      <c r="E1238" s="206" t="str">
        <f>IF('Formulario PPGR5'!$G1238="","",'Formulario PPGR1'!#REF!)</f>
        <v/>
      </c>
      <c r="F1238" s="206" t="str">
        <f>IF('Formulario PPGR5'!$G1238="","",'Formulario PPGR1'!#REF!)</f>
        <v/>
      </c>
      <c r="G1238" s="701"/>
      <c r="H1238" s="701"/>
      <c r="I1238" s="734"/>
      <c r="J1238" s="701"/>
      <c r="K1238" s="698"/>
      <c r="L1238" s="701"/>
      <c r="M1238" s="211"/>
      <c r="N1238" s="211"/>
      <c r="O1238" s="212"/>
      <c r="P1238" s="213"/>
      <c r="Q1238" s="195"/>
      <c r="R1238" s="195"/>
      <c r="S1238" s="195"/>
      <c r="T1238" s="180"/>
      <c r="U1238" s="180"/>
      <c r="V1238" s="200"/>
    </row>
    <row r="1239" spans="2:22">
      <c r="B1239" s="206" t="str">
        <f>IF('Formulario PPGR5'!$G1239="","",CONCATENATE('Formulario PPGR5'!$C1239,".",'Formulario PPGR5'!$D1239,".",'Formulario PPGR5'!$E1239,".",'Formulario PPGR5'!$F1239))</f>
        <v/>
      </c>
      <c r="C1239" s="206"/>
      <c r="D1239" s="206" t="str">
        <f>IF('Formulario PPGR5'!$G1239="","",'Formulario PPGR1'!#REF!)</f>
        <v/>
      </c>
      <c r="E1239" s="206" t="str">
        <f>IF('Formulario PPGR5'!$G1239="","",'Formulario PPGR1'!#REF!)</f>
        <v/>
      </c>
      <c r="F1239" s="206" t="str">
        <f>IF('Formulario PPGR5'!$G1239="","",'Formulario PPGR1'!#REF!)</f>
        <v/>
      </c>
      <c r="G1239" s="701"/>
      <c r="H1239" s="701"/>
      <c r="I1239" s="734"/>
      <c r="J1239" s="701"/>
      <c r="K1239" s="698"/>
      <c r="L1239" s="701"/>
      <c r="M1239" s="211"/>
      <c r="N1239" s="211"/>
      <c r="O1239" s="212"/>
      <c r="P1239" s="213"/>
      <c r="Q1239" s="195"/>
      <c r="R1239" s="195"/>
      <c r="S1239" s="195"/>
      <c r="T1239" s="180"/>
      <c r="U1239" s="180"/>
      <c r="V1239" s="200"/>
    </row>
    <row r="1240" spans="2:22">
      <c r="B1240" s="206" t="str">
        <f>IF('Formulario PPGR5'!$G1240="","",CONCATENATE('Formulario PPGR5'!$C1240,".",'Formulario PPGR5'!$D1240,".",'Formulario PPGR5'!$E1240,".",'Formulario PPGR5'!$F1240))</f>
        <v/>
      </c>
      <c r="C1240" s="206"/>
      <c r="D1240" s="206" t="str">
        <f>IF('Formulario PPGR5'!$G1240="","",'Formulario PPGR1'!#REF!)</f>
        <v/>
      </c>
      <c r="E1240" s="206" t="str">
        <f>IF('Formulario PPGR5'!$G1240="","",'Formulario PPGR1'!#REF!)</f>
        <v/>
      </c>
      <c r="F1240" s="206" t="str">
        <f>IF('Formulario PPGR5'!$G1240="","",'Formulario PPGR1'!#REF!)</f>
        <v/>
      </c>
      <c r="G1240" s="701"/>
      <c r="H1240" s="701"/>
      <c r="I1240" s="734"/>
      <c r="J1240" s="701"/>
      <c r="K1240" s="698"/>
      <c r="L1240" s="701"/>
      <c r="M1240" s="211"/>
      <c r="N1240" s="211"/>
      <c r="O1240" s="212"/>
      <c r="P1240" s="213"/>
      <c r="Q1240" s="195"/>
      <c r="R1240" s="195"/>
      <c r="S1240" s="195"/>
      <c r="T1240" s="180"/>
      <c r="U1240" s="180"/>
      <c r="V1240" s="200"/>
    </row>
    <row r="1241" spans="2:22">
      <c r="B1241" s="206" t="str">
        <f>IF('Formulario PPGR5'!$G1241="","",CONCATENATE('Formulario PPGR5'!$C1241,".",'Formulario PPGR5'!$D1241,".",'Formulario PPGR5'!$E1241,".",'Formulario PPGR5'!$F1241))</f>
        <v/>
      </c>
      <c r="C1241" s="206"/>
      <c r="D1241" s="206" t="str">
        <f>IF('Formulario PPGR5'!$G1241="","",'Formulario PPGR1'!#REF!)</f>
        <v/>
      </c>
      <c r="E1241" s="206" t="str">
        <f>IF('Formulario PPGR5'!$G1241="","",'Formulario PPGR1'!#REF!)</f>
        <v/>
      </c>
      <c r="F1241" s="206" t="str">
        <f>IF('Formulario PPGR5'!$G1241="","",'Formulario PPGR1'!#REF!)</f>
        <v/>
      </c>
      <c r="G1241" s="701"/>
      <c r="H1241" s="701"/>
      <c r="I1241" s="734"/>
      <c r="J1241" s="701"/>
      <c r="K1241" s="698"/>
      <c r="L1241" s="701"/>
      <c r="M1241" s="211"/>
      <c r="N1241" s="211"/>
      <c r="O1241" s="212"/>
      <c r="P1241" s="213"/>
      <c r="Q1241" s="195"/>
      <c r="R1241" s="195"/>
      <c r="S1241" s="195"/>
      <c r="T1241" s="180"/>
      <c r="U1241" s="180"/>
      <c r="V1241" s="200"/>
    </row>
    <row r="1242" spans="2:22">
      <c r="B1242" s="206" t="str">
        <f>IF('Formulario PPGR5'!$G1242="","",CONCATENATE('Formulario PPGR5'!$C1242,".",'Formulario PPGR5'!$D1242,".",'Formulario PPGR5'!$E1242,".",'Formulario PPGR5'!$F1242))</f>
        <v/>
      </c>
      <c r="C1242" s="206"/>
      <c r="D1242" s="206" t="str">
        <f>IF('Formulario PPGR5'!$G1242="","",'Formulario PPGR1'!#REF!)</f>
        <v/>
      </c>
      <c r="E1242" s="206" t="str">
        <f>IF('Formulario PPGR5'!$G1242="","",'Formulario PPGR1'!#REF!)</f>
        <v/>
      </c>
      <c r="F1242" s="206" t="str">
        <f>IF('Formulario PPGR5'!$G1242="","",'Formulario PPGR1'!#REF!)</f>
        <v/>
      </c>
      <c r="G1242" s="701"/>
      <c r="H1242" s="701"/>
      <c r="I1242" s="734"/>
      <c r="J1242" s="701"/>
      <c r="K1242" s="698"/>
      <c r="L1242" s="701"/>
      <c r="M1242" s="211"/>
      <c r="N1242" s="211"/>
      <c r="O1242" s="212"/>
      <c r="P1242" s="213"/>
      <c r="Q1242" s="195"/>
      <c r="R1242" s="195"/>
      <c r="S1242" s="195"/>
      <c r="T1242" s="180"/>
      <c r="U1242" s="180"/>
      <c r="V1242" s="200"/>
    </row>
    <row r="1243" spans="2:22">
      <c r="B1243" s="206" t="str">
        <f>IF('Formulario PPGR5'!$G1243="","",CONCATENATE('Formulario PPGR5'!$C1243,".",'Formulario PPGR5'!$D1243,".",'Formulario PPGR5'!$E1243,".",'Formulario PPGR5'!$F1243))</f>
        <v/>
      </c>
      <c r="C1243" s="206"/>
      <c r="D1243" s="206" t="str">
        <f>IF('Formulario PPGR5'!$G1243="","",'Formulario PPGR1'!#REF!)</f>
        <v/>
      </c>
      <c r="E1243" s="206" t="str">
        <f>IF('Formulario PPGR5'!$G1243="","",'Formulario PPGR1'!#REF!)</f>
        <v/>
      </c>
      <c r="F1243" s="206" t="str">
        <f>IF('Formulario PPGR5'!$G1243="","",'Formulario PPGR1'!#REF!)</f>
        <v/>
      </c>
      <c r="G1243" s="701"/>
      <c r="H1243" s="701"/>
      <c r="I1243" s="734"/>
      <c r="J1243" s="701"/>
      <c r="K1243" s="698"/>
      <c r="L1243" s="701"/>
      <c r="M1243" s="211"/>
      <c r="N1243" s="211"/>
      <c r="O1243" s="212"/>
      <c r="P1243" s="213"/>
      <c r="Q1243" s="195"/>
      <c r="R1243" s="195"/>
      <c r="S1243" s="195"/>
      <c r="T1243" s="180"/>
      <c r="U1243" s="180"/>
      <c r="V1243" s="200"/>
    </row>
    <row r="1244" spans="2:22">
      <c r="B1244" s="206" t="str">
        <f>IF('Formulario PPGR5'!$G1244="","",CONCATENATE('Formulario PPGR5'!$C1244,".",'Formulario PPGR5'!$D1244,".",'Formulario PPGR5'!$E1244,".",'Formulario PPGR5'!$F1244))</f>
        <v/>
      </c>
      <c r="C1244" s="206"/>
      <c r="D1244" s="206" t="str">
        <f>IF('Formulario PPGR5'!$G1244="","",'Formulario PPGR1'!#REF!)</f>
        <v/>
      </c>
      <c r="E1244" s="206" t="str">
        <f>IF('Formulario PPGR5'!$G1244="","",'Formulario PPGR1'!#REF!)</f>
        <v/>
      </c>
      <c r="F1244" s="206" t="str">
        <f>IF('Formulario PPGR5'!$G1244="","",'Formulario PPGR1'!#REF!)</f>
        <v/>
      </c>
      <c r="G1244" s="701"/>
      <c r="H1244" s="701"/>
      <c r="I1244" s="734"/>
      <c r="J1244" s="701"/>
      <c r="K1244" s="698"/>
      <c r="L1244" s="701"/>
      <c r="M1244" s="211"/>
      <c r="N1244" s="211"/>
      <c r="O1244" s="212"/>
      <c r="P1244" s="213"/>
      <c r="Q1244" s="195"/>
      <c r="R1244" s="195"/>
      <c r="S1244" s="195"/>
      <c r="T1244" s="180"/>
      <c r="U1244" s="180"/>
      <c r="V1244" s="200"/>
    </row>
    <row r="1245" spans="2:22">
      <c r="B1245" s="206" t="str">
        <f>IF('Formulario PPGR5'!$G1245="","",CONCATENATE('Formulario PPGR5'!$C1245,".",'Formulario PPGR5'!$D1245,".",'Formulario PPGR5'!$E1245,".",'Formulario PPGR5'!$F1245))</f>
        <v/>
      </c>
      <c r="C1245" s="206"/>
      <c r="D1245" s="206" t="str">
        <f>IF('Formulario PPGR5'!$G1245="","",'Formulario PPGR1'!#REF!)</f>
        <v/>
      </c>
      <c r="E1245" s="206" t="str">
        <f>IF('Formulario PPGR5'!$G1245="","",'Formulario PPGR1'!#REF!)</f>
        <v/>
      </c>
      <c r="F1245" s="206" t="str">
        <f>IF('Formulario PPGR5'!$G1245="","",'Formulario PPGR1'!#REF!)</f>
        <v/>
      </c>
      <c r="G1245" s="701"/>
      <c r="H1245" s="701"/>
      <c r="I1245" s="734"/>
      <c r="J1245" s="701"/>
      <c r="K1245" s="698"/>
      <c r="L1245" s="701"/>
      <c r="M1245" s="211"/>
      <c r="N1245" s="211"/>
      <c r="O1245" s="212"/>
      <c r="P1245" s="213"/>
      <c r="Q1245" s="195"/>
      <c r="R1245" s="195"/>
      <c r="S1245" s="195"/>
      <c r="T1245" s="180"/>
      <c r="U1245" s="180"/>
      <c r="V1245" s="200"/>
    </row>
    <row r="1246" spans="2:22">
      <c r="B1246" s="206" t="str">
        <f>IF('Formulario PPGR5'!$G1246="","",CONCATENATE('Formulario PPGR5'!$C1246,".",'Formulario PPGR5'!$D1246,".",'Formulario PPGR5'!$E1246,".",'Formulario PPGR5'!$F1246))</f>
        <v/>
      </c>
      <c r="C1246" s="206"/>
      <c r="D1246" s="206" t="str">
        <f>IF('Formulario PPGR5'!$G1246="","",'Formulario PPGR1'!#REF!)</f>
        <v/>
      </c>
      <c r="E1246" s="206" t="str">
        <f>IF('Formulario PPGR5'!$G1246="","",'Formulario PPGR1'!#REF!)</f>
        <v/>
      </c>
      <c r="F1246" s="206" t="str">
        <f>IF('Formulario PPGR5'!$G1246="","",'Formulario PPGR1'!#REF!)</f>
        <v/>
      </c>
      <c r="G1246" s="701"/>
      <c r="H1246" s="701"/>
      <c r="I1246" s="734"/>
      <c r="J1246" s="701"/>
      <c r="K1246" s="698"/>
      <c r="L1246" s="701"/>
      <c r="M1246" s="211"/>
      <c r="N1246" s="211"/>
      <c r="O1246" s="212"/>
      <c r="P1246" s="213"/>
      <c r="Q1246" s="195"/>
      <c r="R1246" s="195"/>
      <c r="S1246" s="195"/>
      <c r="T1246" s="180"/>
      <c r="U1246" s="180"/>
      <c r="V1246" s="200"/>
    </row>
    <row r="1247" spans="2:22">
      <c r="B1247" s="206" t="str">
        <f>IF('Formulario PPGR5'!$G1247="","",CONCATENATE('Formulario PPGR5'!$C1247,".",'Formulario PPGR5'!$D1247,".",'Formulario PPGR5'!$E1247,".",'Formulario PPGR5'!$F1247))</f>
        <v/>
      </c>
      <c r="C1247" s="206"/>
      <c r="D1247" s="206" t="str">
        <f>IF('Formulario PPGR5'!$G1247="","",'Formulario PPGR1'!#REF!)</f>
        <v/>
      </c>
      <c r="E1247" s="206" t="str">
        <f>IF('Formulario PPGR5'!$G1247="","",'Formulario PPGR1'!#REF!)</f>
        <v/>
      </c>
      <c r="F1247" s="206" t="str">
        <f>IF('Formulario PPGR5'!$G1247="","",'Formulario PPGR1'!#REF!)</f>
        <v/>
      </c>
      <c r="G1247" s="701"/>
      <c r="H1247" s="701"/>
      <c r="I1247" s="734"/>
      <c r="J1247" s="701"/>
      <c r="K1247" s="698"/>
      <c r="L1247" s="701"/>
      <c r="M1247" s="211"/>
      <c r="N1247" s="211"/>
      <c r="O1247" s="212"/>
      <c r="P1247" s="213"/>
      <c r="Q1247" s="195"/>
      <c r="R1247" s="195"/>
      <c r="S1247" s="195"/>
      <c r="T1247" s="180"/>
      <c r="U1247" s="180"/>
      <c r="V1247" s="200"/>
    </row>
    <row r="1248" spans="2:22">
      <c r="B1248" s="206" t="str">
        <f>IF('Formulario PPGR5'!$G1248="","",CONCATENATE('Formulario PPGR5'!$C1248,".",'Formulario PPGR5'!$D1248,".",'Formulario PPGR5'!$E1248,".",'Formulario PPGR5'!$F1248))</f>
        <v/>
      </c>
      <c r="C1248" s="206"/>
      <c r="D1248" s="206" t="str">
        <f>IF('Formulario PPGR5'!$G1248="","",'Formulario PPGR1'!#REF!)</f>
        <v/>
      </c>
      <c r="E1248" s="206" t="str">
        <f>IF('Formulario PPGR5'!$G1248="","",'Formulario PPGR1'!#REF!)</f>
        <v/>
      </c>
      <c r="F1248" s="206" t="str">
        <f>IF('Formulario PPGR5'!$G1248="","",'Formulario PPGR1'!#REF!)</f>
        <v/>
      </c>
      <c r="G1248" s="701"/>
      <c r="H1248" s="701"/>
      <c r="I1248" s="734"/>
      <c r="J1248" s="701"/>
      <c r="K1248" s="698"/>
      <c r="L1248" s="701"/>
      <c r="M1248" s="211"/>
      <c r="N1248" s="211"/>
      <c r="O1248" s="212"/>
      <c r="P1248" s="213"/>
      <c r="Q1248" s="195"/>
      <c r="R1248" s="195"/>
      <c r="S1248" s="195"/>
      <c r="T1248" s="180"/>
      <c r="U1248" s="180"/>
      <c r="V1248" s="200"/>
    </row>
    <row r="1249" spans="2:22">
      <c r="B1249" s="206" t="str">
        <f>IF('Formulario PPGR5'!$G1249="","",CONCATENATE('Formulario PPGR5'!$C1249,".",'Formulario PPGR5'!$D1249,".",'Formulario PPGR5'!$E1249,".",'Formulario PPGR5'!$F1249))</f>
        <v/>
      </c>
      <c r="C1249" s="206"/>
      <c r="D1249" s="206" t="str">
        <f>IF('Formulario PPGR5'!$G1249="","",'Formulario PPGR1'!#REF!)</f>
        <v/>
      </c>
      <c r="E1249" s="206" t="str">
        <f>IF('Formulario PPGR5'!$G1249="","",'Formulario PPGR1'!#REF!)</f>
        <v/>
      </c>
      <c r="F1249" s="206" t="str">
        <f>IF('Formulario PPGR5'!$G1249="","",'Formulario PPGR1'!#REF!)</f>
        <v/>
      </c>
      <c r="G1249" s="701"/>
      <c r="H1249" s="701"/>
      <c r="I1249" s="734"/>
      <c r="J1249" s="701"/>
      <c r="K1249" s="698"/>
      <c r="L1249" s="701"/>
      <c r="M1249" s="211"/>
      <c r="N1249" s="211"/>
      <c r="O1249" s="212"/>
      <c r="P1249" s="213"/>
      <c r="Q1249" s="195"/>
      <c r="R1249" s="195"/>
      <c r="S1249" s="195"/>
      <c r="T1249" s="180"/>
      <c r="U1249" s="180"/>
      <c r="V1249" s="200"/>
    </row>
    <row r="1250" spans="2:22">
      <c r="B1250" s="206" t="str">
        <f>IF('Formulario PPGR5'!$G1250="","",CONCATENATE('Formulario PPGR5'!$C1250,".",'Formulario PPGR5'!$D1250,".",'Formulario PPGR5'!$E1250,".",'Formulario PPGR5'!$F1250))</f>
        <v/>
      </c>
      <c r="C1250" s="206"/>
      <c r="D1250" s="206" t="str">
        <f>IF('Formulario PPGR5'!$G1250="","",'Formulario PPGR1'!#REF!)</f>
        <v/>
      </c>
      <c r="E1250" s="206" t="str">
        <f>IF('Formulario PPGR5'!$G1250="","",'Formulario PPGR1'!#REF!)</f>
        <v/>
      </c>
      <c r="F1250" s="206" t="str">
        <f>IF('Formulario PPGR5'!$G1250="","",'Formulario PPGR1'!#REF!)</f>
        <v/>
      </c>
      <c r="G1250" s="701"/>
      <c r="H1250" s="701"/>
      <c r="I1250" s="734"/>
      <c r="J1250" s="701"/>
      <c r="K1250" s="698"/>
      <c r="L1250" s="701"/>
      <c r="M1250" s="211"/>
      <c r="N1250" s="211"/>
      <c r="O1250" s="212"/>
      <c r="P1250" s="213"/>
      <c r="Q1250" s="195"/>
      <c r="R1250" s="195"/>
      <c r="S1250" s="195"/>
      <c r="T1250" s="180"/>
      <c r="U1250" s="180"/>
      <c r="V1250" s="200"/>
    </row>
    <row r="1251" spans="2:22">
      <c r="B1251" s="206" t="str">
        <f>IF('Formulario PPGR5'!$G1251="","",CONCATENATE('Formulario PPGR5'!$C1251,".",'Formulario PPGR5'!$D1251,".",'Formulario PPGR5'!$E1251,".",'Formulario PPGR5'!$F1251))</f>
        <v/>
      </c>
      <c r="C1251" s="206"/>
      <c r="D1251" s="206" t="str">
        <f>IF('Formulario PPGR5'!$G1251="","",'Formulario PPGR1'!#REF!)</f>
        <v/>
      </c>
      <c r="E1251" s="206" t="str">
        <f>IF('Formulario PPGR5'!$G1251="","",'Formulario PPGR1'!#REF!)</f>
        <v/>
      </c>
      <c r="F1251" s="206" t="str">
        <f>IF('Formulario PPGR5'!$G1251="","",'Formulario PPGR1'!#REF!)</f>
        <v/>
      </c>
      <c r="G1251" s="701"/>
      <c r="H1251" s="701"/>
      <c r="I1251" s="734"/>
      <c r="J1251" s="701"/>
      <c r="K1251" s="698"/>
      <c r="L1251" s="701"/>
      <c r="M1251" s="211"/>
      <c r="N1251" s="211"/>
      <c r="O1251" s="212"/>
      <c r="P1251" s="213"/>
      <c r="Q1251" s="195"/>
      <c r="R1251" s="195"/>
      <c r="S1251" s="195"/>
      <c r="T1251" s="180"/>
      <c r="U1251" s="180"/>
      <c r="V1251" s="200"/>
    </row>
    <row r="1252" spans="2:22">
      <c r="B1252" s="206" t="str">
        <f>IF('Formulario PPGR5'!$G1252="","",CONCATENATE('Formulario PPGR5'!$C1252,".",'Formulario PPGR5'!$D1252,".",'Formulario PPGR5'!$E1252,".",'Formulario PPGR5'!$F1252))</f>
        <v/>
      </c>
      <c r="C1252" s="206"/>
      <c r="D1252" s="206" t="str">
        <f>IF('Formulario PPGR5'!$G1252="","",'Formulario PPGR1'!#REF!)</f>
        <v/>
      </c>
      <c r="E1252" s="206" t="str">
        <f>IF('Formulario PPGR5'!$G1252="","",'Formulario PPGR1'!#REF!)</f>
        <v/>
      </c>
      <c r="F1252" s="206" t="str">
        <f>IF('Formulario PPGR5'!$G1252="","",'Formulario PPGR1'!#REF!)</f>
        <v/>
      </c>
      <c r="G1252" s="701"/>
      <c r="H1252" s="701"/>
      <c r="I1252" s="734"/>
      <c r="J1252" s="701"/>
      <c r="K1252" s="698"/>
      <c r="L1252" s="701"/>
      <c r="M1252" s="211"/>
      <c r="N1252" s="211"/>
      <c r="O1252" s="212"/>
      <c r="P1252" s="213"/>
      <c r="Q1252" s="195"/>
      <c r="R1252" s="195"/>
      <c r="S1252" s="195"/>
      <c r="T1252" s="180"/>
      <c r="U1252" s="180"/>
      <c r="V1252" s="200"/>
    </row>
    <row r="1253" spans="2:22">
      <c r="B1253" s="206" t="str">
        <f>IF('Formulario PPGR5'!$G1253="","",CONCATENATE('Formulario PPGR5'!$C1253,".",'Formulario PPGR5'!$D1253,".",'Formulario PPGR5'!$E1253,".",'Formulario PPGR5'!$F1253))</f>
        <v/>
      </c>
      <c r="C1253" s="206"/>
      <c r="D1253" s="206" t="str">
        <f>IF('Formulario PPGR5'!$G1253="","",'Formulario PPGR1'!#REF!)</f>
        <v/>
      </c>
      <c r="E1253" s="206" t="str">
        <f>IF('Formulario PPGR5'!$G1253="","",'Formulario PPGR1'!#REF!)</f>
        <v/>
      </c>
      <c r="F1253" s="206" t="str">
        <f>IF('Formulario PPGR5'!$G1253="","",'Formulario PPGR1'!#REF!)</f>
        <v/>
      </c>
      <c r="G1253" s="701"/>
      <c r="H1253" s="701"/>
      <c r="I1253" s="734"/>
      <c r="J1253" s="701"/>
      <c r="K1253" s="698"/>
      <c r="L1253" s="701"/>
      <c r="M1253" s="211"/>
      <c r="N1253" s="211"/>
      <c r="O1253" s="212"/>
      <c r="P1253" s="213"/>
      <c r="Q1253" s="195"/>
      <c r="R1253" s="195"/>
      <c r="S1253" s="195"/>
      <c r="T1253" s="180"/>
      <c r="U1253" s="180"/>
      <c r="V1253" s="200"/>
    </row>
    <row r="1254" spans="2:22">
      <c r="B1254" s="206" t="str">
        <f>IF('Formulario PPGR5'!$G1254="","",CONCATENATE('Formulario PPGR5'!$C1254,".",'Formulario PPGR5'!$D1254,".",'Formulario PPGR5'!$E1254,".",'Formulario PPGR5'!$F1254))</f>
        <v/>
      </c>
      <c r="C1254" s="206"/>
      <c r="D1254" s="206" t="str">
        <f>IF('Formulario PPGR5'!$G1254="","",'Formulario PPGR1'!#REF!)</f>
        <v/>
      </c>
      <c r="E1254" s="206" t="str">
        <f>IF('Formulario PPGR5'!$G1254="","",'Formulario PPGR1'!#REF!)</f>
        <v/>
      </c>
      <c r="F1254" s="206" t="str">
        <f>IF('Formulario PPGR5'!$G1254="","",'Formulario PPGR1'!#REF!)</f>
        <v/>
      </c>
      <c r="G1254" s="701"/>
      <c r="H1254" s="701"/>
      <c r="I1254" s="734"/>
      <c r="J1254" s="701"/>
      <c r="K1254" s="698"/>
      <c r="L1254" s="701"/>
      <c r="M1254" s="211"/>
      <c r="N1254" s="211"/>
      <c r="O1254" s="212"/>
      <c r="P1254" s="213"/>
      <c r="Q1254" s="195"/>
      <c r="R1254" s="195"/>
      <c r="S1254" s="195"/>
      <c r="T1254" s="180"/>
      <c r="U1254" s="180"/>
      <c r="V1254" s="200"/>
    </row>
    <row r="1255" spans="2:22">
      <c r="B1255" s="206" t="str">
        <f>IF('Formulario PPGR5'!$G1255="","",CONCATENATE('Formulario PPGR5'!$C1255,".",'Formulario PPGR5'!$D1255,".",'Formulario PPGR5'!$E1255,".",'Formulario PPGR5'!$F1255))</f>
        <v/>
      </c>
      <c r="C1255" s="206"/>
      <c r="D1255" s="206" t="str">
        <f>IF('Formulario PPGR5'!$G1255="","",'Formulario PPGR1'!#REF!)</f>
        <v/>
      </c>
      <c r="E1255" s="206" t="str">
        <f>IF('Formulario PPGR5'!$G1255="","",'Formulario PPGR1'!#REF!)</f>
        <v/>
      </c>
      <c r="F1255" s="206" t="str">
        <f>IF('Formulario PPGR5'!$G1255="","",'Formulario PPGR1'!#REF!)</f>
        <v/>
      </c>
      <c r="G1255" s="701"/>
      <c r="H1255" s="701"/>
      <c r="I1255" s="734"/>
      <c r="J1255" s="701"/>
      <c r="K1255" s="698"/>
      <c r="L1255" s="701"/>
      <c r="M1255" s="211"/>
      <c r="N1255" s="211"/>
      <c r="O1255" s="212"/>
      <c r="P1255" s="213"/>
      <c r="Q1255" s="195"/>
      <c r="R1255" s="195"/>
      <c r="S1255" s="195"/>
      <c r="T1255" s="180"/>
      <c r="U1255" s="180"/>
      <c r="V1255" s="200"/>
    </row>
    <row r="1256" spans="2:22">
      <c r="B1256" s="206" t="str">
        <f>IF('Formulario PPGR5'!$G1256="","",CONCATENATE('Formulario PPGR5'!$C1256,".",'Formulario PPGR5'!$D1256,".",'Formulario PPGR5'!$E1256,".",'Formulario PPGR5'!$F1256))</f>
        <v/>
      </c>
      <c r="C1256" s="206"/>
      <c r="D1256" s="206" t="str">
        <f>IF('Formulario PPGR5'!$G1256="","",'Formulario PPGR1'!#REF!)</f>
        <v/>
      </c>
      <c r="E1256" s="206" t="str">
        <f>IF('Formulario PPGR5'!$G1256="","",'Formulario PPGR1'!#REF!)</f>
        <v/>
      </c>
      <c r="F1256" s="206" t="str">
        <f>IF('Formulario PPGR5'!$G1256="","",'Formulario PPGR1'!#REF!)</f>
        <v/>
      </c>
      <c r="G1256" s="701"/>
      <c r="H1256" s="701"/>
      <c r="I1256" s="734"/>
      <c r="J1256" s="701"/>
      <c r="K1256" s="698"/>
      <c r="L1256" s="701"/>
      <c r="M1256" s="211"/>
      <c r="N1256" s="211"/>
      <c r="O1256" s="212"/>
      <c r="P1256" s="213"/>
      <c r="Q1256" s="195"/>
      <c r="R1256" s="195"/>
      <c r="S1256" s="195"/>
      <c r="T1256" s="180"/>
      <c r="U1256" s="180"/>
      <c r="V1256" s="200"/>
    </row>
    <row r="1257" spans="2:22">
      <c r="B1257" s="206" t="str">
        <f>IF('Formulario PPGR5'!$G1257="","",CONCATENATE('Formulario PPGR5'!$C1257,".",'Formulario PPGR5'!$D1257,".",'Formulario PPGR5'!$E1257,".",'Formulario PPGR5'!$F1257))</f>
        <v/>
      </c>
      <c r="C1257" s="206"/>
      <c r="D1257" s="206" t="str">
        <f>IF('Formulario PPGR5'!$G1257="","",'Formulario PPGR1'!#REF!)</f>
        <v/>
      </c>
      <c r="E1257" s="206" t="str">
        <f>IF('Formulario PPGR5'!$G1257="","",'Formulario PPGR1'!#REF!)</f>
        <v/>
      </c>
      <c r="F1257" s="206" t="str">
        <f>IF('Formulario PPGR5'!$G1257="","",'Formulario PPGR1'!#REF!)</f>
        <v/>
      </c>
      <c r="G1257" s="701"/>
      <c r="H1257" s="701"/>
      <c r="I1257" s="734"/>
      <c r="J1257" s="701"/>
      <c r="K1257" s="698"/>
      <c r="L1257" s="701"/>
      <c r="M1257" s="211"/>
      <c r="N1257" s="211"/>
      <c r="O1257" s="212"/>
      <c r="P1257" s="213"/>
      <c r="Q1257" s="195"/>
      <c r="R1257" s="195"/>
      <c r="S1257" s="195"/>
      <c r="T1257" s="180"/>
      <c r="U1257" s="180"/>
      <c r="V1257" s="200"/>
    </row>
    <row r="1258" spans="2:22">
      <c r="B1258" s="206" t="str">
        <f>IF('Formulario PPGR5'!$G1258="","",CONCATENATE('Formulario PPGR5'!$C1258,".",'Formulario PPGR5'!$D1258,".",'Formulario PPGR5'!$E1258,".",'Formulario PPGR5'!$F1258))</f>
        <v/>
      </c>
      <c r="C1258" s="206"/>
      <c r="D1258" s="206" t="str">
        <f>IF('Formulario PPGR5'!$G1258="","",'Formulario PPGR1'!#REF!)</f>
        <v/>
      </c>
      <c r="E1258" s="206" t="str">
        <f>IF('Formulario PPGR5'!$G1258="","",'Formulario PPGR1'!#REF!)</f>
        <v/>
      </c>
      <c r="F1258" s="206" t="str">
        <f>IF('Formulario PPGR5'!$G1258="","",'Formulario PPGR1'!#REF!)</f>
        <v/>
      </c>
      <c r="G1258" s="701"/>
      <c r="H1258" s="701"/>
      <c r="I1258" s="734"/>
      <c r="J1258" s="701"/>
      <c r="K1258" s="698"/>
      <c r="L1258" s="701"/>
      <c r="M1258" s="211"/>
      <c r="N1258" s="211"/>
      <c r="O1258" s="212"/>
      <c r="P1258" s="213"/>
      <c r="Q1258" s="195"/>
      <c r="R1258" s="195"/>
      <c r="S1258" s="195"/>
      <c r="T1258" s="180"/>
      <c r="U1258" s="180"/>
      <c r="V1258" s="200"/>
    </row>
    <row r="1259" spans="2:22">
      <c r="B1259" s="206" t="str">
        <f>IF('Formulario PPGR5'!$G1259="","",CONCATENATE('Formulario PPGR5'!$C1259,".",'Formulario PPGR5'!$D1259,".",'Formulario PPGR5'!$E1259,".",'Formulario PPGR5'!$F1259))</f>
        <v/>
      </c>
      <c r="C1259" s="206"/>
      <c r="D1259" s="206" t="str">
        <f>IF('Formulario PPGR5'!$G1259="","",'Formulario PPGR1'!#REF!)</f>
        <v/>
      </c>
      <c r="E1259" s="206" t="str">
        <f>IF('Formulario PPGR5'!$G1259="","",'Formulario PPGR1'!#REF!)</f>
        <v/>
      </c>
      <c r="F1259" s="206" t="str">
        <f>IF('Formulario PPGR5'!$G1259="","",'Formulario PPGR1'!#REF!)</f>
        <v/>
      </c>
      <c r="G1259" s="701"/>
      <c r="H1259" s="701"/>
      <c r="I1259" s="734"/>
      <c r="J1259" s="701"/>
      <c r="K1259" s="698"/>
      <c r="L1259" s="701"/>
      <c r="M1259" s="211"/>
      <c r="N1259" s="211"/>
      <c r="O1259" s="212"/>
      <c r="P1259" s="213"/>
      <c r="Q1259" s="195"/>
      <c r="R1259" s="195"/>
      <c r="S1259" s="195"/>
      <c r="T1259" s="180"/>
      <c r="U1259" s="180"/>
      <c r="V1259" s="200"/>
    </row>
    <row r="1260" spans="2:22">
      <c r="B1260" s="206" t="str">
        <f>IF('Formulario PPGR5'!$G1260="","",CONCATENATE('Formulario PPGR5'!$C1260,".",'Formulario PPGR5'!$D1260,".",'Formulario PPGR5'!$E1260,".",'Formulario PPGR5'!$F1260))</f>
        <v/>
      </c>
      <c r="C1260" s="206"/>
      <c r="D1260" s="206" t="str">
        <f>IF('Formulario PPGR5'!$G1260="","",'Formulario PPGR1'!#REF!)</f>
        <v/>
      </c>
      <c r="E1260" s="206" t="str">
        <f>IF('Formulario PPGR5'!$G1260="","",'Formulario PPGR1'!#REF!)</f>
        <v/>
      </c>
      <c r="F1260" s="206" t="str">
        <f>IF('Formulario PPGR5'!$G1260="","",'Formulario PPGR1'!#REF!)</f>
        <v/>
      </c>
      <c r="G1260" s="701"/>
      <c r="H1260" s="701"/>
      <c r="I1260" s="734"/>
      <c r="J1260" s="701"/>
      <c r="K1260" s="698"/>
      <c r="L1260" s="701"/>
      <c r="M1260" s="211"/>
      <c r="N1260" s="211"/>
      <c r="O1260" s="212"/>
      <c r="P1260" s="213"/>
      <c r="Q1260" s="195"/>
      <c r="R1260" s="195"/>
      <c r="S1260" s="195"/>
      <c r="T1260" s="180"/>
      <c r="U1260" s="180"/>
      <c r="V1260" s="200"/>
    </row>
    <row r="1261" spans="2:22">
      <c r="B1261" s="206" t="str">
        <f>IF('Formulario PPGR5'!$G1261="","",CONCATENATE('Formulario PPGR5'!$C1261,".",'Formulario PPGR5'!$D1261,".",'Formulario PPGR5'!$E1261,".",'Formulario PPGR5'!$F1261))</f>
        <v/>
      </c>
      <c r="C1261" s="206"/>
      <c r="D1261" s="206" t="str">
        <f>IF('Formulario PPGR5'!$G1261="","",'Formulario PPGR1'!#REF!)</f>
        <v/>
      </c>
      <c r="E1261" s="206" t="str">
        <f>IF('Formulario PPGR5'!$G1261="","",'Formulario PPGR1'!#REF!)</f>
        <v/>
      </c>
      <c r="F1261" s="206" t="str">
        <f>IF('Formulario PPGR5'!$G1261="","",'Formulario PPGR1'!#REF!)</f>
        <v/>
      </c>
      <c r="G1261" s="701"/>
      <c r="H1261" s="701"/>
      <c r="I1261" s="734"/>
      <c r="J1261" s="701"/>
      <c r="K1261" s="698"/>
      <c r="L1261" s="701"/>
      <c r="M1261" s="211"/>
      <c r="N1261" s="211"/>
      <c r="O1261" s="212"/>
      <c r="P1261" s="213"/>
      <c r="Q1261" s="195"/>
      <c r="R1261" s="195"/>
      <c r="S1261" s="195"/>
      <c r="T1261" s="180"/>
      <c r="U1261" s="180"/>
      <c r="V1261" s="200"/>
    </row>
    <row r="1262" spans="2:22">
      <c r="B1262" s="206" t="str">
        <f>IF('Formulario PPGR5'!$G1262="","",CONCATENATE('Formulario PPGR5'!$C1262,".",'Formulario PPGR5'!$D1262,".",'Formulario PPGR5'!$E1262,".",'Formulario PPGR5'!$F1262))</f>
        <v/>
      </c>
      <c r="C1262" s="206"/>
      <c r="D1262" s="206" t="str">
        <f>IF('Formulario PPGR5'!$G1262="","",'Formulario PPGR1'!#REF!)</f>
        <v/>
      </c>
      <c r="E1262" s="206" t="str">
        <f>IF('Formulario PPGR5'!$G1262="","",'Formulario PPGR1'!#REF!)</f>
        <v/>
      </c>
      <c r="F1262" s="206" t="str">
        <f>IF('Formulario PPGR5'!$G1262="","",'Formulario PPGR1'!#REF!)</f>
        <v/>
      </c>
      <c r="G1262" s="701"/>
      <c r="H1262" s="701"/>
      <c r="I1262" s="734"/>
      <c r="J1262" s="701"/>
      <c r="K1262" s="698"/>
      <c r="L1262" s="701"/>
      <c r="M1262" s="211"/>
      <c r="N1262" s="211"/>
      <c r="O1262" s="212"/>
      <c r="P1262" s="213"/>
      <c r="Q1262" s="195"/>
      <c r="R1262" s="195"/>
      <c r="S1262" s="195"/>
      <c r="T1262" s="180"/>
      <c r="U1262" s="180"/>
      <c r="V1262" s="200"/>
    </row>
    <row r="1263" spans="2:22">
      <c r="B1263" s="206" t="str">
        <f>IF('Formulario PPGR5'!$G1263="","",CONCATENATE('Formulario PPGR5'!$C1263,".",'Formulario PPGR5'!$D1263,".",'Formulario PPGR5'!$E1263,".",'Formulario PPGR5'!$F1263))</f>
        <v/>
      </c>
      <c r="C1263" s="206"/>
      <c r="D1263" s="206" t="str">
        <f>IF('Formulario PPGR5'!$G1263="","",'Formulario PPGR1'!#REF!)</f>
        <v/>
      </c>
      <c r="E1263" s="206" t="str">
        <f>IF('Formulario PPGR5'!$G1263="","",'Formulario PPGR1'!#REF!)</f>
        <v/>
      </c>
      <c r="F1263" s="206" t="str">
        <f>IF('Formulario PPGR5'!$G1263="","",'Formulario PPGR1'!#REF!)</f>
        <v/>
      </c>
      <c r="G1263" s="701"/>
      <c r="H1263" s="701"/>
      <c r="I1263" s="734"/>
      <c r="J1263" s="701"/>
      <c r="K1263" s="698"/>
      <c r="L1263" s="701"/>
      <c r="M1263" s="211"/>
      <c r="N1263" s="211"/>
      <c r="O1263" s="212"/>
      <c r="P1263" s="213"/>
      <c r="Q1263" s="195"/>
      <c r="R1263" s="195"/>
      <c r="S1263" s="195"/>
      <c r="T1263" s="180"/>
      <c r="U1263" s="180"/>
      <c r="V1263" s="200"/>
    </row>
    <row r="1264" spans="2:22">
      <c r="B1264" s="206" t="str">
        <f>IF('Formulario PPGR5'!$G1264="","",CONCATENATE('Formulario PPGR5'!$C1264,".",'Formulario PPGR5'!$D1264,".",'Formulario PPGR5'!$E1264,".",'Formulario PPGR5'!$F1264))</f>
        <v/>
      </c>
      <c r="C1264" s="206"/>
      <c r="D1264" s="206" t="str">
        <f>IF('Formulario PPGR5'!$G1264="","",'Formulario PPGR1'!#REF!)</f>
        <v/>
      </c>
      <c r="E1264" s="206" t="str">
        <f>IF('Formulario PPGR5'!$G1264="","",'Formulario PPGR1'!#REF!)</f>
        <v/>
      </c>
      <c r="F1264" s="206" t="str">
        <f>IF('Formulario PPGR5'!$G1264="","",'Formulario PPGR1'!#REF!)</f>
        <v/>
      </c>
      <c r="G1264" s="701"/>
      <c r="H1264" s="701"/>
      <c r="I1264" s="734"/>
      <c r="J1264" s="701"/>
      <c r="K1264" s="698"/>
      <c r="L1264" s="701"/>
      <c r="M1264" s="211"/>
      <c r="N1264" s="211"/>
      <c r="O1264" s="212"/>
      <c r="P1264" s="213"/>
      <c r="Q1264" s="195"/>
      <c r="R1264" s="195"/>
      <c r="S1264" s="195"/>
      <c r="T1264" s="180"/>
      <c r="U1264" s="180"/>
      <c r="V1264" s="200"/>
    </row>
    <row r="1265" spans="2:22">
      <c r="B1265" s="206" t="str">
        <f>IF('Formulario PPGR5'!$G1265="","",CONCATENATE('Formulario PPGR5'!$C1265,".",'Formulario PPGR5'!$D1265,".",'Formulario PPGR5'!$E1265,".",'Formulario PPGR5'!$F1265))</f>
        <v/>
      </c>
      <c r="C1265" s="206"/>
      <c r="D1265" s="206" t="str">
        <f>IF('Formulario PPGR5'!$G1265="","",'Formulario PPGR1'!#REF!)</f>
        <v/>
      </c>
      <c r="E1265" s="206" t="str">
        <f>IF('Formulario PPGR5'!$G1265="","",'Formulario PPGR1'!#REF!)</f>
        <v/>
      </c>
      <c r="F1265" s="206" t="str">
        <f>IF('Formulario PPGR5'!$G1265="","",'Formulario PPGR1'!#REF!)</f>
        <v/>
      </c>
      <c r="G1265" s="701"/>
      <c r="H1265" s="701"/>
      <c r="I1265" s="734"/>
      <c r="J1265" s="701"/>
      <c r="K1265" s="698"/>
      <c r="L1265" s="701"/>
      <c r="M1265" s="211"/>
      <c r="N1265" s="211"/>
      <c r="O1265" s="212"/>
      <c r="P1265" s="213"/>
      <c r="Q1265" s="195"/>
      <c r="R1265" s="195"/>
      <c r="S1265" s="195"/>
      <c r="T1265" s="180"/>
      <c r="U1265" s="180"/>
      <c r="V1265" s="200"/>
    </row>
    <row r="1266" spans="2:22">
      <c r="B1266" s="206" t="str">
        <f>IF('Formulario PPGR5'!$G1266="","",CONCATENATE('Formulario PPGR5'!$C1266,".",'Formulario PPGR5'!$D1266,".",'Formulario PPGR5'!$E1266,".",'Formulario PPGR5'!$F1266))</f>
        <v/>
      </c>
      <c r="C1266" s="206"/>
      <c r="D1266" s="206" t="str">
        <f>IF('Formulario PPGR5'!$G1266="","",'Formulario PPGR1'!#REF!)</f>
        <v/>
      </c>
      <c r="E1266" s="206" t="str">
        <f>IF('Formulario PPGR5'!$G1266="","",'Formulario PPGR1'!#REF!)</f>
        <v/>
      </c>
      <c r="F1266" s="206" t="str">
        <f>IF('Formulario PPGR5'!$G1266="","",'Formulario PPGR1'!#REF!)</f>
        <v/>
      </c>
      <c r="G1266" s="701"/>
      <c r="H1266" s="701"/>
      <c r="I1266" s="734"/>
      <c r="J1266" s="701"/>
      <c r="K1266" s="698"/>
      <c r="L1266" s="701"/>
      <c r="M1266" s="211"/>
      <c r="N1266" s="211"/>
      <c r="O1266" s="212"/>
      <c r="P1266" s="213"/>
      <c r="Q1266" s="195"/>
      <c r="R1266" s="195"/>
      <c r="S1266" s="195"/>
      <c r="T1266" s="180"/>
      <c r="U1266" s="180"/>
      <c r="V1266" s="200"/>
    </row>
    <row r="1267" spans="2:22">
      <c r="B1267" s="206" t="str">
        <f>IF('Formulario PPGR5'!$G1267="","",CONCATENATE('Formulario PPGR5'!$C1267,".",'Formulario PPGR5'!$D1267,".",'Formulario PPGR5'!$E1267,".",'Formulario PPGR5'!$F1267))</f>
        <v/>
      </c>
      <c r="C1267" s="206"/>
      <c r="D1267" s="206" t="str">
        <f>IF('Formulario PPGR5'!$G1267="","",'Formulario PPGR1'!#REF!)</f>
        <v/>
      </c>
      <c r="E1267" s="206" t="str">
        <f>IF('Formulario PPGR5'!$G1267="","",'Formulario PPGR1'!#REF!)</f>
        <v/>
      </c>
      <c r="F1267" s="206" t="str">
        <f>IF('Formulario PPGR5'!$G1267="","",'Formulario PPGR1'!#REF!)</f>
        <v/>
      </c>
      <c r="G1267" s="701"/>
      <c r="H1267" s="701"/>
      <c r="I1267" s="734"/>
      <c r="J1267" s="701"/>
      <c r="K1267" s="698"/>
      <c r="L1267" s="701"/>
      <c r="M1267" s="211"/>
      <c r="N1267" s="211"/>
      <c r="O1267" s="212"/>
      <c r="P1267" s="213"/>
      <c r="Q1267" s="195"/>
      <c r="R1267" s="195"/>
      <c r="S1267" s="195"/>
      <c r="T1267" s="180"/>
      <c r="U1267" s="180"/>
      <c r="V1267" s="200"/>
    </row>
    <row r="1268" spans="2:22">
      <c r="B1268" s="206" t="str">
        <f>IF('Formulario PPGR5'!$G1268="","",CONCATENATE('Formulario PPGR5'!$C1268,".",'Formulario PPGR5'!$D1268,".",'Formulario PPGR5'!$E1268,".",'Formulario PPGR5'!$F1268))</f>
        <v/>
      </c>
      <c r="C1268" s="206"/>
      <c r="D1268" s="206" t="str">
        <f>IF('Formulario PPGR5'!$G1268="","",'Formulario PPGR1'!#REF!)</f>
        <v/>
      </c>
      <c r="E1268" s="206" t="str">
        <f>IF('Formulario PPGR5'!$G1268="","",'Formulario PPGR1'!#REF!)</f>
        <v/>
      </c>
      <c r="F1268" s="206" t="str">
        <f>IF('Formulario PPGR5'!$G1268="","",'Formulario PPGR1'!#REF!)</f>
        <v/>
      </c>
      <c r="G1268" s="701"/>
      <c r="H1268" s="701"/>
      <c r="I1268" s="734"/>
      <c r="J1268" s="701"/>
      <c r="K1268" s="698"/>
      <c r="L1268" s="701"/>
      <c r="M1268" s="211"/>
      <c r="N1268" s="211"/>
      <c r="O1268" s="212"/>
      <c r="P1268" s="213"/>
      <c r="Q1268" s="195"/>
      <c r="R1268" s="195"/>
      <c r="S1268" s="195"/>
      <c r="T1268" s="180"/>
      <c r="U1268" s="180"/>
      <c r="V1268" s="200"/>
    </row>
    <row r="1269" spans="2:22">
      <c r="B1269" s="206" t="str">
        <f>IF('Formulario PPGR5'!$G1269="","",CONCATENATE('Formulario PPGR5'!$C1269,".",'Formulario PPGR5'!$D1269,".",'Formulario PPGR5'!$E1269,".",'Formulario PPGR5'!$F1269))</f>
        <v/>
      </c>
      <c r="C1269" s="206"/>
      <c r="D1269" s="206" t="str">
        <f>IF('Formulario PPGR5'!$G1269="","",'Formulario PPGR1'!#REF!)</f>
        <v/>
      </c>
      <c r="E1269" s="206" t="str">
        <f>IF('Formulario PPGR5'!$G1269="","",'Formulario PPGR1'!#REF!)</f>
        <v/>
      </c>
      <c r="F1269" s="206" t="str">
        <f>IF('Formulario PPGR5'!$G1269="","",'Formulario PPGR1'!#REF!)</f>
        <v/>
      </c>
      <c r="G1269" s="701"/>
      <c r="H1269" s="701"/>
      <c r="I1269" s="734"/>
      <c r="J1269" s="701"/>
      <c r="K1269" s="698"/>
      <c r="L1269" s="701"/>
      <c r="M1269" s="211"/>
      <c r="N1269" s="211"/>
      <c r="O1269" s="212"/>
      <c r="P1269" s="213"/>
      <c r="Q1269" s="195"/>
      <c r="R1269" s="195"/>
      <c r="S1269" s="195"/>
      <c r="T1269" s="180"/>
      <c r="U1269" s="180"/>
      <c r="V1269" s="200"/>
    </row>
    <row r="1270" spans="2:22">
      <c r="B1270" s="206" t="str">
        <f>IF('Formulario PPGR5'!$G1270="","",CONCATENATE('Formulario PPGR5'!$C1270,".",'Formulario PPGR5'!$D1270,".",'Formulario PPGR5'!$E1270,".",'Formulario PPGR5'!$F1270))</f>
        <v/>
      </c>
      <c r="C1270" s="206"/>
      <c r="D1270" s="206" t="str">
        <f>IF('Formulario PPGR5'!$G1270="","",'Formulario PPGR1'!#REF!)</f>
        <v/>
      </c>
      <c r="E1270" s="206" t="str">
        <f>IF('Formulario PPGR5'!$G1270="","",'Formulario PPGR1'!#REF!)</f>
        <v/>
      </c>
      <c r="F1270" s="206" t="str">
        <f>IF('Formulario PPGR5'!$G1270="","",'Formulario PPGR1'!#REF!)</f>
        <v/>
      </c>
      <c r="G1270" s="701"/>
      <c r="H1270" s="701"/>
      <c r="I1270" s="734"/>
      <c r="J1270" s="701"/>
      <c r="K1270" s="698"/>
      <c r="L1270" s="701"/>
      <c r="M1270" s="211"/>
      <c r="N1270" s="211"/>
      <c r="O1270" s="212"/>
      <c r="P1270" s="213"/>
      <c r="Q1270" s="195"/>
      <c r="R1270" s="195"/>
      <c r="S1270" s="195"/>
      <c r="T1270" s="180"/>
      <c r="U1270" s="180"/>
      <c r="V1270" s="200"/>
    </row>
    <row r="1271" spans="2:22">
      <c r="B1271" s="206" t="str">
        <f>IF('Formulario PPGR5'!$G1271="","",CONCATENATE('Formulario PPGR5'!$C1271,".",'Formulario PPGR5'!$D1271,".",'Formulario PPGR5'!$E1271,".",'Formulario PPGR5'!$F1271))</f>
        <v/>
      </c>
      <c r="C1271" s="206"/>
      <c r="D1271" s="206" t="str">
        <f>IF('Formulario PPGR5'!$G1271="","",'Formulario PPGR1'!#REF!)</f>
        <v/>
      </c>
      <c r="E1271" s="206" t="str">
        <f>IF('Formulario PPGR5'!$G1271="","",'Formulario PPGR1'!#REF!)</f>
        <v/>
      </c>
      <c r="F1271" s="206" t="str">
        <f>IF('Formulario PPGR5'!$G1271="","",'Formulario PPGR1'!#REF!)</f>
        <v/>
      </c>
      <c r="G1271" s="701"/>
      <c r="H1271" s="701"/>
      <c r="I1271" s="734"/>
      <c r="J1271" s="701"/>
      <c r="K1271" s="698"/>
      <c r="L1271" s="701"/>
      <c r="M1271" s="211"/>
      <c r="N1271" s="211"/>
      <c r="O1271" s="212"/>
      <c r="P1271" s="213"/>
      <c r="Q1271" s="195"/>
      <c r="R1271" s="195"/>
      <c r="S1271" s="195"/>
      <c r="T1271" s="180"/>
      <c r="U1271" s="180"/>
      <c r="V1271" s="200"/>
    </row>
    <row r="1272" spans="2:22">
      <c r="B1272" s="206" t="str">
        <f>IF('Formulario PPGR5'!$G1272="","",CONCATENATE('Formulario PPGR5'!$C1272,".",'Formulario PPGR5'!$D1272,".",'Formulario PPGR5'!$E1272,".",'Formulario PPGR5'!$F1272))</f>
        <v/>
      </c>
      <c r="C1272" s="206"/>
      <c r="D1272" s="206" t="str">
        <f>IF('Formulario PPGR5'!$G1272="","",'Formulario PPGR1'!#REF!)</f>
        <v/>
      </c>
      <c r="E1272" s="206" t="str">
        <f>IF('Formulario PPGR5'!$G1272="","",'Formulario PPGR1'!#REF!)</f>
        <v/>
      </c>
      <c r="F1272" s="206" t="str">
        <f>IF('Formulario PPGR5'!$G1272="","",'Formulario PPGR1'!#REF!)</f>
        <v/>
      </c>
      <c r="G1272" s="701"/>
      <c r="H1272" s="701"/>
      <c r="I1272" s="734"/>
      <c r="J1272" s="701"/>
      <c r="K1272" s="698"/>
      <c r="L1272" s="701"/>
      <c r="M1272" s="211"/>
      <c r="N1272" s="211"/>
      <c r="O1272" s="212"/>
      <c r="P1272" s="213"/>
      <c r="Q1272" s="195"/>
      <c r="R1272" s="195"/>
      <c r="S1272" s="195"/>
      <c r="T1272" s="180"/>
      <c r="U1272" s="180"/>
      <c r="V1272" s="200"/>
    </row>
    <row r="1273" spans="2:22">
      <c r="B1273" s="206" t="str">
        <f>IF('Formulario PPGR5'!$G1273="","",CONCATENATE('Formulario PPGR5'!$C1273,".",'Formulario PPGR5'!$D1273,".",'Formulario PPGR5'!$E1273,".",'Formulario PPGR5'!$F1273))</f>
        <v/>
      </c>
      <c r="C1273" s="206"/>
      <c r="D1273" s="206" t="str">
        <f>IF('Formulario PPGR5'!$G1273="","",'Formulario PPGR1'!#REF!)</f>
        <v/>
      </c>
      <c r="E1273" s="206" t="str">
        <f>IF('Formulario PPGR5'!$G1273="","",'Formulario PPGR1'!#REF!)</f>
        <v/>
      </c>
      <c r="F1273" s="206" t="str">
        <f>IF('Formulario PPGR5'!$G1273="","",'Formulario PPGR1'!#REF!)</f>
        <v/>
      </c>
      <c r="G1273" s="701"/>
      <c r="H1273" s="701"/>
      <c r="I1273" s="734"/>
      <c r="J1273" s="701"/>
      <c r="K1273" s="698"/>
      <c r="L1273" s="701"/>
      <c r="M1273" s="211"/>
      <c r="N1273" s="211"/>
      <c r="O1273" s="212"/>
      <c r="P1273" s="213"/>
      <c r="Q1273" s="195"/>
      <c r="R1273" s="195"/>
      <c r="S1273" s="195"/>
      <c r="T1273" s="180"/>
      <c r="U1273" s="180"/>
      <c r="V1273" s="200"/>
    </row>
    <row r="1274" spans="2:22">
      <c r="B1274" s="206" t="str">
        <f>IF('Formulario PPGR5'!$G1274="","",CONCATENATE('Formulario PPGR5'!$C1274,".",'Formulario PPGR5'!$D1274,".",'Formulario PPGR5'!$E1274,".",'Formulario PPGR5'!$F1274))</f>
        <v/>
      </c>
      <c r="C1274" s="206"/>
      <c r="D1274" s="206" t="str">
        <f>IF('Formulario PPGR5'!$G1274="","",'Formulario PPGR1'!#REF!)</f>
        <v/>
      </c>
      <c r="E1274" s="206" t="str">
        <f>IF('Formulario PPGR5'!$G1274="","",'Formulario PPGR1'!#REF!)</f>
        <v/>
      </c>
      <c r="F1274" s="206" t="str">
        <f>IF('Formulario PPGR5'!$G1274="","",'Formulario PPGR1'!#REF!)</f>
        <v/>
      </c>
      <c r="G1274" s="701"/>
      <c r="H1274" s="701"/>
      <c r="I1274" s="734"/>
      <c r="J1274" s="701"/>
      <c r="K1274" s="698"/>
      <c r="L1274" s="701"/>
      <c r="M1274" s="211"/>
      <c r="N1274" s="211"/>
      <c r="O1274" s="212"/>
      <c r="P1274" s="213"/>
      <c r="Q1274" s="195"/>
      <c r="R1274" s="195"/>
      <c r="S1274" s="195"/>
      <c r="T1274" s="180"/>
      <c r="U1274" s="180"/>
      <c r="V1274" s="200"/>
    </row>
    <row r="1275" spans="2:22">
      <c r="B1275" s="206" t="str">
        <f>IF('Formulario PPGR5'!$G1275="","",CONCATENATE('Formulario PPGR5'!$C1275,".",'Formulario PPGR5'!$D1275,".",'Formulario PPGR5'!$E1275,".",'Formulario PPGR5'!$F1275))</f>
        <v/>
      </c>
      <c r="C1275" s="206"/>
      <c r="D1275" s="206" t="str">
        <f>IF('Formulario PPGR5'!$G1275="","",'Formulario PPGR1'!#REF!)</f>
        <v/>
      </c>
      <c r="E1275" s="206" t="str">
        <f>IF('Formulario PPGR5'!$G1275="","",'Formulario PPGR1'!#REF!)</f>
        <v/>
      </c>
      <c r="F1275" s="206" t="str">
        <f>IF('Formulario PPGR5'!$G1275="","",'Formulario PPGR1'!#REF!)</f>
        <v/>
      </c>
      <c r="G1275" s="701"/>
      <c r="H1275" s="701"/>
      <c r="I1275" s="734"/>
      <c r="J1275" s="701"/>
      <c r="K1275" s="698"/>
      <c r="L1275" s="701"/>
      <c r="M1275" s="211"/>
      <c r="N1275" s="211"/>
      <c r="O1275" s="212"/>
      <c r="P1275" s="213"/>
      <c r="Q1275" s="195"/>
      <c r="R1275" s="195"/>
      <c r="S1275" s="195"/>
      <c r="T1275" s="180"/>
      <c r="U1275" s="180"/>
      <c r="V1275" s="200"/>
    </row>
    <row r="1276" spans="2:22">
      <c r="B1276" s="206" t="str">
        <f>IF('Formulario PPGR5'!$G1276="","",CONCATENATE('Formulario PPGR5'!$C1276,".",'Formulario PPGR5'!$D1276,".",'Formulario PPGR5'!$E1276,".",'Formulario PPGR5'!$F1276))</f>
        <v/>
      </c>
      <c r="C1276" s="206"/>
      <c r="D1276" s="206" t="str">
        <f>IF('Formulario PPGR5'!$G1276="","",'Formulario PPGR1'!#REF!)</f>
        <v/>
      </c>
      <c r="E1276" s="206" t="str">
        <f>IF('Formulario PPGR5'!$G1276="","",'Formulario PPGR1'!#REF!)</f>
        <v/>
      </c>
      <c r="F1276" s="206" t="str">
        <f>IF('Formulario PPGR5'!$G1276="","",'Formulario PPGR1'!#REF!)</f>
        <v/>
      </c>
      <c r="G1276" s="701"/>
      <c r="H1276" s="701"/>
      <c r="I1276" s="734"/>
      <c r="J1276" s="701"/>
      <c r="K1276" s="698"/>
      <c r="L1276" s="701"/>
      <c r="M1276" s="211"/>
      <c r="N1276" s="211"/>
      <c r="O1276" s="212"/>
      <c r="P1276" s="213"/>
      <c r="Q1276" s="195"/>
      <c r="R1276" s="195"/>
      <c r="S1276" s="195"/>
      <c r="T1276" s="180"/>
      <c r="U1276" s="180"/>
      <c r="V1276" s="200"/>
    </row>
    <row r="1277" spans="2:22">
      <c r="B1277" s="206" t="str">
        <f>IF('Formulario PPGR5'!$G1277="","",CONCATENATE('Formulario PPGR5'!$C1277,".",'Formulario PPGR5'!$D1277,".",'Formulario PPGR5'!$E1277,".",'Formulario PPGR5'!$F1277))</f>
        <v/>
      </c>
      <c r="C1277" s="206"/>
      <c r="D1277" s="206" t="str">
        <f>IF('Formulario PPGR5'!$G1277="","",'Formulario PPGR1'!#REF!)</f>
        <v/>
      </c>
      <c r="E1277" s="206" t="str">
        <f>IF('Formulario PPGR5'!$G1277="","",'Formulario PPGR1'!#REF!)</f>
        <v/>
      </c>
      <c r="F1277" s="206" t="str">
        <f>IF('Formulario PPGR5'!$G1277="","",'Formulario PPGR1'!#REF!)</f>
        <v/>
      </c>
      <c r="G1277" s="701"/>
      <c r="H1277" s="701"/>
      <c r="I1277" s="734"/>
      <c r="J1277" s="701"/>
      <c r="K1277" s="698"/>
      <c r="L1277" s="701"/>
      <c r="M1277" s="211"/>
      <c r="N1277" s="211"/>
      <c r="O1277" s="212"/>
      <c r="P1277" s="213"/>
      <c r="Q1277" s="195"/>
      <c r="R1277" s="195"/>
      <c r="S1277" s="195"/>
      <c r="T1277" s="180"/>
      <c r="U1277" s="180"/>
      <c r="V1277" s="200"/>
    </row>
    <row r="1278" spans="2:22">
      <c r="B1278" s="206" t="str">
        <f>IF('Formulario PPGR5'!$G1278="","",CONCATENATE('Formulario PPGR5'!$C1278,".",'Formulario PPGR5'!$D1278,".",'Formulario PPGR5'!$E1278,".",'Formulario PPGR5'!$F1278))</f>
        <v/>
      </c>
      <c r="C1278" s="206"/>
      <c r="D1278" s="206" t="str">
        <f>IF('Formulario PPGR5'!$G1278="","",'Formulario PPGR1'!#REF!)</f>
        <v/>
      </c>
      <c r="E1278" s="206" t="str">
        <f>IF('Formulario PPGR5'!$G1278="","",'Formulario PPGR1'!#REF!)</f>
        <v/>
      </c>
      <c r="F1278" s="206" t="str">
        <f>IF('Formulario PPGR5'!$G1278="","",'Formulario PPGR1'!#REF!)</f>
        <v/>
      </c>
      <c r="G1278" s="701"/>
      <c r="H1278" s="701"/>
      <c r="I1278" s="734"/>
      <c r="J1278" s="701"/>
      <c r="K1278" s="698"/>
      <c r="L1278" s="701"/>
      <c r="M1278" s="211"/>
      <c r="N1278" s="211"/>
      <c r="O1278" s="212"/>
      <c r="P1278" s="213"/>
      <c r="Q1278" s="195"/>
      <c r="R1278" s="195"/>
      <c r="S1278" s="195"/>
      <c r="T1278" s="180"/>
      <c r="U1278" s="180"/>
      <c r="V1278" s="200"/>
    </row>
    <row r="1279" spans="2:22">
      <c r="B1279" s="206" t="str">
        <f>IF('Formulario PPGR5'!$G1279="","",CONCATENATE('Formulario PPGR5'!$C1279,".",'Formulario PPGR5'!$D1279,".",'Formulario PPGR5'!$E1279,".",'Formulario PPGR5'!$F1279))</f>
        <v/>
      </c>
      <c r="C1279" s="206"/>
      <c r="D1279" s="206" t="str">
        <f>IF('Formulario PPGR5'!$G1279="","",'Formulario PPGR1'!#REF!)</f>
        <v/>
      </c>
      <c r="E1279" s="206" t="str">
        <f>IF('Formulario PPGR5'!$G1279="","",'Formulario PPGR1'!#REF!)</f>
        <v/>
      </c>
      <c r="F1279" s="206" t="str">
        <f>IF('Formulario PPGR5'!$G1279="","",'Formulario PPGR1'!#REF!)</f>
        <v/>
      </c>
      <c r="G1279" s="701"/>
      <c r="H1279" s="701"/>
      <c r="I1279" s="734"/>
      <c r="J1279" s="701"/>
      <c r="K1279" s="698"/>
      <c r="L1279" s="701"/>
      <c r="M1279" s="211"/>
      <c r="N1279" s="211"/>
      <c r="O1279" s="212"/>
      <c r="P1279" s="213"/>
      <c r="Q1279" s="195"/>
      <c r="R1279" s="195"/>
      <c r="S1279" s="195"/>
      <c r="T1279" s="180"/>
      <c r="U1279" s="180"/>
      <c r="V1279" s="200"/>
    </row>
    <row r="1280" spans="2:22">
      <c r="B1280" s="206" t="str">
        <f>IF('Formulario PPGR5'!$G1280="","",CONCATENATE('Formulario PPGR5'!$C1280,".",'Formulario PPGR5'!$D1280,".",'Formulario PPGR5'!$E1280,".",'Formulario PPGR5'!$F1280))</f>
        <v/>
      </c>
      <c r="C1280" s="206"/>
      <c r="D1280" s="206" t="str">
        <f>IF('Formulario PPGR5'!$G1280="","",'Formulario PPGR1'!#REF!)</f>
        <v/>
      </c>
      <c r="E1280" s="206" t="str">
        <f>IF('Formulario PPGR5'!$G1280="","",'Formulario PPGR1'!#REF!)</f>
        <v/>
      </c>
      <c r="F1280" s="206" t="str">
        <f>IF('Formulario PPGR5'!$G1280="","",'Formulario PPGR1'!#REF!)</f>
        <v/>
      </c>
      <c r="G1280" s="701"/>
      <c r="H1280" s="701"/>
      <c r="I1280" s="734"/>
      <c r="J1280" s="701"/>
      <c r="K1280" s="698"/>
      <c r="L1280" s="701"/>
      <c r="M1280" s="211"/>
      <c r="N1280" s="211"/>
      <c r="O1280" s="212"/>
      <c r="P1280" s="213"/>
      <c r="Q1280" s="195"/>
      <c r="R1280" s="195"/>
      <c r="S1280" s="195"/>
      <c r="T1280" s="180"/>
      <c r="U1280" s="180"/>
      <c r="V1280" s="200"/>
    </row>
    <row r="1281" spans="2:22">
      <c r="B1281" s="206" t="str">
        <f>IF('Formulario PPGR5'!$G1281="","",CONCATENATE('Formulario PPGR5'!$C1281,".",'Formulario PPGR5'!$D1281,".",'Formulario PPGR5'!$E1281,".",'Formulario PPGR5'!$F1281))</f>
        <v/>
      </c>
      <c r="C1281" s="206"/>
      <c r="D1281" s="206" t="str">
        <f>IF('Formulario PPGR5'!$G1281="","",'Formulario PPGR1'!#REF!)</f>
        <v/>
      </c>
      <c r="E1281" s="206" t="str">
        <f>IF('Formulario PPGR5'!$G1281="","",'Formulario PPGR1'!#REF!)</f>
        <v/>
      </c>
      <c r="F1281" s="206" t="str">
        <f>IF('Formulario PPGR5'!$G1281="","",'Formulario PPGR1'!#REF!)</f>
        <v/>
      </c>
      <c r="G1281" s="701"/>
      <c r="H1281" s="701"/>
      <c r="I1281" s="734"/>
      <c r="J1281" s="701"/>
      <c r="K1281" s="698"/>
      <c r="L1281" s="701"/>
      <c r="M1281" s="211"/>
      <c r="N1281" s="211"/>
      <c r="O1281" s="212"/>
      <c r="P1281" s="213"/>
      <c r="Q1281" s="195"/>
      <c r="R1281" s="195"/>
      <c r="S1281" s="195"/>
      <c r="T1281" s="180"/>
      <c r="U1281" s="180"/>
      <c r="V1281" s="200"/>
    </row>
    <row r="1282" spans="2:22">
      <c r="B1282" s="206" t="str">
        <f>IF('Formulario PPGR5'!$G1282="","",CONCATENATE('Formulario PPGR5'!$C1282,".",'Formulario PPGR5'!$D1282,".",'Formulario PPGR5'!$E1282,".",'Formulario PPGR5'!$F1282))</f>
        <v/>
      </c>
      <c r="C1282" s="206"/>
      <c r="D1282" s="206" t="str">
        <f>IF('Formulario PPGR5'!$G1282="","",'Formulario PPGR1'!#REF!)</f>
        <v/>
      </c>
      <c r="E1282" s="206" t="str">
        <f>IF('Formulario PPGR5'!$G1282="","",'Formulario PPGR1'!#REF!)</f>
        <v/>
      </c>
      <c r="F1282" s="206" t="str">
        <f>IF('Formulario PPGR5'!$G1282="","",'Formulario PPGR1'!#REF!)</f>
        <v/>
      </c>
      <c r="G1282" s="701"/>
      <c r="H1282" s="701"/>
      <c r="I1282" s="734"/>
      <c r="J1282" s="701"/>
      <c r="K1282" s="698"/>
      <c r="L1282" s="701"/>
      <c r="M1282" s="211"/>
      <c r="N1282" s="211"/>
      <c r="O1282" s="212"/>
      <c r="P1282" s="213"/>
      <c r="Q1282" s="195"/>
      <c r="R1282" s="195"/>
      <c r="S1282" s="195"/>
      <c r="T1282" s="180"/>
      <c r="U1282" s="180"/>
      <c r="V1282" s="200"/>
    </row>
    <row r="1283" spans="2:22">
      <c r="B1283" s="206" t="str">
        <f>IF('Formulario PPGR5'!$G1283="","",CONCATENATE('Formulario PPGR5'!$C1283,".",'Formulario PPGR5'!$D1283,".",'Formulario PPGR5'!$E1283,".",'Formulario PPGR5'!$F1283))</f>
        <v/>
      </c>
      <c r="C1283" s="206"/>
      <c r="D1283" s="206" t="str">
        <f>IF('Formulario PPGR5'!$G1283="","",'Formulario PPGR1'!#REF!)</f>
        <v/>
      </c>
      <c r="E1283" s="206" t="str">
        <f>IF('Formulario PPGR5'!$G1283="","",'Formulario PPGR1'!#REF!)</f>
        <v/>
      </c>
      <c r="F1283" s="206" t="str">
        <f>IF('Formulario PPGR5'!$G1283="","",'Formulario PPGR1'!#REF!)</f>
        <v/>
      </c>
      <c r="G1283" s="701"/>
      <c r="H1283" s="701"/>
      <c r="I1283" s="734"/>
      <c r="J1283" s="701"/>
      <c r="K1283" s="698"/>
      <c r="L1283" s="701"/>
      <c r="M1283" s="211"/>
      <c r="N1283" s="211"/>
      <c r="O1283" s="212"/>
      <c r="P1283" s="213"/>
      <c r="Q1283" s="195"/>
      <c r="R1283" s="195"/>
      <c r="S1283" s="195"/>
      <c r="T1283" s="180"/>
      <c r="U1283" s="180"/>
      <c r="V1283" s="200"/>
    </row>
    <row r="1284" spans="2:22">
      <c r="B1284" s="206" t="str">
        <f>IF('Formulario PPGR5'!$G1284="","",CONCATENATE('Formulario PPGR5'!$C1284,".",'Formulario PPGR5'!$D1284,".",'Formulario PPGR5'!$E1284,".",'Formulario PPGR5'!$F1284))</f>
        <v/>
      </c>
      <c r="C1284" s="206"/>
      <c r="D1284" s="206" t="str">
        <f>IF('Formulario PPGR5'!$G1284="","",'Formulario PPGR1'!#REF!)</f>
        <v/>
      </c>
      <c r="E1284" s="206" t="str">
        <f>IF('Formulario PPGR5'!$G1284="","",'Formulario PPGR1'!#REF!)</f>
        <v/>
      </c>
      <c r="F1284" s="206" t="str">
        <f>IF('Formulario PPGR5'!$G1284="","",'Formulario PPGR1'!#REF!)</f>
        <v/>
      </c>
      <c r="G1284" s="701"/>
      <c r="H1284" s="701"/>
      <c r="I1284" s="734"/>
      <c r="J1284" s="701"/>
      <c r="K1284" s="698"/>
      <c r="L1284" s="701"/>
      <c r="M1284" s="211"/>
      <c r="N1284" s="211"/>
      <c r="O1284" s="212"/>
      <c r="P1284" s="213"/>
      <c r="Q1284" s="195"/>
      <c r="R1284" s="195"/>
      <c r="S1284" s="195"/>
      <c r="T1284" s="180"/>
      <c r="U1284" s="180"/>
      <c r="V1284" s="200"/>
    </row>
    <row r="1285" spans="2:22">
      <c r="B1285" s="206" t="str">
        <f>IF('Formulario PPGR5'!$G1285="","",CONCATENATE('Formulario PPGR5'!$C1285,".",'Formulario PPGR5'!$D1285,".",'Formulario PPGR5'!$E1285,".",'Formulario PPGR5'!$F1285))</f>
        <v/>
      </c>
      <c r="C1285" s="206"/>
      <c r="D1285" s="206" t="str">
        <f>IF('Formulario PPGR5'!$G1285="","",'Formulario PPGR1'!#REF!)</f>
        <v/>
      </c>
      <c r="E1285" s="206" t="str">
        <f>IF('Formulario PPGR5'!$G1285="","",'Formulario PPGR1'!#REF!)</f>
        <v/>
      </c>
      <c r="F1285" s="206" t="str">
        <f>IF('Formulario PPGR5'!$G1285="","",'Formulario PPGR1'!#REF!)</f>
        <v/>
      </c>
      <c r="G1285" s="701"/>
      <c r="H1285" s="701"/>
      <c r="I1285" s="734"/>
      <c r="J1285" s="701"/>
      <c r="K1285" s="698"/>
      <c r="L1285" s="701"/>
      <c r="M1285" s="211"/>
      <c r="N1285" s="211"/>
      <c r="O1285" s="212"/>
      <c r="P1285" s="213"/>
      <c r="Q1285" s="195"/>
      <c r="R1285" s="195"/>
      <c r="S1285" s="195"/>
      <c r="T1285" s="180"/>
      <c r="U1285" s="180"/>
      <c r="V1285" s="200"/>
    </row>
    <row r="1286" spans="2:22">
      <c r="B1286" s="206" t="str">
        <f>IF('Formulario PPGR5'!$G1286="","",CONCATENATE('Formulario PPGR5'!$C1286,".",'Formulario PPGR5'!$D1286,".",'Formulario PPGR5'!$E1286,".",'Formulario PPGR5'!$F1286))</f>
        <v/>
      </c>
      <c r="C1286" s="206"/>
      <c r="D1286" s="206" t="str">
        <f>IF('Formulario PPGR5'!$G1286="","",'Formulario PPGR1'!#REF!)</f>
        <v/>
      </c>
      <c r="E1286" s="206" t="str">
        <f>IF('Formulario PPGR5'!$G1286="","",'Formulario PPGR1'!#REF!)</f>
        <v/>
      </c>
      <c r="F1286" s="206" t="str">
        <f>IF('Formulario PPGR5'!$G1286="","",'Formulario PPGR1'!#REF!)</f>
        <v/>
      </c>
      <c r="G1286" s="701"/>
      <c r="H1286" s="701"/>
      <c r="I1286" s="734"/>
      <c r="J1286" s="701"/>
      <c r="K1286" s="698"/>
      <c r="L1286" s="701"/>
      <c r="M1286" s="211"/>
      <c r="N1286" s="211"/>
      <c r="O1286" s="212"/>
      <c r="P1286" s="213"/>
      <c r="Q1286" s="195"/>
      <c r="R1286" s="195"/>
      <c r="S1286" s="195"/>
      <c r="T1286" s="180"/>
      <c r="U1286" s="180"/>
      <c r="V1286" s="200"/>
    </row>
    <row r="1287" spans="2:22">
      <c r="B1287" s="206" t="str">
        <f>IF('Formulario PPGR5'!$G1287="","",CONCATENATE('Formulario PPGR5'!$C1287,".",'Formulario PPGR5'!$D1287,".",'Formulario PPGR5'!$E1287,".",'Formulario PPGR5'!$F1287))</f>
        <v/>
      </c>
      <c r="C1287" s="206"/>
      <c r="D1287" s="206" t="str">
        <f>IF('Formulario PPGR5'!$G1287="","",'Formulario PPGR1'!#REF!)</f>
        <v/>
      </c>
      <c r="E1287" s="206" t="str">
        <f>IF('Formulario PPGR5'!$G1287="","",'Formulario PPGR1'!#REF!)</f>
        <v/>
      </c>
      <c r="F1287" s="206" t="str">
        <f>IF('Formulario PPGR5'!$G1287="","",'Formulario PPGR1'!#REF!)</f>
        <v/>
      </c>
      <c r="G1287" s="701"/>
      <c r="H1287" s="701"/>
      <c r="I1287" s="734"/>
      <c r="J1287" s="701"/>
      <c r="K1287" s="698"/>
      <c r="L1287" s="701"/>
      <c r="M1287" s="211"/>
      <c r="N1287" s="211"/>
      <c r="O1287" s="212"/>
      <c r="P1287" s="213"/>
      <c r="Q1287" s="195"/>
      <c r="R1287" s="195"/>
      <c r="S1287" s="195"/>
      <c r="T1287" s="180"/>
      <c r="U1287" s="180"/>
      <c r="V1287" s="200"/>
    </row>
    <row r="1288" spans="2:22">
      <c r="B1288" s="206" t="str">
        <f>IF('Formulario PPGR5'!$G1288="","",CONCATENATE('Formulario PPGR5'!$C1288,".",'Formulario PPGR5'!$D1288,".",'Formulario PPGR5'!$E1288,".",'Formulario PPGR5'!$F1288))</f>
        <v/>
      </c>
      <c r="C1288" s="206"/>
      <c r="D1288" s="206" t="str">
        <f>IF('Formulario PPGR5'!$G1288="","",'Formulario PPGR1'!#REF!)</f>
        <v/>
      </c>
      <c r="E1288" s="206" t="str">
        <f>IF('Formulario PPGR5'!$G1288="","",'Formulario PPGR1'!#REF!)</f>
        <v/>
      </c>
      <c r="F1288" s="206" t="str">
        <f>IF('Formulario PPGR5'!$G1288="","",'Formulario PPGR1'!#REF!)</f>
        <v/>
      </c>
      <c r="G1288" s="701"/>
      <c r="H1288" s="701"/>
      <c r="I1288" s="734"/>
      <c r="J1288" s="701"/>
      <c r="K1288" s="698"/>
      <c r="L1288" s="701"/>
      <c r="M1288" s="211"/>
      <c r="N1288" s="211"/>
      <c r="O1288" s="212"/>
      <c r="P1288" s="213"/>
      <c r="Q1288" s="195"/>
      <c r="R1288" s="195"/>
      <c r="S1288" s="195"/>
      <c r="T1288" s="180"/>
      <c r="U1288" s="180"/>
      <c r="V1288" s="200"/>
    </row>
    <row r="1289" spans="2:22">
      <c r="B1289" s="206" t="str">
        <f>IF('Formulario PPGR5'!$G1289="","",CONCATENATE('Formulario PPGR5'!$C1289,".",'Formulario PPGR5'!$D1289,".",'Formulario PPGR5'!$E1289,".",'Formulario PPGR5'!$F1289))</f>
        <v/>
      </c>
      <c r="C1289" s="206"/>
      <c r="D1289" s="206" t="str">
        <f>IF('Formulario PPGR5'!$G1289="","",'Formulario PPGR1'!#REF!)</f>
        <v/>
      </c>
      <c r="E1289" s="206" t="str">
        <f>IF('Formulario PPGR5'!$G1289="","",'Formulario PPGR1'!#REF!)</f>
        <v/>
      </c>
      <c r="F1289" s="206" t="str">
        <f>IF('Formulario PPGR5'!$G1289="","",'Formulario PPGR1'!#REF!)</f>
        <v/>
      </c>
      <c r="G1289" s="701"/>
      <c r="H1289" s="701"/>
      <c r="I1289" s="734"/>
      <c r="J1289" s="701"/>
      <c r="K1289" s="698"/>
      <c r="L1289" s="701"/>
      <c r="M1289" s="211"/>
      <c r="N1289" s="211"/>
      <c r="O1289" s="212"/>
      <c r="P1289" s="213"/>
      <c r="Q1289" s="195"/>
      <c r="R1289" s="195"/>
      <c r="S1289" s="195"/>
      <c r="T1289" s="180"/>
      <c r="U1289" s="180"/>
      <c r="V1289" s="200"/>
    </row>
    <row r="1290" spans="2:22">
      <c r="B1290" s="206" t="str">
        <f>IF('Formulario PPGR5'!$G1290="","",CONCATENATE('Formulario PPGR5'!$C1290,".",'Formulario PPGR5'!$D1290,".",'Formulario PPGR5'!$E1290,".",'Formulario PPGR5'!$F1290))</f>
        <v/>
      </c>
      <c r="C1290" s="206"/>
      <c r="D1290" s="206" t="str">
        <f>IF('Formulario PPGR5'!$G1290="","",'Formulario PPGR1'!#REF!)</f>
        <v/>
      </c>
      <c r="E1290" s="206" t="str">
        <f>IF('Formulario PPGR5'!$G1290="","",'Formulario PPGR1'!#REF!)</f>
        <v/>
      </c>
      <c r="F1290" s="206" t="str">
        <f>IF('Formulario PPGR5'!$G1290="","",'Formulario PPGR1'!#REF!)</f>
        <v/>
      </c>
      <c r="G1290" s="701"/>
      <c r="H1290" s="701"/>
      <c r="I1290" s="734"/>
      <c r="J1290" s="701"/>
      <c r="K1290" s="698"/>
      <c r="L1290" s="701"/>
      <c r="M1290" s="211"/>
      <c r="N1290" s="211"/>
      <c r="O1290" s="212"/>
      <c r="P1290" s="213"/>
      <c r="Q1290" s="195"/>
      <c r="R1290" s="195"/>
      <c r="S1290" s="195"/>
      <c r="T1290" s="180"/>
      <c r="U1290" s="180"/>
      <c r="V1290" s="200"/>
    </row>
    <row r="1291" spans="2:22">
      <c r="B1291" s="206" t="str">
        <f>IF('Formulario PPGR5'!$G1291="","",CONCATENATE('Formulario PPGR5'!$C1291,".",'Formulario PPGR5'!$D1291,".",'Formulario PPGR5'!$E1291,".",'Formulario PPGR5'!$F1291))</f>
        <v/>
      </c>
      <c r="C1291" s="206"/>
      <c r="D1291" s="206" t="str">
        <f>IF('Formulario PPGR5'!$G1291="","",'Formulario PPGR1'!#REF!)</f>
        <v/>
      </c>
      <c r="E1291" s="206" t="str">
        <f>IF('Formulario PPGR5'!$G1291="","",'Formulario PPGR1'!#REF!)</f>
        <v/>
      </c>
      <c r="F1291" s="206" t="str">
        <f>IF('Formulario PPGR5'!$G1291="","",'Formulario PPGR1'!#REF!)</f>
        <v/>
      </c>
      <c r="G1291" s="701"/>
      <c r="H1291" s="701"/>
      <c r="I1291" s="734"/>
      <c r="J1291" s="701"/>
      <c r="K1291" s="698"/>
      <c r="L1291" s="701"/>
      <c r="M1291" s="211"/>
      <c r="N1291" s="211"/>
      <c r="O1291" s="212"/>
      <c r="P1291" s="213"/>
      <c r="Q1291" s="195"/>
      <c r="R1291" s="195"/>
      <c r="S1291" s="195"/>
      <c r="T1291" s="180"/>
      <c r="U1291" s="180"/>
      <c r="V1291" s="200"/>
    </row>
    <row r="1292" spans="2:22">
      <c r="B1292" s="206" t="str">
        <f>IF('Formulario PPGR5'!$G1292="","",CONCATENATE('Formulario PPGR5'!$C1292,".",'Formulario PPGR5'!$D1292,".",'Formulario PPGR5'!$E1292,".",'Formulario PPGR5'!$F1292))</f>
        <v/>
      </c>
      <c r="C1292" s="206"/>
      <c r="D1292" s="206" t="str">
        <f>IF('Formulario PPGR5'!$G1292="","",'Formulario PPGR1'!#REF!)</f>
        <v/>
      </c>
      <c r="E1292" s="206" t="str">
        <f>IF('Formulario PPGR5'!$G1292="","",'Formulario PPGR1'!#REF!)</f>
        <v/>
      </c>
      <c r="F1292" s="206" t="str">
        <f>IF('Formulario PPGR5'!$G1292="","",'Formulario PPGR1'!#REF!)</f>
        <v/>
      </c>
      <c r="G1292" s="701"/>
      <c r="H1292" s="701"/>
      <c r="I1292" s="734"/>
      <c r="J1292" s="701"/>
      <c r="K1292" s="698"/>
      <c r="L1292" s="701"/>
      <c r="M1292" s="211"/>
      <c r="N1292" s="211"/>
      <c r="O1292" s="212"/>
      <c r="P1292" s="213"/>
      <c r="Q1292" s="195"/>
      <c r="R1292" s="195"/>
      <c r="S1292" s="195"/>
      <c r="T1292" s="180"/>
      <c r="U1292" s="180"/>
      <c r="V1292" s="200"/>
    </row>
    <row r="1293" spans="2:22">
      <c r="B1293" s="206" t="str">
        <f>IF('Formulario PPGR5'!$G1293="","",CONCATENATE('Formulario PPGR5'!$C1293,".",'Formulario PPGR5'!$D1293,".",'Formulario PPGR5'!$E1293,".",'Formulario PPGR5'!$F1293))</f>
        <v/>
      </c>
      <c r="C1293" s="206"/>
      <c r="D1293" s="206" t="str">
        <f>IF('Formulario PPGR5'!$G1293="","",'Formulario PPGR1'!#REF!)</f>
        <v/>
      </c>
      <c r="E1293" s="206" t="str">
        <f>IF('Formulario PPGR5'!$G1293="","",'Formulario PPGR1'!#REF!)</f>
        <v/>
      </c>
      <c r="F1293" s="206" t="str">
        <f>IF('Formulario PPGR5'!$G1293="","",'Formulario PPGR1'!#REF!)</f>
        <v/>
      </c>
      <c r="G1293" s="701"/>
      <c r="H1293" s="701"/>
      <c r="I1293" s="734"/>
      <c r="J1293" s="701"/>
      <c r="K1293" s="698"/>
      <c r="L1293" s="701"/>
      <c r="M1293" s="211"/>
      <c r="N1293" s="211"/>
      <c r="O1293" s="212"/>
      <c r="P1293" s="213"/>
      <c r="Q1293" s="195"/>
      <c r="R1293" s="195"/>
      <c r="S1293" s="195"/>
      <c r="T1293" s="180"/>
      <c r="U1293" s="180"/>
      <c r="V1293" s="200"/>
    </row>
    <row r="1294" spans="2:22">
      <c r="B1294" s="206" t="str">
        <f>IF('Formulario PPGR5'!$G1294="","",CONCATENATE('Formulario PPGR5'!$C1294,".",'Formulario PPGR5'!$D1294,".",'Formulario PPGR5'!$E1294,".",'Formulario PPGR5'!$F1294))</f>
        <v/>
      </c>
      <c r="C1294" s="206"/>
      <c r="D1294" s="206" t="str">
        <f>IF('Formulario PPGR5'!$G1294="","",'Formulario PPGR1'!#REF!)</f>
        <v/>
      </c>
      <c r="E1294" s="206" t="str">
        <f>IF('Formulario PPGR5'!$G1294="","",'Formulario PPGR1'!#REF!)</f>
        <v/>
      </c>
      <c r="F1294" s="206" t="str">
        <f>IF('Formulario PPGR5'!$G1294="","",'Formulario PPGR1'!#REF!)</f>
        <v/>
      </c>
      <c r="G1294" s="701"/>
      <c r="H1294" s="701"/>
      <c r="I1294" s="734"/>
      <c r="J1294" s="701"/>
      <c r="K1294" s="698"/>
      <c r="L1294" s="701"/>
      <c r="M1294" s="211"/>
      <c r="N1294" s="211"/>
      <c r="O1294" s="212"/>
      <c r="P1294" s="213"/>
      <c r="Q1294" s="195"/>
      <c r="R1294" s="195"/>
      <c r="S1294" s="195"/>
      <c r="T1294" s="180"/>
      <c r="U1294" s="180"/>
      <c r="V1294" s="200"/>
    </row>
    <row r="1295" spans="2:22">
      <c r="B1295" s="206" t="str">
        <f>IF('Formulario PPGR5'!$G1295="","",CONCATENATE('Formulario PPGR5'!$C1295,".",'Formulario PPGR5'!$D1295,".",'Formulario PPGR5'!$E1295,".",'Formulario PPGR5'!$F1295))</f>
        <v/>
      </c>
      <c r="C1295" s="206"/>
      <c r="D1295" s="206" t="str">
        <f>IF('Formulario PPGR5'!$G1295="","",'Formulario PPGR1'!#REF!)</f>
        <v/>
      </c>
      <c r="E1295" s="206" t="str">
        <f>IF('Formulario PPGR5'!$G1295="","",'Formulario PPGR1'!#REF!)</f>
        <v/>
      </c>
      <c r="F1295" s="206" t="str">
        <f>IF('Formulario PPGR5'!$G1295="","",'Formulario PPGR1'!#REF!)</f>
        <v/>
      </c>
      <c r="G1295" s="701"/>
      <c r="H1295" s="701"/>
      <c r="I1295" s="734"/>
      <c r="J1295" s="701"/>
      <c r="K1295" s="698"/>
      <c r="L1295" s="701"/>
      <c r="M1295" s="211"/>
      <c r="N1295" s="211"/>
      <c r="O1295" s="212"/>
      <c r="P1295" s="213"/>
      <c r="Q1295" s="195"/>
      <c r="R1295" s="195"/>
      <c r="S1295" s="195"/>
      <c r="T1295" s="180"/>
      <c r="U1295" s="180"/>
      <c r="V1295" s="200"/>
    </row>
    <row r="1296" spans="2:22">
      <c r="B1296" s="206" t="str">
        <f>IF('Formulario PPGR5'!$G1296="","",CONCATENATE('Formulario PPGR5'!$C1296,".",'Formulario PPGR5'!$D1296,".",'Formulario PPGR5'!$E1296,".",'Formulario PPGR5'!$F1296))</f>
        <v/>
      </c>
      <c r="C1296" s="206"/>
      <c r="D1296" s="206" t="str">
        <f>IF('Formulario PPGR5'!$G1296="","",'Formulario PPGR1'!#REF!)</f>
        <v/>
      </c>
      <c r="E1296" s="206" t="str">
        <f>IF('Formulario PPGR5'!$G1296="","",'Formulario PPGR1'!#REF!)</f>
        <v/>
      </c>
      <c r="F1296" s="206" t="str">
        <f>IF('Formulario PPGR5'!$G1296="","",'Formulario PPGR1'!#REF!)</f>
        <v/>
      </c>
      <c r="G1296" s="701"/>
      <c r="H1296" s="701"/>
      <c r="I1296" s="734"/>
      <c r="J1296" s="701"/>
      <c r="K1296" s="698"/>
      <c r="L1296" s="701"/>
      <c r="M1296" s="211"/>
      <c r="N1296" s="211"/>
      <c r="O1296" s="212"/>
      <c r="P1296" s="213"/>
      <c r="Q1296" s="195"/>
      <c r="R1296" s="195"/>
      <c r="S1296" s="195"/>
      <c r="T1296" s="180"/>
      <c r="U1296" s="180"/>
      <c r="V1296" s="200"/>
    </row>
    <row r="1297" spans="2:22">
      <c r="B1297" s="206" t="str">
        <f>IF('Formulario PPGR5'!$G1297="","",CONCATENATE('Formulario PPGR5'!$C1297,".",'Formulario PPGR5'!$D1297,".",'Formulario PPGR5'!$E1297,".",'Formulario PPGR5'!$F1297))</f>
        <v/>
      </c>
      <c r="C1297" s="206"/>
      <c r="D1297" s="206" t="str">
        <f>IF('Formulario PPGR5'!$G1297="","",'Formulario PPGR1'!#REF!)</f>
        <v/>
      </c>
      <c r="E1297" s="206" t="str">
        <f>IF('Formulario PPGR5'!$G1297="","",'Formulario PPGR1'!#REF!)</f>
        <v/>
      </c>
      <c r="F1297" s="206" t="str">
        <f>IF('Formulario PPGR5'!$G1297="","",'Formulario PPGR1'!#REF!)</f>
        <v/>
      </c>
      <c r="G1297" s="701"/>
      <c r="H1297" s="701"/>
      <c r="I1297" s="734"/>
      <c r="J1297" s="701"/>
      <c r="K1297" s="698"/>
      <c r="L1297" s="701"/>
      <c r="M1297" s="211"/>
      <c r="N1297" s="211"/>
      <c r="O1297" s="212"/>
      <c r="P1297" s="213"/>
      <c r="Q1297" s="195"/>
      <c r="R1297" s="195"/>
      <c r="S1297" s="195"/>
      <c r="T1297" s="180"/>
      <c r="U1297" s="180"/>
      <c r="V1297" s="200"/>
    </row>
    <row r="1298" spans="2:22">
      <c r="B1298" s="206" t="str">
        <f>IF('Formulario PPGR5'!$G1298="","",CONCATENATE('Formulario PPGR5'!$C1298,".",'Formulario PPGR5'!$D1298,".",'Formulario PPGR5'!$E1298,".",'Formulario PPGR5'!$F1298))</f>
        <v/>
      </c>
      <c r="C1298" s="206"/>
      <c r="D1298" s="206" t="str">
        <f>IF('Formulario PPGR5'!$G1298="","",'Formulario PPGR1'!#REF!)</f>
        <v/>
      </c>
      <c r="E1298" s="206" t="str">
        <f>IF('Formulario PPGR5'!$G1298="","",'Formulario PPGR1'!#REF!)</f>
        <v/>
      </c>
      <c r="F1298" s="206" t="str">
        <f>IF('Formulario PPGR5'!$G1298="","",'Formulario PPGR1'!#REF!)</f>
        <v/>
      </c>
      <c r="G1298" s="701"/>
      <c r="H1298" s="701"/>
      <c r="I1298" s="734"/>
      <c r="J1298" s="701"/>
      <c r="K1298" s="698"/>
      <c r="L1298" s="701"/>
      <c r="M1298" s="211"/>
      <c r="N1298" s="211"/>
      <c r="O1298" s="212"/>
      <c r="P1298" s="213"/>
      <c r="Q1298" s="195"/>
      <c r="R1298" s="195"/>
      <c r="S1298" s="195"/>
      <c r="T1298" s="180"/>
      <c r="U1298" s="180"/>
      <c r="V1298" s="200"/>
    </row>
    <row r="1299" spans="2:22">
      <c r="B1299" s="206" t="str">
        <f>IF('Formulario PPGR5'!$G1299="","",CONCATENATE('Formulario PPGR5'!$C1299,".",'Formulario PPGR5'!$D1299,".",'Formulario PPGR5'!$E1299,".",'Formulario PPGR5'!$F1299))</f>
        <v/>
      </c>
      <c r="C1299" s="206"/>
      <c r="D1299" s="206" t="str">
        <f>IF('Formulario PPGR5'!$G1299="","",'Formulario PPGR1'!#REF!)</f>
        <v/>
      </c>
      <c r="E1299" s="206" t="str">
        <f>IF('Formulario PPGR5'!$G1299="","",'Formulario PPGR1'!#REF!)</f>
        <v/>
      </c>
      <c r="F1299" s="206" t="str">
        <f>IF('Formulario PPGR5'!$G1299="","",'Formulario PPGR1'!#REF!)</f>
        <v/>
      </c>
      <c r="G1299" s="701"/>
      <c r="H1299" s="701"/>
      <c r="I1299" s="734"/>
      <c r="J1299" s="701"/>
      <c r="K1299" s="698"/>
      <c r="L1299" s="701"/>
      <c r="M1299" s="211"/>
      <c r="N1299" s="211"/>
      <c r="O1299" s="212"/>
      <c r="P1299" s="213"/>
      <c r="Q1299" s="195"/>
      <c r="R1299" s="195"/>
      <c r="S1299" s="195"/>
      <c r="T1299" s="180"/>
      <c r="U1299" s="180"/>
      <c r="V1299" s="200"/>
    </row>
    <row r="1300" spans="2:22">
      <c r="B1300" s="206" t="str">
        <f>IF('Formulario PPGR5'!$G1300="","",CONCATENATE('Formulario PPGR5'!$C1300,".",'Formulario PPGR5'!$D1300,".",'Formulario PPGR5'!$E1300,".",'Formulario PPGR5'!$F1300))</f>
        <v/>
      </c>
      <c r="C1300" s="206"/>
      <c r="D1300" s="206" t="str">
        <f>IF('Formulario PPGR5'!$G1300="","",'Formulario PPGR1'!#REF!)</f>
        <v/>
      </c>
      <c r="E1300" s="206" t="str">
        <f>IF('Formulario PPGR5'!$G1300="","",'Formulario PPGR1'!#REF!)</f>
        <v/>
      </c>
      <c r="F1300" s="206" t="str">
        <f>IF('Formulario PPGR5'!$G1300="","",'Formulario PPGR1'!#REF!)</f>
        <v/>
      </c>
      <c r="G1300" s="701"/>
      <c r="H1300" s="701"/>
      <c r="I1300" s="734"/>
      <c r="J1300" s="701"/>
      <c r="K1300" s="698"/>
      <c r="L1300" s="701"/>
      <c r="M1300" s="211"/>
      <c r="N1300" s="211"/>
      <c r="O1300" s="212"/>
      <c r="P1300" s="213"/>
      <c r="Q1300" s="195"/>
      <c r="R1300" s="195"/>
      <c r="S1300" s="195"/>
      <c r="T1300" s="180"/>
      <c r="U1300" s="180"/>
      <c r="V1300" s="200"/>
    </row>
    <row r="1301" spans="2:22">
      <c r="B1301" s="206" t="str">
        <f>IF('Formulario PPGR5'!$G1301="","",CONCATENATE('Formulario PPGR5'!$C1301,".",'Formulario PPGR5'!$D1301,".",'Formulario PPGR5'!$E1301,".",'Formulario PPGR5'!$F1301))</f>
        <v/>
      </c>
      <c r="C1301" s="206"/>
      <c r="D1301" s="206" t="str">
        <f>IF('Formulario PPGR5'!$G1301="","",'Formulario PPGR1'!#REF!)</f>
        <v/>
      </c>
      <c r="E1301" s="206" t="str">
        <f>IF('Formulario PPGR5'!$G1301="","",'Formulario PPGR1'!#REF!)</f>
        <v/>
      </c>
      <c r="F1301" s="206" t="str">
        <f>IF('Formulario PPGR5'!$G1301="","",'Formulario PPGR1'!#REF!)</f>
        <v/>
      </c>
      <c r="G1301" s="701"/>
      <c r="H1301" s="701"/>
      <c r="I1301" s="734"/>
      <c r="J1301" s="701"/>
      <c r="K1301" s="698"/>
      <c r="L1301" s="701"/>
      <c r="M1301" s="211"/>
      <c r="N1301" s="211"/>
      <c r="O1301" s="212"/>
      <c r="P1301" s="213"/>
      <c r="Q1301" s="195"/>
      <c r="R1301" s="195"/>
      <c r="S1301" s="195"/>
      <c r="T1301" s="180"/>
      <c r="U1301" s="180"/>
      <c r="V1301" s="200"/>
    </row>
    <row r="1302" spans="2:22">
      <c r="B1302" s="206" t="str">
        <f>IF('Formulario PPGR5'!$G1302="","",CONCATENATE('Formulario PPGR5'!$C1302,".",'Formulario PPGR5'!$D1302,".",'Formulario PPGR5'!$E1302,".",'Formulario PPGR5'!$F1302))</f>
        <v/>
      </c>
      <c r="C1302" s="206"/>
      <c r="D1302" s="206" t="str">
        <f>IF('Formulario PPGR5'!$G1302="","",'Formulario PPGR1'!#REF!)</f>
        <v/>
      </c>
      <c r="E1302" s="206" t="str">
        <f>IF('Formulario PPGR5'!$G1302="","",'Formulario PPGR1'!#REF!)</f>
        <v/>
      </c>
      <c r="F1302" s="206" t="str">
        <f>IF('Formulario PPGR5'!$G1302="","",'Formulario PPGR1'!#REF!)</f>
        <v/>
      </c>
      <c r="G1302" s="701"/>
      <c r="H1302" s="701"/>
      <c r="I1302" s="734"/>
      <c r="J1302" s="701"/>
      <c r="K1302" s="698"/>
      <c r="L1302" s="701"/>
      <c r="M1302" s="211"/>
      <c r="N1302" s="211"/>
      <c r="O1302" s="212"/>
      <c r="P1302" s="213"/>
      <c r="Q1302" s="195"/>
      <c r="R1302" s="195"/>
      <c r="S1302" s="195"/>
      <c r="T1302" s="180"/>
      <c r="U1302" s="180"/>
      <c r="V1302" s="200"/>
    </row>
    <row r="1303" spans="2:22">
      <c r="B1303" s="206" t="str">
        <f>IF('Formulario PPGR5'!$G1303="","",CONCATENATE('Formulario PPGR5'!$C1303,".",'Formulario PPGR5'!$D1303,".",'Formulario PPGR5'!$E1303,".",'Formulario PPGR5'!$F1303))</f>
        <v/>
      </c>
      <c r="C1303" s="206"/>
      <c r="D1303" s="206" t="str">
        <f>IF('Formulario PPGR5'!$G1303="","",'Formulario PPGR1'!#REF!)</f>
        <v/>
      </c>
      <c r="E1303" s="206" t="str">
        <f>IF('Formulario PPGR5'!$G1303="","",'Formulario PPGR1'!#REF!)</f>
        <v/>
      </c>
      <c r="F1303" s="206" t="str">
        <f>IF('Formulario PPGR5'!$G1303="","",'Formulario PPGR1'!#REF!)</f>
        <v/>
      </c>
      <c r="G1303" s="701"/>
      <c r="H1303" s="701"/>
      <c r="I1303" s="734"/>
      <c r="J1303" s="701"/>
      <c r="K1303" s="698"/>
      <c r="L1303" s="701"/>
      <c r="M1303" s="211"/>
      <c r="N1303" s="211"/>
      <c r="O1303" s="212"/>
      <c r="P1303" s="213"/>
      <c r="Q1303" s="195"/>
      <c r="R1303" s="195"/>
      <c r="S1303" s="195"/>
      <c r="T1303" s="180"/>
      <c r="U1303" s="180"/>
      <c r="V1303" s="200"/>
    </row>
    <row r="1304" spans="2:22">
      <c r="B1304" s="206" t="str">
        <f>IF('Formulario PPGR5'!$G1304="","",CONCATENATE('Formulario PPGR5'!$C1304,".",'Formulario PPGR5'!$D1304,".",'Formulario PPGR5'!$E1304,".",'Formulario PPGR5'!$F1304))</f>
        <v/>
      </c>
      <c r="C1304" s="206"/>
      <c r="D1304" s="206" t="str">
        <f>IF('Formulario PPGR5'!$G1304="","",'Formulario PPGR1'!#REF!)</f>
        <v/>
      </c>
      <c r="E1304" s="206" t="str">
        <f>IF('Formulario PPGR5'!$G1304="","",'Formulario PPGR1'!#REF!)</f>
        <v/>
      </c>
      <c r="F1304" s="206" t="str">
        <f>IF('Formulario PPGR5'!$G1304="","",'Formulario PPGR1'!#REF!)</f>
        <v/>
      </c>
      <c r="G1304" s="701"/>
      <c r="H1304" s="701"/>
      <c r="I1304" s="734"/>
      <c r="J1304" s="701"/>
      <c r="K1304" s="698"/>
      <c r="L1304" s="701"/>
      <c r="M1304" s="211"/>
      <c r="N1304" s="211"/>
      <c r="O1304" s="212"/>
      <c r="P1304" s="213"/>
      <c r="Q1304" s="195"/>
      <c r="R1304" s="195"/>
      <c r="S1304" s="195"/>
      <c r="T1304" s="180"/>
      <c r="U1304" s="180"/>
      <c r="V1304" s="200"/>
    </row>
    <row r="1305" spans="2:22">
      <c r="B1305" s="206" t="str">
        <f>IF('Formulario PPGR5'!$G1305="","",CONCATENATE('Formulario PPGR5'!$C1305,".",'Formulario PPGR5'!$D1305,".",'Formulario PPGR5'!$E1305,".",'Formulario PPGR5'!$F1305))</f>
        <v/>
      </c>
      <c r="C1305" s="206"/>
      <c r="D1305" s="206" t="str">
        <f>IF('Formulario PPGR5'!$G1305="","",'Formulario PPGR1'!#REF!)</f>
        <v/>
      </c>
      <c r="E1305" s="206" t="str">
        <f>IF('Formulario PPGR5'!$G1305="","",'Formulario PPGR1'!#REF!)</f>
        <v/>
      </c>
      <c r="F1305" s="206" t="str">
        <f>IF('Formulario PPGR5'!$G1305="","",'Formulario PPGR1'!#REF!)</f>
        <v/>
      </c>
      <c r="G1305" s="701"/>
      <c r="H1305" s="701"/>
      <c r="I1305" s="734"/>
      <c r="J1305" s="701"/>
      <c r="K1305" s="698"/>
      <c r="L1305" s="701"/>
      <c r="M1305" s="211"/>
      <c r="N1305" s="211"/>
      <c r="O1305" s="212"/>
      <c r="P1305" s="213"/>
      <c r="Q1305" s="195"/>
      <c r="R1305" s="195"/>
      <c r="S1305" s="195"/>
      <c r="T1305" s="180"/>
      <c r="U1305" s="180"/>
      <c r="V1305" s="200"/>
    </row>
    <row r="1306" spans="2:22">
      <c r="B1306" s="206" t="str">
        <f>IF('Formulario PPGR5'!$G1306="","",CONCATENATE('Formulario PPGR5'!$C1306,".",'Formulario PPGR5'!$D1306,".",'Formulario PPGR5'!$E1306,".",'Formulario PPGR5'!$F1306))</f>
        <v/>
      </c>
      <c r="C1306" s="206"/>
      <c r="D1306" s="206" t="str">
        <f>IF('Formulario PPGR5'!$G1306="","",'Formulario PPGR1'!#REF!)</f>
        <v/>
      </c>
      <c r="E1306" s="206" t="str">
        <f>IF('Formulario PPGR5'!$G1306="","",'Formulario PPGR1'!#REF!)</f>
        <v/>
      </c>
      <c r="F1306" s="206" t="str">
        <f>IF('Formulario PPGR5'!$G1306="","",'Formulario PPGR1'!#REF!)</f>
        <v/>
      </c>
      <c r="G1306" s="701"/>
      <c r="H1306" s="701"/>
      <c r="I1306" s="734"/>
      <c r="J1306" s="701"/>
      <c r="K1306" s="698"/>
      <c r="L1306" s="701"/>
      <c r="M1306" s="211"/>
      <c r="N1306" s="211"/>
      <c r="O1306" s="212"/>
      <c r="P1306" s="213"/>
      <c r="Q1306" s="195"/>
      <c r="R1306" s="195"/>
      <c r="S1306" s="195"/>
      <c r="T1306" s="180"/>
      <c r="U1306" s="180"/>
      <c r="V1306" s="200"/>
    </row>
    <row r="1307" spans="2:22">
      <c r="B1307" s="206" t="str">
        <f>IF('Formulario PPGR5'!$G1307="","",CONCATENATE('Formulario PPGR5'!$C1307,".",'Formulario PPGR5'!$D1307,".",'Formulario PPGR5'!$E1307,".",'Formulario PPGR5'!$F1307))</f>
        <v/>
      </c>
      <c r="C1307" s="206"/>
      <c r="D1307" s="206" t="str">
        <f>IF('Formulario PPGR5'!$G1307="","",'Formulario PPGR1'!#REF!)</f>
        <v/>
      </c>
      <c r="E1307" s="206" t="str">
        <f>IF('Formulario PPGR5'!$G1307="","",'Formulario PPGR1'!#REF!)</f>
        <v/>
      </c>
      <c r="F1307" s="206" t="str">
        <f>IF('Formulario PPGR5'!$G1307="","",'Formulario PPGR1'!#REF!)</f>
        <v/>
      </c>
      <c r="G1307" s="701"/>
      <c r="H1307" s="701"/>
      <c r="I1307" s="734"/>
      <c r="J1307" s="701"/>
      <c r="K1307" s="698"/>
      <c r="L1307" s="701"/>
      <c r="M1307" s="211"/>
      <c r="N1307" s="211"/>
      <c r="O1307" s="212"/>
      <c r="P1307" s="213"/>
      <c r="Q1307" s="195"/>
      <c r="R1307" s="195"/>
      <c r="S1307" s="195"/>
      <c r="T1307" s="180"/>
      <c r="U1307" s="180"/>
      <c r="V1307" s="200"/>
    </row>
    <row r="1308" spans="2:22">
      <c r="B1308" s="206" t="str">
        <f>IF('Formulario PPGR5'!$G1308="","",CONCATENATE('Formulario PPGR5'!$C1308,".",'Formulario PPGR5'!$D1308,".",'Formulario PPGR5'!$E1308,".",'Formulario PPGR5'!$F1308))</f>
        <v/>
      </c>
      <c r="C1308" s="206"/>
      <c r="D1308" s="206" t="str">
        <f>IF('Formulario PPGR5'!$G1308="","",'Formulario PPGR1'!#REF!)</f>
        <v/>
      </c>
      <c r="E1308" s="206" t="str">
        <f>IF('Formulario PPGR5'!$G1308="","",'Formulario PPGR1'!#REF!)</f>
        <v/>
      </c>
      <c r="F1308" s="206" t="str">
        <f>IF('Formulario PPGR5'!$G1308="","",'Formulario PPGR1'!#REF!)</f>
        <v/>
      </c>
      <c r="G1308" s="701"/>
      <c r="H1308" s="701"/>
      <c r="I1308" s="734"/>
      <c r="J1308" s="701"/>
      <c r="K1308" s="698"/>
      <c r="L1308" s="701"/>
      <c r="M1308" s="211"/>
      <c r="N1308" s="211"/>
      <c r="O1308" s="212"/>
      <c r="P1308" s="213"/>
      <c r="Q1308" s="195"/>
      <c r="R1308" s="195"/>
      <c r="S1308" s="195"/>
      <c r="T1308" s="180"/>
      <c r="U1308" s="180"/>
      <c r="V1308" s="200"/>
    </row>
    <row r="1309" spans="2:22">
      <c r="B1309" s="206" t="str">
        <f>IF('Formulario PPGR5'!$G1309="","",CONCATENATE('Formulario PPGR5'!$C1309,".",'Formulario PPGR5'!$D1309,".",'Formulario PPGR5'!$E1309,".",'Formulario PPGR5'!$F1309))</f>
        <v/>
      </c>
      <c r="C1309" s="206"/>
      <c r="D1309" s="206" t="str">
        <f>IF('Formulario PPGR5'!$G1309="","",'Formulario PPGR1'!#REF!)</f>
        <v/>
      </c>
      <c r="E1309" s="206" t="str">
        <f>IF('Formulario PPGR5'!$G1309="","",'Formulario PPGR1'!#REF!)</f>
        <v/>
      </c>
      <c r="F1309" s="206" t="str">
        <f>IF('Formulario PPGR5'!$G1309="","",'Formulario PPGR1'!#REF!)</f>
        <v/>
      </c>
      <c r="G1309" s="701"/>
      <c r="H1309" s="701"/>
      <c r="I1309" s="734"/>
      <c r="J1309" s="701"/>
      <c r="K1309" s="698"/>
      <c r="L1309" s="701"/>
      <c r="M1309" s="211"/>
      <c r="N1309" s="211"/>
      <c r="O1309" s="212"/>
      <c r="P1309" s="213"/>
      <c r="Q1309" s="195"/>
      <c r="R1309" s="195"/>
      <c r="S1309" s="195"/>
      <c r="T1309" s="180"/>
      <c r="U1309" s="180"/>
      <c r="V1309" s="200"/>
    </row>
    <row r="1310" spans="2:22">
      <c r="B1310" s="206" t="str">
        <f>IF('Formulario PPGR5'!$G1310="","",CONCATENATE('Formulario PPGR5'!$C1310,".",'Formulario PPGR5'!$D1310,".",'Formulario PPGR5'!$E1310,".",'Formulario PPGR5'!$F1310))</f>
        <v/>
      </c>
      <c r="C1310" s="206"/>
      <c r="D1310" s="206" t="str">
        <f>IF('Formulario PPGR5'!$G1310="","",'Formulario PPGR1'!#REF!)</f>
        <v/>
      </c>
      <c r="E1310" s="206" t="str">
        <f>IF('Formulario PPGR5'!$G1310="","",'Formulario PPGR1'!#REF!)</f>
        <v/>
      </c>
      <c r="F1310" s="206" t="str">
        <f>IF('Formulario PPGR5'!$G1310="","",'Formulario PPGR1'!#REF!)</f>
        <v/>
      </c>
      <c r="G1310" s="701"/>
      <c r="H1310" s="701"/>
      <c r="I1310" s="734"/>
      <c r="J1310" s="701"/>
      <c r="K1310" s="698"/>
      <c r="L1310" s="701"/>
      <c r="M1310" s="211"/>
      <c r="N1310" s="211"/>
      <c r="O1310" s="212"/>
      <c r="P1310" s="213"/>
      <c r="Q1310" s="195"/>
      <c r="R1310" s="195"/>
      <c r="S1310" s="195"/>
      <c r="T1310" s="180"/>
      <c r="U1310" s="180"/>
      <c r="V1310" s="200"/>
    </row>
    <row r="1311" spans="2:22">
      <c r="B1311" s="206" t="str">
        <f>IF('Formulario PPGR5'!$G1311="","",CONCATENATE('Formulario PPGR5'!$C1311,".",'Formulario PPGR5'!$D1311,".",'Formulario PPGR5'!$E1311,".",'Formulario PPGR5'!$F1311))</f>
        <v/>
      </c>
      <c r="C1311" s="206"/>
      <c r="D1311" s="206" t="str">
        <f>IF('Formulario PPGR5'!$G1311="","",'Formulario PPGR1'!#REF!)</f>
        <v/>
      </c>
      <c r="E1311" s="206" t="str">
        <f>IF('Formulario PPGR5'!$G1311="","",'Formulario PPGR1'!#REF!)</f>
        <v/>
      </c>
      <c r="F1311" s="206" t="str">
        <f>IF('Formulario PPGR5'!$G1311="","",'Formulario PPGR1'!#REF!)</f>
        <v/>
      </c>
      <c r="G1311" s="701"/>
      <c r="H1311" s="701"/>
      <c r="I1311" s="734"/>
      <c r="J1311" s="701"/>
      <c r="K1311" s="698"/>
      <c r="L1311" s="701"/>
      <c r="M1311" s="211"/>
      <c r="N1311" s="211"/>
      <c r="O1311" s="212"/>
      <c r="P1311" s="213"/>
      <c r="Q1311" s="195"/>
      <c r="R1311" s="195"/>
      <c r="S1311" s="195"/>
      <c r="T1311" s="180"/>
      <c r="U1311" s="180"/>
      <c r="V1311" s="200"/>
    </row>
    <row r="1312" spans="2:22">
      <c r="B1312" s="206" t="str">
        <f>IF('Formulario PPGR5'!$G1312="","",CONCATENATE('Formulario PPGR5'!$C1312,".",'Formulario PPGR5'!$D1312,".",'Formulario PPGR5'!$E1312,".",'Formulario PPGR5'!$F1312))</f>
        <v/>
      </c>
      <c r="C1312" s="206"/>
      <c r="D1312" s="206" t="str">
        <f>IF('Formulario PPGR5'!$G1312="","",'Formulario PPGR1'!#REF!)</f>
        <v/>
      </c>
      <c r="E1312" s="206" t="str">
        <f>IF('Formulario PPGR5'!$G1312="","",'Formulario PPGR1'!#REF!)</f>
        <v/>
      </c>
      <c r="F1312" s="206" t="str">
        <f>IF('Formulario PPGR5'!$G1312="","",'Formulario PPGR1'!#REF!)</f>
        <v/>
      </c>
      <c r="G1312" s="701"/>
      <c r="H1312" s="701"/>
      <c r="I1312" s="734"/>
      <c r="J1312" s="701"/>
      <c r="K1312" s="698"/>
      <c r="L1312" s="701"/>
      <c r="M1312" s="211"/>
      <c r="N1312" s="211"/>
      <c r="O1312" s="212"/>
      <c r="P1312" s="213"/>
      <c r="Q1312" s="195"/>
      <c r="R1312" s="195"/>
      <c r="S1312" s="195"/>
      <c r="T1312" s="180"/>
      <c r="U1312" s="180"/>
      <c r="V1312" s="200"/>
    </row>
    <row r="1313" spans="2:22">
      <c r="B1313" s="206" t="str">
        <f>IF('Formulario PPGR5'!$G1313="","",CONCATENATE('Formulario PPGR5'!$C1313,".",'Formulario PPGR5'!$D1313,".",'Formulario PPGR5'!$E1313,".",'Formulario PPGR5'!$F1313))</f>
        <v/>
      </c>
      <c r="C1313" s="206"/>
      <c r="D1313" s="206" t="str">
        <f>IF('Formulario PPGR5'!$G1313="","",'Formulario PPGR1'!#REF!)</f>
        <v/>
      </c>
      <c r="E1313" s="206" t="str">
        <f>IF('Formulario PPGR5'!$G1313="","",'Formulario PPGR1'!#REF!)</f>
        <v/>
      </c>
      <c r="F1313" s="206" t="str">
        <f>IF('Formulario PPGR5'!$G1313="","",'Formulario PPGR1'!#REF!)</f>
        <v/>
      </c>
      <c r="G1313" s="701"/>
      <c r="H1313" s="701"/>
      <c r="I1313" s="734"/>
      <c r="J1313" s="701"/>
      <c r="K1313" s="698"/>
      <c r="L1313" s="701"/>
      <c r="M1313" s="211"/>
      <c r="N1313" s="211"/>
      <c r="O1313" s="212"/>
      <c r="P1313" s="213"/>
      <c r="Q1313" s="195"/>
      <c r="R1313" s="195"/>
      <c r="S1313" s="195"/>
      <c r="T1313" s="180"/>
      <c r="U1313" s="180"/>
      <c r="V1313" s="200"/>
    </row>
    <row r="1314" spans="2:22">
      <c r="B1314" s="206" t="str">
        <f>IF('Formulario PPGR5'!$G1314="","",CONCATENATE('Formulario PPGR5'!$C1314,".",'Formulario PPGR5'!$D1314,".",'Formulario PPGR5'!$E1314,".",'Formulario PPGR5'!$F1314))</f>
        <v/>
      </c>
      <c r="C1314" s="206"/>
      <c r="D1314" s="206" t="str">
        <f>IF('Formulario PPGR5'!$G1314="","",'Formulario PPGR1'!#REF!)</f>
        <v/>
      </c>
      <c r="E1314" s="206" t="str">
        <f>IF('Formulario PPGR5'!$G1314="","",'Formulario PPGR1'!#REF!)</f>
        <v/>
      </c>
      <c r="F1314" s="206" t="str">
        <f>IF('Formulario PPGR5'!$G1314="","",'Formulario PPGR1'!#REF!)</f>
        <v/>
      </c>
      <c r="G1314" s="701"/>
      <c r="H1314" s="701"/>
      <c r="I1314" s="734"/>
      <c r="J1314" s="701"/>
      <c r="K1314" s="698"/>
      <c r="L1314" s="701"/>
      <c r="M1314" s="211"/>
      <c r="N1314" s="211"/>
      <c r="O1314" s="212"/>
      <c r="P1314" s="213"/>
      <c r="Q1314" s="195"/>
      <c r="R1314" s="195"/>
      <c r="S1314" s="195"/>
      <c r="T1314" s="180"/>
      <c r="U1314" s="180"/>
      <c r="V1314" s="200"/>
    </row>
    <row r="1315" spans="2:22">
      <c r="B1315" s="206" t="str">
        <f>IF('Formulario PPGR5'!$G1315="","",CONCATENATE('Formulario PPGR5'!$C1315,".",'Formulario PPGR5'!$D1315,".",'Formulario PPGR5'!$E1315,".",'Formulario PPGR5'!$F1315))</f>
        <v/>
      </c>
      <c r="C1315" s="206"/>
      <c r="D1315" s="206" t="str">
        <f>IF('Formulario PPGR5'!$G1315="","",'Formulario PPGR1'!#REF!)</f>
        <v/>
      </c>
      <c r="E1315" s="206" t="str">
        <f>IF('Formulario PPGR5'!$G1315="","",'Formulario PPGR1'!#REF!)</f>
        <v/>
      </c>
      <c r="F1315" s="206" t="str">
        <f>IF('Formulario PPGR5'!$G1315="","",'Formulario PPGR1'!#REF!)</f>
        <v/>
      </c>
      <c r="G1315" s="701"/>
      <c r="H1315" s="701"/>
      <c r="I1315" s="734"/>
      <c r="J1315" s="701"/>
      <c r="K1315" s="698"/>
      <c r="L1315" s="701"/>
      <c r="M1315" s="211"/>
      <c r="N1315" s="211"/>
      <c r="O1315" s="212"/>
      <c r="P1315" s="213"/>
      <c r="Q1315" s="195"/>
      <c r="R1315" s="195"/>
      <c r="S1315" s="195"/>
      <c r="T1315" s="180"/>
      <c r="U1315" s="180"/>
      <c r="V1315" s="200"/>
    </row>
    <row r="1316" spans="2:22">
      <c r="B1316" s="206" t="str">
        <f>IF('Formulario PPGR5'!$G1316="","",CONCATENATE('Formulario PPGR5'!$C1316,".",'Formulario PPGR5'!$D1316,".",'Formulario PPGR5'!$E1316,".",'Formulario PPGR5'!$F1316))</f>
        <v/>
      </c>
      <c r="C1316" s="206"/>
      <c r="D1316" s="206" t="str">
        <f>IF('Formulario PPGR5'!$G1316="","",'Formulario PPGR1'!#REF!)</f>
        <v/>
      </c>
      <c r="E1316" s="206" t="str">
        <f>IF('Formulario PPGR5'!$G1316="","",'Formulario PPGR1'!#REF!)</f>
        <v/>
      </c>
      <c r="F1316" s="206" t="str">
        <f>IF('Formulario PPGR5'!$G1316="","",'Formulario PPGR1'!#REF!)</f>
        <v/>
      </c>
      <c r="G1316" s="701"/>
      <c r="H1316" s="701"/>
      <c r="I1316" s="734"/>
      <c r="J1316" s="701"/>
      <c r="K1316" s="698"/>
      <c r="L1316" s="701"/>
      <c r="M1316" s="211"/>
      <c r="N1316" s="211"/>
      <c r="O1316" s="212"/>
      <c r="P1316" s="213"/>
      <c r="Q1316" s="195"/>
      <c r="R1316" s="195"/>
      <c r="S1316" s="195"/>
      <c r="T1316" s="180"/>
      <c r="U1316" s="180"/>
      <c r="V1316" s="200"/>
    </row>
    <row r="1317" spans="2:22">
      <c r="B1317" s="206" t="str">
        <f>IF('Formulario PPGR5'!$G1317="","",CONCATENATE('Formulario PPGR5'!$C1317,".",'Formulario PPGR5'!$D1317,".",'Formulario PPGR5'!$E1317,".",'Formulario PPGR5'!$F1317))</f>
        <v/>
      </c>
      <c r="C1317" s="206"/>
      <c r="D1317" s="206" t="str">
        <f>IF('Formulario PPGR5'!$G1317="","",'Formulario PPGR1'!#REF!)</f>
        <v/>
      </c>
      <c r="E1317" s="206" t="str">
        <f>IF('Formulario PPGR5'!$G1317="","",'Formulario PPGR1'!#REF!)</f>
        <v/>
      </c>
      <c r="F1317" s="206" t="str">
        <f>IF('Formulario PPGR5'!$G1317="","",'Formulario PPGR1'!#REF!)</f>
        <v/>
      </c>
      <c r="G1317" s="701"/>
      <c r="H1317" s="701"/>
      <c r="I1317" s="734"/>
      <c r="J1317" s="701"/>
      <c r="K1317" s="698"/>
      <c r="L1317" s="701"/>
      <c r="M1317" s="211"/>
      <c r="N1317" s="211"/>
      <c r="O1317" s="212"/>
      <c r="P1317" s="213"/>
      <c r="Q1317" s="195"/>
      <c r="R1317" s="195"/>
      <c r="S1317" s="195"/>
      <c r="T1317" s="180"/>
      <c r="U1317" s="180"/>
      <c r="V1317" s="200"/>
    </row>
    <row r="1318" spans="2:22">
      <c r="B1318" s="206" t="str">
        <f>IF('Formulario PPGR5'!$G1318="","",CONCATENATE('Formulario PPGR5'!$C1318,".",'Formulario PPGR5'!$D1318,".",'Formulario PPGR5'!$E1318,".",'Formulario PPGR5'!$F1318))</f>
        <v/>
      </c>
      <c r="C1318" s="206"/>
      <c r="D1318" s="206" t="str">
        <f>IF('Formulario PPGR5'!$G1318="","",'Formulario PPGR1'!#REF!)</f>
        <v/>
      </c>
      <c r="E1318" s="206" t="str">
        <f>IF('Formulario PPGR5'!$G1318="","",'Formulario PPGR1'!#REF!)</f>
        <v/>
      </c>
      <c r="F1318" s="206" t="str">
        <f>IF('Formulario PPGR5'!$G1318="","",'Formulario PPGR1'!#REF!)</f>
        <v/>
      </c>
      <c r="G1318" s="701"/>
      <c r="H1318" s="701"/>
      <c r="I1318" s="734"/>
      <c r="J1318" s="701"/>
      <c r="K1318" s="698"/>
      <c r="L1318" s="701"/>
      <c r="M1318" s="211"/>
      <c r="N1318" s="211"/>
      <c r="O1318" s="212"/>
      <c r="P1318" s="213"/>
      <c r="Q1318" s="195"/>
      <c r="R1318" s="195"/>
      <c r="S1318" s="195"/>
      <c r="T1318" s="180"/>
      <c r="U1318" s="180"/>
      <c r="V1318" s="200"/>
    </row>
    <row r="1319" spans="2:22">
      <c r="B1319" s="206" t="str">
        <f>IF('Formulario PPGR5'!$G1319="","",CONCATENATE('Formulario PPGR5'!$C1319,".",'Formulario PPGR5'!$D1319,".",'Formulario PPGR5'!$E1319,".",'Formulario PPGR5'!$F1319))</f>
        <v/>
      </c>
      <c r="C1319" s="206"/>
      <c r="D1319" s="206" t="str">
        <f>IF('Formulario PPGR5'!$G1319="","",'Formulario PPGR1'!#REF!)</f>
        <v/>
      </c>
      <c r="E1319" s="206" t="str">
        <f>IF('Formulario PPGR5'!$G1319="","",'Formulario PPGR1'!#REF!)</f>
        <v/>
      </c>
      <c r="F1319" s="206" t="str">
        <f>IF('Formulario PPGR5'!$G1319="","",'Formulario PPGR1'!#REF!)</f>
        <v/>
      </c>
      <c r="G1319" s="701"/>
      <c r="H1319" s="701"/>
      <c r="I1319" s="734"/>
      <c r="J1319" s="701"/>
      <c r="K1319" s="698"/>
      <c r="L1319" s="701"/>
      <c r="M1319" s="211"/>
      <c r="N1319" s="211"/>
      <c r="O1319" s="212"/>
      <c r="P1319" s="213"/>
      <c r="Q1319" s="195"/>
      <c r="R1319" s="195"/>
      <c r="S1319" s="195"/>
      <c r="T1319" s="180"/>
      <c r="U1319" s="180"/>
      <c r="V1319" s="200"/>
    </row>
    <row r="1320" spans="2:22">
      <c r="B1320" s="206" t="str">
        <f>IF('Formulario PPGR5'!$G1320="","",CONCATENATE('Formulario PPGR5'!$C1320,".",'Formulario PPGR5'!$D1320,".",'Formulario PPGR5'!$E1320,".",'Formulario PPGR5'!$F1320))</f>
        <v/>
      </c>
      <c r="C1320" s="206"/>
      <c r="D1320" s="206" t="str">
        <f>IF('Formulario PPGR5'!$G1320="","",'Formulario PPGR1'!#REF!)</f>
        <v/>
      </c>
      <c r="E1320" s="206" t="str">
        <f>IF('Formulario PPGR5'!$G1320="","",'Formulario PPGR1'!#REF!)</f>
        <v/>
      </c>
      <c r="F1320" s="206" t="str">
        <f>IF('Formulario PPGR5'!$G1320="","",'Formulario PPGR1'!#REF!)</f>
        <v/>
      </c>
      <c r="G1320" s="701"/>
      <c r="H1320" s="701"/>
      <c r="I1320" s="734"/>
      <c r="J1320" s="701"/>
      <c r="K1320" s="698"/>
      <c r="L1320" s="701"/>
      <c r="M1320" s="211"/>
      <c r="N1320" s="211"/>
      <c r="O1320" s="212"/>
      <c r="P1320" s="213"/>
      <c r="Q1320" s="195"/>
      <c r="R1320" s="195"/>
      <c r="S1320" s="195"/>
      <c r="T1320" s="180"/>
      <c r="U1320" s="180"/>
      <c r="V1320" s="200"/>
    </row>
    <row r="1321" spans="2:22">
      <c r="B1321" s="206" t="str">
        <f>IF('Formulario PPGR5'!$G1321="","",CONCATENATE('Formulario PPGR5'!$C1321,".",'Formulario PPGR5'!$D1321,".",'Formulario PPGR5'!$E1321,".",'Formulario PPGR5'!$F1321))</f>
        <v/>
      </c>
      <c r="C1321" s="206"/>
      <c r="D1321" s="206" t="str">
        <f>IF('Formulario PPGR5'!$G1321="","",'Formulario PPGR1'!#REF!)</f>
        <v/>
      </c>
      <c r="E1321" s="206" t="str">
        <f>IF('Formulario PPGR5'!$G1321="","",'Formulario PPGR1'!#REF!)</f>
        <v/>
      </c>
      <c r="F1321" s="206" t="str">
        <f>IF('Formulario PPGR5'!$G1321="","",'Formulario PPGR1'!#REF!)</f>
        <v/>
      </c>
      <c r="G1321" s="701"/>
      <c r="H1321" s="701"/>
      <c r="I1321" s="734"/>
      <c r="J1321" s="701"/>
      <c r="K1321" s="698"/>
      <c r="L1321" s="701"/>
      <c r="M1321" s="211"/>
      <c r="N1321" s="211"/>
      <c r="O1321" s="212"/>
      <c r="P1321" s="213"/>
      <c r="Q1321" s="195"/>
      <c r="R1321" s="195"/>
      <c r="S1321" s="195"/>
      <c r="T1321" s="180"/>
      <c r="U1321" s="180"/>
      <c r="V1321" s="200"/>
    </row>
    <row r="1322" spans="2:22">
      <c r="B1322" s="206" t="str">
        <f>IF('Formulario PPGR5'!$G1322="","",CONCATENATE('Formulario PPGR5'!$C1322,".",'Formulario PPGR5'!$D1322,".",'Formulario PPGR5'!$E1322,".",'Formulario PPGR5'!$F1322))</f>
        <v/>
      </c>
      <c r="C1322" s="206"/>
      <c r="D1322" s="206" t="str">
        <f>IF('Formulario PPGR5'!$G1322="","",'Formulario PPGR1'!#REF!)</f>
        <v/>
      </c>
      <c r="E1322" s="206" t="str">
        <f>IF('Formulario PPGR5'!$G1322="","",'Formulario PPGR1'!#REF!)</f>
        <v/>
      </c>
      <c r="F1322" s="206" t="str">
        <f>IF('Formulario PPGR5'!$G1322="","",'Formulario PPGR1'!#REF!)</f>
        <v/>
      </c>
      <c r="G1322" s="701"/>
      <c r="H1322" s="701"/>
      <c r="I1322" s="734"/>
      <c r="J1322" s="701"/>
      <c r="K1322" s="698"/>
      <c r="L1322" s="701"/>
      <c r="M1322" s="211"/>
      <c r="N1322" s="211"/>
      <c r="O1322" s="212"/>
      <c r="P1322" s="213"/>
      <c r="Q1322" s="195"/>
      <c r="R1322" s="195"/>
      <c r="S1322" s="195"/>
      <c r="T1322" s="180"/>
      <c r="U1322" s="180"/>
      <c r="V1322" s="200"/>
    </row>
    <row r="1323" spans="2:22">
      <c r="B1323" s="206" t="str">
        <f>IF('Formulario PPGR5'!$G1323="","",CONCATENATE('Formulario PPGR5'!$C1323,".",'Formulario PPGR5'!$D1323,".",'Formulario PPGR5'!$E1323,".",'Formulario PPGR5'!$F1323))</f>
        <v/>
      </c>
      <c r="C1323" s="206"/>
      <c r="D1323" s="206" t="str">
        <f>IF('Formulario PPGR5'!$G1323="","",'Formulario PPGR1'!#REF!)</f>
        <v/>
      </c>
      <c r="E1323" s="206" t="str">
        <f>IF('Formulario PPGR5'!$G1323="","",'Formulario PPGR1'!#REF!)</f>
        <v/>
      </c>
      <c r="F1323" s="206" t="str">
        <f>IF('Formulario PPGR5'!$G1323="","",'Formulario PPGR1'!#REF!)</f>
        <v/>
      </c>
      <c r="G1323" s="701"/>
      <c r="H1323" s="701"/>
      <c r="I1323" s="734"/>
      <c r="J1323" s="701"/>
      <c r="K1323" s="698"/>
      <c r="L1323" s="701"/>
      <c r="M1323" s="211"/>
      <c r="N1323" s="211"/>
      <c r="O1323" s="212"/>
      <c r="P1323" s="213"/>
      <c r="Q1323" s="195"/>
      <c r="R1323" s="195"/>
      <c r="S1323" s="195"/>
      <c r="T1323" s="180"/>
      <c r="U1323" s="180"/>
      <c r="V1323" s="200"/>
    </row>
    <row r="1324" spans="2:22">
      <c r="B1324" s="206" t="str">
        <f>IF('Formulario PPGR5'!$G1324="","",CONCATENATE('Formulario PPGR5'!$C1324,".",'Formulario PPGR5'!$D1324,".",'Formulario PPGR5'!$E1324,".",'Formulario PPGR5'!$F1324))</f>
        <v/>
      </c>
      <c r="C1324" s="206"/>
      <c r="D1324" s="206" t="str">
        <f>IF('Formulario PPGR5'!$G1324="","",'Formulario PPGR1'!#REF!)</f>
        <v/>
      </c>
      <c r="E1324" s="206" t="str">
        <f>IF('Formulario PPGR5'!$G1324="","",'Formulario PPGR1'!#REF!)</f>
        <v/>
      </c>
      <c r="F1324" s="206" t="str">
        <f>IF('Formulario PPGR5'!$G1324="","",'Formulario PPGR1'!#REF!)</f>
        <v/>
      </c>
      <c r="G1324" s="701"/>
      <c r="H1324" s="701"/>
      <c r="I1324" s="734"/>
      <c r="J1324" s="701"/>
      <c r="K1324" s="698"/>
      <c r="L1324" s="701"/>
      <c r="M1324" s="211"/>
      <c r="N1324" s="211"/>
      <c r="O1324" s="212"/>
      <c r="P1324" s="213"/>
      <c r="Q1324" s="195"/>
      <c r="R1324" s="195"/>
      <c r="S1324" s="195"/>
      <c r="T1324" s="180"/>
      <c r="U1324" s="180"/>
      <c r="V1324" s="200"/>
    </row>
    <row r="1325" spans="2:22">
      <c r="B1325" s="206" t="str">
        <f>IF('Formulario PPGR5'!$G1325="","",CONCATENATE('Formulario PPGR5'!$C1325,".",'Formulario PPGR5'!$D1325,".",'Formulario PPGR5'!$E1325,".",'Formulario PPGR5'!$F1325))</f>
        <v/>
      </c>
      <c r="C1325" s="206"/>
      <c r="D1325" s="206" t="str">
        <f>IF('Formulario PPGR5'!$G1325="","",'Formulario PPGR1'!#REF!)</f>
        <v/>
      </c>
      <c r="E1325" s="206" t="str">
        <f>IF('Formulario PPGR5'!$G1325="","",'Formulario PPGR1'!#REF!)</f>
        <v/>
      </c>
      <c r="F1325" s="206" t="str">
        <f>IF('Formulario PPGR5'!$G1325="","",'Formulario PPGR1'!#REF!)</f>
        <v/>
      </c>
      <c r="G1325" s="701"/>
      <c r="H1325" s="701"/>
      <c r="I1325" s="734"/>
      <c r="J1325" s="701"/>
      <c r="K1325" s="698"/>
      <c r="L1325" s="701"/>
      <c r="M1325" s="211"/>
      <c r="N1325" s="211"/>
      <c r="O1325" s="212"/>
      <c r="P1325" s="213"/>
      <c r="Q1325" s="195"/>
      <c r="R1325" s="195"/>
      <c r="S1325" s="195"/>
      <c r="T1325" s="180"/>
      <c r="U1325" s="180"/>
      <c r="V1325" s="200"/>
    </row>
    <row r="1326" spans="2:22">
      <c r="B1326" s="206" t="str">
        <f>IF('Formulario PPGR5'!$G1326="","",CONCATENATE('Formulario PPGR5'!$C1326,".",'Formulario PPGR5'!$D1326,".",'Formulario PPGR5'!$E1326,".",'Formulario PPGR5'!$F1326))</f>
        <v/>
      </c>
      <c r="C1326" s="206"/>
      <c r="D1326" s="206" t="str">
        <f>IF('Formulario PPGR5'!$G1326="","",'Formulario PPGR1'!#REF!)</f>
        <v/>
      </c>
      <c r="E1326" s="206" t="str">
        <f>IF('Formulario PPGR5'!$G1326="","",'Formulario PPGR1'!#REF!)</f>
        <v/>
      </c>
      <c r="F1326" s="206" t="str">
        <f>IF('Formulario PPGR5'!$G1326="","",'Formulario PPGR1'!#REF!)</f>
        <v/>
      </c>
      <c r="G1326" s="701"/>
      <c r="H1326" s="701"/>
      <c r="I1326" s="734"/>
      <c r="J1326" s="701"/>
      <c r="K1326" s="698"/>
      <c r="L1326" s="701"/>
      <c r="M1326" s="211"/>
      <c r="N1326" s="211"/>
      <c r="O1326" s="212"/>
      <c r="P1326" s="213"/>
      <c r="Q1326" s="195"/>
      <c r="R1326" s="195"/>
      <c r="S1326" s="195"/>
      <c r="T1326" s="180"/>
      <c r="U1326" s="180"/>
      <c r="V1326" s="200"/>
    </row>
    <row r="1327" spans="2:22">
      <c r="B1327" s="206" t="str">
        <f>IF('Formulario PPGR5'!$G1327="","",CONCATENATE('Formulario PPGR5'!$C1327,".",'Formulario PPGR5'!$D1327,".",'Formulario PPGR5'!$E1327,".",'Formulario PPGR5'!$F1327))</f>
        <v/>
      </c>
      <c r="C1327" s="206"/>
      <c r="D1327" s="206" t="str">
        <f>IF('Formulario PPGR5'!$G1327="","",'Formulario PPGR1'!#REF!)</f>
        <v/>
      </c>
      <c r="E1327" s="206" t="str">
        <f>IF('Formulario PPGR5'!$G1327="","",'Formulario PPGR1'!#REF!)</f>
        <v/>
      </c>
      <c r="F1327" s="206" t="str">
        <f>IF('Formulario PPGR5'!$G1327="","",'Formulario PPGR1'!#REF!)</f>
        <v/>
      </c>
      <c r="G1327" s="701"/>
      <c r="H1327" s="701"/>
      <c r="I1327" s="734"/>
      <c r="J1327" s="701"/>
      <c r="K1327" s="698"/>
      <c r="L1327" s="701"/>
      <c r="M1327" s="211"/>
      <c r="N1327" s="211"/>
      <c r="O1327" s="212"/>
      <c r="P1327" s="213"/>
      <c r="Q1327" s="195"/>
      <c r="R1327" s="195"/>
      <c r="S1327" s="195"/>
      <c r="T1327" s="180"/>
      <c r="U1327" s="180"/>
      <c r="V1327" s="200"/>
    </row>
    <row r="1328" spans="2:22">
      <c r="B1328" s="206" t="str">
        <f>IF('Formulario PPGR5'!$G1328="","",CONCATENATE('Formulario PPGR5'!$C1328,".",'Formulario PPGR5'!$D1328,".",'Formulario PPGR5'!$E1328,".",'Formulario PPGR5'!$F1328))</f>
        <v/>
      </c>
      <c r="C1328" s="206"/>
      <c r="D1328" s="206" t="str">
        <f>IF('Formulario PPGR5'!$G1328="","",'Formulario PPGR1'!#REF!)</f>
        <v/>
      </c>
      <c r="E1328" s="206" t="str">
        <f>IF('Formulario PPGR5'!$G1328="","",'Formulario PPGR1'!#REF!)</f>
        <v/>
      </c>
      <c r="F1328" s="206" t="str">
        <f>IF('Formulario PPGR5'!$G1328="","",'Formulario PPGR1'!#REF!)</f>
        <v/>
      </c>
      <c r="G1328" s="701"/>
      <c r="H1328" s="701"/>
      <c r="I1328" s="734"/>
      <c r="J1328" s="701"/>
      <c r="K1328" s="698"/>
      <c r="L1328" s="701"/>
      <c r="M1328" s="211"/>
      <c r="N1328" s="211"/>
      <c r="O1328" s="212"/>
      <c r="P1328" s="213"/>
      <c r="Q1328" s="195"/>
      <c r="R1328" s="195"/>
      <c r="S1328" s="195"/>
      <c r="T1328" s="180"/>
      <c r="U1328" s="180"/>
      <c r="V1328" s="200"/>
    </row>
    <row r="1329" spans="2:22">
      <c r="B1329" s="206" t="str">
        <f>IF('Formulario PPGR5'!$G1329="","",CONCATENATE('Formulario PPGR5'!$C1329,".",'Formulario PPGR5'!$D1329,".",'Formulario PPGR5'!$E1329,".",'Formulario PPGR5'!$F1329))</f>
        <v/>
      </c>
      <c r="C1329" s="206"/>
      <c r="D1329" s="206" t="str">
        <f>IF('Formulario PPGR5'!$G1329="","",'Formulario PPGR1'!#REF!)</f>
        <v/>
      </c>
      <c r="E1329" s="206" t="str">
        <f>IF('Formulario PPGR5'!$G1329="","",'Formulario PPGR1'!#REF!)</f>
        <v/>
      </c>
      <c r="F1329" s="206" t="str">
        <f>IF('Formulario PPGR5'!$G1329="","",'Formulario PPGR1'!#REF!)</f>
        <v/>
      </c>
      <c r="G1329" s="701"/>
      <c r="H1329" s="701"/>
      <c r="I1329" s="734"/>
      <c r="J1329" s="701"/>
      <c r="K1329" s="698"/>
      <c r="L1329" s="701"/>
      <c r="M1329" s="211"/>
      <c r="N1329" s="211"/>
      <c r="O1329" s="212"/>
      <c r="P1329" s="213"/>
      <c r="Q1329" s="195"/>
      <c r="R1329" s="195"/>
      <c r="S1329" s="195"/>
      <c r="T1329" s="180"/>
      <c r="U1329" s="180"/>
      <c r="V1329" s="200"/>
    </row>
    <row r="1330" spans="2:22">
      <c r="B1330" s="206" t="str">
        <f>IF('Formulario PPGR5'!$G1330="","",CONCATENATE('Formulario PPGR5'!$C1330,".",'Formulario PPGR5'!$D1330,".",'Formulario PPGR5'!$E1330,".",'Formulario PPGR5'!$F1330))</f>
        <v/>
      </c>
      <c r="C1330" s="206"/>
      <c r="D1330" s="206" t="str">
        <f>IF('Formulario PPGR5'!$G1330="","",'Formulario PPGR1'!#REF!)</f>
        <v/>
      </c>
      <c r="E1330" s="206" t="str">
        <f>IF('Formulario PPGR5'!$G1330="","",'Formulario PPGR1'!#REF!)</f>
        <v/>
      </c>
      <c r="F1330" s="206" t="str">
        <f>IF('Formulario PPGR5'!$G1330="","",'Formulario PPGR1'!#REF!)</f>
        <v/>
      </c>
      <c r="G1330" s="701"/>
      <c r="H1330" s="701"/>
      <c r="I1330" s="734"/>
      <c r="J1330" s="701"/>
      <c r="K1330" s="698"/>
      <c r="L1330" s="701"/>
      <c r="M1330" s="211"/>
      <c r="N1330" s="211"/>
      <c r="O1330" s="212"/>
      <c r="P1330" s="213"/>
      <c r="Q1330" s="195"/>
      <c r="R1330" s="195"/>
      <c r="S1330" s="195"/>
      <c r="T1330" s="180"/>
      <c r="U1330" s="180"/>
      <c r="V1330" s="200"/>
    </row>
    <row r="1331" spans="2:22">
      <c r="B1331" s="206" t="str">
        <f>IF('Formulario PPGR5'!$G1331="","",CONCATENATE('Formulario PPGR5'!$C1331,".",'Formulario PPGR5'!$D1331,".",'Formulario PPGR5'!$E1331,".",'Formulario PPGR5'!$F1331))</f>
        <v/>
      </c>
      <c r="C1331" s="206"/>
      <c r="D1331" s="206" t="str">
        <f>IF('Formulario PPGR5'!$G1331="","",'Formulario PPGR1'!#REF!)</f>
        <v/>
      </c>
      <c r="E1331" s="206" t="str">
        <f>IF('Formulario PPGR5'!$G1331="","",'Formulario PPGR1'!#REF!)</f>
        <v/>
      </c>
      <c r="F1331" s="206" t="str">
        <f>IF('Formulario PPGR5'!$G1331="","",'Formulario PPGR1'!#REF!)</f>
        <v/>
      </c>
      <c r="G1331" s="701"/>
      <c r="H1331" s="701"/>
      <c r="I1331" s="734"/>
      <c r="J1331" s="701"/>
      <c r="K1331" s="698"/>
      <c r="L1331" s="701"/>
      <c r="M1331" s="211"/>
      <c r="N1331" s="211"/>
      <c r="O1331" s="212"/>
      <c r="P1331" s="213"/>
      <c r="Q1331" s="195"/>
      <c r="R1331" s="195"/>
      <c r="S1331" s="195"/>
      <c r="T1331" s="180"/>
      <c r="U1331" s="180"/>
      <c r="V1331" s="200"/>
    </row>
    <row r="1332" spans="2:22">
      <c r="B1332" s="206" t="str">
        <f>IF('Formulario PPGR5'!$G1332="","",CONCATENATE('Formulario PPGR5'!$C1332,".",'Formulario PPGR5'!$D1332,".",'Formulario PPGR5'!$E1332,".",'Formulario PPGR5'!$F1332))</f>
        <v/>
      </c>
      <c r="C1332" s="206"/>
      <c r="D1332" s="206" t="str">
        <f>IF('Formulario PPGR5'!$G1332="","",'Formulario PPGR1'!#REF!)</f>
        <v/>
      </c>
      <c r="E1332" s="206" t="str">
        <f>IF('Formulario PPGR5'!$G1332="","",'Formulario PPGR1'!#REF!)</f>
        <v/>
      </c>
      <c r="F1332" s="206" t="str">
        <f>IF('Formulario PPGR5'!$G1332="","",'Formulario PPGR1'!#REF!)</f>
        <v/>
      </c>
      <c r="G1332" s="701"/>
      <c r="H1332" s="701"/>
      <c r="I1332" s="734"/>
      <c r="J1332" s="701"/>
      <c r="K1332" s="698"/>
      <c r="L1332" s="701"/>
      <c r="M1332" s="211"/>
      <c r="N1332" s="211"/>
      <c r="O1332" s="212"/>
      <c r="P1332" s="213"/>
      <c r="Q1332" s="195"/>
      <c r="R1332" s="195"/>
      <c r="S1332" s="195"/>
      <c r="T1332" s="180"/>
      <c r="U1332" s="180"/>
      <c r="V1332" s="200"/>
    </row>
    <row r="1333" spans="2:22">
      <c r="B1333" s="206" t="str">
        <f>IF('Formulario PPGR5'!$G1333="","",CONCATENATE('Formulario PPGR5'!$C1333,".",'Formulario PPGR5'!$D1333,".",'Formulario PPGR5'!$E1333,".",'Formulario PPGR5'!$F1333))</f>
        <v/>
      </c>
      <c r="C1333" s="206"/>
      <c r="D1333" s="206" t="str">
        <f>IF('Formulario PPGR5'!$G1333="","",'Formulario PPGR1'!#REF!)</f>
        <v/>
      </c>
      <c r="E1333" s="206" t="str">
        <f>IF('Formulario PPGR5'!$G1333="","",'Formulario PPGR1'!#REF!)</f>
        <v/>
      </c>
      <c r="F1333" s="206" t="str">
        <f>IF('Formulario PPGR5'!$G1333="","",'Formulario PPGR1'!#REF!)</f>
        <v/>
      </c>
      <c r="G1333" s="701"/>
      <c r="H1333" s="701"/>
      <c r="I1333" s="734"/>
      <c r="J1333" s="701"/>
      <c r="K1333" s="698"/>
      <c r="L1333" s="701"/>
      <c r="M1333" s="211"/>
      <c r="N1333" s="211"/>
      <c r="O1333" s="212"/>
      <c r="P1333" s="213"/>
      <c r="Q1333" s="195"/>
      <c r="R1333" s="195"/>
      <c r="S1333" s="195"/>
      <c r="T1333" s="180"/>
      <c r="U1333" s="180"/>
      <c r="V1333" s="200"/>
    </row>
    <row r="1334" spans="2:22">
      <c r="B1334" s="206" t="str">
        <f>IF('Formulario PPGR5'!$G1334="","",CONCATENATE('Formulario PPGR5'!$C1334,".",'Formulario PPGR5'!$D1334,".",'Formulario PPGR5'!$E1334,".",'Formulario PPGR5'!$F1334))</f>
        <v/>
      </c>
      <c r="C1334" s="206"/>
      <c r="D1334" s="206" t="str">
        <f>IF('Formulario PPGR5'!$G1334="","",'Formulario PPGR1'!#REF!)</f>
        <v/>
      </c>
      <c r="E1334" s="206" t="str">
        <f>IF('Formulario PPGR5'!$G1334="","",'Formulario PPGR1'!#REF!)</f>
        <v/>
      </c>
      <c r="F1334" s="206" t="str">
        <f>IF('Formulario PPGR5'!$G1334="","",'Formulario PPGR1'!#REF!)</f>
        <v/>
      </c>
      <c r="G1334" s="701"/>
      <c r="H1334" s="701"/>
      <c r="I1334" s="734"/>
      <c r="J1334" s="701"/>
      <c r="K1334" s="698"/>
      <c r="L1334" s="701"/>
      <c r="M1334" s="211"/>
      <c r="N1334" s="211"/>
      <c r="O1334" s="212"/>
      <c r="P1334" s="213"/>
      <c r="Q1334" s="195"/>
      <c r="R1334" s="195"/>
      <c r="S1334" s="195"/>
      <c r="T1334" s="180"/>
      <c r="U1334" s="180"/>
      <c r="V1334" s="200"/>
    </row>
    <row r="1335" spans="2:22">
      <c r="B1335" s="206" t="str">
        <f>IF('Formulario PPGR5'!$G1335="","",CONCATENATE('Formulario PPGR5'!$C1335,".",'Formulario PPGR5'!$D1335,".",'Formulario PPGR5'!$E1335,".",'Formulario PPGR5'!$F1335))</f>
        <v/>
      </c>
      <c r="C1335" s="206"/>
      <c r="D1335" s="206" t="str">
        <f>IF('Formulario PPGR5'!$G1335="","",'Formulario PPGR1'!#REF!)</f>
        <v/>
      </c>
      <c r="E1335" s="206" t="str">
        <f>IF('Formulario PPGR5'!$G1335="","",'Formulario PPGR1'!#REF!)</f>
        <v/>
      </c>
      <c r="F1335" s="206" t="str">
        <f>IF('Formulario PPGR5'!$G1335="","",'Formulario PPGR1'!#REF!)</f>
        <v/>
      </c>
      <c r="G1335" s="701"/>
      <c r="H1335" s="701"/>
      <c r="I1335" s="734"/>
      <c r="J1335" s="701"/>
      <c r="K1335" s="698"/>
      <c r="L1335" s="701"/>
      <c r="M1335" s="211"/>
      <c r="N1335" s="211"/>
      <c r="O1335" s="212"/>
      <c r="P1335" s="213"/>
      <c r="Q1335" s="195"/>
      <c r="R1335" s="195"/>
      <c r="S1335" s="195"/>
      <c r="T1335" s="180"/>
      <c r="U1335" s="180"/>
      <c r="V1335" s="200"/>
    </row>
    <row r="1336" spans="2:22">
      <c r="B1336" s="206" t="str">
        <f>IF('Formulario PPGR5'!$G1336="","",CONCATENATE('Formulario PPGR5'!$C1336,".",'Formulario PPGR5'!$D1336,".",'Formulario PPGR5'!$E1336,".",'Formulario PPGR5'!$F1336))</f>
        <v/>
      </c>
      <c r="C1336" s="206"/>
      <c r="D1336" s="206" t="str">
        <f>IF('Formulario PPGR5'!$G1336="","",'Formulario PPGR1'!#REF!)</f>
        <v/>
      </c>
      <c r="E1336" s="206" t="str">
        <f>IF('Formulario PPGR5'!$G1336="","",'Formulario PPGR1'!#REF!)</f>
        <v/>
      </c>
      <c r="F1336" s="206" t="str">
        <f>IF('Formulario PPGR5'!$G1336="","",'Formulario PPGR1'!#REF!)</f>
        <v/>
      </c>
      <c r="G1336" s="701"/>
      <c r="H1336" s="701"/>
      <c r="I1336" s="734"/>
      <c r="J1336" s="701"/>
      <c r="K1336" s="698"/>
      <c r="L1336" s="701"/>
      <c r="M1336" s="211"/>
      <c r="N1336" s="211"/>
      <c r="O1336" s="212"/>
      <c r="P1336" s="213"/>
      <c r="Q1336" s="195"/>
      <c r="R1336" s="195"/>
      <c r="S1336" s="195"/>
      <c r="T1336" s="180"/>
      <c r="U1336" s="180"/>
      <c r="V1336" s="200"/>
    </row>
    <row r="1337" spans="2:22">
      <c r="B1337" s="206" t="str">
        <f>IF('Formulario PPGR5'!$G1337="","",CONCATENATE('Formulario PPGR5'!$C1337,".",'Formulario PPGR5'!$D1337,".",'Formulario PPGR5'!$E1337,".",'Formulario PPGR5'!$F1337))</f>
        <v/>
      </c>
      <c r="C1337" s="206"/>
      <c r="D1337" s="206" t="str">
        <f>IF('Formulario PPGR5'!$G1337="","",'Formulario PPGR1'!#REF!)</f>
        <v/>
      </c>
      <c r="E1337" s="206" t="str">
        <f>IF('Formulario PPGR5'!$G1337="","",'Formulario PPGR1'!#REF!)</f>
        <v/>
      </c>
      <c r="F1337" s="206" t="str">
        <f>IF('Formulario PPGR5'!$G1337="","",'Formulario PPGR1'!#REF!)</f>
        <v/>
      </c>
      <c r="G1337" s="701"/>
      <c r="H1337" s="701"/>
      <c r="I1337" s="734"/>
      <c r="J1337" s="701"/>
      <c r="K1337" s="698"/>
      <c r="L1337" s="701"/>
      <c r="M1337" s="211"/>
      <c r="N1337" s="211"/>
      <c r="O1337" s="212"/>
      <c r="P1337" s="213"/>
      <c r="Q1337" s="195"/>
      <c r="R1337" s="195"/>
      <c r="S1337" s="195"/>
      <c r="T1337" s="180"/>
      <c r="U1337" s="180"/>
      <c r="V1337" s="200"/>
    </row>
    <row r="1338" spans="2:22">
      <c r="B1338" s="206" t="str">
        <f>IF('Formulario PPGR5'!$G1338="","",CONCATENATE('Formulario PPGR5'!$C1338,".",'Formulario PPGR5'!$D1338,".",'Formulario PPGR5'!$E1338,".",'Formulario PPGR5'!$F1338))</f>
        <v/>
      </c>
      <c r="C1338" s="206"/>
      <c r="D1338" s="206" t="str">
        <f>IF('Formulario PPGR5'!$G1338="","",'Formulario PPGR1'!#REF!)</f>
        <v/>
      </c>
      <c r="E1338" s="206" t="str">
        <f>IF('Formulario PPGR5'!$G1338="","",'Formulario PPGR1'!#REF!)</f>
        <v/>
      </c>
      <c r="F1338" s="206" t="str">
        <f>IF('Formulario PPGR5'!$G1338="","",'Formulario PPGR1'!#REF!)</f>
        <v/>
      </c>
      <c r="G1338" s="701"/>
      <c r="H1338" s="701"/>
      <c r="I1338" s="734"/>
      <c r="J1338" s="701"/>
      <c r="K1338" s="698"/>
      <c r="L1338" s="701"/>
      <c r="M1338" s="211"/>
      <c r="N1338" s="211"/>
      <c r="O1338" s="212"/>
      <c r="P1338" s="213"/>
      <c r="Q1338" s="195"/>
      <c r="R1338" s="195"/>
      <c r="S1338" s="195"/>
      <c r="T1338" s="180"/>
      <c r="U1338" s="180"/>
      <c r="V1338" s="200"/>
    </row>
    <row r="1339" spans="2:22">
      <c r="B1339" s="206" t="str">
        <f>IF('Formulario PPGR5'!$G1339="","",CONCATENATE('Formulario PPGR5'!$C1339,".",'Formulario PPGR5'!$D1339,".",'Formulario PPGR5'!$E1339,".",'Formulario PPGR5'!$F1339))</f>
        <v/>
      </c>
      <c r="C1339" s="206"/>
      <c r="D1339" s="206" t="str">
        <f>IF('Formulario PPGR5'!$G1339="","",'Formulario PPGR1'!#REF!)</f>
        <v/>
      </c>
      <c r="E1339" s="206" t="str">
        <f>IF('Formulario PPGR5'!$G1339="","",'Formulario PPGR1'!#REF!)</f>
        <v/>
      </c>
      <c r="F1339" s="206" t="str">
        <f>IF('Formulario PPGR5'!$G1339="","",'Formulario PPGR1'!#REF!)</f>
        <v/>
      </c>
      <c r="G1339" s="701"/>
      <c r="H1339" s="701"/>
      <c r="I1339" s="734"/>
      <c r="J1339" s="701"/>
      <c r="K1339" s="698"/>
      <c r="L1339" s="701"/>
      <c r="M1339" s="211"/>
      <c r="N1339" s="211"/>
      <c r="O1339" s="212"/>
      <c r="P1339" s="213"/>
      <c r="Q1339" s="195"/>
      <c r="R1339" s="195"/>
      <c r="S1339" s="195"/>
      <c r="T1339" s="180"/>
      <c r="U1339" s="180"/>
      <c r="V1339" s="200"/>
    </row>
    <row r="1340" spans="2:22">
      <c r="B1340" s="206" t="str">
        <f>IF('Formulario PPGR5'!$G1340="","",CONCATENATE('Formulario PPGR5'!$C1340,".",'Formulario PPGR5'!$D1340,".",'Formulario PPGR5'!$E1340,".",'Formulario PPGR5'!$F1340))</f>
        <v/>
      </c>
      <c r="C1340" s="206"/>
      <c r="D1340" s="206" t="str">
        <f>IF('Formulario PPGR5'!$G1340="","",'Formulario PPGR1'!#REF!)</f>
        <v/>
      </c>
      <c r="E1340" s="206" t="str">
        <f>IF('Formulario PPGR5'!$G1340="","",'Formulario PPGR1'!#REF!)</f>
        <v/>
      </c>
      <c r="F1340" s="206" t="str">
        <f>IF('Formulario PPGR5'!$G1340="","",'Formulario PPGR1'!#REF!)</f>
        <v/>
      </c>
      <c r="G1340" s="701"/>
      <c r="H1340" s="701"/>
      <c r="I1340" s="734"/>
      <c r="J1340" s="701"/>
      <c r="K1340" s="698"/>
      <c r="L1340" s="701"/>
      <c r="M1340" s="211"/>
      <c r="N1340" s="211"/>
      <c r="O1340" s="212"/>
      <c r="P1340" s="213"/>
      <c r="Q1340" s="195"/>
      <c r="R1340" s="195"/>
      <c r="S1340" s="195"/>
      <c r="T1340" s="180"/>
      <c r="U1340" s="180"/>
      <c r="V1340" s="200"/>
    </row>
    <row r="1341" spans="2:22">
      <c r="B1341" s="206" t="str">
        <f>IF('Formulario PPGR5'!$G1341="","",CONCATENATE('Formulario PPGR5'!$C1341,".",'Formulario PPGR5'!$D1341,".",'Formulario PPGR5'!$E1341,".",'Formulario PPGR5'!$F1341))</f>
        <v/>
      </c>
      <c r="C1341" s="206"/>
      <c r="D1341" s="206" t="str">
        <f>IF('Formulario PPGR5'!$G1341="","",'Formulario PPGR1'!#REF!)</f>
        <v/>
      </c>
      <c r="E1341" s="206" t="str">
        <f>IF('Formulario PPGR5'!$G1341="","",'Formulario PPGR1'!#REF!)</f>
        <v/>
      </c>
      <c r="F1341" s="206" t="str">
        <f>IF('Formulario PPGR5'!$G1341="","",'Formulario PPGR1'!#REF!)</f>
        <v/>
      </c>
      <c r="G1341" s="701"/>
      <c r="H1341" s="701"/>
      <c r="I1341" s="734"/>
      <c r="J1341" s="701"/>
      <c r="K1341" s="698"/>
      <c r="L1341" s="701"/>
      <c r="M1341" s="211"/>
      <c r="N1341" s="211"/>
      <c r="O1341" s="212"/>
      <c r="P1341" s="213"/>
      <c r="Q1341" s="195"/>
      <c r="R1341" s="195"/>
      <c r="S1341" s="195"/>
      <c r="T1341" s="180"/>
      <c r="U1341" s="180"/>
      <c r="V1341" s="200"/>
    </row>
    <row r="1342" spans="2:22">
      <c r="B1342" s="206" t="str">
        <f>IF('Formulario PPGR5'!$G1342="","",CONCATENATE('Formulario PPGR5'!$C1342,".",'Formulario PPGR5'!$D1342,".",'Formulario PPGR5'!$E1342,".",'Formulario PPGR5'!$F1342))</f>
        <v/>
      </c>
      <c r="C1342" s="206"/>
      <c r="D1342" s="206" t="str">
        <f>IF('Formulario PPGR5'!$G1342="","",'Formulario PPGR1'!#REF!)</f>
        <v/>
      </c>
      <c r="E1342" s="206" t="str">
        <f>IF('Formulario PPGR5'!$G1342="","",'Formulario PPGR1'!#REF!)</f>
        <v/>
      </c>
      <c r="F1342" s="206" t="str">
        <f>IF('Formulario PPGR5'!$G1342="","",'Formulario PPGR1'!#REF!)</f>
        <v/>
      </c>
      <c r="G1342" s="701"/>
      <c r="H1342" s="701"/>
      <c r="I1342" s="734"/>
      <c r="J1342" s="701"/>
      <c r="K1342" s="698"/>
      <c r="L1342" s="701"/>
      <c r="M1342" s="211"/>
      <c r="N1342" s="211"/>
      <c r="O1342" s="212"/>
      <c r="P1342" s="213"/>
      <c r="Q1342" s="195"/>
      <c r="R1342" s="195"/>
      <c r="S1342" s="195"/>
      <c r="T1342" s="180"/>
      <c r="U1342" s="180"/>
      <c r="V1342" s="200"/>
    </row>
    <row r="1343" spans="2:22">
      <c r="B1343" s="206" t="str">
        <f>IF('Formulario PPGR5'!$G1343="","",CONCATENATE('Formulario PPGR5'!$C1343,".",'Formulario PPGR5'!$D1343,".",'Formulario PPGR5'!$E1343,".",'Formulario PPGR5'!$F1343))</f>
        <v/>
      </c>
      <c r="C1343" s="206"/>
      <c r="D1343" s="206" t="str">
        <f>IF('Formulario PPGR5'!$G1343="","",'Formulario PPGR1'!#REF!)</f>
        <v/>
      </c>
      <c r="E1343" s="206" t="str">
        <f>IF('Formulario PPGR5'!$G1343="","",'Formulario PPGR1'!#REF!)</f>
        <v/>
      </c>
      <c r="F1343" s="206" t="str">
        <f>IF('Formulario PPGR5'!$G1343="","",'Formulario PPGR1'!#REF!)</f>
        <v/>
      </c>
      <c r="G1343" s="701"/>
      <c r="H1343" s="701"/>
      <c r="I1343" s="734"/>
      <c r="J1343" s="701"/>
      <c r="K1343" s="698"/>
      <c r="L1343" s="701"/>
      <c r="M1343" s="211"/>
      <c r="N1343" s="211"/>
      <c r="O1343" s="212"/>
      <c r="P1343" s="213"/>
      <c r="Q1343" s="195"/>
      <c r="R1343" s="195"/>
      <c r="S1343" s="195"/>
      <c r="T1343" s="180"/>
      <c r="U1343" s="180"/>
      <c r="V1343" s="200"/>
    </row>
    <row r="1344" spans="2:22">
      <c r="B1344" s="206" t="str">
        <f>IF('Formulario PPGR5'!$G1344="","",CONCATENATE('Formulario PPGR5'!$C1344,".",'Formulario PPGR5'!$D1344,".",'Formulario PPGR5'!$E1344,".",'Formulario PPGR5'!$F1344))</f>
        <v/>
      </c>
      <c r="C1344" s="206"/>
      <c r="D1344" s="206" t="str">
        <f>IF('Formulario PPGR5'!$G1344="","",'Formulario PPGR1'!#REF!)</f>
        <v/>
      </c>
      <c r="E1344" s="206" t="str">
        <f>IF('Formulario PPGR5'!$G1344="","",'Formulario PPGR1'!#REF!)</f>
        <v/>
      </c>
      <c r="F1344" s="206" t="str">
        <f>IF('Formulario PPGR5'!$G1344="","",'Formulario PPGR1'!#REF!)</f>
        <v/>
      </c>
      <c r="G1344" s="701"/>
      <c r="H1344" s="701"/>
      <c r="I1344" s="734"/>
      <c r="J1344" s="701"/>
      <c r="K1344" s="698"/>
      <c r="L1344" s="701"/>
      <c r="M1344" s="211"/>
      <c r="N1344" s="211"/>
      <c r="O1344" s="212"/>
      <c r="P1344" s="213"/>
      <c r="Q1344" s="195"/>
      <c r="R1344" s="195"/>
      <c r="S1344" s="195"/>
      <c r="T1344" s="180"/>
      <c r="U1344" s="180"/>
      <c r="V1344" s="200"/>
    </row>
    <row r="1345" spans="2:22">
      <c r="B1345" s="206" t="str">
        <f>IF('Formulario PPGR5'!$G1345="","",CONCATENATE('Formulario PPGR5'!$C1345,".",'Formulario PPGR5'!$D1345,".",'Formulario PPGR5'!$E1345,".",'Formulario PPGR5'!$F1345))</f>
        <v/>
      </c>
      <c r="C1345" s="206"/>
      <c r="D1345" s="206" t="str">
        <f>IF('Formulario PPGR5'!$G1345="","",'Formulario PPGR1'!#REF!)</f>
        <v/>
      </c>
      <c r="E1345" s="206" t="str">
        <f>IF('Formulario PPGR5'!$G1345="","",'Formulario PPGR1'!#REF!)</f>
        <v/>
      </c>
      <c r="F1345" s="206" t="str">
        <f>IF('Formulario PPGR5'!$G1345="","",'Formulario PPGR1'!#REF!)</f>
        <v/>
      </c>
      <c r="G1345" s="701"/>
      <c r="H1345" s="701"/>
      <c r="I1345" s="734"/>
      <c r="J1345" s="701"/>
      <c r="K1345" s="698"/>
      <c r="L1345" s="701"/>
      <c r="M1345" s="211"/>
      <c r="N1345" s="211"/>
      <c r="O1345" s="212"/>
      <c r="P1345" s="213"/>
      <c r="Q1345" s="195"/>
      <c r="R1345" s="195"/>
      <c r="S1345" s="195"/>
      <c r="T1345" s="180"/>
      <c r="U1345" s="180"/>
      <c r="V1345" s="200"/>
    </row>
    <row r="1346" spans="2:22">
      <c r="B1346" s="206" t="str">
        <f>IF('Formulario PPGR5'!$G1346="","",CONCATENATE('Formulario PPGR5'!$C1346,".",'Formulario PPGR5'!$D1346,".",'Formulario PPGR5'!$E1346,".",'Formulario PPGR5'!$F1346))</f>
        <v/>
      </c>
      <c r="C1346" s="206"/>
      <c r="D1346" s="206" t="str">
        <f>IF('Formulario PPGR5'!$G1346="","",'Formulario PPGR1'!#REF!)</f>
        <v/>
      </c>
      <c r="E1346" s="206" t="str">
        <f>IF('Formulario PPGR5'!$G1346="","",'Formulario PPGR1'!#REF!)</f>
        <v/>
      </c>
      <c r="F1346" s="206" t="str">
        <f>IF('Formulario PPGR5'!$G1346="","",'Formulario PPGR1'!#REF!)</f>
        <v/>
      </c>
      <c r="G1346" s="701"/>
      <c r="H1346" s="701"/>
      <c r="I1346" s="734"/>
      <c r="J1346" s="701"/>
      <c r="K1346" s="698"/>
      <c r="L1346" s="701"/>
      <c r="M1346" s="211"/>
      <c r="N1346" s="211"/>
      <c r="O1346" s="212"/>
      <c r="P1346" s="213"/>
      <c r="Q1346" s="195"/>
      <c r="R1346" s="195"/>
      <c r="S1346" s="195"/>
      <c r="T1346" s="180"/>
      <c r="U1346" s="180"/>
      <c r="V1346" s="200"/>
    </row>
    <row r="1347" spans="2:22">
      <c r="B1347" s="206" t="str">
        <f>IF('Formulario PPGR5'!$G1347="","",CONCATENATE('Formulario PPGR5'!$C1347,".",'Formulario PPGR5'!$D1347,".",'Formulario PPGR5'!$E1347,".",'Formulario PPGR5'!$F1347))</f>
        <v/>
      </c>
      <c r="C1347" s="206"/>
      <c r="D1347" s="206" t="str">
        <f>IF('Formulario PPGR5'!$G1347="","",'Formulario PPGR1'!#REF!)</f>
        <v/>
      </c>
      <c r="E1347" s="206" t="str">
        <f>IF('Formulario PPGR5'!$G1347="","",'Formulario PPGR1'!#REF!)</f>
        <v/>
      </c>
      <c r="F1347" s="206" t="str">
        <f>IF('Formulario PPGR5'!$G1347="","",'Formulario PPGR1'!#REF!)</f>
        <v/>
      </c>
      <c r="G1347" s="701"/>
      <c r="H1347" s="701"/>
      <c r="I1347" s="734"/>
      <c r="J1347" s="701"/>
      <c r="K1347" s="698"/>
      <c r="L1347" s="701"/>
      <c r="M1347" s="211"/>
      <c r="N1347" s="211"/>
      <c r="O1347" s="212"/>
      <c r="P1347" s="213"/>
      <c r="Q1347" s="195"/>
      <c r="R1347" s="195"/>
      <c r="S1347" s="195"/>
      <c r="T1347" s="180"/>
      <c r="U1347" s="180"/>
      <c r="V1347" s="200"/>
    </row>
    <row r="1348" spans="2:22">
      <c r="B1348" s="206" t="str">
        <f>IF('Formulario PPGR5'!$G1348="","",CONCATENATE('Formulario PPGR5'!$C1348,".",'Formulario PPGR5'!$D1348,".",'Formulario PPGR5'!$E1348,".",'Formulario PPGR5'!$F1348))</f>
        <v/>
      </c>
      <c r="C1348" s="206"/>
      <c r="D1348" s="206" t="str">
        <f>IF('Formulario PPGR5'!$G1348="","",'Formulario PPGR1'!#REF!)</f>
        <v/>
      </c>
      <c r="E1348" s="206" t="str">
        <f>IF('Formulario PPGR5'!$G1348="","",'Formulario PPGR1'!#REF!)</f>
        <v/>
      </c>
      <c r="F1348" s="206" t="str">
        <f>IF('Formulario PPGR5'!$G1348="","",'Formulario PPGR1'!#REF!)</f>
        <v/>
      </c>
      <c r="G1348" s="701"/>
      <c r="H1348" s="701"/>
      <c r="I1348" s="734"/>
      <c r="J1348" s="701"/>
      <c r="K1348" s="698"/>
      <c r="L1348" s="701"/>
      <c r="M1348" s="211"/>
      <c r="N1348" s="211"/>
      <c r="O1348" s="212"/>
      <c r="P1348" s="213"/>
      <c r="Q1348" s="195"/>
      <c r="R1348" s="195"/>
      <c r="S1348" s="195"/>
      <c r="T1348" s="180"/>
      <c r="U1348" s="180"/>
      <c r="V1348" s="200"/>
    </row>
    <row r="1349" spans="2:22">
      <c r="B1349" s="206" t="str">
        <f>IF('Formulario PPGR5'!$G1349="","",CONCATENATE('Formulario PPGR5'!$C1349,".",'Formulario PPGR5'!$D1349,".",'Formulario PPGR5'!$E1349,".",'Formulario PPGR5'!$F1349))</f>
        <v/>
      </c>
      <c r="C1349" s="206"/>
      <c r="D1349" s="206" t="str">
        <f>IF('Formulario PPGR5'!$G1349="","",'Formulario PPGR1'!#REF!)</f>
        <v/>
      </c>
      <c r="E1349" s="206" t="str">
        <f>IF('Formulario PPGR5'!$G1349="","",'Formulario PPGR1'!#REF!)</f>
        <v/>
      </c>
      <c r="F1349" s="206" t="str">
        <f>IF('Formulario PPGR5'!$G1349="","",'Formulario PPGR1'!#REF!)</f>
        <v/>
      </c>
      <c r="G1349" s="701"/>
      <c r="H1349" s="701"/>
      <c r="I1349" s="734"/>
      <c r="J1349" s="701"/>
      <c r="K1349" s="698"/>
      <c r="L1349" s="701"/>
      <c r="M1349" s="211"/>
      <c r="N1349" s="211"/>
      <c r="O1349" s="212"/>
      <c r="P1349" s="213"/>
      <c r="Q1349" s="195"/>
      <c r="R1349" s="195"/>
      <c r="S1349" s="195"/>
      <c r="T1349" s="180"/>
      <c r="U1349" s="180"/>
      <c r="V1349" s="200"/>
    </row>
    <row r="1350" spans="2:22">
      <c r="B1350" s="206" t="str">
        <f>IF('Formulario PPGR5'!$G1350="","",CONCATENATE('Formulario PPGR5'!$C1350,".",'Formulario PPGR5'!$D1350,".",'Formulario PPGR5'!$E1350,".",'Formulario PPGR5'!$F1350))</f>
        <v/>
      </c>
      <c r="C1350" s="206"/>
      <c r="D1350" s="206" t="str">
        <f>IF('Formulario PPGR5'!$G1350="","",'Formulario PPGR1'!#REF!)</f>
        <v/>
      </c>
      <c r="E1350" s="206" t="str">
        <f>IF('Formulario PPGR5'!$G1350="","",'Formulario PPGR1'!#REF!)</f>
        <v/>
      </c>
      <c r="F1350" s="206" t="str">
        <f>IF('Formulario PPGR5'!$G1350="","",'Formulario PPGR1'!#REF!)</f>
        <v/>
      </c>
      <c r="G1350" s="701"/>
      <c r="H1350" s="701"/>
      <c r="I1350" s="734"/>
      <c r="J1350" s="701"/>
      <c r="K1350" s="698"/>
      <c r="L1350" s="701"/>
      <c r="M1350" s="211"/>
      <c r="N1350" s="211"/>
      <c r="O1350" s="212"/>
      <c r="P1350" s="213"/>
      <c r="Q1350" s="195"/>
      <c r="R1350" s="195"/>
      <c r="S1350" s="195"/>
      <c r="T1350" s="180"/>
      <c r="U1350" s="180"/>
      <c r="V1350" s="200"/>
    </row>
    <row r="1351" spans="2:22">
      <c r="B1351" s="206" t="str">
        <f>IF('Formulario PPGR5'!$G1351="","",CONCATENATE('Formulario PPGR5'!$C1351,".",'Formulario PPGR5'!$D1351,".",'Formulario PPGR5'!$E1351,".",'Formulario PPGR5'!$F1351))</f>
        <v/>
      </c>
      <c r="C1351" s="206"/>
      <c r="D1351" s="206" t="str">
        <f>IF('Formulario PPGR5'!$G1351="","",'Formulario PPGR1'!#REF!)</f>
        <v/>
      </c>
      <c r="E1351" s="206" t="str">
        <f>IF('Formulario PPGR5'!$G1351="","",'Formulario PPGR1'!#REF!)</f>
        <v/>
      </c>
      <c r="F1351" s="206" t="str">
        <f>IF('Formulario PPGR5'!$G1351="","",'Formulario PPGR1'!#REF!)</f>
        <v/>
      </c>
      <c r="G1351" s="701"/>
      <c r="H1351" s="701"/>
      <c r="I1351" s="734"/>
      <c r="J1351" s="701"/>
      <c r="K1351" s="698"/>
      <c r="L1351" s="701"/>
      <c r="M1351" s="211"/>
      <c r="N1351" s="211"/>
      <c r="O1351" s="212"/>
      <c r="P1351" s="213"/>
      <c r="Q1351" s="195"/>
      <c r="R1351" s="195"/>
      <c r="S1351" s="195"/>
      <c r="T1351" s="180"/>
      <c r="U1351" s="180"/>
      <c r="V1351" s="200"/>
    </row>
    <row r="1352" spans="2:22">
      <c r="B1352" s="206" t="str">
        <f>IF('Formulario PPGR5'!$G1352="","",CONCATENATE('Formulario PPGR5'!$C1352,".",'Formulario PPGR5'!$D1352,".",'Formulario PPGR5'!$E1352,".",'Formulario PPGR5'!$F1352))</f>
        <v/>
      </c>
      <c r="C1352" s="206"/>
      <c r="D1352" s="206" t="str">
        <f>IF('Formulario PPGR5'!$G1352="","",'Formulario PPGR1'!#REF!)</f>
        <v/>
      </c>
      <c r="E1352" s="206" t="str">
        <f>IF('Formulario PPGR5'!$G1352="","",'Formulario PPGR1'!#REF!)</f>
        <v/>
      </c>
      <c r="F1352" s="206" t="str">
        <f>IF('Formulario PPGR5'!$G1352="","",'Formulario PPGR1'!#REF!)</f>
        <v/>
      </c>
      <c r="G1352" s="701"/>
      <c r="H1352" s="701"/>
      <c r="I1352" s="734"/>
      <c r="J1352" s="701"/>
      <c r="K1352" s="698"/>
      <c r="L1352" s="701"/>
      <c r="M1352" s="211"/>
      <c r="N1352" s="211"/>
      <c r="O1352" s="212"/>
      <c r="P1352" s="213"/>
      <c r="Q1352" s="195"/>
      <c r="R1352" s="195"/>
      <c r="S1352" s="195"/>
      <c r="T1352" s="180"/>
      <c r="U1352" s="180"/>
      <c r="V1352" s="200"/>
    </row>
    <row r="1353" spans="2:22">
      <c r="B1353" s="206" t="str">
        <f>IF('Formulario PPGR5'!$G1353="","",CONCATENATE('Formulario PPGR5'!$C1353,".",'Formulario PPGR5'!$D1353,".",'Formulario PPGR5'!$E1353,".",'Formulario PPGR5'!$F1353))</f>
        <v/>
      </c>
      <c r="C1353" s="206"/>
      <c r="D1353" s="206" t="str">
        <f>IF('Formulario PPGR5'!$G1353="","",'Formulario PPGR1'!#REF!)</f>
        <v/>
      </c>
      <c r="E1353" s="206" t="str">
        <f>IF('Formulario PPGR5'!$G1353="","",'Formulario PPGR1'!#REF!)</f>
        <v/>
      </c>
      <c r="F1353" s="206" t="str">
        <f>IF('Formulario PPGR5'!$G1353="","",'Formulario PPGR1'!#REF!)</f>
        <v/>
      </c>
      <c r="G1353" s="701"/>
      <c r="H1353" s="701"/>
      <c r="I1353" s="734"/>
      <c r="J1353" s="701"/>
      <c r="K1353" s="698"/>
      <c r="L1353" s="701"/>
      <c r="M1353" s="211"/>
      <c r="N1353" s="211"/>
      <c r="O1353" s="212"/>
      <c r="P1353" s="213"/>
      <c r="Q1353" s="195"/>
      <c r="R1353" s="195"/>
      <c r="S1353" s="195"/>
      <c r="T1353" s="180"/>
      <c r="U1353" s="180"/>
      <c r="V1353" s="200"/>
    </row>
    <row r="1354" spans="2:22">
      <c r="B1354" s="206" t="str">
        <f>IF('Formulario PPGR5'!$G1354="","",CONCATENATE('Formulario PPGR5'!$C1354,".",'Formulario PPGR5'!$D1354,".",'Formulario PPGR5'!$E1354,".",'Formulario PPGR5'!$F1354))</f>
        <v/>
      </c>
      <c r="C1354" s="206"/>
      <c r="D1354" s="206" t="str">
        <f>IF('Formulario PPGR5'!$G1354="","",'Formulario PPGR1'!#REF!)</f>
        <v/>
      </c>
      <c r="E1354" s="206" t="str">
        <f>IF('Formulario PPGR5'!$G1354="","",'Formulario PPGR1'!#REF!)</f>
        <v/>
      </c>
      <c r="F1354" s="206" t="str">
        <f>IF('Formulario PPGR5'!$G1354="","",'Formulario PPGR1'!#REF!)</f>
        <v/>
      </c>
      <c r="G1354" s="701"/>
      <c r="H1354" s="701"/>
      <c r="I1354" s="734"/>
      <c r="J1354" s="701"/>
      <c r="K1354" s="698"/>
      <c r="L1354" s="701"/>
      <c r="M1354" s="211"/>
      <c r="N1354" s="211"/>
      <c r="O1354" s="212"/>
      <c r="P1354" s="213"/>
      <c r="Q1354" s="195"/>
      <c r="R1354" s="195"/>
      <c r="S1354" s="195"/>
      <c r="T1354" s="180"/>
      <c r="U1354" s="180"/>
      <c r="V1354" s="200"/>
    </row>
    <row r="1355" spans="2:22">
      <c r="B1355" s="206" t="str">
        <f>IF('Formulario PPGR5'!$G1355="","",CONCATENATE('Formulario PPGR5'!$C1355,".",'Formulario PPGR5'!$D1355,".",'Formulario PPGR5'!$E1355,".",'Formulario PPGR5'!$F1355))</f>
        <v/>
      </c>
      <c r="C1355" s="206"/>
      <c r="D1355" s="206" t="str">
        <f>IF('Formulario PPGR5'!$G1355="","",'Formulario PPGR1'!#REF!)</f>
        <v/>
      </c>
      <c r="E1355" s="206" t="str">
        <f>IF('Formulario PPGR5'!$G1355="","",'Formulario PPGR1'!#REF!)</f>
        <v/>
      </c>
      <c r="F1355" s="206" t="str">
        <f>IF('Formulario PPGR5'!$G1355="","",'Formulario PPGR1'!#REF!)</f>
        <v/>
      </c>
      <c r="G1355" s="701"/>
      <c r="H1355" s="701"/>
      <c r="I1355" s="734"/>
      <c r="J1355" s="701"/>
      <c r="K1355" s="698"/>
      <c r="L1355" s="701"/>
      <c r="M1355" s="211"/>
      <c r="N1355" s="211"/>
      <c r="O1355" s="212"/>
      <c r="P1355" s="213"/>
      <c r="Q1355" s="195"/>
      <c r="R1355" s="195"/>
      <c r="S1355" s="195"/>
      <c r="T1355" s="180"/>
      <c r="U1355" s="180"/>
      <c r="V1355" s="200"/>
    </row>
    <row r="1356" spans="2:22">
      <c r="B1356" s="206" t="str">
        <f>IF('Formulario PPGR5'!$G1356="","",CONCATENATE('Formulario PPGR5'!$C1356,".",'Formulario PPGR5'!$D1356,".",'Formulario PPGR5'!$E1356,".",'Formulario PPGR5'!$F1356))</f>
        <v/>
      </c>
      <c r="C1356" s="206"/>
      <c r="D1356" s="206" t="str">
        <f>IF('Formulario PPGR5'!$G1356="","",'Formulario PPGR1'!#REF!)</f>
        <v/>
      </c>
      <c r="E1356" s="206" t="str">
        <f>IF('Formulario PPGR5'!$G1356="","",'Formulario PPGR1'!#REF!)</f>
        <v/>
      </c>
      <c r="F1356" s="206" t="str">
        <f>IF('Formulario PPGR5'!$G1356="","",'Formulario PPGR1'!#REF!)</f>
        <v/>
      </c>
      <c r="G1356" s="701"/>
      <c r="H1356" s="701"/>
      <c r="I1356" s="734"/>
      <c r="J1356" s="701"/>
      <c r="K1356" s="698"/>
      <c r="L1356" s="701"/>
      <c r="M1356" s="211"/>
      <c r="N1356" s="211"/>
      <c r="O1356" s="212"/>
      <c r="P1356" s="213"/>
      <c r="Q1356" s="195"/>
      <c r="R1356" s="195"/>
      <c r="S1356" s="195"/>
      <c r="T1356" s="180"/>
      <c r="U1356" s="180"/>
      <c r="V1356" s="200"/>
    </row>
    <row r="1357" spans="2:22">
      <c r="B1357" s="206" t="str">
        <f>IF('Formulario PPGR5'!$G1357="","",CONCATENATE('Formulario PPGR5'!$C1357,".",'Formulario PPGR5'!$D1357,".",'Formulario PPGR5'!$E1357,".",'Formulario PPGR5'!$F1357))</f>
        <v/>
      </c>
      <c r="C1357" s="206"/>
      <c r="D1357" s="206" t="str">
        <f>IF('Formulario PPGR5'!$G1357="","",'Formulario PPGR1'!#REF!)</f>
        <v/>
      </c>
      <c r="E1357" s="206" t="str">
        <f>IF('Formulario PPGR5'!$G1357="","",'Formulario PPGR1'!#REF!)</f>
        <v/>
      </c>
      <c r="F1357" s="206" t="str">
        <f>IF('Formulario PPGR5'!$G1357="","",'Formulario PPGR1'!#REF!)</f>
        <v/>
      </c>
      <c r="G1357" s="701"/>
      <c r="H1357" s="701"/>
      <c r="I1357" s="734"/>
      <c r="J1357" s="701"/>
      <c r="K1357" s="698"/>
      <c r="L1357" s="701"/>
      <c r="M1357" s="211"/>
      <c r="N1357" s="211"/>
      <c r="O1357" s="212"/>
      <c r="P1357" s="213"/>
      <c r="Q1357" s="195"/>
      <c r="R1357" s="195"/>
      <c r="S1357" s="195"/>
      <c r="T1357" s="180"/>
      <c r="U1357" s="180"/>
      <c r="V1357" s="200"/>
    </row>
    <row r="1358" spans="2:22">
      <c r="B1358" s="206" t="str">
        <f>IF('Formulario PPGR5'!$G1358="","",CONCATENATE('Formulario PPGR5'!$C1358,".",'Formulario PPGR5'!$D1358,".",'Formulario PPGR5'!$E1358,".",'Formulario PPGR5'!$F1358))</f>
        <v/>
      </c>
      <c r="C1358" s="206"/>
      <c r="D1358" s="206" t="str">
        <f>IF('Formulario PPGR5'!$G1358="","",'Formulario PPGR1'!#REF!)</f>
        <v/>
      </c>
      <c r="E1358" s="206" t="str">
        <f>IF('Formulario PPGR5'!$G1358="","",'Formulario PPGR1'!#REF!)</f>
        <v/>
      </c>
      <c r="F1358" s="206" t="str">
        <f>IF('Formulario PPGR5'!$G1358="","",'Formulario PPGR1'!#REF!)</f>
        <v/>
      </c>
      <c r="G1358" s="701"/>
      <c r="H1358" s="701"/>
      <c r="I1358" s="734"/>
      <c r="J1358" s="701"/>
      <c r="K1358" s="698"/>
      <c r="L1358" s="701"/>
      <c r="M1358" s="211"/>
      <c r="N1358" s="211"/>
      <c r="O1358" s="212"/>
      <c r="P1358" s="213"/>
      <c r="Q1358" s="195"/>
      <c r="R1358" s="195"/>
      <c r="S1358" s="195"/>
      <c r="T1358" s="180"/>
      <c r="U1358" s="180"/>
      <c r="V1358" s="200"/>
    </row>
    <row r="1359" spans="2:22">
      <c r="B1359" s="206" t="str">
        <f>IF('Formulario PPGR5'!$G1359="","",CONCATENATE('Formulario PPGR5'!$C1359,".",'Formulario PPGR5'!$D1359,".",'Formulario PPGR5'!$E1359,".",'Formulario PPGR5'!$F1359))</f>
        <v/>
      </c>
      <c r="C1359" s="206"/>
      <c r="D1359" s="206" t="str">
        <f>IF('Formulario PPGR5'!$G1359="","",'Formulario PPGR1'!#REF!)</f>
        <v/>
      </c>
      <c r="E1359" s="206" t="str">
        <f>IF('Formulario PPGR5'!$G1359="","",'Formulario PPGR1'!#REF!)</f>
        <v/>
      </c>
      <c r="F1359" s="206" t="str">
        <f>IF('Formulario PPGR5'!$G1359="","",'Formulario PPGR1'!#REF!)</f>
        <v/>
      </c>
      <c r="G1359" s="701"/>
      <c r="H1359" s="701"/>
      <c r="I1359" s="734"/>
      <c r="J1359" s="701"/>
      <c r="K1359" s="698"/>
      <c r="L1359" s="701"/>
      <c r="M1359" s="211"/>
      <c r="N1359" s="211"/>
      <c r="O1359" s="212"/>
      <c r="P1359" s="213"/>
      <c r="Q1359" s="195"/>
      <c r="R1359" s="195"/>
      <c r="S1359" s="195"/>
      <c r="T1359" s="180"/>
      <c r="U1359" s="180"/>
      <c r="V1359" s="200"/>
    </row>
    <row r="1360" spans="2:22">
      <c r="B1360" s="206" t="str">
        <f>IF('Formulario PPGR5'!$G1360="","",CONCATENATE('Formulario PPGR5'!$C1360,".",'Formulario PPGR5'!$D1360,".",'Formulario PPGR5'!$E1360,".",'Formulario PPGR5'!$F1360))</f>
        <v/>
      </c>
      <c r="C1360" s="206"/>
      <c r="D1360" s="206" t="str">
        <f>IF('Formulario PPGR5'!$G1360="","",'Formulario PPGR1'!#REF!)</f>
        <v/>
      </c>
      <c r="E1360" s="206" t="str">
        <f>IF('Formulario PPGR5'!$G1360="","",'Formulario PPGR1'!#REF!)</f>
        <v/>
      </c>
      <c r="F1360" s="206" t="str">
        <f>IF('Formulario PPGR5'!$G1360="","",'Formulario PPGR1'!#REF!)</f>
        <v/>
      </c>
      <c r="G1360" s="701"/>
      <c r="H1360" s="701"/>
      <c r="I1360" s="734"/>
      <c r="J1360" s="701"/>
      <c r="K1360" s="698"/>
      <c r="L1360" s="701"/>
      <c r="M1360" s="211"/>
      <c r="N1360" s="211"/>
      <c r="O1360" s="212"/>
      <c r="P1360" s="213"/>
      <c r="Q1360" s="195"/>
      <c r="R1360" s="195"/>
      <c r="S1360" s="195"/>
      <c r="T1360" s="180"/>
      <c r="U1360" s="180"/>
      <c r="V1360" s="200"/>
    </row>
    <row r="1361" spans="2:22">
      <c r="B1361" s="206" t="str">
        <f>IF('Formulario PPGR5'!$G1361="","",CONCATENATE('Formulario PPGR5'!$C1361,".",'Formulario PPGR5'!$D1361,".",'Formulario PPGR5'!$E1361,".",'Formulario PPGR5'!$F1361))</f>
        <v/>
      </c>
      <c r="C1361" s="206"/>
      <c r="D1361" s="206" t="str">
        <f>IF('Formulario PPGR5'!$G1361="","",'Formulario PPGR1'!#REF!)</f>
        <v/>
      </c>
      <c r="E1361" s="206" t="str">
        <f>IF('Formulario PPGR5'!$G1361="","",'Formulario PPGR1'!#REF!)</f>
        <v/>
      </c>
      <c r="F1361" s="206" t="str">
        <f>IF('Formulario PPGR5'!$G1361="","",'Formulario PPGR1'!#REF!)</f>
        <v/>
      </c>
      <c r="G1361" s="701"/>
      <c r="H1361" s="701"/>
      <c r="I1361" s="734"/>
      <c r="J1361" s="701"/>
      <c r="K1361" s="698"/>
      <c r="L1361" s="701"/>
      <c r="M1361" s="211"/>
      <c r="N1361" s="211"/>
      <c r="O1361" s="212"/>
      <c r="P1361" s="213"/>
      <c r="Q1361" s="195"/>
      <c r="R1361" s="195"/>
      <c r="S1361" s="195"/>
      <c r="T1361" s="180"/>
      <c r="U1361" s="180"/>
      <c r="V1361" s="200"/>
    </row>
    <row r="1362" spans="2:22">
      <c r="B1362" s="206" t="str">
        <f>IF('Formulario PPGR5'!$G1362="","",CONCATENATE('Formulario PPGR5'!$C1362,".",'Formulario PPGR5'!$D1362,".",'Formulario PPGR5'!$E1362,".",'Formulario PPGR5'!$F1362))</f>
        <v/>
      </c>
      <c r="C1362" s="206"/>
      <c r="D1362" s="206" t="str">
        <f>IF('Formulario PPGR5'!$G1362="","",'Formulario PPGR1'!#REF!)</f>
        <v/>
      </c>
      <c r="E1362" s="206" t="str">
        <f>IF('Formulario PPGR5'!$G1362="","",'Formulario PPGR1'!#REF!)</f>
        <v/>
      </c>
      <c r="F1362" s="206" t="str">
        <f>IF('Formulario PPGR5'!$G1362="","",'Formulario PPGR1'!#REF!)</f>
        <v/>
      </c>
      <c r="G1362" s="701"/>
      <c r="H1362" s="701"/>
      <c r="I1362" s="734"/>
      <c r="J1362" s="701"/>
      <c r="K1362" s="698"/>
      <c r="L1362" s="701"/>
      <c r="M1362" s="211"/>
      <c r="N1362" s="211"/>
      <c r="O1362" s="212"/>
      <c r="P1362" s="213"/>
      <c r="Q1362" s="195"/>
      <c r="R1362" s="195"/>
      <c r="S1362" s="195"/>
      <c r="T1362" s="180"/>
      <c r="U1362" s="180"/>
      <c r="V1362" s="200"/>
    </row>
    <row r="1363" spans="2:22">
      <c r="B1363" s="206" t="str">
        <f>IF('Formulario PPGR5'!$G1363="","",CONCATENATE('Formulario PPGR5'!$C1363,".",'Formulario PPGR5'!$D1363,".",'Formulario PPGR5'!$E1363,".",'Formulario PPGR5'!$F1363))</f>
        <v/>
      </c>
      <c r="C1363" s="206"/>
      <c r="D1363" s="206" t="str">
        <f>IF('Formulario PPGR5'!$G1363="","",'Formulario PPGR1'!#REF!)</f>
        <v/>
      </c>
      <c r="E1363" s="206" t="str">
        <f>IF('Formulario PPGR5'!$G1363="","",'Formulario PPGR1'!#REF!)</f>
        <v/>
      </c>
      <c r="F1363" s="206" t="str">
        <f>IF('Formulario PPGR5'!$G1363="","",'Formulario PPGR1'!#REF!)</f>
        <v/>
      </c>
      <c r="G1363" s="701"/>
      <c r="H1363" s="701"/>
      <c r="I1363" s="734"/>
      <c r="J1363" s="701"/>
      <c r="K1363" s="698"/>
      <c r="L1363" s="701"/>
      <c r="M1363" s="211"/>
      <c r="N1363" s="211"/>
      <c r="O1363" s="212"/>
      <c r="P1363" s="213"/>
      <c r="Q1363" s="195"/>
      <c r="R1363" s="195"/>
      <c r="S1363" s="195"/>
      <c r="T1363" s="180"/>
      <c r="U1363" s="180"/>
      <c r="V1363" s="200"/>
    </row>
    <row r="1364" spans="2:22">
      <c r="B1364" s="206" t="str">
        <f>IF('Formulario PPGR5'!$G1364="","",CONCATENATE('Formulario PPGR5'!$C1364,".",'Formulario PPGR5'!$D1364,".",'Formulario PPGR5'!$E1364,".",'Formulario PPGR5'!$F1364))</f>
        <v/>
      </c>
      <c r="C1364" s="206"/>
      <c r="D1364" s="206" t="str">
        <f>IF('Formulario PPGR5'!$G1364="","",'Formulario PPGR1'!#REF!)</f>
        <v/>
      </c>
      <c r="E1364" s="206" t="str">
        <f>IF('Formulario PPGR5'!$G1364="","",'Formulario PPGR1'!#REF!)</f>
        <v/>
      </c>
      <c r="F1364" s="206" t="str">
        <f>IF('Formulario PPGR5'!$G1364="","",'Formulario PPGR1'!#REF!)</f>
        <v/>
      </c>
      <c r="G1364" s="701"/>
      <c r="H1364" s="701"/>
      <c r="I1364" s="734"/>
      <c r="J1364" s="701"/>
      <c r="K1364" s="698"/>
      <c r="L1364" s="701"/>
      <c r="M1364" s="211"/>
      <c r="N1364" s="211"/>
      <c r="O1364" s="212"/>
      <c r="P1364" s="213"/>
      <c r="Q1364" s="195"/>
      <c r="R1364" s="195"/>
      <c r="S1364" s="195"/>
      <c r="T1364" s="180"/>
      <c r="U1364" s="180"/>
      <c r="V1364" s="200"/>
    </row>
    <row r="1365" spans="2:22">
      <c r="B1365" s="206" t="str">
        <f>IF('Formulario PPGR5'!$G1365="","",CONCATENATE('Formulario PPGR5'!$C1365,".",'Formulario PPGR5'!$D1365,".",'Formulario PPGR5'!$E1365,".",'Formulario PPGR5'!$F1365))</f>
        <v/>
      </c>
      <c r="C1365" s="206"/>
      <c r="D1365" s="206" t="str">
        <f>IF('Formulario PPGR5'!$G1365="","",'Formulario PPGR1'!#REF!)</f>
        <v/>
      </c>
      <c r="E1365" s="206" t="str">
        <f>IF('Formulario PPGR5'!$G1365="","",'Formulario PPGR1'!#REF!)</f>
        <v/>
      </c>
      <c r="F1365" s="206" t="str">
        <f>IF('Formulario PPGR5'!$G1365="","",'Formulario PPGR1'!#REF!)</f>
        <v/>
      </c>
      <c r="G1365" s="701"/>
      <c r="H1365" s="701"/>
      <c r="I1365" s="734"/>
      <c r="J1365" s="701"/>
      <c r="K1365" s="698"/>
      <c r="L1365" s="701"/>
      <c r="M1365" s="211"/>
      <c r="N1365" s="211"/>
      <c r="O1365" s="212"/>
      <c r="P1365" s="213"/>
      <c r="Q1365" s="195"/>
      <c r="R1365" s="195"/>
      <c r="S1365" s="195"/>
      <c r="T1365" s="180"/>
      <c r="U1365" s="180"/>
      <c r="V1365" s="200"/>
    </row>
    <row r="1366" spans="2:22">
      <c r="B1366" s="206" t="str">
        <f>IF('Formulario PPGR5'!$G1366="","",CONCATENATE('Formulario PPGR5'!$C1366,".",'Formulario PPGR5'!$D1366,".",'Formulario PPGR5'!$E1366,".",'Formulario PPGR5'!$F1366))</f>
        <v/>
      </c>
      <c r="C1366" s="206"/>
      <c r="D1366" s="206" t="str">
        <f>IF('Formulario PPGR5'!$G1366="","",'Formulario PPGR1'!#REF!)</f>
        <v/>
      </c>
      <c r="E1366" s="206" t="str">
        <f>IF('Formulario PPGR5'!$G1366="","",'Formulario PPGR1'!#REF!)</f>
        <v/>
      </c>
      <c r="F1366" s="206" t="str">
        <f>IF('Formulario PPGR5'!$G1366="","",'Formulario PPGR1'!#REF!)</f>
        <v/>
      </c>
      <c r="G1366" s="701"/>
      <c r="H1366" s="701"/>
      <c r="I1366" s="734"/>
      <c r="J1366" s="701"/>
      <c r="K1366" s="698"/>
      <c r="L1366" s="701"/>
      <c r="M1366" s="211"/>
      <c r="N1366" s="211"/>
      <c r="O1366" s="212"/>
      <c r="P1366" s="213"/>
      <c r="Q1366" s="195"/>
      <c r="R1366" s="195"/>
      <c r="S1366" s="195"/>
      <c r="T1366" s="180"/>
      <c r="U1366" s="180"/>
      <c r="V1366" s="200"/>
    </row>
    <row r="1367" spans="2:22">
      <c r="B1367" s="206" t="str">
        <f>IF('Formulario PPGR5'!$G1367="","",CONCATENATE('Formulario PPGR5'!$C1367,".",'Formulario PPGR5'!$D1367,".",'Formulario PPGR5'!$E1367,".",'Formulario PPGR5'!$F1367))</f>
        <v/>
      </c>
      <c r="C1367" s="206"/>
      <c r="D1367" s="206" t="str">
        <f>IF('Formulario PPGR5'!$G1367="","",'Formulario PPGR1'!#REF!)</f>
        <v/>
      </c>
      <c r="E1367" s="206" t="str">
        <f>IF('Formulario PPGR5'!$G1367="","",'Formulario PPGR1'!#REF!)</f>
        <v/>
      </c>
      <c r="F1367" s="206" t="str">
        <f>IF('Formulario PPGR5'!$G1367="","",'Formulario PPGR1'!#REF!)</f>
        <v/>
      </c>
      <c r="G1367" s="701"/>
      <c r="H1367" s="701"/>
      <c r="I1367" s="734"/>
      <c r="J1367" s="701"/>
      <c r="K1367" s="698"/>
      <c r="L1367" s="701"/>
      <c r="M1367" s="211"/>
      <c r="N1367" s="211"/>
      <c r="O1367" s="212"/>
      <c r="P1367" s="213"/>
      <c r="Q1367" s="195"/>
      <c r="R1367" s="195"/>
      <c r="S1367" s="195"/>
      <c r="T1367" s="180"/>
      <c r="U1367" s="180"/>
      <c r="V1367" s="200"/>
    </row>
    <row r="1368" spans="2:22">
      <c r="B1368" s="206" t="str">
        <f>IF('Formulario PPGR5'!$G1368="","",CONCATENATE('Formulario PPGR5'!$C1368,".",'Formulario PPGR5'!$D1368,".",'Formulario PPGR5'!$E1368,".",'Formulario PPGR5'!$F1368))</f>
        <v/>
      </c>
      <c r="C1368" s="206"/>
      <c r="D1368" s="206" t="str">
        <f>IF('Formulario PPGR5'!$G1368="","",'Formulario PPGR1'!#REF!)</f>
        <v/>
      </c>
      <c r="E1368" s="206" t="str">
        <f>IF('Formulario PPGR5'!$G1368="","",'Formulario PPGR1'!#REF!)</f>
        <v/>
      </c>
      <c r="F1368" s="206" t="str">
        <f>IF('Formulario PPGR5'!$G1368="","",'Formulario PPGR1'!#REF!)</f>
        <v/>
      </c>
      <c r="G1368" s="701"/>
      <c r="H1368" s="701"/>
      <c r="I1368" s="734"/>
      <c r="J1368" s="701"/>
      <c r="K1368" s="698"/>
      <c r="L1368" s="701"/>
      <c r="M1368" s="211"/>
      <c r="N1368" s="211"/>
      <c r="O1368" s="212"/>
      <c r="P1368" s="213"/>
      <c r="Q1368" s="195"/>
      <c r="R1368" s="195"/>
      <c r="S1368" s="195"/>
      <c r="T1368" s="180"/>
      <c r="U1368" s="180"/>
      <c r="V1368" s="200"/>
    </row>
    <row r="1369" spans="2:22">
      <c r="B1369" s="206" t="str">
        <f>IF('Formulario PPGR5'!$G1369="","",CONCATENATE('Formulario PPGR5'!$C1369,".",'Formulario PPGR5'!$D1369,".",'Formulario PPGR5'!$E1369,".",'Formulario PPGR5'!$F1369))</f>
        <v/>
      </c>
      <c r="C1369" s="206"/>
      <c r="D1369" s="206" t="str">
        <f>IF('Formulario PPGR5'!$G1369="","",'Formulario PPGR1'!#REF!)</f>
        <v/>
      </c>
      <c r="E1369" s="206" t="str">
        <f>IF('Formulario PPGR5'!$G1369="","",'Formulario PPGR1'!#REF!)</f>
        <v/>
      </c>
      <c r="F1369" s="206" t="str">
        <f>IF('Formulario PPGR5'!$G1369="","",'Formulario PPGR1'!#REF!)</f>
        <v/>
      </c>
      <c r="G1369" s="701"/>
      <c r="H1369" s="701"/>
      <c r="I1369" s="734"/>
      <c r="J1369" s="701"/>
      <c r="K1369" s="698"/>
      <c r="L1369" s="701"/>
      <c r="M1369" s="211"/>
      <c r="N1369" s="211"/>
      <c r="O1369" s="212"/>
      <c r="P1369" s="213"/>
      <c r="Q1369" s="195"/>
      <c r="R1369" s="195"/>
      <c r="S1369" s="195"/>
      <c r="T1369" s="180"/>
      <c r="U1369" s="180"/>
      <c r="V1369" s="200"/>
    </row>
    <row r="1370" spans="2:22">
      <c r="B1370" s="206" t="str">
        <f>IF('Formulario PPGR5'!$G1370="","",CONCATENATE('Formulario PPGR5'!$C1370,".",'Formulario PPGR5'!$D1370,".",'Formulario PPGR5'!$E1370,".",'Formulario PPGR5'!$F1370))</f>
        <v/>
      </c>
      <c r="C1370" s="206"/>
      <c r="D1370" s="206" t="str">
        <f>IF('Formulario PPGR5'!$G1370="","",'Formulario PPGR1'!#REF!)</f>
        <v/>
      </c>
      <c r="E1370" s="206" t="str">
        <f>IF('Formulario PPGR5'!$G1370="","",'Formulario PPGR1'!#REF!)</f>
        <v/>
      </c>
      <c r="F1370" s="206" t="str">
        <f>IF('Formulario PPGR5'!$G1370="","",'Formulario PPGR1'!#REF!)</f>
        <v/>
      </c>
      <c r="G1370" s="701"/>
      <c r="H1370" s="701"/>
      <c r="I1370" s="734"/>
      <c r="J1370" s="701"/>
      <c r="K1370" s="698"/>
      <c r="L1370" s="701"/>
      <c r="M1370" s="211"/>
      <c r="N1370" s="211"/>
      <c r="O1370" s="212"/>
      <c r="P1370" s="213"/>
      <c r="Q1370" s="195"/>
      <c r="R1370" s="195"/>
      <c r="S1370" s="195"/>
      <c r="T1370" s="180"/>
      <c r="U1370" s="180"/>
      <c r="V1370" s="200"/>
    </row>
    <row r="1371" spans="2:22">
      <c r="B1371" s="206" t="str">
        <f>IF('Formulario PPGR5'!$G1371="","",CONCATENATE('Formulario PPGR5'!$C1371,".",'Formulario PPGR5'!$D1371,".",'Formulario PPGR5'!$E1371,".",'Formulario PPGR5'!$F1371))</f>
        <v/>
      </c>
      <c r="C1371" s="206"/>
      <c r="D1371" s="206" t="str">
        <f>IF('Formulario PPGR5'!$G1371="","",'Formulario PPGR1'!#REF!)</f>
        <v/>
      </c>
      <c r="E1371" s="206" t="str">
        <f>IF('Formulario PPGR5'!$G1371="","",'Formulario PPGR1'!#REF!)</f>
        <v/>
      </c>
      <c r="F1371" s="206" t="str">
        <f>IF('Formulario PPGR5'!$G1371="","",'Formulario PPGR1'!#REF!)</f>
        <v/>
      </c>
      <c r="G1371" s="701"/>
      <c r="H1371" s="701"/>
      <c r="I1371" s="734"/>
      <c r="J1371" s="701"/>
      <c r="K1371" s="698"/>
      <c r="L1371" s="701"/>
      <c r="M1371" s="211"/>
      <c r="N1371" s="211"/>
      <c r="O1371" s="212"/>
      <c r="P1371" s="213"/>
      <c r="Q1371" s="195"/>
      <c r="R1371" s="195"/>
      <c r="S1371" s="195"/>
      <c r="T1371" s="180"/>
      <c r="U1371" s="180"/>
      <c r="V1371" s="200"/>
    </row>
    <row r="1372" spans="2:22">
      <c r="B1372" s="206" t="str">
        <f>IF('Formulario PPGR5'!$G1372="","",CONCATENATE('Formulario PPGR5'!$C1372,".",'Formulario PPGR5'!$D1372,".",'Formulario PPGR5'!$E1372,".",'Formulario PPGR5'!$F1372))</f>
        <v/>
      </c>
      <c r="C1372" s="206"/>
      <c r="D1372" s="206" t="str">
        <f>IF('Formulario PPGR5'!$G1372="","",'Formulario PPGR1'!#REF!)</f>
        <v/>
      </c>
      <c r="E1372" s="206" t="str">
        <f>IF('Formulario PPGR5'!$G1372="","",'Formulario PPGR1'!#REF!)</f>
        <v/>
      </c>
      <c r="F1372" s="206" t="str">
        <f>IF('Formulario PPGR5'!$G1372="","",'Formulario PPGR1'!#REF!)</f>
        <v/>
      </c>
      <c r="G1372" s="701"/>
      <c r="H1372" s="701"/>
      <c r="I1372" s="734"/>
      <c r="J1372" s="701"/>
      <c r="K1372" s="698"/>
      <c r="L1372" s="701"/>
      <c r="M1372" s="211"/>
      <c r="N1372" s="211"/>
      <c r="O1372" s="212"/>
      <c r="P1372" s="213"/>
      <c r="Q1372" s="195"/>
      <c r="R1372" s="195"/>
      <c r="S1372" s="195"/>
      <c r="T1372" s="180"/>
      <c r="U1372" s="180"/>
      <c r="V1372" s="200"/>
    </row>
    <row r="1373" spans="2:22">
      <c r="B1373" s="206" t="str">
        <f>IF('Formulario PPGR5'!$G1373="","",CONCATENATE('Formulario PPGR5'!$C1373,".",'Formulario PPGR5'!$D1373,".",'Formulario PPGR5'!$E1373,".",'Formulario PPGR5'!$F1373))</f>
        <v/>
      </c>
      <c r="C1373" s="206"/>
      <c r="D1373" s="206" t="str">
        <f>IF('Formulario PPGR5'!$G1373="","",'Formulario PPGR1'!#REF!)</f>
        <v/>
      </c>
      <c r="E1373" s="206" t="str">
        <f>IF('Formulario PPGR5'!$G1373="","",'Formulario PPGR1'!#REF!)</f>
        <v/>
      </c>
      <c r="F1373" s="206" t="str">
        <f>IF('Formulario PPGR5'!$G1373="","",'Formulario PPGR1'!#REF!)</f>
        <v/>
      </c>
      <c r="G1373" s="701"/>
      <c r="H1373" s="701"/>
      <c r="I1373" s="734"/>
      <c r="J1373" s="701"/>
      <c r="K1373" s="698"/>
      <c r="L1373" s="701"/>
      <c r="M1373" s="211"/>
      <c r="N1373" s="211"/>
      <c r="O1373" s="212"/>
      <c r="P1373" s="213"/>
      <c r="Q1373" s="195"/>
      <c r="R1373" s="195"/>
      <c r="S1373" s="195"/>
      <c r="T1373" s="180"/>
      <c r="U1373" s="180"/>
      <c r="V1373" s="200"/>
    </row>
    <row r="1374" spans="2:22">
      <c r="B1374" s="206" t="str">
        <f>IF('Formulario PPGR5'!$G1374="","",CONCATENATE('Formulario PPGR5'!$C1374,".",'Formulario PPGR5'!$D1374,".",'Formulario PPGR5'!$E1374,".",'Formulario PPGR5'!$F1374))</f>
        <v/>
      </c>
      <c r="C1374" s="206"/>
      <c r="D1374" s="206" t="str">
        <f>IF('Formulario PPGR5'!$G1374="","",'Formulario PPGR1'!#REF!)</f>
        <v/>
      </c>
      <c r="E1374" s="206" t="str">
        <f>IF('Formulario PPGR5'!$G1374="","",'Formulario PPGR1'!#REF!)</f>
        <v/>
      </c>
      <c r="F1374" s="206" t="str">
        <f>IF('Formulario PPGR5'!$G1374="","",'Formulario PPGR1'!#REF!)</f>
        <v/>
      </c>
      <c r="G1374" s="701"/>
      <c r="H1374" s="701"/>
      <c r="I1374" s="734"/>
      <c r="J1374" s="701"/>
      <c r="K1374" s="698"/>
      <c r="L1374" s="701"/>
      <c r="M1374" s="211"/>
      <c r="N1374" s="211"/>
      <c r="O1374" s="212"/>
      <c r="P1374" s="213"/>
      <c r="Q1374" s="195"/>
      <c r="R1374" s="195"/>
      <c r="S1374" s="195"/>
      <c r="T1374" s="180"/>
      <c r="U1374" s="180"/>
      <c r="V1374" s="200"/>
    </row>
    <row r="1375" spans="2:22">
      <c r="B1375" s="206" t="str">
        <f>IF('Formulario PPGR5'!$G1375="","",CONCATENATE('Formulario PPGR5'!$C1375,".",'Formulario PPGR5'!$D1375,".",'Formulario PPGR5'!$E1375,".",'Formulario PPGR5'!$F1375))</f>
        <v/>
      </c>
      <c r="C1375" s="206"/>
      <c r="D1375" s="206" t="str">
        <f>IF('Formulario PPGR5'!$G1375="","",'Formulario PPGR1'!#REF!)</f>
        <v/>
      </c>
      <c r="E1375" s="206" t="str">
        <f>IF('Formulario PPGR5'!$G1375="","",'Formulario PPGR1'!#REF!)</f>
        <v/>
      </c>
      <c r="F1375" s="206" t="str">
        <f>IF('Formulario PPGR5'!$G1375="","",'Formulario PPGR1'!#REF!)</f>
        <v/>
      </c>
      <c r="G1375" s="701"/>
      <c r="H1375" s="701"/>
      <c r="I1375" s="734"/>
      <c r="J1375" s="701"/>
      <c r="K1375" s="698"/>
      <c r="L1375" s="701"/>
      <c r="M1375" s="211"/>
      <c r="N1375" s="211"/>
      <c r="O1375" s="212"/>
      <c r="P1375" s="213"/>
      <c r="Q1375" s="195"/>
      <c r="R1375" s="195"/>
      <c r="S1375" s="195"/>
      <c r="T1375" s="180"/>
      <c r="U1375" s="180"/>
      <c r="V1375" s="200"/>
    </row>
    <row r="1376" spans="2:22">
      <c r="B1376" s="206" t="str">
        <f>IF('Formulario PPGR5'!$G1376="","",CONCATENATE('Formulario PPGR5'!$C1376,".",'Formulario PPGR5'!$D1376,".",'Formulario PPGR5'!$E1376,".",'Formulario PPGR5'!$F1376))</f>
        <v/>
      </c>
      <c r="C1376" s="206"/>
      <c r="D1376" s="206" t="str">
        <f>IF('Formulario PPGR5'!$G1376="","",'Formulario PPGR1'!#REF!)</f>
        <v/>
      </c>
      <c r="E1376" s="206" t="str">
        <f>IF('Formulario PPGR5'!$G1376="","",'Formulario PPGR1'!#REF!)</f>
        <v/>
      </c>
      <c r="F1376" s="206" t="str">
        <f>IF('Formulario PPGR5'!$G1376="","",'Formulario PPGR1'!#REF!)</f>
        <v/>
      </c>
      <c r="G1376" s="701"/>
      <c r="H1376" s="701"/>
      <c r="I1376" s="734"/>
      <c r="J1376" s="701"/>
      <c r="K1376" s="698"/>
      <c r="L1376" s="701"/>
      <c r="M1376" s="211"/>
      <c r="N1376" s="211"/>
      <c r="O1376" s="212"/>
      <c r="P1376" s="213"/>
      <c r="Q1376" s="195"/>
      <c r="R1376" s="195"/>
      <c r="S1376" s="195"/>
      <c r="T1376" s="180"/>
      <c r="U1376" s="180"/>
      <c r="V1376" s="200"/>
    </row>
    <row r="1377" spans="2:22">
      <c r="B1377" s="206" t="str">
        <f>IF('Formulario PPGR5'!$G1377="","",CONCATENATE('Formulario PPGR5'!$C1377,".",'Formulario PPGR5'!$D1377,".",'Formulario PPGR5'!$E1377,".",'Formulario PPGR5'!$F1377))</f>
        <v/>
      </c>
      <c r="C1377" s="206"/>
      <c r="D1377" s="206" t="str">
        <f>IF('Formulario PPGR5'!$G1377="","",'Formulario PPGR1'!#REF!)</f>
        <v/>
      </c>
      <c r="E1377" s="206" t="str">
        <f>IF('Formulario PPGR5'!$G1377="","",'Formulario PPGR1'!#REF!)</f>
        <v/>
      </c>
      <c r="F1377" s="206" t="str">
        <f>IF('Formulario PPGR5'!$G1377="","",'Formulario PPGR1'!#REF!)</f>
        <v/>
      </c>
      <c r="G1377" s="701"/>
      <c r="H1377" s="701"/>
      <c r="I1377" s="734"/>
      <c r="J1377" s="701"/>
      <c r="K1377" s="698"/>
      <c r="L1377" s="701"/>
      <c r="M1377" s="211"/>
      <c r="N1377" s="211"/>
      <c r="O1377" s="212"/>
      <c r="P1377" s="213"/>
      <c r="Q1377" s="195"/>
      <c r="R1377" s="195"/>
      <c r="S1377" s="195"/>
      <c r="T1377" s="180"/>
      <c r="U1377" s="180"/>
      <c r="V1377" s="200"/>
    </row>
    <row r="1378" spans="2:22">
      <c r="B1378" s="206" t="str">
        <f>IF('Formulario PPGR5'!$G1378="","",CONCATENATE('Formulario PPGR5'!$C1378,".",'Formulario PPGR5'!$D1378,".",'Formulario PPGR5'!$E1378,".",'Formulario PPGR5'!$F1378))</f>
        <v/>
      </c>
      <c r="C1378" s="206"/>
      <c r="D1378" s="206" t="str">
        <f>IF('Formulario PPGR5'!$G1378="","",'Formulario PPGR1'!#REF!)</f>
        <v/>
      </c>
      <c r="E1378" s="206" t="str">
        <f>IF('Formulario PPGR5'!$G1378="","",'Formulario PPGR1'!#REF!)</f>
        <v/>
      </c>
      <c r="F1378" s="206" t="str">
        <f>IF('Formulario PPGR5'!$G1378="","",'Formulario PPGR1'!#REF!)</f>
        <v/>
      </c>
      <c r="G1378" s="701"/>
      <c r="H1378" s="701"/>
      <c r="I1378" s="734"/>
      <c r="J1378" s="701"/>
      <c r="K1378" s="698"/>
      <c r="L1378" s="701"/>
      <c r="M1378" s="211"/>
      <c r="N1378" s="211"/>
      <c r="O1378" s="212"/>
      <c r="P1378" s="213"/>
      <c r="Q1378" s="195"/>
      <c r="R1378" s="195"/>
      <c r="S1378" s="195"/>
      <c r="T1378" s="180"/>
      <c r="U1378" s="180"/>
      <c r="V1378" s="200"/>
    </row>
    <row r="1379" spans="2:22">
      <c r="B1379" s="206" t="str">
        <f>IF('Formulario PPGR5'!$G1379="","",CONCATENATE('Formulario PPGR5'!$C1379,".",'Formulario PPGR5'!$D1379,".",'Formulario PPGR5'!$E1379,".",'Formulario PPGR5'!$F1379))</f>
        <v/>
      </c>
      <c r="C1379" s="206"/>
      <c r="D1379" s="206" t="str">
        <f>IF('Formulario PPGR5'!$G1379="","",'Formulario PPGR1'!#REF!)</f>
        <v/>
      </c>
      <c r="E1379" s="206" t="str">
        <f>IF('Formulario PPGR5'!$G1379="","",'Formulario PPGR1'!#REF!)</f>
        <v/>
      </c>
      <c r="F1379" s="206" t="str">
        <f>IF('Formulario PPGR5'!$G1379="","",'Formulario PPGR1'!#REF!)</f>
        <v/>
      </c>
      <c r="G1379" s="701"/>
      <c r="H1379" s="701"/>
      <c r="I1379" s="734"/>
      <c r="J1379" s="701"/>
      <c r="K1379" s="698"/>
      <c r="L1379" s="701"/>
      <c r="M1379" s="211"/>
      <c r="N1379" s="211"/>
      <c r="O1379" s="212"/>
      <c r="P1379" s="213"/>
      <c r="Q1379" s="195"/>
      <c r="R1379" s="195"/>
      <c r="S1379" s="195"/>
      <c r="T1379" s="180"/>
      <c r="U1379" s="180"/>
      <c r="V1379" s="200"/>
    </row>
    <row r="1380" spans="2:22">
      <c r="B1380" s="206" t="str">
        <f>IF('Formulario PPGR5'!$G1380="","",CONCATENATE('Formulario PPGR5'!$C1380,".",'Formulario PPGR5'!$D1380,".",'Formulario PPGR5'!$E1380,".",'Formulario PPGR5'!$F1380))</f>
        <v/>
      </c>
      <c r="C1380" s="206"/>
      <c r="D1380" s="206" t="str">
        <f>IF('Formulario PPGR5'!$G1380="","",'Formulario PPGR1'!#REF!)</f>
        <v/>
      </c>
      <c r="E1380" s="206" t="str">
        <f>IF('Formulario PPGR5'!$G1380="","",'Formulario PPGR1'!#REF!)</f>
        <v/>
      </c>
      <c r="F1380" s="206" t="str">
        <f>IF('Formulario PPGR5'!$G1380="","",'Formulario PPGR1'!#REF!)</f>
        <v/>
      </c>
      <c r="G1380" s="701"/>
      <c r="H1380" s="701"/>
      <c r="I1380" s="734"/>
      <c r="J1380" s="701"/>
      <c r="K1380" s="698"/>
      <c r="L1380" s="701"/>
      <c r="M1380" s="211"/>
      <c r="N1380" s="211"/>
      <c r="O1380" s="212"/>
      <c r="P1380" s="213"/>
      <c r="Q1380" s="195"/>
      <c r="R1380" s="195"/>
      <c r="S1380" s="195"/>
      <c r="T1380" s="180"/>
      <c r="U1380" s="180"/>
      <c r="V1380" s="200"/>
    </row>
    <row r="1381" spans="2:22">
      <c r="B1381" s="206" t="str">
        <f>IF('Formulario PPGR5'!$G1381="","",CONCATENATE('Formulario PPGR5'!$C1381,".",'Formulario PPGR5'!$D1381,".",'Formulario PPGR5'!$E1381,".",'Formulario PPGR5'!$F1381))</f>
        <v/>
      </c>
      <c r="C1381" s="206"/>
      <c r="D1381" s="206" t="str">
        <f>IF('Formulario PPGR5'!$G1381="","",'Formulario PPGR1'!#REF!)</f>
        <v/>
      </c>
      <c r="E1381" s="206" t="str">
        <f>IF('Formulario PPGR5'!$G1381="","",'Formulario PPGR1'!#REF!)</f>
        <v/>
      </c>
      <c r="F1381" s="206" t="str">
        <f>IF('Formulario PPGR5'!$G1381="","",'Formulario PPGR1'!#REF!)</f>
        <v/>
      </c>
      <c r="G1381" s="701"/>
      <c r="H1381" s="701"/>
      <c r="I1381" s="734"/>
      <c r="J1381" s="701"/>
      <c r="K1381" s="698"/>
      <c r="L1381" s="701"/>
      <c r="M1381" s="211"/>
      <c r="N1381" s="211"/>
      <c r="O1381" s="212"/>
      <c r="P1381" s="213"/>
      <c r="Q1381" s="195"/>
      <c r="R1381" s="195"/>
      <c r="S1381" s="195"/>
      <c r="T1381" s="180"/>
      <c r="U1381" s="180"/>
      <c r="V1381" s="200"/>
    </row>
    <row r="1382" spans="2:22">
      <c r="B1382" s="206" t="str">
        <f>IF('Formulario PPGR5'!$G1382="","",CONCATENATE('Formulario PPGR5'!$C1382,".",'Formulario PPGR5'!$D1382,".",'Formulario PPGR5'!$E1382,".",'Formulario PPGR5'!$F1382))</f>
        <v/>
      </c>
      <c r="C1382" s="206"/>
      <c r="D1382" s="206" t="str">
        <f>IF('Formulario PPGR5'!$G1382="","",'Formulario PPGR1'!#REF!)</f>
        <v/>
      </c>
      <c r="E1382" s="206" t="str">
        <f>IF('Formulario PPGR5'!$G1382="","",'Formulario PPGR1'!#REF!)</f>
        <v/>
      </c>
      <c r="F1382" s="206" t="str">
        <f>IF('Formulario PPGR5'!$G1382="","",'Formulario PPGR1'!#REF!)</f>
        <v/>
      </c>
      <c r="G1382" s="701"/>
      <c r="H1382" s="701"/>
      <c r="I1382" s="734"/>
      <c r="J1382" s="701"/>
      <c r="K1382" s="698"/>
      <c r="L1382" s="701"/>
      <c r="M1382" s="211"/>
      <c r="N1382" s="211"/>
      <c r="O1382" s="212"/>
      <c r="P1382" s="213"/>
      <c r="Q1382" s="195"/>
      <c r="R1382" s="195"/>
      <c r="S1382" s="195"/>
      <c r="T1382" s="180"/>
      <c r="U1382" s="180"/>
      <c r="V1382" s="200"/>
    </row>
    <row r="1383" spans="2:22">
      <c r="B1383" s="206" t="str">
        <f>IF('Formulario PPGR5'!$G1383="","",CONCATENATE('Formulario PPGR5'!$C1383,".",'Formulario PPGR5'!$D1383,".",'Formulario PPGR5'!$E1383,".",'Formulario PPGR5'!$F1383))</f>
        <v/>
      </c>
      <c r="C1383" s="206"/>
      <c r="D1383" s="206" t="str">
        <f>IF('Formulario PPGR5'!$G1383="","",'Formulario PPGR1'!#REF!)</f>
        <v/>
      </c>
      <c r="E1383" s="206" t="str">
        <f>IF('Formulario PPGR5'!$G1383="","",'Formulario PPGR1'!#REF!)</f>
        <v/>
      </c>
      <c r="F1383" s="206" t="str">
        <f>IF('Formulario PPGR5'!$G1383="","",'Formulario PPGR1'!#REF!)</f>
        <v/>
      </c>
      <c r="G1383" s="701"/>
      <c r="H1383" s="701"/>
      <c r="I1383" s="734"/>
      <c r="J1383" s="701"/>
      <c r="K1383" s="698"/>
      <c r="L1383" s="701"/>
      <c r="M1383" s="211"/>
      <c r="N1383" s="211"/>
      <c r="O1383" s="212"/>
      <c r="P1383" s="213"/>
      <c r="Q1383" s="195"/>
      <c r="R1383" s="195"/>
      <c r="S1383" s="195"/>
      <c r="T1383" s="180"/>
      <c r="U1383" s="180"/>
      <c r="V1383" s="200"/>
    </row>
    <row r="1384" spans="2:22">
      <c r="B1384" s="206" t="str">
        <f>IF('Formulario PPGR5'!$G1384="","",CONCATENATE('Formulario PPGR5'!$C1384,".",'Formulario PPGR5'!$D1384,".",'Formulario PPGR5'!$E1384,".",'Formulario PPGR5'!$F1384))</f>
        <v/>
      </c>
      <c r="C1384" s="206"/>
      <c r="D1384" s="206" t="str">
        <f>IF('Formulario PPGR5'!$G1384="","",'Formulario PPGR1'!#REF!)</f>
        <v/>
      </c>
      <c r="E1384" s="206" t="str">
        <f>IF('Formulario PPGR5'!$G1384="","",'Formulario PPGR1'!#REF!)</f>
        <v/>
      </c>
      <c r="F1384" s="206" t="str">
        <f>IF('Formulario PPGR5'!$G1384="","",'Formulario PPGR1'!#REF!)</f>
        <v/>
      </c>
      <c r="G1384" s="701"/>
      <c r="H1384" s="701"/>
      <c r="I1384" s="734"/>
      <c r="J1384" s="701"/>
      <c r="K1384" s="698"/>
      <c r="L1384" s="701"/>
      <c r="M1384" s="211"/>
      <c r="N1384" s="211"/>
      <c r="O1384" s="212"/>
      <c r="P1384" s="213"/>
      <c r="Q1384" s="195"/>
      <c r="R1384" s="195"/>
      <c r="S1384" s="195"/>
      <c r="T1384" s="180"/>
      <c r="U1384" s="180"/>
      <c r="V1384" s="200"/>
    </row>
    <row r="1385" spans="2:22">
      <c r="B1385" s="206" t="str">
        <f>IF('Formulario PPGR5'!$G1385="","",CONCATENATE('Formulario PPGR5'!$C1385,".",'Formulario PPGR5'!$D1385,".",'Formulario PPGR5'!$E1385,".",'Formulario PPGR5'!$F1385))</f>
        <v/>
      </c>
      <c r="C1385" s="206"/>
      <c r="D1385" s="206" t="str">
        <f>IF('Formulario PPGR5'!$G1385="","",'Formulario PPGR1'!#REF!)</f>
        <v/>
      </c>
      <c r="E1385" s="206" t="str">
        <f>IF('Formulario PPGR5'!$G1385="","",'Formulario PPGR1'!#REF!)</f>
        <v/>
      </c>
      <c r="F1385" s="206" t="str">
        <f>IF('Formulario PPGR5'!$G1385="","",'Formulario PPGR1'!#REF!)</f>
        <v/>
      </c>
      <c r="G1385" s="701"/>
      <c r="H1385" s="701"/>
      <c r="I1385" s="734"/>
      <c r="J1385" s="701"/>
      <c r="K1385" s="698"/>
      <c r="L1385" s="701"/>
      <c r="M1385" s="211"/>
      <c r="N1385" s="211"/>
      <c r="O1385" s="212"/>
      <c r="P1385" s="213"/>
      <c r="Q1385" s="195"/>
      <c r="R1385" s="195"/>
      <c r="S1385" s="195"/>
      <c r="T1385" s="180"/>
      <c r="U1385" s="180"/>
      <c r="V1385" s="200"/>
    </row>
    <row r="1386" spans="2:22">
      <c r="B1386" s="206" t="str">
        <f>IF('Formulario PPGR5'!$G1386="","",CONCATENATE('Formulario PPGR5'!$C1386,".",'Formulario PPGR5'!$D1386,".",'Formulario PPGR5'!$E1386,".",'Formulario PPGR5'!$F1386))</f>
        <v/>
      </c>
      <c r="C1386" s="206"/>
      <c r="D1386" s="206" t="str">
        <f>IF('Formulario PPGR5'!$G1386="","",'Formulario PPGR1'!#REF!)</f>
        <v/>
      </c>
      <c r="E1386" s="206" t="str">
        <f>IF('Formulario PPGR5'!$G1386="","",'Formulario PPGR1'!#REF!)</f>
        <v/>
      </c>
      <c r="F1386" s="206" t="str">
        <f>IF('Formulario PPGR5'!$G1386="","",'Formulario PPGR1'!#REF!)</f>
        <v/>
      </c>
      <c r="G1386" s="701"/>
      <c r="H1386" s="701"/>
      <c r="I1386" s="734"/>
      <c r="J1386" s="701"/>
      <c r="K1386" s="698"/>
      <c r="L1386" s="701"/>
      <c r="M1386" s="211"/>
      <c r="N1386" s="211"/>
      <c r="O1386" s="212"/>
      <c r="P1386" s="213"/>
      <c r="Q1386" s="195"/>
      <c r="R1386" s="195"/>
      <c r="S1386" s="195"/>
      <c r="T1386" s="180"/>
      <c r="U1386" s="180"/>
      <c r="V1386" s="200"/>
    </row>
    <row r="1387" spans="2:22">
      <c r="B1387" s="206" t="str">
        <f>IF('Formulario PPGR5'!$G1387="","",CONCATENATE('Formulario PPGR5'!$C1387,".",'Formulario PPGR5'!$D1387,".",'Formulario PPGR5'!$E1387,".",'Formulario PPGR5'!$F1387))</f>
        <v/>
      </c>
      <c r="C1387" s="206"/>
      <c r="D1387" s="206" t="str">
        <f>IF('Formulario PPGR5'!$G1387="","",'Formulario PPGR1'!#REF!)</f>
        <v/>
      </c>
      <c r="E1387" s="206" t="str">
        <f>IF('Formulario PPGR5'!$G1387="","",'Formulario PPGR1'!#REF!)</f>
        <v/>
      </c>
      <c r="F1387" s="206" t="str">
        <f>IF('Formulario PPGR5'!$G1387="","",'Formulario PPGR1'!#REF!)</f>
        <v/>
      </c>
      <c r="G1387" s="701"/>
      <c r="H1387" s="701"/>
      <c r="I1387" s="734"/>
      <c r="J1387" s="701"/>
      <c r="K1387" s="698"/>
      <c r="L1387" s="701"/>
      <c r="M1387" s="211"/>
      <c r="N1387" s="211"/>
      <c r="O1387" s="212"/>
      <c r="P1387" s="213"/>
      <c r="Q1387" s="195"/>
      <c r="R1387" s="195"/>
      <c r="S1387" s="195"/>
      <c r="T1387" s="180"/>
      <c r="U1387" s="180"/>
      <c r="V1387" s="200"/>
    </row>
    <row r="1388" spans="2:22">
      <c r="B1388" s="206" t="str">
        <f>IF('Formulario PPGR5'!$G1388="","",CONCATENATE('Formulario PPGR5'!$C1388,".",'Formulario PPGR5'!$D1388,".",'Formulario PPGR5'!$E1388,".",'Formulario PPGR5'!$F1388))</f>
        <v/>
      </c>
      <c r="C1388" s="206"/>
      <c r="D1388" s="206" t="str">
        <f>IF('Formulario PPGR5'!$G1388="","",'Formulario PPGR1'!#REF!)</f>
        <v/>
      </c>
      <c r="E1388" s="206" t="str">
        <f>IF('Formulario PPGR5'!$G1388="","",'Formulario PPGR1'!#REF!)</f>
        <v/>
      </c>
      <c r="F1388" s="206" t="str">
        <f>IF('Formulario PPGR5'!$G1388="","",'Formulario PPGR1'!#REF!)</f>
        <v/>
      </c>
      <c r="G1388" s="701"/>
      <c r="H1388" s="701"/>
      <c r="I1388" s="734"/>
      <c r="J1388" s="701"/>
      <c r="K1388" s="698"/>
      <c r="L1388" s="701"/>
      <c r="M1388" s="211"/>
      <c r="N1388" s="211"/>
      <c r="O1388" s="212"/>
      <c r="P1388" s="213"/>
      <c r="Q1388" s="195"/>
      <c r="R1388" s="195"/>
      <c r="S1388" s="195"/>
      <c r="T1388" s="180"/>
      <c r="U1388" s="180"/>
      <c r="V1388" s="200"/>
    </row>
    <row r="1389" spans="2:22">
      <c r="B1389" s="206" t="str">
        <f>IF('Formulario PPGR5'!$G1389="","",CONCATENATE('Formulario PPGR5'!$C1389,".",'Formulario PPGR5'!$D1389,".",'Formulario PPGR5'!$E1389,".",'Formulario PPGR5'!$F1389))</f>
        <v/>
      </c>
      <c r="C1389" s="206"/>
      <c r="D1389" s="206" t="str">
        <f>IF('Formulario PPGR5'!$G1389="","",'Formulario PPGR1'!#REF!)</f>
        <v/>
      </c>
      <c r="E1389" s="206" t="str">
        <f>IF('Formulario PPGR5'!$G1389="","",'Formulario PPGR1'!#REF!)</f>
        <v/>
      </c>
      <c r="F1389" s="206" t="str">
        <f>IF('Formulario PPGR5'!$G1389="","",'Formulario PPGR1'!#REF!)</f>
        <v/>
      </c>
      <c r="G1389" s="701"/>
      <c r="H1389" s="701"/>
      <c r="I1389" s="734"/>
      <c r="J1389" s="701"/>
      <c r="K1389" s="698"/>
      <c r="L1389" s="701"/>
      <c r="M1389" s="211"/>
      <c r="N1389" s="211"/>
      <c r="O1389" s="212"/>
      <c r="P1389" s="213"/>
      <c r="Q1389" s="195"/>
      <c r="R1389" s="195"/>
      <c r="S1389" s="195"/>
      <c r="T1389" s="180"/>
      <c r="U1389" s="180"/>
      <c r="V1389" s="200"/>
    </row>
    <row r="1390" spans="2:22">
      <c r="B1390" s="206" t="str">
        <f>IF('Formulario PPGR5'!$G1390="","",CONCATENATE('Formulario PPGR5'!$C1390,".",'Formulario PPGR5'!$D1390,".",'Formulario PPGR5'!$E1390,".",'Formulario PPGR5'!$F1390))</f>
        <v/>
      </c>
      <c r="C1390" s="206"/>
      <c r="D1390" s="206" t="str">
        <f>IF('Formulario PPGR5'!$G1390="","",'Formulario PPGR1'!#REF!)</f>
        <v/>
      </c>
      <c r="E1390" s="206" t="str">
        <f>IF('Formulario PPGR5'!$G1390="","",'Formulario PPGR1'!#REF!)</f>
        <v/>
      </c>
      <c r="F1390" s="206" t="str">
        <f>IF('Formulario PPGR5'!$G1390="","",'Formulario PPGR1'!#REF!)</f>
        <v/>
      </c>
      <c r="G1390" s="701"/>
      <c r="H1390" s="701"/>
      <c r="I1390" s="734"/>
      <c r="J1390" s="701"/>
      <c r="K1390" s="698"/>
      <c r="L1390" s="701"/>
      <c r="M1390" s="211"/>
      <c r="N1390" s="211"/>
      <c r="O1390" s="212"/>
      <c r="P1390" s="213"/>
      <c r="Q1390" s="195"/>
      <c r="R1390" s="195"/>
      <c r="S1390" s="195"/>
      <c r="T1390" s="180"/>
      <c r="U1390" s="180"/>
      <c r="V1390" s="200"/>
    </row>
    <row r="1391" spans="2:22">
      <c r="B1391" s="206" t="str">
        <f>IF('Formulario PPGR5'!$G1391="","",CONCATENATE('Formulario PPGR5'!$C1391,".",'Formulario PPGR5'!$D1391,".",'Formulario PPGR5'!$E1391,".",'Formulario PPGR5'!$F1391))</f>
        <v/>
      </c>
      <c r="C1391" s="206"/>
      <c r="D1391" s="206" t="str">
        <f>IF('Formulario PPGR5'!$G1391="","",'Formulario PPGR1'!#REF!)</f>
        <v/>
      </c>
      <c r="E1391" s="206" t="str">
        <f>IF('Formulario PPGR5'!$G1391="","",'Formulario PPGR1'!#REF!)</f>
        <v/>
      </c>
      <c r="F1391" s="206" t="str">
        <f>IF('Formulario PPGR5'!$G1391="","",'Formulario PPGR1'!#REF!)</f>
        <v/>
      </c>
      <c r="G1391" s="701"/>
      <c r="H1391" s="701"/>
      <c r="I1391" s="734"/>
      <c r="J1391" s="701"/>
      <c r="K1391" s="698"/>
      <c r="L1391" s="701"/>
      <c r="M1391" s="211"/>
      <c r="N1391" s="211"/>
      <c r="O1391" s="212"/>
      <c r="P1391" s="213"/>
      <c r="Q1391" s="195"/>
      <c r="R1391" s="195"/>
      <c r="S1391" s="195"/>
      <c r="T1391" s="180"/>
      <c r="U1391" s="180"/>
      <c r="V1391" s="200"/>
    </row>
    <row r="1392" spans="2:22">
      <c r="B1392" s="206" t="str">
        <f>IF('Formulario PPGR5'!$G1392="","",CONCATENATE('Formulario PPGR5'!$C1392,".",'Formulario PPGR5'!$D1392,".",'Formulario PPGR5'!$E1392,".",'Formulario PPGR5'!$F1392))</f>
        <v/>
      </c>
      <c r="C1392" s="206"/>
      <c r="D1392" s="206" t="str">
        <f>IF('Formulario PPGR5'!$G1392="","",'Formulario PPGR1'!#REF!)</f>
        <v/>
      </c>
      <c r="E1392" s="206" t="str">
        <f>IF('Formulario PPGR5'!$G1392="","",'Formulario PPGR1'!#REF!)</f>
        <v/>
      </c>
      <c r="F1392" s="206" t="str">
        <f>IF('Formulario PPGR5'!$G1392="","",'Formulario PPGR1'!#REF!)</f>
        <v/>
      </c>
      <c r="G1392" s="701"/>
      <c r="H1392" s="701"/>
      <c r="I1392" s="734"/>
      <c r="J1392" s="701"/>
      <c r="K1392" s="698"/>
      <c r="L1392" s="701"/>
      <c r="M1392" s="211"/>
      <c r="N1392" s="211"/>
      <c r="O1392" s="212"/>
      <c r="P1392" s="213"/>
      <c r="Q1392" s="195"/>
      <c r="R1392" s="195"/>
      <c r="S1392" s="195"/>
      <c r="T1392" s="180"/>
      <c r="U1392" s="180"/>
      <c r="V1392" s="200"/>
    </row>
    <row r="1393" spans="2:22">
      <c r="B1393" s="206" t="str">
        <f>IF('Formulario PPGR5'!$G1393="","",CONCATENATE('Formulario PPGR5'!$C1393,".",'Formulario PPGR5'!$D1393,".",'Formulario PPGR5'!$E1393,".",'Formulario PPGR5'!$F1393))</f>
        <v/>
      </c>
      <c r="C1393" s="206"/>
      <c r="D1393" s="206" t="str">
        <f>IF('Formulario PPGR5'!$G1393="","",'Formulario PPGR1'!#REF!)</f>
        <v/>
      </c>
      <c r="E1393" s="206" t="str">
        <f>IF('Formulario PPGR5'!$G1393="","",'Formulario PPGR1'!#REF!)</f>
        <v/>
      </c>
      <c r="F1393" s="206" t="str">
        <f>IF('Formulario PPGR5'!$G1393="","",'Formulario PPGR1'!#REF!)</f>
        <v/>
      </c>
      <c r="G1393" s="701"/>
      <c r="H1393" s="701"/>
      <c r="I1393" s="734"/>
      <c r="J1393" s="701"/>
      <c r="K1393" s="698"/>
      <c r="L1393" s="701"/>
      <c r="M1393" s="211"/>
      <c r="N1393" s="211"/>
      <c r="O1393" s="212"/>
      <c r="P1393" s="213"/>
      <c r="Q1393" s="195"/>
      <c r="R1393" s="195"/>
      <c r="S1393" s="195"/>
      <c r="T1393" s="180"/>
      <c r="U1393" s="180"/>
      <c r="V1393" s="200"/>
    </row>
    <row r="1394" spans="2:22">
      <c r="B1394" s="206" t="str">
        <f>IF('Formulario PPGR5'!$G1394="","",CONCATENATE('Formulario PPGR5'!$C1394,".",'Formulario PPGR5'!$D1394,".",'Formulario PPGR5'!$E1394,".",'Formulario PPGR5'!$F1394))</f>
        <v/>
      </c>
      <c r="C1394" s="206"/>
      <c r="D1394" s="206" t="str">
        <f>IF('Formulario PPGR5'!$G1394="","",'Formulario PPGR1'!#REF!)</f>
        <v/>
      </c>
      <c r="E1394" s="206" t="str">
        <f>IF('Formulario PPGR5'!$G1394="","",'Formulario PPGR1'!#REF!)</f>
        <v/>
      </c>
      <c r="F1394" s="206" t="str">
        <f>IF('Formulario PPGR5'!$G1394="","",'Formulario PPGR1'!#REF!)</f>
        <v/>
      </c>
      <c r="G1394" s="701"/>
      <c r="H1394" s="701"/>
      <c r="I1394" s="734"/>
      <c r="J1394" s="701"/>
      <c r="K1394" s="698"/>
      <c r="L1394" s="701"/>
      <c r="M1394" s="211"/>
      <c r="N1394" s="211"/>
      <c r="O1394" s="212"/>
      <c r="P1394" s="213"/>
      <c r="Q1394" s="195"/>
      <c r="R1394" s="195"/>
      <c r="S1394" s="195"/>
      <c r="T1394" s="180"/>
      <c r="U1394" s="180"/>
      <c r="V1394" s="200"/>
    </row>
    <row r="1395" spans="2:22">
      <c r="B1395" s="206" t="str">
        <f>IF('Formulario PPGR5'!$G1395="","",CONCATENATE('Formulario PPGR5'!$C1395,".",'Formulario PPGR5'!$D1395,".",'Formulario PPGR5'!$E1395,".",'Formulario PPGR5'!$F1395))</f>
        <v/>
      </c>
      <c r="C1395" s="206"/>
      <c r="D1395" s="206" t="str">
        <f>IF('Formulario PPGR5'!$G1395="","",'Formulario PPGR1'!#REF!)</f>
        <v/>
      </c>
      <c r="E1395" s="206" t="str">
        <f>IF('Formulario PPGR5'!$G1395="","",'Formulario PPGR1'!#REF!)</f>
        <v/>
      </c>
      <c r="F1395" s="206" t="str">
        <f>IF('Formulario PPGR5'!$G1395="","",'Formulario PPGR1'!#REF!)</f>
        <v/>
      </c>
      <c r="G1395" s="701"/>
      <c r="H1395" s="701"/>
      <c r="I1395" s="734"/>
      <c r="J1395" s="701"/>
      <c r="K1395" s="698"/>
      <c r="L1395" s="701"/>
      <c r="M1395" s="211"/>
      <c r="N1395" s="211"/>
      <c r="O1395" s="212"/>
      <c r="P1395" s="213"/>
      <c r="Q1395" s="195"/>
      <c r="R1395" s="195"/>
      <c r="S1395" s="195"/>
      <c r="T1395" s="180"/>
      <c r="U1395" s="180"/>
      <c r="V1395" s="200"/>
    </row>
    <row r="1396" spans="2:22">
      <c r="B1396" s="206" t="str">
        <f>IF('Formulario PPGR5'!$G1396="","",CONCATENATE('Formulario PPGR5'!$C1396,".",'Formulario PPGR5'!$D1396,".",'Formulario PPGR5'!$E1396,".",'Formulario PPGR5'!$F1396))</f>
        <v/>
      </c>
      <c r="C1396" s="206"/>
      <c r="D1396" s="206" t="str">
        <f>IF('Formulario PPGR5'!$G1396="","",'Formulario PPGR1'!#REF!)</f>
        <v/>
      </c>
      <c r="E1396" s="206" t="str">
        <f>IF('Formulario PPGR5'!$G1396="","",'Formulario PPGR1'!#REF!)</f>
        <v/>
      </c>
      <c r="F1396" s="206" t="str">
        <f>IF('Formulario PPGR5'!$G1396="","",'Formulario PPGR1'!#REF!)</f>
        <v/>
      </c>
      <c r="G1396" s="701"/>
      <c r="H1396" s="701"/>
      <c r="I1396" s="734"/>
      <c r="J1396" s="701"/>
      <c r="K1396" s="698"/>
      <c r="L1396" s="701"/>
      <c r="M1396" s="211"/>
      <c r="N1396" s="211"/>
      <c r="O1396" s="212"/>
      <c r="P1396" s="213"/>
      <c r="Q1396" s="195"/>
      <c r="R1396" s="195"/>
      <c r="S1396" s="195"/>
      <c r="T1396" s="180"/>
      <c r="U1396" s="180"/>
      <c r="V1396" s="200"/>
    </row>
    <row r="1397" spans="2:22">
      <c r="B1397" s="206" t="str">
        <f>IF('Formulario PPGR5'!$G1397="","",CONCATENATE('Formulario PPGR5'!$C1397,".",'Formulario PPGR5'!$D1397,".",'Formulario PPGR5'!$E1397,".",'Formulario PPGR5'!$F1397))</f>
        <v/>
      </c>
      <c r="C1397" s="206"/>
      <c r="D1397" s="206" t="str">
        <f>IF('Formulario PPGR5'!$G1397="","",'Formulario PPGR1'!#REF!)</f>
        <v/>
      </c>
      <c r="E1397" s="206" t="str">
        <f>IF('Formulario PPGR5'!$G1397="","",'Formulario PPGR1'!#REF!)</f>
        <v/>
      </c>
      <c r="F1397" s="206" t="str">
        <f>IF('Formulario PPGR5'!$G1397="","",'Formulario PPGR1'!#REF!)</f>
        <v/>
      </c>
      <c r="G1397" s="701"/>
      <c r="H1397" s="701"/>
      <c r="I1397" s="734"/>
      <c r="J1397" s="701"/>
      <c r="K1397" s="698"/>
      <c r="L1397" s="701"/>
      <c r="M1397" s="211"/>
      <c r="N1397" s="211"/>
      <c r="O1397" s="212"/>
      <c r="P1397" s="213"/>
      <c r="Q1397" s="195"/>
      <c r="R1397" s="195"/>
      <c r="S1397" s="195"/>
      <c r="T1397" s="180"/>
      <c r="U1397" s="180"/>
      <c r="V1397" s="200"/>
    </row>
    <row r="1398" spans="2:22">
      <c r="B1398" s="206" t="str">
        <f>IF('Formulario PPGR5'!$G1398="","",CONCATENATE('Formulario PPGR5'!$C1398,".",'Formulario PPGR5'!$D1398,".",'Formulario PPGR5'!$E1398,".",'Formulario PPGR5'!$F1398))</f>
        <v/>
      </c>
      <c r="C1398" s="206"/>
      <c r="D1398" s="206" t="str">
        <f>IF('Formulario PPGR5'!$G1398="","",'Formulario PPGR1'!#REF!)</f>
        <v/>
      </c>
      <c r="E1398" s="206" t="str">
        <f>IF('Formulario PPGR5'!$G1398="","",'Formulario PPGR1'!#REF!)</f>
        <v/>
      </c>
      <c r="F1398" s="206" t="str">
        <f>IF('Formulario PPGR5'!$G1398="","",'Formulario PPGR1'!#REF!)</f>
        <v/>
      </c>
      <c r="G1398" s="701"/>
      <c r="H1398" s="701"/>
      <c r="I1398" s="734"/>
      <c r="J1398" s="701"/>
      <c r="K1398" s="698"/>
      <c r="L1398" s="701"/>
      <c r="M1398" s="211"/>
      <c r="N1398" s="211"/>
      <c r="O1398" s="212"/>
      <c r="P1398" s="213"/>
      <c r="Q1398" s="195"/>
      <c r="R1398" s="195"/>
      <c r="S1398" s="195"/>
      <c r="T1398" s="180"/>
      <c r="U1398" s="180"/>
      <c r="V1398" s="200"/>
    </row>
    <row r="1399" spans="2:22">
      <c r="B1399" s="206" t="str">
        <f>IF('Formulario PPGR5'!$G1399="","",CONCATENATE('Formulario PPGR5'!$C1399,".",'Formulario PPGR5'!$D1399,".",'Formulario PPGR5'!$E1399,".",'Formulario PPGR5'!$F1399))</f>
        <v/>
      </c>
      <c r="C1399" s="206"/>
      <c r="D1399" s="206" t="str">
        <f>IF('Formulario PPGR5'!$G1399="","",'Formulario PPGR1'!#REF!)</f>
        <v/>
      </c>
      <c r="E1399" s="206" t="str">
        <f>IF('Formulario PPGR5'!$G1399="","",'Formulario PPGR1'!#REF!)</f>
        <v/>
      </c>
      <c r="F1399" s="206" t="str">
        <f>IF('Formulario PPGR5'!$G1399="","",'Formulario PPGR1'!#REF!)</f>
        <v/>
      </c>
      <c r="G1399" s="701"/>
      <c r="H1399" s="701"/>
      <c r="I1399" s="734"/>
      <c r="J1399" s="701"/>
      <c r="K1399" s="698"/>
      <c r="L1399" s="701"/>
      <c r="M1399" s="211"/>
      <c r="N1399" s="211"/>
      <c r="O1399" s="212"/>
      <c r="P1399" s="213"/>
      <c r="Q1399" s="195"/>
      <c r="R1399" s="195"/>
      <c r="S1399" s="195"/>
      <c r="T1399" s="180"/>
      <c r="U1399" s="180"/>
      <c r="V1399" s="200"/>
    </row>
    <row r="1400" spans="2:22">
      <c r="B1400" s="206" t="str">
        <f>IF('Formulario PPGR5'!$G1400="","",CONCATENATE('Formulario PPGR5'!$C1400,".",'Formulario PPGR5'!$D1400,".",'Formulario PPGR5'!$E1400,".",'Formulario PPGR5'!$F1400))</f>
        <v/>
      </c>
      <c r="C1400" s="206"/>
      <c r="D1400" s="206" t="str">
        <f>IF('Formulario PPGR5'!$G1400="","",'Formulario PPGR1'!#REF!)</f>
        <v/>
      </c>
      <c r="E1400" s="206" t="str">
        <f>IF('Formulario PPGR5'!$G1400="","",'Formulario PPGR1'!#REF!)</f>
        <v/>
      </c>
      <c r="F1400" s="206" t="str">
        <f>IF('Formulario PPGR5'!$G1400="","",'Formulario PPGR1'!#REF!)</f>
        <v/>
      </c>
      <c r="G1400" s="701"/>
      <c r="H1400" s="701"/>
      <c r="I1400" s="734"/>
      <c r="J1400" s="701"/>
      <c r="K1400" s="698"/>
      <c r="L1400" s="701"/>
      <c r="M1400" s="211"/>
      <c r="N1400" s="211"/>
      <c r="O1400" s="212"/>
      <c r="P1400" s="213"/>
      <c r="Q1400" s="195"/>
      <c r="R1400" s="195"/>
      <c r="S1400" s="195"/>
      <c r="T1400" s="180"/>
      <c r="U1400" s="180"/>
      <c r="V1400" s="200"/>
    </row>
    <row r="1401" spans="2:22">
      <c r="B1401" s="206" t="str">
        <f>IF('Formulario PPGR5'!$G1401="","",CONCATENATE('Formulario PPGR5'!$C1401,".",'Formulario PPGR5'!$D1401,".",'Formulario PPGR5'!$E1401,".",'Formulario PPGR5'!$F1401))</f>
        <v/>
      </c>
      <c r="C1401" s="206"/>
      <c r="D1401" s="206" t="str">
        <f>IF('Formulario PPGR5'!$G1401="","",'Formulario PPGR1'!#REF!)</f>
        <v/>
      </c>
      <c r="E1401" s="206" t="str">
        <f>IF('Formulario PPGR5'!$G1401="","",'Formulario PPGR1'!#REF!)</f>
        <v/>
      </c>
      <c r="F1401" s="206" t="str">
        <f>IF('Formulario PPGR5'!$G1401="","",'Formulario PPGR1'!#REF!)</f>
        <v/>
      </c>
      <c r="G1401" s="701"/>
      <c r="H1401" s="701"/>
      <c r="I1401" s="734"/>
      <c r="J1401" s="701"/>
      <c r="K1401" s="698"/>
      <c r="L1401" s="701"/>
      <c r="M1401" s="211"/>
      <c r="N1401" s="211"/>
      <c r="O1401" s="212"/>
      <c r="P1401" s="213"/>
      <c r="Q1401" s="195"/>
      <c r="R1401" s="195"/>
      <c r="S1401" s="195"/>
      <c r="T1401" s="180"/>
      <c r="U1401" s="180"/>
      <c r="V1401" s="200"/>
    </row>
    <row r="1402" spans="2:22">
      <c r="B1402" s="206" t="str">
        <f>IF('Formulario PPGR5'!$G1402="","",CONCATENATE('Formulario PPGR5'!$C1402,".",'Formulario PPGR5'!$D1402,".",'Formulario PPGR5'!$E1402,".",'Formulario PPGR5'!$F1402))</f>
        <v/>
      </c>
      <c r="C1402" s="206"/>
      <c r="D1402" s="206" t="str">
        <f>IF('Formulario PPGR5'!$G1402="","",'Formulario PPGR1'!#REF!)</f>
        <v/>
      </c>
      <c r="E1402" s="206" t="str">
        <f>IF('Formulario PPGR5'!$G1402="","",'Formulario PPGR1'!#REF!)</f>
        <v/>
      </c>
      <c r="F1402" s="206" t="str">
        <f>IF('Formulario PPGR5'!$G1402="","",'Formulario PPGR1'!#REF!)</f>
        <v/>
      </c>
      <c r="G1402" s="701"/>
      <c r="H1402" s="701"/>
      <c r="I1402" s="734"/>
      <c r="J1402" s="701"/>
      <c r="K1402" s="698"/>
      <c r="L1402" s="701"/>
      <c r="M1402" s="211"/>
      <c r="N1402" s="211"/>
      <c r="O1402" s="212"/>
      <c r="P1402" s="213"/>
      <c r="Q1402" s="195"/>
      <c r="R1402" s="195"/>
      <c r="S1402" s="195"/>
      <c r="T1402" s="180"/>
      <c r="U1402" s="180"/>
      <c r="V1402" s="200"/>
    </row>
    <row r="1403" spans="2:22">
      <c r="B1403" s="206" t="str">
        <f>IF('Formulario PPGR5'!$G1403="","",CONCATENATE('Formulario PPGR5'!$C1403,".",'Formulario PPGR5'!$D1403,".",'Formulario PPGR5'!$E1403,".",'Formulario PPGR5'!$F1403))</f>
        <v/>
      </c>
      <c r="C1403" s="206"/>
      <c r="D1403" s="206" t="str">
        <f>IF('Formulario PPGR5'!$G1403="","",'Formulario PPGR1'!#REF!)</f>
        <v/>
      </c>
      <c r="E1403" s="206" t="str">
        <f>IF('Formulario PPGR5'!$G1403="","",'Formulario PPGR1'!#REF!)</f>
        <v/>
      </c>
      <c r="F1403" s="206" t="str">
        <f>IF('Formulario PPGR5'!$G1403="","",'Formulario PPGR1'!#REF!)</f>
        <v/>
      </c>
      <c r="G1403" s="701"/>
      <c r="H1403" s="701"/>
      <c r="I1403" s="734"/>
      <c r="J1403" s="701"/>
      <c r="K1403" s="698"/>
      <c r="L1403" s="701"/>
      <c r="M1403" s="211"/>
      <c r="N1403" s="211"/>
      <c r="O1403" s="212"/>
      <c r="P1403" s="213"/>
      <c r="Q1403" s="195"/>
      <c r="R1403" s="195"/>
      <c r="S1403" s="195"/>
      <c r="T1403" s="180"/>
      <c r="U1403" s="180"/>
      <c r="V1403" s="200"/>
    </row>
    <row r="1404" spans="2:22">
      <c r="B1404" s="206" t="str">
        <f>IF('Formulario PPGR5'!$G1404="","",CONCATENATE('Formulario PPGR5'!$C1404,".",'Formulario PPGR5'!$D1404,".",'Formulario PPGR5'!$E1404,".",'Formulario PPGR5'!$F1404))</f>
        <v/>
      </c>
      <c r="C1404" s="206"/>
      <c r="D1404" s="206" t="str">
        <f>IF('Formulario PPGR5'!$G1404="","",'Formulario PPGR1'!#REF!)</f>
        <v/>
      </c>
      <c r="E1404" s="206" t="str">
        <f>IF('Formulario PPGR5'!$G1404="","",'Formulario PPGR1'!#REF!)</f>
        <v/>
      </c>
      <c r="F1404" s="206" t="str">
        <f>IF('Formulario PPGR5'!$G1404="","",'Formulario PPGR1'!#REF!)</f>
        <v/>
      </c>
      <c r="G1404" s="701"/>
      <c r="H1404" s="701"/>
      <c r="I1404" s="734"/>
      <c r="J1404" s="701"/>
      <c r="K1404" s="698"/>
      <c r="L1404" s="701"/>
      <c r="M1404" s="211"/>
      <c r="N1404" s="211"/>
      <c r="O1404" s="212"/>
      <c r="P1404" s="213"/>
      <c r="Q1404" s="195"/>
      <c r="R1404" s="195"/>
      <c r="S1404" s="195"/>
      <c r="T1404" s="180"/>
      <c r="U1404" s="180"/>
      <c r="V1404" s="200"/>
    </row>
    <row r="1405" spans="2:22">
      <c r="B1405" s="206" t="str">
        <f>IF('Formulario PPGR5'!$G1405="","",CONCATENATE('Formulario PPGR5'!$C1405,".",'Formulario PPGR5'!$D1405,".",'Formulario PPGR5'!$E1405,".",'Formulario PPGR5'!$F1405))</f>
        <v/>
      </c>
      <c r="C1405" s="206"/>
      <c r="D1405" s="206" t="str">
        <f>IF('Formulario PPGR5'!$G1405="","",'Formulario PPGR1'!#REF!)</f>
        <v/>
      </c>
      <c r="E1405" s="206" t="str">
        <f>IF('Formulario PPGR5'!$G1405="","",'Formulario PPGR1'!#REF!)</f>
        <v/>
      </c>
      <c r="F1405" s="206" t="str">
        <f>IF('Formulario PPGR5'!$G1405="","",'Formulario PPGR1'!#REF!)</f>
        <v/>
      </c>
      <c r="G1405" s="701"/>
      <c r="H1405" s="701"/>
      <c r="I1405" s="734"/>
      <c r="J1405" s="701"/>
      <c r="K1405" s="698"/>
      <c r="L1405" s="701"/>
      <c r="M1405" s="211"/>
      <c r="N1405" s="211"/>
      <c r="O1405" s="212"/>
      <c r="P1405" s="213"/>
      <c r="Q1405" s="195"/>
      <c r="R1405" s="195"/>
      <c r="S1405" s="195"/>
      <c r="T1405" s="180"/>
      <c r="U1405" s="180"/>
      <c r="V1405" s="200"/>
    </row>
    <row r="1406" spans="2:22">
      <c r="B1406" s="206" t="str">
        <f>IF('Formulario PPGR5'!$G1406="","",CONCATENATE('Formulario PPGR5'!$C1406,".",'Formulario PPGR5'!$D1406,".",'Formulario PPGR5'!$E1406,".",'Formulario PPGR5'!$F1406))</f>
        <v/>
      </c>
      <c r="C1406" s="206"/>
      <c r="D1406" s="206" t="str">
        <f>IF('Formulario PPGR5'!$G1406="","",'Formulario PPGR1'!#REF!)</f>
        <v/>
      </c>
      <c r="E1406" s="206" t="str">
        <f>IF('Formulario PPGR5'!$G1406="","",'Formulario PPGR1'!#REF!)</f>
        <v/>
      </c>
      <c r="F1406" s="206" t="str">
        <f>IF('Formulario PPGR5'!$G1406="","",'Formulario PPGR1'!#REF!)</f>
        <v/>
      </c>
      <c r="G1406" s="701"/>
      <c r="H1406" s="701"/>
      <c r="I1406" s="734"/>
      <c r="J1406" s="701"/>
      <c r="K1406" s="698"/>
      <c r="L1406" s="701"/>
      <c r="M1406" s="211"/>
      <c r="N1406" s="211"/>
      <c r="O1406" s="212"/>
      <c r="P1406" s="213"/>
      <c r="Q1406" s="195"/>
      <c r="R1406" s="195"/>
      <c r="S1406" s="195"/>
      <c r="T1406" s="180"/>
      <c r="U1406" s="180"/>
      <c r="V1406" s="200"/>
    </row>
    <row r="1407" spans="2:22">
      <c r="B1407" s="206" t="str">
        <f>IF('Formulario PPGR5'!$G1407="","",CONCATENATE('Formulario PPGR5'!$C1407,".",'Formulario PPGR5'!$D1407,".",'Formulario PPGR5'!$E1407,".",'Formulario PPGR5'!$F1407))</f>
        <v/>
      </c>
      <c r="C1407" s="206"/>
      <c r="D1407" s="206" t="str">
        <f>IF('Formulario PPGR5'!$G1407="","",'Formulario PPGR1'!#REF!)</f>
        <v/>
      </c>
      <c r="E1407" s="206" t="str">
        <f>IF('Formulario PPGR5'!$G1407="","",'Formulario PPGR1'!#REF!)</f>
        <v/>
      </c>
      <c r="F1407" s="206" t="str">
        <f>IF('Formulario PPGR5'!$G1407="","",'Formulario PPGR1'!#REF!)</f>
        <v/>
      </c>
      <c r="G1407" s="701"/>
      <c r="H1407" s="701"/>
      <c r="I1407" s="734"/>
      <c r="J1407" s="701"/>
      <c r="K1407" s="698"/>
      <c r="L1407" s="701"/>
      <c r="M1407" s="211"/>
      <c r="N1407" s="211"/>
      <c r="O1407" s="212"/>
      <c r="P1407" s="213"/>
      <c r="Q1407" s="195"/>
      <c r="R1407" s="195"/>
      <c r="S1407" s="195"/>
      <c r="T1407" s="180"/>
      <c r="U1407" s="180"/>
      <c r="V1407" s="200"/>
    </row>
    <row r="1408" spans="2:22">
      <c r="B1408" s="206" t="str">
        <f>IF('Formulario PPGR5'!$G1408="","",CONCATENATE('Formulario PPGR5'!$C1408,".",'Formulario PPGR5'!$D1408,".",'Formulario PPGR5'!$E1408,".",'Formulario PPGR5'!$F1408))</f>
        <v/>
      </c>
      <c r="C1408" s="206"/>
      <c r="D1408" s="206" t="str">
        <f>IF('Formulario PPGR5'!$G1408="","",'Formulario PPGR1'!#REF!)</f>
        <v/>
      </c>
      <c r="E1408" s="206" t="str">
        <f>IF('Formulario PPGR5'!$G1408="","",'Formulario PPGR1'!#REF!)</f>
        <v/>
      </c>
      <c r="F1408" s="206" t="str">
        <f>IF('Formulario PPGR5'!$G1408="","",'Formulario PPGR1'!#REF!)</f>
        <v/>
      </c>
      <c r="G1408" s="701"/>
      <c r="H1408" s="701"/>
      <c r="I1408" s="734"/>
      <c r="J1408" s="701"/>
      <c r="K1408" s="698"/>
      <c r="L1408" s="701"/>
      <c r="M1408" s="211"/>
      <c r="N1408" s="211"/>
      <c r="O1408" s="212"/>
      <c r="P1408" s="213"/>
      <c r="Q1408" s="195"/>
      <c r="R1408" s="195"/>
      <c r="S1408" s="195"/>
      <c r="T1408" s="180"/>
      <c r="U1408" s="180"/>
      <c r="V1408" s="200"/>
    </row>
    <row r="1409" spans="2:22">
      <c r="B1409" s="206" t="str">
        <f>IF('Formulario PPGR5'!$G1409="","",CONCATENATE('Formulario PPGR5'!$C1409,".",'Formulario PPGR5'!$D1409,".",'Formulario PPGR5'!$E1409,".",'Formulario PPGR5'!$F1409))</f>
        <v/>
      </c>
      <c r="C1409" s="206"/>
      <c r="D1409" s="206" t="str">
        <f>IF('Formulario PPGR5'!$G1409="","",'Formulario PPGR1'!#REF!)</f>
        <v/>
      </c>
      <c r="E1409" s="206" t="str">
        <f>IF('Formulario PPGR5'!$G1409="","",'Formulario PPGR1'!#REF!)</f>
        <v/>
      </c>
      <c r="F1409" s="206" t="str">
        <f>IF('Formulario PPGR5'!$G1409="","",'Formulario PPGR1'!#REF!)</f>
        <v/>
      </c>
      <c r="G1409" s="701"/>
      <c r="H1409" s="701"/>
      <c r="I1409" s="734"/>
      <c r="J1409" s="701"/>
      <c r="K1409" s="698"/>
      <c r="L1409" s="701"/>
      <c r="M1409" s="211"/>
      <c r="N1409" s="211"/>
      <c r="O1409" s="212"/>
      <c r="P1409" s="213"/>
      <c r="Q1409" s="195"/>
      <c r="R1409" s="195"/>
      <c r="S1409" s="195"/>
      <c r="T1409" s="180"/>
      <c r="U1409" s="180"/>
      <c r="V1409" s="200"/>
    </row>
    <row r="1410" spans="2:22">
      <c r="B1410" s="206" t="str">
        <f>IF('Formulario PPGR5'!$G1410="","",CONCATENATE('Formulario PPGR5'!$C1410,".",'Formulario PPGR5'!$D1410,".",'Formulario PPGR5'!$E1410,".",'Formulario PPGR5'!$F1410))</f>
        <v/>
      </c>
      <c r="C1410" s="206"/>
      <c r="D1410" s="206" t="str">
        <f>IF('Formulario PPGR5'!$G1410="","",'Formulario PPGR1'!#REF!)</f>
        <v/>
      </c>
      <c r="E1410" s="206" t="str">
        <f>IF('Formulario PPGR5'!$G1410="","",'Formulario PPGR1'!#REF!)</f>
        <v/>
      </c>
      <c r="F1410" s="206" t="str">
        <f>IF('Formulario PPGR5'!$G1410="","",'Formulario PPGR1'!#REF!)</f>
        <v/>
      </c>
      <c r="G1410" s="701"/>
      <c r="H1410" s="701"/>
      <c r="I1410" s="734"/>
      <c r="J1410" s="701"/>
      <c r="K1410" s="698"/>
      <c r="L1410" s="701"/>
      <c r="M1410" s="211"/>
      <c r="N1410" s="211"/>
      <c r="O1410" s="212"/>
      <c r="P1410" s="213"/>
      <c r="Q1410" s="195"/>
      <c r="R1410" s="195"/>
      <c r="S1410" s="195"/>
      <c r="T1410" s="180"/>
      <c r="U1410" s="180"/>
      <c r="V1410" s="200"/>
    </row>
    <row r="1411" spans="2:22">
      <c r="B1411" s="206" t="str">
        <f>IF('Formulario PPGR5'!$G1411="","",CONCATENATE('Formulario PPGR5'!$C1411,".",'Formulario PPGR5'!$D1411,".",'Formulario PPGR5'!$E1411,".",'Formulario PPGR5'!$F1411))</f>
        <v/>
      </c>
      <c r="C1411" s="206"/>
      <c r="D1411" s="206" t="str">
        <f>IF('Formulario PPGR5'!$G1411="","",'Formulario PPGR1'!#REF!)</f>
        <v/>
      </c>
      <c r="E1411" s="206" t="str">
        <f>IF('Formulario PPGR5'!$G1411="","",'Formulario PPGR1'!#REF!)</f>
        <v/>
      </c>
      <c r="F1411" s="206" t="str">
        <f>IF('Formulario PPGR5'!$G1411="","",'Formulario PPGR1'!#REF!)</f>
        <v/>
      </c>
      <c r="G1411" s="701"/>
      <c r="H1411" s="701"/>
      <c r="I1411" s="734"/>
      <c r="J1411" s="701"/>
      <c r="K1411" s="698"/>
      <c r="L1411" s="701"/>
      <c r="M1411" s="211"/>
      <c r="N1411" s="211"/>
      <c r="O1411" s="212"/>
      <c r="P1411" s="213"/>
      <c r="Q1411" s="195"/>
      <c r="R1411" s="195"/>
      <c r="S1411" s="195"/>
      <c r="T1411" s="180"/>
      <c r="U1411" s="180"/>
      <c r="V1411" s="200"/>
    </row>
    <row r="1412" spans="2:22">
      <c r="B1412" s="206" t="str">
        <f>IF('Formulario PPGR5'!$G1412="","",CONCATENATE('Formulario PPGR5'!$C1412,".",'Formulario PPGR5'!$D1412,".",'Formulario PPGR5'!$E1412,".",'Formulario PPGR5'!$F1412))</f>
        <v/>
      </c>
      <c r="C1412" s="206"/>
      <c r="D1412" s="206" t="str">
        <f>IF('Formulario PPGR5'!$G1412="","",'Formulario PPGR1'!#REF!)</f>
        <v/>
      </c>
      <c r="E1412" s="206" t="str">
        <f>IF('Formulario PPGR5'!$G1412="","",'Formulario PPGR1'!#REF!)</f>
        <v/>
      </c>
      <c r="F1412" s="206" t="str">
        <f>IF('Formulario PPGR5'!$G1412="","",'Formulario PPGR1'!#REF!)</f>
        <v/>
      </c>
      <c r="G1412" s="701"/>
      <c r="H1412" s="701"/>
      <c r="I1412" s="734"/>
      <c r="J1412" s="701"/>
      <c r="K1412" s="698"/>
      <c r="L1412" s="701"/>
      <c r="M1412" s="211"/>
      <c r="N1412" s="211"/>
      <c r="O1412" s="212"/>
      <c r="P1412" s="213"/>
      <c r="Q1412" s="195"/>
      <c r="R1412" s="195"/>
      <c r="S1412" s="195"/>
      <c r="T1412" s="180"/>
      <c r="U1412" s="180"/>
      <c r="V1412" s="200"/>
    </row>
    <row r="1413" spans="2:22">
      <c r="B1413" s="206" t="str">
        <f>IF('Formulario PPGR5'!$G1413="","",CONCATENATE('Formulario PPGR5'!$C1413,".",'Formulario PPGR5'!$D1413,".",'Formulario PPGR5'!$E1413,".",'Formulario PPGR5'!$F1413))</f>
        <v/>
      </c>
      <c r="C1413" s="206"/>
      <c r="D1413" s="206" t="str">
        <f>IF('Formulario PPGR5'!$G1413="","",'Formulario PPGR1'!#REF!)</f>
        <v/>
      </c>
      <c r="E1413" s="206" t="str">
        <f>IF('Formulario PPGR5'!$G1413="","",'Formulario PPGR1'!#REF!)</f>
        <v/>
      </c>
      <c r="F1413" s="206" t="str">
        <f>IF('Formulario PPGR5'!$G1413="","",'Formulario PPGR1'!#REF!)</f>
        <v/>
      </c>
      <c r="G1413" s="701"/>
      <c r="H1413" s="701"/>
      <c r="I1413" s="734"/>
      <c r="J1413" s="701"/>
      <c r="K1413" s="698"/>
      <c r="L1413" s="701"/>
      <c r="M1413" s="211"/>
      <c r="N1413" s="211"/>
      <c r="O1413" s="212"/>
      <c r="P1413" s="213"/>
      <c r="Q1413" s="195"/>
      <c r="R1413" s="195"/>
      <c r="S1413" s="195"/>
      <c r="T1413" s="180"/>
      <c r="U1413" s="180"/>
      <c r="V1413" s="200"/>
    </row>
    <row r="1414" spans="2:22">
      <c r="B1414" s="206" t="str">
        <f>IF('Formulario PPGR5'!$G1414="","",CONCATENATE('Formulario PPGR5'!$C1414,".",'Formulario PPGR5'!$D1414,".",'Formulario PPGR5'!$E1414,".",'Formulario PPGR5'!$F1414))</f>
        <v/>
      </c>
      <c r="C1414" s="206"/>
      <c r="D1414" s="206" t="str">
        <f>IF('Formulario PPGR5'!$G1414="","",'Formulario PPGR1'!#REF!)</f>
        <v/>
      </c>
      <c r="E1414" s="206" t="str">
        <f>IF('Formulario PPGR5'!$G1414="","",'Formulario PPGR1'!#REF!)</f>
        <v/>
      </c>
      <c r="F1414" s="206" t="str">
        <f>IF('Formulario PPGR5'!$G1414="","",'Formulario PPGR1'!#REF!)</f>
        <v/>
      </c>
      <c r="G1414" s="701"/>
      <c r="H1414" s="701"/>
      <c r="I1414" s="734"/>
      <c r="J1414" s="701"/>
      <c r="K1414" s="698"/>
      <c r="L1414" s="701"/>
      <c r="M1414" s="211"/>
      <c r="N1414" s="211"/>
      <c r="O1414" s="212"/>
      <c r="P1414" s="213"/>
      <c r="Q1414" s="195"/>
      <c r="R1414" s="195"/>
      <c r="S1414" s="195"/>
      <c r="T1414" s="180"/>
      <c r="U1414" s="180"/>
      <c r="V1414" s="200"/>
    </row>
    <row r="1415" spans="2:22">
      <c r="B1415" s="206" t="str">
        <f>IF('Formulario PPGR5'!$G1415="","",CONCATENATE('Formulario PPGR5'!$C1415,".",'Formulario PPGR5'!$D1415,".",'Formulario PPGR5'!$E1415,".",'Formulario PPGR5'!$F1415))</f>
        <v/>
      </c>
      <c r="C1415" s="206"/>
      <c r="D1415" s="206" t="str">
        <f>IF('Formulario PPGR5'!$G1415="","",'Formulario PPGR1'!#REF!)</f>
        <v/>
      </c>
      <c r="E1415" s="206" t="str">
        <f>IF('Formulario PPGR5'!$G1415="","",'Formulario PPGR1'!#REF!)</f>
        <v/>
      </c>
      <c r="F1415" s="206" t="str">
        <f>IF('Formulario PPGR5'!$G1415="","",'Formulario PPGR1'!#REF!)</f>
        <v/>
      </c>
      <c r="G1415" s="701"/>
      <c r="H1415" s="701"/>
      <c r="I1415" s="734"/>
      <c r="J1415" s="701"/>
      <c r="K1415" s="698"/>
      <c r="L1415" s="701"/>
      <c r="M1415" s="211"/>
      <c r="N1415" s="211"/>
      <c r="O1415" s="212"/>
      <c r="P1415" s="213"/>
      <c r="Q1415" s="195"/>
      <c r="R1415" s="195"/>
      <c r="S1415" s="195"/>
      <c r="T1415" s="180"/>
      <c r="U1415" s="180"/>
      <c r="V1415" s="200"/>
    </row>
    <row r="1416" spans="2:22">
      <c r="B1416" s="206" t="str">
        <f>IF('Formulario PPGR5'!$G1416="","",CONCATENATE('Formulario PPGR5'!$C1416,".",'Formulario PPGR5'!$D1416,".",'Formulario PPGR5'!$E1416,".",'Formulario PPGR5'!$F1416))</f>
        <v/>
      </c>
      <c r="C1416" s="206"/>
      <c r="D1416" s="206" t="str">
        <f>IF('Formulario PPGR5'!$G1416="","",'Formulario PPGR1'!#REF!)</f>
        <v/>
      </c>
      <c r="E1416" s="206" t="str">
        <f>IF('Formulario PPGR5'!$G1416="","",'Formulario PPGR1'!#REF!)</f>
        <v/>
      </c>
      <c r="F1416" s="206" t="str">
        <f>IF('Formulario PPGR5'!$G1416="","",'Formulario PPGR1'!#REF!)</f>
        <v/>
      </c>
      <c r="G1416" s="701"/>
      <c r="H1416" s="701"/>
      <c r="I1416" s="734"/>
      <c r="J1416" s="701"/>
      <c r="K1416" s="698"/>
      <c r="L1416" s="701"/>
      <c r="M1416" s="211"/>
      <c r="N1416" s="211"/>
      <c r="O1416" s="212"/>
      <c r="P1416" s="213"/>
      <c r="Q1416" s="195"/>
      <c r="R1416" s="195"/>
      <c r="S1416" s="195"/>
      <c r="T1416" s="180"/>
      <c r="U1416" s="180"/>
      <c r="V1416" s="200"/>
    </row>
    <row r="1417" spans="2:22">
      <c r="B1417" s="206" t="str">
        <f>IF('Formulario PPGR5'!$G1417="","",CONCATENATE('Formulario PPGR5'!$C1417,".",'Formulario PPGR5'!$D1417,".",'Formulario PPGR5'!$E1417,".",'Formulario PPGR5'!$F1417))</f>
        <v/>
      </c>
      <c r="C1417" s="206"/>
      <c r="D1417" s="206" t="str">
        <f>IF('Formulario PPGR5'!$G1417="","",'Formulario PPGR1'!#REF!)</f>
        <v/>
      </c>
      <c r="E1417" s="206" t="str">
        <f>IF('Formulario PPGR5'!$G1417="","",'Formulario PPGR1'!#REF!)</f>
        <v/>
      </c>
      <c r="F1417" s="206" t="str">
        <f>IF('Formulario PPGR5'!$G1417="","",'Formulario PPGR1'!#REF!)</f>
        <v/>
      </c>
      <c r="G1417" s="701"/>
      <c r="H1417" s="701"/>
      <c r="I1417" s="734"/>
      <c r="J1417" s="701"/>
      <c r="K1417" s="698"/>
      <c r="L1417" s="701"/>
      <c r="M1417" s="211"/>
      <c r="N1417" s="211"/>
      <c r="O1417" s="212"/>
      <c r="P1417" s="213"/>
      <c r="Q1417" s="195"/>
      <c r="R1417" s="195"/>
      <c r="S1417" s="195"/>
      <c r="T1417" s="180"/>
      <c r="U1417" s="180"/>
      <c r="V1417" s="200"/>
    </row>
    <row r="1418" spans="2:22">
      <c r="B1418" s="206" t="str">
        <f>IF('Formulario PPGR5'!$G1418="","",CONCATENATE('Formulario PPGR5'!$C1418,".",'Formulario PPGR5'!$D1418,".",'Formulario PPGR5'!$E1418,".",'Formulario PPGR5'!$F1418))</f>
        <v/>
      </c>
      <c r="C1418" s="206"/>
      <c r="D1418" s="206" t="str">
        <f>IF('Formulario PPGR5'!$G1418="","",'Formulario PPGR1'!#REF!)</f>
        <v/>
      </c>
      <c r="E1418" s="206" t="str">
        <f>IF('Formulario PPGR5'!$G1418="","",'Formulario PPGR1'!#REF!)</f>
        <v/>
      </c>
      <c r="F1418" s="206" t="str">
        <f>IF('Formulario PPGR5'!$G1418="","",'Formulario PPGR1'!#REF!)</f>
        <v/>
      </c>
      <c r="G1418" s="701"/>
      <c r="H1418" s="701"/>
      <c r="I1418" s="734"/>
      <c r="J1418" s="701"/>
      <c r="K1418" s="698"/>
      <c r="L1418" s="701"/>
      <c r="M1418" s="211"/>
      <c r="N1418" s="211"/>
      <c r="O1418" s="212"/>
      <c r="P1418" s="213"/>
      <c r="Q1418" s="195"/>
      <c r="R1418" s="195"/>
      <c r="S1418" s="195"/>
      <c r="T1418" s="180"/>
      <c r="U1418" s="180"/>
      <c r="V1418" s="200"/>
    </row>
    <row r="1419" spans="2:22">
      <c r="B1419" s="206" t="str">
        <f>IF('Formulario PPGR5'!$G1419="","",CONCATENATE('Formulario PPGR5'!$C1419,".",'Formulario PPGR5'!$D1419,".",'Formulario PPGR5'!$E1419,".",'Formulario PPGR5'!$F1419))</f>
        <v/>
      </c>
      <c r="C1419" s="206"/>
      <c r="D1419" s="206" t="str">
        <f>IF('Formulario PPGR5'!$G1419="","",'Formulario PPGR1'!#REF!)</f>
        <v/>
      </c>
      <c r="E1419" s="206" t="str">
        <f>IF('Formulario PPGR5'!$G1419="","",'Formulario PPGR1'!#REF!)</f>
        <v/>
      </c>
      <c r="F1419" s="206" t="str">
        <f>IF('Formulario PPGR5'!$G1419="","",'Formulario PPGR1'!#REF!)</f>
        <v/>
      </c>
      <c r="G1419" s="701"/>
      <c r="H1419" s="701"/>
      <c r="I1419" s="734"/>
      <c r="J1419" s="701"/>
      <c r="K1419" s="698"/>
      <c r="L1419" s="701"/>
      <c r="M1419" s="211"/>
      <c r="N1419" s="211"/>
      <c r="O1419" s="212"/>
      <c r="P1419" s="213"/>
      <c r="Q1419" s="195"/>
      <c r="R1419" s="195"/>
      <c r="S1419" s="195"/>
      <c r="T1419" s="180"/>
      <c r="U1419" s="180"/>
      <c r="V1419" s="200"/>
    </row>
    <row r="1420" spans="2:22">
      <c r="B1420" s="206" t="str">
        <f>IF('Formulario PPGR5'!$G1420="","",CONCATENATE('Formulario PPGR5'!$C1420,".",'Formulario PPGR5'!$D1420,".",'Formulario PPGR5'!$E1420,".",'Formulario PPGR5'!$F1420))</f>
        <v/>
      </c>
      <c r="C1420" s="206"/>
      <c r="D1420" s="206" t="str">
        <f>IF('Formulario PPGR5'!$G1420="","",'Formulario PPGR1'!#REF!)</f>
        <v/>
      </c>
      <c r="E1420" s="206" t="str">
        <f>IF('Formulario PPGR5'!$G1420="","",'Formulario PPGR1'!#REF!)</f>
        <v/>
      </c>
      <c r="F1420" s="206" t="str">
        <f>IF('Formulario PPGR5'!$G1420="","",'Formulario PPGR1'!#REF!)</f>
        <v/>
      </c>
      <c r="G1420" s="701"/>
      <c r="H1420" s="701"/>
      <c r="I1420" s="734"/>
      <c r="J1420" s="701"/>
      <c r="K1420" s="698"/>
      <c r="L1420" s="701"/>
      <c r="M1420" s="211"/>
      <c r="N1420" s="211"/>
      <c r="O1420" s="212"/>
      <c r="P1420" s="213"/>
      <c r="Q1420" s="195"/>
      <c r="R1420" s="195"/>
      <c r="S1420" s="195"/>
      <c r="T1420" s="180"/>
      <c r="U1420" s="180"/>
      <c r="V1420" s="200"/>
    </row>
    <row r="1421" spans="2:22">
      <c r="B1421" s="206" t="str">
        <f>IF('Formulario PPGR5'!$G1421="","",CONCATENATE('Formulario PPGR5'!$C1421,".",'Formulario PPGR5'!$D1421,".",'Formulario PPGR5'!$E1421,".",'Formulario PPGR5'!$F1421))</f>
        <v/>
      </c>
      <c r="C1421" s="206"/>
      <c r="D1421" s="206" t="str">
        <f>IF('Formulario PPGR5'!$G1421="","",'Formulario PPGR1'!#REF!)</f>
        <v/>
      </c>
      <c r="E1421" s="206" t="str">
        <f>IF('Formulario PPGR5'!$G1421="","",'Formulario PPGR1'!#REF!)</f>
        <v/>
      </c>
      <c r="F1421" s="206" t="str">
        <f>IF('Formulario PPGR5'!$G1421="","",'Formulario PPGR1'!#REF!)</f>
        <v/>
      </c>
      <c r="G1421" s="701"/>
      <c r="H1421" s="701"/>
      <c r="I1421" s="734"/>
      <c r="J1421" s="701"/>
      <c r="K1421" s="698"/>
      <c r="L1421" s="701"/>
      <c r="M1421" s="211"/>
      <c r="N1421" s="211"/>
      <c r="O1421" s="212"/>
      <c r="P1421" s="213"/>
      <c r="Q1421" s="195"/>
      <c r="R1421" s="195"/>
      <c r="S1421" s="195"/>
      <c r="T1421" s="180"/>
      <c r="U1421" s="180"/>
      <c r="V1421" s="200"/>
    </row>
    <row r="1422" spans="2:22">
      <c r="B1422" s="206" t="str">
        <f>IF('Formulario PPGR5'!$G1422="","",CONCATENATE('Formulario PPGR5'!$C1422,".",'Formulario PPGR5'!$D1422,".",'Formulario PPGR5'!$E1422,".",'Formulario PPGR5'!$F1422))</f>
        <v/>
      </c>
      <c r="C1422" s="206"/>
      <c r="D1422" s="206" t="str">
        <f>IF('Formulario PPGR5'!$G1422="","",'Formulario PPGR1'!#REF!)</f>
        <v/>
      </c>
      <c r="E1422" s="206" t="str">
        <f>IF('Formulario PPGR5'!$G1422="","",'Formulario PPGR1'!#REF!)</f>
        <v/>
      </c>
      <c r="F1422" s="206" t="str">
        <f>IF('Formulario PPGR5'!$G1422="","",'Formulario PPGR1'!#REF!)</f>
        <v/>
      </c>
      <c r="G1422" s="701"/>
      <c r="H1422" s="701"/>
      <c r="I1422" s="734"/>
      <c r="J1422" s="701"/>
      <c r="K1422" s="698"/>
      <c r="L1422" s="701"/>
      <c r="M1422" s="211"/>
      <c r="N1422" s="211"/>
      <c r="O1422" s="212"/>
      <c r="P1422" s="213"/>
      <c r="Q1422" s="195"/>
      <c r="R1422" s="195"/>
      <c r="S1422" s="195"/>
      <c r="T1422" s="180"/>
      <c r="U1422" s="180"/>
      <c r="V1422" s="200"/>
    </row>
    <row r="1423" spans="2:22">
      <c r="B1423" s="206" t="str">
        <f>IF('Formulario PPGR5'!$G1423="","",CONCATENATE('Formulario PPGR5'!$C1423,".",'Formulario PPGR5'!$D1423,".",'Formulario PPGR5'!$E1423,".",'Formulario PPGR5'!$F1423))</f>
        <v/>
      </c>
      <c r="C1423" s="206"/>
      <c r="D1423" s="206" t="str">
        <f>IF('Formulario PPGR5'!$G1423="","",'Formulario PPGR1'!#REF!)</f>
        <v/>
      </c>
      <c r="E1423" s="206" t="str">
        <f>IF('Formulario PPGR5'!$G1423="","",'Formulario PPGR1'!#REF!)</f>
        <v/>
      </c>
      <c r="F1423" s="206" t="str">
        <f>IF('Formulario PPGR5'!$G1423="","",'Formulario PPGR1'!#REF!)</f>
        <v/>
      </c>
      <c r="G1423" s="701"/>
      <c r="H1423" s="701"/>
      <c r="I1423" s="734"/>
      <c r="J1423" s="701"/>
      <c r="K1423" s="698"/>
      <c r="L1423" s="701"/>
      <c r="M1423" s="211"/>
      <c r="N1423" s="211"/>
      <c r="O1423" s="212"/>
      <c r="P1423" s="213"/>
      <c r="Q1423" s="195"/>
      <c r="R1423" s="195"/>
      <c r="S1423" s="195"/>
      <c r="T1423" s="180"/>
      <c r="U1423" s="180"/>
      <c r="V1423" s="200"/>
    </row>
    <row r="1424" spans="2:22">
      <c r="B1424" s="206" t="str">
        <f>IF('Formulario PPGR5'!$G1424="","",CONCATENATE('Formulario PPGR5'!$C1424,".",'Formulario PPGR5'!$D1424,".",'Formulario PPGR5'!$E1424,".",'Formulario PPGR5'!$F1424))</f>
        <v/>
      </c>
      <c r="C1424" s="206"/>
      <c r="D1424" s="206" t="str">
        <f>IF('Formulario PPGR5'!$G1424="","",'Formulario PPGR1'!#REF!)</f>
        <v/>
      </c>
      <c r="E1424" s="206" t="str">
        <f>IF('Formulario PPGR5'!$G1424="","",'Formulario PPGR1'!#REF!)</f>
        <v/>
      </c>
      <c r="F1424" s="206" t="str">
        <f>IF('Formulario PPGR5'!$G1424="","",'Formulario PPGR1'!#REF!)</f>
        <v/>
      </c>
      <c r="G1424" s="701"/>
      <c r="H1424" s="701"/>
      <c r="I1424" s="734"/>
      <c r="J1424" s="701"/>
      <c r="K1424" s="698"/>
      <c r="L1424" s="701"/>
      <c r="M1424" s="211"/>
      <c r="N1424" s="211"/>
      <c r="O1424" s="212"/>
      <c r="P1424" s="213"/>
      <c r="Q1424" s="195"/>
      <c r="R1424" s="195"/>
      <c r="S1424" s="195"/>
      <c r="T1424" s="180"/>
      <c r="U1424" s="180"/>
      <c r="V1424" s="200"/>
    </row>
    <row r="1425" spans="2:22">
      <c r="B1425" s="206" t="str">
        <f>IF('Formulario PPGR5'!$G1425="","",CONCATENATE('Formulario PPGR5'!$C1425,".",'Formulario PPGR5'!$D1425,".",'Formulario PPGR5'!$E1425,".",'Formulario PPGR5'!$F1425))</f>
        <v/>
      </c>
      <c r="C1425" s="206"/>
      <c r="D1425" s="206" t="str">
        <f>IF('Formulario PPGR5'!$G1425="","",'Formulario PPGR1'!#REF!)</f>
        <v/>
      </c>
      <c r="E1425" s="206" t="str">
        <f>IF('Formulario PPGR5'!$G1425="","",'Formulario PPGR1'!#REF!)</f>
        <v/>
      </c>
      <c r="F1425" s="206" t="str">
        <f>IF('Formulario PPGR5'!$G1425="","",'Formulario PPGR1'!#REF!)</f>
        <v/>
      </c>
      <c r="G1425" s="701"/>
      <c r="H1425" s="701"/>
      <c r="I1425" s="734"/>
      <c r="J1425" s="701"/>
      <c r="K1425" s="698"/>
      <c r="L1425" s="701"/>
      <c r="M1425" s="211"/>
      <c r="N1425" s="211"/>
      <c r="O1425" s="212"/>
      <c r="P1425" s="213"/>
      <c r="Q1425" s="195"/>
      <c r="R1425" s="195"/>
      <c r="S1425" s="195"/>
      <c r="T1425" s="180"/>
      <c r="U1425" s="180"/>
      <c r="V1425" s="200"/>
    </row>
    <row r="1426" spans="2:22">
      <c r="B1426" s="206" t="str">
        <f>IF('Formulario PPGR5'!$G1426="","",CONCATENATE('Formulario PPGR5'!$C1426,".",'Formulario PPGR5'!$D1426,".",'Formulario PPGR5'!$E1426,".",'Formulario PPGR5'!$F1426))</f>
        <v/>
      </c>
      <c r="C1426" s="206"/>
      <c r="D1426" s="206" t="str">
        <f>IF('Formulario PPGR5'!$G1426="","",'Formulario PPGR1'!#REF!)</f>
        <v/>
      </c>
      <c r="E1426" s="206" t="str">
        <f>IF('Formulario PPGR5'!$G1426="","",'Formulario PPGR1'!#REF!)</f>
        <v/>
      </c>
      <c r="F1426" s="206" t="str">
        <f>IF('Formulario PPGR5'!$G1426="","",'Formulario PPGR1'!#REF!)</f>
        <v/>
      </c>
      <c r="G1426" s="701"/>
      <c r="H1426" s="701"/>
      <c r="I1426" s="734"/>
      <c r="J1426" s="701"/>
      <c r="K1426" s="698"/>
      <c r="L1426" s="701"/>
      <c r="M1426" s="211"/>
      <c r="N1426" s="211"/>
      <c r="O1426" s="212"/>
      <c r="P1426" s="213"/>
      <c r="Q1426" s="195"/>
      <c r="R1426" s="195"/>
      <c r="S1426" s="195"/>
      <c r="T1426" s="180"/>
      <c r="U1426" s="180"/>
      <c r="V1426" s="200"/>
    </row>
    <row r="1427" spans="2:22">
      <c r="B1427" s="206" t="str">
        <f>IF('Formulario PPGR5'!$G1427="","",CONCATENATE('Formulario PPGR5'!$C1427,".",'Formulario PPGR5'!$D1427,".",'Formulario PPGR5'!$E1427,".",'Formulario PPGR5'!$F1427))</f>
        <v/>
      </c>
      <c r="C1427" s="206"/>
      <c r="D1427" s="206" t="str">
        <f>IF('Formulario PPGR5'!$G1427="","",'Formulario PPGR1'!#REF!)</f>
        <v/>
      </c>
      <c r="E1427" s="206" t="str">
        <f>IF('Formulario PPGR5'!$G1427="","",'Formulario PPGR1'!#REF!)</f>
        <v/>
      </c>
      <c r="F1427" s="206" t="str">
        <f>IF('Formulario PPGR5'!$G1427="","",'Formulario PPGR1'!#REF!)</f>
        <v/>
      </c>
      <c r="G1427" s="701"/>
      <c r="H1427" s="701"/>
      <c r="I1427" s="734"/>
      <c r="J1427" s="701"/>
      <c r="K1427" s="698"/>
      <c r="L1427" s="701"/>
      <c r="M1427" s="211"/>
      <c r="N1427" s="211"/>
      <c r="O1427" s="212"/>
      <c r="P1427" s="213"/>
      <c r="Q1427" s="195"/>
      <c r="R1427" s="195"/>
      <c r="S1427" s="195"/>
      <c r="T1427" s="180"/>
      <c r="U1427" s="180"/>
      <c r="V1427" s="200"/>
    </row>
    <row r="1428" spans="2:22">
      <c r="B1428" s="206" t="str">
        <f>IF('Formulario PPGR5'!$G1428="","",CONCATENATE('Formulario PPGR5'!$C1428,".",'Formulario PPGR5'!$D1428,".",'Formulario PPGR5'!$E1428,".",'Formulario PPGR5'!$F1428))</f>
        <v/>
      </c>
      <c r="C1428" s="206"/>
      <c r="D1428" s="206" t="str">
        <f>IF('Formulario PPGR5'!$G1428="","",'Formulario PPGR1'!#REF!)</f>
        <v/>
      </c>
      <c r="E1428" s="206" t="str">
        <f>IF('Formulario PPGR5'!$G1428="","",'Formulario PPGR1'!#REF!)</f>
        <v/>
      </c>
      <c r="F1428" s="206" t="str">
        <f>IF('Formulario PPGR5'!$G1428="","",'Formulario PPGR1'!#REF!)</f>
        <v/>
      </c>
      <c r="G1428" s="701"/>
      <c r="H1428" s="701"/>
      <c r="I1428" s="734"/>
      <c r="J1428" s="701"/>
      <c r="K1428" s="698"/>
      <c r="L1428" s="701"/>
      <c r="M1428" s="211"/>
      <c r="N1428" s="211"/>
      <c r="O1428" s="212"/>
      <c r="P1428" s="213"/>
      <c r="Q1428" s="195"/>
      <c r="R1428" s="195"/>
      <c r="S1428" s="195"/>
      <c r="T1428" s="180"/>
      <c r="U1428" s="180"/>
      <c r="V1428" s="200"/>
    </row>
    <row r="1429" spans="2:22">
      <c r="B1429" s="206" t="str">
        <f>IF('Formulario PPGR5'!$G1429="","",CONCATENATE('Formulario PPGR5'!$C1429,".",'Formulario PPGR5'!$D1429,".",'Formulario PPGR5'!$E1429,".",'Formulario PPGR5'!$F1429))</f>
        <v/>
      </c>
      <c r="C1429" s="206"/>
      <c r="D1429" s="206" t="str">
        <f>IF('Formulario PPGR5'!$G1429="","",'Formulario PPGR1'!#REF!)</f>
        <v/>
      </c>
      <c r="E1429" s="206" t="str">
        <f>IF('Formulario PPGR5'!$G1429="","",'Formulario PPGR1'!#REF!)</f>
        <v/>
      </c>
      <c r="F1429" s="206" t="str">
        <f>IF('Formulario PPGR5'!$G1429="","",'Formulario PPGR1'!#REF!)</f>
        <v/>
      </c>
      <c r="G1429" s="701"/>
      <c r="H1429" s="701"/>
      <c r="I1429" s="734"/>
      <c r="J1429" s="701"/>
      <c r="K1429" s="698"/>
      <c r="L1429" s="701"/>
      <c r="M1429" s="211"/>
      <c r="N1429" s="211"/>
      <c r="O1429" s="212"/>
      <c r="P1429" s="213"/>
      <c r="Q1429" s="195"/>
      <c r="R1429" s="195"/>
      <c r="S1429" s="195"/>
      <c r="T1429" s="180"/>
      <c r="U1429" s="180"/>
      <c r="V1429" s="200"/>
    </row>
    <row r="1430" spans="2:22">
      <c r="B1430" s="206" t="str">
        <f>IF('Formulario PPGR5'!$G1430="","",CONCATENATE('Formulario PPGR5'!$C1430,".",'Formulario PPGR5'!$D1430,".",'Formulario PPGR5'!$E1430,".",'Formulario PPGR5'!$F1430))</f>
        <v/>
      </c>
      <c r="C1430" s="206"/>
      <c r="D1430" s="206" t="str">
        <f>IF('Formulario PPGR5'!$G1430="","",'Formulario PPGR1'!#REF!)</f>
        <v/>
      </c>
      <c r="E1430" s="206" t="str">
        <f>IF('Formulario PPGR5'!$G1430="","",'Formulario PPGR1'!#REF!)</f>
        <v/>
      </c>
      <c r="F1430" s="206" t="str">
        <f>IF('Formulario PPGR5'!$G1430="","",'Formulario PPGR1'!#REF!)</f>
        <v/>
      </c>
      <c r="G1430" s="701"/>
      <c r="H1430" s="701"/>
      <c r="I1430" s="734"/>
      <c r="J1430" s="701"/>
      <c r="K1430" s="698"/>
      <c r="L1430" s="701"/>
      <c r="M1430" s="211"/>
      <c r="N1430" s="211"/>
      <c r="O1430" s="212"/>
      <c r="P1430" s="213"/>
      <c r="Q1430" s="195"/>
      <c r="R1430" s="195"/>
      <c r="S1430" s="195"/>
      <c r="T1430" s="180"/>
      <c r="U1430" s="180"/>
      <c r="V1430" s="200"/>
    </row>
    <row r="1431" spans="2:22">
      <c r="B1431" s="206" t="str">
        <f>IF('Formulario PPGR5'!$G1431="","",CONCATENATE('Formulario PPGR5'!$C1431,".",'Formulario PPGR5'!$D1431,".",'Formulario PPGR5'!$E1431,".",'Formulario PPGR5'!$F1431))</f>
        <v/>
      </c>
      <c r="C1431" s="206"/>
      <c r="D1431" s="206" t="str">
        <f>IF('Formulario PPGR5'!$G1431="","",'Formulario PPGR1'!#REF!)</f>
        <v/>
      </c>
      <c r="E1431" s="206" t="str">
        <f>IF('Formulario PPGR5'!$G1431="","",'Formulario PPGR1'!#REF!)</f>
        <v/>
      </c>
      <c r="F1431" s="206" t="str">
        <f>IF('Formulario PPGR5'!$G1431="","",'Formulario PPGR1'!#REF!)</f>
        <v/>
      </c>
      <c r="G1431" s="701"/>
      <c r="H1431" s="701"/>
      <c r="I1431" s="734"/>
      <c r="J1431" s="701"/>
      <c r="K1431" s="698"/>
      <c r="L1431" s="701"/>
      <c r="M1431" s="211"/>
      <c r="N1431" s="211"/>
      <c r="O1431" s="212"/>
      <c r="P1431" s="213"/>
      <c r="Q1431" s="195"/>
      <c r="R1431" s="195"/>
      <c r="S1431" s="195"/>
      <c r="T1431" s="180"/>
      <c r="U1431" s="180"/>
      <c r="V1431" s="200"/>
    </row>
    <row r="1432" spans="2:22">
      <c r="B1432" s="206" t="str">
        <f>IF('Formulario PPGR5'!$G1432="","",CONCATENATE('Formulario PPGR5'!$C1432,".",'Formulario PPGR5'!$D1432,".",'Formulario PPGR5'!$E1432,".",'Formulario PPGR5'!$F1432))</f>
        <v/>
      </c>
      <c r="C1432" s="206"/>
      <c r="D1432" s="206" t="str">
        <f>IF('Formulario PPGR5'!$G1432="","",'Formulario PPGR1'!#REF!)</f>
        <v/>
      </c>
      <c r="E1432" s="206" t="str">
        <f>IF('Formulario PPGR5'!$G1432="","",'Formulario PPGR1'!#REF!)</f>
        <v/>
      </c>
      <c r="F1432" s="206" t="str">
        <f>IF('Formulario PPGR5'!$G1432="","",'Formulario PPGR1'!#REF!)</f>
        <v/>
      </c>
      <c r="G1432" s="701"/>
      <c r="H1432" s="701"/>
      <c r="I1432" s="734"/>
      <c r="J1432" s="701"/>
      <c r="K1432" s="698"/>
      <c r="L1432" s="701"/>
      <c r="M1432" s="211"/>
      <c r="N1432" s="211"/>
      <c r="O1432" s="212"/>
      <c r="P1432" s="213"/>
      <c r="Q1432" s="195"/>
      <c r="R1432" s="195"/>
      <c r="S1432" s="195"/>
      <c r="T1432" s="180"/>
      <c r="U1432" s="180"/>
      <c r="V1432" s="200"/>
    </row>
    <row r="1433" spans="2:22">
      <c r="B1433" s="206" t="str">
        <f>IF('Formulario PPGR5'!$G1433="","",CONCATENATE('Formulario PPGR5'!$C1433,".",'Formulario PPGR5'!$D1433,".",'Formulario PPGR5'!$E1433,".",'Formulario PPGR5'!$F1433))</f>
        <v/>
      </c>
      <c r="C1433" s="206"/>
      <c r="D1433" s="206" t="str">
        <f>IF('Formulario PPGR5'!$G1433="","",'Formulario PPGR1'!#REF!)</f>
        <v/>
      </c>
      <c r="E1433" s="206" t="str">
        <f>IF('Formulario PPGR5'!$G1433="","",'Formulario PPGR1'!#REF!)</f>
        <v/>
      </c>
      <c r="F1433" s="206" t="str">
        <f>IF('Formulario PPGR5'!$G1433="","",'Formulario PPGR1'!#REF!)</f>
        <v/>
      </c>
      <c r="G1433" s="701"/>
      <c r="H1433" s="701"/>
      <c r="I1433" s="734"/>
      <c r="J1433" s="701"/>
      <c r="K1433" s="698"/>
      <c r="L1433" s="701"/>
      <c r="M1433" s="211"/>
      <c r="N1433" s="211"/>
      <c r="O1433" s="212"/>
      <c r="P1433" s="213"/>
      <c r="Q1433" s="195"/>
      <c r="R1433" s="195"/>
      <c r="S1433" s="195"/>
      <c r="T1433" s="180"/>
      <c r="U1433" s="180"/>
      <c r="V1433" s="200"/>
    </row>
    <row r="1434" spans="2:22">
      <c r="B1434" s="206" t="str">
        <f>IF('Formulario PPGR5'!$G1434="","",CONCATENATE('Formulario PPGR5'!$C1434,".",'Formulario PPGR5'!$D1434,".",'Formulario PPGR5'!$E1434,".",'Formulario PPGR5'!$F1434))</f>
        <v/>
      </c>
      <c r="C1434" s="206"/>
      <c r="D1434" s="206" t="str">
        <f>IF('Formulario PPGR5'!$G1434="","",'Formulario PPGR1'!#REF!)</f>
        <v/>
      </c>
      <c r="E1434" s="206" t="str">
        <f>IF('Formulario PPGR5'!$G1434="","",'Formulario PPGR1'!#REF!)</f>
        <v/>
      </c>
      <c r="F1434" s="206" t="str">
        <f>IF('Formulario PPGR5'!$G1434="","",'Formulario PPGR1'!#REF!)</f>
        <v/>
      </c>
      <c r="G1434" s="701"/>
      <c r="H1434" s="701"/>
      <c r="I1434" s="734"/>
      <c r="J1434" s="701"/>
      <c r="K1434" s="698"/>
      <c r="L1434" s="701"/>
      <c r="M1434" s="211"/>
      <c r="N1434" s="211"/>
      <c r="O1434" s="212"/>
      <c r="P1434" s="213"/>
      <c r="Q1434" s="195"/>
      <c r="R1434" s="195"/>
      <c r="S1434" s="195"/>
      <c r="T1434" s="180"/>
      <c r="U1434" s="180"/>
      <c r="V1434" s="200"/>
    </row>
    <row r="1435" spans="2:22">
      <c r="B1435" s="206" t="str">
        <f>IF('Formulario PPGR5'!$G1435="","",CONCATENATE('Formulario PPGR5'!$C1435,".",'Formulario PPGR5'!$D1435,".",'Formulario PPGR5'!$E1435,".",'Formulario PPGR5'!$F1435))</f>
        <v/>
      </c>
      <c r="C1435" s="206"/>
      <c r="D1435" s="206" t="str">
        <f>IF('Formulario PPGR5'!$G1435="","",'Formulario PPGR1'!#REF!)</f>
        <v/>
      </c>
      <c r="E1435" s="206" t="str">
        <f>IF('Formulario PPGR5'!$G1435="","",'Formulario PPGR1'!#REF!)</f>
        <v/>
      </c>
      <c r="F1435" s="206" t="str">
        <f>IF('Formulario PPGR5'!$G1435="","",'Formulario PPGR1'!#REF!)</f>
        <v/>
      </c>
      <c r="G1435" s="701"/>
      <c r="H1435" s="701"/>
      <c r="I1435" s="734"/>
      <c r="J1435" s="701"/>
      <c r="K1435" s="698"/>
      <c r="L1435" s="701"/>
      <c r="M1435" s="211"/>
      <c r="N1435" s="211"/>
      <c r="O1435" s="212"/>
      <c r="P1435" s="213"/>
      <c r="Q1435" s="195"/>
      <c r="R1435" s="195"/>
      <c r="S1435" s="195"/>
      <c r="T1435" s="180"/>
      <c r="U1435" s="180"/>
      <c r="V1435" s="200"/>
    </row>
    <row r="1436" spans="2:22">
      <c r="B1436" s="206" t="str">
        <f>IF('Formulario PPGR5'!$G1436="","",CONCATENATE('Formulario PPGR5'!$C1436,".",'Formulario PPGR5'!$D1436,".",'Formulario PPGR5'!$E1436,".",'Formulario PPGR5'!$F1436))</f>
        <v/>
      </c>
      <c r="C1436" s="206"/>
      <c r="D1436" s="206" t="str">
        <f>IF('Formulario PPGR5'!$G1436="","",'Formulario PPGR1'!#REF!)</f>
        <v/>
      </c>
      <c r="E1436" s="206" t="str">
        <f>IF('Formulario PPGR5'!$G1436="","",'Formulario PPGR1'!#REF!)</f>
        <v/>
      </c>
      <c r="F1436" s="206" t="str">
        <f>IF('Formulario PPGR5'!$G1436="","",'Formulario PPGR1'!#REF!)</f>
        <v/>
      </c>
      <c r="G1436" s="701"/>
      <c r="H1436" s="701"/>
      <c r="I1436" s="734"/>
      <c r="J1436" s="701"/>
      <c r="K1436" s="698"/>
      <c r="L1436" s="701"/>
      <c r="M1436" s="211"/>
      <c r="N1436" s="211"/>
      <c r="O1436" s="212"/>
      <c r="P1436" s="213"/>
      <c r="Q1436" s="195"/>
      <c r="R1436" s="195"/>
      <c r="S1436" s="195"/>
      <c r="T1436" s="180"/>
      <c r="U1436" s="180"/>
      <c r="V1436" s="200"/>
    </row>
    <row r="1437" spans="2:22">
      <c r="B1437" s="206" t="str">
        <f>IF('Formulario PPGR5'!$G1437="","",CONCATENATE('Formulario PPGR5'!$C1437,".",'Formulario PPGR5'!$D1437,".",'Formulario PPGR5'!$E1437,".",'Formulario PPGR5'!$F1437))</f>
        <v/>
      </c>
      <c r="C1437" s="206"/>
      <c r="D1437" s="206" t="str">
        <f>IF('Formulario PPGR5'!$G1437="","",'Formulario PPGR1'!#REF!)</f>
        <v/>
      </c>
      <c r="E1437" s="206" t="str">
        <f>IF('Formulario PPGR5'!$G1437="","",'Formulario PPGR1'!#REF!)</f>
        <v/>
      </c>
      <c r="F1437" s="206" t="str">
        <f>IF('Formulario PPGR5'!$G1437="","",'Formulario PPGR1'!#REF!)</f>
        <v/>
      </c>
      <c r="G1437" s="701"/>
      <c r="H1437" s="701"/>
      <c r="I1437" s="734"/>
      <c r="J1437" s="701"/>
      <c r="K1437" s="698"/>
      <c r="L1437" s="701"/>
      <c r="M1437" s="211"/>
      <c r="N1437" s="211"/>
      <c r="O1437" s="212"/>
      <c r="P1437" s="213"/>
      <c r="Q1437" s="195"/>
      <c r="R1437" s="195"/>
      <c r="S1437" s="195"/>
      <c r="T1437" s="180"/>
      <c r="U1437" s="180"/>
      <c r="V1437" s="200"/>
    </row>
    <row r="1438" spans="2:22">
      <c r="B1438" s="206" t="str">
        <f>IF('Formulario PPGR5'!$G1438="","",CONCATENATE('Formulario PPGR5'!$C1438,".",'Formulario PPGR5'!$D1438,".",'Formulario PPGR5'!$E1438,".",'Formulario PPGR5'!$F1438))</f>
        <v/>
      </c>
      <c r="C1438" s="206"/>
      <c r="D1438" s="206" t="str">
        <f>IF('Formulario PPGR5'!$G1438="","",'Formulario PPGR1'!#REF!)</f>
        <v/>
      </c>
      <c r="E1438" s="206" t="str">
        <f>IF('Formulario PPGR5'!$G1438="","",'Formulario PPGR1'!#REF!)</f>
        <v/>
      </c>
      <c r="F1438" s="206" t="str">
        <f>IF('Formulario PPGR5'!$G1438="","",'Formulario PPGR1'!#REF!)</f>
        <v/>
      </c>
      <c r="G1438" s="701"/>
      <c r="H1438" s="701"/>
      <c r="I1438" s="734"/>
      <c r="J1438" s="701"/>
      <c r="K1438" s="698"/>
      <c r="L1438" s="701"/>
      <c r="M1438" s="211"/>
      <c r="N1438" s="211"/>
      <c r="O1438" s="212"/>
      <c r="P1438" s="213"/>
      <c r="Q1438" s="195"/>
      <c r="R1438" s="195"/>
      <c r="S1438" s="195"/>
      <c r="T1438" s="180"/>
      <c r="U1438" s="180"/>
      <c r="V1438" s="200"/>
    </row>
    <row r="1439" spans="2:22">
      <c r="B1439" s="206" t="str">
        <f>IF('Formulario PPGR5'!$G1439="","",CONCATENATE('Formulario PPGR5'!$C1439,".",'Formulario PPGR5'!$D1439,".",'Formulario PPGR5'!$E1439,".",'Formulario PPGR5'!$F1439))</f>
        <v/>
      </c>
      <c r="C1439" s="206"/>
      <c r="D1439" s="206" t="str">
        <f>IF('Formulario PPGR5'!$G1439="","",'Formulario PPGR1'!#REF!)</f>
        <v/>
      </c>
      <c r="E1439" s="206" t="str">
        <f>IF('Formulario PPGR5'!$G1439="","",'Formulario PPGR1'!#REF!)</f>
        <v/>
      </c>
      <c r="F1439" s="206" t="str">
        <f>IF('Formulario PPGR5'!$G1439="","",'Formulario PPGR1'!#REF!)</f>
        <v/>
      </c>
      <c r="G1439" s="701"/>
      <c r="H1439" s="701"/>
      <c r="I1439" s="734"/>
      <c r="J1439" s="701"/>
      <c r="K1439" s="698"/>
      <c r="L1439" s="701"/>
      <c r="M1439" s="211"/>
      <c r="N1439" s="211"/>
      <c r="O1439" s="212"/>
      <c r="P1439" s="213"/>
      <c r="Q1439" s="195"/>
      <c r="R1439" s="195"/>
      <c r="S1439" s="195"/>
      <c r="T1439" s="180"/>
      <c r="U1439" s="180"/>
      <c r="V1439" s="200"/>
    </row>
    <row r="1440" spans="2:22">
      <c r="B1440" s="206" t="str">
        <f>IF('Formulario PPGR5'!$G1440="","",CONCATENATE('Formulario PPGR5'!$C1440,".",'Formulario PPGR5'!$D1440,".",'Formulario PPGR5'!$E1440,".",'Formulario PPGR5'!$F1440))</f>
        <v/>
      </c>
      <c r="C1440" s="206"/>
      <c r="D1440" s="206" t="str">
        <f>IF('Formulario PPGR5'!$G1440="","",'Formulario PPGR1'!#REF!)</f>
        <v/>
      </c>
      <c r="E1440" s="206" t="str">
        <f>IF('Formulario PPGR5'!$G1440="","",'Formulario PPGR1'!#REF!)</f>
        <v/>
      </c>
      <c r="F1440" s="206" t="str">
        <f>IF('Formulario PPGR5'!$G1440="","",'Formulario PPGR1'!#REF!)</f>
        <v/>
      </c>
      <c r="G1440" s="701"/>
      <c r="H1440" s="701"/>
      <c r="I1440" s="734"/>
      <c r="J1440" s="701"/>
      <c r="K1440" s="698"/>
      <c r="L1440" s="701"/>
      <c r="M1440" s="211"/>
      <c r="N1440" s="211"/>
      <c r="O1440" s="212"/>
      <c r="P1440" s="213"/>
      <c r="Q1440" s="195"/>
      <c r="R1440" s="195"/>
      <c r="S1440" s="195"/>
      <c r="T1440" s="180"/>
      <c r="U1440" s="180"/>
      <c r="V1440" s="200"/>
    </row>
    <row r="1441" spans="2:22">
      <c r="B1441" s="206" t="str">
        <f>IF('Formulario PPGR5'!$G1441="","",CONCATENATE('Formulario PPGR5'!$C1441,".",'Formulario PPGR5'!$D1441,".",'Formulario PPGR5'!$E1441,".",'Formulario PPGR5'!$F1441))</f>
        <v/>
      </c>
      <c r="C1441" s="206"/>
      <c r="D1441" s="206" t="str">
        <f>IF('Formulario PPGR5'!$G1441="","",'Formulario PPGR1'!#REF!)</f>
        <v/>
      </c>
      <c r="E1441" s="206" t="str">
        <f>IF('Formulario PPGR5'!$G1441="","",'Formulario PPGR1'!#REF!)</f>
        <v/>
      </c>
      <c r="F1441" s="206" t="str">
        <f>IF('Formulario PPGR5'!$G1441="","",'Formulario PPGR1'!#REF!)</f>
        <v/>
      </c>
      <c r="G1441" s="701"/>
      <c r="H1441" s="701"/>
      <c r="I1441" s="734"/>
      <c r="J1441" s="701"/>
      <c r="K1441" s="698"/>
      <c r="L1441" s="701"/>
      <c r="M1441" s="211"/>
      <c r="N1441" s="211"/>
      <c r="O1441" s="212"/>
      <c r="P1441" s="213"/>
      <c r="Q1441" s="195"/>
      <c r="R1441" s="195"/>
      <c r="S1441" s="195"/>
      <c r="T1441" s="180"/>
      <c r="U1441" s="180"/>
      <c r="V1441" s="200"/>
    </row>
    <row r="1442" spans="2:22">
      <c r="B1442" s="206" t="str">
        <f>IF('Formulario PPGR5'!$G1442="","",CONCATENATE('Formulario PPGR5'!$C1442,".",'Formulario PPGR5'!$D1442,".",'Formulario PPGR5'!$E1442,".",'Formulario PPGR5'!$F1442))</f>
        <v/>
      </c>
      <c r="C1442" s="206"/>
      <c r="D1442" s="206" t="str">
        <f>IF('Formulario PPGR5'!$G1442="","",'Formulario PPGR1'!#REF!)</f>
        <v/>
      </c>
      <c r="E1442" s="206" t="str">
        <f>IF('Formulario PPGR5'!$G1442="","",'Formulario PPGR1'!#REF!)</f>
        <v/>
      </c>
      <c r="F1442" s="206" t="str">
        <f>IF('Formulario PPGR5'!$G1442="","",'Formulario PPGR1'!#REF!)</f>
        <v/>
      </c>
      <c r="G1442" s="701"/>
      <c r="H1442" s="701"/>
      <c r="I1442" s="734"/>
      <c r="J1442" s="701"/>
      <c r="K1442" s="698"/>
      <c r="L1442" s="701"/>
      <c r="M1442" s="211"/>
      <c r="N1442" s="211"/>
      <c r="O1442" s="212"/>
      <c r="P1442" s="213"/>
      <c r="Q1442" s="195"/>
      <c r="R1442" s="195"/>
      <c r="S1442" s="195"/>
      <c r="T1442" s="180"/>
      <c r="U1442" s="180"/>
      <c r="V1442" s="200"/>
    </row>
    <row r="1443" spans="2:22">
      <c r="B1443" s="206" t="str">
        <f>IF('Formulario PPGR5'!$G1443="","",CONCATENATE('Formulario PPGR5'!$C1443,".",'Formulario PPGR5'!$D1443,".",'Formulario PPGR5'!$E1443,".",'Formulario PPGR5'!$F1443))</f>
        <v/>
      </c>
      <c r="C1443" s="206"/>
      <c r="D1443" s="206" t="str">
        <f>IF('Formulario PPGR5'!$G1443="","",'Formulario PPGR1'!#REF!)</f>
        <v/>
      </c>
      <c r="E1443" s="206" t="str">
        <f>IF('Formulario PPGR5'!$G1443="","",'Formulario PPGR1'!#REF!)</f>
        <v/>
      </c>
      <c r="F1443" s="206" t="str">
        <f>IF('Formulario PPGR5'!$G1443="","",'Formulario PPGR1'!#REF!)</f>
        <v/>
      </c>
      <c r="G1443" s="701"/>
      <c r="H1443" s="701"/>
      <c r="I1443" s="734"/>
      <c r="J1443" s="701"/>
      <c r="K1443" s="698"/>
      <c r="L1443" s="701"/>
      <c r="M1443" s="211"/>
      <c r="N1443" s="211"/>
      <c r="O1443" s="212"/>
      <c r="P1443" s="213"/>
      <c r="Q1443" s="195"/>
      <c r="R1443" s="195"/>
      <c r="S1443" s="195"/>
      <c r="T1443" s="180"/>
      <c r="U1443" s="180"/>
      <c r="V1443" s="200"/>
    </row>
    <row r="1444" spans="2:22">
      <c r="B1444" s="206" t="str">
        <f>IF('Formulario PPGR5'!$G1444="","",CONCATENATE('Formulario PPGR5'!$C1444,".",'Formulario PPGR5'!$D1444,".",'Formulario PPGR5'!$E1444,".",'Formulario PPGR5'!$F1444))</f>
        <v/>
      </c>
      <c r="C1444" s="206"/>
      <c r="D1444" s="206" t="str">
        <f>IF('Formulario PPGR5'!$G1444="","",'Formulario PPGR1'!#REF!)</f>
        <v/>
      </c>
      <c r="E1444" s="206" t="str">
        <f>IF('Formulario PPGR5'!$G1444="","",'Formulario PPGR1'!#REF!)</f>
        <v/>
      </c>
      <c r="F1444" s="206" t="str">
        <f>IF('Formulario PPGR5'!$G1444="","",'Formulario PPGR1'!#REF!)</f>
        <v/>
      </c>
      <c r="G1444" s="701"/>
      <c r="H1444" s="701"/>
      <c r="I1444" s="734"/>
      <c r="J1444" s="701"/>
      <c r="K1444" s="698"/>
      <c r="L1444" s="701"/>
      <c r="M1444" s="211"/>
      <c r="N1444" s="211"/>
      <c r="O1444" s="212"/>
      <c r="P1444" s="213"/>
      <c r="Q1444" s="195"/>
      <c r="R1444" s="195"/>
      <c r="S1444" s="195"/>
      <c r="T1444" s="180"/>
      <c r="U1444" s="180"/>
      <c r="V1444" s="200"/>
    </row>
    <row r="1445" spans="2:22">
      <c r="B1445" s="206" t="str">
        <f>IF('Formulario PPGR5'!$G1445="","",CONCATENATE('Formulario PPGR5'!$C1445,".",'Formulario PPGR5'!$D1445,".",'Formulario PPGR5'!$E1445,".",'Formulario PPGR5'!$F1445))</f>
        <v/>
      </c>
      <c r="C1445" s="206"/>
      <c r="D1445" s="206" t="str">
        <f>IF('Formulario PPGR5'!$G1445="","",'Formulario PPGR1'!#REF!)</f>
        <v/>
      </c>
      <c r="E1445" s="206" t="str">
        <f>IF('Formulario PPGR5'!$G1445="","",'Formulario PPGR1'!#REF!)</f>
        <v/>
      </c>
      <c r="F1445" s="206" t="str">
        <f>IF('Formulario PPGR5'!$G1445="","",'Formulario PPGR1'!#REF!)</f>
        <v/>
      </c>
      <c r="G1445" s="701"/>
      <c r="H1445" s="701"/>
      <c r="I1445" s="734"/>
      <c r="J1445" s="701"/>
      <c r="K1445" s="698"/>
      <c r="L1445" s="701"/>
      <c r="M1445" s="211"/>
      <c r="N1445" s="211"/>
      <c r="O1445" s="212"/>
      <c r="P1445" s="213"/>
      <c r="Q1445" s="195"/>
      <c r="R1445" s="195"/>
      <c r="S1445" s="195"/>
      <c r="T1445" s="180"/>
      <c r="U1445" s="180"/>
      <c r="V1445" s="200"/>
    </row>
    <row r="1446" spans="2:22">
      <c r="B1446" s="206" t="str">
        <f>IF('Formulario PPGR5'!$G1446="","",CONCATENATE('Formulario PPGR5'!$C1446,".",'Formulario PPGR5'!$D1446,".",'Formulario PPGR5'!$E1446,".",'Formulario PPGR5'!$F1446))</f>
        <v/>
      </c>
      <c r="C1446" s="206"/>
      <c r="D1446" s="206" t="str">
        <f>IF('Formulario PPGR5'!$G1446="","",'Formulario PPGR1'!#REF!)</f>
        <v/>
      </c>
      <c r="E1446" s="206" t="str">
        <f>IF('Formulario PPGR5'!$G1446="","",'Formulario PPGR1'!#REF!)</f>
        <v/>
      </c>
      <c r="F1446" s="206" t="str">
        <f>IF('Formulario PPGR5'!$G1446="","",'Formulario PPGR1'!#REF!)</f>
        <v/>
      </c>
      <c r="G1446" s="701"/>
      <c r="H1446" s="701"/>
      <c r="I1446" s="734"/>
      <c r="J1446" s="701"/>
      <c r="K1446" s="698"/>
      <c r="L1446" s="701"/>
      <c r="M1446" s="211"/>
      <c r="N1446" s="211"/>
      <c r="O1446" s="212"/>
      <c r="P1446" s="213"/>
      <c r="Q1446" s="195"/>
      <c r="R1446" s="195"/>
      <c r="S1446" s="195"/>
      <c r="T1446" s="180"/>
      <c r="U1446" s="180"/>
      <c r="V1446" s="200"/>
    </row>
    <row r="1447" spans="2:22">
      <c r="B1447" s="206" t="str">
        <f>IF('Formulario PPGR5'!$G1447="","",CONCATENATE('Formulario PPGR5'!$C1447,".",'Formulario PPGR5'!$D1447,".",'Formulario PPGR5'!$E1447,".",'Formulario PPGR5'!$F1447))</f>
        <v/>
      </c>
      <c r="C1447" s="206"/>
      <c r="D1447" s="206" t="str">
        <f>IF('Formulario PPGR5'!$G1447="","",'Formulario PPGR1'!#REF!)</f>
        <v/>
      </c>
      <c r="E1447" s="206" t="str">
        <f>IF('Formulario PPGR5'!$G1447="","",'Formulario PPGR1'!#REF!)</f>
        <v/>
      </c>
      <c r="F1447" s="206" t="str">
        <f>IF('Formulario PPGR5'!$G1447="","",'Formulario PPGR1'!#REF!)</f>
        <v/>
      </c>
      <c r="G1447" s="701"/>
      <c r="H1447" s="701"/>
      <c r="I1447" s="734"/>
      <c r="J1447" s="701"/>
      <c r="K1447" s="698"/>
      <c r="L1447" s="701"/>
      <c r="M1447" s="211"/>
      <c r="N1447" s="211"/>
      <c r="O1447" s="212"/>
      <c r="P1447" s="213"/>
      <c r="Q1447" s="195"/>
      <c r="R1447" s="195"/>
      <c r="S1447" s="195"/>
      <c r="T1447" s="180"/>
      <c r="U1447" s="180"/>
      <c r="V1447" s="200"/>
    </row>
    <row r="1448" spans="2:22">
      <c r="B1448" s="206" t="str">
        <f>IF('Formulario PPGR5'!$G1448="","",CONCATENATE('Formulario PPGR5'!$C1448,".",'Formulario PPGR5'!$D1448,".",'Formulario PPGR5'!$E1448,".",'Formulario PPGR5'!$F1448))</f>
        <v/>
      </c>
      <c r="C1448" s="206"/>
      <c r="D1448" s="206" t="str">
        <f>IF('Formulario PPGR5'!$G1448="","",'Formulario PPGR1'!#REF!)</f>
        <v/>
      </c>
      <c r="E1448" s="206" t="str">
        <f>IF('Formulario PPGR5'!$G1448="","",'Formulario PPGR1'!#REF!)</f>
        <v/>
      </c>
      <c r="F1448" s="206" t="str">
        <f>IF('Formulario PPGR5'!$G1448="","",'Formulario PPGR1'!#REF!)</f>
        <v/>
      </c>
      <c r="G1448" s="701"/>
      <c r="H1448" s="701"/>
      <c r="I1448" s="734"/>
      <c r="J1448" s="701"/>
      <c r="K1448" s="698"/>
      <c r="L1448" s="701"/>
      <c r="M1448" s="211"/>
      <c r="N1448" s="211"/>
      <c r="O1448" s="212"/>
      <c r="P1448" s="213"/>
      <c r="Q1448" s="195"/>
      <c r="R1448" s="195"/>
      <c r="S1448" s="195"/>
      <c r="T1448" s="180"/>
      <c r="U1448" s="180"/>
      <c r="V1448" s="200"/>
    </row>
    <row r="1449" spans="2:22">
      <c r="B1449" s="206" t="str">
        <f>IF('Formulario PPGR5'!$G1449="","",CONCATENATE('Formulario PPGR5'!$C1449,".",'Formulario PPGR5'!$D1449,".",'Formulario PPGR5'!$E1449,".",'Formulario PPGR5'!$F1449))</f>
        <v/>
      </c>
      <c r="C1449" s="206"/>
      <c r="D1449" s="206" t="str">
        <f>IF('Formulario PPGR5'!$G1449="","",'Formulario PPGR1'!#REF!)</f>
        <v/>
      </c>
      <c r="E1449" s="206" t="str">
        <f>IF('Formulario PPGR5'!$G1449="","",'Formulario PPGR1'!#REF!)</f>
        <v/>
      </c>
      <c r="F1449" s="206" t="str">
        <f>IF('Formulario PPGR5'!$G1449="","",'Formulario PPGR1'!#REF!)</f>
        <v/>
      </c>
      <c r="G1449" s="701"/>
      <c r="H1449" s="701"/>
      <c r="I1449" s="734"/>
      <c r="J1449" s="701"/>
      <c r="K1449" s="698"/>
      <c r="L1449" s="701"/>
      <c r="M1449" s="211"/>
      <c r="N1449" s="211"/>
      <c r="O1449" s="212"/>
      <c r="P1449" s="213"/>
      <c r="Q1449" s="195"/>
      <c r="R1449" s="195"/>
      <c r="S1449" s="195"/>
      <c r="T1449" s="180"/>
      <c r="U1449" s="180"/>
      <c r="V1449" s="200"/>
    </row>
    <row r="1450" spans="2:22">
      <c r="B1450" s="206" t="str">
        <f>IF('Formulario PPGR5'!$G1450="","",CONCATENATE('Formulario PPGR5'!$C1450,".",'Formulario PPGR5'!$D1450,".",'Formulario PPGR5'!$E1450,".",'Formulario PPGR5'!$F1450))</f>
        <v/>
      </c>
      <c r="C1450" s="206"/>
      <c r="D1450" s="206" t="str">
        <f>IF('Formulario PPGR5'!$G1450="","",'Formulario PPGR1'!#REF!)</f>
        <v/>
      </c>
      <c r="E1450" s="206" t="str">
        <f>IF('Formulario PPGR5'!$G1450="","",'Formulario PPGR1'!#REF!)</f>
        <v/>
      </c>
      <c r="F1450" s="206" t="str">
        <f>IF('Formulario PPGR5'!$G1450="","",'Formulario PPGR1'!#REF!)</f>
        <v/>
      </c>
      <c r="G1450" s="701"/>
      <c r="H1450" s="701"/>
      <c r="I1450" s="734"/>
      <c r="J1450" s="701"/>
      <c r="K1450" s="698"/>
      <c r="L1450" s="701"/>
      <c r="M1450" s="211"/>
      <c r="N1450" s="211"/>
      <c r="O1450" s="212"/>
      <c r="P1450" s="213"/>
      <c r="Q1450" s="195"/>
      <c r="R1450" s="195"/>
      <c r="S1450" s="195"/>
      <c r="T1450" s="180"/>
      <c r="U1450" s="180"/>
      <c r="V1450" s="200"/>
    </row>
    <row r="1451" spans="2:22">
      <c r="B1451" s="206" t="str">
        <f>IF('Formulario PPGR5'!$G1451="","",CONCATENATE('Formulario PPGR5'!$C1451,".",'Formulario PPGR5'!$D1451,".",'Formulario PPGR5'!$E1451,".",'Formulario PPGR5'!$F1451))</f>
        <v/>
      </c>
      <c r="C1451" s="206"/>
      <c r="D1451" s="206" t="str">
        <f>IF('Formulario PPGR5'!$G1451="","",'Formulario PPGR1'!#REF!)</f>
        <v/>
      </c>
      <c r="E1451" s="206" t="str">
        <f>IF('Formulario PPGR5'!$G1451="","",'Formulario PPGR1'!#REF!)</f>
        <v/>
      </c>
      <c r="F1451" s="206" t="str">
        <f>IF('Formulario PPGR5'!$G1451="","",'Formulario PPGR1'!#REF!)</f>
        <v/>
      </c>
      <c r="G1451" s="701"/>
      <c r="H1451" s="701"/>
      <c r="I1451" s="734"/>
      <c r="J1451" s="701"/>
      <c r="K1451" s="698"/>
      <c r="L1451" s="701"/>
      <c r="M1451" s="211"/>
      <c r="N1451" s="211"/>
      <c r="O1451" s="212"/>
      <c r="P1451" s="213"/>
      <c r="Q1451" s="195"/>
      <c r="R1451" s="195"/>
      <c r="S1451" s="195"/>
      <c r="T1451" s="180"/>
      <c r="U1451" s="180"/>
      <c r="V1451" s="200"/>
    </row>
    <row r="1452" spans="2:22">
      <c r="B1452" s="206" t="str">
        <f>IF('Formulario PPGR5'!$G1452="","",CONCATENATE('Formulario PPGR5'!$C1452,".",'Formulario PPGR5'!$D1452,".",'Formulario PPGR5'!$E1452,".",'Formulario PPGR5'!$F1452))</f>
        <v/>
      </c>
      <c r="C1452" s="206"/>
      <c r="D1452" s="206" t="str">
        <f>IF('Formulario PPGR5'!$G1452="","",'Formulario PPGR1'!#REF!)</f>
        <v/>
      </c>
      <c r="E1452" s="206" t="str">
        <f>IF('Formulario PPGR5'!$G1452="","",'Formulario PPGR1'!#REF!)</f>
        <v/>
      </c>
      <c r="F1452" s="206" t="str">
        <f>IF('Formulario PPGR5'!$G1452="","",'Formulario PPGR1'!#REF!)</f>
        <v/>
      </c>
      <c r="G1452" s="701"/>
      <c r="H1452" s="701"/>
      <c r="I1452" s="734"/>
      <c r="J1452" s="701"/>
      <c r="K1452" s="698"/>
      <c r="L1452" s="701"/>
      <c r="M1452" s="211"/>
      <c r="N1452" s="211"/>
      <c r="O1452" s="212"/>
      <c r="P1452" s="213"/>
      <c r="Q1452" s="195"/>
      <c r="R1452" s="195"/>
      <c r="S1452" s="195"/>
      <c r="T1452" s="180"/>
      <c r="U1452" s="180"/>
      <c r="V1452" s="200"/>
    </row>
    <row r="1453" spans="2:22">
      <c r="B1453" s="206" t="str">
        <f>IF('Formulario PPGR5'!$G1453="","",CONCATENATE('Formulario PPGR5'!$C1453,".",'Formulario PPGR5'!$D1453,".",'Formulario PPGR5'!$E1453,".",'Formulario PPGR5'!$F1453))</f>
        <v/>
      </c>
      <c r="C1453" s="206"/>
      <c r="D1453" s="206" t="str">
        <f>IF('Formulario PPGR5'!$G1453="","",'Formulario PPGR1'!#REF!)</f>
        <v/>
      </c>
      <c r="E1453" s="206" t="str">
        <f>IF('Formulario PPGR5'!$G1453="","",'Formulario PPGR1'!#REF!)</f>
        <v/>
      </c>
      <c r="F1453" s="206" t="str">
        <f>IF('Formulario PPGR5'!$G1453="","",'Formulario PPGR1'!#REF!)</f>
        <v/>
      </c>
      <c r="G1453" s="701"/>
      <c r="H1453" s="701"/>
      <c r="I1453" s="734"/>
      <c r="J1453" s="701"/>
      <c r="K1453" s="698"/>
      <c r="L1453" s="701"/>
      <c r="M1453" s="211"/>
      <c r="N1453" s="211"/>
      <c r="O1453" s="212"/>
      <c r="P1453" s="213"/>
      <c r="Q1453" s="195"/>
      <c r="R1453" s="195"/>
      <c r="S1453" s="195"/>
      <c r="T1453" s="180"/>
      <c r="U1453" s="180"/>
      <c r="V1453" s="200"/>
    </row>
    <row r="1454" spans="2:22">
      <c r="B1454" s="206" t="str">
        <f>IF('Formulario PPGR5'!$G1454="","",CONCATENATE('Formulario PPGR5'!$C1454,".",'Formulario PPGR5'!$D1454,".",'Formulario PPGR5'!$E1454,".",'Formulario PPGR5'!$F1454))</f>
        <v/>
      </c>
      <c r="C1454" s="206"/>
      <c r="D1454" s="206" t="str">
        <f>IF('Formulario PPGR5'!$G1454="","",'Formulario PPGR1'!#REF!)</f>
        <v/>
      </c>
      <c r="E1454" s="206" t="str">
        <f>IF('Formulario PPGR5'!$G1454="","",'Formulario PPGR1'!#REF!)</f>
        <v/>
      </c>
      <c r="F1454" s="206" t="str">
        <f>IF('Formulario PPGR5'!$G1454="","",'Formulario PPGR1'!#REF!)</f>
        <v/>
      </c>
      <c r="G1454" s="701"/>
      <c r="H1454" s="701"/>
      <c r="I1454" s="734"/>
      <c r="J1454" s="701"/>
      <c r="K1454" s="698"/>
      <c r="L1454" s="701"/>
      <c r="M1454" s="211"/>
      <c r="N1454" s="211"/>
      <c r="O1454" s="212"/>
      <c r="P1454" s="213"/>
      <c r="Q1454" s="195"/>
      <c r="R1454" s="195"/>
      <c r="S1454" s="195"/>
      <c r="T1454" s="180"/>
      <c r="U1454" s="180"/>
      <c r="V1454" s="200"/>
    </row>
    <row r="1455" spans="2:22">
      <c r="B1455" s="206" t="str">
        <f>IF('Formulario PPGR5'!$G1455="","",CONCATENATE('Formulario PPGR5'!$C1455,".",'Formulario PPGR5'!$D1455,".",'Formulario PPGR5'!$E1455,".",'Formulario PPGR5'!$F1455))</f>
        <v/>
      </c>
      <c r="C1455" s="206"/>
      <c r="D1455" s="206" t="str">
        <f>IF('Formulario PPGR5'!$G1455="","",'Formulario PPGR1'!#REF!)</f>
        <v/>
      </c>
      <c r="E1455" s="206" t="str">
        <f>IF('Formulario PPGR5'!$G1455="","",'Formulario PPGR1'!#REF!)</f>
        <v/>
      </c>
      <c r="F1455" s="206" t="str">
        <f>IF('Formulario PPGR5'!$G1455="","",'Formulario PPGR1'!#REF!)</f>
        <v/>
      </c>
      <c r="G1455" s="701"/>
      <c r="H1455" s="701"/>
      <c r="I1455" s="734"/>
      <c r="J1455" s="701"/>
      <c r="K1455" s="698"/>
      <c r="L1455" s="701"/>
      <c r="M1455" s="211"/>
      <c r="N1455" s="211"/>
      <c r="O1455" s="212"/>
      <c r="P1455" s="213"/>
      <c r="Q1455" s="195"/>
      <c r="R1455" s="195"/>
      <c r="S1455" s="195"/>
      <c r="T1455" s="180"/>
      <c r="U1455" s="180"/>
      <c r="V1455" s="200"/>
    </row>
    <row r="1456" spans="2:22">
      <c r="B1456" s="206" t="str">
        <f>IF('Formulario PPGR5'!$G1456="","",CONCATENATE('Formulario PPGR5'!$C1456,".",'Formulario PPGR5'!$D1456,".",'Formulario PPGR5'!$E1456,".",'Formulario PPGR5'!$F1456))</f>
        <v/>
      </c>
      <c r="C1456" s="206"/>
      <c r="D1456" s="206" t="str">
        <f>IF('Formulario PPGR5'!$G1456="","",'Formulario PPGR1'!#REF!)</f>
        <v/>
      </c>
      <c r="E1456" s="206" t="str">
        <f>IF('Formulario PPGR5'!$G1456="","",'Formulario PPGR1'!#REF!)</f>
        <v/>
      </c>
      <c r="F1456" s="206" t="str">
        <f>IF('Formulario PPGR5'!$G1456="","",'Formulario PPGR1'!#REF!)</f>
        <v/>
      </c>
      <c r="G1456" s="701"/>
      <c r="H1456" s="701"/>
      <c r="I1456" s="734"/>
      <c r="J1456" s="701"/>
      <c r="K1456" s="698"/>
      <c r="L1456" s="701"/>
      <c r="M1456" s="211"/>
      <c r="N1456" s="211"/>
      <c r="O1456" s="212"/>
      <c r="P1456" s="213"/>
      <c r="Q1456" s="195"/>
      <c r="R1456" s="195"/>
      <c r="S1456" s="195"/>
      <c r="T1456" s="180"/>
      <c r="U1456" s="180"/>
      <c r="V1456" s="200"/>
    </row>
    <row r="1457" spans="2:22">
      <c r="B1457" s="206" t="str">
        <f>IF('Formulario PPGR5'!$G1457="","",CONCATENATE('Formulario PPGR5'!$C1457,".",'Formulario PPGR5'!$D1457,".",'Formulario PPGR5'!$E1457,".",'Formulario PPGR5'!$F1457))</f>
        <v/>
      </c>
      <c r="C1457" s="206"/>
      <c r="D1457" s="206" t="str">
        <f>IF('Formulario PPGR5'!$G1457="","",'Formulario PPGR1'!#REF!)</f>
        <v/>
      </c>
      <c r="E1457" s="206" t="str">
        <f>IF('Formulario PPGR5'!$G1457="","",'Formulario PPGR1'!#REF!)</f>
        <v/>
      </c>
      <c r="F1457" s="206" t="str">
        <f>IF('Formulario PPGR5'!$G1457="","",'Formulario PPGR1'!#REF!)</f>
        <v/>
      </c>
      <c r="G1457" s="701"/>
      <c r="H1457" s="701"/>
      <c r="I1457" s="734"/>
      <c r="J1457" s="701"/>
      <c r="K1457" s="698"/>
      <c r="L1457" s="701"/>
      <c r="M1457" s="211"/>
      <c r="N1457" s="211"/>
      <c r="O1457" s="212"/>
      <c r="P1457" s="213"/>
      <c r="Q1457" s="195"/>
      <c r="R1457" s="195"/>
      <c r="S1457" s="195"/>
      <c r="T1457" s="180"/>
      <c r="U1457" s="180"/>
      <c r="V1457" s="200"/>
    </row>
    <row r="1458" spans="2:22">
      <c r="B1458" s="206" t="str">
        <f>IF('Formulario PPGR5'!$G1458="","",CONCATENATE('Formulario PPGR5'!$C1458,".",'Formulario PPGR5'!$D1458,".",'Formulario PPGR5'!$E1458,".",'Formulario PPGR5'!$F1458))</f>
        <v/>
      </c>
      <c r="C1458" s="206"/>
      <c r="D1458" s="206" t="str">
        <f>IF('Formulario PPGR5'!$G1458="","",'Formulario PPGR1'!#REF!)</f>
        <v/>
      </c>
      <c r="E1458" s="206" t="str">
        <f>IF('Formulario PPGR5'!$G1458="","",'Formulario PPGR1'!#REF!)</f>
        <v/>
      </c>
      <c r="F1458" s="206" t="str">
        <f>IF('Formulario PPGR5'!$G1458="","",'Formulario PPGR1'!#REF!)</f>
        <v/>
      </c>
      <c r="G1458" s="701"/>
      <c r="H1458" s="701"/>
      <c r="I1458" s="734"/>
      <c r="J1458" s="701"/>
      <c r="K1458" s="698"/>
      <c r="L1458" s="701"/>
      <c r="M1458" s="211"/>
      <c r="N1458" s="211"/>
      <c r="O1458" s="212"/>
      <c r="P1458" s="213"/>
      <c r="Q1458" s="195"/>
      <c r="R1458" s="195"/>
      <c r="S1458" s="195"/>
      <c r="T1458" s="180"/>
      <c r="U1458" s="180"/>
      <c r="V1458" s="200"/>
    </row>
    <row r="1459" spans="2:22">
      <c r="B1459" s="206" t="str">
        <f>IF('Formulario PPGR5'!$G1459="","",CONCATENATE('Formulario PPGR5'!$C1459,".",'Formulario PPGR5'!$D1459,".",'Formulario PPGR5'!$E1459,".",'Formulario PPGR5'!$F1459))</f>
        <v/>
      </c>
      <c r="C1459" s="206"/>
      <c r="D1459" s="206" t="str">
        <f>IF('Formulario PPGR5'!$G1459="","",'Formulario PPGR1'!#REF!)</f>
        <v/>
      </c>
      <c r="E1459" s="206" t="str">
        <f>IF('Formulario PPGR5'!$G1459="","",'Formulario PPGR1'!#REF!)</f>
        <v/>
      </c>
      <c r="F1459" s="206" t="str">
        <f>IF('Formulario PPGR5'!$G1459="","",'Formulario PPGR1'!#REF!)</f>
        <v/>
      </c>
      <c r="G1459" s="701"/>
      <c r="H1459" s="701"/>
      <c r="I1459" s="734"/>
      <c r="J1459" s="701"/>
      <c r="K1459" s="698"/>
      <c r="L1459" s="701"/>
      <c r="M1459" s="211"/>
      <c r="N1459" s="211"/>
      <c r="O1459" s="212"/>
      <c r="P1459" s="213"/>
      <c r="Q1459" s="195"/>
      <c r="R1459" s="195"/>
      <c r="S1459" s="195"/>
      <c r="T1459" s="180"/>
      <c r="U1459" s="180"/>
      <c r="V1459" s="200"/>
    </row>
    <row r="1460" spans="2:22">
      <c r="B1460" s="206" t="str">
        <f>IF('Formulario PPGR5'!$G1460="","",CONCATENATE('Formulario PPGR5'!$C1460,".",'Formulario PPGR5'!$D1460,".",'Formulario PPGR5'!$E1460,".",'Formulario PPGR5'!$F1460))</f>
        <v/>
      </c>
      <c r="C1460" s="206"/>
      <c r="D1460" s="206" t="str">
        <f>IF('Formulario PPGR5'!$G1460="","",'Formulario PPGR1'!#REF!)</f>
        <v/>
      </c>
      <c r="E1460" s="206" t="str">
        <f>IF('Formulario PPGR5'!$G1460="","",'Formulario PPGR1'!#REF!)</f>
        <v/>
      </c>
      <c r="F1460" s="206" t="str">
        <f>IF('Formulario PPGR5'!$G1460="","",'Formulario PPGR1'!#REF!)</f>
        <v/>
      </c>
      <c r="G1460" s="701"/>
      <c r="H1460" s="701"/>
      <c r="I1460" s="734"/>
      <c r="J1460" s="701"/>
      <c r="K1460" s="698"/>
      <c r="L1460" s="701"/>
      <c r="M1460" s="211"/>
      <c r="N1460" s="211"/>
      <c r="O1460" s="212"/>
      <c r="P1460" s="213"/>
      <c r="Q1460" s="195"/>
      <c r="R1460" s="195"/>
      <c r="S1460" s="195"/>
      <c r="T1460" s="180"/>
      <c r="U1460" s="180"/>
      <c r="V1460" s="200"/>
    </row>
    <row r="1461" spans="2:22">
      <c r="B1461" s="206" t="str">
        <f>IF('Formulario PPGR5'!$G1461="","",CONCATENATE('Formulario PPGR5'!$C1461,".",'Formulario PPGR5'!$D1461,".",'Formulario PPGR5'!$E1461,".",'Formulario PPGR5'!$F1461))</f>
        <v/>
      </c>
      <c r="C1461" s="206"/>
      <c r="D1461" s="206" t="str">
        <f>IF('Formulario PPGR5'!$G1461="","",'Formulario PPGR1'!#REF!)</f>
        <v/>
      </c>
      <c r="E1461" s="206" t="str">
        <f>IF('Formulario PPGR5'!$G1461="","",'Formulario PPGR1'!#REF!)</f>
        <v/>
      </c>
      <c r="F1461" s="206" t="str">
        <f>IF('Formulario PPGR5'!$G1461="","",'Formulario PPGR1'!#REF!)</f>
        <v/>
      </c>
      <c r="G1461" s="701"/>
      <c r="H1461" s="701"/>
      <c r="I1461" s="734"/>
      <c r="J1461" s="701"/>
      <c r="K1461" s="698"/>
      <c r="L1461" s="701"/>
      <c r="M1461" s="211"/>
      <c r="N1461" s="211"/>
      <c r="O1461" s="212"/>
      <c r="P1461" s="213"/>
      <c r="Q1461" s="195"/>
      <c r="R1461" s="195"/>
      <c r="S1461" s="195"/>
      <c r="T1461" s="180"/>
      <c r="U1461" s="180"/>
      <c r="V1461" s="200"/>
    </row>
    <row r="1462" spans="2:22">
      <c r="B1462" s="206" t="str">
        <f>IF('Formulario PPGR5'!$G1462="","",CONCATENATE('Formulario PPGR5'!$C1462,".",'Formulario PPGR5'!$D1462,".",'Formulario PPGR5'!$E1462,".",'Formulario PPGR5'!$F1462))</f>
        <v/>
      </c>
      <c r="C1462" s="206"/>
      <c r="D1462" s="206" t="str">
        <f>IF('Formulario PPGR5'!$G1462="","",'Formulario PPGR1'!#REF!)</f>
        <v/>
      </c>
      <c r="E1462" s="206" t="str">
        <f>IF('Formulario PPGR5'!$G1462="","",'Formulario PPGR1'!#REF!)</f>
        <v/>
      </c>
      <c r="F1462" s="206" t="str">
        <f>IF('Formulario PPGR5'!$G1462="","",'Formulario PPGR1'!#REF!)</f>
        <v/>
      </c>
      <c r="G1462" s="701"/>
      <c r="H1462" s="701"/>
      <c r="I1462" s="734"/>
      <c r="J1462" s="701"/>
      <c r="K1462" s="698"/>
      <c r="L1462" s="701"/>
      <c r="M1462" s="211"/>
      <c r="N1462" s="211"/>
      <c r="O1462" s="212"/>
      <c r="P1462" s="213"/>
      <c r="Q1462" s="195"/>
      <c r="R1462" s="195"/>
      <c r="S1462" s="195"/>
      <c r="T1462" s="180"/>
      <c r="U1462" s="180"/>
      <c r="V1462" s="200"/>
    </row>
    <row r="1463" spans="2:22">
      <c r="B1463" s="206" t="str">
        <f>IF('Formulario PPGR5'!$G1463="","",CONCATENATE('Formulario PPGR5'!$C1463,".",'Formulario PPGR5'!$D1463,".",'Formulario PPGR5'!$E1463,".",'Formulario PPGR5'!$F1463))</f>
        <v/>
      </c>
      <c r="C1463" s="206"/>
      <c r="D1463" s="206" t="str">
        <f>IF('Formulario PPGR5'!$G1463="","",'Formulario PPGR1'!#REF!)</f>
        <v/>
      </c>
      <c r="E1463" s="206" t="str">
        <f>IF('Formulario PPGR5'!$G1463="","",'Formulario PPGR1'!#REF!)</f>
        <v/>
      </c>
      <c r="F1463" s="206" t="str">
        <f>IF('Formulario PPGR5'!$G1463="","",'Formulario PPGR1'!#REF!)</f>
        <v/>
      </c>
      <c r="G1463" s="701"/>
      <c r="H1463" s="701"/>
      <c r="I1463" s="734"/>
      <c r="J1463" s="701"/>
      <c r="K1463" s="698"/>
      <c r="L1463" s="701"/>
      <c r="M1463" s="211"/>
      <c r="N1463" s="211"/>
      <c r="O1463" s="212"/>
      <c r="P1463" s="213"/>
      <c r="Q1463" s="195"/>
      <c r="R1463" s="195"/>
      <c r="S1463" s="195"/>
      <c r="T1463" s="180"/>
      <c r="U1463" s="180"/>
      <c r="V1463" s="200"/>
    </row>
    <row r="1464" spans="2:22">
      <c r="B1464" s="206" t="str">
        <f>IF('Formulario PPGR5'!$G1464="","",CONCATENATE('Formulario PPGR5'!$C1464,".",'Formulario PPGR5'!$D1464,".",'Formulario PPGR5'!$E1464,".",'Formulario PPGR5'!$F1464))</f>
        <v/>
      </c>
      <c r="C1464" s="206"/>
      <c r="D1464" s="206" t="str">
        <f>IF('Formulario PPGR5'!$G1464="","",'Formulario PPGR1'!#REF!)</f>
        <v/>
      </c>
      <c r="E1464" s="206" t="str">
        <f>IF('Formulario PPGR5'!$G1464="","",'Formulario PPGR1'!#REF!)</f>
        <v/>
      </c>
      <c r="F1464" s="206" t="str">
        <f>IF('Formulario PPGR5'!$G1464="","",'Formulario PPGR1'!#REF!)</f>
        <v/>
      </c>
      <c r="G1464" s="701"/>
      <c r="H1464" s="701"/>
      <c r="I1464" s="734"/>
      <c r="J1464" s="701"/>
      <c r="K1464" s="698"/>
      <c r="L1464" s="701"/>
      <c r="M1464" s="211"/>
      <c r="N1464" s="211"/>
      <c r="O1464" s="212"/>
      <c r="P1464" s="213"/>
      <c r="Q1464" s="195"/>
      <c r="R1464" s="195"/>
      <c r="S1464" s="195"/>
      <c r="T1464" s="180"/>
      <c r="U1464" s="180"/>
      <c r="V1464" s="200"/>
    </row>
    <row r="1465" spans="2:22">
      <c r="B1465" s="206" t="str">
        <f>IF('Formulario PPGR5'!$G1465="","",CONCATENATE('Formulario PPGR5'!$C1465,".",'Formulario PPGR5'!$D1465,".",'Formulario PPGR5'!$E1465,".",'Formulario PPGR5'!$F1465))</f>
        <v/>
      </c>
      <c r="C1465" s="206"/>
      <c r="D1465" s="206" t="str">
        <f>IF('Formulario PPGR5'!$G1465="","",'Formulario PPGR1'!#REF!)</f>
        <v/>
      </c>
      <c r="E1465" s="206" t="str">
        <f>IF('Formulario PPGR5'!$G1465="","",'Formulario PPGR1'!#REF!)</f>
        <v/>
      </c>
      <c r="F1465" s="206" t="str">
        <f>IF('Formulario PPGR5'!$G1465="","",'Formulario PPGR1'!#REF!)</f>
        <v/>
      </c>
      <c r="G1465" s="701"/>
      <c r="H1465" s="701"/>
      <c r="I1465" s="734"/>
      <c r="J1465" s="701"/>
      <c r="K1465" s="698"/>
      <c r="L1465" s="701"/>
      <c r="M1465" s="211"/>
      <c r="N1465" s="211"/>
      <c r="O1465" s="212"/>
      <c r="P1465" s="213"/>
      <c r="Q1465" s="195"/>
      <c r="R1465" s="195"/>
      <c r="S1465" s="195"/>
      <c r="T1465" s="180"/>
      <c r="U1465" s="180"/>
      <c r="V1465" s="200"/>
    </row>
    <row r="1466" spans="2:22">
      <c r="B1466" s="206" t="str">
        <f>IF('Formulario PPGR5'!$G1466="","",CONCATENATE('Formulario PPGR5'!$C1466,".",'Formulario PPGR5'!$D1466,".",'Formulario PPGR5'!$E1466,".",'Formulario PPGR5'!$F1466))</f>
        <v/>
      </c>
      <c r="C1466" s="206"/>
      <c r="D1466" s="206" t="str">
        <f>IF('Formulario PPGR5'!$G1466="","",'Formulario PPGR1'!#REF!)</f>
        <v/>
      </c>
      <c r="E1466" s="206" t="str">
        <f>IF('Formulario PPGR5'!$G1466="","",'Formulario PPGR1'!#REF!)</f>
        <v/>
      </c>
      <c r="F1466" s="206" t="str">
        <f>IF('Formulario PPGR5'!$G1466="","",'Formulario PPGR1'!#REF!)</f>
        <v/>
      </c>
      <c r="G1466" s="701"/>
      <c r="H1466" s="701"/>
      <c r="I1466" s="734"/>
      <c r="J1466" s="701"/>
      <c r="K1466" s="698"/>
      <c r="L1466" s="701"/>
      <c r="M1466" s="211"/>
      <c r="N1466" s="211"/>
      <c r="O1466" s="212"/>
      <c r="P1466" s="213"/>
      <c r="Q1466" s="195"/>
      <c r="R1466" s="195"/>
      <c r="S1466" s="195"/>
      <c r="T1466" s="180"/>
      <c r="U1466" s="180"/>
      <c r="V1466" s="200"/>
    </row>
    <row r="1467" spans="2:22">
      <c r="B1467" s="206" t="str">
        <f>IF('Formulario PPGR5'!$G1467="","",CONCATENATE('Formulario PPGR5'!$C1467,".",'Formulario PPGR5'!$D1467,".",'Formulario PPGR5'!$E1467,".",'Formulario PPGR5'!$F1467))</f>
        <v/>
      </c>
      <c r="C1467" s="206"/>
      <c r="D1467" s="206" t="str">
        <f>IF('Formulario PPGR5'!$G1467="","",'Formulario PPGR1'!#REF!)</f>
        <v/>
      </c>
      <c r="E1467" s="206" t="str">
        <f>IF('Formulario PPGR5'!$G1467="","",'Formulario PPGR1'!#REF!)</f>
        <v/>
      </c>
      <c r="F1467" s="206" t="str">
        <f>IF('Formulario PPGR5'!$G1467="","",'Formulario PPGR1'!#REF!)</f>
        <v/>
      </c>
      <c r="G1467" s="701"/>
      <c r="H1467" s="701"/>
      <c r="I1467" s="734"/>
      <c r="J1467" s="701"/>
      <c r="K1467" s="698"/>
      <c r="L1467" s="701"/>
      <c r="M1467" s="211"/>
      <c r="N1467" s="211"/>
      <c r="O1467" s="212"/>
      <c r="P1467" s="213"/>
      <c r="Q1467" s="195"/>
      <c r="R1467" s="195"/>
      <c r="S1467" s="195"/>
      <c r="T1467" s="180"/>
      <c r="U1467" s="180"/>
      <c r="V1467" s="200"/>
    </row>
    <row r="1468" spans="2:22">
      <c r="B1468" s="206" t="str">
        <f>IF('Formulario PPGR5'!$G1468="","",CONCATENATE('Formulario PPGR5'!$C1468,".",'Formulario PPGR5'!$D1468,".",'Formulario PPGR5'!$E1468,".",'Formulario PPGR5'!$F1468))</f>
        <v/>
      </c>
      <c r="C1468" s="206"/>
      <c r="D1468" s="206" t="str">
        <f>IF('Formulario PPGR5'!$G1468="","",'Formulario PPGR1'!#REF!)</f>
        <v/>
      </c>
      <c r="E1468" s="206" t="str">
        <f>IF('Formulario PPGR5'!$G1468="","",'Formulario PPGR1'!#REF!)</f>
        <v/>
      </c>
      <c r="F1468" s="206" t="str">
        <f>IF('Formulario PPGR5'!$G1468="","",'Formulario PPGR1'!#REF!)</f>
        <v/>
      </c>
      <c r="G1468" s="701"/>
      <c r="H1468" s="701"/>
      <c r="I1468" s="734"/>
      <c r="J1468" s="701"/>
      <c r="K1468" s="698"/>
      <c r="L1468" s="701"/>
      <c r="M1468" s="211"/>
      <c r="N1468" s="211"/>
      <c r="O1468" s="212"/>
      <c r="P1468" s="213"/>
      <c r="Q1468" s="195"/>
      <c r="R1468" s="195"/>
      <c r="S1468" s="195"/>
      <c r="T1468" s="180"/>
      <c r="U1468" s="180"/>
      <c r="V1468" s="200"/>
    </row>
    <row r="1469" spans="2:22">
      <c r="B1469" s="206" t="str">
        <f>IF('Formulario PPGR5'!$G1469="","",CONCATENATE('Formulario PPGR5'!$C1469,".",'Formulario PPGR5'!$D1469,".",'Formulario PPGR5'!$E1469,".",'Formulario PPGR5'!$F1469))</f>
        <v/>
      </c>
      <c r="C1469" s="206"/>
      <c r="D1469" s="206" t="str">
        <f>IF('Formulario PPGR5'!$G1469="","",'Formulario PPGR1'!#REF!)</f>
        <v/>
      </c>
      <c r="E1469" s="206" t="str">
        <f>IF('Formulario PPGR5'!$G1469="","",'Formulario PPGR1'!#REF!)</f>
        <v/>
      </c>
      <c r="F1469" s="206" t="str">
        <f>IF('Formulario PPGR5'!$G1469="","",'Formulario PPGR1'!#REF!)</f>
        <v/>
      </c>
      <c r="G1469" s="701"/>
      <c r="H1469" s="701"/>
      <c r="I1469" s="734"/>
      <c r="J1469" s="701"/>
      <c r="K1469" s="698"/>
      <c r="L1469" s="701"/>
      <c r="M1469" s="211"/>
      <c r="N1469" s="211"/>
      <c r="O1469" s="212"/>
      <c r="P1469" s="213"/>
      <c r="Q1469" s="195"/>
      <c r="R1469" s="195"/>
      <c r="S1469" s="195"/>
      <c r="T1469" s="180"/>
      <c r="U1469" s="180"/>
      <c r="V1469" s="200"/>
    </row>
    <row r="1470" spans="2:22">
      <c r="B1470" s="206" t="str">
        <f>IF('Formulario PPGR5'!$G1470="","",CONCATENATE('Formulario PPGR5'!$C1470,".",'Formulario PPGR5'!$D1470,".",'Formulario PPGR5'!$E1470,".",'Formulario PPGR5'!$F1470))</f>
        <v/>
      </c>
      <c r="C1470" s="206"/>
      <c r="D1470" s="206" t="str">
        <f>IF('Formulario PPGR5'!$G1470="","",'Formulario PPGR1'!#REF!)</f>
        <v/>
      </c>
      <c r="E1470" s="206" t="str">
        <f>IF('Formulario PPGR5'!$G1470="","",'Formulario PPGR1'!#REF!)</f>
        <v/>
      </c>
      <c r="F1470" s="206" t="str">
        <f>IF('Formulario PPGR5'!$G1470="","",'Formulario PPGR1'!#REF!)</f>
        <v/>
      </c>
      <c r="G1470" s="701"/>
      <c r="H1470" s="701"/>
      <c r="I1470" s="734"/>
      <c r="J1470" s="701"/>
      <c r="K1470" s="698"/>
      <c r="L1470" s="701"/>
      <c r="M1470" s="211"/>
      <c r="N1470" s="211"/>
      <c r="O1470" s="212"/>
      <c r="P1470" s="213"/>
      <c r="Q1470" s="195"/>
      <c r="R1470" s="195"/>
      <c r="S1470" s="195"/>
      <c r="T1470" s="180"/>
      <c r="U1470" s="180"/>
      <c r="V1470" s="200"/>
    </row>
    <row r="1471" spans="2:22">
      <c r="B1471" s="206" t="str">
        <f>IF('Formulario PPGR5'!$G1471="","",CONCATENATE('Formulario PPGR5'!$C1471,".",'Formulario PPGR5'!$D1471,".",'Formulario PPGR5'!$E1471,".",'Formulario PPGR5'!$F1471))</f>
        <v/>
      </c>
      <c r="C1471" s="206"/>
      <c r="D1471" s="206" t="str">
        <f>IF('Formulario PPGR5'!$G1471="","",'Formulario PPGR1'!#REF!)</f>
        <v/>
      </c>
      <c r="E1471" s="206" t="str">
        <f>IF('Formulario PPGR5'!$G1471="","",'Formulario PPGR1'!#REF!)</f>
        <v/>
      </c>
      <c r="F1471" s="206" t="str">
        <f>IF('Formulario PPGR5'!$G1471="","",'Formulario PPGR1'!#REF!)</f>
        <v/>
      </c>
      <c r="G1471" s="701"/>
      <c r="H1471" s="701"/>
      <c r="I1471" s="734"/>
      <c r="J1471" s="701"/>
      <c r="K1471" s="698"/>
      <c r="L1471" s="701"/>
      <c r="M1471" s="211"/>
      <c r="N1471" s="211"/>
      <c r="O1471" s="212"/>
      <c r="P1471" s="213"/>
      <c r="Q1471" s="195"/>
      <c r="R1471" s="195"/>
      <c r="S1471" s="195"/>
      <c r="T1471" s="180"/>
      <c r="U1471" s="180"/>
      <c r="V1471" s="200"/>
    </row>
    <row r="1472" spans="2:22">
      <c r="B1472" s="206" t="str">
        <f>IF('Formulario PPGR5'!$G1472="","",CONCATENATE('Formulario PPGR5'!$C1472,".",'Formulario PPGR5'!$D1472,".",'Formulario PPGR5'!$E1472,".",'Formulario PPGR5'!$F1472))</f>
        <v/>
      </c>
      <c r="C1472" s="206"/>
      <c r="D1472" s="206" t="str">
        <f>IF('Formulario PPGR5'!$G1472="","",'Formulario PPGR1'!#REF!)</f>
        <v/>
      </c>
      <c r="E1472" s="206" t="str">
        <f>IF('Formulario PPGR5'!$G1472="","",'Formulario PPGR1'!#REF!)</f>
        <v/>
      </c>
      <c r="F1472" s="206" t="str">
        <f>IF('Formulario PPGR5'!$G1472="","",'Formulario PPGR1'!#REF!)</f>
        <v/>
      </c>
      <c r="G1472" s="701"/>
      <c r="H1472" s="701"/>
      <c r="I1472" s="734"/>
      <c r="J1472" s="701"/>
      <c r="K1472" s="698"/>
      <c r="L1472" s="701"/>
      <c r="M1472" s="211"/>
      <c r="N1472" s="211"/>
      <c r="O1472" s="212"/>
      <c r="P1472" s="213"/>
      <c r="Q1472" s="195"/>
      <c r="R1472" s="195"/>
      <c r="S1472" s="195"/>
      <c r="T1472" s="180"/>
      <c r="U1472" s="180"/>
      <c r="V1472" s="200"/>
    </row>
    <row r="1473" spans="2:22">
      <c r="B1473" s="206" t="str">
        <f>IF('Formulario PPGR5'!$G1473="","",CONCATENATE('Formulario PPGR5'!$C1473,".",'Formulario PPGR5'!$D1473,".",'Formulario PPGR5'!$E1473,".",'Formulario PPGR5'!$F1473))</f>
        <v/>
      </c>
      <c r="C1473" s="206"/>
      <c r="D1473" s="206" t="str">
        <f>IF('Formulario PPGR5'!$G1473="","",'Formulario PPGR1'!#REF!)</f>
        <v/>
      </c>
      <c r="E1473" s="206" t="str">
        <f>IF('Formulario PPGR5'!$G1473="","",'Formulario PPGR1'!#REF!)</f>
        <v/>
      </c>
      <c r="F1473" s="206" t="str">
        <f>IF('Formulario PPGR5'!$G1473="","",'Formulario PPGR1'!#REF!)</f>
        <v/>
      </c>
      <c r="G1473" s="701"/>
      <c r="H1473" s="701"/>
      <c r="I1473" s="734"/>
      <c r="J1473" s="701"/>
      <c r="K1473" s="698"/>
      <c r="L1473" s="701"/>
      <c r="M1473" s="211"/>
      <c r="N1473" s="211"/>
      <c r="O1473" s="212"/>
      <c r="P1473" s="213"/>
      <c r="Q1473" s="195"/>
      <c r="R1473" s="195"/>
      <c r="S1473" s="195"/>
      <c r="T1473" s="180"/>
      <c r="U1473" s="180"/>
      <c r="V1473" s="200"/>
    </row>
    <row r="1474" spans="2:22">
      <c r="B1474" s="206" t="str">
        <f>IF('Formulario PPGR5'!$G1474="","",CONCATENATE('Formulario PPGR5'!$C1474,".",'Formulario PPGR5'!$D1474,".",'Formulario PPGR5'!$E1474,".",'Formulario PPGR5'!$F1474))</f>
        <v/>
      </c>
      <c r="C1474" s="206"/>
      <c r="D1474" s="206" t="str">
        <f>IF('Formulario PPGR5'!$G1474="","",'Formulario PPGR1'!#REF!)</f>
        <v/>
      </c>
      <c r="E1474" s="206" t="str">
        <f>IF('Formulario PPGR5'!$G1474="","",'Formulario PPGR1'!#REF!)</f>
        <v/>
      </c>
      <c r="F1474" s="206" t="str">
        <f>IF('Formulario PPGR5'!$G1474="","",'Formulario PPGR1'!#REF!)</f>
        <v/>
      </c>
      <c r="G1474" s="701"/>
      <c r="H1474" s="701"/>
      <c r="I1474" s="734"/>
      <c r="J1474" s="701"/>
      <c r="K1474" s="698"/>
      <c r="L1474" s="701"/>
      <c r="M1474" s="211"/>
      <c r="N1474" s="211"/>
      <c r="O1474" s="212"/>
      <c r="P1474" s="213"/>
      <c r="Q1474" s="195"/>
      <c r="R1474" s="195"/>
      <c r="S1474" s="195"/>
      <c r="T1474" s="180"/>
      <c r="U1474" s="180"/>
      <c r="V1474" s="200"/>
    </row>
    <row r="1475" spans="2:22">
      <c r="B1475" s="206" t="str">
        <f>IF('Formulario PPGR5'!$G1475="","",CONCATENATE('Formulario PPGR5'!$C1475,".",'Formulario PPGR5'!$D1475,".",'Formulario PPGR5'!$E1475,".",'Formulario PPGR5'!$F1475))</f>
        <v/>
      </c>
      <c r="C1475" s="206"/>
      <c r="D1475" s="206" t="str">
        <f>IF('Formulario PPGR5'!$G1475="","",'Formulario PPGR1'!#REF!)</f>
        <v/>
      </c>
      <c r="E1475" s="206" t="str">
        <f>IF('Formulario PPGR5'!$G1475="","",'Formulario PPGR1'!#REF!)</f>
        <v/>
      </c>
      <c r="F1475" s="206" t="str">
        <f>IF('Formulario PPGR5'!$G1475="","",'Formulario PPGR1'!#REF!)</f>
        <v/>
      </c>
      <c r="G1475" s="701"/>
      <c r="H1475" s="701"/>
      <c r="I1475" s="734"/>
      <c r="J1475" s="701"/>
      <c r="K1475" s="698"/>
      <c r="L1475" s="701"/>
      <c r="M1475" s="211"/>
      <c r="N1475" s="211"/>
      <c r="O1475" s="212"/>
      <c r="P1475" s="213"/>
      <c r="Q1475" s="195"/>
      <c r="R1475" s="195"/>
      <c r="S1475" s="195"/>
      <c r="T1475" s="180"/>
      <c r="U1475" s="180"/>
      <c r="V1475" s="200"/>
    </row>
    <row r="1476" spans="2:22">
      <c r="B1476" s="206" t="str">
        <f>IF('Formulario PPGR5'!$G1476="","",CONCATENATE('Formulario PPGR5'!$C1476,".",'Formulario PPGR5'!$D1476,".",'Formulario PPGR5'!$E1476,".",'Formulario PPGR5'!$F1476))</f>
        <v/>
      </c>
      <c r="C1476" s="206"/>
      <c r="D1476" s="206" t="str">
        <f>IF('Formulario PPGR5'!$G1476="","",'Formulario PPGR1'!#REF!)</f>
        <v/>
      </c>
      <c r="E1476" s="206" t="str">
        <f>IF('Formulario PPGR5'!$G1476="","",'Formulario PPGR1'!#REF!)</f>
        <v/>
      </c>
      <c r="F1476" s="206" t="str">
        <f>IF('Formulario PPGR5'!$G1476="","",'Formulario PPGR1'!#REF!)</f>
        <v/>
      </c>
      <c r="G1476" s="701"/>
      <c r="H1476" s="701"/>
      <c r="I1476" s="734"/>
      <c r="J1476" s="701"/>
      <c r="K1476" s="698"/>
      <c r="L1476" s="701"/>
      <c r="M1476" s="211"/>
      <c r="N1476" s="211"/>
      <c r="O1476" s="212"/>
      <c r="P1476" s="213"/>
      <c r="Q1476" s="195"/>
      <c r="R1476" s="195"/>
      <c r="S1476" s="195"/>
      <c r="T1476" s="180"/>
      <c r="U1476" s="180"/>
      <c r="V1476" s="200"/>
    </row>
    <row r="1477" spans="2:22">
      <c r="B1477" s="206" t="str">
        <f>IF('Formulario PPGR5'!$G1477="","",CONCATENATE('Formulario PPGR5'!$C1477,".",'Formulario PPGR5'!$D1477,".",'Formulario PPGR5'!$E1477,".",'Formulario PPGR5'!$F1477))</f>
        <v/>
      </c>
      <c r="C1477" s="206"/>
      <c r="D1477" s="206" t="str">
        <f>IF('Formulario PPGR5'!$G1477="","",'Formulario PPGR1'!#REF!)</f>
        <v/>
      </c>
      <c r="E1477" s="206" t="str">
        <f>IF('Formulario PPGR5'!$G1477="","",'Formulario PPGR1'!#REF!)</f>
        <v/>
      </c>
      <c r="F1477" s="206" t="str">
        <f>IF('Formulario PPGR5'!$G1477="","",'Formulario PPGR1'!#REF!)</f>
        <v/>
      </c>
      <c r="G1477" s="701"/>
      <c r="H1477" s="701"/>
      <c r="I1477" s="734"/>
      <c r="J1477" s="701"/>
      <c r="K1477" s="698"/>
      <c r="L1477" s="701"/>
      <c r="M1477" s="211"/>
      <c r="N1477" s="211"/>
      <c r="O1477" s="212"/>
      <c r="P1477" s="213"/>
      <c r="Q1477" s="195"/>
      <c r="R1477" s="195"/>
      <c r="S1477" s="195"/>
      <c r="T1477" s="180"/>
      <c r="U1477" s="180"/>
      <c r="V1477" s="200"/>
    </row>
    <row r="1478" spans="2:22">
      <c r="B1478" s="206" t="str">
        <f>IF('Formulario PPGR5'!$G1478="","",CONCATENATE('Formulario PPGR5'!$C1478,".",'Formulario PPGR5'!$D1478,".",'Formulario PPGR5'!$E1478,".",'Formulario PPGR5'!$F1478))</f>
        <v/>
      </c>
      <c r="C1478" s="206"/>
      <c r="D1478" s="206" t="str">
        <f>IF('Formulario PPGR5'!$G1478="","",'Formulario PPGR1'!#REF!)</f>
        <v/>
      </c>
      <c r="E1478" s="206" t="str">
        <f>IF('Formulario PPGR5'!$G1478="","",'Formulario PPGR1'!#REF!)</f>
        <v/>
      </c>
      <c r="F1478" s="206" t="str">
        <f>IF('Formulario PPGR5'!$G1478="","",'Formulario PPGR1'!#REF!)</f>
        <v/>
      </c>
      <c r="G1478" s="701"/>
      <c r="H1478" s="701"/>
      <c r="I1478" s="734"/>
      <c r="J1478" s="701"/>
      <c r="K1478" s="698"/>
      <c r="L1478" s="701"/>
      <c r="M1478" s="211"/>
      <c r="N1478" s="211"/>
      <c r="O1478" s="212"/>
      <c r="P1478" s="213"/>
      <c r="Q1478" s="195"/>
      <c r="R1478" s="195"/>
      <c r="S1478" s="195"/>
      <c r="T1478" s="180"/>
      <c r="U1478" s="180"/>
      <c r="V1478" s="200"/>
    </row>
    <row r="1479" spans="2:22">
      <c r="B1479" s="206" t="str">
        <f>IF('Formulario PPGR5'!$G1479="","",CONCATENATE('Formulario PPGR5'!$C1479,".",'Formulario PPGR5'!$D1479,".",'Formulario PPGR5'!$E1479,".",'Formulario PPGR5'!$F1479))</f>
        <v/>
      </c>
      <c r="C1479" s="206"/>
      <c r="D1479" s="206" t="str">
        <f>IF('Formulario PPGR5'!$G1479="","",'Formulario PPGR1'!#REF!)</f>
        <v/>
      </c>
      <c r="E1479" s="206" t="str">
        <f>IF('Formulario PPGR5'!$G1479="","",'Formulario PPGR1'!#REF!)</f>
        <v/>
      </c>
      <c r="F1479" s="206" t="str">
        <f>IF('Formulario PPGR5'!$G1479="","",'Formulario PPGR1'!#REF!)</f>
        <v/>
      </c>
      <c r="G1479" s="701"/>
      <c r="H1479" s="701"/>
      <c r="I1479" s="734"/>
      <c r="J1479" s="701"/>
      <c r="K1479" s="698"/>
      <c r="L1479" s="701"/>
      <c r="M1479" s="211"/>
      <c r="N1479" s="211"/>
      <c r="O1479" s="212"/>
      <c r="P1479" s="213"/>
      <c r="Q1479" s="195"/>
      <c r="R1479" s="195"/>
      <c r="S1479" s="195"/>
      <c r="T1479" s="180"/>
      <c r="U1479" s="180"/>
      <c r="V1479" s="200"/>
    </row>
    <row r="1480" spans="2:22">
      <c r="B1480" s="206" t="str">
        <f>IF('Formulario PPGR5'!$G1480="","",CONCATENATE('Formulario PPGR5'!$C1480,".",'Formulario PPGR5'!$D1480,".",'Formulario PPGR5'!$E1480,".",'Formulario PPGR5'!$F1480))</f>
        <v/>
      </c>
      <c r="C1480" s="206"/>
      <c r="D1480" s="206" t="str">
        <f>IF('Formulario PPGR5'!$G1480="","",'Formulario PPGR1'!#REF!)</f>
        <v/>
      </c>
      <c r="E1480" s="206" t="str">
        <f>IF('Formulario PPGR5'!$G1480="","",'Formulario PPGR1'!#REF!)</f>
        <v/>
      </c>
      <c r="F1480" s="206" t="str">
        <f>IF('Formulario PPGR5'!$G1480="","",'Formulario PPGR1'!#REF!)</f>
        <v/>
      </c>
      <c r="G1480" s="701"/>
      <c r="H1480" s="701"/>
      <c r="I1480" s="734"/>
      <c r="J1480" s="701"/>
      <c r="K1480" s="698"/>
      <c r="L1480" s="701"/>
      <c r="M1480" s="211"/>
      <c r="N1480" s="211"/>
      <c r="O1480" s="212"/>
      <c r="P1480" s="213"/>
      <c r="Q1480" s="195"/>
      <c r="R1480" s="195"/>
      <c r="S1480" s="195"/>
      <c r="T1480" s="180"/>
      <c r="U1480" s="180"/>
      <c r="V1480" s="200"/>
    </row>
    <row r="1481" spans="2:22">
      <c r="B1481" s="206" t="str">
        <f>IF('Formulario PPGR5'!$G1481="","",CONCATENATE('Formulario PPGR5'!$C1481,".",'Formulario PPGR5'!$D1481,".",'Formulario PPGR5'!$E1481,".",'Formulario PPGR5'!$F1481))</f>
        <v/>
      </c>
      <c r="C1481" s="206"/>
      <c r="D1481" s="206" t="str">
        <f>IF('Formulario PPGR5'!$G1481="","",'Formulario PPGR1'!#REF!)</f>
        <v/>
      </c>
      <c r="E1481" s="206" t="str">
        <f>IF('Formulario PPGR5'!$G1481="","",'Formulario PPGR1'!#REF!)</f>
        <v/>
      </c>
      <c r="F1481" s="206" t="str">
        <f>IF('Formulario PPGR5'!$G1481="","",'Formulario PPGR1'!#REF!)</f>
        <v/>
      </c>
      <c r="G1481" s="701"/>
      <c r="H1481" s="701"/>
      <c r="I1481" s="734"/>
      <c r="J1481" s="701"/>
      <c r="K1481" s="698"/>
      <c r="L1481" s="701"/>
      <c r="M1481" s="211"/>
      <c r="N1481" s="211"/>
      <c r="O1481" s="212"/>
      <c r="P1481" s="213"/>
      <c r="Q1481" s="195"/>
      <c r="R1481" s="195"/>
      <c r="S1481" s="195"/>
      <c r="T1481" s="180"/>
      <c r="U1481" s="180"/>
      <c r="V1481" s="200"/>
    </row>
    <row r="1482" spans="2:22">
      <c r="B1482" s="206" t="str">
        <f>IF('Formulario PPGR5'!$G1482="","",CONCATENATE('Formulario PPGR5'!$C1482,".",'Formulario PPGR5'!$D1482,".",'Formulario PPGR5'!$E1482,".",'Formulario PPGR5'!$F1482))</f>
        <v/>
      </c>
      <c r="C1482" s="206"/>
      <c r="D1482" s="206" t="str">
        <f>IF('Formulario PPGR5'!$G1482="","",'Formulario PPGR1'!#REF!)</f>
        <v/>
      </c>
      <c r="E1482" s="206" t="str">
        <f>IF('Formulario PPGR5'!$G1482="","",'Formulario PPGR1'!#REF!)</f>
        <v/>
      </c>
      <c r="F1482" s="206" t="str">
        <f>IF('Formulario PPGR5'!$G1482="","",'Formulario PPGR1'!#REF!)</f>
        <v/>
      </c>
      <c r="G1482" s="701"/>
      <c r="H1482" s="701"/>
      <c r="I1482" s="734"/>
      <c r="J1482" s="701"/>
      <c r="K1482" s="698"/>
      <c r="L1482" s="701"/>
      <c r="M1482" s="211"/>
      <c r="N1482" s="211"/>
      <c r="O1482" s="212"/>
      <c r="P1482" s="213"/>
      <c r="Q1482" s="195"/>
      <c r="R1482" s="195"/>
      <c r="S1482" s="195"/>
      <c r="T1482" s="180"/>
      <c r="U1482" s="180"/>
      <c r="V1482" s="200"/>
    </row>
    <row r="1483" spans="2:22">
      <c r="B1483" s="206" t="str">
        <f>IF('Formulario PPGR5'!$G1483="","",CONCATENATE('Formulario PPGR5'!$C1483,".",'Formulario PPGR5'!$D1483,".",'Formulario PPGR5'!$E1483,".",'Formulario PPGR5'!$F1483))</f>
        <v/>
      </c>
      <c r="C1483" s="206"/>
      <c r="D1483" s="206" t="str">
        <f>IF('Formulario PPGR5'!$G1483="","",'Formulario PPGR1'!#REF!)</f>
        <v/>
      </c>
      <c r="E1483" s="206" t="str">
        <f>IF('Formulario PPGR5'!$G1483="","",'Formulario PPGR1'!#REF!)</f>
        <v/>
      </c>
      <c r="F1483" s="206" t="str">
        <f>IF('Formulario PPGR5'!$G1483="","",'Formulario PPGR1'!#REF!)</f>
        <v/>
      </c>
      <c r="G1483" s="701"/>
      <c r="H1483" s="701"/>
      <c r="I1483" s="734"/>
      <c r="J1483" s="701"/>
      <c r="K1483" s="698"/>
      <c r="L1483" s="701"/>
      <c r="M1483" s="211"/>
      <c r="N1483" s="211"/>
      <c r="O1483" s="212"/>
      <c r="P1483" s="213"/>
      <c r="Q1483" s="195"/>
      <c r="R1483" s="195"/>
      <c r="S1483" s="195"/>
      <c r="T1483" s="180"/>
      <c r="U1483" s="180"/>
      <c r="V1483" s="200"/>
    </row>
    <row r="1484" spans="2:22">
      <c r="B1484" s="206" t="str">
        <f>IF('Formulario PPGR5'!$G1484="","",CONCATENATE('Formulario PPGR5'!$C1484,".",'Formulario PPGR5'!$D1484,".",'Formulario PPGR5'!$E1484,".",'Formulario PPGR5'!$F1484))</f>
        <v/>
      </c>
      <c r="C1484" s="206"/>
      <c r="D1484" s="206" t="str">
        <f>IF('Formulario PPGR5'!$G1484="","",'Formulario PPGR1'!#REF!)</f>
        <v/>
      </c>
      <c r="E1484" s="206" t="str">
        <f>IF('Formulario PPGR5'!$G1484="","",'Formulario PPGR1'!#REF!)</f>
        <v/>
      </c>
      <c r="F1484" s="206" t="str">
        <f>IF('Formulario PPGR5'!$G1484="","",'Formulario PPGR1'!#REF!)</f>
        <v/>
      </c>
      <c r="G1484" s="701"/>
      <c r="H1484" s="701"/>
      <c r="I1484" s="734"/>
      <c r="J1484" s="701"/>
      <c r="K1484" s="698"/>
      <c r="L1484" s="701"/>
      <c r="M1484" s="211"/>
      <c r="N1484" s="211"/>
      <c r="O1484" s="212"/>
      <c r="P1484" s="213"/>
      <c r="Q1484" s="195"/>
      <c r="R1484" s="195"/>
      <c r="S1484" s="195"/>
      <c r="T1484" s="180"/>
      <c r="U1484" s="180"/>
      <c r="V1484" s="200"/>
    </row>
    <row r="1485" spans="2:22">
      <c r="B1485" s="206" t="str">
        <f>IF('Formulario PPGR5'!$G1485="","",CONCATENATE('Formulario PPGR5'!$C1485,".",'Formulario PPGR5'!$D1485,".",'Formulario PPGR5'!$E1485,".",'Formulario PPGR5'!$F1485))</f>
        <v/>
      </c>
      <c r="C1485" s="206"/>
      <c r="D1485" s="206" t="str">
        <f>IF('Formulario PPGR5'!$G1485="","",'Formulario PPGR1'!#REF!)</f>
        <v/>
      </c>
      <c r="E1485" s="206" t="str">
        <f>IF('Formulario PPGR5'!$G1485="","",'Formulario PPGR1'!#REF!)</f>
        <v/>
      </c>
      <c r="F1485" s="206" t="str">
        <f>IF('Formulario PPGR5'!$G1485="","",'Formulario PPGR1'!#REF!)</f>
        <v/>
      </c>
      <c r="G1485" s="701"/>
      <c r="H1485" s="701"/>
      <c r="I1485" s="734"/>
      <c r="J1485" s="701"/>
      <c r="K1485" s="698"/>
      <c r="L1485" s="701"/>
      <c r="M1485" s="211"/>
      <c r="N1485" s="211"/>
      <c r="O1485" s="212"/>
      <c r="P1485" s="213"/>
      <c r="Q1485" s="195"/>
      <c r="R1485" s="195"/>
      <c r="S1485" s="195"/>
      <c r="T1485" s="180"/>
      <c r="U1485" s="180"/>
      <c r="V1485" s="200"/>
    </row>
    <row r="1486" spans="2:22">
      <c r="B1486" s="206" t="str">
        <f>IF('Formulario PPGR5'!$G1486="","",CONCATENATE('Formulario PPGR5'!$C1486,".",'Formulario PPGR5'!$D1486,".",'Formulario PPGR5'!$E1486,".",'Formulario PPGR5'!$F1486))</f>
        <v/>
      </c>
      <c r="C1486" s="206"/>
      <c r="D1486" s="206" t="str">
        <f>IF('Formulario PPGR5'!$G1486="","",'Formulario PPGR1'!#REF!)</f>
        <v/>
      </c>
      <c r="E1486" s="206" t="str">
        <f>IF('Formulario PPGR5'!$G1486="","",'Formulario PPGR1'!#REF!)</f>
        <v/>
      </c>
      <c r="F1486" s="206" t="str">
        <f>IF('Formulario PPGR5'!$G1486="","",'Formulario PPGR1'!#REF!)</f>
        <v/>
      </c>
      <c r="G1486" s="701"/>
      <c r="H1486" s="701"/>
      <c r="I1486" s="734"/>
      <c r="J1486" s="701"/>
      <c r="K1486" s="698"/>
      <c r="L1486" s="701"/>
      <c r="M1486" s="211"/>
      <c r="N1486" s="211"/>
      <c r="O1486" s="212"/>
      <c r="P1486" s="213"/>
      <c r="Q1486" s="195"/>
      <c r="R1486" s="195"/>
      <c r="S1486" s="195"/>
      <c r="T1486" s="180"/>
      <c r="U1486" s="180"/>
      <c r="V1486" s="200"/>
    </row>
    <row r="1487" spans="2:22">
      <c r="B1487" s="206" t="str">
        <f>IF('Formulario PPGR5'!$G1487="","",CONCATENATE('Formulario PPGR5'!$C1487,".",'Formulario PPGR5'!$D1487,".",'Formulario PPGR5'!$E1487,".",'Formulario PPGR5'!$F1487))</f>
        <v/>
      </c>
      <c r="C1487" s="206"/>
      <c r="D1487" s="206" t="str">
        <f>IF('Formulario PPGR5'!$G1487="","",'Formulario PPGR1'!#REF!)</f>
        <v/>
      </c>
      <c r="E1487" s="206" t="str">
        <f>IF('Formulario PPGR5'!$G1487="","",'Formulario PPGR1'!#REF!)</f>
        <v/>
      </c>
      <c r="F1487" s="206" t="str">
        <f>IF('Formulario PPGR5'!$G1487="","",'Formulario PPGR1'!#REF!)</f>
        <v/>
      </c>
      <c r="G1487" s="701"/>
      <c r="H1487" s="701"/>
      <c r="I1487" s="734"/>
      <c r="J1487" s="701"/>
      <c r="K1487" s="698"/>
      <c r="L1487" s="701"/>
      <c r="M1487" s="211"/>
      <c r="N1487" s="211"/>
      <c r="O1487" s="212"/>
      <c r="P1487" s="213"/>
      <c r="Q1487" s="195"/>
      <c r="R1487" s="195"/>
      <c r="S1487" s="195"/>
      <c r="T1487" s="180"/>
      <c r="U1487" s="180"/>
      <c r="V1487" s="200"/>
    </row>
    <row r="1488" spans="2:22">
      <c r="B1488" s="206" t="str">
        <f>IF('Formulario PPGR5'!$G1488="","",CONCATENATE('Formulario PPGR5'!$C1488,".",'Formulario PPGR5'!$D1488,".",'Formulario PPGR5'!$E1488,".",'Formulario PPGR5'!$F1488))</f>
        <v/>
      </c>
      <c r="C1488" s="206"/>
      <c r="D1488" s="206" t="str">
        <f>IF('Formulario PPGR5'!$G1488="","",'Formulario PPGR1'!#REF!)</f>
        <v/>
      </c>
      <c r="E1488" s="206" t="str">
        <f>IF('Formulario PPGR5'!$G1488="","",'Formulario PPGR1'!#REF!)</f>
        <v/>
      </c>
      <c r="F1488" s="206" t="str">
        <f>IF('Formulario PPGR5'!$G1488="","",'Formulario PPGR1'!#REF!)</f>
        <v/>
      </c>
      <c r="G1488" s="701"/>
      <c r="H1488" s="701"/>
      <c r="I1488" s="734"/>
      <c r="J1488" s="701"/>
      <c r="K1488" s="698"/>
      <c r="L1488" s="701"/>
      <c r="M1488" s="211"/>
      <c r="N1488" s="211"/>
      <c r="O1488" s="212"/>
      <c r="P1488" s="213"/>
      <c r="Q1488" s="195"/>
      <c r="R1488" s="195"/>
      <c r="S1488" s="195"/>
      <c r="T1488" s="180"/>
      <c r="U1488" s="180"/>
      <c r="V1488" s="200"/>
    </row>
    <row r="1489" spans="2:22">
      <c r="B1489" s="206" t="str">
        <f>IF('Formulario PPGR5'!$G1489="","",CONCATENATE('Formulario PPGR5'!$C1489,".",'Formulario PPGR5'!$D1489,".",'Formulario PPGR5'!$E1489,".",'Formulario PPGR5'!$F1489))</f>
        <v/>
      </c>
      <c r="C1489" s="206"/>
      <c r="D1489" s="206" t="str">
        <f>IF('Formulario PPGR5'!$G1489="","",'Formulario PPGR1'!#REF!)</f>
        <v/>
      </c>
      <c r="E1489" s="206" t="str">
        <f>IF('Formulario PPGR5'!$G1489="","",'Formulario PPGR1'!#REF!)</f>
        <v/>
      </c>
      <c r="F1489" s="206" t="str">
        <f>IF('Formulario PPGR5'!$G1489="","",'Formulario PPGR1'!#REF!)</f>
        <v/>
      </c>
      <c r="G1489" s="701"/>
      <c r="H1489" s="701"/>
      <c r="I1489" s="734"/>
      <c r="J1489" s="701"/>
      <c r="K1489" s="698"/>
      <c r="L1489" s="701"/>
      <c r="M1489" s="211"/>
      <c r="N1489" s="211"/>
      <c r="O1489" s="212"/>
      <c r="P1489" s="213"/>
      <c r="Q1489" s="195"/>
      <c r="R1489" s="195"/>
      <c r="S1489" s="195"/>
      <c r="T1489" s="180"/>
      <c r="U1489" s="180"/>
      <c r="V1489" s="200"/>
    </row>
    <row r="1490" spans="2:22">
      <c r="B1490" s="206" t="str">
        <f>IF('Formulario PPGR5'!$G1490="","",CONCATENATE('Formulario PPGR5'!$C1490,".",'Formulario PPGR5'!$D1490,".",'Formulario PPGR5'!$E1490,".",'Formulario PPGR5'!$F1490))</f>
        <v/>
      </c>
      <c r="C1490" s="206"/>
      <c r="D1490" s="206" t="str">
        <f>IF('Formulario PPGR5'!$G1490="","",'Formulario PPGR1'!#REF!)</f>
        <v/>
      </c>
      <c r="E1490" s="206" t="str">
        <f>IF('Formulario PPGR5'!$G1490="","",'Formulario PPGR1'!#REF!)</f>
        <v/>
      </c>
      <c r="F1490" s="206" t="str">
        <f>IF('Formulario PPGR5'!$G1490="","",'Formulario PPGR1'!#REF!)</f>
        <v/>
      </c>
      <c r="G1490" s="701"/>
      <c r="H1490" s="701"/>
      <c r="I1490" s="734"/>
      <c r="J1490" s="701"/>
      <c r="K1490" s="698"/>
      <c r="L1490" s="701"/>
      <c r="M1490" s="211"/>
      <c r="N1490" s="211"/>
      <c r="O1490" s="212"/>
      <c r="P1490" s="213"/>
      <c r="Q1490" s="195"/>
      <c r="R1490" s="195"/>
      <c r="S1490" s="195"/>
      <c r="T1490" s="180"/>
      <c r="U1490" s="180"/>
      <c r="V1490" s="200"/>
    </row>
    <row r="1491" spans="2:22">
      <c r="B1491" s="206" t="str">
        <f>IF('Formulario PPGR5'!$G1491="","",CONCATENATE('Formulario PPGR5'!$C1491,".",'Formulario PPGR5'!$D1491,".",'Formulario PPGR5'!$E1491,".",'Formulario PPGR5'!$F1491))</f>
        <v/>
      </c>
      <c r="C1491" s="206"/>
      <c r="D1491" s="206" t="str">
        <f>IF('Formulario PPGR5'!$G1491="","",'Formulario PPGR1'!#REF!)</f>
        <v/>
      </c>
      <c r="E1491" s="206" t="str">
        <f>IF('Formulario PPGR5'!$G1491="","",'Formulario PPGR1'!#REF!)</f>
        <v/>
      </c>
      <c r="F1491" s="206" t="str">
        <f>IF('Formulario PPGR5'!$G1491="","",'Formulario PPGR1'!#REF!)</f>
        <v/>
      </c>
      <c r="G1491" s="701"/>
      <c r="H1491" s="701"/>
      <c r="I1491" s="734"/>
      <c r="J1491" s="701"/>
      <c r="K1491" s="698"/>
      <c r="L1491" s="701"/>
      <c r="M1491" s="211"/>
      <c r="N1491" s="211"/>
      <c r="O1491" s="212"/>
      <c r="P1491" s="213"/>
      <c r="Q1491" s="195"/>
      <c r="R1491" s="195"/>
      <c r="S1491" s="195"/>
      <c r="T1491" s="180"/>
      <c r="U1491" s="180"/>
      <c r="V1491" s="200"/>
    </row>
    <row r="1492" spans="2:22">
      <c r="B1492" s="206" t="str">
        <f>IF('Formulario PPGR5'!$G1492="","",CONCATENATE('Formulario PPGR5'!$C1492,".",'Formulario PPGR5'!$D1492,".",'Formulario PPGR5'!$E1492,".",'Formulario PPGR5'!$F1492))</f>
        <v/>
      </c>
      <c r="C1492" s="206"/>
      <c r="D1492" s="206" t="str">
        <f>IF('Formulario PPGR5'!$G1492="","",'Formulario PPGR1'!#REF!)</f>
        <v/>
      </c>
      <c r="E1492" s="206" t="str">
        <f>IF('Formulario PPGR5'!$G1492="","",'Formulario PPGR1'!#REF!)</f>
        <v/>
      </c>
      <c r="F1492" s="206" t="str">
        <f>IF('Formulario PPGR5'!$G1492="","",'Formulario PPGR1'!#REF!)</f>
        <v/>
      </c>
      <c r="G1492" s="701"/>
      <c r="H1492" s="701"/>
      <c r="I1492" s="734"/>
      <c r="J1492" s="701"/>
      <c r="K1492" s="698"/>
      <c r="L1492" s="701"/>
      <c r="M1492" s="211"/>
      <c r="N1492" s="211"/>
      <c r="O1492" s="212"/>
      <c r="P1492" s="213"/>
      <c r="Q1492" s="195"/>
      <c r="R1492" s="195"/>
      <c r="S1492" s="195"/>
      <c r="T1492" s="180"/>
      <c r="U1492" s="180"/>
      <c r="V1492" s="200"/>
    </row>
    <row r="1493" spans="2:22">
      <c r="B1493" s="206" t="str">
        <f>IF('Formulario PPGR5'!$G1493="","",CONCATENATE('Formulario PPGR5'!$C1493,".",'Formulario PPGR5'!$D1493,".",'Formulario PPGR5'!$E1493,".",'Formulario PPGR5'!$F1493))</f>
        <v/>
      </c>
      <c r="C1493" s="206"/>
      <c r="D1493" s="206" t="str">
        <f>IF('Formulario PPGR5'!$G1493="","",'Formulario PPGR1'!#REF!)</f>
        <v/>
      </c>
      <c r="E1493" s="206" t="str">
        <f>IF('Formulario PPGR5'!$G1493="","",'Formulario PPGR1'!#REF!)</f>
        <v/>
      </c>
      <c r="F1493" s="206" t="str">
        <f>IF('Formulario PPGR5'!$G1493="","",'Formulario PPGR1'!#REF!)</f>
        <v/>
      </c>
      <c r="G1493" s="701"/>
      <c r="H1493" s="701"/>
      <c r="I1493" s="734"/>
      <c r="J1493" s="701"/>
      <c r="K1493" s="698"/>
      <c r="L1493" s="701"/>
      <c r="M1493" s="211"/>
      <c r="N1493" s="211"/>
      <c r="O1493" s="212"/>
      <c r="P1493" s="213"/>
      <c r="Q1493" s="195"/>
      <c r="R1493" s="195"/>
      <c r="S1493" s="195"/>
      <c r="T1493" s="180"/>
      <c r="U1493" s="180"/>
      <c r="V1493" s="200"/>
    </row>
    <row r="1494" spans="2:22">
      <c r="B1494" s="206" t="str">
        <f>IF('Formulario PPGR5'!$G1494="","",CONCATENATE('Formulario PPGR5'!$C1494,".",'Formulario PPGR5'!$D1494,".",'Formulario PPGR5'!$E1494,".",'Formulario PPGR5'!$F1494))</f>
        <v/>
      </c>
      <c r="C1494" s="206"/>
      <c r="D1494" s="206" t="str">
        <f>IF('Formulario PPGR5'!$G1494="","",'Formulario PPGR1'!#REF!)</f>
        <v/>
      </c>
      <c r="E1494" s="206" t="str">
        <f>IF('Formulario PPGR5'!$G1494="","",'Formulario PPGR1'!#REF!)</f>
        <v/>
      </c>
      <c r="F1494" s="206" t="str">
        <f>IF('Formulario PPGR5'!$G1494="","",'Formulario PPGR1'!#REF!)</f>
        <v/>
      </c>
      <c r="G1494" s="701"/>
      <c r="H1494" s="701"/>
      <c r="I1494" s="734"/>
      <c r="J1494" s="701"/>
      <c r="K1494" s="698"/>
      <c r="L1494" s="701"/>
      <c r="M1494" s="211"/>
      <c r="N1494" s="211"/>
      <c r="O1494" s="212"/>
      <c r="P1494" s="213"/>
      <c r="Q1494" s="195"/>
      <c r="R1494" s="195"/>
      <c r="S1494" s="195"/>
      <c r="T1494" s="180"/>
      <c r="U1494" s="180"/>
      <c r="V1494" s="200"/>
    </row>
    <row r="1495" spans="2:22">
      <c r="B1495" s="206" t="str">
        <f>IF('Formulario PPGR5'!$G1495="","",CONCATENATE('Formulario PPGR5'!$C1495,".",'Formulario PPGR5'!$D1495,".",'Formulario PPGR5'!$E1495,".",'Formulario PPGR5'!$F1495))</f>
        <v/>
      </c>
      <c r="C1495" s="206"/>
      <c r="D1495" s="206" t="str">
        <f>IF('Formulario PPGR5'!$G1495="","",'Formulario PPGR1'!#REF!)</f>
        <v/>
      </c>
      <c r="E1495" s="206" t="str">
        <f>IF('Formulario PPGR5'!$G1495="","",'Formulario PPGR1'!#REF!)</f>
        <v/>
      </c>
      <c r="F1495" s="206" t="str">
        <f>IF('Formulario PPGR5'!$G1495="","",'Formulario PPGR1'!#REF!)</f>
        <v/>
      </c>
      <c r="G1495" s="701"/>
      <c r="H1495" s="701"/>
      <c r="I1495" s="734"/>
      <c r="J1495" s="701"/>
      <c r="K1495" s="698"/>
      <c r="L1495" s="701"/>
      <c r="M1495" s="211"/>
      <c r="N1495" s="211"/>
      <c r="O1495" s="212"/>
      <c r="P1495" s="213"/>
      <c r="Q1495" s="195"/>
      <c r="R1495" s="195"/>
      <c r="S1495" s="195"/>
      <c r="T1495" s="180"/>
      <c r="U1495" s="180"/>
      <c r="V1495" s="200"/>
    </row>
    <row r="1496" spans="2:22">
      <c r="B1496" s="206" t="str">
        <f>IF('Formulario PPGR5'!$G1496="","",CONCATENATE('Formulario PPGR5'!$C1496,".",'Formulario PPGR5'!$D1496,".",'Formulario PPGR5'!$E1496,".",'Formulario PPGR5'!$F1496))</f>
        <v/>
      </c>
      <c r="C1496" s="206"/>
      <c r="D1496" s="206" t="str">
        <f>IF('Formulario PPGR5'!$G1496="","",'Formulario PPGR1'!#REF!)</f>
        <v/>
      </c>
      <c r="E1496" s="206" t="str">
        <f>IF('Formulario PPGR5'!$G1496="","",'Formulario PPGR1'!#REF!)</f>
        <v/>
      </c>
      <c r="F1496" s="206" t="str">
        <f>IF('Formulario PPGR5'!$G1496="","",'Formulario PPGR1'!#REF!)</f>
        <v/>
      </c>
      <c r="G1496" s="701"/>
      <c r="H1496" s="701"/>
      <c r="I1496" s="734"/>
      <c r="J1496" s="701"/>
      <c r="K1496" s="698"/>
      <c r="L1496" s="701"/>
      <c r="M1496" s="211"/>
      <c r="N1496" s="211"/>
      <c r="O1496" s="212"/>
      <c r="P1496" s="213"/>
      <c r="Q1496" s="195"/>
      <c r="R1496" s="195"/>
      <c r="S1496" s="195"/>
      <c r="T1496" s="180"/>
      <c r="U1496" s="180"/>
      <c r="V1496" s="200"/>
    </row>
    <row r="1497" spans="2:22">
      <c r="B1497" s="206" t="str">
        <f>IF('Formulario PPGR5'!$G1497="","",CONCATENATE('Formulario PPGR5'!$C1497,".",'Formulario PPGR5'!$D1497,".",'Formulario PPGR5'!$E1497,".",'Formulario PPGR5'!$F1497))</f>
        <v/>
      </c>
      <c r="C1497" s="206"/>
      <c r="D1497" s="206" t="str">
        <f>IF('Formulario PPGR5'!$G1497="","",'Formulario PPGR1'!#REF!)</f>
        <v/>
      </c>
      <c r="E1497" s="206" t="str">
        <f>IF('Formulario PPGR5'!$G1497="","",'Formulario PPGR1'!#REF!)</f>
        <v/>
      </c>
      <c r="F1497" s="206" t="str">
        <f>IF('Formulario PPGR5'!$G1497="","",'Formulario PPGR1'!#REF!)</f>
        <v/>
      </c>
      <c r="G1497" s="701"/>
      <c r="H1497" s="701"/>
      <c r="I1497" s="734"/>
      <c r="J1497" s="701"/>
      <c r="K1497" s="698"/>
      <c r="L1497" s="701"/>
      <c r="M1497" s="211"/>
      <c r="N1497" s="211"/>
      <c r="O1497" s="212"/>
      <c r="P1497" s="213"/>
      <c r="Q1497" s="195"/>
      <c r="R1497" s="195"/>
      <c r="S1497" s="195"/>
      <c r="T1497" s="180"/>
      <c r="U1497" s="180"/>
      <c r="V1497" s="200"/>
    </row>
    <row r="1498" spans="2:22">
      <c r="B1498" s="206" t="str">
        <f>IF('Formulario PPGR5'!$G1498="","",CONCATENATE('Formulario PPGR5'!$C1498,".",'Formulario PPGR5'!$D1498,".",'Formulario PPGR5'!$E1498,".",'Formulario PPGR5'!$F1498))</f>
        <v/>
      </c>
      <c r="C1498" s="206"/>
      <c r="D1498" s="206" t="str">
        <f>IF('Formulario PPGR5'!$G1498="","",'Formulario PPGR1'!#REF!)</f>
        <v/>
      </c>
      <c r="E1498" s="206" t="str">
        <f>IF('Formulario PPGR5'!$G1498="","",'Formulario PPGR1'!#REF!)</f>
        <v/>
      </c>
      <c r="F1498" s="206" t="str">
        <f>IF('Formulario PPGR5'!$G1498="","",'Formulario PPGR1'!#REF!)</f>
        <v/>
      </c>
      <c r="G1498" s="701"/>
      <c r="H1498" s="701"/>
      <c r="I1498" s="734"/>
      <c r="J1498" s="701"/>
      <c r="K1498" s="698"/>
      <c r="L1498" s="701"/>
      <c r="M1498" s="211"/>
      <c r="N1498" s="211"/>
      <c r="O1498" s="212"/>
      <c r="P1498" s="213"/>
      <c r="Q1498" s="195"/>
      <c r="R1498" s="195"/>
      <c r="S1498" s="195"/>
      <c r="T1498" s="180"/>
      <c r="U1498" s="180"/>
      <c r="V1498" s="200"/>
    </row>
    <row r="1499" spans="2:22">
      <c r="B1499" s="206" t="str">
        <f>IF('Formulario PPGR5'!$G1499="","",CONCATENATE('Formulario PPGR5'!$C1499,".",'Formulario PPGR5'!$D1499,".",'Formulario PPGR5'!$E1499,".",'Formulario PPGR5'!$F1499))</f>
        <v/>
      </c>
      <c r="C1499" s="206"/>
      <c r="D1499" s="206" t="str">
        <f>IF('Formulario PPGR5'!$G1499="","",'Formulario PPGR1'!#REF!)</f>
        <v/>
      </c>
      <c r="E1499" s="206" t="str">
        <f>IF('Formulario PPGR5'!$G1499="","",'Formulario PPGR1'!#REF!)</f>
        <v/>
      </c>
      <c r="F1499" s="206" t="str">
        <f>IF('Formulario PPGR5'!$G1499="","",'Formulario PPGR1'!#REF!)</f>
        <v/>
      </c>
      <c r="G1499" s="701"/>
      <c r="H1499" s="701"/>
      <c r="I1499" s="734"/>
      <c r="J1499" s="701"/>
      <c r="K1499" s="698"/>
      <c r="L1499" s="701"/>
      <c r="M1499" s="211"/>
      <c r="N1499" s="211"/>
      <c r="O1499" s="212"/>
      <c r="P1499" s="213"/>
      <c r="Q1499" s="195"/>
      <c r="R1499" s="195"/>
      <c r="S1499" s="195"/>
      <c r="T1499" s="180"/>
      <c r="U1499" s="180"/>
      <c r="V1499" s="200"/>
    </row>
    <row r="1500" spans="2:22">
      <c r="B1500" s="206" t="str">
        <f>IF('Formulario PPGR5'!$G1500="","",CONCATENATE('Formulario PPGR5'!$C1500,".",'Formulario PPGR5'!$D1500,".",'Formulario PPGR5'!$E1500,".",'Formulario PPGR5'!$F1500))</f>
        <v/>
      </c>
      <c r="C1500" s="206"/>
      <c r="D1500" s="206" t="str">
        <f>IF('Formulario PPGR5'!$G1500="","",'Formulario PPGR1'!#REF!)</f>
        <v/>
      </c>
      <c r="E1500" s="206" t="str">
        <f>IF('Formulario PPGR5'!$G1500="","",'Formulario PPGR1'!#REF!)</f>
        <v/>
      </c>
      <c r="F1500" s="206" t="str">
        <f>IF('Formulario PPGR5'!$G1500="","",'Formulario PPGR1'!#REF!)</f>
        <v/>
      </c>
      <c r="G1500" s="701"/>
      <c r="H1500" s="701"/>
      <c r="I1500" s="734"/>
      <c r="J1500" s="701"/>
      <c r="K1500" s="698"/>
      <c r="L1500" s="701"/>
      <c r="M1500" s="211"/>
      <c r="N1500" s="211"/>
      <c r="O1500" s="212"/>
      <c r="P1500" s="213"/>
      <c r="Q1500" s="195"/>
      <c r="R1500" s="195"/>
      <c r="S1500" s="195"/>
      <c r="T1500" s="180"/>
      <c r="U1500" s="180"/>
      <c r="V1500" s="200"/>
    </row>
    <row r="1501" spans="2:22">
      <c r="B1501" s="206" t="str">
        <f>IF('Formulario PPGR5'!$G1501="","",CONCATENATE('Formulario PPGR5'!$C1501,".",'Formulario PPGR5'!$D1501,".",'Formulario PPGR5'!$E1501,".",'Formulario PPGR5'!$F1501))</f>
        <v/>
      </c>
      <c r="C1501" s="206"/>
      <c r="D1501" s="206" t="str">
        <f>IF('Formulario PPGR5'!$G1501="","",'Formulario PPGR1'!#REF!)</f>
        <v/>
      </c>
      <c r="E1501" s="206" t="str">
        <f>IF('Formulario PPGR5'!$G1501="","",'Formulario PPGR1'!#REF!)</f>
        <v/>
      </c>
      <c r="F1501" s="206" t="str">
        <f>IF('Formulario PPGR5'!$G1501="","",'Formulario PPGR1'!#REF!)</f>
        <v/>
      </c>
      <c r="G1501" s="701"/>
      <c r="H1501" s="701"/>
      <c r="I1501" s="734"/>
      <c r="J1501" s="701"/>
      <c r="K1501" s="698"/>
      <c r="L1501" s="701"/>
      <c r="M1501" s="211"/>
      <c r="N1501" s="211"/>
      <c r="O1501" s="212"/>
      <c r="P1501" s="213"/>
      <c r="Q1501" s="195"/>
      <c r="R1501" s="195"/>
      <c r="S1501" s="195"/>
      <c r="T1501" s="180"/>
      <c r="U1501" s="180"/>
      <c r="V1501" s="200"/>
    </row>
    <row r="1502" spans="2:22">
      <c r="B1502" s="206" t="str">
        <f>IF('Formulario PPGR5'!$G1502="","",CONCATENATE('Formulario PPGR5'!$C1502,".",'Formulario PPGR5'!$D1502,".",'Formulario PPGR5'!$E1502,".",'Formulario PPGR5'!$F1502))</f>
        <v/>
      </c>
      <c r="C1502" s="206"/>
      <c r="D1502" s="206" t="str">
        <f>IF('Formulario PPGR5'!$G1502="","",'Formulario PPGR1'!#REF!)</f>
        <v/>
      </c>
      <c r="E1502" s="206" t="str">
        <f>IF('Formulario PPGR5'!$G1502="","",'Formulario PPGR1'!#REF!)</f>
        <v/>
      </c>
      <c r="F1502" s="206" t="str">
        <f>IF('Formulario PPGR5'!$G1502="","",'Formulario PPGR1'!#REF!)</f>
        <v/>
      </c>
      <c r="G1502" s="701"/>
      <c r="H1502" s="701"/>
      <c r="I1502" s="734"/>
      <c r="J1502" s="701"/>
      <c r="K1502" s="698"/>
      <c r="L1502" s="701"/>
      <c r="M1502" s="211"/>
      <c r="N1502" s="211"/>
      <c r="O1502" s="212"/>
      <c r="P1502" s="213"/>
      <c r="Q1502" s="195"/>
      <c r="R1502" s="195"/>
      <c r="S1502" s="195"/>
      <c r="T1502" s="180"/>
      <c r="U1502" s="180"/>
      <c r="V1502" s="200"/>
    </row>
    <row r="1503" spans="2:22">
      <c r="B1503" s="206" t="str">
        <f>IF('Formulario PPGR5'!$G1503="","",CONCATENATE('Formulario PPGR5'!$C1503,".",'Formulario PPGR5'!$D1503,".",'Formulario PPGR5'!$E1503,".",'Formulario PPGR5'!$F1503))</f>
        <v/>
      </c>
      <c r="C1503" s="206"/>
      <c r="D1503" s="206" t="str">
        <f>IF('Formulario PPGR5'!$G1503="","",'Formulario PPGR1'!#REF!)</f>
        <v/>
      </c>
      <c r="E1503" s="206" t="str">
        <f>IF('Formulario PPGR5'!$G1503="","",'Formulario PPGR1'!#REF!)</f>
        <v/>
      </c>
      <c r="F1503" s="206" t="str">
        <f>IF('Formulario PPGR5'!$G1503="","",'Formulario PPGR1'!#REF!)</f>
        <v/>
      </c>
      <c r="G1503" s="701"/>
      <c r="H1503" s="701"/>
      <c r="I1503" s="734"/>
      <c r="J1503" s="701"/>
      <c r="K1503" s="698"/>
      <c r="L1503" s="701"/>
      <c r="M1503" s="211"/>
      <c r="N1503" s="211"/>
      <c r="O1503" s="212"/>
      <c r="P1503" s="213"/>
      <c r="Q1503" s="195"/>
      <c r="R1503" s="195"/>
      <c r="S1503" s="195"/>
      <c r="T1503" s="180"/>
      <c r="U1503" s="180"/>
      <c r="V1503" s="200"/>
    </row>
    <row r="1504" spans="2:22">
      <c r="B1504" s="206" t="str">
        <f>IF('Formulario PPGR5'!$G1504="","",CONCATENATE('Formulario PPGR5'!$C1504,".",'Formulario PPGR5'!$D1504,".",'Formulario PPGR5'!$E1504,".",'Formulario PPGR5'!$F1504))</f>
        <v/>
      </c>
      <c r="C1504" s="206"/>
      <c r="D1504" s="206" t="str">
        <f>IF('Formulario PPGR5'!$G1504="","",'Formulario PPGR1'!#REF!)</f>
        <v/>
      </c>
      <c r="E1504" s="206" t="str">
        <f>IF('Formulario PPGR5'!$G1504="","",'Formulario PPGR1'!#REF!)</f>
        <v/>
      </c>
      <c r="F1504" s="206" t="str">
        <f>IF('Formulario PPGR5'!$G1504="","",'Formulario PPGR1'!#REF!)</f>
        <v/>
      </c>
      <c r="G1504" s="701"/>
      <c r="H1504" s="701"/>
      <c r="I1504" s="734"/>
      <c r="J1504" s="701"/>
      <c r="K1504" s="698"/>
      <c r="L1504" s="701"/>
      <c r="M1504" s="211"/>
      <c r="N1504" s="211"/>
      <c r="O1504" s="212"/>
      <c r="P1504" s="213"/>
      <c r="Q1504" s="195"/>
      <c r="R1504" s="195"/>
      <c r="S1504" s="195"/>
      <c r="T1504" s="180"/>
      <c r="U1504" s="180"/>
      <c r="V1504" s="200"/>
    </row>
    <row r="1505" spans="2:22">
      <c r="B1505" s="206" t="str">
        <f>IF('Formulario PPGR5'!$G1505="","",CONCATENATE('Formulario PPGR5'!$C1505,".",'Formulario PPGR5'!$D1505,".",'Formulario PPGR5'!$E1505,".",'Formulario PPGR5'!$F1505))</f>
        <v/>
      </c>
      <c r="C1505" s="206"/>
      <c r="D1505" s="206" t="str">
        <f>IF('Formulario PPGR5'!$G1505="","",'Formulario PPGR1'!#REF!)</f>
        <v/>
      </c>
      <c r="E1505" s="206" t="str">
        <f>IF('Formulario PPGR5'!$G1505="","",'Formulario PPGR1'!#REF!)</f>
        <v/>
      </c>
      <c r="F1505" s="206" t="str">
        <f>IF('Formulario PPGR5'!$G1505="","",'Formulario PPGR1'!#REF!)</f>
        <v/>
      </c>
      <c r="G1505" s="701"/>
      <c r="H1505" s="701"/>
      <c r="I1505" s="734"/>
      <c r="J1505" s="701"/>
      <c r="K1505" s="698"/>
      <c r="L1505" s="701"/>
      <c r="M1505" s="211"/>
      <c r="N1505" s="211"/>
      <c r="O1505" s="212"/>
      <c r="P1505" s="213"/>
      <c r="Q1505" s="195"/>
      <c r="R1505" s="195"/>
      <c r="S1505" s="195"/>
      <c r="T1505" s="180"/>
      <c r="U1505" s="180"/>
      <c r="V1505" s="200"/>
    </row>
    <row r="1506" spans="2:22">
      <c r="B1506" s="206" t="str">
        <f>IF('Formulario PPGR5'!$G1506="","",CONCATENATE('Formulario PPGR5'!$C1506,".",'Formulario PPGR5'!$D1506,".",'Formulario PPGR5'!$E1506,".",'Formulario PPGR5'!$F1506))</f>
        <v/>
      </c>
      <c r="C1506" s="206"/>
      <c r="D1506" s="206" t="str">
        <f>IF('Formulario PPGR5'!$G1506="","",'Formulario PPGR1'!#REF!)</f>
        <v/>
      </c>
      <c r="E1506" s="206" t="str">
        <f>IF('Formulario PPGR5'!$G1506="","",'Formulario PPGR1'!#REF!)</f>
        <v/>
      </c>
      <c r="F1506" s="206" t="str">
        <f>IF('Formulario PPGR5'!$G1506="","",'Formulario PPGR1'!#REF!)</f>
        <v/>
      </c>
      <c r="G1506" s="701"/>
      <c r="H1506" s="701"/>
      <c r="I1506" s="734"/>
      <c r="J1506" s="701"/>
      <c r="K1506" s="698"/>
      <c r="L1506" s="701"/>
      <c r="M1506" s="211"/>
      <c r="N1506" s="211"/>
      <c r="O1506" s="212"/>
      <c r="P1506" s="213"/>
      <c r="Q1506" s="195"/>
      <c r="R1506" s="195"/>
      <c r="S1506" s="195"/>
      <c r="T1506" s="180"/>
      <c r="U1506" s="180"/>
      <c r="V1506" s="200"/>
    </row>
    <row r="1507" spans="2:22">
      <c r="B1507" s="206" t="str">
        <f>IF('Formulario PPGR5'!$G1507="","",CONCATENATE('Formulario PPGR5'!$C1507,".",'Formulario PPGR5'!$D1507,".",'Formulario PPGR5'!$E1507,".",'Formulario PPGR5'!$F1507))</f>
        <v/>
      </c>
      <c r="C1507" s="206"/>
      <c r="D1507" s="206" t="str">
        <f>IF('Formulario PPGR5'!$G1507="","",'Formulario PPGR1'!#REF!)</f>
        <v/>
      </c>
      <c r="E1507" s="206" t="str">
        <f>IF('Formulario PPGR5'!$G1507="","",'Formulario PPGR1'!#REF!)</f>
        <v/>
      </c>
      <c r="F1507" s="206" t="str">
        <f>IF('Formulario PPGR5'!$G1507="","",'Formulario PPGR1'!#REF!)</f>
        <v/>
      </c>
      <c r="G1507" s="701"/>
      <c r="H1507" s="701"/>
      <c r="I1507" s="734"/>
      <c r="J1507" s="701"/>
      <c r="K1507" s="698"/>
      <c r="L1507" s="701"/>
      <c r="M1507" s="211"/>
      <c r="N1507" s="211"/>
      <c r="O1507" s="212"/>
      <c r="P1507" s="213"/>
      <c r="Q1507" s="195"/>
      <c r="R1507" s="195"/>
      <c r="S1507" s="195"/>
      <c r="T1507" s="180"/>
      <c r="U1507" s="180"/>
      <c r="V1507" s="200"/>
    </row>
    <row r="1508" spans="2:22">
      <c r="B1508" s="206" t="str">
        <f>IF('Formulario PPGR5'!$G1508="","",CONCATENATE('Formulario PPGR5'!$C1508,".",'Formulario PPGR5'!$D1508,".",'Formulario PPGR5'!$E1508,".",'Formulario PPGR5'!$F1508))</f>
        <v/>
      </c>
      <c r="C1508" s="206"/>
      <c r="D1508" s="206" t="str">
        <f>IF('Formulario PPGR5'!$G1508="","",'Formulario PPGR1'!#REF!)</f>
        <v/>
      </c>
      <c r="E1508" s="206" t="str">
        <f>IF('Formulario PPGR5'!$G1508="","",'Formulario PPGR1'!#REF!)</f>
        <v/>
      </c>
      <c r="F1508" s="206" t="str">
        <f>IF('Formulario PPGR5'!$G1508="","",'Formulario PPGR1'!#REF!)</f>
        <v/>
      </c>
      <c r="G1508" s="701"/>
      <c r="H1508" s="701"/>
      <c r="I1508" s="734"/>
      <c r="J1508" s="701"/>
      <c r="K1508" s="698"/>
      <c r="L1508" s="701"/>
      <c r="M1508" s="211"/>
      <c r="N1508" s="211"/>
      <c r="O1508" s="212"/>
      <c r="P1508" s="213"/>
      <c r="Q1508" s="195"/>
      <c r="R1508" s="195"/>
      <c r="S1508" s="195"/>
      <c r="T1508" s="180"/>
      <c r="U1508" s="180"/>
      <c r="V1508" s="200"/>
    </row>
    <row r="1509" spans="2:22">
      <c r="B1509" s="206" t="str">
        <f>IF('Formulario PPGR5'!$G1509="","",CONCATENATE('Formulario PPGR5'!$C1509,".",'Formulario PPGR5'!$D1509,".",'Formulario PPGR5'!$E1509,".",'Formulario PPGR5'!$F1509))</f>
        <v/>
      </c>
      <c r="C1509" s="206"/>
      <c r="D1509" s="206" t="str">
        <f>IF('Formulario PPGR5'!$G1509="","",'Formulario PPGR1'!#REF!)</f>
        <v/>
      </c>
      <c r="E1509" s="206" t="str">
        <f>IF('Formulario PPGR5'!$G1509="","",'Formulario PPGR1'!#REF!)</f>
        <v/>
      </c>
      <c r="F1509" s="206" t="str">
        <f>IF('Formulario PPGR5'!$G1509="","",'Formulario PPGR1'!#REF!)</f>
        <v/>
      </c>
      <c r="G1509" s="701"/>
      <c r="H1509" s="701"/>
      <c r="I1509" s="734"/>
      <c r="J1509" s="701"/>
      <c r="K1509" s="698"/>
      <c r="L1509" s="701"/>
      <c r="M1509" s="211"/>
      <c r="N1509" s="211"/>
      <c r="O1509" s="212"/>
      <c r="P1509" s="213"/>
      <c r="Q1509" s="195"/>
      <c r="R1509" s="195"/>
      <c r="S1509" s="195"/>
      <c r="T1509" s="180"/>
      <c r="U1509" s="180"/>
      <c r="V1509" s="200"/>
    </row>
    <row r="1510" spans="2:22">
      <c r="B1510" s="206" t="str">
        <f>IF('Formulario PPGR5'!$G1510="","",CONCATENATE('Formulario PPGR5'!$C1510,".",'Formulario PPGR5'!$D1510,".",'Formulario PPGR5'!$E1510,".",'Formulario PPGR5'!$F1510))</f>
        <v/>
      </c>
      <c r="C1510" s="206"/>
      <c r="D1510" s="206" t="str">
        <f>IF('Formulario PPGR5'!$G1510="","",'Formulario PPGR1'!#REF!)</f>
        <v/>
      </c>
      <c r="E1510" s="206" t="str">
        <f>IF('Formulario PPGR5'!$G1510="","",'Formulario PPGR1'!#REF!)</f>
        <v/>
      </c>
      <c r="F1510" s="206" t="str">
        <f>IF('Formulario PPGR5'!$G1510="","",'Formulario PPGR1'!#REF!)</f>
        <v/>
      </c>
      <c r="G1510" s="701"/>
      <c r="H1510" s="701"/>
      <c r="I1510" s="734"/>
      <c r="J1510" s="701"/>
      <c r="K1510" s="698"/>
      <c r="L1510" s="701"/>
      <c r="M1510" s="211"/>
      <c r="N1510" s="211"/>
      <c r="O1510" s="212"/>
      <c r="P1510" s="213"/>
      <c r="Q1510" s="195"/>
      <c r="R1510" s="195"/>
      <c r="S1510" s="195"/>
      <c r="T1510" s="180"/>
      <c r="U1510" s="180"/>
      <c r="V1510" s="200"/>
    </row>
    <row r="1511" spans="2:22">
      <c r="B1511" s="206" t="str">
        <f>IF('Formulario PPGR5'!$G1511="","",CONCATENATE('Formulario PPGR5'!$C1511,".",'Formulario PPGR5'!$D1511,".",'Formulario PPGR5'!$E1511,".",'Formulario PPGR5'!$F1511))</f>
        <v/>
      </c>
      <c r="C1511" s="206"/>
      <c r="D1511" s="206" t="str">
        <f>IF('Formulario PPGR5'!$G1511="","",'Formulario PPGR1'!#REF!)</f>
        <v/>
      </c>
      <c r="E1511" s="206" t="str">
        <f>IF('Formulario PPGR5'!$G1511="","",'Formulario PPGR1'!#REF!)</f>
        <v/>
      </c>
      <c r="F1511" s="206" t="str">
        <f>IF('Formulario PPGR5'!$G1511="","",'Formulario PPGR1'!#REF!)</f>
        <v/>
      </c>
      <c r="G1511" s="701"/>
      <c r="H1511" s="701"/>
      <c r="I1511" s="734"/>
      <c r="J1511" s="701"/>
      <c r="K1511" s="698"/>
      <c r="L1511" s="701"/>
      <c r="M1511" s="211"/>
      <c r="N1511" s="211"/>
      <c r="O1511" s="212"/>
      <c r="P1511" s="213"/>
      <c r="Q1511" s="195"/>
      <c r="R1511" s="195"/>
      <c r="S1511" s="195"/>
      <c r="T1511" s="180"/>
      <c r="U1511" s="180"/>
      <c r="V1511" s="200"/>
    </row>
    <row r="1512" spans="2:22">
      <c r="B1512" s="206" t="str">
        <f>IF('Formulario PPGR5'!$G1512="","",CONCATENATE('Formulario PPGR5'!$C1512,".",'Formulario PPGR5'!$D1512,".",'Formulario PPGR5'!$E1512,".",'Formulario PPGR5'!$F1512))</f>
        <v/>
      </c>
      <c r="C1512" s="206"/>
      <c r="D1512" s="206" t="str">
        <f>IF('Formulario PPGR5'!$G1512="","",'Formulario PPGR1'!#REF!)</f>
        <v/>
      </c>
      <c r="E1512" s="206" t="str">
        <f>IF('Formulario PPGR5'!$G1512="","",'Formulario PPGR1'!#REF!)</f>
        <v/>
      </c>
      <c r="F1512" s="206" t="str">
        <f>IF('Formulario PPGR5'!$G1512="","",'Formulario PPGR1'!#REF!)</f>
        <v/>
      </c>
      <c r="G1512" s="701"/>
      <c r="H1512" s="701"/>
      <c r="I1512" s="734"/>
      <c r="J1512" s="701"/>
      <c r="K1512" s="698"/>
      <c r="L1512" s="701"/>
      <c r="M1512" s="211"/>
      <c r="N1512" s="211"/>
      <c r="O1512" s="212"/>
      <c r="P1512" s="213"/>
      <c r="Q1512" s="195"/>
      <c r="R1512" s="195"/>
      <c r="S1512" s="195"/>
      <c r="T1512" s="180"/>
      <c r="U1512" s="180"/>
      <c r="V1512" s="200"/>
    </row>
    <row r="1513" spans="2:22">
      <c r="B1513" s="206" t="str">
        <f>IF('Formulario PPGR5'!$G1513="","",CONCATENATE('Formulario PPGR5'!$C1513,".",'Formulario PPGR5'!$D1513,".",'Formulario PPGR5'!$E1513,".",'Formulario PPGR5'!$F1513))</f>
        <v/>
      </c>
      <c r="C1513" s="206"/>
      <c r="D1513" s="206" t="str">
        <f>IF('Formulario PPGR5'!$G1513="","",'Formulario PPGR1'!#REF!)</f>
        <v/>
      </c>
      <c r="E1513" s="206" t="str">
        <f>IF('Formulario PPGR5'!$G1513="","",'Formulario PPGR1'!#REF!)</f>
        <v/>
      </c>
      <c r="F1513" s="206" t="str">
        <f>IF('Formulario PPGR5'!$G1513="","",'Formulario PPGR1'!#REF!)</f>
        <v/>
      </c>
      <c r="G1513" s="701"/>
      <c r="H1513" s="701"/>
      <c r="I1513" s="734"/>
      <c r="J1513" s="701"/>
      <c r="K1513" s="698"/>
      <c r="L1513" s="701"/>
      <c r="M1513" s="211"/>
      <c r="N1513" s="211"/>
      <c r="O1513" s="212"/>
      <c r="P1513" s="213"/>
      <c r="Q1513" s="195"/>
      <c r="R1513" s="195"/>
      <c r="S1513" s="195"/>
      <c r="T1513" s="180"/>
      <c r="U1513" s="180"/>
      <c r="V1513" s="200"/>
    </row>
    <row r="1514" spans="2:22">
      <c r="B1514" s="206" t="str">
        <f>IF('Formulario PPGR5'!$G1514="","",CONCATENATE('Formulario PPGR5'!$C1514,".",'Formulario PPGR5'!$D1514,".",'Formulario PPGR5'!$E1514,".",'Formulario PPGR5'!$F1514))</f>
        <v/>
      </c>
      <c r="C1514" s="206"/>
      <c r="D1514" s="206" t="str">
        <f>IF('Formulario PPGR5'!$G1514="","",'Formulario PPGR1'!#REF!)</f>
        <v/>
      </c>
      <c r="E1514" s="206" t="str">
        <f>IF('Formulario PPGR5'!$G1514="","",'Formulario PPGR1'!#REF!)</f>
        <v/>
      </c>
      <c r="F1514" s="206" t="str">
        <f>IF('Formulario PPGR5'!$G1514="","",'Formulario PPGR1'!#REF!)</f>
        <v/>
      </c>
      <c r="G1514" s="701"/>
      <c r="H1514" s="701"/>
      <c r="I1514" s="734"/>
      <c r="J1514" s="701"/>
      <c r="K1514" s="698"/>
      <c r="L1514" s="701"/>
      <c r="M1514" s="211"/>
      <c r="N1514" s="211"/>
      <c r="O1514" s="212"/>
      <c r="P1514" s="213"/>
      <c r="Q1514" s="195"/>
      <c r="R1514" s="195"/>
      <c r="S1514" s="195"/>
      <c r="T1514" s="180"/>
      <c r="U1514" s="180"/>
      <c r="V1514" s="200"/>
    </row>
    <row r="1515" spans="2:22">
      <c r="B1515" s="206" t="str">
        <f>IF('Formulario PPGR5'!$G1515="","",CONCATENATE('Formulario PPGR5'!$C1515,".",'Formulario PPGR5'!$D1515,".",'Formulario PPGR5'!$E1515,".",'Formulario PPGR5'!$F1515))</f>
        <v/>
      </c>
      <c r="C1515" s="206"/>
      <c r="D1515" s="206" t="str">
        <f>IF('Formulario PPGR5'!$G1515="","",'Formulario PPGR1'!#REF!)</f>
        <v/>
      </c>
      <c r="E1515" s="206" t="str">
        <f>IF('Formulario PPGR5'!$G1515="","",'Formulario PPGR1'!#REF!)</f>
        <v/>
      </c>
      <c r="F1515" s="206" t="str">
        <f>IF('Formulario PPGR5'!$G1515="","",'Formulario PPGR1'!#REF!)</f>
        <v/>
      </c>
      <c r="G1515" s="701"/>
      <c r="H1515" s="701"/>
      <c r="I1515" s="734"/>
      <c r="J1515" s="701"/>
      <c r="K1515" s="698"/>
      <c r="L1515" s="701"/>
      <c r="M1515" s="211"/>
      <c r="N1515" s="211"/>
      <c r="O1515" s="212"/>
      <c r="P1515" s="213"/>
      <c r="Q1515" s="195"/>
      <c r="R1515" s="195"/>
      <c r="S1515" s="195"/>
      <c r="T1515" s="180"/>
      <c r="U1515" s="180"/>
      <c r="V1515" s="200"/>
    </row>
    <row r="1516" spans="2:22">
      <c r="B1516" s="206" t="str">
        <f>IF('Formulario PPGR5'!$G1516="","",CONCATENATE('Formulario PPGR5'!$C1516,".",'Formulario PPGR5'!$D1516,".",'Formulario PPGR5'!$E1516,".",'Formulario PPGR5'!$F1516))</f>
        <v/>
      </c>
      <c r="C1516" s="206"/>
      <c r="D1516" s="206" t="str">
        <f>IF('Formulario PPGR5'!$G1516="","",'Formulario PPGR1'!#REF!)</f>
        <v/>
      </c>
      <c r="E1516" s="206" t="str">
        <f>IF('Formulario PPGR5'!$G1516="","",'Formulario PPGR1'!#REF!)</f>
        <v/>
      </c>
      <c r="F1516" s="206" t="str">
        <f>IF('Formulario PPGR5'!$G1516="","",'Formulario PPGR1'!#REF!)</f>
        <v/>
      </c>
      <c r="G1516" s="701"/>
      <c r="H1516" s="701"/>
      <c r="I1516" s="734"/>
      <c r="J1516" s="701"/>
      <c r="K1516" s="698"/>
      <c r="L1516" s="701"/>
      <c r="M1516" s="211"/>
      <c r="N1516" s="211"/>
      <c r="O1516" s="212"/>
      <c r="P1516" s="213"/>
      <c r="Q1516" s="195"/>
      <c r="R1516" s="195"/>
      <c r="S1516" s="195"/>
      <c r="T1516" s="180"/>
      <c r="U1516" s="180"/>
      <c r="V1516" s="200"/>
    </row>
    <row r="1517" spans="2:22">
      <c r="B1517" s="206" t="str">
        <f>IF('Formulario PPGR5'!$G1517="","",CONCATENATE('Formulario PPGR5'!$C1517,".",'Formulario PPGR5'!$D1517,".",'Formulario PPGR5'!$E1517,".",'Formulario PPGR5'!$F1517))</f>
        <v/>
      </c>
      <c r="C1517" s="206"/>
      <c r="D1517" s="206" t="str">
        <f>IF('Formulario PPGR5'!$G1517="","",'Formulario PPGR1'!#REF!)</f>
        <v/>
      </c>
      <c r="E1517" s="206" t="str">
        <f>IF('Formulario PPGR5'!$G1517="","",'Formulario PPGR1'!#REF!)</f>
        <v/>
      </c>
      <c r="F1517" s="206" t="str">
        <f>IF('Formulario PPGR5'!$G1517="","",'Formulario PPGR1'!#REF!)</f>
        <v/>
      </c>
      <c r="G1517" s="701"/>
      <c r="H1517" s="701"/>
      <c r="I1517" s="734"/>
      <c r="J1517" s="701"/>
      <c r="K1517" s="698"/>
      <c r="L1517" s="701"/>
      <c r="M1517" s="211"/>
      <c r="N1517" s="211"/>
      <c r="O1517" s="212"/>
      <c r="P1517" s="213"/>
      <c r="Q1517" s="195"/>
      <c r="R1517" s="195"/>
      <c r="S1517" s="195"/>
      <c r="T1517" s="180"/>
      <c r="U1517" s="180"/>
      <c r="V1517" s="200"/>
    </row>
    <row r="1518" spans="2:22">
      <c r="B1518" s="206" t="str">
        <f>IF('Formulario PPGR5'!$G1518="","",CONCATENATE('Formulario PPGR5'!$C1518,".",'Formulario PPGR5'!$D1518,".",'Formulario PPGR5'!$E1518,".",'Formulario PPGR5'!$F1518))</f>
        <v/>
      </c>
      <c r="C1518" s="206"/>
      <c r="D1518" s="206" t="str">
        <f>IF('Formulario PPGR5'!$G1518="","",'Formulario PPGR1'!#REF!)</f>
        <v/>
      </c>
      <c r="E1518" s="206" t="str">
        <f>IF('Formulario PPGR5'!$G1518="","",'Formulario PPGR1'!#REF!)</f>
        <v/>
      </c>
      <c r="F1518" s="206" t="str">
        <f>IF('Formulario PPGR5'!$G1518="","",'Formulario PPGR1'!#REF!)</f>
        <v/>
      </c>
      <c r="G1518" s="701"/>
      <c r="H1518" s="701"/>
      <c r="I1518" s="734"/>
      <c r="J1518" s="701"/>
      <c r="K1518" s="698"/>
      <c r="L1518" s="701"/>
      <c r="M1518" s="211"/>
      <c r="N1518" s="211"/>
      <c r="O1518" s="212"/>
      <c r="P1518" s="213"/>
      <c r="Q1518" s="195"/>
      <c r="R1518" s="195"/>
      <c r="S1518" s="195"/>
      <c r="T1518" s="180"/>
      <c r="U1518" s="180"/>
      <c r="V1518" s="200"/>
    </row>
    <row r="1519" spans="2:22">
      <c r="B1519" s="206" t="str">
        <f>IF('Formulario PPGR5'!$G1519="","",CONCATENATE('Formulario PPGR5'!$C1519,".",'Formulario PPGR5'!$D1519,".",'Formulario PPGR5'!$E1519,".",'Formulario PPGR5'!$F1519))</f>
        <v/>
      </c>
      <c r="C1519" s="206"/>
      <c r="D1519" s="206" t="str">
        <f>IF('Formulario PPGR5'!$G1519="","",'Formulario PPGR1'!#REF!)</f>
        <v/>
      </c>
      <c r="E1519" s="206" t="str">
        <f>IF('Formulario PPGR5'!$G1519="","",'Formulario PPGR1'!#REF!)</f>
        <v/>
      </c>
      <c r="F1519" s="206" t="str">
        <f>IF('Formulario PPGR5'!$G1519="","",'Formulario PPGR1'!#REF!)</f>
        <v/>
      </c>
      <c r="G1519" s="701"/>
      <c r="H1519" s="701"/>
      <c r="I1519" s="734"/>
      <c r="J1519" s="701"/>
      <c r="K1519" s="698"/>
      <c r="L1519" s="701"/>
      <c r="M1519" s="211"/>
      <c r="N1519" s="211"/>
      <c r="O1519" s="212"/>
      <c r="P1519" s="213"/>
      <c r="Q1519" s="195"/>
      <c r="R1519" s="195"/>
      <c r="S1519" s="195"/>
      <c r="T1519" s="180"/>
      <c r="U1519" s="180"/>
      <c r="V1519" s="200"/>
    </row>
    <row r="1520" spans="2:22">
      <c r="B1520" s="206" t="str">
        <f>IF('Formulario PPGR5'!$G1520="","",CONCATENATE('Formulario PPGR5'!$C1520,".",'Formulario PPGR5'!$D1520,".",'Formulario PPGR5'!$E1520,".",'Formulario PPGR5'!$F1520))</f>
        <v/>
      </c>
      <c r="C1520" s="206"/>
      <c r="D1520" s="206" t="str">
        <f>IF('Formulario PPGR5'!$G1520="","",'Formulario PPGR1'!#REF!)</f>
        <v/>
      </c>
      <c r="E1520" s="206" t="str">
        <f>IF('Formulario PPGR5'!$G1520="","",'Formulario PPGR1'!#REF!)</f>
        <v/>
      </c>
      <c r="F1520" s="206" t="str">
        <f>IF('Formulario PPGR5'!$G1520="","",'Formulario PPGR1'!#REF!)</f>
        <v/>
      </c>
      <c r="G1520" s="701"/>
      <c r="H1520" s="701"/>
      <c r="I1520" s="734"/>
      <c r="J1520" s="701"/>
      <c r="K1520" s="698"/>
      <c r="L1520" s="701"/>
      <c r="M1520" s="211"/>
      <c r="N1520" s="211"/>
      <c r="O1520" s="212"/>
      <c r="P1520" s="213"/>
      <c r="Q1520" s="195"/>
      <c r="R1520" s="195"/>
      <c r="S1520" s="195"/>
      <c r="T1520" s="180"/>
      <c r="U1520" s="180"/>
      <c r="V1520" s="200"/>
    </row>
    <row r="1521" spans="2:22">
      <c r="B1521" s="206" t="str">
        <f>IF('Formulario PPGR5'!$G1521="","",CONCATENATE('Formulario PPGR5'!$C1521,".",'Formulario PPGR5'!$D1521,".",'Formulario PPGR5'!$E1521,".",'Formulario PPGR5'!$F1521))</f>
        <v/>
      </c>
      <c r="C1521" s="206"/>
      <c r="D1521" s="206" t="str">
        <f>IF('Formulario PPGR5'!$G1521="","",'Formulario PPGR1'!#REF!)</f>
        <v/>
      </c>
      <c r="E1521" s="206" t="str">
        <f>IF('Formulario PPGR5'!$G1521="","",'Formulario PPGR1'!#REF!)</f>
        <v/>
      </c>
      <c r="F1521" s="206" t="str">
        <f>IF('Formulario PPGR5'!$G1521="","",'Formulario PPGR1'!#REF!)</f>
        <v/>
      </c>
      <c r="G1521" s="701"/>
      <c r="H1521" s="701"/>
      <c r="I1521" s="734"/>
      <c r="J1521" s="701"/>
      <c r="K1521" s="698"/>
      <c r="L1521" s="701"/>
      <c r="M1521" s="211"/>
      <c r="N1521" s="211"/>
      <c r="O1521" s="212"/>
      <c r="P1521" s="213"/>
      <c r="Q1521" s="195"/>
      <c r="R1521" s="195"/>
      <c r="S1521" s="195"/>
      <c r="T1521" s="180"/>
      <c r="U1521" s="180"/>
      <c r="V1521" s="200"/>
    </row>
    <row r="1522" spans="2:22">
      <c r="B1522" s="206" t="str">
        <f>IF('Formulario PPGR5'!$G1522="","",CONCATENATE('Formulario PPGR5'!$C1522,".",'Formulario PPGR5'!$D1522,".",'Formulario PPGR5'!$E1522,".",'Formulario PPGR5'!$F1522))</f>
        <v/>
      </c>
      <c r="C1522" s="206"/>
      <c r="D1522" s="206" t="str">
        <f>IF('Formulario PPGR5'!$G1522="","",'Formulario PPGR1'!#REF!)</f>
        <v/>
      </c>
      <c r="E1522" s="206" t="str">
        <f>IF('Formulario PPGR5'!$G1522="","",'Formulario PPGR1'!#REF!)</f>
        <v/>
      </c>
      <c r="F1522" s="206" t="str">
        <f>IF('Formulario PPGR5'!$G1522="","",'Formulario PPGR1'!#REF!)</f>
        <v/>
      </c>
      <c r="G1522" s="701"/>
      <c r="H1522" s="701"/>
      <c r="I1522" s="734"/>
      <c r="J1522" s="701"/>
      <c r="K1522" s="698"/>
      <c r="L1522" s="701"/>
      <c r="M1522" s="211"/>
      <c r="N1522" s="211"/>
      <c r="O1522" s="212"/>
      <c r="P1522" s="213"/>
      <c r="Q1522" s="195"/>
      <c r="R1522" s="195"/>
      <c r="S1522" s="195"/>
      <c r="T1522" s="180"/>
      <c r="U1522" s="180"/>
      <c r="V1522" s="200"/>
    </row>
    <row r="1523" spans="2:22">
      <c r="B1523" s="206" t="str">
        <f>IF('Formulario PPGR5'!$G1523="","",CONCATENATE('Formulario PPGR5'!$C1523,".",'Formulario PPGR5'!$D1523,".",'Formulario PPGR5'!$E1523,".",'Formulario PPGR5'!$F1523))</f>
        <v/>
      </c>
      <c r="C1523" s="206"/>
      <c r="D1523" s="206" t="str">
        <f>IF('Formulario PPGR5'!$G1523="","",'Formulario PPGR1'!#REF!)</f>
        <v/>
      </c>
      <c r="E1523" s="206" t="str">
        <f>IF('Formulario PPGR5'!$G1523="","",'Formulario PPGR1'!#REF!)</f>
        <v/>
      </c>
      <c r="F1523" s="206" t="str">
        <f>IF('Formulario PPGR5'!$G1523="","",'Formulario PPGR1'!#REF!)</f>
        <v/>
      </c>
      <c r="G1523" s="701"/>
      <c r="H1523" s="701"/>
      <c r="I1523" s="734"/>
      <c r="J1523" s="701"/>
      <c r="K1523" s="698"/>
      <c r="L1523" s="701"/>
      <c r="M1523" s="211"/>
      <c r="N1523" s="211"/>
      <c r="O1523" s="212"/>
      <c r="P1523" s="213"/>
      <c r="Q1523" s="195"/>
      <c r="R1523" s="195"/>
      <c r="S1523" s="195"/>
      <c r="T1523" s="180"/>
      <c r="U1523" s="180"/>
      <c r="V1523" s="200"/>
    </row>
    <row r="1524" spans="2:22">
      <c r="B1524" s="206" t="str">
        <f>IF('Formulario PPGR5'!$G1524="","",CONCATENATE('Formulario PPGR5'!$C1524,".",'Formulario PPGR5'!$D1524,".",'Formulario PPGR5'!$E1524,".",'Formulario PPGR5'!$F1524))</f>
        <v/>
      </c>
      <c r="C1524" s="206"/>
      <c r="D1524" s="206" t="str">
        <f>IF('Formulario PPGR5'!$G1524="","",'Formulario PPGR1'!#REF!)</f>
        <v/>
      </c>
      <c r="E1524" s="206" t="str">
        <f>IF('Formulario PPGR5'!$G1524="","",'Formulario PPGR1'!#REF!)</f>
        <v/>
      </c>
      <c r="F1524" s="206" t="str">
        <f>IF('Formulario PPGR5'!$G1524="","",'Formulario PPGR1'!#REF!)</f>
        <v/>
      </c>
      <c r="G1524" s="701"/>
      <c r="H1524" s="701"/>
      <c r="I1524" s="734"/>
      <c r="J1524" s="701"/>
      <c r="K1524" s="698"/>
      <c r="L1524" s="701"/>
      <c r="M1524" s="211"/>
      <c r="N1524" s="211"/>
      <c r="O1524" s="212"/>
      <c r="P1524" s="213"/>
      <c r="Q1524" s="195"/>
      <c r="R1524" s="195"/>
      <c r="S1524" s="195"/>
      <c r="T1524" s="180"/>
      <c r="U1524" s="180"/>
      <c r="V1524" s="200"/>
    </row>
    <row r="1525" spans="2:22">
      <c r="B1525" s="206" t="str">
        <f>IF('Formulario PPGR5'!$G1525="","",CONCATENATE('Formulario PPGR5'!$C1525,".",'Formulario PPGR5'!$D1525,".",'Formulario PPGR5'!$E1525,".",'Formulario PPGR5'!$F1525))</f>
        <v/>
      </c>
      <c r="C1525" s="206"/>
      <c r="D1525" s="206" t="str">
        <f>IF('Formulario PPGR5'!$G1525="","",'Formulario PPGR1'!#REF!)</f>
        <v/>
      </c>
      <c r="E1525" s="206" t="str">
        <f>IF('Formulario PPGR5'!$G1525="","",'Formulario PPGR1'!#REF!)</f>
        <v/>
      </c>
      <c r="F1525" s="206" t="str">
        <f>IF('Formulario PPGR5'!$G1525="","",'Formulario PPGR1'!#REF!)</f>
        <v/>
      </c>
      <c r="G1525" s="701"/>
      <c r="H1525" s="701"/>
      <c r="I1525" s="734"/>
      <c r="J1525" s="701"/>
      <c r="K1525" s="698"/>
      <c r="L1525" s="701"/>
      <c r="M1525" s="211"/>
      <c r="N1525" s="211"/>
      <c r="O1525" s="212"/>
      <c r="P1525" s="213"/>
      <c r="Q1525" s="195"/>
      <c r="R1525" s="195"/>
      <c r="S1525" s="195"/>
      <c r="T1525" s="180"/>
      <c r="U1525" s="180"/>
      <c r="V1525" s="200"/>
    </row>
    <row r="1526" spans="2:22">
      <c r="B1526" s="206" t="str">
        <f>IF('Formulario PPGR5'!$G1526="","",CONCATENATE('Formulario PPGR5'!$C1526,".",'Formulario PPGR5'!$D1526,".",'Formulario PPGR5'!$E1526,".",'Formulario PPGR5'!$F1526))</f>
        <v/>
      </c>
      <c r="C1526" s="206"/>
      <c r="D1526" s="206" t="str">
        <f>IF('Formulario PPGR5'!$G1526="","",'Formulario PPGR1'!#REF!)</f>
        <v/>
      </c>
      <c r="E1526" s="206" t="str">
        <f>IF('Formulario PPGR5'!$G1526="","",'Formulario PPGR1'!#REF!)</f>
        <v/>
      </c>
      <c r="F1526" s="206" t="str">
        <f>IF('Formulario PPGR5'!$G1526="","",'Formulario PPGR1'!#REF!)</f>
        <v/>
      </c>
      <c r="G1526" s="701"/>
      <c r="H1526" s="701"/>
      <c r="I1526" s="734"/>
      <c r="J1526" s="701"/>
      <c r="K1526" s="698"/>
      <c r="L1526" s="701"/>
      <c r="M1526" s="211"/>
      <c r="N1526" s="211"/>
      <c r="O1526" s="212"/>
      <c r="P1526" s="213"/>
      <c r="Q1526" s="195"/>
      <c r="R1526" s="195"/>
      <c r="S1526" s="195"/>
      <c r="T1526" s="180"/>
      <c r="U1526" s="180"/>
      <c r="V1526" s="200"/>
    </row>
    <row r="1527" spans="2:22">
      <c r="B1527" s="206" t="str">
        <f>IF('Formulario PPGR5'!$G1527="","",CONCATENATE('Formulario PPGR5'!$C1527,".",'Formulario PPGR5'!$D1527,".",'Formulario PPGR5'!$E1527,".",'Formulario PPGR5'!$F1527))</f>
        <v/>
      </c>
      <c r="C1527" s="206"/>
      <c r="D1527" s="206" t="str">
        <f>IF('Formulario PPGR5'!$G1527="","",'Formulario PPGR1'!#REF!)</f>
        <v/>
      </c>
      <c r="E1527" s="206" t="str">
        <f>IF('Formulario PPGR5'!$G1527="","",'Formulario PPGR1'!#REF!)</f>
        <v/>
      </c>
      <c r="F1527" s="206" t="str">
        <f>IF('Formulario PPGR5'!$G1527="","",'Formulario PPGR1'!#REF!)</f>
        <v/>
      </c>
      <c r="G1527" s="701"/>
      <c r="H1527" s="701"/>
      <c r="I1527" s="734"/>
      <c r="J1527" s="701"/>
      <c r="K1527" s="698"/>
      <c r="L1527" s="701"/>
      <c r="M1527" s="211"/>
      <c r="N1527" s="211"/>
      <c r="O1527" s="212"/>
      <c r="P1527" s="213"/>
      <c r="Q1527" s="195"/>
      <c r="R1527" s="195"/>
      <c r="S1527" s="195"/>
      <c r="T1527" s="180"/>
      <c r="U1527" s="180"/>
      <c r="V1527" s="200"/>
    </row>
    <row r="1528" spans="2:22">
      <c r="B1528" s="206" t="str">
        <f>IF('Formulario PPGR5'!$G1528="","",CONCATENATE('Formulario PPGR5'!$C1528,".",'Formulario PPGR5'!$D1528,".",'Formulario PPGR5'!$E1528,".",'Formulario PPGR5'!$F1528))</f>
        <v/>
      </c>
      <c r="C1528" s="206"/>
      <c r="D1528" s="206" t="str">
        <f>IF('Formulario PPGR5'!$G1528="","",'Formulario PPGR1'!#REF!)</f>
        <v/>
      </c>
      <c r="E1528" s="206" t="str">
        <f>IF('Formulario PPGR5'!$G1528="","",'Formulario PPGR1'!#REF!)</f>
        <v/>
      </c>
      <c r="F1528" s="206" t="str">
        <f>IF('Formulario PPGR5'!$G1528="","",'Formulario PPGR1'!#REF!)</f>
        <v/>
      </c>
      <c r="G1528" s="701"/>
      <c r="H1528" s="701"/>
      <c r="I1528" s="734"/>
      <c r="J1528" s="701"/>
      <c r="K1528" s="698"/>
      <c r="L1528" s="701"/>
      <c r="M1528" s="211"/>
      <c r="N1528" s="211"/>
      <c r="O1528" s="212"/>
      <c r="P1528" s="213"/>
      <c r="Q1528" s="195"/>
      <c r="R1528" s="195"/>
      <c r="S1528" s="195"/>
      <c r="T1528" s="180"/>
      <c r="U1528" s="180"/>
      <c r="V1528" s="200"/>
    </row>
    <row r="1529" spans="2:22">
      <c r="B1529" s="206" t="str">
        <f>IF('Formulario PPGR5'!$G1529="","",CONCATENATE('Formulario PPGR5'!$C1529,".",'Formulario PPGR5'!$D1529,".",'Formulario PPGR5'!$E1529,".",'Formulario PPGR5'!$F1529))</f>
        <v/>
      </c>
      <c r="C1529" s="206"/>
      <c r="D1529" s="206" t="str">
        <f>IF('Formulario PPGR5'!$G1529="","",'Formulario PPGR1'!#REF!)</f>
        <v/>
      </c>
      <c r="E1529" s="206" t="str">
        <f>IF('Formulario PPGR5'!$G1529="","",'Formulario PPGR1'!#REF!)</f>
        <v/>
      </c>
      <c r="F1529" s="206" t="str">
        <f>IF('Formulario PPGR5'!$G1529="","",'Formulario PPGR1'!#REF!)</f>
        <v/>
      </c>
      <c r="G1529" s="701"/>
      <c r="H1529" s="701"/>
      <c r="I1529" s="734"/>
      <c r="J1529" s="701"/>
      <c r="K1529" s="698"/>
      <c r="L1529" s="701"/>
      <c r="M1529" s="211"/>
      <c r="N1529" s="211"/>
      <c r="O1529" s="212"/>
      <c r="P1529" s="213"/>
      <c r="Q1529" s="195"/>
      <c r="R1529" s="195"/>
      <c r="S1529" s="195"/>
      <c r="T1529" s="180"/>
      <c r="U1529" s="180"/>
      <c r="V1529" s="200"/>
    </row>
    <row r="1530" spans="2:22">
      <c r="B1530" s="206" t="str">
        <f>IF('Formulario PPGR5'!$G1530="","",CONCATENATE('Formulario PPGR5'!$C1530,".",'Formulario PPGR5'!$D1530,".",'Formulario PPGR5'!$E1530,".",'Formulario PPGR5'!$F1530))</f>
        <v/>
      </c>
      <c r="C1530" s="206"/>
      <c r="D1530" s="206" t="str">
        <f>IF('Formulario PPGR5'!$G1530="","",'Formulario PPGR1'!#REF!)</f>
        <v/>
      </c>
      <c r="E1530" s="206" t="str">
        <f>IF('Formulario PPGR5'!$G1530="","",'Formulario PPGR1'!#REF!)</f>
        <v/>
      </c>
      <c r="F1530" s="206" t="str">
        <f>IF('Formulario PPGR5'!$G1530="","",'Formulario PPGR1'!#REF!)</f>
        <v/>
      </c>
      <c r="G1530" s="701"/>
      <c r="H1530" s="701"/>
      <c r="I1530" s="734"/>
      <c r="J1530" s="701"/>
      <c r="K1530" s="698"/>
      <c r="L1530" s="701"/>
      <c r="M1530" s="211"/>
      <c r="N1530" s="211"/>
      <c r="O1530" s="212"/>
      <c r="P1530" s="213"/>
      <c r="Q1530" s="195"/>
      <c r="R1530" s="195"/>
      <c r="S1530" s="195"/>
      <c r="T1530" s="180"/>
      <c r="U1530" s="180"/>
      <c r="V1530" s="200"/>
    </row>
    <row r="1531" spans="2:22">
      <c r="B1531" s="206" t="str">
        <f>IF('Formulario PPGR5'!$G1531="","",CONCATENATE('Formulario PPGR5'!$C1531,".",'Formulario PPGR5'!$D1531,".",'Formulario PPGR5'!$E1531,".",'Formulario PPGR5'!$F1531))</f>
        <v/>
      </c>
      <c r="C1531" s="206"/>
      <c r="D1531" s="206" t="str">
        <f>IF('Formulario PPGR5'!$G1531="","",'Formulario PPGR1'!#REF!)</f>
        <v/>
      </c>
      <c r="E1531" s="206" t="str">
        <f>IF('Formulario PPGR5'!$G1531="","",'Formulario PPGR1'!#REF!)</f>
        <v/>
      </c>
      <c r="F1531" s="206" t="str">
        <f>IF('Formulario PPGR5'!$G1531="","",'Formulario PPGR1'!#REF!)</f>
        <v/>
      </c>
      <c r="G1531" s="701"/>
      <c r="H1531" s="701"/>
      <c r="I1531" s="734"/>
      <c r="J1531" s="701"/>
      <c r="K1531" s="698"/>
      <c r="L1531" s="701"/>
      <c r="M1531" s="211"/>
      <c r="N1531" s="211"/>
      <c r="O1531" s="212"/>
      <c r="P1531" s="213"/>
      <c r="Q1531" s="195"/>
      <c r="R1531" s="195"/>
      <c r="S1531" s="195"/>
      <c r="T1531" s="180"/>
      <c r="U1531" s="180"/>
      <c r="V1531" s="200"/>
    </row>
    <row r="1532" spans="2:22">
      <c r="B1532" s="206" t="str">
        <f>IF('Formulario PPGR5'!$G1532="","",CONCATENATE('Formulario PPGR5'!$C1532,".",'Formulario PPGR5'!$D1532,".",'Formulario PPGR5'!$E1532,".",'Formulario PPGR5'!$F1532))</f>
        <v/>
      </c>
      <c r="C1532" s="206"/>
      <c r="D1532" s="206" t="str">
        <f>IF('Formulario PPGR5'!$G1532="","",'Formulario PPGR1'!#REF!)</f>
        <v/>
      </c>
      <c r="E1532" s="206" t="str">
        <f>IF('Formulario PPGR5'!$G1532="","",'Formulario PPGR1'!#REF!)</f>
        <v/>
      </c>
      <c r="F1532" s="206" t="str">
        <f>IF('Formulario PPGR5'!$G1532="","",'Formulario PPGR1'!#REF!)</f>
        <v/>
      </c>
      <c r="G1532" s="701"/>
      <c r="H1532" s="701"/>
      <c r="I1532" s="734"/>
      <c r="J1532" s="701"/>
      <c r="K1532" s="698"/>
      <c r="L1532" s="701"/>
      <c r="M1532" s="211"/>
      <c r="N1532" s="211"/>
      <c r="O1532" s="212"/>
      <c r="P1532" s="213"/>
      <c r="Q1532" s="195"/>
      <c r="R1532" s="195"/>
      <c r="S1532" s="195"/>
      <c r="T1532" s="180"/>
      <c r="U1532" s="180"/>
      <c r="V1532" s="200"/>
    </row>
    <row r="1533" spans="2:22">
      <c r="B1533" s="206" t="str">
        <f>IF('Formulario PPGR5'!$G1533="","",CONCATENATE('Formulario PPGR5'!$C1533,".",'Formulario PPGR5'!$D1533,".",'Formulario PPGR5'!$E1533,".",'Formulario PPGR5'!$F1533))</f>
        <v/>
      </c>
      <c r="C1533" s="206"/>
      <c r="D1533" s="206" t="str">
        <f>IF('Formulario PPGR5'!$G1533="","",'Formulario PPGR1'!#REF!)</f>
        <v/>
      </c>
      <c r="E1533" s="206" t="str">
        <f>IF('Formulario PPGR5'!$G1533="","",'Formulario PPGR1'!#REF!)</f>
        <v/>
      </c>
      <c r="F1533" s="206" t="str">
        <f>IF('Formulario PPGR5'!$G1533="","",'Formulario PPGR1'!#REF!)</f>
        <v/>
      </c>
      <c r="G1533" s="701"/>
      <c r="H1533" s="701"/>
      <c r="I1533" s="734"/>
      <c r="J1533" s="701"/>
      <c r="K1533" s="698"/>
      <c r="L1533" s="701"/>
      <c r="M1533" s="211"/>
      <c r="N1533" s="211"/>
      <c r="O1533" s="212"/>
      <c r="P1533" s="213"/>
      <c r="Q1533" s="195"/>
      <c r="R1533" s="195"/>
      <c r="S1533" s="195"/>
      <c r="T1533" s="180"/>
      <c r="U1533" s="180"/>
      <c r="V1533" s="200"/>
    </row>
    <row r="1534" spans="2:22">
      <c r="B1534" s="206" t="str">
        <f>IF('Formulario PPGR5'!$G1534="","",CONCATENATE('Formulario PPGR5'!$C1534,".",'Formulario PPGR5'!$D1534,".",'Formulario PPGR5'!$E1534,".",'Formulario PPGR5'!$F1534))</f>
        <v/>
      </c>
      <c r="C1534" s="206"/>
      <c r="D1534" s="206" t="str">
        <f>IF('Formulario PPGR5'!$G1534="","",'Formulario PPGR1'!#REF!)</f>
        <v/>
      </c>
      <c r="E1534" s="206" t="str">
        <f>IF('Formulario PPGR5'!$G1534="","",'Formulario PPGR1'!#REF!)</f>
        <v/>
      </c>
      <c r="F1534" s="206" t="str">
        <f>IF('Formulario PPGR5'!$G1534="","",'Formulario PPGR1'!#REF!)</f>
        <v/>
      </c>
      <c r="G1534" s="701"/>
      <c r="H1534" s="701"/>
      <c r="I1534" s="734"/>
      <c r="J1534" s="701"/>
      <c r="K1534" s="698"/>
      <c r="L1534" s="701"/>
      <c r="M1534" s="211"/>
      <c r="N1534" s="211"/>
      <c r="O1534" s="212"/>
      <c r="P1534" s="213"/>
      <c r="Q1534" s="195"/>
      <c r="R1534" s="195"/>
      <c r="S1534" s="195"/>
      <c r="T1534" s="180"/>
      <c r="U1534" s="180"/>
      <c r="V1534" s="200"/>
    </row>
    <row r="1535" spans="2:22">
      <c r="B1535" s="206" t="str">
        <f>IF('Formulario PPGR5'!$G1535="","",CONCATENATE('Formulario PPGR5'!$C1535,".",'Formulario PPGR5'!$D1535,".",'Formulario PPGR5'!$E1535,".",'Formulario PPGR5'!$F1535))</f>
        <v/>
      </c>
      <c r="C1535" s="206"/>
      <c r="D1535" s="206" t="str">
        <f>IF('Formulario PPGR5'!$G1535="","",'Formulario PPGR1'!#REF!)</f>
        <v/>
      </c>
      <c r="E1535" s="206" t="str">
        <f>IF('Formulario PPGR5'!$G1535="","",'Formulario PPGR1'!#REF!)</f>
        <v/>
      </c>
      <c r="F1535" s="206" t="str">
        <f>IF('Formulario PPGR5'!$G1535="","",'Formulario PPGR1'!#REF!)</f>
        <v/>
      </c>
      <c r="G1535" s="701"/>
      <c r="H1535" s="701"/>
      <c r="I1535" s="734"/>
      <c r="J1535" s="701"/>
      <c r="K1535" s="698"/>
      <c r="L1535" s="701"/>
      <c r="M1535" s="211"/>
      <c r="N1535" s="211"/>
      <c r="O1535" s="212"/>
      <c r="P1535" s="213"/>
      <c r="Q1535" s="195"/>
      <c r="R1535" s="195"/>
      <c r="S1535" s="195"/>
      <c r="T1535" s="180"/>
      <c r="U1535" s="180"/>
      <c r="V1535" s="200"/>
    </row>
    <row r="1536" spans="2:22">
      <c r="B1536" s="206" t="str">
        <f>IF('Formulario PPGR5'!$G1536="","",CONCATENATE('Formulario PPGR5'!$C1536,".",'Formulario PPGR5'!$D1536,".",'Formulario PPGR5'!$E1536,".",'Formulario PPGR5'!$F1536))</f>
        <v/>
      </c>
      <c r="C1536" s="206"/>
      <c r="D1536" s="206" t="str">
        <f>IF('Formulario PPGR5'!$G1536="","",'Formulario PPGR1'!#REF!)</f>
        <v/>
      </c>
      <c r="E1536" s="206" t="str">
        <f>IF('Formulario PPGR5'!$G1536="","",'Formulario PPGR1'!#REF!)</f>
        <v/>
      </c>
      <c r="F1536" s="206" t="str">
        <f>IF('Formulario PPGR5'!$G1536="","",'Formulario PPGR1'!#REF!)</f>
        <v/>
      </c>
      <c r="G1536" s="701"/>
      <c r="H1536" s="701"/>
      <c r="I1536" s="734"/>
      <c r="J1536" s="701"/>
      <c r="K1536" s="698"/>
      <c r="L1536" s="701"/>
      <c r="M1536" s="211"/>
      <c r="N1536" s="211"/>
      <c r="O1536" s="212"/>
      <c r="P1536" s="213"/>
      <c r="Q1536" s="195"/>
      <c r="R1536" s="195"/>
      <c r="S1536" s="195"/>
      <c r="T1536" s="180"/>
      <c r="U1536" s="180"/>
      <c r="V1536" s="200"/>
    </row>
    <row r="1537" spans="2:22">
      <c r="B1537" s="206" t="str">
        <f>IF('Formulario PPGR5'!$G1537="","",CONCATENATE('Formulario PPGR5'!$C1537,".",'Formulario PPGR5'!$D1537,".",'Formulario PPGR5'!$E1537,".",'Formulario PPGR5'!$F1537))</f>
        <v/>
      </c>
      <c r="C1537" s="206"/>
      <c r="D1537" s="206" t="str">
        <f>IF('Formulario PPGR5'!$G1537="","",'Formulario PPGR1'!#REF!)</f>
        <v/>
      </c>
      <c r="E1537" s="206" t="str">
        <f>IF('Formulario PPGR5'!$G1537="","",'Formulario PPGR1'!#REF!)</f>
        <v/>
      </c>
      <c r="F1537" s="206" t="str">
        <f>IF('Formulario PPGR5'!$G1537="","",'Formulario PPGR1'!#REF!)</f>
        <v/>
      </c>
      <c r="G1537" s="701"/>
      <c r="H1537" s="701"/>
      <c r="I1537" s="734"/>
      <c r="J1537" s="701"/>
      <c r="K1537" s="698"/>
      <c r="L1537" s="701"/>
      <c r="M1537" s="211"/>
      <c r="N1537" s="211"/>
      <c r="O1537" s="212"/>
      <c r="P1537" s="213"/>
      <c r="Q1537" s="195"/>
      <c r="R1537" s="195"/>
      <c r="S1537" s="195"/>
      <c r="T1537" s="180"/>
      <c r="U1537" s="180"/>
      <c r="V1537" s="200"/>
    </row>
    <row r="1538" spans="2:22">
      <c r="B1538" s="206" t="str">
        <f>IF('Formulario PPGR5'!$G1538="","",CONCATENATE('Formulario PPGR5'!$C1538,".",'Formulario PPGR5'!$D1538,".",'Formulario PPGR5'!$E1538,".",'Formulario PPGR5'!$F1538))</f>
        <v/>
      </c>
      <c r="C1538" s="206"/>
      <c r="D1538" s="206" t="str">
        <f>IF('Formulario PPGR5'!$G1538="","",'Formulario PPGR1'!#REF!)</f>
        <v/>
      </c>
      <c r="E1538" s="206" t="str">
        <f>IF('Formulario PPGR5'!$G1538="","",'Formulario PPGR1'!#REF!)</f>
        <v/>
      </c>
      <c r="F1538" s="206" t="str">
        <f>IF('Formulario PPGR5'!$G1538="","",'Formulario PPGR1'!#REF!)</f>
        <v/>
      </c>
      <c r="G1538" s="701"/>
      <c r="H1538" s="701"/>
      <c r="I1538" s="734"/>
      <c r="J1538" s="701"/>
      <c r="K1538" s="698"/>
      <c r="L1538" s="701"/>
      <c r="M1538" s="211"/>
      <c r="N1538" s="211"/>
      <c r="O1538" s="212"/>
      <c r="P1538" s="213"/>
      <c r="Q1538" s="195"/>
      <c r="R1538" s="195"/>
      <c r="S1538" s="195"/>
      <c r="T1538" s="180"/>
      <c r="U1538" s="180"/>
      <c r="V1538" s="200"/>
    </row>
    <row r="1539" spans="2:22">
      <c r="B1539" s="206" t="str">
        <f>IF('Formulario PPGR5'!$G1539="","",CONCATENATE('Formulario PPGR5'!$C1539,".",'Formulario PPGR5'!$D1539,".",'Formulario PPGR5'!$E1539,".",'Formulario PPGR5'!$F1539))</f>
        <v/>
      </c>
      <c r="C1539" s="206"/>
      <c r="D1539" s="206" t="str">
        <f>IF('Formulario PPGR5'!$G1539="","",'Formulario PPGR1'!#REF!)</f>
        <v/>
      </c>
      <c r="E1539" s="206" t="str">
        <f>IF('Formulario PPGR5'!$G1539="","",'Formulario PPGR1'!#REF!)</f>
        <v/>
      </c>
      <c r="F1539" s="206" t="str">
        <f>IF('Formulario PPGR5'!$G1539="","",'Formulario PPGR1'!#REF!)</f>
        <v/>
      </c>
      <c r="G1539" s="701"/>
      <c r="H1539" s="701"/>
      <c r="I1539" s="734"/>
      <c r="J1539" s="701"/>
      <c r="K1539" s="698"/>
      <c r="L1539" s="701"/>
      <c r="M1539" s="211"/>
      <c r="N1539" s="211"/>
      <c r="O1539" s="212"/>
      <c r="P1539" s="213"/>
      <c r="Q1539" s="195"/>
      <c r="R1539" s="195"/>
      <c r="S1539" s="195"/>
      <c r="T1539" s="180"/>
      <c r="U1539" s="180"/>
      <c r="V1539" s="200"/>
    </row>
    <row r="1540" spans="2:22">
      <c r="B1540" s="206" t="str">
        <f>IF('Formulario PPGR5'!$G1540="","",CONCATENATE('Formulario PPGR5'!$C1540,".",'Formulario PPGR5'!$D1540,".",'Formulario PPGR5'!$E1540,".",'Formulario PPGR5'!$F1540))</f>
        <v/>
      </c>
      <c r="C1540" s="206"/>
      <c r="D1540" s="206" t="str">
        <f>IF('Formulario PPGR5'!$G1540="","",'Formulario PPGR1'!#REF!)</f>
        <v/>
      </c>
      <c r="E1540" s="206" t="str">
        <f>IF('Formulario PPGR5'!$G1540="","",'Formulario PPGR1'!#REF!)</f>
        <v/>
      </c>
      <c r="F1540" s="206" t="str">
        <f>IF('Formulario PPGR5'!$G1540="","",'Formulario PPGR1'!#REF!)</f>
        <v/>
      </c>
      <c r="G1540" s="701"/>
      <c r="H1540" s="701"/>
      <c r="I1540" s="734"/>
      <c r="J1540" s="701"/>
      <c r="K1540" s="698"/>
      <c r="L1540" s="701"/>
      <c r="M1540" s="211"/>
      <c r="N1540" s="211"/>
      <c r="O1540" s="212"/>
      <c r="P1540" s="213"/>
      <c r="Q1540" s="195"/>
      <c r="R1540" s="195"/>
      <c r="S1540" s="195"/>
      <c r="T1540" s="180"/>
      <c r="U1540" s="180"/>
      <c r="V1540" s="200"/>
    </row>
    <row r="1541" spans="2:22">
      <c r="B1541" s="206" t="str">
        <f>IF('Formulario PPGR5'!$G1541="","",CONCATENATE('Formulario PPGR5'!$C1541,".",'Formulario PPGR5'!$D1541,".",'Formulario PPGR5'!$E1541,".",'Formulario PPGR5'!$F1541))</f>
        <v/>
      </c>
      <c r="C1541" s="206"/>
      <c r="D1541" s="206" t="str">
        <f>IF('Formulario PPGR5'!$G1541="","",'Formulario PPGR1'!#REF!)</f>
        <v/>
      </c>
      <c r="E1541" s="206" t="str">
        <f>IF('Formulario PPGR5'!$G1541="","",'Formulario PPGR1'!#REF!)</f>
        <v/>
      </c>
      <c r="F1541" s="206" t="str">
        <f>IF('Formulario PPGR5'!$G1541="","",'Formulario PPGR1'!#REF!)</f>
        <v/>
      </c>
      <c r="G1541" s="701"/>
      <c r="H1541" s="701"/>
      <c r="I1541" s="734"/>
      <c r="J1541" s="701"/>
      <c r="K1541" s="698"/>
      <c r="L1541" s="701"/>
      <c r="M1541" s="211"/>
      <c r="N1541" s="211"/>
      <c r="O1541" s="212"/>
      <c r="P1541" s="213"/>
      <c r="Q1541" s="195"/>
      <c r="R1541" s="195"/>
      <c r="S1541" s="195"/>
      <c r="T1541" s="180"/>
      <c r="U1541" s="180"/>
      <c r="V1541" s="200"/>
    </row>
    <row r="1542" spans="2:22">
      <c r="B1542" s="206" t="str">
        <f>IF('Formulario PPGR5'!$G1542="","",CONCATENATE('Formulario PPGR5'!$C1542,".",'Formulario PPGR5'!$D1542,".",'Formulario PPGR5'!$E1542,".",'Formulario PPGR5'!$F1542))</f>
        <v/>
      </c>
      <c r="C1542" s="206"/>
      <c r="D1542" s="206" t="str">
        <f>IF('Formulario PPGR5'!$G1542="","",'Formulario PPGR1'!#REF!)</f>
        <v/>
      </c>
      <c r="E1542" s="206" t="str">
        <f>IF('Formulario PPGR5'!$G1542="","",'Formulario PPGR1'!#REF!)</f>
        <v/>
      </c>
      <c r="F1542" s="206" t="str">
        <f>IF('Formulario PPGR5'!$G1542="","",'Formulario PPGR1'!#REF!)</f>
        <v/>
      </c>
      <c r="G1542" s="701"/>
      <c r="H1542" s="701"/>
      <c r="I1542" s="734"/>
      <c r="J1542" s="701"/>
      <c r="K1542" s="698"/>
      <c r="L1542" s="701"/>
      <c r="M1542" s="211"/>
      <c r="N1542" s="211"/>
      <c r="O1542" s="212"/>
      <c r="P1542" s="213"/>
      <c r="Q1542" s="195"/>
      <c r="R1542" s="195"/>
      <c r="S1542" s="195"/>
      <c r="T1542" s="180"/>
      <c r="U1542" s="180"/>
      <c r="V1542" s="200"/>
    </row>
    <row r="1543" spans="2:22">
      <c r="B1543" s="206" t="str">
        <f>IF('Formulario PPGR5'!$G1543="","",CONCATENATE('Formulario PPGR5'!$C1543,".",'Formulario PPGR5'!$D1543,".",'Formulario PPGR5'!$E1543,".",'Formulario PPGR5'!$F1543))</f>
        <v/>
      </c>
      <c r="C1543" s="206"/>
      <c r="D1543" s="206" t="str">
        <f>IF('Formulario PPGR5'!$G1543="","",'Formulario PPGR1'!#REF!)</f>
        <v/>
      </c>
      <c r="E1543" s="206" t="str">
        <f>IF('Formulario PPGR5'!$G1543="","",'Formulario PPGR1'!#REF!)</f>
        <v/>
      </c>
      <c r="F1543" s="206" t="str">
        <f>IF('Formulario PPGR5'!$G1543="","",'Formulario PPGR1'!#REF!)</f>
        <v/>
      </c>
      <c r="G1543" s="701"/>
      <c r="H1543" s="701"/>
      <c r="I1543" s="734"/>
      <c r="J1543" s="701"/>
      <c r="K1543" s="698"/>
      <c r="L1543" s="701"/>
      <c r="M1543" s="211"/>
      <c r="N1543" s="211"/>
      <c r="O1543" s="212"/>
      <c r="P1543" s="213"/>
      <c r="Q1543" s="195"/>
      <c r="R1543" s="195"/>
      <c r="S1543" s="195"/>
      <c r="T1543" s="180"/>
      <c r="U1543" s="180"/>
      <c r="V1543" s="200"/>
    </row>
    <row r="1544" spans="2:22">
      <c r="B1544" s="206" t="str">
        <f>IF('Formulario PPGR5'!$G1544="","",CONCATENATE('Formulario PPGR5'!$C1544,".",'Formulario PPGR5'!$D1544,".",'Formulario PPGR5'!$E1544,".",'Formulario PPGR5'!$F1544))</f>
        <v/>
      </c>
      <c r="C1544" s="206"/>
      <c r="D1544" s="206" t="str">
        <f>IF('Formulario PPGR5'!$G1544="","",'Formulario PPGR1'!#REF!)</f>
        <v/>
      </c>
      <c r="E1544" s="206" t="str">
        <f>IF('Formulario PPGR5'!$G1544="","",'Formulario PPGR1'!#REF!)</f>
        <v/>
      </c>
      <c r="F1544" s="206" t="str">
        <f>IF('Formulario PPGR5'!$G1544="","",'Formulario PPGR1'!#REF!)</f>
        <v/>
      </c>
      <c r="G1544" s="701"/>
      <c r="H1544" s="701"/>
      <c r="I1544" s="734"/>
      <c r="J1544" s="701"/>
      <c r="K1544" s="698"/>
      <c r="L1544" s="701"/>
      <c r="M1544" s="211"/>
      <c r="N1544" s="211"/>
      <c r="O1544" s="212"/>
      <c r="P1544" s="213"/>
      <c r="Q1544" s="195"/>
      <c r="R1544" s="195"/>
      <c r="S1544" s="195"/>
      <c r="T1544" s="180"/>
      <c r="U1544" s="180"/>
      <c r="V1544" s="200"/>
    </row>
    <row r="1545" spans="2:22">
      <c r="B1545" s="206" t="str">
        <f>IF('Formulario PPGR5'!$G1545="","",CONCATENATE('Formulario PPGR5'!$C1545,".",'Formulario PPGR5'!$D1545,".",'Formulario PPGR5'!$E1545,".",'Formulario PPGR5'!$F1545))</f>
        <v/>
      </c>
      <c r="C1545" s="206"/>
      <c r="D1545" s="206" t="str">
        <f>IF('Formulario PPGR5'!$G1545="","",'Formulario PPGR1'!#REF!)</f>
        <v/>
      </c>
      <c r="E1545" s="206" t="str">
        <f>IF('Formulario PPGR5'!$G1545="","",'Formulario PPGR1'!#REF!)</f>
        <v/>
      </c>
      <c r="F1545" s="206" t="str">
        <f>IF('Formulario PPGR5'!$G1545="","",'Formulario PPGR1'!#REF!)</f>
        <v/>
      </c>
      <c r="G1545" s="701"/>
      <c r="H1545" s="701"/>
      <c r="I1545" s="734"/>
      <c r="J1545" s="701"/>
      <c r="K1545" s="698"/>
      <c r="L1545" s="701"/>
      <c r="M1545" s="211"/>
      <c r="N1545" s="211"/>
      <c r="O1545" s="212"/>
      <c r="P1545" s="213"/>
      <c r="Q1545" s="195"/>
      <c r="R1545" s="195"/>
      <c r="S1545" s="195"/>
      <c r="T1545" s="180"/>
      <c r="U1545" s="180"/>
      <c r="V1545" s="200"/>
    </row>
    <row r="1546" spans="2:22">
      <c r="B1546" s="206" t="str">
        <f>IF('Formulario PPGR5'!$G1546="","",CONCATENATE('Formulario PPGR5'!$C1546,".",'Formulario PPGR5'!$D1546,".",'Formulario PPGR5'!$E1546,".",'Formulario PPGR5'!$F1546))</f>
        <v/>
      </c>
      <c r="C1546" s="206"/>
      <c r="D1546" s="206" t="str">
        <f>IF('Formulario PPGR5'!$G1546="","",'Formulario PPGR1'!#REF!)</f>
        <v/>
      </c>
      <c r="E1546" s="206" t="str">
        <f>IF('Formulario PPGR5'!$G1546="","",'Formulario PPGR1'!#REF!)</f>
        <v/>
      </c>
      <c r="F1546" s="206" t="str">
        <f>IF('Formulario PPGR5'!$G1546="","",'Formulario PPGR1'!#REF!)</f>
        <v/>
      </c>
      <c r="G1546" s="701"/>
      <c r="H1546" s="701"/>
      <c r="I1546" s="734"/>
      <c r="J1546" s="701"/>
      <c r="K1546" s="698"/>
      <c r="L1546" s="701"/>
      <c r="M1546" s="211"/>
      <c r="N1546" s="211"/>
      <c r="O1546" s="212"/>
      <c r="P1546" s="213"/>
      <c r="Q1546" s="195"/>
      <c r="R1546" s="195"/>
      <c r="S1546" s="195"/>
      <c r="T1546" s="180"/>
      <c r="U1546" s="180"/>
      <c r="V1546" s="200"/>
    </row>
    <row r="1547" spans="2:22">
      <c r="B1547" s="206" t="str">
        <f>IF('Formulario PPGR5'!$G1547="","",CONCATENATE('Formulario PPGR5'!$C1547,".",'Formulario PPGR5'!$D1547,".",'Formulario PPGR5'!$E1547,".",'Formulario PPGR5'!$F1547))</f>
        <v/>
      </c>
      <c r="C1547" s="206"/>
      <c r="D1547" s="206" t="str">
        <f>IF('Formulario PPGR5'!$G1547="","",'Formulario PPGR1'!#REF!)</f>
        <v/>
      </c>
      <c r="E1547" s="206" t="str">
        <f>IF('Formulario PPGR5'!$G1547="","",'Formulario PPGR1'!#REF!)</f>
        <v/>
      </c>
      <c r="F1547" s="206" t="str">
        <f>IF('Formulario PPGR5'!$G1547="","",'Formulario PPGR1'!#REF!)</f>
        <v/>
      </c>
      <c r="G1547" s="701"/>
      <c r="H1547" s="701"/>
      <c r="I1547" s="734"/>
      <c r="J1547" s="701"/>
      <c r="K1547" s="698"/>
      <c r="L1547" s="701"/>
      <c r="M1547" s="211"/>
      <c r="N1547" s="211"/>
      <c r="O1547" s="212"/>
      <c r="P1547" s="213"/>
      <c r="Q1547" s="195"/>
      <c r="R1547" s="195"/>
      <c r="S1547" s="195"/>
      <c r="T1547" s="180"/>
      <c r="U1547" s="180"/>
      <c r="V1547" s="200"/>
    </row>
    <row r="1548" spans="2:22">
      <c r="B1548" s="206" t="str">
        <f>IF('Formulario PPGR5'!$G1548="","",CONCATENATE('Formulario PPGR5'!$C1548,".",'Formulario PPGR5'!$D1548,".",'Formulario PPGR5'!$E1548,".",'Formulario PPGR5'!$F1548))</f>
        <v/>
      </c>
      <c r="C1548" s="206"/>
      <c r="D1548" s="206" t="str">
        <f>IF('Formulario PPGR5'!$G1548="","",'Formulario PPGR1'!#REF!)</f>
        <v/>
      </c>
      <c r="E1548" s="206" t="str">
        <f>IF('Formulario PPGR5'!$G1548="","",'Formulario PPGR1'!#REF!)</f>
        <v/>
      </c>
      <c r="F1548" s="206" t="str">
        <f>IF('Formulario PPGR5'!$G1548="","",'Formulario PPGR1'!#REF!)</f>
        <v/>
      </c>
      <c r="G1548" s="701"/>
      <c r="H1548" s="701"/>
      <c r="I1548" s="734"/>
      <c r="J1548" s="701"/>
      <c r="K1548" s="698"/>
      <c r="L1548" s="701"/>
      <c r="M1548" s="211"/>
      <c r="N1548" s="211"/>
      <c r="O1548" s="212"/>
      <c r="P1548" s="213"/>
      <c r="Q1548" s="195"/>
      <c r="R1548" s="195"/>
      <c r="S1548" s="195"/>
      <c r="T1548" s="180"/>
      <c r="U1548" s="180"/>
      <c r="V1548" s="200"/>
    </row>
    <row r="1549" spans="2:22">
      <c r="B1549" s="206" t="str">
        <f>IF('Formulario PPGR5'!$G1549="","",CONCATENATE('Formulario PPGR5'!$C1549,".",'Formulario PPGR5'!$D1549,".",'Formulario PPGR5'!$E1549,".",'Formulario PPGR5'!$F1549))</f>
        <v/>
      </c>
      <c r="C1549" s="206"/>
      <c r="D1549" s="206" t="str">
        <f>IF('Formulario PPGR5'!$G1549="","",'Formulario PPGR1'!#REF!)</f>
        <v/>
      </c>
      <c r="E1549" s="206" t="str">
        <f>IF('Formulario PPGR5'!$G1549="","",'Formulario PPGR1'!#REF!)</f>
        <v/>
      </c>
      <c r="F1549" s="206" t="str">
        <f>IF('Formulario PPGR5'!$G1549="","",'Formulario PPGR1'!#REF!)</f>
        <v/>
      </c>
      <c r="G1549" s="701"/>
      <c r="H1549" s="701"/>
      <c r="I1549" s="734"/>
      <c r="J1549" s="701"/>
      <c r="K1549" s="698"/>
      <c r="L1549" s="701"/>
      <c r="M1549" s="211"/>
      <c r="N1549" s="211"/>
      <c r="O1549" s="212"/>
      <c r="P1549" s="213"/>
      <c r="Q1549" s="195"/>
      <c r="R1549" s="195"/>
      <c r="S1549" s="195"/>
      <c r="T1549" s="180"/>
      <c r="U1549" s="180"/>
      <c r="V1549" s="200"/>
    </row>
    <row r="1550" spans="2:22">
      <c r="B1550" s="206" t="str">
        <f>IF('Formulario PPGR5'!$G1550="","",CONCATENATE('Formulario PPGR5'!$C1550,".",'Formulario PPGR5'!$D1550,".",'Formulario PPGR5'!$E1550,".",'Formulario PPGR5'!$F1550))</f>
        <v/>
      </c>
      <c r="C1550" s="206"/>
      <c r="D1550" s="206" t="str">
        <f>IF('Formulario PPGR5'!$G1550="","",'Formulario PPGR1'!#REF!)</f>
        <v/>
      </c>
      <c r="E1550" s="206" t="str">
        <f>IF('Formulario PPGR5'!$G1550="","",'Formulario PPGR1'!#REF!)</f>
        <v/>
      </c>
      <c r="F1550" s="206" t="str">
        <f>IF('Formulario PPGR5'!$G1550="","",'Formulario PPGR1'!#REF!)</f>
        <v/>
      </c>
      <c r="G1550" s="701"/>
      <c r="H1550" s="701"/>
      <c r="I1550" s="734"/>
      <c r="J1550" s="701"/>
      <c r="K1550" s="698"/>
      <c r="L1550" s="701"/>
      <c r="M1550" s="211"/>
      <c r="N1550" s="211"/>
      <c r="O1550" s="212"/>
      <c r="P1550" s="213"/>
      <c r="Q1550" s="195"/>
      <c r="R1550" s="195"/>
      <c r="S1550" s="195"/>
      <c r="T1550" s="180"/>
      <c r="U1550" s="180"/>
      <c r="V1550" s="200"/>
    </row>
    <row r="1551" spans="2:22">
      <c r="B1551" s="206" t="str">
        <f>IF('Formulario PPGR5'!$G1551="","",CONCATENATE('Formulario PPGR5'!$C1551,".",'Formulario PPGR5'!$D1551,".",'Formulario PPGR5'!$E1551,".",'Formulario PPGR5'!$F1551))</f>
        <v/>
      </c>
      <c r="C1551" s="206"/>
      <c r="D1551" s="206" t="str">
        <f>IF('Formulario PPGR5'!$G1551="","",'Formulario PPGR1'!#REF!)</f>
        <v/>
      </c>
      <c r="E1551" s="206" t="str">
        <f>IF('Formulario PPGR5'!$G1551="","",'Formulario PPGR1'!#REF!)</f>
        <v/>
      </c>
      <c r="F1551" s="206" t="str">
        <f>IF('Formulario PPGR5'!$G1551="","",'Formulario PPGR1'!#REF!)</f>
        <v/>
      </c>
      <c r="G1551" s="701"/>
      <c r="H1551" s="701"/>
      <c r="I1551" s="734"/>
      <c r="J1551" s="701"/>
      <c r="K1551" s="698"/>
      <c r="L1551" s="701"/>
      <c r="M1551" s="211"/>
      <c r="N1551" s="211"/>
      <c r="O1551" s="212"/>
      <c r="P1551" s="213"/>
      <c r="Q1551" s="195"/>
      <c r="R1551" s="195"/>
      <c r="S1551" s="195"/>
      <c r="T1551" s="180"/>
      <c r="U1551" s="180"/>
      <c r="V1551" s="200"/>
    </row>
    <row r="1552" spans="2:22">
      <c r="B1552" s="206" t="str">
        <f>IF('Formulario PPGR5'!$G1552="","",CONCATENATE('Formulario PPGR5'!$C1552,".",'Formulario PPGR5'!$D1552,".",'Formulario PPGR5'!$E1552,".",'Formulario PPGR5'!$F1552))</f>
        <v/>
      </c>
      <c r="C1552" s="206"/>
      <c r="D1552" s="206" t="str">
        <f>IF('Formulario PPGR5'!$G1552="","",'Formulario PPGR1'!#REF!)</f>
        <v/>
      </c>
      <c r="E1552" s="206" t="str">
        <f>IF('Formulario PPGR5'!$G1552="","",'Formulario PPGR1'!#REF!)</f>
        <v/>
      </c>
      <c r="F1552" s="206" t="str">
        <f>IF('Formulario PPGR5'!$G1552="","",'Formulario PPGR1'!#REF!)</f>
        <v/>
      </c>
      <c r="G1552" s="701"/>
      <c r="H1552" s="701"/>
      <c r="I1552" s="734"/>
      <c r="J1552" s="701"/>
      <c r="K1552" s="698"/>
      <c r="L1552" s="701"/>
      <c r="M1552" s="211"/>
      <c r="N1552" s="211"/>
      <c r="O1552" s="212"/>
      <c r="P1552" s="213"/>
      <c r="Q1552" s="195"/>
      <c r="R1552" s="195"/>
      <c r="S1552" s="195"/>
      <c r="T1552" s="180"/>
      <c r="U1552" s="180"/>
      <c r="V1552" s="200"/>
    </row>
    <row r="1553" spans="2:22">
      <c r="B1553" s="206" t="str">
        <f>IF('Formulario PPGR5'!$G1553="","",CONCATENATE('Formulario PPGR5'!$C1553,".",'Formulario PPGR5'!$D1553,".",'Formulario PPGR5'!$E1553,".",'Formulario PPGR5'!$F1553))</f>
        <v/>
      </c>
      <c r="C1553" s="206"/>
      <c r="D1553" s="206" t="str">
        <f>IF('Formulario PPGR5'!$G1553="","",'Formulario PPGR1'!#REF!)</f>
        <v/>
      </c>
      <c r="E1553" s="206" t="str">
        <f>IF('Formulario PPGR5'!$G1553="","",'Formulario PPGR1'!#REF!)</f>
        <v/>
      </c>
      <c r="F1553" s="206" t="str">
        <f>IF('Formulario PPGR5'!$G1553="","",'Formulario PPGR1'!#REF!)</f>
        <v/>
      </c>
      <c r="G1553" s="701"/>
      <c r="H1553" s="701"/>
      <c r="I1553" s="734"/>
      <c r="J1553" s="701"/>
      <c r="K1553" s="698"/>
      <c r="L1553" s="701"/>
      <c r="M1553" s="211"/>
      <c r="N1553" s="211"/>
      <c r="O1553" s="212"/>
      <c r="P1553" s="213"/>
      <c r="Q1553" s="195"/>
      <c r="R1553" s="195"/>
      <c r="S1553" s="195"/>
      <c r="T1553" s="180"/>
      <c r="U1553" s="180"/>
      <c r="V1553" s="200"/>
    </row>
    <row r="1554" spans="2:22">
      <c r="B1554" s="206" t="str">
        <f>IF('Formulario PPGR5'!$G1554="","",CONCATENATE('Formulario PPGR5'!$C1554,".",'Formulario PPGR5'!$D1554,".",'Formulario PPGR5'!$E1554,".",'Formulario PPGR5'!$F1554))</f>
        <v/>
      </c>
      <c r="C1554" s="206"/>
      <c r="D1554" s="206" t="str">
        <f>IF('Formulario PPGR5'!$G1554="","",'Formulario PPGR1'!#REF!)</f>
        <v/>
      </c>
      <c r="E1554" s="206" t="str">
        <f>IF('Formulario PPGR5'!$G1554="","",'Formulario PPGR1'!#REF!)</f>
        <v/>
      </c>
      <c r="F1554" s="206" t="str">
        <f>IF('Formulario PPGR5'!$G1554="","",'Formulario PPGR1'!#REF!)</f>
        <v/>
      </c>
      <c r="G1554" s="701"/>
      <c r="H1554" s="701"/>
      <c r="I1554" s="734"/>
      <c r="J1554" s="701"/>
      <c r="K1554" s="698"/>
      <c r="L1554" s="701"/>
      <c r="M1554" s="211"/>
      <c r="N1554" s="211"/>
      <c r="O1554" s="212"/>
      <c r="P1554" s="213"/>
      <c r="Q1554" s="195"/>
      <c r="R1554" s="195"/>
      <c r="S1554" s="195"/>
      <c r="T1554" s="180"/>
      <c r="U1554" s="180"/>
      <c r="V1554" s="200"/>
    </row>
    <row r="1555" spans="2:22">
      <c r="B1555" s="206" t="str">
        <f>IF('Formulario PPGR5'!$G1555="","",CONCATENATE('Formulario PPGR5'!$C1555,".",'Formulario PPGR5'!$D1555,".",'Formulario PPGR5'!$E1555,".",'Formulario PPGR5'!$F1555))</f>
        <v/>
      </c>
      <c r="C1555" s="206"/>
      <c r="D1555" s="206" t="str">
        <f>IF('Formulario PPGR5'!$G1555="","",'Formulario PPGR1'!#REF!)</f>
        <v/>
      </c>
      <c r="E1555" s="206" t="str">
        <f>IF('Formulario PPGR5'!$G1555="","",'Formulario PPGR1'!#REF!)</f>
        <v/>
      </c>
      <c r="F1555" s="206" t="str">
        <f>IF('Formulario PPGR5'!$G1555="","",'Formulario PPGR1'!#REF!)</f>
        <v/>
      </c>
      <c r="G1555" s="701"/>
      <c r="H1555" s="701"/>
      <c r="I1555" s="734"/>
      <c r="J1555" s="701"/>
      <c r="K1555" s="698"/>
      <c r="L1555" s="701"/>
      <c r="M1555" s="211"/>
      <c r="N1555" s="211"/>
      <c r="O1555" s="212"/>
      <c r="P1555" s="213"/>
      <c r="Q1555" s="195"/>
      <c r="R1555" s="195"/>
      <c r="S1555" s="195"/>
      <c r="T1555" s="180"/>
      <c r="U1555" s="180"/>
      <c r="V1555" s="200"/>
    </row>
    <row r="1556" spans="2:22">
      <c r="B1556" s="206" t="str">
        <f>IF('Formulario PPGR5'!$G1556="","",CONCATENATE('Formulario PPGR5'!$C1556,".",'Formulario PPGR5'!$D1556,".",'Formulario PPGR5'!$E1556,".",'Formulario PPGR5'!$F1556))</f>
        <v/>
      </c>
      <c r="C1556" s="206"/>
      <c r="D1556" s="206" t="str">
        <f>IF('Formulario PPGR5'!$G1556="","",'Formulario PPGR1'!#REF!)</f>
        <v/>
      </c>
      <c r="E1556" s="206" t="str">
        <f>IF('Formulario PPGR5'!$G1556="","",'Formulario PPGR1'!#REF!)</f>
        <v/>
      </c>
      <c r="F1556" s="206" t="str">
        <f>IF('Formulario PPGR5'!$G1556="","",'Formulario PPGR1'!#REF!)</f>
        <v/>
      </c>
      <c r="G1556" s="701"/>
      <c r="H1556" s="701"/>
      <c r="I1556" s="734"/>
      <c r="J1556" s="701"/>
      <c r="K1556" s="698"/>
      <c r="L1556" s="701"/>
      <c r="M1556" s="211"/>
      <c r="N1556" s="211"/>
      <c r="O1556" s="212"/>
      <c r="P1556" s="213"/>
      <c r="Q1556" s="195"/>
      <c r="R1556" s="195"/>
      <c r="S1556" s="195"/>
      <c r="T1556" s="180"/>
      <c r="U1556" s="180"/>
      <c r="V1556" s="200"/>
    </row>
    <row r="1557" spans="2:22">
      <c r="B1557" s="206" t="str">
        <f>IF('Formulario PPGR5'!$G1557="","",CONCATENATE('Formulario PPGR5'!$C1557,".",'Formulario PPGR5'!$D1557,".",'Formulario PPGR5'!$E1557,".",'Formulario PPGR5'!$F1557))</f>
        <v/>
      </c>
      <c r="C1557" s="206"/>
      <c r="D1557" s="206" t="str">
        <f>IF('Formulario PPGR5'!$G1557="","",'Formulario PPGR1'!#REF!)</f>
        <v/>
      </c>
      <c r="E1557" s="206" t="str">
        <f>IF('Formulario PPGR5'!$G1557="","",'Formulario PPGR1'!#REF!)</f>
        <v/>
      </c>
      <c r="F1557" s="206" t="str">
        <f>IF('Formulario PPGR5'!$G1557="","",'Formulario PPGR1'!#REF!)</f>
        <v/>
      </c>
      <c r="G1557" s="701"/>
      <c r="H1557" s="701"/>
      <c r="I1557" s="734"/>
      <c r="J1557" s="701"/>
      <c r="K1557" s="698"/>
      <c r="L1557" s="701"/>
      <c r="M1557" s="211"/>
      <c r="N1557" s="211"/>
      <c r="O1557" s="212"/>
      <c r="P1557" s="213"/>
      <c r="Q1557" s="195"/>
      <c r="R1557" s="195"/>
      <c r="S1557" s="195"/>
      <c r="T1557" s="180"/>
      <c r="U1557" s="180"/>
      <c r="V1557" s="200"/>
    </row>
    <row r="1558" spans="2:22">
      <c r="B1558" s="206" t="str">
        <f>IF('Formulario PPGR5'!$G1558="","",CONCATENATE('Formulario PPGR5'!$C1558,".",'Formulario PPGR5'!$D1558,".",'Formulario PPGR5'!$E1558,".",'Formulario PPGR5'!$F1558))</f>
        <v/>
      </c>
      <c r="C1558" s="206"/>
      <c r="D1558" s="206" t="str">
        <f>IF('Formulario PPGR5'!$G1558="","",'Formulario PPGR1'!#REF!)</f>
        <v/>
      </c>
      <c r="E1558" s="206" t="str">
        <f>IF('Formulario PPGR5'!$G1558="","",'Formulario PPGR1'!#REF!)</f>
        <v/>
      </c>
      <c r="F1558" s="206" t="str">
        <f>IF('Formulario PPGR5'!$G1558="","",'Formulario PPGR1'!#REF!)</f>
        <v/>
      </c>
      <c r="G1558" s="701"/>
      <c r="H1558" s="701"/>
      <c r="I1558" s="734"/>
      <c r="J1558" s="701"/>
      <c r="K1558" s="698"/>
      <c r="L1558" s="701"/>
      <c r="M1558" s="211"/>
      <c r="N1558" s="211"/>
      <c r="O1558" s="212"/>
      <c r="P1558" s="213"/>
      <c r="Q1558" s="195"/>
      <c r="R1558" s="195"/>
      <c r="S1558" s="195"/>
      <c r="T1558" s="180"/>
      <c r="U1558" s="180"/>
      <c r="V1558" s="200"/>
    </row>
    <row r="1559" spans="2:22">
      <c r="B1559" s="206" t="str">
        <f>IF('Formulario PPGR5'!$G1559="","",CONCATENATE('Formulario PPGR5'!$C1559,".",'Formulario PPGR5'!$D1559,".",'Formulario PPGR5'!$E1559,".",'Formulario PPGR5'!$F1559))</f>
        <v/>
      </c>
      <c r="C1559" s="206"/>
      <c r="D1559" s="206" t="str">
        <f>IF('Formulario PPGR5'!$G1559="","",'Formulario PPGR1'!#REF!)</f>
        <v/>
      </c>
      <c r="E1559" s="206" t="str">
        <f>IF('Formulario PPGR5'!$G1559="","",'Formulario PPGR1'!#REF!)</f>
        <v/>
      </c>
      <c r="F1559" s="206" t="str">
        <f>IF('Formulario PPGR5'!$G1559="","",'Formulario PPGR1'!#REF!)</f>
        <v/>
      </c>
      <c r="G1559" s="701"/>
      <c r="H1559" s="701"/>
      <c r="I1559" s="734"/>
      <c r="J1559" s="701"/>
      <c r="K1559" s="698"/>
      <c r="L1559" s="701"/>
      <c r="M1559" s="211"/>
      <c r="N1559" s="211"/>
      <c r="O1559" s="212"/>
      <c r="P1559" s="213"/>
      <c r="Q1559" s="195"/>
      <c r="R1559" s="195"/>
      <c r="S1559" s="195"/>
      <c r="T1559" s="180"/>
      <c r="U1559" s="180"/>
      <c r="V1559" s="200"/>
    </row>
    <row r="1560" spans="2:22">
      <c r="B1560" s="206" t="str">
        <f>IF('Formulario PPGR5'!$G1560="","",CONCATENATE('Formulario PPGR5'!$C1560,".",'Formulario PPGR5'!$D1560,".",'Formulario PPGR5'!$E1560,".",'Formulario PPGR5'!$F1560))</f>
        <v/>
      </c>
      <c r="C1560" s="206"/>
      <c r="D1560" s="206" t="str">
        <f>IF('Formulario PPGR5'!$G1560="","",'Formulario PPGR1'!#REF!)</f>
        <v/>
      </c>
      <c r="E1560" s="206" t="str">
        <f>IF('Formulario PPGR5'!$G1560="","",'Formulario PPGR1'!#REF!)</f>
        <v/>
      </c>
      <c r="F1560" s="206" t="str">
        <f>IF('Formulario PPGR5'!$G1560="","",'Formulario PPGR1'!#REF!)</f>
        <v/>
      </c>
      <c r="G1560" s="701"/>
      <c r="H1560" s="701"/>
      <c r="I1560" s="734"/>
      <c r="J1560" s="701"/>
      <c r="K1560" s="698"/>
      <c r="L1560" s="701"/>
      <c r="M1560" s="211"/>
      <c r="N1560" s="211"/>
      <c r="O1560" s="212"/>
      <c r="P1560" s="213"/>
      <c r="Q1560" s="195"/>
      <c r="R1560" s="195"/>
      <c r="S1560" s="195"/>
      <c r="T1560" s="180"/>
      <c r="U1560" s="180"/>
      <c r="V1560" s="200"/>
    </row>
    <row r="1561" spans="2:22">
      <c r="B1561" s="206" t="str">
        <f>IF('Formulario PPGR5'!$G1561="","",CONCATENATE('Formulario PPGR5'!$C1561,".",'Formulario PPGR5'!$D1561,".",'Formulario PPGR5'!$E1561,".",'Formulario PPGR5'!$F1561))</f>
        <v/>
      </c>
      <c r="C1561" s="206"/>
      <c r="D1561" s="206" t="str">
        <f>IF('Formulario PPGR5'!$G1561="","",'Formulario PPGR1'!#REF!)</f>
        <v/>
      </c>
      <c r="E1561" s="206" t="str">
        <f>IF('Formulario PPGR5'!$G1561="","",'Formulario PPGR1'!#REF!)</f>
        <v/>
      </c>
      <c r="F1561" s="206" t="str">
        <f>IF('Formulario PPGR5'!$G1561="","",'Formulario PPGR1'!#REF!)</f>
        <v/>
      </c>
      <c r="G1561" s="701"/>
      <c r="H1561" s="701"/>
      <c r="I1561" s="734"/>
      <c r="J1561" s="701"/>
      <c r="K1561" s="698"/>
      <c r="L1561" s="701"/>
      <c r="M1561" s="211"/>
      <c r="N1561" s="211"/>
      <c r="O1561" s="212"/>
      <c r="P1561" s="213"/>
      <c r="Q1561" s="195"/>
      <c r="R1561" s="195"/>
      <c r="S1561" s="195"/>
      <c r="T1561" s="180"/>
      <c r="U1561" s="180"/>
      <c r="V1561" s="200"/>
    </row>
    <row r="1562" spans="2:22">
      <c r="B1562" s="206" t="str">
        <f>IF('Formulario PPGR5'!$G1562="","",CONCATENATE('Formulario PPGR5'!$C1562,".",'Formulario PPGR5'!$D1562,".",'Formulario PPGR5'!$E1562,".",'Formulario PPGR5'!$F1562))</f>
        <v/>
      </c>
      <c r="C1562" s="206"/>
      <c r="D1562" s="206" t="str">
        <f>IF('Formulario PPGR5'!$G1562="","",'Formulario PPGR1'!#REF!)</f>
        <v/>
      </c>
      <c r="E1562" s="206" t="str">
        <f>IF('Formulario PPGR5'!$G1562="","",'Formulario PPGR1'!#REF!)</f>
        <v/>
      </c>
      <c r="F1562" s="206" t="str">
        <f>IF('Formulario PPGR5'!$G1562="","",'Formulario PPGR1'!#REF!)</f>
        <v/>
      </c>
      <c r="G1562" s="701"/>
      <c r="H1562" s="701"/>
      <c r="I1562" s="734"/>
      <c r="J1562" s="701"/>
      <c r="K1562" s="698"/>
      <c r="L1562" s="701"/>
      <c r="M1562" s="211"/>
      <c r="N1562" s="211"/>
      <c r="O1562" s="212"/>
      <c r="P1562" s="213"/>
      <c r="Q1562" s="195"/>
      <c r="R1562" s="195"/>
      <c r="S1562" s="195"/>
      <c r="T1562" s="180"/>
      <c r="U1562" s="180"/>
      <c r="V1562" s="200"/>
    </row>
    <row r="1563" spans="2:22">
      <c r="B1563" s="206" t="str">
        <f>IF('Formulario PPGR5'!$G1563="","",CONCATENATE('Formulario PPGR5'!$C1563,".",'Formulario PPGR5'!$D1563,".",'Formulario PPGR5'!$E1563,".",'Formulario PPGR5'!$F1563))</f>
        <v/>
      </c>
      <c r="C1563" s="206"/>
      <c r="D1563" s="206" t="str">
        <f>IF('Formulario PPGR5'!$G1563="","",'Formulario PPGR1'!#REF!)</f>
        <v/>
      </c>
      <c r="E1563" s="206" t="str">
        <f>IF('Formulario PPGR5'!$G1563="","",'Formulario PPGR1'!#REF!)</f>
        <v/>
      </c>
      <c r="F1563" s="206" t="str">
        <f>IF('Formulario PPGR5'!$G1563="","",'Formulario PPGR1'!#REF!)</f>
        <v/>
      </c>
      <c r="G1563" s="701"/>
      <c r="H1563" s="701"/>
      <c r="I1563" s="734"/>
      <c r="J1563" s="701"/>
      <c r="K1563" s="698"/>
      <c r="L1563" s="701"/>
      <c r="M1563" s="211"/>
      <c r="N1563" s="211"/>
      <c r="O1563" s="212"/>
      <c r="P1563" s="213"/>
      <c r="Q1563" s="195"/>
      <c r="R1563" s="195"/>
      <c r="S1563" s="195"/>
      <c r="T1563" s="180"/>
      <c r="U1563" s="180"/>
      <c r="V1563" s="200"/>
    </row>
    <row r="1564" spans="2:22">
      <c r="B1564" s="206" t="str">
        <f>IF('Formulario PPGR5'!$G1564="","",CONCATENATE('Formulario PPGR5'!$C1564,".",'Formulario PPGR5'!$D1564,".",'Formulario PPGR5'!$E1564,".",'Formulario PPGR5'!$F1564))</f>
        <v/>
      </c>
      <c r="C1564" s="206"/>
      <c r="D1564" s="206" t="str">
        <f>IF('Formulario PPGR5'!$G1564="","",'Formulario PPGR1'!#REF!)</f>
        <v/>
      </c>
      <c r="E1564" s="206" t="str">
        <f>IF('Formulario PPGR5'!$G1564="","",'Formulario PPGR1'!#REF!)</f>
        <v/>
      </c>
      <c r="F1564" s="206" t="str">
        <f>IF('Formulario PPGR5'!$G1564="","",'Formulario PPGR1'!#REF!)</f>
        <v/>
      </c>
      <c r="G1564" s="701"/>
      <c r="H1564" s="701"/>
      <c r="I1564" s="734"/>
      <c r="J1564" s="701"/>
      <c r="K1564" s="698"/>
      <c r="L1564" s="701"/>
      <c r="M1564" s="211"/>
      <c r="N1564" s="211"/>
      <c r="O1564" s="212"/>
      <c r="P1564" s="213"/>
      <c r="Q1564" s="195"/>
      <c r="R1564" s="195"/>
      <c r="S1564" s="195"/>
      <c r="T1564" s="180"/>
      <c r="U1564" s="180"/>
      <c r="V1564" s="200"/>
    </row>
    <row r="1565" spans="2:22">
      <c r="B1565" s="206" t="str">
        <f>IF('Formulario PPGR5'!$G1565="","",CONCATENATE('Formulario PPGR5'!$C1565,".",'Formulario PPGR5'!$D1565,".",'Formulario PPGR5'!$E1565,".",'Formulario PPGR5'!$F1565))</f>
        <v/>
      </c>
      <c r="C1565" s="206"/>
      <c r="D1565" s="206" t="str">
        <f>IF('Formulario PPGR5'!$G1565="","",'Formulario PPGR1'!#REF!)</f>
        <v/>
      </c>
      <c r="E1565" s="206" t="str">
        <f>IF('Formulario PPGR5'!$G1565="","",'Formulario PPGR1'!#REF!)</f>
        <v/>
      </c>
      <c r="F1565" s="206" t="str">
        <f>IF('Formulario PPGR5'!$G1565="","",'Formulario PPGR1'!#REF!)</f>
        <v/>
      </c>
      <c r="G1565" s="701"/>
      <c r="H1565" s="701"/>
      <c r="I1565" s="734"/>
      <c r="J1565" s="701"/>
      <c r="K1565" s="698"/>
      <c r="L1565" s="701"/>
      <c r="M1565" s="211"/>
      <c r="N1565" s="211"/>
      <c r="O1565" s="212"/>
      <c r="P1565" s="213"/>
      <c r="Q1565" s="195"/>
      <c r="R1565" s="195"/>
      <c r="S1565" s="195"/>
      <c r="T1565" s="180"/>
      <c r="U1565" s="180"/>
      <c r="V1565" s="200"/>
    </row>
    <row r="1566" spans="2:22">
      <c r="B1566" s="206" t="str">
        <f>IF('Formulario PPGR5'!$G1566="","",CONCATENATE('Formulario PPGR5'!$C1566,".",'Formulario PPGR5'!$D1566,".",'Formulario PPGR5'!$E1566,".",'Formulario PPGR5'!$F1566))</f>
        <v/>
      </c>
      <c r="C1566" s="206"/>
      <c r="D1566" s="206" t="str">
        <f>IF('Formulario PPGR5'!$G1566="","",'Formulario PPGR1'!#REF!)</f>
        <v/>
      </c>
      <c r="E1566" s="206" t="str">
        <f>IF('Formulario PPGR5'!$G1566="","",'Formulario PPGR1'!#REF!)</f>
        <v/>
      </c>
      <c r="F1566" s="206" t="str">
        <f>IF('Formulario PPGR5'!$G1566="","",'Formulario PPGR1'!#REF!)</f>
        <v/>
      </c>
      <c r="G1566" s="701"/>
      <c r="H1566" s="701"/>
      <c r="I1566" s="734"/>
      <c r="J1566" s="701"/>
      <c r="K1566" s="698"/>
      <c r="L1566" s="701"/>
      <c r="M1566" s="211"/>
      <c r="N1566" s="211"/>
      <c r="O1566" s="212"/>
      <c r="P1566" s="213"/>
      <c r="Q1566" s="195"/>
      <c r="R1566" s="195"/>
      <c r="S1566" s="195"/>
      <c r="T1566" s="180"/>
      <c r="U1566" s="180"/>
      <c r="V1566" s="200"/>
    </row>
    <row r="1567" spans="2:22">
      <c r="B1567" s="206" t="str">
        <f>IF('Formulario PPGR5'!$G1567="","",CONCATENATE('Formulario PPGR5'!$C1567,".",'Formulario PPGR5'!$D1567,".",'Formulario PPGR5'!$E1567,".",'Formulario PPGR5'!$F1567))</f>
        <v/>
      </c>
      <c r="C1567" s="206"/>
      <c r="D1567" s="206" t="str">
        <f>IF('Formulario PPGR5'!$G1567="","",'Formulario PPGR1'!#REF!)</f>
        <v/>
      </c>
      <c r="E1567" s="206" t="str">
        <f>IF('Formulario PPGR5'!$G1567="","",'Formulario PPGR1'!#REF!)</f>
        <v/>
      </c>
      <c r="F1567" s="206" t="str">
        <f>IF('Formulario PPGR5'!$G1567="","",'Formulario PPGR1'!#REF!)</f>
        <v/>
      </c>
      <c r="G1567" s="701"/>
      <c r="H1567" s="701"/>
      <c r="I1567" s="734"/>
      <c r="J1567" s="701"/>
      <c r="K1567" s="698"/>
      <c r="L1567" s="701"/>
      <c r="M1567" s="211"/>
      <c r="N1567" s="211"/>
      <c r="O1567" s="212"/>
      <c r="P1567" s="213"/>
      <c r="Q1567" s="195"/>
      <c r="R1567" s="195"/>
      <c r="S1567" s="195"/>
      <c r="T1567" s="180"/>
      <c r="U1567" s="180"/>
      <c r="V1567" s="200"/>
    </row>
    <row r="1568" spans="2:22">
      <c r="B1568" s="206" t="str">
        <f>IF('Formulario PPGR5'!$G1568="","",CONCATENATE('Formulario PPGR5'!$C1568,".",'Formulario PPGR5'!$D1568,".",'Formulario PPGR5'!$E1568,".",'Formulario PPGR5'!$F1568))</f>
        <v/>
      </c>
      <c r="C1568" s="206"/>
      <c r="D1568" s="206" t="str">
        <f>IF('Formulario PPGR5'!$G1568="","",'Formulario PPGR1'!#REF!)</f>
        <v/>
      </c>
      <c r="E1568" s="206" t="str">
        <f>IF('Formulario PPGR5'!$G1568="","",'Formulario PPGR1'!#REF!)</f>
        <v/>
      </c>
      <c r="F1568" s="206" t="str">
        <f>IF('Formulario PPGR5'!$G1568="","",'Formulario PPGR1'!#REF!)</f>
        <v/>
      </c>
      <c r="G1568" s="701"/>
      <c r="H1568" s="701"/>
      <c r="I1568" s="734"/>
      <c r="J1568" s="701"/>
      <c r="K1568" s="698"/>
      <c r="L1568" s="701"/>
      <c r="M1568" s="211"/>
      <c r="N1568" s="211"/>
      <c r="O1568" s="212"/>
      <c r="P1568" s="213"/>
      <c r="Q1568" s="195"/>
      <c r="R1568" s="195"/>
      <c r="S1568" s="195"/>
      <c r="T1568" s="180"/>
      <c r="U1568" s="180"/>
      <c r="V1568" s="200"/>
    </row>
    <row r="1569" spans="2:22">
      <c r="B1569" s="206" t="str">
        <f>IF('Formulario PPGR5'!$G1569="","",CONCATENATE('Formulario PPGR5'!$C1569,".",'Formulario PPGR5'!$D1569,".",'Formulario PPGR5'!$E1569,".",'Formulario PPGR5'!$F1569))</f>
        <v/>
      </c>
      <c r="C1569" s="206"/>
      <c r="D1569" s="206" t="str">
        <f>IF('Formulario PPGR5'!$G1569="","",'Formulario PPGR1'!#REF!)</f>
        <v/>
      </c>
      <c r="E1569" s="206" t="str">
        <f>IF('Formulario PPGR5'!$G1569="","",'Formulario PPGR1'!#REF!)</f>
        <v/>
      </c>
      <c r="F1569" s="206" t="str">
        <f>IF('Formulario PPGR5'!$G1569="","",'Formulario PPGR1'!#REF!)</f>
        <v/>
      </c>
      <c r="G1569" s="701"/>
      <c r="H1569" s="701"/>
      <c r="I1569" s="734"/>
      <c r="J1569" s="701"/>
      <c r="K1569" s="698"/>
      <c r="L1569" s="701"/>
      <c r="M1569" s="211"/>
      <c r="N1569" s="211"/>
      <c r="O1569" s="212"/>
      <c r="P1569" s="213"/>
      <c r="Q1569" s="195"/>
      <c r="R1569" s="195"/>
      <c r="S1569" s="195"/>
      <c r="T1569" s="180"/>
      <c r="U1569" s="180"/>
      <c r="V1569" s="200"/>
    </row>
    <row r="1570" spans="2:22">
      <c r="B1570" s="206" t="str">
        <f>IF('Formulario PPGR5'!$G1570="","",CONCATENATE('Formulario PPGR5'!$C1570,".",'Formulario PPGR5'!$D1570,".",'Formulario PPGR5'!$E1570,".",'Formulario PPGR5'!$F1570))</f>
        <v/>
      </c>
      <c r="C1570" s="206"/>
      <c r="D1570" s="206" t="str">
        <f>IF('Formulario PPGR5'!$G1570="","",'Formulario PPGR1'!#REF!)</f>
        <v/>
      </c>
      <c r="E1570" s="206" t="str">
        <f>IF('Formulario PPGR5'!$G1570="","",'Formulario PPGR1'!#REF!)</f>
        <v/>
      </c>
      <c r="F1570" s="206" t="str">
        <f>IF('Formulario PPGR5'!$G1570="","",'Formulario PPGR1'!#REF!)</f>
        <v/>
      </c>
      <c r="G1570" s="701"/>
      <c r="H1570" s="701"/>
      <c r="I1570" s="734"/>
      <c r="J1570" s="701"/>
      <c r="K1570" s="698"/>
      <c r="L1570" s="701"/>
      <c r="M1570" s="211"/>
      <c r="N1570" s="211"/>
      <c r="O1570" s="212"/>
      <c r="P1570" s="213"/>
      <c r="Q1570" s="195"/>
      <c r="R1570" s="195"/>
      <c r="S1570" s="195"/>
      <c r="T1570" s="180"/>
      <c r="U1570" s="180"/>
      <c r="V1570" s="200"/>
    </row>
    <row r="1571" spans="2:22">
      <c r="B1571" s="206" t="str">
        <f>IF('Formulario PPGR5'!$G1571="","",CONCATENATE('Formulario PPGR5'!$C1571,".",'Formulario PPGR5'!$D1571,".",'Formulario PPGR5'!$E1571,".",'Formulario PPGR5'!$F1571))</f>
        <v/>
      </c>
      <c r="C1571" s="206"/>
      <c r="D1571" s="206" t="str">
        <f>IF('Formulario PPGR5'!$G1571="","",'Formulario PPGR1'!#REF!)</f>
        <v/>
      </c>
      <c r="E1571" s="206" t="str">
        <f>IF('Formulario PPGR5'!$G1571="","",'Formulario PPGR1'!#REF!)</f>
        <v/>
      </c>
      <c r="F1571" s="206" t="str">
        <f>IF('Formulario PPGR5'!$G1571="","",'Formulario PPGR1'!#REF!)</f>
        <v/>
      </c>
      <c r="G1571" s="701"/>
      <c r="H1571" s="701"/>
      <c r="I1571" s="734"/>
      <c r="J1571" s="701"/>
      <c r="K1571" s="698"/>
      <c r="L1571" s="701"/>
      <c r="M1571" s="211"/>
      <c r="N1571" s="211"/>
      <c r="O1571" s="212"/>
      <c r="P1571" s="213"/>
      <c r="Q1571" s="195"/>
      <c r="R1571" s="195"/>
      <c r="S1571" s="195"/>
      <c r="T1571" s="180"/>
      <c r="U1571" s="180"/>
      <c r="V1571" s="200"/>
    </row>
    <row r="1572" spans="2:22">
      <c r="B1572" s="206" t="str">
        <f>IF('Formulario PPGR5'!$G1572="","",CONCATENATE('Formulario PPGR5'!$C1572,".",'Formulario PPGR5'!$D1572,".",'Formulario PPGR5'!$E1572,".",'Formulario PPGR5'!$F1572))</f>
        <v/>
      </c>
      <c r="C1572" s="206"/>
      <c r="D1572" s="206" t="str">
        <f>IF('Formulario PPGR5'!$G1572="","",'Formulario PPGR1'!#REF!)</f>
        <v/>
      </c>
      <c r="E1572" s="206" t="str">
        <f>IF('Formulario PPGR5'!$G1572="","",'Formulario PPGR1'!#REF!)</f>
        <v/>
      </c>
      <c r="F1572" s="206" t="str">
        <f>IF('Formulario PPGR5'!$G1572="","",'Formulario PPGR1'!#REF!)</f>
        <v/>
      </c>
      <c r="G1572" s="701"/>
      <c r="H1572" s="701"/>
      <c r="I1572" s="734"/>
      <c r="J1572" s="701"/>
      <c r="K1572" s="698"/>
      <c r="L1572" s="701"/>
      <c r="M1572" s="211"/>
      <c r="N1572" s="211"/>
      <c r="O1572" s="212"/>
      <c r="P1572" s="213"/>
      <c r="Q1572" s="195"/>
      <c r="R1572" s="195"/>
      <c r="S1572" s="195"/>
      <c r="T1572" s="180"/>
      <c r="U1572" s="180"/>
      <c r="V1572" s="200"/>
    </row>
    <row r="1573" spans="2:22">
      <c r="B1573" s="206" t="str">
        <f>IF('Formulario PPGR5'!$G1573="","",CONCATENATE('Formulario PPGR5'!$C1573,".",'Formulario PPGR5'!$D1573,".",'Formulario PPGR5'!$E1573,".",'Formulario PPGR5'!$F1573))</f>
        <v/>
      </c>
      <c r="C1573" s="206"/>
      <c r="D1573" s="206" t="str">
        <f>IF('Formulario PPGR5'!$G1573="","",'Formulario PPGR1'!#REF!)</f>
        <v/>
      </c>
      <c r="E1573" s="206" t="str">
        <f>IF('Formulario PPGR5'!$G1573="","",'Formulario PPGR1'!#REF!)</f>
        <v/>
      </c>
      <c r="F1573" s="206" t="str">
        <f>IF('Formulario PPGR5'!$G1573="","",'Formulario PPGR1'!#REF!)</f>
        <v/>
      </c>
      <c r="G1573" s="701"/>
      <c r="H1573" s="701"/>
      <c r="I1573" s="734"/>
      <c r="J1573" s="701"/>
      <c r="K1573" s="698"/>
      <c r="L1573" s="701"/>
      <c r="M1573" s="211"/>
      <c r="N1573" s="211"/>
      <c r="O1573" s="212"/>
      <c r="P1573" s="213"/>
      <c r="Q1573" s="195"/>
      <c r="R1573" s="195"/>
      <c r="S1573" s="195"/>
      <c r="T1573" s="180"/>
      <c r="U1573" s="180"/>
      <c r="V1573" s="200"/>
    </row>
    <row r="1574" spans="2:22">
      <c r="B1574" s="206" t="str">
        <f>IF('Formulario PPGR5'!$G1574="","",CONCATENATE('Formulario PPGR5'!$C1574,".",'Formulario PPGR5'!$D1574,".",'Formulario PPGR5'!$E1574,".",'Formulario PPGR5'!$F1574))</f>
        <v/>
      </c>
      <c r="C1574" s="206"/>
      <c r="D1574" s="206" t="str">
        <f>IF('Formulario PPGR5'!$G1574="","",'Formulario PPGR1'!#REF!)</f>
        <v/>
      </c>
      <c r="E1574" s="206" t="str">
        <f>IF('Formulario PPGR5'!$G1574="","",'Formulario PPGR1'!#REF!)</f>
        <v/>
      </c>
      <c r="F1574" s="206" t="str">
        <f>IF('Formulario PPGR5'!$G1574="","",'Formulario PPGR1'!#REF!)</f>
        <v/>
      </c>
      <c r="G1574" s="701"/>
      <c r="H1574" s="701"/>
      <c r="I1574" s="734"/>
      <c r="J1574" s="701"/>
      <c r="K1574" s="698"/>
      <c r="L1574" s="701"/>
      <c r="M1574" s="211"/>
      <c r="N1574" s="211"/>
      <c r="O1574" s="212"/>
      <c r="P1574" s="213"/>
      <c r="Q1574" s="195"/>
      <c r="R1574" s="195"/>
      <c r="S1574" s="195"/>
      <c r="T1574" s="180"/>
      <c r="U1574" s="180"/>
      <c r="V1574" s="200"/>
    </row>
    <row r="1575" spans="2:22">
      <c r="B1575" s="206" t="str">
        <f>IF('Formulario PPGR5'!$G1575="","",CONCATENATE('Formulario PPGR5'!$C1575,".",'Formulario PPGR5'!$D1575,".",'Formulario PPGR5'!$E1575,".",'Formulario PPGR5'!$F1575))</f>
        <v/>
      </c>
      <c r="C1575" s="206"/>
      <c r="D1575" s="206" t="str">
        <f>IF('Formulario PPGR5'!$G1575="","",'Formulario PPGR1'!#REF!)</f>
        <v/>
      </c>
      <c r="E1575" s="206" t="str">
        <f>IF('Formulario PPGR5'!$G1575="","",'Formulario PPGR1'!#REF!)</f>
        <v/>
      </c>
      <c r="F1575" s="206" t="str">
        <f>IF('Formulario PPGR5'!$G1575="","",'Formulario PPGR1'!#REF!)</f>
        <v/>
      </c>
      <c r="G1575" s="701"/>
      <c r="H1575" s="701"/>
      <c r="I1575" s="734"/>
      <c r="J1575" s="701"/>
      <c r="K1575" s="698"/>
      <c r="L1575" s="701"/>
      <c r="M1575" s="211"/>
      <c r="N1575" s="211"/>
      <c r="O1575" s="212"/>
      <c r="P1575" s="213"/>
      <c r="Q1575" s="195"/>
      <c r="R1575" s="195"/>
      <c r="S1575" s="195"/>
      <c r="T1575" s="180"/>
      <c r="U1575" s="180"/>
      <c r="V1575" s="200"/>
    </row>
    <row r="1576" spans="2:22">
      <c r="B1576" s="206" t="str">
        <f>IF('Formulario PPGR5'!$G1576="","",CONCATENATE('Formulario PPGR5'!$C1576,".",'Formulario PPGR5'!$D1576,".",'Formulario PPGR5'!$E1576,".",'Formulario PPGR5'!$F1576))</f>
        <v/>
      </c>
      <c r="C1576" s="206"/>
      <c r="D1576" s="206" t="str">
        <f>IF('Formulario PPGR5'!$G1576="","",'Formulario PPGR1'!#REF!)</f>
        <v/>
      </c>
      <c r="E1576" s="206" t="str">
        <f>IF('Formulario PPGR5'!$G1576="","",'Formulario PPGR1'!#REF!)</f>
        <v/>
      </c>
      <c r="F1576" s="206" t="str">
        <f>IF('Formulario PPGR5'!$G1576="","",'Formulario PPGR1'!#REF!)</f>
        <v/>
      </c>
      <c r="G1576" s="701"/>
      <c r="H1576" s="701"/>
      <c r="I1576" s="734"/>
      <c r="J1576" s="701"/>
      <c r="K1576" s="698"/>
      <c r="L1576" s="701"/>
      <c r="M1576" s="211"/>
      <c r="N1576" s="211"/>
      <c r="O1576" s="212"/>
      <c r="P1576" s="213"/>
      <c r="Q1576" s="195"/>
      <c r="R1576" s="195"/>
      <c r="S1576" s="195"/>
      <c r="T1576" s="180"/>
      <c r="U1576" s="180"/>
      <c r="V1576" s="200"/>
    </row>
    <row r="1577" spans="2:22">
      <c r="B1577" s="206" t="str">
        <f>IF('Formulario PPGR5'!$G1577="","",CONCATENATE('Formulario PPGR5'!$C1577,".",'Formulario PPGR5'!$D1577,".",'Formulario PPGR5'!$E1577,".",'Formulario PPGR5'!$F1577))</f>
        <v/>
      </c>
      <c r="C1577" s="206"/>
      <c r="D1577" s="206" t="str">
        <f>IF('Formulario PPGR5'!$G1577="","",'Formulario PPGR1'!#REF!)</f>
        <v/>
      </c>
      <c r="E1577" s="206" t="str">
        <f>IF('Formulario PPGR5'!$G1577="","",'Formulario PPGR1'!#REF!)</f>
        <v/>
      </c>
      <c r="F1577" s="206" t="str">
        <f>IF('Formulario PPGR5'!$G1577="","",'Formulario PPGR1'!#REF!)</f>
        <v/>
      </c>
      <c r="G1577" s="701"/>
      <c r="H1577" s="701"/>
      <c r="I1577" s="734"/>
      <c r="J1577" s="701"/>
      <c r="K1577" s="698"/>
      <c r="L1577" s="701"/>
      <c r="M1577" s="211"/>
      <c r="N1577" s="211"/>
      <c r="O1577" s="212"/>
      <c r="P1577" s="213"/>
      <c r="Q1577" s="195"/>
      <c r="R1577" s="195"/>
      <c r="S1577" s="195"/>
      <c r="T1577" s="180"/>
      <c r="U1577" s="180"/>
      <c r="V1577" s="200"/>
    </row>
    <row r="1578" spans="2:22">
      <c r="B1578" s="206" t="str">
        <f>IF('Formulario PPGR5'!$G1578="","",CONCATENATE('Formulario PPGR5'!$C1578,".",'Formulario PPGR5'!$D1578,".",'Formulario PPGR5'!$E1578,".",'Formulario PPGR5'!$F1578))</f>
        <v/>
      </c>
      <c r="C1578" s="206"/>
      <c r="D1578" s="206" t="str">
        <f>IF('Formulario PPGR5'!$G1578="","",'Formulario PPGR1'!#REF!)</f>
        <v/>
      </c>
      <c r="E1578" s="206" t="str">
        <f>IF('Formulario PPGR5'!$G1578="","",'Formulario PPGR1'!#REF!)</f>
        <v/>
      </c>
      <c r="F1578" s="206" t="str">
        <f>IF('Formulario PPGR5'!$G1578="","",'Formulario PPGR1'!#REF!)</f>
        <v/>
      </c>
      <c r="G1578" s="701"/>
      <c r="H1578" s="701"/>
      <c r="I1578" s="734"/>
      <c r="J1578" s="701"/>
      <c r="K1578" s="698"/>
      <c r="L1578" s="701"/>
      <c r="M1578" s="211"/>
      <c r="N1578" s="211"/>
      <c r="O1578" s="212"/>
      <c r="P1578" s="213"/>
      <c r="Q1578" s="195"/>
      <c r="R1578" s="195"/>
      <c r="S1578" s="195"/>
      <c r="T1578" s="180"/>
      <c r="U1578" s="180"/>
      <c r="V1578" s="200"/>
    </row>
    <row r="1579" spans="2:22">
      <c r="B1579" s="206" t="str">
        <f>IF('Formulario PPGR5'!$G1579="","",CONCATENATE('Formulario PPGR5'!$C1579,".",'Formulario PPGR5'!$D1579,".",'Formulario PPGR5'!$E1579,".",'Formulario PPGR5'!$F1579))</f>
        <v/>
      </c>
      <c r="C1579" s="206"/>
      <c r="D1579" s="206" t="str">
        <f>IF('Formulario PPGR5'!$G1579="","",'Formulario PPGR1'!#REF!)</f>
        <v/>
      </c>
      <c r="E1579" s="206" t="str">
        <f>IF('Formulario PPGR5'!$G1579="","",'Formulario PPGR1'!#REF!)</f>
        <v/>
      </c>
      <c r="F1579" s="206" t="str">
        <f>IF('Formulario PPGR5'!$G1579="","",'Formulario PPGR1'!#REF!)</f>
        <v/>
      </c>
      <c r="G1579" s="701"/>
      <c r="H1579" s="701"/>
      <c r="I1579" s="734"/>
      <c r="J1579" s="701"/>
      <c r="K1579" s="698"/>
      <c r="L1579" s="701"/>
      <c r="M1579" s="211"/>
      <c r="N1579" s="211"/>
      <c r="O1579" s="212"/>
      <c r="P1579" s="213"/>
      <c r="Q1579" s="195"/>
      <c r="R1579" s="195"/>
      <c r="S1579" s="195"/>
      <c r="T1579" s="180"/>
      <c r="U1579" s="180"/>
      <c r="V1579" s="200"/>
    </row>
    <row r="1580" spans="2:22">
      <c r="B1580" s="206" t="str">
        <f>IF('Formulario PPGR5'!$G1580="","",CONCATENATE('Formulario PPGR5'!$C1580,".",'Formulario PPGR5'!$D1580,".",'Formulario PPGR5'!$E1580,".",'Formulario PPGR5'!$F1580))</f>
        <v/>
      </c>
      <c r="C1580" s="206"/>
      <c r="D1580" s="206" t="str">
        <f>IF('Formulario PPGR5'!$G1580="","",'Formulario PPGR1'!#REF!)</f>
        <v/>
      </c>
      <c r="E1580" s="206" t="str">
        <f>IF('Formulario PPGR5'!$G1580="","",'Formulario PPGR1'!#REF!)</f>
        <v/>
      </c>
      <c r="F1580" s="206" t="str">
        <f>IF('Formulario PPGR5'!$G1580="","",'Formulario PPGR1'!#REF!)</f>
        <v/>
      </c>
      <c r="G1580" s="701"/>
      <c r="H1580" s="701"/>
      <c r="I1580" s="734"/>
      <c r="J1580" s="701"/>
      <c r="K1580" s="698"/>
      <c r="L1580" s="701"/>
      <c r="M1580" s="211"/>
      <c r="N1580" s="211"/>
      <c r="O1580" s="212"/>
      <c r="P1580" s="213"/>
      <c r="Q1580" s="195"/>
      <c r="R1580" s="195"/>
      <c r="S1580" s="195"/>
      <c r="T1580" s="180"/>
      <c r="U1580" s="180"/>
      <c r="V1580" s="200"/>
    </row>
    <row r="1581" spans="2:22">
      <c r="B1581" s="206" t="str">
        <f>IF('Formulario PPGR5'!$G1581="","",CONCATENATE('Formulario PPGR5'!$C1581,".",'Formulario PPGR5'!$D1581,".",'Formulario PPGR5'!$E1581,".",'Formulario PPGR5'!$F1581))</f>
        <v/>
      </c>
      <c r="C1581" s="206"/>
      <c r="D1581" s="206" t="str">
        <f>IF('Formulario PPGR5'!$G1581="","",'Formulario PPGR1'!#REF!)</f>
        <v/>
      </c>
      <c r="E1581" s="206" t="str">
        <f>IF('Formulario PPGR5'!$G1581="","",'Formulario PPGR1'!#REF!)</f>
        <v/>
      </c>
      <c r="F1581" s="206" t="str">
        <f>IF('Formulario PPGR5'!$G1581="","",'Formulario PPGR1'!#REF!)</f>
        <v/>
      </c>
      <c r="G1581" s="701"/>
      <c r="H1581" s="701"/>
      <c r="I1581" s="734"/>
      <c r="J1581" s="701"/>
      <c r="K1581" s="698"/>
      <c r="L1581" s="701"/>
      <c r="M1581" s="211"/>
      <c r="N1581" s="211"/>
      <c r="O1581" s="212"/>
      <c r="P1581" s="213"/>
      <c r="Q1581" s="195"/>
      <c r="R1581" s="195"/>
      <c r="S1581" s="195"/>
      <c r="T1581" s="180"/>
      <c r="U1581" s="180"/>
      <c r="V1581" s="200"/>
    </row>
    <row r="1582" spans="2:22">
      <c r="B1582" s="206" t="str">
        <f>IF('Formulario PPGR5'!$G1582="","",CONCATENATE('Formulario PPGR5'!$C1582,".",'Formulario PPGR5'!$D1582,".",'Formulario PPGR5'!$E1582,".",'Formulario PPGR5'!$F1582))</f>
        <v/>
      </c>
      <c r="C1582" s="206"/>
      <c r="D1582" s="206" t="str">
        <f>IF('Formulario PPGR5'!$G1582="","",'Formulario PPGR1'!#REF!)</f>
        <v/>
      </c>
      <c r="E1582" s="206" t="str">
        <f>IF('Formulario PPGR5'!$G1582="","",'Formulario PPGR1'!#REF!)</f>
        <v/>
      </c>
      <c r="F1582" s="206" t="str">
        <f>IF('Formulario PPGR5'!$G1582="","",'Formulario PPGR1'!#REF!)</f>
        <v/>
      </c>
      <c r="G1582" s="701"/>
      <c r="H1582" s="701"/>
      <c r="I1582" s="734"/>
      <c r="J1582" s="701"/>
      <c r="K1582" s="698"/>
      <c r="L1582" s="701"/>
      <c r="M1582" s="211"/>
      <c r="N1582" s="211"/>
      <c r="O1582" s="212"/>
      <c r="P1582" s="213"/>
      <c r="Q1582" s="195"/>
      <c r="R1582" s="195"/>
      <c r="S1582" s="195"/>
      <c r="T1582" s="180"/>
      <c r="U1582" s="180"/>
      <c r="V1582" s="200"/>
    </row>
    <row r="1583" spans="2:22">
      <c r="B1583" s="206" t="str">
        <f>IF('Formulario PPGR5'!$G1583="","",CONCATENATE('Formulario PPGR5'!$C1583,".",'Formulario PPGR5'!$D1583,".",'Formulario PPGR5'!$E1583,".",'Formulario PPGR5'!$F1583))</f>
        <v/>
      </c>
      <c r="C1583" s="206"/>
      <c r="D1583" s="206" t="str">
        <f>IF('Formulario PPGR5'!$G1583="","",'Formulario PPGR1'!#REF!)</f>
        <v/>
      </c>
      <c r="E1583" s="206" t="str">
        <f>IF('Formulario PPGR5'!$G1583="","",'Formulario PPGR1'!#REF!)</f>
        <v/>
      </c>
      <c r="F1583" s="206" t="str">
        <f>IF('Formulario PPGR5'!$G1583="","",'Formulario PPGR1'!#REF!)</f>
        <v/>
      </c>
      <c r="G1583" s="701"/>
      <c r="H1583" s="701"/>
      <c r="I1583" s="734"/>
      <c r="J1583" s="701"/>
      <c r="K1583" s="698"/>
      <c r="L1583" s="701"/>
      <c r="M1583" s="211"/>
      <c r="N1583" s="211"/>
      <c r="O1583" s="212"/>
      <c r="P1583" s="213"/>
      <c r="Q1583" s="195"/>
      <c r="R1583" s="195"/>
      <c r="S1583" s="195"/>
      <c r="T1583" s="180"/>
      <c r="U1583" s="180"/>
      <c r="V1583" s="200"/>
    </row>
    <row r="1584" spans="2:22">
      <c r="B1584" s="206" t="str">
        <f>IF('Formulario PPGR5'!$G1584="","",CONCATENATE('Formulario PPGR5'!$C1584,".",'Formulario PPGR5'!$D1584,".",'Formulario PPGR5'!$E1584,".",'Formulario PPGR5'!$F1584))</f>
        <v/>
      </c>
      <c r="C1584" s="206"/>
      <c r="D1584" s="206" t="str">
        <f>IF('Formulario PPGR5'!$G1584="","",'Formulario PPGR1'!#REF!)</f>
        <v/>
      </c>
      <c r="E1584" s="206" t="str">
        <f>IF('Formulario PPGR5'!$G1584="","",'Formulario PPGR1'!#REF!)</f>
        <v/>
      </c>
      <c r="F1584" s="206" t="str">
        <f>IF('Formulario PPGR5'!$G1584="","",'Formulario PPGR1'!#REF!)</f>
        <v/>
      </c>
      <c r="G1584" s="701"/>
      <c r="H1584" s="701"/>
      <c r="I1584" s="734"/>
      <c r="J1584" s="701"/>
      <c r="K1584" s="698"/>
      <c r="L1584" s="701"/>
      <c r="M1584" s="211"/>
      <c r="N1584" s="211"/>
      <c r="O1584" s="212"/>
      <c r="P1584" s="213"/>
      <c r="Q1584" s="195"/>
      <c r="R1584" s="195"/>
      <c r="S1584" s="195"/>
      <c r="T1584" s="180"/>
      <c r="U1584" s="180"/>
      <c r="V1584" s="200"/>
    </row>
    <row r="1585" spans="2:22">
      <c r="B1585" s="206" t="str">
        <f>IF('Formulario PPGR5'!$G1585="","",CONCATENATE('Formulario PPGR5'!$C1585,".",'Formulario PPGR5'!$D1585,".",'Formulario PPGR5'!$E1585,".",'Formulario PPGR5'!$F1585))</f>
        <v/>
      </c>
      <c r="C1585" s="206"/>
      <c r="D1585" s="206" t="str">
        <f>IF('Formulario PPGR5'!$G1585="","",'Formulario PPGR1'!#REF!)</f>
        <v/>
      </c>
      <c r="E1585" s="206" t="str">
        <f>IF('Formulario PPGR5'!$G1585="","",'Formulario PPGR1'!#REF!)</f>
        <v/>
      </c>
      <c r="F1585" s="206" t="str">
        <f>IF('Formulario PPGR5'!$G1585="","",'Formulario PPGR1'!#REF!)</f>
        <v/>
      </c>
      <c r="G1585" s="701"/>
      <c r="H1585" s="701"/>
      <c r="I1585" s="734"/>
      <c r="J1585" s="701"/>
      <c r="K1585" s="698"/>
      <c r="L1585" s="701"/>
      <c r="M1585" s="211"/>
      <c r="N1585" s="211"/>
      <c r="O1585" s="212"/>
      <c r="P1585" s="213"/>
      <c r="Q1585" s="195"/>
      <c r="R1585" s="195"/>
      <c r="S1585" s="195"/>
      <c r="T1585" s="180"/>
      <c r="U1585" s="180"/>
      <c r="V1585" s="200"/>
    </row>
    <row r="1586" spans="2:22">
      <c r="B1586" s="206" t="str">
        <f>IF('Formulario PPGR5'!$G1586="","",CONCATENATE('Formulario PPGR5'!$C1586,".",'Formulario PPGR5'!$D1586,".",'Formulario PPGR5'!$E1586,".",'Formulario PPGR5'!$F1586))</f>
        <v/>
      </c>
      <c r="C1586" s="206"/>
      <c r="D1586" s="206" t="str">
        <f>IF('Formulario PPGR5'!$G1586="","",'Formulario PPGR1'!#REF!)</f>
        <v/>
      </c>
      <c r="E1586" s="206" t="str">
        <f>IF('Formulario PPGR5'!$G1586="","",'Formulario PPGR1'!#REF!)</f>
        <v/>
      </c>
      <c r="F1586" s="206" t="str">
        <f>IF('Formulario PPGR5'!$G1586="","",'Formulario PPGR1'!#REF!)</f>
        <v/>
      </c>
      <c r="G1586" s="701"/>
      <c r="H1586" s="701"/>
      <c r="I1586" s="734"/>
      <c r="J1586" s="701"/>
      <c r="K1586" s="698"/>
      <c r="L1586" s="701"/>
      <c r="M1586" s="211"/>
      <c r="N1586" s="211"/>
      <c r="O1586" s="212"/>
      <c r="P1586" s="213"/>
      <c r="Q1586" s="195"/>
      <c r="R1586" s="195"/>
      <c r="S1586" s="195"/>
      <c r="T1586" s="180"/>
      <c r="U1586" s="180"/>
      <c r="V1586" s="200"/>
    </row>
    <row r="1587" spans="2:22">
      <c r="B1587" s="206" t="str">
        <f>IF('Formulario PPGR5'!$G1587="","",CONCATENATE('Formulario PPGR5'!$C1587,".",'Formulario PPGR5'!$D1587,".",'Formulario PPGR5'!$E1587,".",'Formulario PPGR5'!$F1587))</f>
        <v/>
      </c>
      <c r="C1587" s="206"/>
      <c r="D1587" s="206" t="str">
        <f>IF('Formulario PPGR5'!$G1587="","",'Formulario PPGR1'!#REF!)</f>
        <v/>
      </c>
      <c r="E1587" s="206" t="str">
        <f>IF('Formulario PPGR5'!$G1587="","",'Formulario PPGR1'!#REF!)</f>
        <v/>
      </c>
      <c r="F1587" s="206" t="str">
        <f>IF('Formulario PPGR5'!$G1587="","",'Formulario PPGR1'!#REF!)</f>
        <v/>
      </c>
      <c r="G1587" s="701"/>
      <c r="H1587" s="701"/>
      <c r="I1587" s="734"/>
      <c r="J1587" s="701"/>
      <c r="K1587" s="698"/>
      <c r="L1587" s="701"/>
      <c r="M1587" s="211"/>
      <c r="N1587" s="211"/>
      <c r="O1587" s="212"/>
      <c r="P1587" s="213"/>
      <c r="Q1587" s="195"/>
      <c r="R1587" s="195"/>
      <c r="S1587" s="195"/>
      <c r="T1587" s="180"/>
      <c r="U1587" s="180"/>
      <c r="V1587" s="200"/>
    </row>
    <row r="1588" spans="2:22">
      <c r="B1588" s="206" t="str">
        <f>IF('Formulario PPGR5'!$G1588="","",CONCATENATE('Formulario PPGR5'!$C1588,".",'Formulario PPGR5'!$D1588,".",'Formulario PPGR5'!$E1588,".",'Formulario PPGR5'!$F1588))</f>
        <v/>
      </c>
      <c r="C1588" s="206"/>
      <c r="D1588" s="206" t="str">
        <f>IF('Formulario PPGR5'!$G1588="","",'Formulario PPGR1'!#REF!)</f>
        <v/>
      </c>
      <c r="E1588" s="206" t="str">
        <f>IF('Formulario PPGR5'!$G1588="","",'Formulario PPGR1'!#REF!)</f>
        <v/>
      </c>
      <c r="F1588" s="206" t="str">
        <f>IF('Formulario PPGR5'!$G1588="","",'Formulario PPGR1'!#REF!)</f>
        <v/>
      </c>
      <c r="G1588" s="701"/>
      <c r="H1588" s="701"/>
      <c r="I1588" s="734"/>
      <c r="J1588" s="701"/>
      <c r="K1588" s="698"/>
      <c r="L1588" s="701"/>
      <c r="M1588" s="211"/>
      <c r="N1588" s="211"/>
      <c r="O1588" s="212"/>
      <c r="P1588" s="213"/>
      <c r="Q1588" s="195"/>
      <c r="R1588" s="195"/>
      <c r="S1588" s="195"/>
      <c r="T1588" s="180"/>
      <c r="U1588" s="180"/>
      <c r="V1588" s="200"/>
    </row>
    <row r="1589" spans="2:22">
      <c r="B1589" s="206" t="str">
        <f>IF('Formulario PPGR5'!$G1589="","",CONCATENATE('Formulario PPGR5'!$C1589,".",'Formulario PPGR5'!$D1589,".",'Formulario PPGR5'!$E1589,".",'Formulario PPGR5'!$F1589))</f>
        <v/>
      </c>
      <c r="C1589" s="206"/>
      <c r="D1589" s="206" t="str">
        <f>IF('Formulario PPGR5'!$G1589="","",'Formulario PPGR1'!#REF!)</f>
        <v/>
      </c>
      <c r="E1589" s="206" t="str">
        <f>IF('Formulario PPGR5'!$G1589="","",'Formulario PPGR1'!#REF!)</f>
        <v/>
      </c>
      <c r="F1589" s="206" t="str">
        <f>IF('Formulario PPGR5'!$G1589="","",'Formulario PPGR1'!#REF!)</f>
        <v/>
      </c>
      <c r="G1589" s="701"/>
      <c r="H1589" s="701"/>
      <c r="I1589" s="734"/>
      <c r="J1589" s="701"/>
      <c r="K1589" s="698"/>
      <c r="L1589" s="701"/>
      <c r="M1589" s="211"/>
      <c r="N1589" s="211"/>
      <c r="O1589" s="212"/>
      <c r="P1589" s="213"/>
      <c r="Q1589" s="195"/>
      <c r="R1589" s="195"/>
      <c r="S1589" s="195"/>
      <c r="T1589" s="180"/>
      <c r="U1589" s="180"/>
      <c r="V1589" s="200"/>
    </row>
    <row r="1590" spans="2:22">
      <c r="B1590" s="206" t="str">
        <f>IF('Formulario PPGR5'!$G1590="","",CONCATENATE('Formulario PPGR5'!$C1590,".",'Formulario PPGR5'!$D1590,".",'Formulario PPGR5'!$E1590,".",'Formulario PPGR5'!$F1590))</f>
        <v/>
      </c>
      <c r="C1590" s="206"/>
      <c r="D1590" s="206" t="str">
        <f>IF('Formulario PPGR5'!$G1590="","",'Formulario PPGR1'!#REF!)</f>
        <v/>
      </c>
      <c r="E1590" s="206" t="str">
        <f>IF('Formulario PPGR5'!$G1590="","",'Formulario PPGR1'!#REF!)</f>
        <v/>
      </c>
      <c r="F1590" s="206" t="str">
        <f>IF('Formulario PPGR5'!$G1590="","",'Formulario PPGR1'!#REF!)</f>
        <v/>
      </c>
      <c r="G1590" s="701"/>
      <c r="H1590" s="701"/>
      <c r="I1590" s="734"/>
      <c r="J1590" s="701"/>
      <c r="K1590" s="698"/>
      <c r="L1590" s="701"/>
      <c r="M1590" s="211"/>
      <c r="N1590" s="211"/>
      <c r="O1590" s="212"/>
      <c r="P1590" s="213"/>
      <c r="Q1590" s="195"/>
      <c r="R1590" s="195"/>
      <c r="S1590" s="195"/>
      <c r="T1590" s="180"/>
      <c r="U1590" s="180"/>
      <c r="V1590" s="200"/>
    </row>
    <row r="1591" spans="2:22">
      <c r="B1591" s="206" t="str">
        <f>IF('Formulario PPGR5'!$G1591="","",CONCATENATE('Formulario PPGR5'!$C1591,".",'Formulario PPGR5'!$D1591,".",'Formulario PPGR5'!$E1591,".",'Formulario PPGR5'!$F1591))</f>
        <v/>
      </c>
      <c r="C1591" s="206"/>
      <c r="D1591" s="206" t="str">
        <f>IF('Formulario PPGR5'!$G1591="","",'Formulario PPGR1'!#REF!)</f>
        <v/>
      </c>
      <c r="E1591" s="206" t="str">
        <f>IF('Formulario PPGR5'!$G1591="","",'Formulario PPGR1'!#REF!)</f>
        <v/>
      </c>
      <c r="F1591" s="206" t="str">
        <f>IF('Formulario PPGR5'!$G1591="","",'Formulario PPGR1'!#REF!)</f>
        <v/>
      </c>
      <c r="G1591" s="701"/>
      <c r="H1591" s="701"/>
      <c r="I1591" s="734"/>
      <c r="J1591" s="701"/>
      <c r="K1591" s="698"/>
      <c r="L1591" s="701"/>
      <c r="M1591" s="211"/>
      <c r="N1591" s="211"/>
      <c r="O1591" s="212"/>
      <c r="P1591" s="213"/>
      <c r="Q1591" s="195"/>
      <c r="R1591" s="195"/>
      <c r="S1591" s="195"/>
      <c r="T1591" s="180"/>
      <c r="U1591" s="180"/>
      <c r="V1591" s="200"/>
    </row>
    <row r="1592" spans="2:22">
      <c r="B1592" s="206" t="str">
        <f>IF('Formulario PPGR5'!$G1592="","",CONCATENATE('Formulario PPGR5'!$C1592,".",'Formulario PPGR5'!$D1592,".",'Formulario PPGR5'!$E1592,".",'Formulario PPGR5'!$F1592))</f>
        <v/>
      </c>
      <c r="C1592" s="206"/>
      <c r="D1592" s="206" t="str">
        <f>IF('Formulario PPGR5'!$G1592="","",'Formulario PPGR1'!#REF!)</f>
        <v/>
      </c>
      <c r="E1592" s="206" t="str">
        <f>IF('Formulario PPGR5'!$G1592="","",'Formulario PPGR1'!#REF!)</f>
        <v/>
      </c>
      <c r="F1592" s="206" t="str">
        <f>IF('Formulario PPGR5'!$G1592="","",'Formulario PPGR1'!#REF!)</f>
        <v/>
      </c>
      <c r="G1592" s="701"/>
      <c r="H1592" s="701"/>
      <c r="I1592" s="734"/>
      <c r="J1592" s="701"/>
      <c r="K1592" s="698"/>
      <c r="L1592" s="701"/>
      <c r="M1592" s="211"/>
      <c r="N1592" s="211"/>
      <c r="O1592" s="212"/>
      <c r="P1592" s="213"/>
      <c r="Q1592" s="195"/>
      <c r="R1592" s="195"/>
      <c r="S1592" s="195"/>
      <c r="T1592" s="180"/>
      <c r="U1592" s="180"/>
      <c r="V1592" s="200"/>
    </row>
    <row r="1593" spans="2:22">
      <c r="B1593" s="206" t="str">
        <f>IF('Formulario PPGR5'!$G1593="","",CONCATENATE('Formulario PPGR5'!$C1593,".",'Formulario PPGR5'!$D1593,".",'Formulario PPGR5'!$E1593,".",'Formulario PPGR5'!$F1593))</f>
        <v/>
      </c>
      <c r="C1593" s="206"/>
      <c r="D1593" s="206" t="str">
        <f>IF('Formulario PPGR5'!$G1593="","",'Formulario PPGR1'!#REF!)</f>
        <v/>
      </c>
      <c r="E1593" s="206" t="str">
        <f>IF('Formulario PPGR5'!$G1593="","",'Formulario PPGR1'!#REF!)</f>
        <v/>
      </c>
      <c r="F1593" s="206" t="str">
        <f>IF('Formulario PPGR5'!$G1593="","",'Formulario PPGR1'!#REF!)</f>
        <v/>
      </c>
      <c r="G1593" s="701"/>
      <c r="H1593" s="701"/>
      <c r="I1593" s="734"/>
      <c r="J1593" s="701"/>
      <c r="K1593" s="698"/>
      <c r="L1593" s="701"/>
      <c r="M1593" s="211"/>
      <c r="N1593" s="211"/>
      <c r="O1593" s="212"/>
      <c r="P1593" s="213"/>
      <c r="Q1593" s="195"/>
      <c r="R1593" s="195"/>
      <c r="S1593" s="195"/>
      <c r="T1593" s="180"/>
      <c r="U1593" s="180"/>
      <c r="V1593" s="200"/>
    </row>
    <row r="1594" spans="2:22">
      <c r="B1594" s="206" t="str">
        <f>IF('Formulario PPGR5'!$G1594="","",CONCATENATE('Formulario PPGR5'!$C1594,".",'Formulario PPGR5'!$D1594,".",'Formulario PPGR5'!$E1594,".",'Formulario PPGR5'!$F1594))</f>
        <v/>
      </c>
      <c r="C1594" s="206"/>
      <c r="D1594" s="206" t="str">
        <f>IF('Formulario PPGR5'!$G1594="","",'Formulario PPGR1'!#REF!)</f>
        <v/>
      </c>
      <c r="E1594" s="206" t="str">
        <f>IF('Formulario PPGR5'!$G1594="","",'Formulario PPGR1'!#REF!)</f>
        <v/>
      </c>
      <c r="F1594" s="206" t="str">
        <f>IF('Formulario PPGR5'!$G1594="","",'Formulario PPGR1'!#REF!)</f>
        <v/>
      </c>
      <c r="G1594" s="701"/>
      <c r="H1594" s="701"/>
      <c r="I1594" s="734"/>
      <c r="J1594" s="701"/>
      <c r="K1594" s="698"/>
      <c r="L1594" s="701"/>
      <c r="M1594" s="211"/>
      <c r="N1594" s="211"/>
      <c r="O1594" s="212"/>
      <c r="P1594" s="213"/>
      <c r="Q1594" s="195"/>
      <c r="R1594" s="195"/>
      <c r="S1594" s="195"/>
      <c r="T1594" s="180"/>
      <c r="U1594" s="180"/>
      <c r="V1594" s="200"/>
    </row>
    <row r="1595" spans="2:22">
      <c r="B1595" s="206" t="str">
        <f>IF('Formulario PPGR5'!$G1595="","",CONCATENATE('Formulario PPGR5'!$C1595,".",'Formulario PPGR5'!$D1595,".",'Formulario PPGR5'!$E1595,".",'Formulario PPGR5'!$F1595))</f>
        <v/>
      </c>
      <c r="C1595" s="206"/>
      <c r="D1595" s="206" t="str">
        <f>IF('Formulario PPGR5'!$G1595="","",'Formulario PPGR1'!#REF!)</f>
        <v/>
      </c>
      <c r="E1595" s="206" t="str">
        <f>IF('Formulario PPGR5'!$G1595="","",'Formulario PPGR1'!#REF!)</f>
        <v/>
      </c>
      <c r="F1595" s="206" t="str">
        <f>IF('Formulario PPGR5'!$G1595="","",'Formulario PPGR1'!#REF!)</f>
        <v/>
      </c>
      <c r="G1595" s="701"/>
      <c r="H1595" s="701"/>
      <c r="I1595" s="734"/>
      <c r="J1595" s="701"/>
      <c r="K1595" s="698"/>
      <c r="L1595" s="701"/>
      <c r="M1595" s="211"/>
      <c r="N1595" s="211"/>
      <c r="O1595" s="212"/>
      <c r="P1595" s="213"/>
      <c r="Q1595" s="195"/>
      <c r="R1595" s="195"/>
      <c r="S1595" s="195"/>
      <c r="T1595" s="180"/>
      <c r="U1595" s="180"/>
      <c r="V1595" s="200"/>
    </row>
    <row r="1596" spans="2:22">
      <c r="B1596" s="206" t="str">
        <f>IF('Formulario PPGR5'!$G1596="","",CONCATENATE('Formulario PPGR5'!$C1596,".",'Formulario PPGR5'!$D1596,".",'Formulario PPGR5'!$E1596,".",'Formulario PPGR5'!$F1596))</f>
        <v/>
      </c>
      <c r="C1596" s="206"/>
      <c r="D1596" s="206" t="str">
        <f>IF('Formulario PPGR5'!$G1596="","",'Formulario PPGR1'!#REF!)</f>
        <v/>
      </c>
      <c r="E1596" s="206" t="str">
        <f>IF('Formulario PPGR5'!$G1596="","",'Formulario PPGR1'!#REF!)</f>
        <v/>
      </c>
      <c r="F1596" s="206" t="str">
        <f>IF('Formulario PPGR5'!$G1596="","",'Formulario PPGR1'!#REF!)</f>
        <v/>
      </c>
      <c r="G1596" s="701"/>
      <c r="H1596" s="701"/>
      <c r="I1596" s="734"/>
      <c r="J1596" s="701"/>
      <c r="K1596" s="698"/>
      <c r="L1596" s="701"/>
      <c r="M1596" s="211"/>
      <c r="N1596" s="211"/>
      <c r="O1596" s="212"/>
      <c r="P1596" s="213"/>
      <c r="Q1596" s="195"/>
      <c r="R1596" s="195"/>
      <c r="S1596" s="195"/>
      <c r="T1596" s="180"/>
      <c r="U1596" s="180"/>
      <c r="V1596" s="200"/>
    </row>
    <row r="1597" spans="2:22">
      <c r="B1597" s="206" t="str">
        <f>IF('Formulario PPGR5'!$G1597="","",CONCATENATE('Formulario PPGR5'!$C1597,".",'Formulario PPGR5'!$D1597,".",'Formulario PPGR5'!$E1597,".",'Formulario PPGR5'!$F1597))</f>
        <v/>
      </c>
      <c r="C1597" s="206"/>
      <c r="D1597" s="206" t="str">
        <f>IF('Formulario PPGR5'!$G1597="","",'Formulario PPGR1'!#REF!)</f>
        <v/>
      </c>
      <c r="E1597" s="206" t="str">
        <f>IF('Formulario PPGR5'!$G1597="","",'Formulario PPGR1'!#REF!)</f>
        <v/>
      </c>
      <c r="F1597" s="206" t="str">
        <f>IF('Formulario PPGR5'!$G1597="","",'Formulario PPGR1'!#REF!)</f>
        <v/>
      </c>
      <c r="G1597" s="701"/>
      <c r="H1597" s="701"/>
      <c r="I1597" s="734"/>
      <c r="J1597" s="701"/>
      <c r="K1597" s="698"/>
      <c r="L1597" s="701"/>
      <c r="M1597" s="211"/>
      <c r="N1597" s="211"/>
      <c r="O1597" s="212"/>
      <c r="P1597" s="213"/>
      <c r="Q1597" s="195"/>
      <c r="R1597" s="195"/>
      <c r="S1597" s="195"/>
      <c r="T1597" s="180"/>
      <c r="U1597" s="180"/>
      <c r="V1597" s="200"/>
    </row>
    <row r="1598" spans="2:22">
      <c r="B1598" s="206" t="str">
        <f>IF('Formulario PPGR5'!$G1598="","",CONCATENATE('Formulario PPGR5'!$C1598,".",'Formulario PPGR5'!$D1598,".",'Formulario PPGR5'!$E1598,".",'Formulario PPGR5'!$F1598))</f>
        <v/>
      </c>
      <c r="C1598" s="206"/>
      <c r="D1598" s="206" t="str">
        <f>IF('Formulario PPGR5'!$G1598="","",'Formulario PPGR1'!#REF!)</f>
        <v/>
      </c>
      <c r="E1598" s="206" t="str">
        <f>IF('Formulario PPGR5'!$G1598="","",'Formulario PPGR1'!#REF!)</f>
        <v/>
      </c>
      <c r="F1598" s="206" t="str">
        <f>IF('Formulario PPGR5'!$G1598="","",'Formulario PPGR1'!#REF!)</f>
        <v/>
      </c>
      <c r="G1598" s="701"/>
      <c r="H1598" s="701"/>
      <c r="I1598" s="734"/>
      <c r="J1598" s="701"/>
      <c r="K1598" s="698"/>
      <c r="L1598" s="701"/>
      <c r="M1598" s="211"/>
      <c r="N1598" s="211"/>
      <c r="O1598" s="212"/>
      <c r="P1598" s="213"/>
      <c r="Q1598" s="195"/>
      <c r="R1598" s="195"/>
      <c r="S1598" s="195"/>
      <c r="T1598" s="180"/>
      <c r="U1598" s="180"/>
      <c r="V1598" s="200"/>
    </row>
    <row r="1599" spans="2:22">
      <c r="B1599" s="206" t="str">
        <f>IF('Formulario PPGR5'!$G1599="","",CONCATENATE('Formulario PPGR5'!$C1599,".",'Formulario PPGR5'!$D1599,".",'Formulario PPGR5'!$E1599,".",'Formulario PPGR5'!$F1599))</f>
        <v/>
      </c>
      <c r="C1599" s="206"/>
      <c r="D1599" s="206" t="str">
        <f>IF('Formulario PPGR5'!$G1599="","",'Formulario PPGR1'!#REF!)</f>
        <v/>
      </c>
      <c r="E1599" s="206" t="str">
        <f>IF('Formulario PPGR5'!$G1599="","",'Formulario PPGR1'!#REF!)</f>
        <v/>
      </c>
      <c r="F1599" s="206" t="str">
        <f>IF('Formulario PPGR5'!$G1599="","",'Formulario PPGR1'!#REF!)</f>
        <v/>
      </c>
      <c r="G1599" s="701"/>
      <c r="H1599" s="701"/>
      <c r="I1599" s="734"/>
      <c r="J1599" s="701"/>
      <c r="K1599" s="698"/>
      <c r="L1599" s="701"/>
      <c r="M1599" s="211"/>
      <c r="N1599" s="211"/>
      <c r="O1599" s="212"/>
      <c r="P1599" s="213"/>
      <c r="Q1599" s="195"/>
      <c r="R1599" s="195"/>
      <c r="S1599" s="195"/>
      <c r="T1599" s="180"/>
      <c r="U1599" s="180"/>
      <c r="V1599" s="200"/>
    </row>
    <row r="1600" spans="2:22">
      <c r="B1600" s="206" t="str">
        <f>IF('Formulario PPGR5'!$G1600="","",CONCATENATE('Formulario PPGR5'!$C1600,".",'Formulario PPGR5'!$D1600,".",'Formulario PPGR5'!$E1600,".",'Formulario PPGR5'!$F1600))</f>
        <v/>
      </c>
      <c r="C1600" s="206"/>
      <c r="D1600" s="206" t="str">
        <f>IF('Formulario PPGR5'!$G1600="","",'Formulario PPGR1'!#REF!)</f>
        <v/>
      </c>
      <c r="E1600" s="206" t="str">
        <f>IF('Formulario PPGR5'!$G1600="","",'Formulario PPGR1'!#REF!)</f>
        <v/>
      </c>
      <c r="F1600" s="206" t="str">
        <f>IF('Formulario PPGR5'!$G1600="","",'Formulario PPGR1'!#REF!)</f>
        <v/>
      </c>
      <c r="G1600" s="701"/>
      <c r="H1600" s="701"/>
      <c r="I1600" s="734"/>
      <c r="J1600" s="701"/>
      <c r="K1600" s="698"/>
      <c r="L1600" s="701"/>
      <c r="M1600" s="211"/>
      <c r="N1600" s="211"/>
      <c r="O1600" s="212"/>
      <c r="P1600" s="213"/>
      <c r="Q1600" s="195"/>
      <c r="R1600" s="195"/>
      <c r="S1600" s="195"/>
      <c r="T1600" s="180"/>
      <c r="U1600" s="180"/>
      <c r="V1600" s="200"/>
    </row>
    <row r="1601" spans="2:22">
      <c r="B1601" s="206" t="str">
        <f>IF('Formulario PPGR5'!$G1601="","",CONCATENATE('Formulario PPGR5'!$C1601,".",'Formulario PPGR5'!$D1601,".",'Formulario PPGR5'!$E1601,".",'Formulario PPGR5'!$F1601))</f>
        <v/>
      </c>
      <c r="C1601" s="206"/>
      <c r="D1601" s="206" t="str">
        <f>IF('Formulario PPGR5'!$G1601="","",'Formulario PPGR1'!#REF!)</f>
        <v/>
      </c>
      <c r="E1601" s="206" t="str">
        <f>IF('Formulario PPGR5'!$G1601="","",'Formulario PPGR1'!#REF!)</f>
        <v/>
      </c>
      <c r="F1601" s="206" t="str">
        <f>IF('Formulario PPGR5'!$G1601="","",'Formulario PPGR1'!#REF!)</f>
        <v/>
      </c>
      <c r="G1601" s="701"/>
      <c r="H1601" s="701"/>
      <c r="I1601" s="734"/>
      <c r="J1601" s="701"/>
      <c r="K1601" s="698"/>
      <c r="L1601" s="701"/>
      <c r="M1601" s="211"/>
      <c r="N1601" s="211"/>
      <c r="O1601" s="212"/>
      <c r="P1601" s="213"/>
      <c r="Q1601" s="195"/>
      <c r="R1601" s="195"/>
      <c r="S1601" s="195"/>
      <c r="T1601" s="180"/>
      <c r="U1601" s="180"/>
      <c r="V1601" s="200"/>
    </row>
    <row r="1602" spans="2:22">
      <c r="B1602" s="206" t="str">
        <f>IF('Formulario PPGR5'!$G1602="","",CONCATENATE('Formulario PPGR5'!$C1602,".",'Formulario PPGR5'!$D1602,".",'Formulario PPGR5'!$E1602,".",'Formulario PPGR5'!$F1602))</f>
        <v/>
      </c>
      <c r="C1602" s="206"/>
      <c r="D1602" s="206" t="str">
        <f>IF('Formulario PPGR5'!$G1602="","",'Formulario PPGR1'!#REF!)</f>
        <v/>
      </c>
      <c r="E1602" s="206" t="str">
        <f>IF('Formulario PPGR5'!$G1602="","",'Formulario PPGR1'!#REF!)</f>
        <v/>
      </c>
      <c r="F1602" s="206" t="str">
        <f>IF('Formulario PPGR5'!$G1602="","",'Formulario PPGR1'!#REF!)</f>
        <v/>
      </c>
      <c r="G1602" s="701"/>
      <c r="H1602" s="701"/>
      <c r="I1602" s="734"/>
      <c r="J1602" s="701"/>
      <c r="K1602" s="698"/>
      <c r="L1602" s="701"/>
      <c r="M1602" s="211"/>
      <c r="N1602" s="211"/>
      <c r="O1602" s="212"/>
      <c r="P1602" s="213"/>
      <c r="Q1602" s="195"/>
      <c r="R1602" s="195"/>
      <c r="S1602" s="195"/>
      <c r="T1602" s="180"/>
      <c r="U1602" s="180"/>
      <c r="V1602" s="200"/>
    </row>
    <row r="1603" spans="2:22">
      <c r="B1603" s="206" t="str">
        <f>IF('Formulario PPGR5'!$G1603="","",CONCATENATE('Formulario PPGR5'!$C1603,".",'Formulario PPGR5'!$D1603,".",'Formulario PPGR5'!$E1603,".",'Formulario PPGR5'!$F1603))</f>
        <v/>
      </c>
      <c r="C1603" s="206"/>
      <c r="D1603" s="206" t="str">
        <f>IF('Formulario PPGR5'!$G1603="","",'Formulario PPGR1'!#REF!)</f>
        <v/>
      </c>
      <c r="E1603" s="206" t="str">
        <f>IF('Formulario PPGR5'!$G1603="","",'Formulario PPGR1'!#REF!)</f>
        <v/>
      </c>
      <c r="F1603" s="206" t="str">
        <f>IF('Formulario PPGR5'!$G1603="","",'Formulario PPGR1'!#REF!)</f>
        <v/>
      </c>
      <c r="G1603" s="701"/>
      <c r="H1603" s="701"/>
      <c r="I1603" s="734"/>
      <c r="J1603" s="701"/>
      <c r="K1603" s="698"/>
      <c r="L1603" s="701"/>
      <c r="M1603" s="211"/>
      <c r="N1603" s="211"/>
      <c r="O1603" s="212"/>
      <c r="P1603" s="213"/>
      <c r="Q1603" s="195"/>
      <c r="R1603" s="195"/>
      <c r="S1603" s="195"/>
      <c r="T1603" s="180"/>
      <c r="U1603" s="180"/>
      <c r="V1603" s="200"/>
    </row>
    <row r="1604" spans="2:22">
      <c r="B1604" s="206" t="str">
        <f>IF('Formulario PPGR5'!$G1604="","",CONCATENATE('Formulario PPGR5'!$C1604,".",'Formulario PPGR5'!$D1604,".",'Formulario PPGR5'!$E1604,".",'Formulario PPGR5'!$F1604))</f>
        <v/>
      </c>
      <c r="C1604" s="206"/>
      <c r="D1604" s="206" t="str">
        <f>IF('Formulario PPGR5'!$G1604="","",'Formulario PPGR1'!#REF!)</f>
        <v/>
      </c>
      <c r="E1604" s="206" t="str">
        <f>IF('Formulario PPGR5'!$G1604="","",'Formulario PPGR1'!#REF!)</f>
        <v/>
      </c>
      <c r="F1604" s="206" t="str">
        <f>IF('Formulario PPGR5'!$G1604="","",'Formulario PPGR1'!#REF!)</f>
        <v/>
      </c>
      <c r="G1604" s="701"/>
      <c r="H1604" s="701"/>
      <c r="I1604" s="734"/>
      <c r="J1604" s="701"/>
      <c r="K1604" s="698"/>
      <c r="L1604" s="701"/>
      <c r="M1604" s="211"/>
      <c r="N1604" s="211"/>
      <c r="O1604" s="212"/>
      <c r="P1604" s="213"/>
      <c r="Q1604" s="195"/>
      <c r="R1604" s="195"/>
      <c r="S1604" s="195"/>
      <c r="T1604" s="180"/>
      <c r="U1604" s="180"/>
      <c r="V1604" s="200"/>
    </row>
    <row r="1605" spans="2:22">
      <c r="B1605" s="206" t="str">
        <f>IF('Formulario PPGR5'!$G1605="","",CONCATENATE('Formulario PPGR5'!$C1605,".",'Formulario PPGR5'!$D1605,".",'Formulario PPGR5'!$E1605,".",'Formulario PPGR5'!$F1605))</f>
        <v/>
      </c>
      <c r="C1605" s="206"/>
      <c r="D1605" s="206" t="str">
        <f>IF('Formulario PPGR5'!$G1605="","",'Formulario PPGR1'!#REF!)</f>
        <v/>
      </c>
      <c r="E1605" s="206" t="str">
        <f>IF('Formulario PPGR5'!$G1605="","",'Formulario PPGR1'!#REF!)</f>
        <v/>
      </c>
      <c r="F1605" s="206" t="str">
        <f>IF('Formulario PPGR5'!$G1605="","",'Formulario PPGR1'!#REF!)</f>
        <v/>
      </c>
      <c r="G1605" s="701"/>
      <c r="H1605" s="701"/>
      <c r="I1605" s="734"/>
      <c r="J1605" s="701"/>
      <c r="K1605" s="698"/>
      <c r="L1605" s="701"/>
      <c r="M1605" s="211"/>
      <c r="N1605" s="211"/>
      <c r="O1605" s="212"/>
      <c r="P1605" s="213"/>
      <c r="Q1605" s="195"/>
      <c r="R1605" s="195"/>
      <c r="S1605" s="195"/>
      <c r="T1605" s="180"/>
      <c r="U1605" s="180"/>
      <c r="V1605" s="200"/>
    </row>
    <row r="1606" spans="2:22">
      <c r="B1606" s="206" t="str">
        <f>IF('Formulario PPGR5'!$G1606="","",CONCATENATE('Formulario PPGR5'!$C1606,".",'Formulario PPGR5'!$D1606,".",'Formulario PPGR5'!$E1606,".",'Formulario PPGR5'!$F1606))</f>
        <v/>
      </c>
      <c r="C1606" s="206"/>
      <c r="D1606" s="206" t="str">
        <f>IF('Formulario PPGR5'!$G1606="","",'Formulario PPGR1'!#REF!)</f>
        <v/>
      </c>
      <c r="E1606" s="206" t="str">
        <f>IF('Formulario PPGR5'!$G1606="","",'Formulario PPGR1'!#REF!)</f>
        <v/>
      </c>
      <c r="F1606" s="206" t="str">
        <f>IF('Formulario PPGR5'!$G1606="","",'Formulario PPGR1'!#REF!)</f>
        <v/>
      </c>
      <c r="G1606" s="701"/>
      <c r="H1606" s="701"/>
      <c r="I1606" s="734"/>
      <c r="J1606" s="701"/>
      <c r="K1606" s="698"/>
      <c r="L1606" s="701"/>
      <c r="M1606" s="211"/>
      <c r="N1606" s="211"/>
      <c r="O1606" s="212"/>
      <c r="P1606" s="213"/>
      <c r="Q1606" s="195"/>
      <c r="R1606" s="195"/>
      <c r="S1606" s="195"/>
      <c r="T1606" s="180"/>
      <c r="U1606" s="180"/>
      <c r="V1606" s="200"/>
    </row>
    <row r="1607" spans="2:22">
      <c r="B1607" s="206" t="str">
        <f>IF('Formulario PPGR5'!$G1607="","",CONCATENATE('Formulario PPGR5'!$C1607,".",'Formulario PPGR5'!$D1607,".",'Formulario PPGR5'!$E1607,".",'Formulario PPGR5'!$F1607))</f>
        <v/>
      </c>
      <c r="C1607" s="206"/>
      <c r="D1607" s="206" t="str">
        <f>IF('Formulario PPGR5'!$G1607="","",'Formulario PPGR1'!#REF!)</f>
        <v/>
      </c>
      <c r="E1607" s="206" t="str">
        <f>IF('Formulario PPGR5'!$G1607="","",'Formulario PPGR1'!#REF!)</f>
        <v/>
      </c>
      <c r="F1607" s="206" t="str">
        <f>IF('Formulario PPGR5'!$G1607="","",'Formulario PPGR1'!#REF!)</f>
        <v/>
      </c>
      <c r="G1607" s="701"/>
      <c r="H1607" s="701"/>
      <c r="I1607" s="734"/>
      <c r="J1607" s="701"/>
      <c r="K1607" s="698"/>
      <c r="L1607" s="701"/>
      <c r="M1607" s="211"/>
      <c r="N1607" s="211"/>
      <c r="O1607" s="212"/>
      <c r="P1607" s="213"/>
      <c r="Q1607" s="195"/>
      <c r="R1607" s="195"/>
      <c r="S1607" s="195"/>
      <c r="T1607" s="180"/>
      <c r="U1607" s="180"/>
      <c r="V1607" s="200"/>
    </row>
    <row r="1608" spans="2:22">
      <c r="B1608" s="206" t="str">
        <f>IF('Formulario PPGR5'!$G1608="","",CONCATENATE('Formulario PPGR5'!$C1608,".",'Formulario PPGR5'!$D1608,".",'Formulario PPGR5'!$E1608,".",'Formulario PPGR5'!$F1608))</f>
        <v/>
      </c>
      <c r="C1608" s="206"/>
      <c r="D1608" s="206" t="str">
        <f>IF('Formulario PPGR5'!$G1608="","",'Formulario PPGR1'!#REF!)</f>
        <v/>
      </c>
      <c r="E1608" s="206" t="str">
        <f>IF('Formulario PPGR5'!$G1608="","",'Formulario PPGR1'!#REF!)</f>
        <v/>
      </c>
      <c r="F1608" s="206" t="str">
        <f>IF('Formulario PPGR5'!$G1608="","",'Formulario PPGR1'!#REF!)</f>
        <v/>
      </c>
      <c r="G1608" s="701"/>
      <c r="H1608" s="701"/>
      <c r="I1608" s="734"/>
      <c r="J1608" s="701"/>
      <c r="K1608" s="698"/>
      <c r="L1608" s="701"/>
      <c r="M1608" s="211"/>
      <c r="N1608" s="211"/>
      <c r="O1608" s="212"/>
      <c r="P1608" s="213"/>
      <c r="Q1608" s="195"/>
      <c r="R1608" s="195"/>
      <c r="S1608" s="195"/>
      <c r="T1608" s="180"/>
      <c r="U1608" s="180"/>
      <c r="V1608" s="200"/>
    </row>
    <row r="1609" spans="2:22">
      <c r="B1609" s="206" t="str">
        <f>IF('Formulario PPGR5'!$G1609="","",CONCATENATE('Formulario PPGR5'!$C1609,".",'Formulario PPGR5'!$D1609,".",'Formulario PPGR5'!$E1609,".",'Formulario PPGR5'!$F1609))</f>
        <v/>
      </c>
      <c r="C1609" s="206"/>
      <c r="D1609" s="206" t="str">
        <f>IF('Formulario PPGR5'!$G1609="","",'Formulario PPGR1'!#REF!)</f>
        <v/>
      </c>
      <c r="E1609" s="206" t="str">
        <f>IF('Formulario PPGR5'!$G1609="","",'Formulario PPGR1'!#REF!)</f>
        <v/>
      </c>
      <c r="F1609" s="206" t="str">
        <f>IF('Formulario PPGR5'!$G1609="","",'Formulario PPGR1'!#REF!)</f>
        <v/>
      </c>
      <c r="G1609" s="701"/>
      <c r="H1609" s="701"/>
      <c r="I1609" s="734"/>
      <c r="J1609" s="701"/>
      <c r="K1609" s="698"/>
      <c r="L1609" s="701"/>
      <c r="M1609" s="211"/>
      <c r="N1609" s="211"/>
      <c r="O1609" s="212"/>
      <c r="P1609" s="213"/>
      <c r="Q1609" s="195"/>
      <c r="R1609" s="195"/>
      <c r="S1609" s="195"/>
      <c r="T1609" s="180"/>
      <c r="U1609" s="180"/>
      <c r="V1609" s="200"/>
    </row>
    <row r="1610" spans="2:22">
      <c r="B1610" s="206" t="str">
        <f>IF('Formulario PPGR5'!$G1610="","",CONCATENATE('Formulario PPGR5'!$C1610,".",'Formulario PPGR5'!$D1610,".",'Formulario PPGR5'!$E1610,".",'Formulario PPGR5'!$F1610))</f>
        <v/>
      </c>
      <c r="C1610" s="206"/>
      <c r="D1610" s="206" t="str">
        <f>IF('Formulario PPGR5'!$G1610="","",'Formulario PPGR1'!#REF!)</f>
        <v/>
      </c>
      <c r="E1610" s="206" t="str">
        <f>IF('Formulario PPGR5'!$G1610="","",'Formulario PPGR1'!#REF!)</f>
        <v/>
      </c>
      <c r="F1610" s="206" t="str">
        <f>IF('Formulario PPGR5'!$G1610="","",'Formulario PPGR1'!#REF!)</f>
        <v/>
      </c>
      <c r="G1610" s="701"/>
      <c r="H1610" s="701"/>
      <c r="I1610" s="734"/>
      <c r="J1610" s="701"/>
      <c r="K1610" s="698"/>
      <c r="L1610" s="701"/>
      <c r="M1610" s="211"/>
      <c r="N1610" s="211"/>
      <c r="O1610" s="212"/>
      <c r="P1610" s="213"/>
      <c r="Q1610" s="195"/>
      <c r="R1610" s="195"/>
      <c r="S1610" s="195"/>
      <c r="T1610" s="180"/>
      <c r="U1610" s="180"/>
      <c r="V1610" s="200"/>
    </row>
    <row r="1611" spans="2:22">
      <c r="B1611" s="206" t="str">
        <f>IF('Formulario PPGR5'!$G1611="","",CONCATENATE('Formulario PPGR5'!$C1611,".",'Formulario PPGR5'!$D1611,".",'Formulario PPGR5'!$E1611,".",'Formulario PPGR5'!$F1611))</f>
        <v/>
      </c>
      <c r="C1611" s="206"/>
      <c r="D1611" s="206" t="str">
        <f>IF('Formulario PPGR5'!$G1611="","",'Formulario PPGR1'!#REF!)</f>
        <v/>
      </c>
      <c r="E1611" s="206" t="str">
        <f>IF('Formulario PPGR5'!$G1611="","",'Formulario PPGR1'!#REF!)</f>
        <v/>
      </c>
      <c r="F1611" s="206" t="str">
        <f>IF('Formulario PPGR5'!$G1611="","",'Formulario PPGR1'!#REF!)</f>
        <v/>
      </c>
      <c r="G1611" s="701"/>
      <c r="H1611" s="701"/>
      <c r="I1611" s="734"/>
      <c r="J1611" s="701"/>
      <c r="K1611" s="698"/>
      <c r="L1611" s="701"/>
      <c r="M1611" s="211"/>
      <c r="N1611" s="211"/>
      <c r="O1611" s="212"/>
      <c r="P1611" s="213"/>
      <c r="Q1611" s="195"/>
      <c r="R1611" s="195"/>
      <c r="S1611" s="195"/>
      <c r="T1611" s="180"/>
      <c r="U1611" s="180"/>
      <c r="V1611" s="200"/>
    </row>
    <row r="1612" spans="2:22">
      <c r="B1612" s="206" t="str">
        <f>IF('Formulario PPGR5'!$G1612="","",CONCATENATE('Formulario PPGR5'!$C1612,".",'Formulario PPGR5'!$D1612,".",'Formulario PPGR5'!$E1612,".",'Formulario PPGR5'!$F1612))</f>
        <v/>
      </c>
      <c r="C1612" s="206"/>
      <c r="D1612" s="206" t="str">
        <f>IF('Formulario PPGR5'!$G1612="","",'Formulario PPGR1'!#REF!)</f>
        <v/>
      </c>
      <c r="E1612" s="206" t="str">
        <f>IF('Formulario PPGR5'!$G1612="","",'Formulario PPGR1'!#REF!)</f>
        <v/>
      </c>
      <c r="F1612" s="206" t="str">
        <f>IF('Formulario PPGR5'!$G1612="","",'Formulario PPGR1'!#REF!)</f>
        <v/>
      </c>
      <c r="G1612" s="701"/>
      <c r="H1612" s="701"/>
      <c r="I1612" s="734"/>
      <c r="J1612" s="701"/>
      <c r="K1612" s="698"/>
      <c r="L1612" s="701"/>
      <c r="M1612" s="211"/>
      <c r="N1612" s="211"/>
      <c r="O1612" s="212"/>
      <c r="P1612" s="213"/>
      <c r="Q1612" s="195"/>
      <c r="R1612" s="195"/>
      <c r="S1612" s="195"/>
      <c r="T1612" s="180"/>
      <c r="U1612" s="180"/>
      <c r="V1612" s="200"/>
    </row>
    <row r="1613" spans="2:22">
      <c r="B1613" s="206" t="str">
        <f>IF('Formulario PPGR5'!$G1613="","",CONCATENATE('Formulario PPGR5'!$C1613,".",'Formulario PPGR5'!$D1613,".",'Formulario PPGR5'!$E1613,".",'Formulario PPGR5'!$F1613))</f>
        <v/>
      </c>
      <c r="C1613" s="206"/>
      <c r="D1613" s="206" t="str">
        <f>IF('Formulario PPGR5'!$G1613="","",'Formulario PPGR1'!#REF!)</f>
        <v/>
      </c>
      <c r="E1613" s="206" t="str">
        <f>IF('Formulario PPGR5'!$G1613="","",'Formulario PPGR1'!#REF!)</f>
        <v/>
      </c>
      <c r="F1613" s="206" t="str">
        <f>IF('Formulario PPGR5'!$G1613="","",'Formulario PPGR1'!#REF!)</f>
        <v/>
      </c>
      <c r="G1613" s="701"/>
      <c r="H1613" s="701"/>
      <c r="I1613" s="734"/>
      <c r="J1613" s="701"/>
      <c r="K1613" s="698"/>
      <c r="L1613" s="701"/>
      <c r="M1613" s="211"/>
      <c r="N1613" s="211"/>
      <c r="O1613" s="212"/>
      <c r="P1613" s="213"/>
      <c r="Q1613" s="195"/>
      <c r="R1613" s="195"/>
      <c r="S1613" s="195"/>
      <c r="T1613" s="180"/>
      <c r="U1613" s="180"/>
      <c r="V1613" s="200"/>
    </row>
    <row r="1614" spans="2:22">
      <c r="B1614" s="206" t="str">
        <f>IF('Formulario PPGR5'!$G1614="","",CONCATENATE('Formulario PPGR5'!$C1614,".",'Formulario PPGR5'!$D1614,".",'Formulario PPGR5'!$E1614,".",'Formulario PPGR5'!$F1614))</f>
        <v/>
      </c>
      <c r="C1614" s="206"/>
      <c r="D1614" s="206" t="str">
        <f>IF('Formulario PPGR5'!$G1614="","",'Formulario PPGR1'!#REF!)</f>
        <v/>
      </c>
      <c r="E1614" s="206" t="str">
        <f>IF('Formulario PPGR5'!$G1614="","",'Formulario PPGR1'!#REF!)</f>
        <v/>
      </c>
      <c r="F1614" s="206" t="str">
        <f>IF('Formulario PPGR5'!$G1614="","",'Formulario PPGR1'!#REF!)</f>
        <v/>
      </c>
      <c r="G1614" s="701"/>
      <c r="H1614" s="701"/>
      <c r="I1614" s="734"/>
      <c r="J1614" s="701"/>
      <c r="K1614" s="698"/>
      <c r="L1614" s="701"/>
      <c r="M1614" s="211"/>
      <c r="N1614" s="211"/>
      <c r="O1614" s="212"/>
      <c r="P1614" s="213"/>
      <c r="Q1614" s="195"/>
      <c r="R1614" s="195"/>
      <c r="S1614" s="195"/>
      <c r="T1614" s="180"/>
      <c r="U1614" s="180"/>
      <c r="V1614" s="200"/>
    </row>
    <row r="1615" spans="2:22">
      <c r="B1615" s="206" t="str">
        <f>IF('Formulario PPGR5'!$G1615="","",CONCATENATE('Formulario PPGR5'!$C1615,".",'Formulario PPGR5'!$D1615,".",'Formulario PPGR5'!$E1615,".",'Formulario PPGR5'!$F1615))</f>
        <v/>
      </c>
      <c r="C1615" s="206"/>
      <c r="D1615" s="206" t="str">
        <f>IF('Formulario PPGR5'!$G1615="","",'Formulario PPGR1'!#REF!)</f>
        <v/>
      </c>
      <c r="E1615" s="206" t="str">
        <f>IF('Formulario PPGR5'!$G1615="","",'Formulario PPGR1'!#REF!)</f>
        <v/>
      </c>
      <c r="F1615" s="206" t="str">
        <f>IF('Formulario PPGR5'!$G1615="","",'Formulario PPGR1'!#REF!)</f>
        <v/>
      </c>
      <c r="G1615" s="701"/>
      <c r="H1615" s="701"/>
      <c r="I1615" s="734"/>
      <c r="J1615" s="701"/>
      <c r="K1615" s="698"/>
      <c r="L1615" s="701"/>
      <c r="M1615" s="211"/>
      <c r="N1615" s="211"/>
      <c r="O1615" s="212"/>
      <c r="P1615" s="213"/>
      <c r="Q1615" s="195"/>
      <c r="R1615" s="195"/>
      <c r="S1615" s="195"/>
      <c r="T1615" s="180"/>
      <c r="U1615" s="180"/>
      <c r="V1615" s="200"/>
    </row>
    <row r="1616" spans="2:22">
      <c r="B1616" s="206" t="str">
        <f>IF('Formulario PPGR5'!$G1616="","",CONCATENATE('Formulario PPGR5'!$C1616,".",'Formulario PPGR5'!$D1616,".",'Formulario PPGR5'!$E1616,".",'Formulario PPGR5'!$F1616))</f>
        <v/>
      </c>
      <c r="C1616" s="206"/>
      <c r="D1616" s="206" t="str">
        <f>IF('Formulario PPGR5'!$G1616="","",'Formulario PPGR1'!#REF!)</f>
        <v/>
      </c>
      <c r="E1616" s="206" t="str">
        <f>IF('Formulario PPGR5'!$G1616="","",'Formulario PPGR1'!#REF!)</f>
        <v/>
      </c>
      <c r="F1616" s="206" t="str">
        <f>IF('Formulario PPGR5'!$G1616="","",'Formulario PPGR1'!#REF!)</f>
        <v/>
      </c>
      <c r="G1616" s="701"/>
      <c r="H1616" s="701"/>
      <c r="I1616" s="734"/>
      <c r="J1616" s="701"/>
      <c r="K1616" s="698"/>
      <c r="L1616" s="701"/>
      <c r="M1616" s="211"/>
      <c r="N1616" s="211"/>
      <c r="O1616" s="212"/>
      <c r="P1616" s="213"/>
      <c r="Q1616" s="195"/>
      <c r="R1616" s="195"/>
      <c r="S1616" s="195"/>
      <c r="T1616" s="180"/>
      <c r="U1616" s="180"/>
      <c r="V1616" s="200"/>
    </row>
    <row r="1617" spans="2:22">
      <c r="B1617" s="206" t="str">
        <f>IF('Formulario PPGR5'!$G1617="","",CONCATENATE('Formulario PPGR5'!$C1617,".",'Formulario PPGR5'!$D1617,".",'Formulario PPGR5'!$E1617,".",'Formulario PPGR5'!$F1617))</f>
        <v/>
      </c>
      <c r="C1617" s="206"/>
      <c r="D1617" s="206" t="str">
        <f>IF('Formulario PPGR5'!$G1617="","",'Formulario PPGR1'!#REF!)</f>
        <v/>
      </c>
      <c r="E1617" s="206" t="str">
        <f>IF('Formulario PPGR5'!$G1617="","",'Formulario PPGR1'!#REF!)</f>
        <v/>
      </c>
      <c r="F1617" s="206" t="str">
        <f>IF('Formulario PPGR5'!$G1617="","",'Formulario PPGR1'!#REF!)</f>
        <v/>
      </c>
      <c r="G1617" s="701"/>
      <c r="H1617" s="701"/>
      <c r="I1617" s="734"/>
      <c r="J1617" s="701"/>
      <c r="K1617" s="698"/>
      <c r="L1617" s="701"/>
      <c r="M1617" s="211"/>
      <c r="N1617" s="211"/>
      <c r="O1617" s="212"/>
      <c r="P1617" s="213"/>
      <c r="Q1617" s="195"/>
      <c r="R1617" s="195"/>
      <c r="S1617" s="195"/>
      <c r="T1617" s="180"/>
      <c r="U1617" s="180"/>
      <c r="V1617" s="200"/>
    </row>
    <row r="1618" spans="2:22">
      <c r="B1618" s="206" t="str">
        <f>IF('Formulario PPGR5'!$G1618="","",CONCATENATE('Formulario PPGR5'!$C1618,".",'Formulario PPGR5'!$D1618,".",'Formulario PPGR5'!$E1618,".",'Formulario PPGR5'!$F1618))</f>
        <v/>
      </c>
      <c r="C1618" s="206"/>
      <c r="D1618" s="206" t="str">
        <f>IF('Formulario PPGR5'!$G1618="","",'Formulario PPGR1'!#REF!)</f>
        <v/>
      </c>
      <c r="E1618" s="206" t="str">
        <f>IF('Formulario PPGR5'!$G1618="","",'Formulario PPGR1'!#REF!)</f>
        <v/>
      </c>
      <c r="F1618" s="206" t="str">
        <f>IF('Formulario PPGR5'!$G1618="","",'Formulario PPGR1'!#REF!)</f>
        <v/>
      </c>
      <c r="G1618" s="701"/>
      <c r="H1618" s="701"/>
      <c r="I1618" s="734"/>
      <c r="J1618" s="701"/>
      <c r="K1618" s="698"/>
      <c r="L1618" s="701"/>
      <c r="M1618" s="211"/>
      <c r="N1618" s="211"/>
      <c r="O1618" s="212"/>
      <c r="P1618" s="213"/>
      <c r="Q1618" s="195"/>
      <c r="R1618" s="195"/>
      <c r="S1618" s="195"/>
      <c r="T1618" s="180"/>
      <c r="U1618" s="180"/>
      <c r="V1618" s="200"/>
    </row>
    <row r="1619" spans="2:22">
      <c r="B1619" s="206" t="str">
        <f>IF('Formulario PPGR5'!$G1619="","",CONCATENATE('Formulario PPGR5'!$C1619,".",'Formulario PPGR5'!$D1619,".",'Formulario PPGR5'!$E1619,".",'Formulario PPGR5'!$F1619))</f>
        <v/>
      </c>
      <c r="C1619" s="206"/>
      <c r="D1619" s="206" t="str">
        <f>IF('Formulario PPGR5'!$G1619="","",'Formulario PPGR1'!#REF!)</f>
        <v/>
      </c>
      <c r="E1619" s="206" t="str">
        <f>IF('Formulario PPGR5'!$G1619="","",'Formulario PPGR1'!#REF!)</f>
        <v/>
      </c>
      <c r="F1619" s="206" t="str">
        <f>IF('Formulario PPGR5'!$G1619="","",'Formulario PPGR1'!#REF!)</f>
        <v/>
      </c>
      <c r="G1619" s="701"/>
      <c r="H1619" s="701"/>
      <c r="I1619" s="734"/>
      <c r="J1619" s="701"/>
      <c r="K1619" s="698"/>
      <c r="L1619" s="701"/>
      <c r="M1619" s="211"/>
      <c r="N1619" s="211"/>
      <c r="O1619" s="212"/>
      <c r="P1619" s="213"/>
      <c r="Q1619" s="195"/>
      <c r="R1619" s="195"/>
      <c r="S1619" s="195"/>
      <c r="T1619" s="180"/>
      <c r="U1619" s="180"/>
      <c r="V1619" s="200"/>
    </row>
    <row r="1620" spans="2:22">
      <c r="B1620" s="206" t="str">
        <f>IF('Formulario PPGR5'!$G1620="","",CONCATENATE('Formulario PPGR5'!$C1620,".",'Formulario PPGR5'!$D1620,".",'Formulario PPGR5'!$E1620,".",'Formulario PPGR5'!$F1620))</f>
        <v/>
      </c>
      <c r="C1620" s="206"/>
      <c r="D1620" s="206" t="str">
        <f>IF('Formulario PPGR5'!$G1620="","",'Formulario PPGR1'!#REF!)</f>
        <v/>
      </c>
      <c r="E1620" s="206" t="str">
        <f>IF('Formulario PPGR5'!$G1620="","",'Formulario PPGR1'!#REF!)</f>
        <v/>
      </c>
      <c r="F1620" s="206" t="str">
        <f>IF('Formulario PPGR5'!$G1620="","",'Formulario PPGR1'!#REF!)</f>
        <v/>
      </c>
      <c r="G1620" s="701"/>
      <c r="H1620" s="701"/>
      <c r="I1620" s="734"/>
      <c r="J1620" s="701"/>
      <c r="K1620" s="698"/>
      <c r="L1620" s="701"/>
      <c r="M1620" s="211"/>
      <c r="N1620" s="211"/>
      <c r="O1620" s="212"/>
      <c r="P1620" s="213"/>
      <c r="Q1620" s="195"/>
      <c r="R1620" s="195"/>
      <c r="S1620" s="195"/>
      <c r="T1620" s="180"/>
      <c r="U1620" s="180"/>
      <c r="V1620" s="200"/>
    </row>
    <row r="1621" spans="2:22">
      <c r="B1621" s="206" t="str">
        <f>IF('Formulario PPGR5'!$G1621="","",CONCATENATE('Formulario PPGR5'!$C1621,".",'Formulario PPGR5'!$D1621,".",'Formulario PPGR5'!$E1621,".",'Formulario PPGR5'!$F1621))</f>
        <v/>
      </c>
      <c r="C1621" s="206"/>
      <c r="D1621" s="206" t="str">
        <f>IF('Formulario PPGR5'!$G1621="","",'Formulario PPGR1'!#REF!)</f>
        <v/>
      </c>
      <c r="E1621" s="206" t="str">
        <f>IF('Formulario PPGR5'!$G1621="","",'Formulario PPGR1'!#REF!)</f>
        <v/>
      </c>
      <c r="F1621" s="206" t="str">
        <f>IF('Formulario PPGR5'!$G1621="","",'Formulario PPGR1'!#REF!)</f>
        <v/>
      </c>
      <c r="G1621" s="701"/>
      <c r="H1621" s="701"/>
      <c r="I1621" s="734"/>
      <c r="J1621" s="701"/>
      <c r="K1621" s="698"/>
      <c r="L1621" s="701"/>
      <c r="M1621" s="211"/>
      <c r="N1621" s="211"/>
      <c r="O1621" s="212"/>
      <c r="P1621" s="213"/>
      <c r="Q1621" s="195"/>
      <c r="R1621" s="195"/>
      <c r="S1621" s="195"/>
      <c r="T1621" s="180"/>
      <c r="U1621" s="180"/>
      <c r="V1621" s="200"/>
    </row>
    <row r="1622" spans="2:22">
      <c r="B1622" s="206" t="str">
        <f>IF('Formulario PPGR5'!$G1622="","",CONCATENATE('Formulario PPGR5'!$C1622,".",'Formulario PPGR5'!$D1622,".",'Formulario PPGR5'!$E1622,".",'Formulario PPGR5'!$F1622))</f>
        <v/>
      </c>
      <c r="C1622" s="206"/>
      <c r="D1622" s="206" t="str">
        <f>IF('Formulario PPGR5'!$G1622="","",'Formulario PPGR1'!#REF!)</f>
        <v/>
      </c>
      <c r="E1622" s="206" t="str">
        <f>IF('Formulario PPGR5'!$G1622="","",'Formulario PPGR1'!#REF!)</f>
        <v/>
      </c>
      <c r="F1622" s="206" t="str">
        <f>IF('Formulario PPGR5'!$G1622="","",'Formulario PPGR1'!#REF!)</f>
        <v/>
      </c>
      <c r="G1622" s="701"/>
      <c r="H1622" s="701"/>
      <c r="I1622" s="734"/>
      <c r="J1622" s="701"/>
      <c r="K1622" s="698"/>
      <c r="L1622" s="701"/>
      <c r="M1622" s="211"/>
      <c r="N1622" s="211"/>
      <c r="O1622" s="212"/>
      <c r="P1622" s="213"/>
      <c r="Q1622" s="195"/>
      <c r="R1622" s="195"/>
      <c r="S1622" s="195"/>
      <c r="T1622" s="180"/>
      <c r="U1622" s="180"/>
      <c r="V1622" s="200"/>
    </row>
    <row r="1623" spans="2:22">
      <c r="B1623" s="206" t="str">
        <f>IF('Formulario PPGR5'!$G1623="","",CONCATENATE('Formulario PPGR5'!$C1623,".",'Formulario PPGR5'!$D1623,".",'Formulario PPGR5'!$E1623,".",'Formulario PPGR5'!$F1623))</f>
        <v/>
      </c>
      <c r="C1623" s="206"/>
      <c r="D1623" s="206" t="str">
        <f>IF('Formulario PPGR5'!$G1623="","",'Formulario PPGR1'!#REF!)</f>
        <v/>
      </c>
      <c r="E1623" s="206" t="str">
        <f>IF('Formulario PPGR5'!$G1623="","",'Formulario PPGR1'!#REF!)</f>
        <v/>
      </c>
      <c r="F1623" s="206" t="str">
        <f>IF('Formulario PPGR5'!$G1623="","",'Formulario PPGR1'!#REF!)</f>
        <v/>
      </c>
      <c r="G1623" s="701"/>
      <c r="H1623" s="701"/>
      <c r="I1623" s="734"/>
      <c r="J1623" s="701"/>
      <c r="K1623" s="698"/>
      <c r="L1623" s="701"/>
      <c r="M1623" s="211"/>
      <c r="N1623" s="211"/>
      <c r="O1623" s="212"/>
      <c r="P1623" s="213"/>
      <c r="Q1623" s="195"/>
      <c r="R1623" s="195"/>
      <c r="S1623" s="195"/>
      <c r="T1623" s="180"/>
      <c r="U1623" s="180"/>
      <c r="V1623" s="200"/>
    </row>
    <row r="1624" spans="2:22">
      <c r="B1624" s="206" t="str">
        <f>IF('Formulario PPGR5'!$G1624="","",CONCATENATE('Formulario PPGR5'!$C1624,".",'Formulario PPGR5'!$D1624,".",'Formulario PPGR5'!$E1624,".",'Formulario PPGR5'!$F1624))</f>
        <v/>
      </c>
      <c r="C1624" s="206"/>
      <c r="D1624" s="206" t="str">
        <f>IF('Formulario PPGR5'!$G1624="","",'Formulario PPGR1'!#REF!)</f>
        <v/>
      </c>
      <c r="E1624" s="206" t="str">
        <f>IF('Formulario PPGR5'!$G1624="","",'Formulario PPGR1'!#REF!)</f>
        <v/>
      </c>
      <c r="F1624" s="206" t="str">
        <f>IF('Formulario PPGR5'!$G1624="","",'Formulario PPGR1'!#REF!)</f>
        <v/>
      </c>
      <c r="G1624" s="701"/>
      <c r="H1624" s="701"/>
      <c r="I1624" s="734"/>
      <c r="J1624" s="701"/>
      <c r="K1624" s="698"/>
      <c r="L1624" s="701"/>
      <c r="M1624" s="211"/>
      <c r="N1624" s="211"/>
      <c r="O1624" s="212"/>
      <c r="P1624" s="213"/>
      <c r="Q1624" s="195"/>
      <c r="R1624" s="195"/>
      <c r="S1624" s="195"/>
      <c r="T1624" s="180"/>
      <c r="U1624" s="180"/>
      <c r="V1624" s="200"/>
    </row>
    <row r="1625" spans="2:22">
      <c r="B1625" s="206" t="str">
        <f>IF('Formulario PPGR5'!$G1625="","",CONCATENATE('Formulario PPGR5'!$C1625,".",'Formulario PPGR5'!$D1625,".",'Formulario PPGR5'!$E1625,".",'Formulario PPGR5'!$F1625))</f>
        <v/>
      </c>
      <c r="C1625" s="206"/>
      <c r="D1625" s="206" t="str">
        <f>IF('Formulario PPGR5'!$G1625="","",'Formulario PPGR1'!#REF!)</f>
        <v/>
      </c>
      <c r="E1625" s="206" t="str">
        <f>IF('Formulario PPGR5'!$G1625="","",'Formulario PPGR1'!#REF!)</f>
        <v/>
      </c>
      <c r="F1625" s="206" t="str">
        <f>IF('Formulario PPGR5'!$G1625="","",'Formulario PPGR1'!#REF!)</f>
        <v/>
      </c>
      <c r="G1625" s="701"/>
      <c r="H1625" s="701"/>
      <c r="I1625" s="734"/>
      <c r="J1625" s="701"/>
      <c r="K1625" s="698"/>
      <c r="L1625" s="701"/>
      <c r="M1625" s="211"/>
      <c r="N1625" s="211"/>
      <c r="O1625" s="212"/>
      <c r="P1625" s="213"/>
      <c r="Q1625" s="195"/>
      <c r="R1625" s="195"/>
      <c r="S1625" s="195"/>
      <c r="T1625" s="180"/>
      <c r="U1625" s="180"/>
      <c r="V1625" s="200"/>
    </row>
    <row r="1626" spans="2:22">
      <c r="B1626" s="206" t="str">
        <f>IF('Formulario PPGR5'!$G1626="","",CONCATENATE('Formulario PPGR5'!$C1626,".",'Formulario PPGR5'!$D1626,".",'Formulario PPGR5'!$E1626,".",'Formulario PPGR5'!$F1626))</f>
        <v/>
      </c>
      <c r="C1626" s="206"/>
      <c r="D1626" s="206" t="str">
        <f>IF('Formulario PPGR5'!$G1626="","",'Formulario PPGR1'!#REF!)</f>
        <v/>
      </c>
      <c r="E1626" s="206" t="str">
        <f>IF('Formulario PPGR5'!$G1626="","",'Formulario PPGR1'!#REF!)</f>
        <v/>
      </c>
      <c r="F1626" s="206" t="str">
        <f>IF('Formulario PPGR5'!$G1626="","",'Formulario PPGR1'!#REF!)</f>
        <v/>
      </c>
      <c r="G1626" s="701"/>
      <c r="H1626" s="701"/>
      <c r="I1626" s="734"/>
      <c r="J1626" s="701"/>
      <c r="K1626" s="698"/>
      <c r="L1626" s="701"/>
      <c r="M1626" s="211"/>
      <c r="N1626" s="211"/>
      <c r="O1626" s="212"/>
      <c r="P1626" s="213"/>
      <c r="Q1626" s="195"/>
      <c r="R1626" s="195"/>
      <c r="S1626" s="195"/>
      <c r="T1626" s="180"/>
      <c r="U1626" s="180"/>
      <c r="V1626" s="200"/>
    </row>
    <row r="1627" spans="2:22">
      <c r="B1627" s="206" t="str">
        <f>IF('Formulario PPGR5'!$G1627="","",CONCATENATE('Formulario PPGR5'!$C1627,".",'Formulario PPGR5'!$D1627,".",'Formulario PPGR5'!$E1627,".",'Formulario PPGR5'!$F1627))</f>
        <v/>
      </c>
      <c r="C1627" s="206"/>
      <c r="D1627" s="206" t="str">
        <f>IF('Formulario PPGR5'!$G1627="","",'Formulario PPGR1'!#REF!)</f>
        <v/>
      </c>
      <c r="E1627" s="206" t="str">
        <f>IF('Formulario PPGR5'!$G1627="","",'Formulario PPGR1'!#REF!)</f>
        <v/>
      </c>
      <c r="F1627" s="206" t="str">
        <f>IF('Formulario PPGR5'!$G1627="","",'Formulario PPGR1'!#REF!)</f>
        <v/>
      </c>
      <c r="G1627" s="701"/>
      <c r="H1627" s="701"/>
      <c r="I1627" s="734"/>
      <c r="J1627" s="701"/>
      <c r="K1627" s="698"/>
      <c r="L1627" s="701"/>
      <c r="M1627" s="211"/>
      <c r="N1627" s="211"/>
      <c r="O1627" s="212"/>
      <c r="P1627" s="213"/>
      <c r="Q1627" s="195"/>
      <c r="R1627" s="195"/>
      <c r="S1627" s="195"/>
      <c r="T1627" s="180"/>
      <c r="U1627" s="180"/>
      <c r="V1627" s="200"/>
    </row>
    <row r="1628" spans="2:22">
      <c r="B1628" s="206" t="str">
        <f>IF('Formulario PPGR5'!$G1628="","",CONCATENATE('Formulario PPGR5'!$C1628,".",'Formulario PPGR5'!$D1628,".",'Formulario PPGR5'!$E1628,".",'Formulario PPGR5'!$F1628))</f>
        <v/>
      </c>
      <c r="C1628" s="206"/>
      <c r="D1628" s="206" t="str">
        <f>IF('Formulario PPGR5'!$G1628="","",'Formulario PPGR1'!#REF!)</f>
        <v/>
      </c>
      <c r="E1628" s="206" t="str">
        <f>IF('Formulario PPGR5'!$G1628="","",'Formulario PPGR1'!#REF!)</f>
        <v/>
      </c>
      <c r="F1628" s="206" t="str">
        <f>IF('Formulario PPGR5'!$G1628="","",'Formulario PPGR1'!#REF!)</f>
        <v/>
      </c>
      <c r="G1628" s="701"/>
      <c r="H1628" s="701"/>
      <c r="I1628" s="734"/>
      <c r="J1628" s="701"/>
      <c r="K1628" s="698"/>
      <c r="L1628" s="701"/>
      <c r="M1628" s="211"/>
      <c r="N1628" s="211"/>
      <c r="O1628" s="212"/>
      <c r="P1628" s="213"/>
      <c r="Q1628" s="195"/>
      <c r="R1628" s="195"/>
      <c r="S1628" s="195"/>
      <c r="T1628" s="180"/>
      <c r="U1628" s="180"/>
      <c r="V1628" s="200"/>
    </row>
    <row r="1629" spans="2:22">
      <c r="B1629" s="206" t="str">
        <f>IF('Formulario PPGR5'!$G1629="","",CONCATENATE('Formulario PPGR5'!$C1629,".",'Formulario PPGR5'!$D1629,".",'Formulario PPGR5'!$E1629,".",'Formulario PPGR5'!$F1629))</f>
        <v/>
      </c>
      <c r="C1629" s="206"/>
      <c r="D1629" s="206" t="str">
        <f>IF('Formulario PPGR5'!$G1629="","",'Formulario PPGR1'!#REF!)</f>
        <v/>
      </c>
      <c r="E1629" s="206" t="str">
        <f>IF('Formulario PPGR5'!$G1629="","",'Formulario PPGR1'!#REF!)</f>
        <v/>
      </c>
      <c r="F1629" s="206" t="str">
        <f>IF('Formulario PPGR5'!$G1629="","",'Formulario PPGR1'!#REF!)</f>
        <v/>
      </c>
      <c r="G1629" s="701"/>
      <c r="H1629" s="701"/>
      <c r="I1629" s="734"/>
      <c r="J1629" s="701"/>
      <c r="K1629" s="698"/>
      <c r="L1629" s="701"/>
      <c r="M1629" s="211"/>
      <c r="N1629" s="211"/>
      <c r="O1629" s="212"/>
      <c r="P1629" s="213"/>
      <c r="Q1629" s="195"/>
      <c r="R1629" s="195"/>
      <c r="S1629" s="195"/>
      <c r="T1629" s="180"/>
      <c r="U1629" s="180"/>
      <c r="V1629" s="200"/>
    </row>
    <row r="1630" spans="2:22">
      <c r="B1630" s="206" t="str">
        <f>IF('Formulario PPGR5'!$G1630="","",CONCATENATE('Formulario PPGR5'!$C1630,".",'Formulario PPGR5'!$D1630,".",'Formulario PPGR5'!$E1630,".",'Formulario PPGR5'!$F1630))</f>
        <v/>
      </c>
      <c r="C1630" s="206"/>
      <c r="D1630" s="206" t="str">
        <f>IF('Formulario PPGR5'!$G1630="","",'Formulario PPGR1'!#REF!)</f>
        <v/>
      </c>
      <c r="E1630" s="206" t="str">
        <f>IF('Formulario PPGR5'!$G1630="","",'Formulario PPGR1'!#REF!)</f>
        <v/>
      </c>
      <c r="F1630" s="206" t="str">
        <f>IF('Formulario PPGR5'!$G1630="","",'Formulario PPGR1'!#REF!)</f>
        <v/>
      </c>
      <c r="G1630" s="701"/>
      <c r="H1630" s="701"/>
      <c r="I1630" s="734"/>
      <c r="J1630" s="701"/>
      <c r="K1630" s="698"/>
      <c r="L1630" s="701"/>
      <c r="M1630" s="211"/>
      <c r="N1630" s="211"/>
      <c r="O1630" s="212"/>
      <c r="P1630" s="213"/>
      <c r="Q1630" s="195"/>
      <c r="R1630" s="195"/>
      <c r="S1630" s="195"/>
      <c r="T1630" s="180"/>
      <c r="U1630" s="180"/>
      <c r="V1630" s="200"/>
    </row>
    <row r="1631" spans="2:22">
      <c r="B1631" s="206" t="str">
        <f>IF('Formulario PPGR5'!$G1631="","",CONCATENATE('Formulario PPGR5'!$C1631,".",'Formulario PPGR5'!$D1631,".",'Formulario PPGR5'!$E1631,".",'Formulario PPGR5'!$F1631))</f>
        <v/>
      </c>
      <c r="C1631" s="206"/>
      <c r="D1631" s="206" t="str">
        <f>IF('Formulario PPGR5'!$G1631="","",'Formulario PPGR1'!#REF!)</f>
        <v/>
      </c>
      <c r="E1631" s="206" t="str">
        <f>IF('Formulario PPGR5'!$G1631="","",'Formulario PPGR1'!#REF!)</f>
        <v/>
      </c>
      <c r="F1631" s="206" t="str">
        <f>IF('Formulario PPGR5'!$G1631="","",'Formulario PPGR1'!#REF!)</f>
        <v/>
      </c>
      <c r="G1631" s="701"/>
      <c r="H1631" s="701"/>
      <c r="I1631" s="734"/>
      <c r="J1631" s="701"/>
      <c r="K1631" s="698"/>
      <c r="L1631" s="701"/>
      <c r="M1631" s="211"/>
      <c r="N1631" s="211"/>
      <c r="O1631" s="212"/>
      <c r="P1631" s="213"/>
      <c r="Q1631" s="195"/>
      <c r="R1631" s="195"/>
      <c r="S1631" s="195"/>
      <c r="T1631" s="180"/>
      <c r="U1631" s="180"/>
      <c r="V1631" s="200"/>
    </row>
    <row r="1632" spans="2:22">
      <c r="B1632" s="206" t="str">
        <f>IF('Formulario PPGR5'!$G1632="","",CONCATENATE('Formulario PPGR5'!$C1632,".",'Formulario PPGR5'!$D1632,".",'Formulario PPGR5'!$E1632,".",'Formulario PPGR5'!$F1632))</f>
        <v/>
      </c>
      <c r="C1632" s="206"/>
      <c r="D1632" s="206" t="str">
        <f>IF('Formulario PPGR5'!$G1632="","",'Formulario PPGR1'!#REF!)</f>
        <v/>
      </c>
      <c r="E1632" s="206" t="str">
        <f>IF('Formulario PPGR5'!$G1632="","",'Formulario PPGR1'!#REF!)</f>
        <v/>
      </c>
      <c r="F1632" s="206" t="str">
        <f>IF('Formulario PPGR5'!$G1632="","",'Formulario PPGR1'!#REF!)</f>
        <v/>
      </c>
      <c r="G1632" s="701"/>
      <c r="H1632" s="701"/>
      <c r="I1632" s="734"/>
      <c r="J1632" s="701"/>
      <c r="K1632" s="698"/>
      <c r="L1632" s="701"/>
      <c r="M1632" s="211"/>
      <c r="N1632" s="211"/>
      <c r="O1632" s="212"/>
      <c r="P1632" s="213"/>
      <c r="Q1632" s="195"/>
      <c r="R1632" s="195"/>
      <c r="S1632" s="195"/>
      <c r="T1632" s="180"/>
      <c r="U1632" s="180"/>
      <c r="V1632" s="200"/>
    </row>
    <row r="1633" spans="2:22">
      <c r="B1633" s="206" t="str">
        <f>IF('Formulario PPGR5'!$G1633="","",CONCATENATE('Formulario PPGR5'!$C1633,".",'Formulario PPGR5'!$D1633,".",'Formulario PPGR5'!$E1633,".",'Formulario PPGR5'!$F1633))</f>
        <v/>
      </c>
      <c r="C1633" s="206"/>
      <c r="D1633" s="206" t="str">
        <f>IF('Formulario PPGR5'!$G1633="","",'Formulario PPGR1'!#REF!)</f>
        <v/>
      </c>
      <c r="E1633" s="206" t="str">
        <f>IF('Formulario PPGR5'!$G1633="","",'Formulario PPGR1'!#REF!)</f>
        <v/>
      </c>
      <c r="F1633" s="206" t="str">
        <f>IF('Formulario PPGR5'!$G1633="","",'Formulario PPGR1'!#REF!)</f>
        <v/>
      </c>
      <c r="G1633" s="701"/>
      <c r="H1633" s="701"/>
      <c r="I1633" s="734"/>
      <c r="J1633" s="701"/>
      <c r="K1633" s="698"/>
      <c r="L1633" s="701"/>
      <c r="M1633" s="211"/>
      <c r="N1633" s="211"/>
      <c r="O1633" s="212"/>
      <c r="P1633" s="213"/>
      <c r="Q1633" s="195"/>
      <c r="R1633" s="195"/>
      <c r="S1633" s="195"/>
      <c r="T1633" s="180"/>
      <c r="U1633" s="180"/>
      <c r="V1633" s="200"/>
    </row>
    <row r="1634" spans="2:22">
      <c r="B1634" s="206" t="str">
        <f>IF('Formulario PPGR5'!$G1634="","",CONCATENATE('Formulario PPGR5'!$C1634,".",'Formulario PPGR5'!$D1634,".",'Formulario PPGR5'!$E1634,".",'Formulario PPGR5'!$F1634))</f>
        <v/>
      </c>
      <c r="C1634" s="206"/>
      <c r="D1634" s="206" t="str">
        <f>IF('Formulario PPGR5'!$G1634="","",'Formulario PPGR1'!#REF!)</f>
        <v/>
      </c>
      <c r="E1634" s="206" t="str">
        <f>IF('Formulario PPGR5'!$G1634="","",'Formulario PPGR1'!#REF!)</f>
        <v/>
      </c>
      <c r="F1634" s="206" t="str">
        <f>IF('Formulario PPGR5'!$G1634="","",'Formulario PPGR1'!#REF!)</f>
        <v/>
      </c>
      <c r="G1634" s="701"/>
      <c r="H1634" s="701"/>
      <c r="I1634" s="734"/>
      <c r="J1634" s="701"/>
      <c r="K1634" s="698"/>
      <c r="L1634" s="701"/>
      <c r="M1634" s="211"/>
      <c r="N1634" s="211"/>
      <c r="O1634" s="212"/>
      <c r="P1634" s="213"/>
      <c r="Q1634" s="195"/>
      <c r="R1634" s="195"/>
      <c r="S1634" s="195"/>
      <c r="T1634" s="180"/>
      <c r="U1634" s="180"/>
      <c r="V1634" s="200"/>
    </row>
    <row r="1635" spans="2:22">
      <c r="B1635" s="206" t="str">
        <f>IF('Formulario PPGR5'!$G1635="","",CONCATENATE('Formulario PPGR5'!$C1635,".",'Formulario PPGR5'!$D1635,".",'Formulario PPGR5'!$E1635,".",'Formulario PPGR5'!$F1635))</f>
        <v/>
      </c>
      <c r="C1635" s="206"/>
      <c r="D1635" s="206" t="str">
        <f>IF('Formulario PPGR5'!$G1635="","",'Formulario PPGR1'!#REF!)</f>
        <v/>
      </c>
      <c r="E1635" s="206" t="str">
        <f>IF('Formulario PPGR5'!$G1635="","",'Formulario PPGR1'!#REF!)</f>
        <v/>
      </c>
      <c r="F1635" s="206" t="str">
        <f>IF('Formulario PPGR5'!$G1635="","",'Formulario PPGR1'!#REF!)</f>
        <v/>
      </c>
      <c r="G1635" s="701"/>
      <c r="H1635" s="701"/>
      <c r="I1635" s="734"/>
      <c r="J1635" s="701"/>
      <c r="K1635" s="698"/>
      <c r="L1635" s="701"/>
      <c r="M1635" s="211"/>
      <c r="N1635" s="211"/>
      <c r="O1635" s="212"/>
      <c r="P1635" s="213"/>
      <c r="Q1635" s="195"/>
      <c r="R1635" s="195"/>
      <c r="S1635" s="195"/>
      <c r="T1635" s="180"/>
      <c r="U1635" s="180"/>
      <c r="V1635" s="200"/>
    </row>
    <row r="1636" spans="2:22">
      <c r="B1636" s="206" t="str">
        <f>IF('Formulario PPGR5'!$G1636="","",CONCATENATE('Formulario PPGR5'!$C1636,".",'Formulario PPGR5'!$D1636,".",'Formulario PPGR5'!$E1636,".",'Formulario PPGR5'!$F1636))</f>
        <v/>
      </c>
      <c r="C1636" s="206"/>
      <c r="D1636" s="206" t="str">
        <f>IF('Formulario PPGR5'!$G1636="","",'Formulario PPGR1'!#REF!)</f>
        <v/>
      </c>
      <c r="E1636" s="206" t="str">
        <f>IF('Formulario PPGR5'!$G1636="","",'Formulario PPGR1'!#REF!)</f>
        <v/>
      </c>
      <c r="F1636" s="206" t="str">
        <f>IF('Formulario PPGR5'!$G1636="","",'Formulario PPGR1'!#REF!)</f>
        <v/>
      </c>
      <c r="G1636" s="701"/>
      <c r="H1636" s="701"/>
      <c r="I1636" s="734"/>
      <c r="J1636" s="701"/>
      <c r="K1636" s="698"/>
      <c r="L1636" s="701"/>
      <c r="M1636" s="211"/>
      <c r="N1636" s="211"/>
      <c r="O1636" s="212"/>
      <c r="P1636" s="213"/>
      <c r="Q1636" s="195"/>
      <c r="R1636" s="195"/>
      <c r="S1636" s="195"/>
      <c r="T1636" s="180"/>
      <c r="U1636" s="180"/>
      <c r="V1636" s="200"/>
    </row>
    <row r="1637" spans="2:22">
      <c r="B1637" s="206" t="str">
        <f>IF('Formulario PPGR5'!$G1637="","",CONCATENATE('Formulario PPGR5'!$C1637,".",'Formulario PPGR5'!$D1637,".",'Formulario PPGR5'!$E1637,".",'Formulario PPGR5'!$F1637))</f>
        <v/>
      </c>
      <c r="C1637" s="206"/>
      <c r="D1637" s="206" t="str">
        <f>IF('Formulario PPGR5'!$G1637="","",'Formulario PPGR1'!#REF!)</f>
        <v/>
      </c>
      <c r="E1637" s="206" t="str">
        <f>IF('Formulario PPGR5'!$G1637="","",'Formulario PPGR1'!#REF!)</f>
        <v/>
      </c>
      <c r="F1637" s="206" t="str">
        <f>IF('Formulario PPGR5'!$G1637="","",'Formulario PPGR1'!#REF!)</f>
        <v/>
      </c>
      <c r="G1637" s="701"/>
      <c r="H1637" s="701"/>
      <c r="I1637" s="734"/>
      <c r="J1637" s="701"/>
      <c r="K1637" s="698"/>
      <c r="L1637" s="701"/>
      <c r="M1637" s="211"/>
      <c r="N1637" s="211"/>
      <c r="O1637" s="212"/>
      <c r="P1637" s="213"/>
      <c r="Q1637" s="195"/>
      <c r="R1637" s="195"/>
      <c r="S1637" s="195"/>
      <c r="T1637" s="180"/>
      <c r="U1637" s="180"/>
      <c r="V1637" s="200"/>
    </row>
    <row r="1638" spans="2:22">
      <c r="B1638" s="206" t="str">
        <f>IF('Formulario PPGR5'!$G1638="","",CONCATENATE('Formulario PPGR5'!$C1638,".",'Formulario PPGR5'!$D1638,".",'Formulario PPGR5'!$E1638,".",'Formulario PPGR5'!$F1638))</f>
        <v/>
      </c>
      <c r="C1638" s="206"/>
      <c r="D1638" s="206" t="str">
        <f>IF('Formulario PPGR5'!$G1638="","",'Formulario PPGR1'!#REF!)</f>
        <v/>
      </c>
      <c r="E1638" s="206" t="str">
        <f>IF('Formulario PPGR5'!$G1638="","",'Formulario PPGR1'!#REF!)</f>
        <v/>
      </c>
      <c r="F1638" s="206" t="str">
        <f>IF('Formulario PPGR5'!$G1638="","",'Formulario PPGR1'!#REF!)</f>
        <v/>
      </c>
      <c r="G1638" s="701"/>
      <c r="H1638" s="701"/>
      <c r="I1638" s="734"/>
      <c r="J1638" s="701"/>
      <c r="K1638" s="698"/>
      <c r="L1638" s="701"/>
      <c r="M1638" s="211"/>
      <c r="N1638" s="211"/>
      <c r="O1638" s="212"/>
      <c r="P1638" s="213"/>
      <c r="Q1638" s="195"/>
      <c r="R1638" s="195"/>
      <c r="S1638" s="195"/>
      <c r="T1638" s="180"/>
      <c r="U1638" s="180"/>
      <c r="V1638" s="200"/>
    </row>
    <row r="1639" spans="2:22">
      <c r="B1639" s="206" t="str">
        <f>IF('Formulario PPGR5'!$G1639="","",CONCATENATE('Formulario PPGR5'!$C1639,".",'Formulario PPGR5'!$D1639,".",'Formulario PPGR5'!$E1639,".",'Formulario PPGR5'!$F1639))</f>
        <v/>
      </c>
      <c r="C1639" s="206"/>
      <c r="D1639" s="206" t="str">
        <f>IF('Formulario PPGR5'!$G1639="","",'Formulario PPGR1'!#REF!)</f>
        <v/>
      </c>
      <c r="E1639" s="206" t="str">
        <f>IF('Formulario PPGR5'!$G1639="","",'Formulario PPGR1'!#REF!)</f>
        <v/>
      </c>
      <c r="F1639" s="206" t="str">
        <f>IF('Formulario PPGR5'!$G1639="","",'Formulario PPGR1'!#REF!)</f>
        <v/>
      </c>
      <c r="G1639" s="701"/>
      <c r="H1639" s="701"/>
      <c r="I1639" s="734"/>
      <c r="J1639" s="701"/>
      <c r="K1639" s="698"/>
      <c r="L1639" s="701"/>
      <c r="M1639" s="211"/>
      <c r="N1639" s="211"/>
      <c r="O1639" s="212"/>
      <c r="P1639" s="213"/>
      <c r="Q1639" s="195"/>
      <c r="R1639" s="195"/>
      <c r="S1639" s="195"/>
      <c r="T1639" s="180"/>
      <c r="U1639" s="180"/>
      <c r="V1639" s="200"/>
    </row>
    <row r="1640" spans="2:22">
      <c r="B1640" s="206" t="str">
        <f>IF('Formulario PPGR5'!$G1640="","",CONCATENATE('Formulario PPGR5'!$C1640,".",'Formulario PPGR5'!$D1640,".",'Formulario PPGR5'!$E1640,".",'Formulario PPGR5'!$F1640))</f>
        <v/>
      </c>
      <c r="C1640" s="206"/>
      <c r="D1640" s="206" t="str">
        <f>IF('Formulario PPGR5'!$G1640="","",'Formulario PPGR1'!#REF!)</f>
        <v/>
      </c>
      <c r="E1640" s="206" t="str">
        <f>IF('Formulario PPGR5'!$G1640="","",'Formulario PPGR1'!#REF!)</f>
        <v/>
      </c>
      <c r="F1640" s="206" t="str">
        <f>IF('Formulario PPGR5'!$G1640="","",'Formulario PPGR1'!#REF!)</f>
        <v/>
      </c>
      <c r="G1640" s="701"/>
      <c r="H1640" s="701"/>
      <c r="I1640" s="734"/>
      <c r="J1640" s="701"/>
      <c r="K1640" s="698"/>
      <c r="L1640" s="701"/>
      <c r="M1640" s="211"/>
      <c r="N1640" s="211"/>
      <c r="O1640" s="212"/>
      <c r="P1640" s="213"/>
      <c r="Q1640" s="195"/>
      <c r="R1640" s="195"/>
      <c r="S1640" s="195"/>
      <c r="T1640" s="180"/>
      <c r="U1640" s="180"/>
      <c r="V1640" s="200"/>
    </row>
    <row r="1641" spans="2:22">
      <c r="B1641" s="206" t="str">
        <f>IF('Formulario PPGR5'!$G1641="","",CONCATENATE('Formulario PPGR5'!$C1641,".",'Formulario PPGR5'!$D1641,".",'Formulario PPGR5'!$E1641,".",'Formulario PPGR5'!$F1641))</f>
        <v/>
      </c>
      <c r="C1641" s="206"/>
      <c r="D1641" s="206" t="str">
        <f>IF('Formulario PPGR5'!$G1641="","",'Formulario PPGR1'!#REF!)</f>
        <v/>
      </c>
      <c r="E1641" s="206" t="str">
        <f>IF('Formulario PPGR5'!$G1641="","",'Formulario PPGR1'!#REF!)</f>
        <v/>
      </c>
      <c r="F1641" s="206" t="str">
        <f>IF('Formulario PPGR5'!$G1641="","",'Formulario PPGR1'!#REF!)</f>
        <v/>
      </c>
      <c r="G1641" s="701"/>
      <c r="H1641" s="701"/>
      <c r="I1641" s="734"/>
      <c r="J1641" s="701"/>
      <c r="K1641" s="698"/>
      <c r="L1641" s="701"/>
      <c r="M1641" s="211"/>
      <c r="N1641" s="211"/>
      <c r="O1641" s="212"/>
      <c r="P1641" s="213"/>
      <c r="Q1641" s="195"/>
      <c r="R1641" s="195"/>
      <c r="S1641" s="195"/>
      <c r="T1641" s="180"/>
      <c r="U1641" s="180"/>
      <c r="V1641" s="200"/>
    </row>
    <row r="1642" spans="2:22">
      <c r="B1642" s="206" t="str">
        <f>IF('Formulario PPGR5'!$G1642="","",CONCATENATE('Formulario PPGR5'!$C1642,".",'Formulario PPGR5'!$D1642,".",'Formulario PPGR5'!$E1642,".",'Formulario PPGR5'!$F1642))</f>
        <v/>
      </c>
      <c r="C1642" s="206"/>
      <c r="D1642" s="206" t="str">
        <f>IF('Formulario PPGR5'!$G1642="","",'Formulario PPGR1'!#REF!)</f>
        <v/>
      </c>
      <c r="E1642" s="206" t="str">
        <f>IF('Formulario PPGR5'!$G1642="","",'Formulario PPGR1'!#REF!)</f>
        <v/>
      </c>
      <c r="F1642" s="206" t="str">
        <f>IF('Formulario PPGR5'!$G1642="","",'Formulario PPGR1'!#REF!)</f>
        <v/>
      </c>
      <c r="G1642" s="701"/>
      <c r="H1642" s="701"/>
      <c r="I1642" s="734"/>
      <c r="J1642" s="701"/>
      <c r="K1642" s="698"/>
      <c r="L1642" s="701"/>
      <c r="M1642" s="211"/>
      <c r="N1642" s="211"/>
      <c r="O1642" s="212"/>
      <c r="P1642" s="213"/>
      <c r="Q1642" s="195"/>
      <c r="R1642" s="195"/>
      <c r="S1642" s="195"/>
      <c r="T1642" s="180"/>
      <c r="U1642" s="180"/>
      <c r="V1642" s="200"/>
    </row>
    <row r="1643" spans="2:22">
      <c r="B1643" s="206" t="str">
        <f>IF('Formulario PPGR5'!$G1643="","",CONCATENATE('Formulario PPGR5'!$C1643,".",'Formulario PPGR5'!$D1643,".",'Formulario PPGR5'!$E1643,".",'Formulario PPGR5'!$F1643))</f>
        <v/>
      </c>
      <c r="C1643" s="206"/>
      <c r="D1643" s="206" t="str">
        <f>IF('Formulario PPGR5'!$G1643="","",'Formulario PPGR1'!#REF!)</f>
        <v/>
      </c>
      <c r="E1643" s="206" t="str">
        <f>IF('Formulario PPGR5'!$G1643="","",'Formulario PPGR1'!#REF!)</f>
        <v/>
      </c>
      <c r="F1643" s="206" t="str">
        <f>IF('Formulario PPGR5'!$G1643="","",'Formulario PPGR1'!#REF!)</f>
        <v/>
      </c>
      <c r="G1643" s="701"/>
      <c r="H1643" s="701"/>
      <c r="I1643" s="734"/>
      <c r="J1643" s="701"/>
      <c r="K1643" s="698"/>
      <c r="L1643" s="701"/>
      <c r="M1643" s="211"/>
      <c r="N1643" s="211"/>
      <c r="O1643" s="212"/>
      <c r="P1643" s="213"/>
      <c r="Q1643" s="195"/>
      <c r="R1643" s="195"/>
      <c r="S1643" s="195"/>
      <c r="T1643" s="180"/>
      <c r="U1643" s="180"/>
      <c r="V1643" s="200"/>
    </row>
    <row r="1644" spans="2:22">
      <c r="B1644" s="206" t="str">
        <f>IF('Formulario PPGR5'!$G1644="","",CONCATENATE('Formulario PPGR5'!$C1644,".",'Formulario PPGR5'!$D1644,".",'Formulario PPGR5'!$E1644,".",'Formulario PPGR5'!$F1644))</f>
        <v/>
      </c>
      <c r="C1644" s="206"/>
      <c r="D1644" s="206" t="str">
        <f>IF('Formulario PPGR5'!$G1644="","",'Formulario PPGR1'!#REF!)</f>
        <v/>
      </c>
      <c r="E1644" s="206" t="str">
        <f>IF('Formulario PPGR5'!$G1644="","",'Formulario PPGR1'!#REF!)</f>
        <v/>
      </c>
      <c r="F1644" s="206" t="str">
        <f>IF('Formulario PPGR5'!$G1644="","",'Formulario PPGR1'!#REF!)</f>
        <v/>
      </c>
      <c r="G1644" s="701"/>
      <c r="H1644" s="701"/>
      <c r="I1644" s="734"/>
      <c r="J1644" s="701"/>
      <c r="K1644" s="698"/>
      <c r="L1644" s="701"/>
      <c r="M1644" s="211"/>
      <c r="N1644" s="211"/>
      <c r="O1644" s="212"/>
      <c r="P1644" s="213"/>
      <c r="Q1644" s="195"/>
      <c r="R1644" s="195"/>
      <c r="S1644" s="195"/>
      <c r="T1644" s="180"/>
      <c r="U1644" s="180"/>
      <c r="V1644" s="200"/>
    </row>
    <row r="1645" spans="2:22">
      <c r="B1645" s="206" t="str">
        <f>IF('Formulario PPGR5'!$G1645="","",CONCATENATE('Formulario PPGR5'!$C1645,".",'Formulario PPGR5'!$D1645,".",'Formulario PPGR5'!$E1645,".",'Formulario PPGR5'!$F1645))</f>
        <v/>
      </c>
      <c r="C1645" s="206"/>
      <c r="D1645" s="206" t="str">
        <f>IF('Formulario PPGR5'!$G1645="","",'Formulario PPGR1'!#REF!)</f>
        <v/>
      </c>
      <c r="E1645" s="206" t="str">
        <f>IF('Formulario PPGR5'!$G1645="","",'Formulario PPGR1'!#REF!)</f>
        <v/>
      </c>
      <c r="F1645" s="206" t="str">
        <f>IF('Formulario PPGR5'!$G1645="","",'Formulario PPGR1'!#REF!)</f>
        <v/>
      </c>
      <c r="G1645" s="701"/>
      <c r="H1645" s="701"/>
      <c r="I1645" s="734"/>
      <c r="J1645" s="701"/>
      <c r="K1645" s="698"/>
      <c r="L1645" s="701"/>
      <c r="M1645" s="211"/>
      <c r="N1645" s="211"/>
      <c r="O1645" s="212"/>
      <c r="P1645" s="213"/>
      <c r="Q1645" s="195"/>
      <c r="R1645" s="195"/>
      <c r="S1645" s="195"/>
      <c r="T1645" s="180"/>
      <c r="U1645" s="180"/>
      <c r="V1645" s="200"/>
    </row>
    <row r="1646" spans="2:22">
      <c r="B1646" s="206" t="str">
        <f>IF('Formulario PPGR5'!$G1646="","",CONCATENATE('Formulario PPGR5'!$C1646,".",'Formulario PPGR5'!$D1646,".",'Formulario PPGR5'!$E1646,".",'Formulario PPGR5'!$F1646))</f>
        <v/>
      </c>
      <c r="C1646" s="206"/>
      <c r="D1646" s="206" t="str">
        <f>IF('Formulario PPGR5'!$G1646="","",'Formulario PPGR1'!#REF!)</f>
        <v/>
      </c>
      <c r="E1646" s="206" t="str">
        <f>IF('Formulario PPGR5'!$G1646="","",'Formulario PPGR1'!#REF!)</f>
        <v/>
      </c>
      <c r="F1646" s="206" t="str">
        <f>IF('Formulario PPGR5'!$G1646="","",'Formulario PPGR1'!#REF!)</f>
        <v/>
      </c>
      <c r="G1646" s="701"/>
      <c r="H1646" s="701"/>
      <c r="I1646" s="734"/>
      <c r="J1646" s="701"/>
      <c r="K1646" s="698"/>
      <c r="L1646" s="701"/>
      <c r="M1646" s="211"/>
      <c r="N1646" s="211"/>
      <c r="O1646" s="212"/>
      <c r="P1646" s="213"/>
      <c r="Q1646" s="195"/>
      <c r="R1646" s="195"/>
      <c r="S1646" s="195"/>
      <c r="T1646" s="180"/>
      <c r="U1646" s="180"/>
      <c r="V1646" s="200"/>
    </row>
    <row r="1647" spans="2:22">
      <c r="B1647" s="206" t="str">
        <f>IF('Formulario PPGR5'!$G1647="","",CONCATENATE('Formulario PPGR5'!$C1647,".",'Formulario PPGR5'!$D1647,".",'Formulario PPGR5'!$E1647,".",'Formulario PPGR5'!$F1647))</f>
        <v/>
      </c>
      <c r="C1647" s="206"/>
      <c r="D1647" s="206" t="str">
        <f>IF('Formulario PPGR5'!$G1647="","",'Formulario PPGR1'!#REF!)</f>
        <v/>
      </c>
      <c r="E1647" s="206" t="str">
        <f>IF('Formulario PPGR5'!$G1647="","",'Formulario PPGR1'!#REF!)</f>
        <v/>
      </c>
      <c r="F1647" s="206" t="str">
        <f>IF('Formulario PPGR5'!$G1647="","",'Formulario PPGR1'!#REF!)</f>
        <v/>
      </c>
      <c r="G1647" s="701"/>
      <c r="H1647" s="701"/>
      <c r="I1647" s="734"/>
      <c r="J1647" s="701"/>
      <c r="K1647" s="698"/>
      <c r="L1647" s="701"/>
      <c r="M1647" s="211"/>
      <c r="N1647" s="211"/>
      <c r="O1647" s="212"/>
      <c r="P1647" s="213"/>
      <c r="Q1647" s="195"/>
      <c r="R1647" s="195"/>
      <c r="S1647" s="195"/>
      <c r="T1647" s="180"/>
      <c r="U1647" s="180"/>
      <c r="V1647" s="200"/>
    </row>
    <row r="1648" spans="2:22">
      <c r="B1648" s="206" t="str">
        <f>IF('Formulario PPGR5'!$G1648="","",CONCATENATE('Formulario PPGR5'!$C1648,".",'Formulario PPGR5'!$D1648,".",'Formulario PPGR5'!$E1648,".",'Formulario PPGR5'!$F1648))</f>
        <v/>
      </c>
      <c r="C1648" s="206"/>
      <c r="D1648" s="206" t="str">
        <f>IF('Formulario PPGR5'!$G1648="","",'Formulario PPGR1'!#REF!)</f>
        <v/>
      </c>
      <c r="E1648" s="206" t="str">
        <f>IF('Formulario PPGR5'!$G1648="","",'Formulario PPGR1'!#REF!)</f>
        <v/>
      </c>
      <c r="F1648" s="206" t="str">
        <f>IF('Formulario PPGR5'!$G1648="","",'Formulario PPGR1'!#REF!)</f>
        <v/>
      </c>
      <c r="G1648" s="701"/>
      <c r="H1648" s="701"/>
      <c r="I1648" s="734"/>
      <c r="J1648" s="701"/>
      <c r="K1648" s="698"/>
      <c r="L1648" s="701"/>
      <c r="M1648" s="211"/>
      <c r="N1648" s="211"/>
      <c r="O1648" s="212"/>
      <c r="P1648" s="213"/>
      <c r="Q1648" s="195"/>
      <c r="R1648" s="195"/>
      <c r="S1648" s="195"/>
      <c r="T1648" s="180"/>
      <c r="U1648" s="180"/>
      <c r="V1648" s="200"/>
    </row>
    <row r="1649" spans="2:22">
      <c r="B1649" s="206" t="str">
        <f>IF('Formulario PPGR5'!$G1649="","",CONCATENATE('Formulario PPGR5'!$C1649,".",'Formulario PPGR5'!$D1649,".",'Formulario PPGR5'!$E1649,".",'Formulario PPGR5'!$F1649))</f>
        <v/>
      </c>
      <c r="C1649" s="206"/>
      <c r="D1649" s="206" t="str">
        <f>IF('Formulario PPGR5'!$G1649="","",'Formulario PPGR1'!#REF!)</f>
        <v/>
      </c>
      <c r="E1649" s="206" t="str">
        <f>IF('Formulario PPGR5'!$G1649="","",'Formulario PPGR1'!#REF!)</f>
        <v/>
      </c>
      <c r="F1649" s="206" t="str">
        <f>IF('Formulario PPGR5'!$G1649="","",'Formulario PPGR1'!#REF!)</f>
        <v/>
      </c>
      <c r="G1649" s="701"/>
      <c r="H1649" s="701"/>
      <c r="I1649" s="734"/>
      <c r="J1649" s="701"/>
      <c r="K1649" s="698"/>
      <c r="L1649" s="701"/>
      <c r="M1649" s="211"/>
      <c r="N1649" s="211"/>
      <c r="O1649" s="212"/>
      <c r="P1649" s="213"/>
      <c r="Q1649" s="195"/>
      <c r="R1649" s="195"/>
      <c r="S1649" s="195"/>
      <c r="T1649" s="180"/>
      <c r="U1649" s="180"/>
      <c r="V1649" s="200"/>
    </row>
    <row r="1650" spans="2:22">
      <c r="B1650" s="206" t="str">
        <f>IF('Formulario PPGR5'!$G1650="","",CONCATENATE('Formulario PPGR5'!$C1650,".",'Formulario PPGR5'!$D1650,".",'Formulario PPGR5'!$E1650,".",'Formulario PPGR5'!$F1650))</f>
        <v/>
      </c>
      <c r="C1650" s="206"/>
      <c r="D1650" s="206" t="str">
        <f>IF('Formulario PPGR5'!$G1650="","",'Formulario PPGR1'!#REF!)</f>
        <v/>
      </c>
      <c r="E1650" s="206" t="str">
        <f>IF('Formulario PPGR5'!$G1650="","",'Formulario PPGR1'!#REF!)</f>
        <v/>
      </c>
      <c r="F1650" s="206" t="str">
        <f>IF('Formulario PPGR5'!$G1650="","",'Formulario PPGR1'!#REF!)</f>
        <v/>
      </c>
      <c r="G1650" s="701"/>
      <c r="H1650" s="701"/>
      <c r="I1650" s="734"/>
      <c r="J1650" s="701"/>
      <c r="K1650" s="698"/>
      <c r="L1650" s="701"/>
      <c r="M1650" s="211"/>
      <c r="N1650" s="211"/>
      <c r="O1650" s="212"/>
      <c r="P1650" s="213"/>
      <c r="Q1650" s="195"/>
      <c r="R1650" s="195"/>
      <c r="S1650" s="195"/>
      <c r="T1650" s="180"/>
      <c r="U1650" s="180"/>
      <c r="V1650" s="200"/>
    </row>
    <row r="1651" spans="2:22">
      <c r="B1651" s="206" t="str">
        <f>IF('Formulario PPGR5'!$G1651="","",CONCATENATE('Formulario PPGR5'!$C1651,".",'Formulario PPGR5'!$D1651,".",'Formulario PPGR5'!$E1651,".",'Formulario PPGR5'!$F1651))</f>
        <v/>
      </c>
      <c r="C1651" s="206"/>
      <c r="D1651" s="206" t="str">
        <f>IF('Formulario PPGR5'!$G1651="","",'Formulario PPGR1'!#REF!)</f>
        <v/>
      </c>
      <c r="E1651" s="206" t="str">
        <f>IF('Formulario PPGR5'!$G1651="","",'Formulario PPGR1'!#REF!)</f>
        <v/>
      </c>
      <c r="F1651" s="206" t="str">
        <f>IF('Formulario PPGR5'!$G1651="","",'Formulario PPGR1'!#REF!)</f>
        <v/>
      </c>
      <c r="G1651" s="701"/>
      <c r="H1651" s="701"/>
      <c r="I1651" s="734"/>
      <c r="J1651" s="701"/>
      <c r="K1651" s="698"/>
      <c r="L1651" s="701"/>
      <c r="M1651" s="211"/>
      <c r="N1651" s="211"/>
      <c r="O1651" s="212"/>
      <c r="P1651" s="213"/>
      <c r="Q1651" s="195"/>
      <c r="R1651" s="195"/>
      <c r="S1651" s="195"/>
      <c r="T1651" s="180"/>
      <c r="U1651" s="180"/>
      <c r="V1651" s="200"/>
    </row>
    <row r="1652" spans="2:22">
      <c r="B1652" s="206" t="str">
        <f>IF('Formulario PPGR5'!$G1652="","",CONCATENATE('Formulario PPGR5'!$C1652,".",'Formulario PPGR5'!$D1652,".",'Formulario PPGR5'!$E1652,".",'Formulario PPGR5'!$F1652))</f>
        <v/>
      </c>
      <c r="C1652" s="206"/>
      <c r="D1652" s="206" t="str">
        <f>IF('Formulario PPGR5'!$G1652="","",'Formulario PPGR1'!#REF!)</f>
        <v/>
      </c>
      <c r="E1652" s="206" t="str">
        <f>IF('Formulario PPGR5'!$G1652="","",'Formulario PPGR1'!#REF!)</f>
        <v/>
      </c>
      <c r="F1652" s="206" t="str">
        <f>IF('Formulario PPGR5'!$G1652="","",'Formulario PPGR1'!#REF!)</f>
        <v/>
      </c>
      <c r="G1652" s="701"/>
      <c r="H1652" s="701"/>
      <c r="I1652" s="734"/>
      <c r="J1652" s="701"/>
      <c r="K1652" s="698"/>
      <c r="L1652" s="701"/>
      <c r="M1652" s="211"/>
      <c r="N1652" s="211"/>
      <c r="O1652" s="212"/>
      <c r="P1652" s="213"/>
      <c r="Q1652" s="195"/>
      <c r="R1652" s="195"/>
      <c r="S1652" s="195"/>
      <c r="T1652" s="180"/>
      <c r="U1652" s="180"/>
      <c r="V1652" s="200"/>
    </row>
    <row r="1653" spans="2:22">
      <c r="B1653" s="206" t="str">
        <f>IF('Formulario PPGR5'!$G1653="","",CONCATENATE('Formulario PPGR5'!$C1653,".",'Formulario PPGR5'!$D1653,".",'Formulario PPGR5'!$E1653,".",'Formulario PPGR5'!$F1653))</f>
        <v/>
      </c>
      <c r="C1653" s="206"/>
      <c r="D1653" s="206" t="str">
        <f>IF('Formulario PPGR5'!$G1653="","",'Formulario PPGR1'!#REF!)</f>
        <v/>
      </c>
      <c r="E1653" s="206" t="str">
        <f>IF('Formulario PPGR5'!$G1653="","",'Formulario PPGR1'!#REF!)</f>
        <v/>
      </c>
      <c r="F1653" s="206" t="str">
        <f>IF('Formulario PPGR5'!$G1653="","",'Formulario PPGR1'!#REF!)</f>
        <v/>
      </c>
      <c r="G1653" s="701"/>
      <c r="H1653" s="701"/>
      <c r="I1653" s="734"/>
      <c r="J1653" s="701"/>
      <c r="K1653" s="698"/>
      <c r="L1653" s="701"/>
      <c r="M1653" s="211"/>
      <c r="N1653" s="211"/>
      <c r="O1653" s="212"/>
      <c r="P1653" s="213"/>
      <c r="Q1653" s="195"/>
      <c r="R1653" s="195"/>
      <c r="S1653" s="195"/>
      <c r="T1653" s="180"/>
      <c r="U1653" s="180"/>
      <c r="V1653" s="200"/>
    </row>
    <row r="1654" spans="2:22">
      <c r="B1654" s="206" t="str">
        <f>IF('Formulario PPGR5'!$G1654="","",CONCATENATE('Formulario PPGR5'!$C1654,".",'Formulario PPGR5'!$D1654,".",'Formulario PPGR5'!$E1654,".",'Formulario PPGR5'!$F1654))</f>
        <v/>
      </c>
      <c r="C1654" s="206"/>
      <c r="D1654" s="206" t="str">
        <f>IF('Formulario PPGR5'!$G1654="","",'Formulario PPGR1'!#REF!)</f>
        <v/>
      </c>
      <c r="E1654" s="206" t="str">
        <f>IF('Formulario PPGR5'!$G1654="","",'Formulario PPGR1'!#REF!)</f>
        <v/>
      </c>
      <c r="F1654" s="206" t="str">
        <f>IF('Formulario PPGR5'!$G1654="","",'Formulario PPGR1'!#REF!)</f>
        <v/>
      </c>
      <c r="G1654" s="701"/>
      <c r="H1654" s="701"/>
      <c r="I1654" s="734"/>
      <c r="J1654" s="701"/>
      <c r="K1654" s="698"/>
      <c r="L1654" s="701"/>
      <c r="M1654" s="211"/>
      <c r="N1654" s="211"/>
      <c r="O1654" s="212"/>
      <c r="P1654" s="213"/>
      <c r="Q1654" s="195"/>
      <c r="R1654" s="195"/>
      <c r="S1654" s="195"/>
      <c r="T1654" s="180"/>
      <c r="U1654" s="180"/>
      <c r="V1654" s="200"/>
    </row>
    <row r="1655" spans="2:22">
      <c r="B1655" s="206" t="str">
        <f>IF('Formulario PPGR5'!$G1655="","",CONCATENATE('Formulario PPGR5'!$C1655,".",'Formulario PPGR5'!$D1655,".",'Formulario PPGR5'!$E1655,".",'Formulario PPGR5'!$F1655))</f>
        <v/>
      </c>
      <c r="C1655" s="206"/>
      <c r="D1655" s="206" t="str">
        <f>IF('Formulario PPGR5'!$G1655="","",'Formulario PPGR1'!#REF!)</f>
        <v/>
      </c>
      <c r="E1655" s="206" t="str">
        <f>IF('Formulario PPGR5'!$G1655="","",'Formulario PPGR1'!#REF!)</f>
        <v/>
      </c>
      <c r="F1655" s="206" t="str">
        <f>IF('Formulario PPGR5'!$G1655="","",'Formulario PPGR1'!#REF!)</f>
        <v/>
      </c>
      <c r="G1655" s="701"/>
      <c r="H1655" s="701"/>
      <c r="I1655" s="734"/>
      <c r="J1655" s="701"/>
      <c r="K1655" s="698"/>
      <c r="L1655" s="701"/>
      <c r="M1655" s="211"/>
      <c r="N1655" s="211"/>
      <c r="O1655" s="212"/>
      <c r="P1655" s="213"/>
      <c r="Q1655" s="195"/>
      <c r="R1655" s="195"/>
      <c r="S1655" s="195"/>
      <c r="T1655" s="180"/>
      <c r="U1655" s="180"/>
      <c r="V1655" s="200"/>
    </row>
    <row r="1656" spans="2:22">
      <c r="B1656" s="206" t="str">
        <f>IF('Formulario PPGR5'!$G1656="","",CONCATENATE('Formulario PPGR5'!$C1656,".",'Formulario PPGR5'!$D1656,".",'Formulario PPGR5'!$E1656,".",'Formulario PPGR5'!$F1656))</f>
        <v/>
      </c>
      <c r="C1656" s="206"/>
      <c r="D1656" s="206" t="str">
        <f>IF('Formulario PPGR5'!$G1656="","",'Formulario PPGR1'!#REF!)</f>
        <v/>
      </c>
      <c r="E1656" s="206" t="str">
        <f>IF('Formulario PPGR5'!$G1656="","",'Formulario PPGR1'!#REF!)</f>
        <v/>
      </c>
      <c r="F1656" s="206" t="str">
        <f>IF('Formulario PPGR5'!$G1656="","",'Formulario PPGR1'!#REF!)</f>
        <v/>
      </c>
      <c r="G1656" s="701"/>
      <c r="H1656" s="701"/>
      <c r="I1656" s="734"/>
      <c r="J1656" s="701"/>
      <c r="K1656" s="698"/>
      <c r="L1656" s="701"/>
      <c r="M1656" s="211"/>
      <c r="N1656" s="211"/>
      <c r="O1656" s="212"/>
      <c r="P1656" s="213"/>
      <c r="Q1656" s="195"/>
      <c r="R1656" s="195"/>
      <c r="S1656" s="195"/>
      <c r="T1656" s="180"/>
      <c r="U1656" s="180"/>
      <c r="V1656" s="200"/>
    </row>
    <row r="1657" spans="2:22">
      <c r="B1657" s="206" t="str">
        <f>IF('Formulario PPGR5'!$G1657="","",CONCATENATE('Formulario PPGR5'!$C1657,".",'Formulario PPGR5'!$D1657,".",'Formulario PPGR5'!$E1657,".",'Formulario PPGR5'!$F1657))</f>
        <v/>
      </c>
      <c r="C1657" s="206"/>
      <c r="D1657" s="206" t="str">
        <f>IF('Formulario PPGR5'!$G1657="","",'Formulario PPGR1'!#REF!)</f>
        <v/>
      </c>
      <c r="E1657" s="206" t="str">
        <f>IF('Formulario PPGR5'!$G1657="","",'Formulario PPGR1'!#REF!)</f>
        <v/>
      </c>
      <c r="F1657" s="206" t="str">
        <f>IF('Formulario PPGR5'!$G1657="","",'Formulario PPGR1'!#REF!)</f>
        <v/>
      </c>
      <c r="G1657" s="701"/>
      <c r="H1657" s="701"/>
      <c r="I1657" s="734"/>
      <c r="J1657" s="701"/>
      <c r="K1657" s="698"/>
      <c r="L1657" s="701"/>
      <c r="M1657" s="211"/>
      <c r="N1657" s="211"/>
      <c r="O1657" s="212"/>
      <c r="P1657" s="213"/>
      <c r="Q1657" s="195"/>
      <c r="R1657" s="195"/>
      <c r="S1657" s="195"/>
      <c r="T1657" s="180"/>
      <c r="U1657" s="180"/>
      <c r="V1657" s="200"/>
    </row>
    <row r="1658" spans="2:22">
      <c r="B1658" s="206" t="str">
        <f>IF('Formulario PPGR5'!$G1658="","",CONCATENATE('Formulario PPGR5'!$C1658,".",'Formulario PPGR5'!$D1658,".",'Formulario PPGR5'!$E1658,".",'Formulario PPGR5'!$F1658))</f>
        <v/>
      </c>
      <c r="C1658" s="206"/>
      <c r="D1658" s="206" t="str">
        <f>IF('Formulario PPGR5'!$G1658="","",'Formulario PPGR1'!#REF!)</f>
        <v/>
      </c>
      <c r="E1658" s="206" t="str">
        <f>IF('Formulario PPGR5'!$G1658="","",'Formulario PPGR1'!#REF!)</f>
        <v/>
      </c>
      <c r="F1658" s="206" t="str">
        <f>IF('Formulario PPGR5'!$G1658="","",'Formulario PPGR1'!#REF!)</f>
        <v/>
      </c>
      <c r="G1658" s="701"/>
      <c r="H1658" s="701"/>
      <c r="I1658" s="734"/>
      <c r="J1658" s="701"/>
      <c r="K1658" s="698"/>
      <c r="L1658" s="701"/>
      <c r="M1658" s="211"/>
      <c r="N1658" s="211"/>
      <c r="O1658" s="212"/>
      <c r="P1658" s="213"/>
      <c r="Q1658" s="195"/>
      <c r="R1658" s="195"/>
      <c r="S1658" s="195"/>
      <c r="T1658" s="180"/>
      <c r="U1658" s="180"/>
      <c r="V1658" s="200"/>
    </row>
    <row r="1659" spans="2:22">
      <c r="B1659" s="206" t="str">
        <f>IF('Formulario PPGR5'!$G1659="","",CONCATENATE('Formulario PPGR5'!$C1659,".",'Formulario PPGR5'!$D1659,".",'Formulario PPGR5'!$E1659,".",'Formulario PPGR5'!$F1659))</f>
        <v/>
      </c>
      <c r="C1659" s="206"/>
      <c r="D1659" s="206" t="str">
        <f>IF('Formulario PPGR5'!$G1659="","",'Formulario PPGR1'!#REF!)</f>
        <v/>
      </c>
      <c r="E1659" s="206" t="str">
        <f>IF('Formulario PPGR5'!$G1659="","",'Formulario PPGR1'!#REF!)</f>
        <v/>
      </c>
      <c r="F1659" s="206" t="str">
        <f>IF('Formulario PPGR5'!$G1659="","",'Formulario PPGR1'!#REF!)</f>
        <v/>
      </c>
      <c r="G1659" s="701"/>
      <c r="H1659" s="701"/>
      <c r="I1659" s="734"/>
      <c r="J1659" s="701"/>
      <c r="K1659" s="698"/>
      <c r="L1659" s="701"/>
      <c r="M1659" s="211"/>
      <c r="N1659" s="211"/>
      <c r="O1659" s="212"/>
      <c r="P1659" s="213"/>
      <c r="Q1659" s="195"/>
      <c r="R1659" s="195"/>
      <c r="S1659" s="195"/>
      <c r="T1659" s="180"/>
      <c r="U1659" s="180"/>
      <c r="V1659" s="200"/>
    </row>
    <row r="1660" spans="2:22">
      <c r="B1660" s="206" t="str">
        <f>IF('Formulario PPGR5'!$G1660="","",CONCATENATE('Formulario PPGR5'!$C1660,".",'Formulario PPGR5'!$D1660,".",'Formulario PPGR5'!$E1660,".",'Formulario PPGR5'!$F1660))</f>
        <v/>
      </c>
      <c r="C1660" s="206"/>
      <c r="D1660" s="206" t="str">
        <f>IF('Formulario PPGR5'!$G1660="","",'Formulario PPGR1'!#REF!)</f>
        <v/>
      </c>
      <c r="E1660" s="206" t="str">
        <f>IF('Formulario PPGR5'!$G1660="","",'Formulario PPGR1'!#REF!)</f>
        <v/>
      </c>
      <c r="F1660" s="206" t="str">
        <f>IF('Formulario PPGR5'!$G1660="","",'Formulario PPGR1'!#REF!)</f>
        <v/>
      </c>
      <c r="G1660" s="701"/>
      <c r="H1660" s="701"/>
      <c r="I1660" s="734"/>
      <c r="J1660" s="701"/>
      <c r="K1660" s="698"/>
      <c r="L1660" s="701"/>
      <c r="M1660" s="211"/>
      <c r="N1660" s="211"/>
      <c r="O1660" s="212"/>
      <c r="P1660" s="213"/>
      <c r="Q1660" s="195"/>
      <c r="R1660" s="195"/>
      <c r="S1660" s="195"/>
      <c r="T1660" s="180"/>
      <c r="U1660" s="180"/>
      <c r="V1660" s="200"/>
    </row>
    <row r="1661" spans="2:22">
      <c r="B1661" s="206" t="str">
        <f>IF('Formulario PPGR5'!$G1661="","",CONCATENATE('Formulario PPGR5'!$C1661,".",'Formulario PPGR5'!$D1661,".",'Formulario PPGR5'!$E1661,".",'Formulario PPGR5'!$F1661))</f>
        <v/>
      </c>
      <c r="C1661" s="206"/>
      <c r="D1661" s="206" t="str">
        <f>IF('Formulario PPGR5'!$G1661="","",'Formulario PPGR1'!#REF!)</f>
        <v/>
      </c>
      <c r="E1661" s="206" t="str">
        <f>IF('Formulario PPGR5'!$G1661="","",'Formulario PPGR1'!#REF!)</f>
        <v/>
      </c>
      <c r="F1661" s="206" t="str">
        <f>IF('Formulario PPGR5'!$G1661="","",'Formulario PPGR1'!#REF!)</f>
        <v/>
      </c>
      <c r="G1661" s="701"/>
      <c r="H1661" s="701"/>
      <c r="I1661" s="734"/>
      <c r="J1661" s="701"/>
      <c r="K1661" s="698"/>
      <c r="L1661" s="701"/>
      <c r="M1661" s="211"/>
      <c r="N1661" s="211"/>
      <c r="O1661" s="212"/>
      <c r="P1661" s="213"/>
      <c r="Q1661" s="195"/>
      <c r="R1661" s="195"/>
      <c r="S1661" s="195"/>
      <c r="T1661" s="180"/>
      <c r="U1661" s="180"/>
      <c r="V1661" s="200"/>
    </row>
    <row r="1662" spans="2:22">
      <c r="B1662" s="206" t="str">
        <f>IF('Formulario PPGR5'!$G1662="","",CONCATENATE('Formulario PPGR5'!$C1662,".",'Formulario PPGR5'!$D1662,".",'Formulario PPGR5'!$E1662,".",'Formulario PPGR5'!$F1662))</f>
        <v/>
      </c>
      <c r="C1662" s="206"/>
      <c r="D1662" s="206" t="str">
        <f>IF('Formulario PPGR5'!$G1662="","",'Formulario PPGR1'!#REF!)</f>
        <v/>
      </c>
      <c r="E1662" s="206" t="str">
        <f>IF('Formulario PPGR5'!$G1662="","",'Formulario PPGR1'!#REF!)</f>
        <v/>
      </c>
      <c r="F1662" s="206" t="str">
        <f>IF('Formulario PPGR5'!$G1662="","",'Formulario PPGR1'!#REF!)</f>
        <v/>
      </c>
      <c r="G1662" s="701"/>
      <c r="H1662" s="701"/>
      <c r="I1662" s="734"/>
      <c r="J1662" s="701"/>
      <c r="K1662" s="698"/>
      <c r="L1662" s="701"/>
      <c r="M1662" s="211"/>
      <c r="N1662" s="211"/>
      <c r="O1662" s="212"/>
      <c r="P1662" s="213"/>
      <c r="Q1662" s="195"/>
      <c r="R1662" s="195"/>
      <c r="S1662" s="195"/>
      <c r="T1662" s="180"/>
      <c r="U1662" s="180"/>
      <c r="V1662" s="200"/>
    </row>
    <row r="1663" spans="2:22">
      <c r="B1663" s="206" t="str">
        <f>IF('Formulario PPGR5'!$G1663="","",CONCATENATE('Formulario PPGR5'!$C1663,".",'Formulario PPGR5'!$D1663,".",'Formulario PPGR5'!$E1663,".",'Formulario PPGR5'!$F1663))</f>
        <v/>
      </c>
      <c r="C1663" s="206"/>
      <c r="D1663" s="206" t="str">
        <f>IF('Formulario PPGR5'!$G1663="","",'Formulario PPGR1'!#REF!)</f>
        <v/>
      </c>
      <c r="E1663" s="206" t="str">
        <f>IF('Formulario PPGR5'!$G1663="","",'Formulario PPGR1'!#REF!)</f>
        <v/>
      </c>
      <c r="F1663" s="206" t="str">
        <f>IF('Formulario PPGR5'!$G1663="","",'Formulario PPGR1'!#REF!)</f>
        <v/>
      </c>
      <c r="G1663" s="701"/>
      <c r="H1663" s="701"/>
      <c r="I1663" s="734"/>
      <c r="J1663" s="701"/>
      <c r="K1663" s="698"/>
      <c r="L1663" s="701"/>
      <c r="M1663" s="211"/>
      <c r="N1663" s="211"/>
      <c r="O1663" s="212"/>
      <c r="P1663" s="213"/>
      <c r="Q1663" s="195"/>
      <c r="R1663" s="195"/>
      <c r="S1663" s="195"/>
      <c r="T1663" s="180"/>
      <c r="U1663" s="180"/>
      <c r="V1663" s="200"/>
    </row>
    <row r="1664" spans="2:22">
      <c r="B1664" s="206" t="str">
        <f>IF('Formulario PPGR5'!$G1664="","",CONCATENATE('Formulario PPGR5'!$C1664,".",'Formulario PPGR5'!$D1664,".",'Formulario PPGR5'!$E1664,".",'Formulario PPGR5'!$F1664))</f>
        <v/>
      </c>
      <c r="C1664" s="206"/>
      <c r="D1664" s="206" t="str">
        <f>IF('Formulario PPGR5'!$G1664="","",'Formulario PPGR1'!#REF!)</f>
        <v/>
      </c>
      <c r="E1664" s="206" t="str">
        <f>IF('Formulario PPGR5'!$G1664="","",'Formulario PPGR1'!#REF!)</f>
        <v/>
      </c>
      <c r="F1664" s="206" t="str">
        <f>IF('Formulario PPGR5'!$G1664="","",'Formulario PPGR1'!#REF!)</f>
        <v/>
      </c>
      <c r="G1664" s="701"/>
      <c r="H1664" s="701"/>
      <c r="I1664" s="734"/>
      <c r="J1664" s="701"/>
      <c r="K1664" s="698"/>
      <c r="L1664" s="701"/>
      <c r="M1664" s="211"/>
      <c r="N1664" s="211"/>
      <c r="O1664" s="212"/>
      <c r="P1664" s="213"/>
      <c r="Q1664" s="195"/>
      <c r="R1664" s="195"/>
      <c r="S1664" s="195"/>
      <c r="T1664" s="180"/>
      <c r="U1664" s="180"/>
      <c r="V1664" s="200"/>
    </row>
    <row r="1665" spans="2:22">
      <c r="B1665" s="206" t="str">
        <f>IF('Formulario PPGR5'!$G1665="","",CONCATENATE('Formulario PPGR5'!$C1665,".",'Formulario PPGR5'!$D1665,".",'Formulario PPGR5'!$E1665,".",'Formulario PPGR5'!$F1665))</f>
        <v/>
      </c>
      <c r="C1665" s="206"/>
      <c r="D1665" s="206" t="str">
        <f>IF('Formulario PPGR5'!$G1665="","",'Formulario PPGR1'!#REF!)</f>
        <v/>
      </c>
      <c r="E1665" s="206" t="str">
        <f>IF('Formulario PPGR5'!$G1665="","",'Formulario PPGR1'!#REF!)</f>
        <v/>
      </c>
      <c r="F1665" s="206" t="str">
        <f>IF('Formulario PPGR5'!$G1665="","",'Formulario PPGR1'!#REF!)</f>
        <v/>
      </c>
      <c r="G1665" s="701"/>
      <c r="H1665" s="701"/>
      <c r="I1665" s="734"/>
      <c r="J1665" s="701"/>
      <c r="K1665" s="698"/>
      <c r="L1665" s="701"/>
      <c r="M1665" s="211"/>
      <c r="N1665" s="211"/>
      <c r="O1665" s="212"/>
      <c r="P1665" s="213"/>
      <c r="Q1665" s="195"/>
      <c r="R1665" s="195"/>
      <c r="S1665" s="195"/>
      <c r="T1665" s="180"/>
      <c r="U1665" s="180"/>
      <c r="V1665" s="200"/>
    </row>
    <row r="1666" spans="2:22">
      <c r="B1666" s="206" t="str">
        <f>IF('Formulario PPGR5'!$G1666="","",CONCATENATE('Formulario PPGR5'!$C1666,".",'Formulario PPGR5'!$D1666,".",'Formulario PPGR5'!$E1666,".",'Formulario PPGR5'!$F1666))</f>
        <v/>
      </c>
      <c r="C1666" s="206"/>
      <c r="D1666" s="206" t="str">
        <f>IF('Formulario PPGR5'!$G1666="","",'Formulario PPGR1'!#REF!)</f>
        <v/>
      </c>
      <c r="E1666" s="206" t="str">
        <f>IF('Formulario PPGR5'!$G1666="","",'Formulario PPGR1'!#REF!)</f>
        <v/>
      </c>
      <c r="F1666" s="206" t="str">
        <f>IF('Formulario PPGR5'!$G1666="","",'Formulario PPGR1'!#REF!)</f>
        <v/>
      </c>
      <c r="G1666" s="701"/>
      <c r="H1666" s="701"/>
      <c r="I1666" s="734"/>
      <c r="J1666" s="701"/>
      <c r="K1666" s="698"/>
      <c r="L1666" s="701"/>
      <c r="M1666" s="211"/>
      <c r="N1666" s="211"/>
      <c r="O1666" s="212"/>
      <c r="P1666" s="213"/>
      <c r="Q1666" s="195"/>
      <c r="R1666" s="195"/>
      <c r="S1666" s="195"/>
      <c r="T1666" s="180"/>
      <c r="U1666" s="180"/>
      <c r="V1666" s="200"/>
    </row>
    <row r="1667" spans="2:22">
      <c r="B1667" s="206" t="str">
        <f>IF('Formulario PPGR5'!$G1667="","",CONCATENATE('Formulario PPGR5'!$C1667,".",'Formulario PPGR5'!$D1667,".",'Formulario PPGR5'!$E1667,".",'Formulario PPGR5'!$F1667))</f>
        <v/>
      </c>
      <c r="C1667" s="206"/>
      <c r="D1667" s="206" t="str">
        <f>IF('Formulario PPGR5'!$G1667="","",'Formulario PPGR1'!#REF!)</f>
        <v/>
      </c>
      <c r="E1667" s="206" t="str">
        <f>IF('Formulario PPGR5'!$G1667="","",'Formulario PPGR1'!#REF!)</f>
        <v/>
      </c>
      <c r="F1667" s="206" t="str">
        <f>IF('Formulario PPGR5'!$G1667="","",'Formulario PPGR1'!#REF!)</f>
        <v/>
      </c>
      <c r="G1667" s="701"/>
      <c r="H1667" s="701"/>
      <c r="I1667" s="734"/>
      <c r="J1667" s="701"/>
      <c r="K1667" s="698"/>
      <c r="L1667" s="701"/>
      <c r="M1667" s="211"/>
      <c r="N1667" s="211"/>
      <c r="O1667" s="212"/>
      <c r="P1667" s="213"/>
      <c r="Q1667" s="195"/>
      <c r="R1667" s="195"/>
      <c r="S1667" s="195"/>
      <c r="T1667" s="180"/>
      <c r="U1667" s="180"/>
      <c r="V1667" s="200"/>
    </row>
    <row r="1668" spans="2:22">
      <c r="B1668" s="206" t="str">
        <f>IF('Formulario PPGR5'!$G1668="","",CONCATENATE('Formulario PPGR5'!$C1668,".",'Formulario PPGR5'!$D1668,".",'Formulario PPGR5'!$E1668,".",'Formulario PPGR5'!$F1668))</f>
        <v/>
      </c>
      <c r="C1668" s="206"/>
      <c r="D1668" s="206" t="str">
        <f>IF('Formulario PPGR5'!$G1668="","",'Formulario PPGR1'!#REF!)</f>
        <v/>
      </c>
      <c r="E1668" s="206" t="str">
        <f>IF('Formulario PPGR5'!$G1668="","",'Formulario PPGR1'!#REF!)</f>
        <v/>
      </c>
      <c r="F1668" s="206" t="str">
        <f>IF('Formulario PPGR5'!$G1668="","",'Formulario PPGR1'!#REF!)</f>
        <v/>
      </c>
      <c r="G1668" s="701"/>
      <c r="H1668" s="701"/>
      <c r="I1668" s="734"/>
      <c r="J1668" s="701"/>
      <c r="K1668" s="698"/>
      <c r="L1668" s="701"/>
      <c r="M1668" s="211"/>
      <c r="N1668" s="211"/>
      <c r="O1668" s="212"/>
      <c r="P1668" s="213"/>
      <c r="Q1668" s="195"/>
      <c r="R1668" s="195"/>
      <c r="S1668" s="195"/>
      <c r="T1668" s="180"/>
      <c r="U1668" s="180"/>
      <c r="V1668" s="200"/>
    </row>
    <row r="1669" spans="2:22">
      <c r="B1669" s="206" t="str">
        <f>IF('Formulario PPGR5'!$G1669="","",CONCATENATE('Formulario PPGR5'!$C1669,".",'Formulario PPGR5'!$D1669,".",'Formulario PPGR5'!$E1669,".",'Formulario PPGR5'!$F1669))</f>
        <v/>
      </c>
      <c r="C1669" s="206"/>
      <c r="D1669" s="206" t="str">
        <f>IF('Formulario PPGR5'!$G1669="","",'Formulario PPGR1'!#REF!)</f>
        <v/>
      </c>
      <c r="E1669" s="206" t="str">
        <f>IF('Formulario PPGR5'!$G1669="","",'Formulario PPGR1'!#REF!)</f>
        <v/>
      </c>
      <c r="F1669" s="206" t="str">
        <f>IF('Formulario PPGR5'!$G1669="","",'Formulario PPGR1'!#REF!)</f>
        <v/>
      </c>
      <c r="G1669" s="701"/>
      <c r="H1669" s="701"/>
      <c r="I1669" s="734"/>
      <c r="J1669" s="701"/>
      <c r="K1669" s="698"/>
      <c r="L1669" s="701"/>
      <c r="M1669" s="211"/>
      <c r="N1669" s="211"/>
      <c r="O1669" s="212"/>
      <c r="P1669" s="213"/>
      <c r="Q1669" s="195"/>
      <c r="R1669" s="195"/>
      <c r="S1669" s="195"/>
      <c r="T1669" s="180"/>
      <c r="U1669" s="180"/>
      <c r="V1669" s="200"/>
    </row>
    <row r="1670" spans="2:22">
      <c r="B1670" s="206" t="str">
        <f>IF('Formulario PPGR5'!$G1670="","",CONCATENATE('Formulario PPGR5'!$C1670,".",'Formulario PPGR5'!$D1670,".",'Formulario PPGR5'!$E1670,".",'Formulario PPGR5'!$F1670))</f>
        <v/>
      </c>
      <c r="C1670" s="206"/>
      <c r="D1670" s="206" t="str">
        <f>IF('Formulario PPGR5'!$G1670="","",'Formulario PPGR1'!#REF!)</f>
        <v/>
      </c>
      <c r="E1670" s="206" t="str">
        <f>IF('Formulario PPGR5'!$G1670="","",'Formulario PPGR1'!#REF!)</f>
        <v/>
      </c>
      <c r="F1670" s="206" t="str">
        <f>IF('Formulario PPGR5'!$G1670="","",'Formulario PPGR1'!#REF!)</f>
        <v/>
      </c>
      <c r="G1670" s="701"/>
      <c r="H1670" s="701"/>
      <c r="I1670" s="734"/>
      <c r="J1670" s="701"/>
      <c r="K1670" s="698"/>
      <c r="L1670" s="701"/>
      <c r="M1670" s="211"/>
      <c r="N1670" s="211"/>
      <c r="O1670" s="212"/>
      <c r="P1670" s="213"/>
      <c r="Q1670" s="195"/>
      <c r="R1670" s="195"/>
      <c r="S1670" s="195"/>
      <c r="T1670" s="180"/>
      <c r="U1670" s="180"/>
      <c r="V1670" s="200"/>
    </row>
    <row r="1671" spans="2:22">
      <c r="B1671" s="206" t="str">
        <f>IF('Formulario PPGR5'!$G1671="","",CONCATENATE('Formulario PPGR5'!$C1671,".",'Formulario PPGR5'!$D1671,".",'Formulario PPGR5'!$E1671,".",'Formulario PPGR5'!$F1671))</f>
        <v/>
      </c>
      <c r="C1671" s="206"/>
      <c r="D1671" s="206" t="str">
        <f>IF('Formulario PPGR5'!$G1671="","",'Formulario PPGR1'!#REF!)</f>
        <v/>
      </c>
      <c r="E1671" s="206" t="str">
        <f>IF('Formulario PPGR5'!$G1671="","",'Formulario PPGR1'!#REF!)</f>
        <v/>
      </c>
      <c r="F1671" s="206" t="str">
        <f>IF('Formulario PPGR5'!$G1671="","",'Formulario PPGR1'!#REF!)</f>
        <v/>
      </c>
      <c r="G1671" s="701"/>
      <c r="H1671" s="701"/>
      <c r="I1671" s="734"/>
      <c r="J1671" s="701"/>
      <c r="K1671" s="698"/>
      <c r="L1671" s="701"/>
      <c r="M1671" s="211"/>
      <c r="N1671" s="211"/>
      <c r="O1671" s="212"/>
      <c r="P1671" s="213"/>
      <c r="Q1671" s="195"/>
      <c r="R1671" s="195"/>
      <c r="S1671" s="195"/>
      <c r="T1671" s="180"/>
      <c r="U1671" s="180"/>
      <c r="V1671" s="200"/>
    </row>
    <row r="1672" spans="2:22">
      <c r="B1672" s="206" t="str">
        <f>IF('Formulario PPGR5'!$G1672="","",CONCATENATE('Formulario PPGR5'!$C1672,".",'Formulario PPGR5'!$D1672,".",'Formulario PPGR5'!$E1672,".",'Formulario PPGR5'!$F1672))</f>
        <v/>
      </c>
      <c r="C1672" s="206"/>
      <c r="D1672" s="206" t="str">
        <f>IF('Formulario PPGR5'!$G1672="","",'Formulario PPGR1'!#REF!)</f>
        <v/>
      </c>
      <c r="E1672" s="206" t="str">
        <f>IF('Formulario PPGR5'!$G1672="","",'Formulario PPGR1'!#REF!)</f>
        <v/>
      </c>
      <c r="F1672" s="206" t="str">
        <f>IF('Formulario PPGR5'!$G1672="","",'Formulario PPGR1'!#REF!)</f>
        <v/>
      </c>
      <c r="G1672" s="701"/>
      <c r="H1672" s="701"/>
      <c r="I1672" s="734"/>
      <c r="J1672" s="701"/>
      <c r="K1672" s="698"/>
      <c r="L1672" s="701"/>
      <c r="M1672" s="211"/>
      <c r="N1672" s="211"/>
      <c r="O1672" s="212"/>
      <c r="P1672" s="213"/>
      <c r="Q1672" s="195"/>
      <c r="R1672" s="195"/>
      <c r="S1672" s="195"/>
      <c r="T1672" s="180"/>
      <c r="U1672" s="180"/>
      <c r="V1672" s="200"/>
    </row>
    <row r="1673" spans="2:22">
      <c r="B1673" s="206" t="str">
        <f>IF('Formulario PPGR5'!$G1673="","",CONCATENATE('Formulario PPGR5'!$C1673,".",'Formulario PPGR5'!$D1673,".",'Formulario PPGR5'!$E1673,".",'Formulario PPGR5'!$F1673))</f>
        <v/>
      </c>
      <c r="C1673" s="206"/>
      <c r="D1673" s="206" t="str">
        <f>IF('Formulario PPGR5'!$G1673="","",'Formulario PPGR1'!#REF!)</f>
        <v/>
      </c>
      <c r="E1673" s="206" t="str">
        <f>IF('Formulario PPGR5'!$G1673="","",'Formulario PPGR1'!#REF!)</f>
        <v/>
      </c>
      <c r="F1673" s="206" t="str">
        <f>IF('Formulario PPGR5'!$G1673="","",'Formulario PPGR1'!#REF!)</f>
        <v/>
      </c>
      <c r="G1673" s="701"/>
      <c r="H1673" s="701"/>
      <c r="I1673" s="734"/>
      <c r="J1673" s="701"/>
      <c r="K1673" s="698"/>
      <c r="L1673" s="701"/>
      <c r="M1673" s="211"/>
      <c r="N1673" s="211"/>
      <c r="O1673" s="212"/>
      <c r="P1673" s="213"/>
      <c r="Q1673" s="195"/>
      <c r="R1673" s="195"/>
      <c r="S1673" s="195"/>
      <c r="T1673" s="180"/>
      <c r="U1673" s="180"/>
      <c r="V1673" s="200"/>
    </row>
    <row r="1674" spans="2:22">
      <c r="B1674" s="206" t="str">
        <f>IF('Formulario PPGR5'!$G1674="","",CONCATENATE('Formulario PPGR5'!$C1674,".",'Formulario PPGR5'!$D1674,".",'Formulario PPGR5'!$E1674,".",'Formulario PPGR5'!$F1674))</f>
        <v/>
      </c>
      <c r="C1674" s="206"/>
      <c r="D1674" s="206" t="str">
        <f>IF('Formulario PPGR5'!$G1674="","",'Formulario PPGR1'!#REF!)</f>
        <v/>
      </c>
      <c r="E1674" s="206" t="str">
        <f>IF('Formulario PPGR5'!$G1674="","",'Formulario PPGR1'!#REF!)</f>
        <v/>
      </c>
      <c r="F1674" s="206" t="str">
        <f>IF('Formulario PPGR5'!$G1674="","",'Formulario PPGR1'!#REF!)</f>
        <v/>
      </c>
      <c r="G1674" s="701"/>
      <c r="H1674" s="701"/>
      <c r="I1674" s="734"/>
      <c r="J1674" s="701"/>
      <c r="K1674" s="698"/>
      <c r="L1674" s="701"/>
      <c r="M1674" s="211"/>
      <c r="N1674" s="211"/>
      <c r="O1674" s="212"/>
      <c r="P1674" s="213"/>
      <c r="Q1674" s="195"/>
      <c r="R1674" s="195"/>
      <c r="S1674" s="195"/>
      <c r="T1674" s="180"/>
      <c r="U1674" s="180"/>
      <c r="V1674" s="200"/>
    </row>
    <row r="1675" spans="2:22">
      <c r="B1675" s="206" t="str">
        <f>IF('Formulario PPGR5'!$G1675="","",CONCATENATE('Formulario PPGR5'!$C1675,".",'Formulario PPGR5'!$D1675,".",'Formulario PPGR5'!$E1675,".",'Formulario PPGR5'!$F1675))</f>
        <v/>
      </c>
      <c r="C1675" s="206"/>
      <c r="D1675" s="206" t="str">
        <f>IF('Formulario PPGR5'!$G1675="","",'Formulario PPGR1'!#REF!)</f>
        <v/>
      </c>
      <c r="E1675" s="206" t="str">
        <f>IF('Formulario PPGR5'!$G1675="","",'Formulario PPGR1'!#REF!)</f>
        <v/>
      </c>
      <c r="F1675" s="206" t="str">
        <f>IF('Formulario PPGR5'!$G1675="","",'Formulario PPGR1'!#REF!)</f>
        <v/>
      </c>
      <c r="G1675" s="701"/>
      <c r="H1675" s="701"/>
      <c r="I1675" s="734"/>
      <c r="J1675" s="701"/>
      <c r="K1675" s="698"/>
      <c r="L1675" s="701"/>
      <c r="M1675" s="211"/>
      <c r="N1675" s="211"/>
      <c r="O1675" s="212"/>
      <c r="P1675" s="213"/>
      <c r="Q1675" s="195"/>
      <c r="R1675" s="195"/>
      <c r="S1675" s="195"/>
      <c r="T1675" s="180"/>
      <c r="U1675" s="180"/>
      <c r="V1675" s="200"/>
    </row>
    <row r="1676" spans="2:22">
      <c r="B1676" s="206" t="str">
        <f>IF('Formulario PPGR5'!$G1676="","",CONCATENATE('Formulario PPGR5'!$C1676,".",'Formulario PPGR5'!$D1676,".",'Formulario PPGR5'!$E1676,".",'Formulario PPGR5'!$F1676))</f>
        <v/>
      </c>
      <c r="C1676" s="206"/>
      <c r="D1676" s="206" t="str">
        <f>IF('Formulario PPGR5'!$G1676="","",'Formulario PPGR1'!#REF!)</f>
        <v/>
      </c>
      <c r="E1676" s="206" t="str">
        <f>IF('Formulario PPGR5'!$G1676="","",'Formulario PPGR1'!#REF!)</f>
        <v/>
      </c>
      <c r="F1676" s="206" t="str">
        <f>IF('Formulario PPGR5'!$G1676="","",'Formulario PPGR1'!#REF!)</f>
        <v/>
      </c>
      <c r="G1676" s="701"/>
      <c r="H1676" s="701"/>
      <c r="I1676" s="734"/>
      <c r="J1676" s="701"/>
      <c r="K1676" s="698"/>
      <c r="L1676" s="701"/>
      <c r="M1676" s="211"/>
      <c r="N1676" s="211"/>
      <c r="O1676" s="212"/>
      <c r="P1676" s="213"/>
      <c r="Q1676" s="195"/>
      <c r="R1676" s="195"/>
      <c r="S1676" s="195"/>
      <c r="T1676" s="180"/>
      <c r="U1676" s="180"/>
      <c r="V1676" s="200"/>
    </row>
    <row r="1677" spans="2:22">
      <c r="B1677" s="206" t="str">
        <f>IF('Formulario PPGR5'!$G1677="","",CONCATENATE('Formulario PPGR5'!$C1677,".",'Formulario PPGR5'!$D1677,".",'Formulario PPGR5'!$E1677,".",'Formulario PPGR5'!$F1677))</f>
        <v/>
      </c>
      <c r="C1677" s="206"/>
      <c r="D1677" s="206" t="str">
        <f>IF('Formulario PPGR5'!$G1677="","",'Formulario PPGR1'!#REF!)</f>
        <v/>
      </c>
      <c r="E1677" s="206" t="str">
        <f>IF('Formulario PPGR5'!$G1677="","",'Formulario PPGR1'!#REF!)</f>
        <v/>
      </c>
      <c r="F1677" s="206" t="str">
        <f>IF('Formulario PPGR5'!$G1677="","",'Formulario PPGR1'!#REF!)</f>
        <v/>
      </c>
      <c r="G1677" s="701"/>
      <c r="H1677" s="701"/>
      <c r="I1677" s="734"/>
      <c r="J1677" s="701"/>
      <c r="K1677" s="698"/>
      <c r="L1677" s="701"/>
      <c r="M1677" s="211"/>
      <c r="N1677" s="211"/>
      <c r="O1677" s="212"/>
      <c r="P1677" s="213"/>
      <c r="Q1677" s="195"/>
      <c r="R1677" s="195"/>
      <c r="S1677" s="195"/>
      <c r="T1677" s="180"/>
      <c r="U1677" s="180"/>
      <c r="V1677" s="200"/>
    </row>
    <row r="1678" spans="2:22">
      <c r="B1678" s="206" t="str">
        <f>IF('Formulario PPGR5'!$G1678="","",CONCATENATE('Formulario PPGR5'!$C1678,".",'Formulario PPGR5'!$D1678,".",'Formulario PPGR5'!$E1678,".",'Formulario PPGR5'!$F1678))</f>
        <v/>
      </c>
      <c r="C1678" s="206"/>
      <c r="D1678" s="206" t="str">
        <f>IF('Formulario PPGR5'!$G1678="","",'Formulario PPGR1'!#REF!)</f>
        <v/>
      </c>
      <c r="E1678" s="206" t="str">
        <f>IF('Formulario PPGR5'!$G1678="","",'Formulario PPGR1'!#REF!)</f>
        <v/>
      </c>
      <c r="F1678" s="206" t="str">
        <f>IF('Formulario PPGR5'!$G1678="","",'Formulario PPGR1'!#REF!)</f>
        <v/>
      </c>
      <c r="G1678" s="701"/>
      <c r="H1678" s="701"/>
      <c r="I1678" s="734"/>
      <c r="J1678" s="701"/>
      <c r="K1678" s="698"/>
      <c r="L1678" s="701"/>
      <c r="M1678" s="211"/>
      <c r="N1678" s="211"/>
      <c r="O1678" s="212"/>
      <c r="P1678" s="213"/>
      <c r="Q1678" s="195"/>
      <c r="R1678" s="195"/>
      <c r="S1678" s="195"/>
      <c r="T1678" s="180"/>
      <c r="U1678" s="180"/>
      <c r="V1678" s="200"/>
    </row>
    <row r="1679" spans="2:22">
      <c r="B1679" s="206" t="str">
        <f>IF('Formulario PPGR5'!$G1679="","",CONCATENATE('Formulario PPGR5'!$C1679,".",'Formulario PPGR5'!$D1679,".",'Formulario PPGR5'!$E1679,".",'Formulario PPGR5'!$F1679))</f>
        <v/>
      </c>
      <c r="C1679" s="206"/>
      <c r="D1679" s="206" t="str">
        <f>IF('Formulario PPGR5'!$G1679="","",'Formulario PPGR1'!#REF!)</f>
        <v/>
      </c>
      <c r="E1679" s="206" t="str">
        <f>IF('Formulario PPGR5'!$G1679="","",'Formulario PPGR1'!#REF!)</f>
        <v/>
      </c>
      <c r="F1679" s="206" t="str">
        <f>IF('Formulario PPGR5'!$G1679="","",'Formulario PPGR1'!#REF!)</f>
        <v/>
      </c>
      <c r="G1679" s="701"/>
      <c r="H1679" s="701"/>
      <c r="I1679" s="734"/>
      <c r="J1679" s="701"/>
      <c r="K1679" s="698"/>
      <c r="L1679" s="701"/>
      <c r="M1679" s="211"/>
      <c r="N1679" s="211"/>
      <c r="O1679" s="212"/>
      <c r="P1679" s="213"/>
      <c r="Q1679" s="195"/>
      <c r="R1679" s="195"/>
      <c r="S1679" s="195"/>
      <c r="T1679" s="180"/>
      <c r="U1679" s="180"/>
      <c r="V1679" s="200"/>
    </row>
    <row r="1680" spans="2:22">
      <c r="B1680" s="206" t="str">
        <f>IF('Formulario PPGR5'!$G1680="","",CONCATENATE('Formulario PPGR5'!$C1680,".",'Formulario PPGR5'!$D1680,".",'Formulario PPGR5'!$E1680,".",'Formulario PPGR5'!$F1680))</f>
        <v/>
      </c>
      <c r="C1680" s="206"/>
      <c r="D1680" s="206" t="str">
        <f>IF('Formulario PPGR5'!$G1680="","",'Formulario PPGR1'!#REF!)</f>
        <v/>
      </c>
      <c r="E1680" s="206" t="str">
        <f>IF('Formulario PPGR5'!$G1680="","",'Formulario PPGR1'!#REF!)</f>
        <v/>
      </c>
      <c r="F1680" s="206" t="str">
        <f>IF('Formulario PPGR5'!$G1680="","",'Formulario PPGR1'!#REF!)</f>
        <v/>
      </c>
      <c r="G1680" s="701"/>
      <c r="H1680" s="701"/>
      <c r="I1680" s="734"/>
      <c r="J1680" s="701"/>
      <c r="K1680" s="698"/>
      <c r="L1680" s="701"/>
      <c r="M1680" s="211"/>
      <c r="N1680" s="211"/>
      <c r="O1680" s="212"/>
      <c r="P1680" s="213"/>
      <c r="Q1680" s="195"/>
      <c r="R1680" s="195"/>
      <c r="S1680" s="195"/>
      <c r="T1680" s="180"/>
      <c r="U1680" s="180"/>
      <c r="V1680" s="200"/>
    </row>
    <row r="1681" spans="2:22">
      <c r="B1681" s="206" t="str">
        <f>IF('Formulario PPGR5'!$G1681="","",CONCATENATE('Formulario PPGR5'!$C1681,".",'Formulario PPGR5'!$D1681,".",'Formulario PPGR5'!$E1681,".",'Formulario PPGR5'!$F1681))</f>
        <v/>
      </c>
      <c r="C1681" s="206"/>
      <c r="D1681" s="206" t="str">
        <f>IF('Formulario PPGR5'!$G1681="","",'Formulario PPGR1'!#REF!)</f>
        <v/>
      </c>
      <c r="E1681" s="206" t="str">
        <f>IF('Formulario PPGR5'!$G1681="","",'Formulario PPGR1'!#REF!)</f>
        <v/>
      </c>
      <c r="F1681" s="206" t="str">
        <f>IF('Formulario PPGR5'!$G1681="","",'Formulario PPGR1'!#REF!)</f>
        <v/>
      </c>
      <c r="G1681" s="701"/>
      <c r="H1681" s="701"/>
      <c r="I1681" s="734"/>
      <c r="J1681" s="701"/>
      <c r="K1681" s="698"/>
      <c r="L1681" s="701"/>
      <c r="M1681" s="211"/>
      <c r="N1681" s="211"/>
      <c r="O1681" s="212"/>
      <c r="P1681" s="213"/>
      <c r="Q1681" s="195"/>
      <c r="R1681" s="195"/>
      <c r="S1681" s="195"/>
      <c r="T1681" s="180"/>
      <c r="U1681" s="180"/>
      <c r="V1681" s="200"/>
    </row>
    <row r="1682" spans="2:22">
      <c r="B1682" s="206" t="str">
        <f>IF('Formulario PPGR5'!$G1682="","",CONCATENATE('Formulario PPGR5'!$C1682,".",'Formulario PPGR5'!$D1682,".",'Formulario PPGR5'!$E1682,".",'Formulario PPGR5'!$F1682))</f>
        <v/>
      </c>
      <c r="C1682" s="206"/>
      <c r="D1682" s="206" t="str">
        <f>IF('Formulario PPGR5'!$G1682="","",'Formulario PPGR1'!#REF!)</f>
        <v/>
      </c>
      <c r="E1682" s="206" t="str">
        <f>IF('Formulario PPGR5'!$G1682="","",'Formulario PPGR1'!#REF!)</f>
        <v/>
      </c>
      <c r="F1682" s="206" t="str">
        <f>IF('Formulario PPGR5'!$G1682="","",'Formulario PPGR1'!#REF!)</f>
        <v/>
      </c>
      <c r="G1682" s="701"/>
      <c r="H1682" s="701"/>
      <c r="I1682" s="734"/>
      <c r="J1682" s="701"/>
      <c r="K1682" s="698"/>
      <c r="L1682" s="701"/>
      <c r="M1682" s="211"/>
      <c r="N1682" s="211"/>
      <c r="O1682" s="212"/>
      <c r="P1682" s="213"/>
      <c r="Q1682" s="195"/>
      <c r="R1682" s="195"/>
      <c r="S1682" s="195"/>
      <c r="T1682" s="180"/>
      <c r="U1682" s="180"/>
      <c r="V1682" s="200"/>
    </row>
    <row r="1683" spans="2:22">
      <c r="B1683" s="206" t="str">
        <f>IF('Formulario PPGR5'!$G1683="","",CONCATENATE('Formulario PPGR5'!$C1683,".",'Formulario PPGR5'!$D1683,".",'Formulario PPGR5'!$E1683,".",'Formulario PPGR5'!$F1683))</f>
        <v/>
      </c>
      <c r="C1683" s="206"/>
      <c r="D1683" s="206" t="str">
        <f>IF('Formulario PPGR5'!$G1683="","",'Formulario PPGR1'!#REF!)</f>
        <v/>
      </c>
      <c r="E1683" s="206" t="str">
        <f>IF('Formulario PPGR5'!$G1683="","",'Formulario PPGR1'!#REF!)</f>
        <v/>
      </c>
      <c r="F1683" s="206" t="str">
        <f>IF('Formulario PPGR5'!$G1683="","",'Formulario PPGR1'!#REF!)</f>
        <v/>
      </c>
      <c r="G1683" s="701"/>
      <c r="H1683" s="701"/>
      <c r="I1683" s="734"/>
      <c r="J1683" s="701"/>
      <c r="K1683" s="698"/>
      <c r="L1683" s="701"/>
      <c r="M1683" s="211"/>
      <c r="N1683" s="211"/>
      <c r="O1683" s="212"/>
      <c r="P1683" s="213"/>
      <c r="Q1683" s="195"/>
      <c r="R1683" s="195"/>
      <c r="S1683" s="195"/>
      <c r="T1683" s="180"/>
      <c r="U1683" s="180"/>
      <c r="V1683" s="200"/>
    </row>
    <row r="1684" spans="2:22">
      <c r="B1684" s="206" t="str">
        <f>IF('Formulario PPGR5'!$G1684="","",CONCATENATE('Formulario PPGR5'!$C1684,".",'Formulario PPGR5'!$D1684,".",'Formulario PPGR5'!$E1684,".",'Formulario PPGR5'!$F1684))</f>
        <v/>
      </c>
      <c r="C1684" s="206"/>
      <c r="D1684" s="206" t="str">
        <f>IF('Formulario PPGR5'!$G1684="","",'Formulario PPGR1'!#REF!)</f>
        <v/>
      </c>
      <c r="E1684" s="206" t="str">
        <f>IF('Formulario PPGR5'!$G1684="","",'Formulario PPGR1'!#REF!)</f>
        <v/>
      </c>
      <c r="F1684" s="206" t="str">
        <f>IF('Formulario PPGR5'!$G1684="","",'Formulario PPGR1'!#REF!)</f>
        <v/>
      </c>
      <c r="G1684" s="701"/>
      <c r="H1684" s="701"/>
      <c r="I1684" s="734"/>
      <c r="J1684" s="701"/>
      <c r="K1684" s="698"/>
      <c r="L1684" s="701"/>
      <c r="M1684" s="211"/>
      <c r="N1684" s="211"/>
      <c r="O1684" s="212"/>
      <c r="P1684" s="213"/>
      <c r="Q1684" s="195"/>
      <c r="R1684" s="195"/>
      <c r="S1684" s="195"/>
      <c r="T1684" s="180"/>
      <c r="U1684" s="180"/>
      <c r="V1684" s="200"/>
    </row>
    <row r="1685" spans="2:22">
      <c r="B1685" s="206" t="str">
        <f>IF('Formulario PPGR5'!$G1685="","",CONCATENATE('Formulario PPGR5'!$C1685,".",'Formulario PPGR5'!$D1685,".",'Formulario PPGR5'!$E1685,".",'Formulario PPGR5'!$F1685))</f>
        <v/>
      </c>
      <c r="C1685" s="206"/>
      <c r="D1685" s="206" t="str">
        <f>IF('Formulario PPGR5'!$G1685="","",'Formulario PPGR1'!#REF!)</f>
        <v/>
      </c>
      <c r="E1685" s="206" t="str">
        <f>IF('Formulario PPGR5'!$G1685="","",'Formulario PPGR1'!#REF!)</f>
        <v/>
      </c>
      <c r="F1685" s="206" t="str">
        <f>IF('Formulario PPGR5'!$G1685="","",'Formulario PPGR1'!#REF!)</f>
        <v/>
      </c>
      <c r="G1685" s="701"/>
      <c r="H1685" s="701"/>
      <c r="I1685" s="734"/>
      <c r="J1685" s="701"/>
      <c r="K1685" s="698"/>
      <c r="L1685" s="701"/>
      <c r="M1685" s="211"/>
      <c r="N1685" s="211"/>
      <c r="O1685" s="212"/>
      <c r="P1685" s="213"/>
      <c r="Q1685" s="195"/>
      <c r="R1685" s="195"/>
      <c r="S1685" s="195"/>
      <c r="T1685" s="180"/>
      <c r="U1685" s="180"/>
      <c r="V1685" s="200"/>
    </row>
    <row r="1686" spans="2:22">
      <c r="B1686" s="206" t="str">
        <f>IF('Formulario PPGR5'!$G1686="","",CONCATENATE('Formulario PPGR5'!$C1686,".",'Formulario PPGR5'!$D1686,".",'Formulario PPGR5'!$E1686,".",'Formulario PPGR5'!$F1686))</f>
        <v/>
      </c>
      <c r="C1686" s="206"/>
      <c r="D1686" s="206" t="str">
        <f>IF('Formulario PPGR5'!$G1686="","",'Formulario PPGR1'!#REF!)</f>
        <v/>
      </c>
      <c r="E1686" s="206" t="str">
        <f>IF('Formulario PPGR5'!$G1686="","",'Formulario PPGR1'!#REF!)</f>
        <v/>
      </c>
      <c r="F1686" s="206" t="str">
        <f>IF('Formulario PPGR5'!$G1686="","",'Formulario PPGR1'!#REF!)</f>
        <v/>
      </c>
      <c r="G1686" s="701"/>
      <c r="H1686" s="701"/>
      <c r="I1686" s="734"/>
      <c r="J1686" s="701"/>
      <c r="K1686" s="698"/>
      <c r="L1686" s="701"/>
      <c r="M1686" s="211"/>
      <c r="N1686" s="211"/>
      <c r="O1686" s="212"/>
      <c r="P1686" s="213"/>
      <c r="Q1686" s="195"/>
      <c r="R1686" s="195"/>
      <c r="S1686" s="195"/>
      <c r="T1686" s="180"/>
      <c r="U1686" s="180"/>
      <c r="V1686" s="200"/>
    </row>
    <row r="1687" spans="2:22">
      <c r="B1687" s="206" t="str">
        <f>IF('Formulario PPGR5'!$G1687="","",CONCATENATE('Formulario PPGR5'!$C1687,".",'Formulario PPGR5'!$D1687,".",'Formulario PPGR5'!$E1687,".",'Formulario PPGR5'!$F1687))</f>
        <v/>
      </c>
      <c r="C1687" s="206"/>
      <c r="D1687" s="206" t="str">
        <f>IF('Formulario PPGR5'!$G1687="","",'Formulario PPGR1'!#REF!)</f>
        <v/>
      </c>
      <c r="E1687" s="206" t="str">
        <f>IF('Formulario PPGR5'!$G1687="","",'Formulario PPGR1'!#REF!)</f>
        <v/>
      </c>
      <c r="F1687" s="206" t="str">
        <f>IF('Formulario PPGR5'!$G1687="","",'Formulario PPGR1'!#REF!)</f>
        <v/>
      </c>
      <c r="G1687" s="701"/>
      <c r="H1687" s="701"/>
      <c r="I1687" s="734"/>
      <c r="J1687" s="701"/>
      <c r="K1687" s="698"/>
      <c r="L1687" s="701"/>
      <c r="M1687" s="211"/>
      <c r="N1687" s="211"/>
      <c r="O1687" s="212"/>
      <c r="P1687" s="213"/>
      <c r="Q1687" s="195"/>
      <c r="R1687" s="195"/>
      <c r="S1687" s="195"/>
      <c r="T1687" s="180"/>
      <c r="U1687" s="180"/>
      <c r="V1687" s="200"/>
    </row>
    <row r="1688" spans="2:22">
      <c r="B1688" s="206" t="str">
        <f>IF('Formulario PPGR5'!$G1688="","",CONCATENATE('Formulario PPGR5'!$C1688,".",'Formulario PPGR5'!$D1688,".",'Formulario PPGR5'!$E1688,".",'Formulario PPGR5'!$F1688))</f>
        <v/>
      </c>
      <c r="C1688" s="206"/>
      <c r="D1688" s="206" t="str">
        <f>IF('Formulario PPGR5'!$G1688="","",'Formulario PPGR1'!#REF!)</f>
        <v/>
      </c>
      <c r="E1688" s="206" t="str">
        <f>IF('Formulario PPGR5'!$G1688="","",'Formulario PPGR1'!#REF!)</f>
        <v/>
      </c>
      <c r="F1688" s="206" t="str">
        <f>IF('Formulario PPGR5'!$G1688="","",'Formulario PPGR1'!#REF!)</f>
        <v/>
      </c>
      <c r="G1688" s="701"/>
      <c r="H1688" s="701"/>
      <c r="I1688" s="734"/>
      <c r="J1688" s="701"/>
      <c r="K1688" s="698"/>
      <c r="L1688" s="701"/>
      <c r="M1688" s="211"/>
      <c r="N1688" s="211"/>
      <c r="O1688" s="212"/>
      <c r="P1688" s="213"/>
      <c r="Q1688" s="195"/>
      <c r="R1688" s="195"/>
      <c r="S1688" s="195"/>
      <c r="T1688" s="180"/>
      <c r="U1688" s="180"/>
      <c r="V1688" s="200"/>
    </row>
    <row r="1689" spans="2:22">
      <c r="B1689" s="206" t="str">
        <f>IF('Formulario PPGR5'!$G1689="","",CONCATENATE('Formulario PPGR5'!$C1689,".",'Formulario PPGR5'!$D1689,".",'Formulario PPGR5'!$E1689,".",'Formulario PPGR5'!$F1689))</f>
        <v/>
      </c>
      <c r="C1689" s="206"/>
      <c r="D1689" s="206" t="str">
        <f>IF('Formulario PPGR5'!$G1689="","",'Formulario PPGR1'!#REF!)</f>
        <v/>
      </c>
      <c r="E1689" s="206" t="str">
        <f>IF('Formulario PPGR5'!$G1689="","",'Formulario PPGR1'!#REF!)</f>
        <v/>
      </c>
      <c r="F1689" s="206" t="str">
        <f>IF('Formulario PPGR5'!$G1689="","",'Formulario PPGR1'!#REF!)</f>
        <v/>
      </c>
      <c r="G1689" s="701"/>
      <c r="H1689" s="701"/>
      <c r="I1689" s="734"/>
      <c r="J1689" s="701"/>
      <c r="K1689" s="698"/>
      <c r="L1689" s="701"/>
      <c r="M1689" s="211"/>
      <c r="N1689" s="211"/>
      <c r="O1689" s="212"/>
      <c r="P1689" s="213"/>
      <c r="Q1689" s="195"/>
      <c r="R1689" s="195"/>
      <c r="S1689" s="195"/>
      <c r="T1689" s="180"/>
      <c r="U1689" s="180"/>
      <c r="V1689" s="200"/>
    </row>
    <row r="1690" spans="2:22">
      <c r="B1690" s="206" t="str">
        <f>IF('Formulario PPGR5'!$G1690="","",CONCATENATE('Formulario PPGR5'!$C1690,".",'Formulario PPGR5'!$D1690,".",'Formulario PPGR5'!$E1690,".",'Formulario PPGR5'!$F1690))</f>
        <v/>
      </c>
      <c r="C1690" s="206"/>
      <c r="D1690" s="206" t="str">
        <f>IF('Formulario PPGR5'!$G1690="","",'Formulario PPGR1'!#REF!)</f>
        <v/>
      </c>
      <c r="E1690" s="206" t="str">
        <f>IF('Formulario PPGR5'!$G1690="","",'Formulario PPGR1'!#REF!)</f>
        <v/>
      </c>
      <c r="F1690" s="206" t="str">
        <f>IF('Formulario PPGR5'!$G1690="","",'Formulario PPGR1'!#REF!)</f>
        <v/>
      </c>
      <c r="G1690" s="701"/>
      <c r="H1690" s="701"/>
      <c r="I1690" s="734"/>
      <c r="J1690" s="701"/>
      <c r="K1690" s="698"/>
      <c r="L1690" s="701"/>
      <c r="M1690" s="211"/>
      <c r="N1690" s="211"/>
      <c r="O1690" s="212"/>
      <c r="P1690" s="213"/>
      <c r="Q1690" s="195"/>
      <c r="R1690" s="195"/>
      <c r="S1690" s="195"/>
      <c r="T1690" s="180"/>
      <c r="U1690" s="180"/>
      <c r="V1690" s="200"/>
    </row>
    <row r="1691" spans="2:22">
      <c r="B1691" s="206" t="str">
        <f>IF('Formulario PPGR5'!$G1691="","",CONCATENATE('Formulario PPGR5'!$C1691,".",'Formulario PPGR5'!$D1691,".",'Formulario PPGR5'!$E1691,".",'Formulario PPGR5'!$F1691))</f>
        <v/>
      </c>
      <c r="C1691" s="206"/>
      <c r="D1691" s="206" t="str">
        <f>IF('Formulario PPGR5'!$G1691="","",'Formulario PPGR1'!#REF!)</f>
        <v/>
      </c>
      <c r="E1691" s="206" t="str">
        <f>IF('Formulario PPGR5'!$G1691="","",'Formulario PPGR1'!#REF!)</f>
        <v/>
      </c>
      <c r="F1691" s="206" t="str">
        <f>IF('Formulario PPGR5'!$G1691="","",'Formulario PPGR1'!#REF!)</f>
        <v/>
      </c>
      <c r="G1691" s="701"/>
      <c r="H1691" s="701"/>
      <c r="I1691" s="734"/>
      <c r="J1691" s="701"/>
      <c r="K1691" s="698"/>
      <c r="L1691" s="701"/>
      <c r="M1691" s="211"/>
      <c r="N1691" s="211"/>
      <c r="O1691" s="212"/>
      <c r="P1691" s="213"/>
      <c r="Q1691" s="195"/>
      <c r="R1691" s="195"/>
      <c r="S1691" s="195"/>
      <c r="T1691" s="180"/>
      <c r="U1691" s="180"/>
      <c r="V1691" s="200"/>
    </row>
    <row r="1692" spans="2:22">
      <c r="B1692" s="206" t="str">
        <f>IF('Formulario PPGR5'!$G1692="","",CONCATENATE('Formulario PPGR5'!$C1692,".",'Formulario PPGR5'!$D1692,".",'Formulario PPGR5'!$E1692,".",'Formulario PPGR5'!$F1692))</f>
        <v/>
      </c>
      <c r="C1692" s="206"/>
      <c r="D1692" s="206" t="str">
        <f>IF('Formulario PPGR5'!$G1692="","",'Formulario PPGR1'!#REF!)</f>
        <v/>
      </c>
      <c r="E1692" s="206" t="str">
        <f>IF('Formulario PPGR5'!$G1692="","",'Formulario PPGR1'!#REF!)</f>
        <v/>
      </c>
      <c r="F1692" s="206" t="str">
        <f>IF('Formulario PPGR5'!$G1692="","",'Formulario PPGR1'!#REF!)</f>
        <v/>
      </c>
      <c r="G1692" s="701"/>
      <c r="H1692" s="701"/>
      <c r="I1692" s="734"/>
      <c r="J1692" s="701"/>
      <c r="K1692" s="698"/>
      <c r="L1692" s="701"/>
      <c r="M1692" s="211"/>
      <c r="N1692" s="211"/>
      <c r="O1692" s="212"/>
      <c r="P1692" s="213"/>
      <c r="Q1692" s="195"/>
      <c r="R1692" s="195"/>
      <c r="S1692" s="195"/>
      <c r="T1692" s="180"/>
      <c r="U1692" s="180"/>
      <c r="V1692" s="200"/>
    </row>
    <row r="1693" spans="2:22">
      <c r="B1693" s="206" t="str">
        <f>IF('Formulario PPGR5'!$G1693="","",CONCATENATE('Formulario PPGR5'!$C1693,".",'Formulario PPGR5'!$D1693,".",'Formulario PPGR5'!$E1693,".",'Formulario PPGR5'!$F1693))</f>
        <v/>
      </c>
      <c r="C1693" s="206"/>
      <c r="D1693" s="206" t="str">
        <f>IF('Formulario PPGR5'!$G1693="","",'Formulario PPGR1'!#REF!)</f>
        <v/>
      </c>
      <c r="E1693" s="206" t="str">
        <f>IF('Formulario PPGR5'!$G1693="","",'Formulario PPGR1'!#REF!)</f>
        <v/>
      </c>
      <c r="F1693" s="206" t="str">
        <f>IF('Formulario PPGR5'!$G1693="","",'Formulario PPGR1'!#REF!)</f>
        <v/>
      </c>
      <c r="G1693" s="701"/>
      <c r="H1693" s="701"/>
      <c r="I1693" s="734"/>
      <c r="J1693" s="701"/>
      <c r="K1693" s="698"/>
      <c r="L1693" s="701"/>
      <c r="M1693" s="211"/>
      <c r="N1693" s="211"/>
      <c r="O1693" s="212"/>
      <c r="P1693" s="213"/>
      <c r="Q1693" s="195"/>
      <c r="R1693" s="195"/>
      <c r="S1693" s="195"/>
      <c r="T1693" s="180"/>
      <c r="U1693" s="180"/>
      <c r="V1693" s="200"/>
    </row>
    <row r="1694" spans="2:22">
      <c r="B1694" s="206" t="str">
        <f>IF('Formulario PPGR5'!$G1694="","",CONCATENATE('Formulario PPGR5'!$C1694,".",'Formulario PPGR5'!$D1694,".",'Formulario PPGR5'!$E1694,".",'Formulario PPGR5'!$F1694))</f>
        <v/>
      </c>
      <c r="C1694" s="206"/>
      <c r="D1694" s="206" t="str">
        <f>IF('Formulario PPGR5'!$G1694="","",'Formulario PPGR1'!#REF!)</f>
        <v/>
      </c>
      <c r="E1694" s="206" t="str">
        <f>IF('Formulario PPGR5'!$G1694="","",'Formulario PPGR1'!#REF!)</f>
        <v/>
      </c>
      <c r="F1694" s="206" t="str">
        <f>IF('Formulario PPGR5'!$G1694="","",'Formulario PPGR1'!#REF!)</f>
        <v/>
      </c>
      <c r="G1694" s="701"/>
      <c r="H1694" s="701"/>
      <c r="I1694" s="734"/>
      <c r="J1694" s="701"/>
      <c r="K1694" s="698"/>
      <c r="L1694" s="701"/>
      <c r="M1694" s="211"/>
      <c r="N1694" s="211"/>
      <c r="O1694" s="212"/>
      <c r="P1694" s="213"/>
      <c r="Q1694" s="195"/>
      <c r="R1694" s="195"/>
      <c r="S1694" s="195"/>
      <c r="T1694" s="180"/>
      <c r="U1694" s="180"/>
      <c r="V1694" s="200"/>
    </row>
    <row r="1695" spans="2:22">
      <c r="B1695" s="206" t="str">
        <f>IF('Formulario PPGR5'!$G1695="","",CONCATENATE('Formulario PPGR5'!$C1695,".",'Formulario PPGR5'!$D1695,".",'Formulario PPGR5'!$E1695,".",'Formulario PPGR5'!$F1695))</f>
        <v/>
      </c>
      <c r="C1695" s="206"/>
      <c r="D1695" s="206" t="str">
        <f>IF('Formulario PPGR5'!$G1695="","",'Formulario PPGR1'!#REF!)</f>
        <v/>
      </c>
      <c r="E1695" s="206" t="str">
        <f>IF('Formulario PPGR5'!$G1695="","",'Formulario PPGR1'!#REF!)</f>
        <v/>
      </c>
      <c r="F1695" s="206" t="str">
        <f>IF('Formulario PPGR5'!$G1695="","",'Formulario PPGR1'!#REF!)</f>
        <v/>
      </c>
      <c r="G1695" s="701"/>
      <c r="H1695" s="701"/>
      <c r="I1695" s="734"/>
      <c r="J1695" s="701"/>
      <c r="K1695" s="698"/>
      <c r="L1695" s="701"/>
      <c r="M1695" s="211"/>
      <c r="N1695" s="211"/>
      <c r="O1695" s="212"/>
      <c r="P1695" s="213"/>
      <c r="Q1695" s="195"/>
      <c r="R1695" s="195"/>
      <c r="S1695" s="195"/>
      <c r="T1695" s="180"/>
      <c r="U1695" s="180"/>
      <c r="V1695" s="200"/>
    </row>
    <row r="1696" spans="2:22">
      <c r="B1696" s="206" t="str">
        <f>IF('Formulario PPGR5'!$G1696="","",CONCATENATE('Formulario PPGR5'!$C1696,".",'Formulario PPGR5'!$D1696,".",'Formulario PPGR5'!$E1696,".",'Formulario PPGR5'!$F1696))</f>
        <v/>
      </c>
      <c r="C1696" s="206"/>
      <c r="D1696" s="206" t="str">
        <f>IF('Formulario PPGR5'!$G1696="","",'Formulario PPGR1'!#REF!)</f>
        <v/>
      </c>
      <c r="E1696" s="206" t="str">
        <f>IF('Formulario PPGR5'!$G1696="","",'Formulario PPGR1'!#REF!)</f>
        <v/>
      </c>
      <c r="F1696" s="206" t="str">
        <f>IF('Formulario PPGR5'!$G1696="","",'Formulario PPGR1'!#REF!)</f>
        <v/>
      </c>
      <c r="G1696" s="701"/>
      <c r="H1696" s="701"/>
      <c r="I1696" s="734"/>
      <c r="J1696" s="701"/>
      <c r="K1696" s="698"/>
      <c r="L1696" s="701"/>
      <c r="M1696" s="211"/>
      <c r="N1696" s="211"/>
      <c r="O1696" s="212"/>
      <c r="P1696" s="213"/>
      <c r="Q1696" s="195"/>
      <c r="R1696" s="195"/>
      <c r="S1696" s="195"/>
      <c r="T1696" s="180"/>
      <c r="U1696" s="180"/>
      <c r="V1696" s="200"/>
    </row>
    <row r="1697" spans="2:22">
      <c r="B1697" s="206" t="str">
        <f>IF('Formulario PPGR5'!$G1697="","",CONCATENATE('Formulario PPGR5'!$C1697,".",'Formulario PPGR5'!$D1697,".",'Formulario PPGR5'!$E1697,".",'Formulario PPGR5'!$F1697))</f>
        <v/>
      </c>
      <c r="C1697" s="206"/>
      <c r="D1697" s="206" t="str">
        <f>IF('Formulario PPGR5'!$G1697="","",'Formulario PPGR1'!#REF!)</f>
        <v/>
      </c>
      <c r="E1697" s="206" t="str">
        <f>IF('Formulario PPGR5'!$G1697="","",'Formulario PPGR1'!#REF!)</f>
        <v/>
      </c>
      <c r="F1697" s="206" t="str">
        <f>IF('Formulario PPGR5'!$G1697="","",'Formulario PPGR1'!#REF!)</f>
        <v/>
      </c>
      <c r="G1697" s="701"/>
      <c r="H1697" s="701"/>
      <c r="I1697" s="734"/>
      <c r="J1697" s="701"/>
      <c r="K1697" s="698"/>
      <c r="L1697" s="701"/>
      <c r="M1697" s="211"/>
      <c r="N1697" s="211"/>
      <c r="O1697" s="212"/>
      <c r="P1697" s="213"/>
      <c r="Q1697" s="195"/>
      <c r="R1697" s="195"/>
      <c r="S1697" s="195"/>
      <c r="T1697" s="180"/>
      <c r="U1697" s="180"/>
      <c r="V1697" s="200"/>
    </row>
    <row r="1698" spans="2:22">
      <c r="B1698" s="206" t="str">
        <f>IF('Formulario PPGR5'!$G1698="","",CONCATENATE('Formulario PPGR5'!$C1698,".",'Formulario PPGR5'!$D1698,".",'Formulario PPGR5'!$E1698,".",'Formulario PPGR5'!$F1698))</f>
        <v/>
      </c>
      <c r="C1698" s="206"/>
      <c r="D1698" s="206" t="str">
        <f>IF('Formulario PPGR5'!$G1698="","",'Formulario PPGR1'!#REF!)</f>
        <v/>
      </c>
      <c r="E1698" s="206" t="str">
        <f>IF('Formulario PPGR5'!$G1698="","",'Formulario PPGR1'!#REF!)</f>
        <v/>
      </c>
      <c r="F1698" s="206" t="str">
        <f>IF('Formulario PPGR5'!$G1698="","",'Formulario PPGR1'!#REF!)</f>
        <v/>
      </c>
      <c r="G1698" s="701"/>
      <c r="H1698" s="701"/>
      <c r="I1698" s="734"/>
      <c r="J1698" s="701"/>
      <c r="K1698" s="698"/>
      <c r="L1698" s="701"/>
      <c r="M1698" s="211"/>
      <c r="N1698" s="211"/>
      <c r="O1698" s="212"/>
      <c r="P1698" s="213"/>
      <c r="Q1698" s="195"/>
      <c r="R1698" s="195"/>
      <c r="S1698" s="195"/>
      <c r="T1698" s="180"/>
      <c r="U1698" s="180"/>
      <c r="V1698" s="200"/>
    </row>
    <row r="1699" spans="2:22">
      <c r="B1699" s="206" t="str">
        <f>IF('Formulario PPGR5'!$G1699="","",CONCATENATE('Formulario PPGR5'!$C1699,".",'Formulario PPGR5'!$D1699,".",'Formulario PPGR5'!$E1699,".",'Formulario PPGR5'!$F1699))</f>
        <v/>
      </c>
      <c r="C1699" s="206"/>
      <c r="D1699" s="206" t="str">
        <f>IF('Formulario PPGR5'!$G1699="","",'Formulario PPGR1'!#REF!)</f>
        <v/>
      </c>
      <c r="E1699" s="206" t="str">
        <f>IF('Formulario PPGR5'!$G1699="","",'Formulario PPGR1'!#REF!)</f>
        <v/>
      </c>
      <c r="F1699" s="206" t="str">
        <f>IF('Formulario PPGR5'!$G1699="","",'Formulario PPGR1'!#REF!)</f>
        <v/>
      </c>
      <c r="G1699" s="701"/>
      <c r="H1699" s="701"/>
      <c r="I1699" s="734"/>
      <c r="J1699" s="701"/>
      <c r="K1699" s="698"/>
      <c r="L1699" s="701"/>
      <c r="M1699" s="211"/>
      <c r="N1699" s="211"/>
      <c r="O1699" s="212"/>
      <c r="P1699" s="213"/>
      <c r="Q1699" s="195"/>
      <c r="R1699" s="195"/>
      <c r="S1699" s="195"/>
      <c r="T1699" s="180"/>
      <c r="U1699" s="180"/>
      <c r="V1699" s="200"/>
    </row>
    <row r="1700" spans="2:22">
      <c r="B1700" s="206" t="str">
        <f>IF('Formulario PPGR5'!$G1700="","",CONCATENATE('Formulario PPGR5'!$C1700,".",'Formulario PPGR5'!$D1700,".",'Formulario PPGR5'!$E1700,".",'Formulario PPGR5'!$F1700))</f>
        <v/>
      </c>
      <c r="C1700" s="206"/>
      <c r="D1700" s="206" t="str">
        <f>IF('Formulario PPGR5'!$G1700="","",'Formulario PPGR1'!#REF!)</f>
        <v/>
      </c>
      <c r="E1700" s="206" t="str">
        <f>IF('Formulario PPGR5'!$G1700="","",'Formulario PPGR1'!#REF!)</f>
        <v/>
      </c>
      <c r="F1700" s="206" t="str">
        <f>IF('Formulario PPGR5'!$G1700="","",'Formulario PPGR1'!#REF!)</f>
        <v/>
      </c>
      <c r="G1700" s="701"/>
      <c r="H1700" s="701"/>
      <c r="I1700" s="734"/>
      <c r="J1700" s="701"/>
      <c r="K1700" s="698"/>
      <c r="L1700" s="701"/>
      <c r="M1700" s="211"/>
      <c r="N1700" s="211"/>
      <c r="O1700" s="212"/>
      <c r="P1700" s="213"/>
      <c r="Q1700" s="195"/>
      <c r="R1700" s="195"/>
      <c r="S1700" s="195"/>
      <c r="T1700" s="180"/>
      <c r="U1700" s="180"/>
      <c r="V1700" s="200"/>
    </row>
    <row r="1701" spans="2:22">
      <c r="B1701" s="206" t="str">
        <f>IF('Formulario PPGR5'!$G1701="","",CONCATENATE('Formulario PPGR5'!$C1701,".",'Formulario PPGR5'!$D1701,".",'Formulario PPGR5'!$E1701,".",'Formulario PPGR5'!$F1701))</f>
        <v/>
      </c>
      <c r="C1701" s="206"/>
      <c r="D1701" s="206" t="str">
        <f>IF('Formulario PPGR5'!$G1701="","",'Formulario PPGR1'!#REF!)</f>
        <v/>
      </c>
      <c r="E1701" s="206" t="str">
        <f>IF('Formulario PPGR5'!$G1701="","",'Formulario PPGR1'!#REF!)</f>
        <v/>
      </c>
      <c r="F1701" s="206" t="str">
        <f>IF('Formulario PPGR5'!$G1701="","",'Formulario PPGR1'!#REF!)</f>
        <v/>
      </c>
      <c r="G1701" s="701"/>
      <c r="H1701" s="701"/>
      <c r="I1701" s="734"/>
      <c r="J1701" s="701"/>
      <c r="K1701" s="698"/>
      <c r="L1701" s="701"/>
      <c r="M1701" s="211"/>
      <c r="N1701" s="211"/>
      <c r="O1701" s="212"/>
      <c r="P1701" s="213"/>
      <c r="Q1701" s="195"/>
      <c r="R1701" s="195"/>
      <c r="S1701" s="195"/>
      <c r="T1701" s="180"/>
      <c r="U1701" s="180"/>
      <c r="V1701" s="200"/>
    </row>
    <row r="1702" spans="2:22">
      <c r="B1702" s="206" t="str">
        <f>IF('Formulario PPGR5'!$G1702="","",CONCATENATE('Formulario PPGR5'!$C1702,".",'Formulario PPGR5'!$D1702,".",'Formulario PPGR5'!$E1702,".",'Formulario PPGR5'!$F1702))</f>
        <v/>
      </c>
      <c r="C1702" s="206"/>
      <c r="D1702" s="206" t="str">
        <f>IF('Formulario PPGR5'!$G1702="","",'Formulario PPGR1'!#REF!)</f>
        <v/>
      </c>
      <c r="E1702" s="206" t="str">
        <f>IF('Formulario PPGR5'!$G1702="","",'Formulario PPGR1'!#REF!)</f>
        <v/>
      </c>
      <c r="F1702" s="206" t="str">
        <f>IF('Formulario PPGR5'!$G1702="","",'Formulario PPGR1'!#REF!)</f>
        <v/>
      </c>
      <c r="G1702" s="701"/>
      <c r="H1702" s="701"/>
      <c r="I1702" s="734"/>
      <c r="J1702" s="701"/>
      <c r="K1702" s="698"/>
      <c r="L1702" s="701"/>
      <c r="M1702" s="211"/>
      <c r="N1702" s="211"/>
      <c r="O1702" s="212"/>
      <c r="P1702" s="213"/>
      <c r="Q1702" s="195"/>
      <c r="R1702" s="195"/>
      <c r="S1702" s="195"/>
      <c r="T1702" s="180"/>
      <c r="U1702" s="180"/>
      <c r="V1702" s="200"/>
    </row>
    <row r="1703" spans="2:22">
      <c r="B1703" s="206" t="str">
        <f>IF('Formulario PPGR5'!$G1703="","",CONCATENATE('Formulario PPGR5'!$C1703,".",'Formulario PPGR5'!$D1703,".",'Formulario PPGR5'!$E1703,".",'Formulario PPGR5'!$F1703))</f>
        <v/>
      </c>
      <c r="C1703" s="206"/>
      <c r="D1703" s="206" t="str">
        <f>IF('Formulario PPGR5'!$G1703="","",'Formulario PPGR1'!#REF!)</f>
        <v/>
      </c>
      <c r="E1703" s="206" t="str">
        <f>IF('Formulario PPGR5'!$G1703="","",'Formulario PPGR1'!#REF!)</f>
        <v/>
      </c>
      <c r="F1703" s="206" t="str">
        <f>IF('Formulario PPGR5'!$G1703="","",'Formulario PPGR1'!#REF!)</f>
        <v/>
      </c>
      <c r="G1703" s="701"/>
      <c r="H1703" s="701"/>
      <c r="I1703" s="734"/>
      <c r="J1703" s="701"/>
      <c r="K1703" s="698"/>
      <c r="L1703" s="701"/>
      <c r="M1703" s="211"/>
      <c r="N1703" s="211"/>
      <c r="O1703" s="212"/>
      <c r="P1703" s="213"/>
      <c r="Q1703" s="195"/>
      <c r="R1703" s="195"/>
      <c r="S1703" s="195"/>
      <c r="T1703" s="180"/>
      <c r="U1703" s="180"/>
      <c r="V1703" s="200"/>
    </row>
    <row r="1704" spans="2:22">
      <c r="B1704" s="206" t="str">
        <f>IF('Formulario PPGR5'!$G1704="","",CONCATENATE('Formulario PPGR5'!$C1704,".",'Formulario PPGR5'!$D1704,".",'Formulario PPGR5'!$E1704,".",'Formulario PPGR5'!$F1704))</f>
        <v/>
      </c>
      <c r="C1704" s="206"/>
      <c r="D1704" s="206" t="str">
        <f>IF('Formulario PPGR5'!$G1704="","",'Formulario PPGR1'!#REF!)</f>
        <v/>
      </c>
      <c r="E1704" s="206" t="str">
        <f>IF('Formulario PPGR5'!$G1704="","",'Formulario PPGR1'!#REF!)</f>
        <v/>
      </c>
      <c r="F1704" s="206" t="str">
        <f>IF('Formulario PPGR5'!$G1704="","",'Formulario PPGR1'!#REF!)</f>
        <v/>
      </c>
      <c r="G1704" s="701"/>
      <c r="H1704" s="701"/>
      <c r="I1704" s="734"/>
      <c r="J1704" s="701"/>
      <c r="K1704" s="698"/>
      <c r="L1704" s="701"/>
      <c r="M1704" s="211"/>
      <c r="N1704" s="211"/>
      <c r="O1704" s="212"/>
      <c r="P1704" s="213"/>
      <c r="Q1704" s="195"/>
      <c r="R1704" s="195"/>
      <c r="S1704" s="195"/>
      <c r="T1704" s="180"/>
      <c r="U1704" s="180"/>
      <c r="V1704" s="200"/>
    </row>
    <row r="1705" spans="2:22">
      <c r="B1705" s="206" t="str">
        <f>IF('Formulario PPGR5'!$G1705="","",CONCATENATE('Formulario PPGR5'!$C1705,".",'Formulario PPGR5'!$D1705,".",'Formulario PPGR5'!$E1705,".",'Formulario PPGR5'!$F1705))</f>
        <v/>
      </c>
      <c r="C1705" s="206"/>
      <c r="D1705" s="206" t="str">
        <f>IF('Formulario PPGR5'!$G1705="","",'Formulario PPGR1'!#REF!)</f>
        <v/>
      </c>
      <c r="E1705" s="206" t="str">
        <f>IF('Formulario PPGR5'!$G1705="","",'Formulario PPGR1'!#REF!)</f>
        <v/>
      </c>
      <c r="F1705" s="206" t="str">
        <f>IF('Formulario PPGR5'!$G1705="","",'Formulario PPGR1'!#REF!)</f>
        <v/>
      </c>
      <c r="G1705" s="701"/>
      <c r="H1705" s="701"/>
      <c r="I1705" s="734"/>
      <c r="J1705" s="701"/>
      <c r="K1705" s="698"/>
      <c r="L1705" s="701"/>
      <c r="M1705" s="211"/>
      <c r="N1705" s="211"/>
      <c r="O1705" s="212"/>
      <c r="P1705" s="213"/>
      <c r="Q1705" s="195"/>
      <c r="R1705" s="195"/>
      <c r="S1705" s="195"/>
      <c r="T1705" s="180"/>
      <c r="U1705" s="180"/>
      <c r="V1705" s="200"/>
    </row>
    <row r="1706" spans="2:22">
      <c r="B1706" s="206" t="str">
        <f>IF('Formulario PPGR5'!$G1706="","",CONCATENATE('Formulario PPGR5'!$C1706,".",'Formulario PPGR5'!$D1706,".",'Formulario PPGR5'!$E1706,".",'Formulario PPGR5'!$F1706))</f>
        <v/>
      </c>
      <c r="C1706" s="206"/>
      <c r="D1706" s="206" t="str">
        <f>IF('Formulario PPGR5'!$G1706="","",'Formulario PPGR1'!#REF!)</f>
        <v/>
      </c>
      <c r="E1706" s="206" t="str">
        <f>IF('Formulario PPGR5'!$G1706="","",'Formulario PPGR1'!#REF!)</f>
        <v/>
      </c>
      <c r="F1706" s="206" t="str">
        <f>IF('Formulario PPGR5'!$G1706="","",'Formulario PPGR1'!#REF!)</f>
        <v/>
      </c>
      <c r="G1706" s="701"/>
      <c r="H1706" s="701"/>
      <c r="I1706" s="734"/>
      <c r="J1706" s="701"/>
      <c r="K1706" s="698"/>
      <c r="L1706" s="701"/>
      <c r="M1706" s="211"/>
      <c r="N1706" s="211"/>
      <c r="O1706" s="212"/>
      <c r="P1706" s="213"/>
      <c r="Q1706" s="195"/>
      <c r="R1706" s="195"/>
      <c r="S1706" s="195"/>
      <c r="T1706" s="180"/>
      <c r="U1706" s="180"/>
      <c r="V1706" s="200"/>
    </row>
    <row r="1707" spans="2:22">
      <c r="B1707" s="206" t="str">
        <f>IF('Formulario PPGR5'!$G1707="","",CONCATENATE('Formulario PPGR5'!$C1707,".",'Formulario PPGR5'!$D1707,".",'Formulario PPGR5'!$E1707,".",'Formulario PPGR5'!$F1707))</f>
        <v/>
      </c>
      <c r="C1707" s="206"/>
      <c r="D1707" s="206" t="str">
        <f>IF('Formulario PPGR5'!$G1707="","",'Formulario PPGR1'!#REF!)</f>
        <v/>
      </c>
      <c r="E1707" s="206" t="str">
        <f>IF('Formulario PPGR5'!$G1707="","",'Formulario PPGR1'!#REF!)</f>
        <v/>
      </c>
      <c r="F1707" s="206" t="str">
        <f>IF('Formulario PPGR5'!$G1707="","",'Formulario PPGR1'!#REF!)</f>
        <v/>
      </c>
      <c r="G1707" s="701"/>
      <c r="H1707" s="701"/>
      <c r="I1707" s="734"/>
      <c r="J1707" s="701"/>
      <c r="K1707" s="698"/>
      <c r="L1707" s="701"/>
      <c r="M1707" s="211"/>
      <c r="N1707" s="211"/>
      <c r="O1707" s="212"/>
      <c r="P1707" s="213"/>
      <c r="Q1707" s="195"/>
      <c r="R1707" s="195"/>
      <c r="S1707" s="195"/>
      <c r="T1707" s="180"/>
      <c r="U1707" s="180"/>
      <c r="V1707" s="200"/>
    </row>
    <row r="1708" spans="2:22">
      <c r="B1708" s="206" t="str">
        <f>IF('Formulario PPGR5'!$G1708="","",CONCATENATE('Formulario PPGR5'!$C1708,".",'Formulario PPGR5'!$D1708,".",'Formulario PPGR5'!$E1708,".",'Formulario PPGR5'!$F1708))</f>
        <v/>
      </c>
      <c r="C1708" s="206"/>
      <c r="D1708" s="206" t="str">
        <f>IF('Formulario PPGR5'!$G1708="","",'Formulario PPGR1'!#REF!)</f>
        <v/>
      </c>
      <c r="E1708" s="206" t="str">
        <f>IF('Formulario PPGR5'!$G1708="","",'Formulario PPGR1'!#REF!)</f>
        <v/>
      </c>
      <c r="F1708" s="206" t="str">
        <f>IF('Formulario PPGR5'!$G1708="","",'Formulario PPGR1'!#REF!)</f>
        <v/>
      </c>
      <c r="G1708" s="701"/>
      <c r="H1708" s="701"/>
      <c r="I1708" s="734"/>
      <c r="J1708" s="701"/>
      <c r="K1708" s="698"/>
      <c r="L1708" s="701"/>
      <c r="M1708" s="211"/>
      <c r="N1708" s="211"/>
      <c r="O1708" s="212"/>
      <c r="P1708" s="213"/>
      <c r="Q1708" s="195"/>
      <c r="R1708" s="195"/>
      <c r="S1708" s="195"/>
      <c r="T1708" s="180"/>
      <c r="U1708" s="180"/>
      <c r="V1708" s="200"/>
    </row>
    <row r="1709" spans="2:22">
      <c r="B1709" s="206" t="str">
        <f>IF('Formulario PPGR5'!$G1709="","",CONCATENATE('Formulario PPGR5'!$C1709,".",'Formulario PPGR5'!$D1709,".",'Formulario PPGR5'!$E1709,".",'Formulario PPGR5'!$F1709))</f>
        <v/>
      </c>
      <c r="C1709" s="206"/>
      <c r="D1709" s="206" t="str">
        <f>IF('Formulario PPGR5'!$G1709="","",'Formulario PPGR1'!#REF!)</f>
        <v/>
      </c>
      <c r="E1709" s="206" t="str">
        <f>IF('Formulario PPGR5'!$G1709="","",'Formulario PPGR1'!#REF!)</f>
        <v/>
      </c>
      <c r="F1709" s="206" t="str">
        <f>IF('Formulario PPGR5'!$G1709="","",'Formulario PPGR1'!#REF!)</f>
        <v/>
      </c>
      <c r="G1709" s="701"/>
      <c r="H1709" s="701"/>
      <c r="I1709" s="734"/>
      <c r="J1709" s="701"/>
      <c r="K1709" s="698"/>
      <c r="L1709" s="701"/>
      <c r="M1709" s="211"/>
      <c r="N1709" s="211"/>
      <c r="O1709" s="212"/>
      <c r="P1709" s="213"/>
      <c r="Q1709" s="195"/>
      <c r="R1709" s="195"/>
      <c r="S1709" s="195"/>
      <c r="T1709" s="180"/>
      <c r="U1709" s="180"/>
      <c r="V1709" s="200"/>
    </row>
    <row r="1710" spans="2:22">
      <c r="B1710" s="206" t="str">
        <f>IF('Formulario PPGR5'!$G1710="","",CONCATENATE('Formulario PPGR5'!$C1710,".",'Formulario PPGR5'!$D1710,".",'Formulario PPGR5'!$E1710,".",'Formulario PPGR5'!$F1710))</f>
        <v/>
      </c>
      <c r="C1710" s="206"/>
      <c r="D1710" s="206" t="str">
        <f>IF('Formulario PPGR5'!$G1710="","",'Formulario PPGR1'!#REF!)</f>
        <v/>
      </c>
      <c r="E1710" s="206" t="str">
        <f>IF('Formulario PPGR5'!$G1710="","",'Formulario PPGR1'!#REF!)</f>
        <v/>
      </c>
      <c r="F1710" s="206" t="str">
        <f>IF('Formulario PPGR5'!$G1710="","",'Formulario PPGR1'!#REF!)</f>
        <v/>
      </c>
      <c r="G1710" s="701"/>
      <c r="H1710" s="701"/>
      <c r="I1710" s="734"/>
      <c r="J1710" s="701"/>
      <c r="K1710" s="698"/>
      <c r="L1710" s="701"/>
      <c r="M1710" s="211"/>
      <c r="N1710" s="211"/>
      <c r="O1710" s="212"/>
      <c r="P1710" s="213"/>
      <c r="Q1710" s="195"/>
      <c r="R1710" s="195"/>
      <c r="S1710" s="195"/>
      <c r="T1710" s="180"/>
      <c r="U1710" s="180"/>
      <c r="V1710" s="200"/>
    </row>
    <row r="1711" spans="2:22">
      <c r="B1711" s="206" t="str">
        <f>IF('Formulario PPGR5'!$G1711="","",CONCATENATE('Formulario PPGR5'!$C1711,".",'Formulario PPGR5'!$D1711,".",'Formulario PPGR5'!$E1711,".",'Formulario PPGR5'!$F1711))</f>
        <v/>
      </c>
      <c r="C1711" s="206"/>
      <c r="D1711" s="206" t="str">
        <f>IF('Formulario PPGR5'!$G1711="","",'Formulario PPGR1'!#REF!)</f>
        <v/>
      </c>
      <c r="E1711" s="206" t="str">
        <f>IF('Formulario PPGR5'!$G1711="","",'Formulario PPGR1'!#REF!)</f>
        <v/>
      </c>
      <c r="F1711" s="206" t="str">
        <f>IF('Formulario PPGR5'!$G1711="","",'Formulario PPGR1'!#REF!)</f>
        <v/>
      </c>
      <c r="G1711" s="701"/>
      <c r="H1711" s="701"/>
      <c r="I1711" s="734"/>
      <c r="J1711" s="701"/>
      <c r="K1711" s="698"/>
      <c r="L1711" s="701"/>
      <c r="M1711" s="211"/>
      <c r="N1711" s="211"/>
      <c r="O1711" s="212"/>
      <c r="P1711" s="213"/>
      <c r="Q1711" s="195"/>
      <c r="R1711" s="195"/>
      <c r="S1711" s="195"/>
      <c r="T1711" s="180"/>
      <c r="U1711" s="180"/>
      <c r="V1711" s="200"/>
    </row>
    <row r="1712" spans="2:22">
      <c r="B1712" s="206" t="str">
        <f>IF('Formulario PPGR5'!$G1712="","",CONCATENATE('Formulario PPGR5'!$C1712,".",'Formulario PPGR5'!$D1712,".",'Formulario PPGR5'!$E1712,".",'Formulario PPGR5'!$F1712))</f>
        <v/>
      </c>
      <c r="C1712" s="206"/>
      <c r="D1712" s="206" t="str">
        <f>IF('Formulario PPGR5'!$G1712="","",'Formulario PPGR1'!#REF!)</f>
        <v/>
      </c>
      <c r="E1712" s="206" t="str">
        <f>IF('Formulario PPGR5'!$G1712="","",'Formulario PPGR1'!#REF!)</f>
        <v/>
      </c>
      <c r="F1712" s="206" t="str">
        <f>IF('Formulario PPGR5'!$G1712="","",'Formulario PPGR1'!#REF!)</f>
        <v/>
      </c>
      <c r="G1712" s="701"/>
      <c r="H1712" s="701"/>
      <c r="I1712" s="734"/>
      <c r="J1712" s="701"/>
      <c r="K1712" s="698"/>
      <c r="L1712" s="701"/>
      <c r="M1712" s="211"/>
      <c r="N1712" s="211"/>
      <c r="O1712" s="212"/>
      <c r="P1712" s="213"/>
      <c r="Q1712" s="195"/>
      <c r="R1712" s="195"/>
      <c r="S1712" s="195"/>
      <c r="T1712" s="180"/>
      <c r="U1712" s="180"/>
      <c r="V1712" s="200"/>
    </row>
    <row r="1713" spans="2:22">
      <c r="B1713" s="206" t="str">
        <f>IF('Formulario PPGR5'!$G1713="","",CONCATENATE('Formulario PPGR5'!$C1713,".",'Formulario PPGR5'!$D1713,".",'Formulario PPGR5'!$E1713,".",'Formulario PPGR5'!$F1713))</f>
        <v/>
      </c>
      <c r="C1713" s="206"/>
      <c r="D1713" s="206" t="str">
        <f>IF('Formulario PPGR5'!$G1713="","",'Formulario PPGR1'!#REF!)</f>
        <v/>
      </c>
      <c r="E1713" s="206" t="str">
        <f>IF('Formulario PPGR5'!$G1713="","",'Formulario PPGR1'!#REF!)</f>
        <v/>
      </c>
      <c r="F1713" s="206" t="str">
        <f>IF('Formulario PPGR5'!$G1713="","",'Formulario PPGR1'!#REF!)</f>
        <v/>
      </c>
      <c r="G1713" s="701"/>
      <c r="H1713" s="701"/>
      <c r="I1713" s="734"/>
      <c r="J1713" s="701"/>
      <c r="K1713" s="698"/>
      <c r="L1713" s="701"/>
      <c r="M1713" s="211"/>
      <c r="N1713" s="211"/>
      <c r="O1713" s="212"/>
      <c r="P1713" s="213"/>
      <c r="Q1713" s="195"/>
      <c r="R1713" s="195"/>
      <c r="S1713" s="195"/>
      <c r="T1713" s="180"/>
      <c r="U1713" s="180"/>
      <c r="V1713" s="200"/>
    </row>
    <row r="1714" spans="2:22">
      <c r="B1714" s="206" t="str">
        <f>IF('Formulario PPGR5'!$G1714="","",CONCATENATE('Formulario PPGR5'!$C1714,".",'Formulario PPGR5'!$D1714,".",'Formulario PPGR5'!$E1714,".",'Formulario PPGR5'!$F1714))</f>
        <v/>
      </c>
      <c r="C1714" s="206"/>
      <c r="D1714" s="206" t="str">
        <f>IF('Formulario PPGR5'!$G1714="","",'Formulario PPGR1'!#REF!)</f>
        <v/>
      </c>
      <c r="E1714" s="206" t="str">
        <f>IF('Formulario PPGR5'!$G1714="","",'Formulario PPGR1'!#REF!)</f>
        <v/>
      </c>
      <c r="F1714" s="206" t="str">
        <f>IF('Formulario PPGR5'!$G1714="","",'Formulario PPGR1'!#REF!)</f>
        <v/>
      </c>
      <c r="G1714" s="701"/>
      <c r="H1714" s="701"/>
      <c r="I1714" s="734"/>
      <c r="J1714" s="701"/>
      <c r="K1714" s="698"/>
      <c r="L1714" s="701"/>
      <c r="M1714" s="211"/>
      <c r="N1714" s="211"/>
      <c r="O1714" s="212"/>
      <c r="P1714" s="213"/>
      <c r="Q1714" s="195"/>
      <c r="R1714" s="195"/>
      <c r="S1714" s="195"/>
      <c r="T1714" s="180"/>
      <c r="U1714" s="180"/>
      <c r="V1714" s="200"/>
    </row>
    <row r="1715" spans="2:22">
      <c r="B1715" s="206" t="str">
        <f>IF('Formulario PPGR5'!$G1715="","",CONCATENATE('Formulario PPGR5'!$C1715,".",'Formulario PPGR5'!$D1715,".",'Formulario PPGR5'!$E1715,".",'Formulario PPGR5'!$F1715))</f>
        <v/>
      </c>
      <c r="C1715" s="206"/>
      <c r="D1715" s="206" t="str">
        <f>IF('Formulario PPGR5'!$G1715="","",'Formulario PPGR1'!#REF!)</f>
        <v/>
      </c>
      <c r="E1715" s="206" t="str">
        <f>IF('Formulario PPGR5'!$G1715="","",'Formulario PPGR1'!#REF!)</f>
        <v/>
      </c>
      <c r="F1715" s="206" t="str">
        <f>IF('Formulario PPGR5'!$G1715="","",'Formulario PPGR1'!#REF!)</f>
        <v/>
      </c>
      <c r="G1715" s="701"/>
      <c r="H1715" s="701"/>
      <c r="I1715" s="734"/>
      <c r="J1715" s="701"/>
      <c r="K1715" s="698"/>
      <c r="L1715" s="701"/>
      <c r="M1715" s="211"/>
      <c r="N1715" s="211"/>
      <c r="O1715" s="212"/>
      <c r="P1715" s="213"/>
      <c r="Q1715" s="195"/>
      <c r="R1715" s="195"/>
      <c r="S1715" s="195"/>
      <c r="T1715" s="180"/>
      <c r="U1715" s="180"/>
      <c r="V1715" s="200"/>
    </row>
    <row r="1716" spans="2:22">
      <c r="B1716" s="206" t="str">
        <f>IF('Formulario PPGR5'!$G1716="","",CONCATENATE('Formulario PPGR5'!$C1716,".",'Formulario PPGR5'!$D1716,".",'Formulario PPGR5'!$E1716,".",'Formulario PPGR5'!$F1716))</f>
        <v/>
      </c>
      <c r="C1716" s="206"/>
      <c r="D1716" s="206" t="str">
        <f>IF('Formulario PPGR5'!$G1716="","",'Formulario PPGR1'!#REF!)</f>
        <v/>
      </c>
      <c r="E1716" s="206" t="str">
        <f>IF('Formulario PPGR5'!$G1716="","",'Formulario PPGR1'!#REF!)</f>
        <v/>
      </c>
      <c r="F1716" s="206" t="str">
        <f>IF('Formulario PPGR5'!$G1716="","",'Formulario PPGR1'!#REF!)</f>
        <v/>
      </c>
      <c r="G1716" s="701"/>
      <c r="H1716" s="701"/>
      <c r="I1716" s="734"/>
      <c r="J1716" s="701"/>
      <c r="K1716" s="698"/>
      <c r="L1716" s="701"/>
      <c r="M1716" s="211"/>
      <c r="N1716" s="211"/>
      <c r="O1716" s="212"/>
      <c r="P1716" s="213"/>
      <c r="Q1716" s="195"/>
      <c r="R1716" s="195"/>
      <c r="S1716" s="195"/>
      <c r="T1716" s="180"/>
      <c r="U1716" s="180"/>
      <c r="V1716" s="200"/>
    </row>
    <row r="1717" spans="2:22">
      <c r="B1717" s="206" t="str">
        <f>IF('Formulario PPGR5'!$G1717="","",CONCATENATE('Formulario PPGR5'!$C1717,".",'Formulario PPGR5'!$D1717,".",'Formulario PPGR5'!$E1717,".",'Formulario PPGR5'!$F1717))</f>
        <v/>
      </c>
      <c r="C1717" s="206"/>
      <c r="D1717" s="206" t="str">
        <f>IF('Formulario PPGR5'!$G1717="","",'Formulario PPGR1'!#REF!)</f>
        <v/>
      </c>
      <c r="E1717" s="206" t="str">
        <f>IF('Formulario PPGR5'!$G1717="","",'Formulario PPGR1'!#REF!)</f>
        <v/>
      </c>
      <c r="F1717" s="206" t="str">
        <f>IF('Formulario PPGR5'!$G1717="","",'Formulario PPGR1'!#REF!)</f>
        <v/>
      </c>
      <c r="G1717" s="701"/>
      <c r="H1717" s="701"/>
      <c r="I1717" s="734"/>
      <c r="J1717" s="701"/>
      <c r="K1717" s="698"/>
      <c r="L1717" s="701"/>
      <c r="M1717" s="211"/>
      <c r="N1717" s="211"/>
      <c r="O1717" s="212"/>
      <c r="P1717" s="213"/>
      <c r="Q1717" s="195"/>
      <c r="R1717" s="195"/>
      <c r="S1717" s="195"/>
      <c r="T1717" s="180"/>
      <c r="U1717" s="180"/>
      <c r="V1717" s="200"/>
    </row>
    <row r="1718" spans="2:22">
      <c r="B1718" s="206" t="str">
        <f>IF('Formulario PPGR5'!$G1718="","",CONCATENATE('Formulario PPGR5'!$C1718,".",'Formulario PPGR5'!$D1718,".",'Formulario PPGR5'!$E1718,".",'Formulario PPGR5'!$F1718))</f>
        <v/>
      </c>
      <c r="C1718" s="206"/>
      <c r="D1718" s="206" t="str">
        <f>IF('Formulario PPGR5'!$G1718="","",'Formulario PPGR1'!#REF!)</f>
        <v/>
      </c>
      <c r="E1718" s="206" t="str">
        <f>IF('Formulario PPGR5'!$G1718="","",'Formulario PPGR1'!#REF!)</f>
        <v/>
      </c>
      <c r="F1718" s="206" t="str">
        <f>IF('Formulario PPGR5'!$G1718="","",'Formulario PPGR1'!#REF!)</f>
        <v/>
      </c>
      <c r="G1718" s="701"/>
      <c r="H1718" s="701"/>
      <c r="I1718" s="734"/>
      <c r="J1718" s="701"/>
      <c r="K1718" s="698"/>
      <c r="L1718" s="701"/>
      <c r="M1718" s="211"/>
      <c r="N1718" s="211"/>
      <c r="O1718" s="212"/>
      <c r="P1718" s="213"/>
      <c r="Q1718" s="195"/>
      <c r="R1718" s="195"/>
      <c r="S1718" s="195"/>
      <c r="T1718" s="180"/>
      <c r="U1718" s="180"/>
      <c r="V1718" s="200"/>
    </row>
    <row r="1719" spans="2:22">
      <c r="B1719" s="206" t="str">
        <f>IF('Formulario PPGR5'!$G1719="","",CONCATENATE('Formulario PPGR5'!$C1719,".",'Formulario PPGR5'!$D1719,".",'Formulario PPGR5'!$E1719,".",'Formulario PPGR5'!$F1719))</f>
        <v/>
      </c>
      <c r="C1719" s="206"/>
      <c r="D1719" s="206" t="str">
        <f>IF('Formulario PPGR5'!$G1719="","",'Formulario PPGR1'!#REF!)</f>
        <v/>
      </c>
      <c r="E1719" s="206" t="str">
        <f>IF('Formulario PPGR5'!$G1719="","",'Formulario PPGR1'!#REF!)</f>
        <v/>
      </c>
      <c r="F1719" s="206" t="str">
        <f>IF('Formulario PPGR5'!$G1719="","",'Formulario PPGR1'!#REF!)</f>
        <v/>
      </c>
      <c r="G1719" s="701"/>
      <c r="H1719" s="701"/>
      <c r="I1719" s="734"/>
      <c r="J1719" s="701"/>
      <c r="K1719" s="698"/>
      <c r="L1719" s="701"/>
      <c r="M1719" s="211"/>
      <c r="N1719" s="211"/>
      <c r="O1719" s="212"/>
      <c r="P1719" s="213"/>
      <c r="Q1719" s="195"/>
      <c r="R1719" s="195"/>
      <c r="S1719" s="195"/>
      <c r="T1719" s="180"/>
      <c r="U1719" s="180"/>
      <c r="V1719" s="200"/>
    </row>
    <row r="1720" spans="2:22">
      <c r="B1720" s="206" t="str">
        <f>IF('Formulario PPGR5'!$G1720="","",CONCATENATE('Formulario PPGR5'!$C1720,".",'Formulario PPGR5'!$D1720,".",'Formulario PPGR5'!$E1720,".",'Formulario PPGR5'!$F1720))</f>
        <v/>
      </c>
      <c r="C1720" s="206"/>
      <c r="D1720" s="206" t="str">
        <f>IF('Formulario PPGR5'!$G1720="","",'Formulario PPGR1'!#REF!)</f>
        <v/>
      </c>
      <c r="E1720" s="206" t="str">
        <f>IF('Formulario PPGR5'!$G1720="","",'Formulario PPGR1'!#REF!)</f>
        <v/>
      </c>
      <c r="F1720" s="206" t="str">
        <f>IF('Formulario PPGR5'!$G1720="","",'Formulario PPGR1'!#REF!)</f>
        <v/>
      </c>
      <c r="G1720" s="701"/>
      <c r="H1720" s="701"/>
      <c r="I1720" s="734"/>
      <c r="J1720" s="701"/>
      <c r="K1720" s="698"/>
      <c r="L1720" s="701"/>
      <c r="M1720" s="211"/>
      <c r="N1720" s="211"/>
      <c r="O1720" s="212"/>
      <c r="P1720" s="213"/>
      <c r="Q1720" s="195"/>
      <c r="R1720" s="195"/>
      <c r="S1720" s="195"/>
      <c r="T1720" s="180"/>
      <c r="U1720" s="180"/>
      <c r="V1720" s="200"/>
    </row>
    <row r="1721" spans="2:22">
      <c r="B1721" s="206" t="str">
        <f>IF('Formulario PPGR5'!$G1721="","",CONCATENATE('Formulario PPGR5'!$C1721,".",'Formulario PPGR5'!$D1721,".",'Formulario PPGR5'!$E1721,".",'Formulario PPGR5'!$F1721))</f>
        <v/>
      </c>
      <c r="C1721" s="206"/>
      <c r="D1721" s="206" t="str">
        <f>IF('Formulario PPGR5'!$G1721="","",'Formulario PPGR1'!#REF!)</f>
        <v/>
      </c>
      <c r="E1721" s="206" t="str">
        <f>IF('Formulario PPGR5'!$G1721="","",'Formulario PPGR1'!#REF!)</f>
        <v/>
      </c>
      <c r="F1721" s="206" t="str">
        <f>IF('Formulario PPGR5'!$G1721="","",'Formulario PPGR1'!#REF!)</f>
        <v/>
      </c>
      <c r="G1721" s="701"/>
      <c r="H1721" s="701"/>
      <c r="I1721" s="734"/>
      <c r="J1721" s="701"/>
      <c r="K1721" s="698"/>
      <c r="L1721" s="701"/>
      <c r="M1721" s="211"/>
      <c r="N1721" s="211"/>
      <c r="O1721" s="212"/>
      <c r="P1721" s="213"/>
      <c r="Q1721" s="195"/>
      <c r="R1721" s="195"/>
      <c r="S1721" s="195"/>
      <c r="T1721" s="180"/>
      <c r="U1721" s="180"/>
      <c r="V1721" s="200"/>
    </row>
    <row r="1722" spans="2:22">
      <c r="B1722" s="206" t="str">
        <f>IF('Formulario PPGR5'!$G1722="","",CONCATENATE('Formulario PPGR5'!$C1722,".",'Formulario PPGR5'!$D1722,".",'Formulario PPGR5'!$E1722,".",'Formulario PPGR5'!$F1722))</f>
        <v/>
      </c>
      <c r="C1722" s="206"/>
      <c r="D1722" s="206" t="str">
        <f>IF('Formulario PPGR5'!$G1722="","",'Formulario PPGR1'!#REF!)</f>
        <v/>
      </c>
      <c r="E1722" s="206" t="str">
        <f>IF('Formulario PPGR5'!$G1722="","",'Formulario PPGR1'!#REF!)</f>
        <v/>
      </c>
      <c r="F1722" s="206" t="str">
        <f>IF('Formulario PPGR5'!$G1722="","",'Formulario PPGR1'!#REF!)</f>
        <v/>
      </c>
      <c r="G1722" s="701"/>
      <c r="H1722" s="701"/>
      <c r="I1722" s="734"/>
      <c r="J1722" s="701"/>
      <c r="K1722" s="698"/>
      <c r="L1722" s="701"/>
      <c r="M1722" s="211"/>
      <c r="N1722" s="211"/>
      <c r="O1722" s="212"/>
      <c r="P1722" s="213"/>
      <c r="Q1722" s="195"/>
      <c r="R1722" s="195"/>
      <c r="S1722" s="195"/>
      <c r="T1722" s="180"/>
      <c r="U1722" s="180"/>
      <c r="V1722" s="200"/>
    </row>
    <row r="1723" spans="2:22">
      <c r="B1723" s="206" t="str">
        <f>IF('Formulario PPGR5'!$G1723="","",CONCATENATE('Formulario PPGR5'!$C1723,".",'Formulario PPGR5'!$D1723,".",'Formulario PPGR5'!$E1723,".",'Formulario PPGR5'!$F1723))</f>
        <v/>
      </c>
      <c r="C1723" s="206"/>
      <c r="D1723" s="206" t="str">
        <f>IF('Formulario PPGR5'!$G1723="","",'Formulario PPGR1'!#REF!)</f>
        <v/>
      </c>
      <c r="E1723" s="206" t="str">
        <f>IF('Formulario PPGR5'!$G1723="","",'Formulario PPGR1'!#REF!)</f>
        <v/>
      </c>
      <c r="F1723" s="206" t="str">
        <f>IF('Formulario PPGR5'!$G1723="","",'Formulario PPGR1'!#REF!)</f>
        <v/>
      </c>
      <c r="G1723" s="701"/>
      <c r="H1723" s="701"/>
      <c r="I1723" s="734"/>
      <c r="J1723" s="701"/>
      <c r="K1723" s="698"/>
      <c r="L1723" s="701"/>
      <c r="M1723" s="211"/>
      <c r="N1723" s="211"/>
      <c r="O1723" s="212"/>
      <c r="P1723" s="213"/>
      <c r="Q1723" s="195"/>
      <c r="R1723" s="195"/>
      <c r="S1723" s="195"/>
      <c r="T1723" s="180"/>
      <c r="U1723" s="180"/>
      <c r="V1723" s="200"/>
    </row>
    <row r="1724" spans="2:22">
      <c r="B1724" s="206" t="str">
        <f>IF('Formulario PPGR5'!$G1724="","",CONCATENATE('Formulario PPGR5'!$C1724,".",'Formulario PPGR5'!$D1724,".",'Formulario PPGR5'!$E1724,".",'Formulario PPGR5'!$F1724))</f>
        <v/>
      </c>
      <c r="C1724" s="206"/>
      <c r="D1724" s="206" t="str">
        <f>IF('Formulario PPGR5'!$G1724="","",'Formulario PPGR1'!#REF!)</f>
        <v/>
      </c>
      <c r="E1724" s="206" t="str">
        <f>IF('Formulario PPGR5'!$G1724="","",'Formulario PPGR1'!#REF!)</f>
        <v/>
      </c>
      <c r="F1724" s="206" t="str">
        <f>IF('Formulario PPGR5'!$G1724="","",'Formulario PPGR1'!#REF!)</f>
        <v/>
      </c>
      <c r="G1724" s="701"/>
      <c r="H1724" s="701"/>
      <c r="I1724" s="734"/>
      <c r="J1724" s="701"/>
      <c r="K1724" s="698"/>
      <c r="L1724" s="701"/>
      <c r="M1724" s="211"/>
      <c r="N1724" s="211"/>
      <c r="O1724" s="212"/>
      <c r="P1724" s="213"/>
      <c r="Q1724" s="195"/>
      <c r="R1724" s="195"/>
      <c r="S1724" s="195"/>
      <c r="T1724" s="180"/>
      <c r="U1724" s="180"/>
      <c r="V1724" s="200"/>
    </row>
    <row r="1725" spans="2:22">
      <c r="B1725" s="206" t="str">
        <f>IF('Formulario PPGR5'!$G1725="","",CONCATENATE('Formulario PPGR5'!$C1725,".",'Formulario PPGR5'!$D1725,".",'Formulario PPGR5'!$E1725,".",'Formulario PPGR5'!$F1725))</f>
        <v/>
      </c>
      <c r="C1725" s="206"/>
      <c r="D1725" s="206" t="str">
        <f>IF('Formulario PPGR5'!$G1725="","",'Formulario PPGR1'!#REF!)</f>
        <v/>
      </c>
      <c r="E1725" s="206" t="str">
        <f>IF('Formulario PPGR5'!$G1725="","",'Formulario PPGR1'!#REF!)</f>
        <v/>
      </c>
      <c r="F1725" s="206" t="str">
        <f>IF('Formulario PPGR5'!$G1725="","",'Formulario PPGR1'!#REF!)</f>
        <v/>
      </c>
      <c r="G1725" s="701"/>
      <c r="H1725" s="701"/>
      <c r="I1725" s="734"/>
      <c r="J1725" s="701"/>
      <c r="K1725" s="698"/>
      <c r="L1725" s="701"/>
      <c r="M1725" s="211"/>
      <c r="N1725" s="211"/>
      <c r="O1725" s="212"/>
      <c r="P1725" s="213"/>
      <c r="Q1725" s="195"/>
      <c r="R1725" s="195"/>
      <c r="S1725" s="195"/>
      <c r="T1725" s="180"/>
      <c r="U1725" s="180"/>
      <c r="V1725" s="200"/>
    </row>
    <row r="1726" spans="2:22">
      <c r="B1726" s="206" t="str">
        <f>IF('Formulario PPGR5'!$G1726="","",CONCATENATE('Formulario PPGR5'!$C1726,".",'Formulario PPGR5'!$D1726,".",'Formulario PPGR5'!$E1726,".",'Formulario PPGR5'!$F1726))</f>
        <v/>
      </c>
      <c r="C1726" s="206"/>
      <c r="D1726" s="206" t="str">
        <f>IF('Formulario PPGR5'!$G1726="","",'Formulario PPGR1'!#REF!)</f>
        <v/>
      </c>
      <c r="E1726" s="206" t="str">
        <f>IF('Formulario PPGR5'!$G1726="","",'Formulario PPGR1'!#REF!)</f>
        <v/>
      </c>
      <c r="F1726" s="206" t="str">
        <f>IF('Formulario PPGR5'!$G1726="","",'Formulario PPGR1'!#REF!)</f>
        <v/>
      </c>
      <c r="G1726" s="701"/>
      <c r="H1726" s="701"/>
      <c r="I1726" s="734"/>
      <c r="J1726" s="701"/>
      <c r="K1726" s="698"/>
      <c r="L1726" s="701"/>
      <c r="M1726" s="211"/>
      <c r="N1726" s="211"/>
      <c r="O1726" s="212"/>
      <c r="P1726" s="213"/>
      <c r="Q1726" s="195"/>
      <c r="R1726" s="195"/>
      <c r="S1726" s="195"/>
      <c r="T1726" s="180"/>
      <c r="U1726" s="180"/>
      <c r="V1726" s="200"/>
    </row>
    <row r="1727" spans="2:22">
      <c r="B1727" s="206" t="str">
        <f>IF('Formulario PPGR5'!$G1727="","",CONCATENATE('Formulario PPGR5'!$C1727,".",'Formulario PPGR5'!$D1727,".",'Formulario PPGR5'!$E1727,".",'Formulario PPGR5'!$F1727))</f>
        <v/>
      </c>
      <c r="C1727" s="206"/>
      <c r="D1727" s="206" t="str">
        <f>IF('Formulario PPGR5'!$G1727="","",'Formulario PPGR1'!#REF!)</f>
        <v/>
      </c>
      <c r="E1727" s="206" t="str">
        <f>IF('Formulario PPGR5'!$G1727="","",'Formulario PPGR1'!#REF!)</f>
        <v/>
      </c>
      <c r="F1727" s="206" t="str">
        <f>IF('Formulario PPGR5'!$G1727="","",'Formulario PPGR1'!#REF!)</f>
        <v/>
      </c>
      <c r="G1727" s="701"/>
      <c r="H1727" s="701"/>
      <c r="I1727" s="734"/>
      <c r="J1727" s="701"/>
      <c r="K1727" s="698"/>
      <c r="L1727" s="701"/>
      <c r="M1727" s="211"/>
      <c r="N1727" s="211"/>
      <c r="O1727" s="212"/>
      <c r="P1727" s="213"/>
      <c r="Q1727" s="195"/>
      <c r="R1727" s="195"/>
      <c r="S1727" s="195"/>
      <c r="T1727" s="180"/>
      <c r="U1727" s="180"/>
      <c r="V1727" s="200"/>
    </row>
    <row r="1728" spans="2:22">
      <c r="B1728" s="206" t="str">
        <f>IF('Formulario PPGR5'!$G1728="","",CONCATENATE('Formulario PPGR5'!$C1728,".",'Formulario PPGR5'!$D1728,".",'Formulario PPGR5'!$E1728,".",'Formulario PPGR5'!$F1728))</f>
        <v/>
      </c>
      <c r="C1728" s="206"/>
      <c r="D1728" s="206" t="str">
        <f>IF('Formulario PPGR5'!$G1728="","",'Formulario PPGR1'!#REF!)</f>
        <v/>
      </c>
      <c r="E1728" s="206" t="str">
        <f>IF('Formulario PPGR5'!$G1728="","",'Formulario PPGR1'!#REF!)</f>
        <v/>
      </c>
      <c r="F1728" s="206" t="str">
        <f>IF('Formulario PPGR5'!$G1728="","",'Formulario PPGR1'!#REF!)</f>
        <v/>
      </c>
      <c r="G1728" s="701"/>
      <c r="H1728" s="701"/>
      <c r="I1728" s="734"/>
      <c r="J1728" s="701"/>
      <c r="K1728" s="698"/>
      <c r="L1728" s="701"/>
      <c r="M1728" s="211"/>
      <c r="N1728" s="211"/>
      <c r="O1728" s="212"/>
      <c r="P1728" s="213"/>
      <c r="Q1728" s="195"/>
      <c r="R1728" s="195"/>
      <c r="S1728" s="195"/>
      <c r="T1728" s="180"/>
      <c r="U1728" s="180"/>
      <c r="V1728" s="200"/>
    </row>
    <row r="1729" spans="2:22">
      <c r="B1729" s="206" t="str">
        <f>IF('Formulario PPGR5'!$G1729="","",CONCATENATE('Formulario PPGR5'!$C1729,".",'Formulario PPGR5'!$D1729,".",'Formulario PPGR5'!$E1729,".",'Formulario PPGR5'!$F1729))</f>
        <v/>
      </c>
      <c r="C1729" s="206"/>
      <c r="D1729" s="206" t="str">
        <f>IF('Formulario PPGR5'!$G1729="","",'Formulario PPGR1'!#REF!)</f>
        <v/>
      </c>
      <c r="E1729" s="206" t="str">
        <f>IF('Formulario PPGR5'!$G1729="","",'Formulario PPGR1'!#REF!)</f>
        <v/>
      </c>
      <c r="F1729" s="206" t="str">
        <f>IF('Formulario PPGR5'!$G1729="","",'Formulario PPGR1'!#REF!)</f>
        <v/>
      </c>
      <c r="G1729" s="701"/>
      <c r="H1729" s="701"/>
      <c r="I1729" s="734"/>
      <c r="J1729" s="701"/>
      <c r="K1729" s="698"/>
      <c r="L1729" s="701"/>
      <c r="M1729" s="211"/>
      <c r="N1729" s="211"/>
      <c r="O1729" s="212"/>
      <c r="P1729" s="213"/>
      <c r="Q1729" s="195"/>
      <c r="R1729" s="195"/>
      <c r="S1729" s="195"/>
      <c r="T1729" s="180"/>
      <c r="U1729" s="180"/>
      <c r="V1729" s="200"/>
    </row>
    <row r="1730" spans="2:22">
      <c r="B1730" s="206" t="str">
        <f>IF('Formulario PPGR5'!$G1730="","",CONCATENATE('Formulario PPGR5'!$C1730,".",'Formulario PPGR5'!$D1730,".",'Formulario PPGR5'!$E1730,".",'Formulario PPGR5'!$F1730))</f>
        <v/>
      </c>
      <c r="C1730" s="206"/>
      <c r="D1730" s="206" t="str">
        <f>IF('Formulario PPGR5'!$G1730="","",'Formulario PPGR1'!#REF!)</f>
        <v/>
      </c>
      <c r="E1730" s="206" t="str">
        <f>IF('Formulario PPGR5'!$G1730="","",'Formulario PPGR1'!#REF!)</f>
        <v/>
      </c>
      <c r="F1730" s="206" t="str">
        <f>IF('Formulario PPGR5'!$G1730="","",'Formulario PPGR1'!#REF!)</f>
        <v/>
      </c>
      <c r="G1730" s="701"/>
      <c r="H1730" s="701"/>
      <c r="I1730" s="734"/>
      <c r="J1730" s="701"/>
      <c r="K1730" s="698"/>
      <c r="L1730" s="701"/>
      <c r="M1730" s="211"/>
      <c r="N1730" s="211"/>
      <c r="O1730" s="212"/>
      <c r="P1730" s="213"/>
      <c r="Q1730" s="195"/>
      <c r="R1730" s="195"/>
      <c r="S1730" s="195"/>
      <c r="T1730" s="180"/>
      <c r="U1730" s="180"/>
      <c r="V1730" s="200"/>
    </row>
    <row r="1731" spans="2:22">
      <c r="B1731" s="206" t="str">
        <f>IF('Formulario PPGR5'!$G1731="","",CONCATENATE('Formulario PPGR5'!$C1731,".",'Formulario PPGR5'!$D1731,".",'Formulario PPGR5'!$E1731,".",'Formulario PPGR5'!$F1731))</f>
        <v/>
      </c>
      <c r="C1731" s="206"/>
      <c r="D1731" s="206" t="str">
        <f>IF('Formulario PPGR5'!$G1731="","",'Formulario PPGR1'!#REF!)</f>
        <v/>
      </c>
      <c r="E1731" s="206" t="str">
        <f>IF('Formulario PPGR5'!$G1731="","",'Formulario PPGR1'!#REF!)</f>
        <v/>
      </c>
      <c r="F1731" s="206" t="str">
        <f>IF('Formulario PPGR5'!$G1731="","",'Formulario PPGR1'!#REF!)</f>
        <v/>
      </c>
      <c r="G1731" s="701"/>
      <c r="H1731" s="701"/>
      <c r="I1731" s="734"/>
      <c r="J1731" s="701"/>
      <c r="K1731" s="698"/>
      <c r="L1731" s="701"/>
      <c r="M1731" s="211"/>
      <c r="N1731" s="211"/>
      <c r="O1731" s="212"/>
      <c r="P1731" s="213"/>
      <c r="Q1731" s="195"/>
      <c r="R1731" s="195"/>
      <c r="S1731" s="195"/>
      <c r="T1731" s="180"/>
      <c r="U1731" s="180"/>
      <c r="V1731" s="200"/>
    </row>
    <row r="1732" spans="2:22">
      <c r="B1732" s="206" t="str">
        <f>IF('Formulario PPGR5'!$G1732="","",CONCATENATE('Formulario PPGR5'!$C1732,".",'Formulario PPGR5'!$D1732,".",'Formulario PPGR5'!$E1732,".",'Formulario PPGR5'!$F1732))</f>
        <v/>
      </c>
      <c r="C1732" s="206"/>
      <c r="D1732" s="206" t="str">
        <f>IF('Formulario PPGR5'!$G1732="","",'Formulario PPGR1'!#REF!)</f>
        <v/>
      </c>
      <c r="E1732" s="206" t="str">
        <f>IF('Formulario PPGR5'!$G1732="","",'Formulario PPGR1'!#REF!)</f>
        <v/>
      </c>
      <c r="F1732" s="206" t="str">
        <f>IF('Formulario PPGR5'!$G1732="","",'Formulario PPGR1'!#REF!)</f>
        <v/>
      </c>
      <c r="G1732" s="701"/>
      <c r="H1732" s="701"/>
      <c r="I1732" s="734"/>
      <c r="J1732" s="701"/>
      <c r="K1732" s="698"/>
      <c r="L1732" s="701"/>
      <c r="M1732" s="211"/>
      <c r="N1732" s="211"/>
      <c r="O1732" s="212"/>
      <c r="P1732" s="213"/>
      <c r="Q1732" s="195"/>
      <c r="R1732" s="195"/>
      <c r="S1732" s="195"/>
      <c r="T1732" s="180"/>
      <c r="U1732" s="180"/>
      <c r="V1732" s="200"/>
    </row>
    <row r="1733" spans="2:22">
      <c r="B1733" s="206" t="str">
        <f>IF('Formulario PPGR5'!$G1733="","",CONCATENATE('Formulario PPGR5'!$C1733,".",'Formulario PPGR5'!$D1733,".",'Formulario PPGR5'!$E1733,".",'Formulario PPGR5'!$F1733))</f>
        <v/>
      </c>
      <c r="C1733" s="206"/>
      <c r="D1733" s="206" t="str">
        <f>IF('Formulario PPGR5'!$G1733="","",'Formulario PPGR1'!#REF!)</f>
        <v/>
      </c>
      <c r="E1733" s="206" t="str">
        <f>IF('Formulario PPGR5'!$G1733="","",'Formulario PPGR1'!#REF!)</f>
        <v/>
      </c>
      <c r="F1733" s="206" t="str">
        <f>IF('Formulario PPGR5'!$G1733="","",'Formulario PPGR1'!#REF!)</f>
        <v/>
      </c>
      <c r="G1733" s="701"/>
      <c r="H1733" s="701"/>
      <c r="I1733" s="734"/>
      <c r="J1733" s="701"/>
      <c r="K1733" s="698"/>
      <c r="L1733" s="701"/>
      <c r="M1733" s="211"/>
      <c r="N1733" s="211"/>
      <c r="O1733" s="212"/>
      <c r="P1733" s="213"/>
      <c r="Q1733" s="195"/>
      <c r="R1733" s="195"/>
      <c r="S1733" s="195"/>
      <c r="T1733" s="180"/>
      <c r="U1733" s="180"/>
      <c r="V1733" s="200"/>
    </row>
    <row r="1734" spans="2:22">
      <c r="B1734" s="206" t="str">
        <f>IF('Formulario PPGR5'!$G1734="","",CONCATENATE('Formulario PPGR5'!$C1734,".",'Formulario PPGR5'!$D1734,".",'Formulario PPGR5'!$E1734,".",'Formulario PPGR5'!$F1734))</f>
        <v/>
      </c>
      <c r="C1734" s="206"/>
      <c r="D1734" s="206" t="str">
        <f>IF('Formulario PPGR5'!$G1734="","",'Formulario PPGR1'!#REF!)</f>
        <v/>
      </c>
      <c r="E1734" s="206" t="str">
        <f>IF('Formulario PPGR5'!$G1734="","",'Formulario PPGR1'!#REF!)</f>
        <v/>
      </c>
      <c r="F1734" s="206" t="str">
        <f>IF('Formulario PPGR5'!$G1734="","",'Formulario PPGR1'!#REF!)</f>
        <v/>
      </c>
      <c r="G1734" s="701"/>
      <c r="H1734" s="701"/>
      <c r="I1734" s="734"/>
      <c r="J1734" s="701"/>
      <c r="K1734" s="698"/>
      <c r="L1734" s="701"/>
      <c r="M1734" s="211"/>
      <c r="N1734" s="211"/>
      <c r="O1734" s="212"/>
      <c r="P1734" s="213"/>
      <c r="Q1734" s="195"/>
      <c r="R1734" s="195"/>
      <c r="S1734" s="195"/>
      <c r="T1734" s="180"/>
      <c r="U1734" s="180"/>
      <c r="V1734" s="200"/>
    </row>
    <row r="1735" spans="2:22">
      <c r="B1735" s="206" t="str">
        <f>IF('Formulario PPGR5'!$G1735="","",CONCATENATE('Formulario PPGR5'!$C1735,".",'Formulario PPGR5'!$D1735,".",'Formulario PPGR5'!$E1735,".",'Formulario PPGR5'!$F1735))</f>
        <v/>
      </c>
      <c r="C1735" s="206"/>
      <c r="D1735" s="206" t="str">
        <f>IF('Formulario PPGR5'!$G1735="","",'Formulario PPGR1'!#REF!)</f>
        <v/>
      </c>
      <c r="E1735" s="206" t="str">
        <f>IF('Formulario PPGR5'!$G1735="","",'Formulario PPGR1'!#REF!)</f>
        <v/>
      </c>
      <c r="F1735" s="206" t="str">
        <f>IF('Formulario PPGR5'!$G1735="","",'Formulario PPGR1'!#REF!)</f>
        <v/>
      </c>
      <c r="G1735" s="701"/>
      <c r="H1735" s="701"/>
      <c r="I1735" s="734"/>
      <c r="J1735" s="701"/>
      <c r="K1735" s="698"/>
      <c r="L1735" s="701"/>
      <c r="M1735" s="211"/>
      <c r="N1735" s="211"/>
      <c r="O1735" s="212"/>
      <c r="P1735" s="213"/>
      <c r="Q1735" s="195"/>
      <c r="R1735" s="195"/>
      <c r="S1735" s="195"/>
      <c r="T1735" s="180"/>
      <c r="U1735" s="180"/>
      <c r="V1735" s="200"/>
    </row>
    <row r="1736" spans="2:22">
      <c r="B1736" s="206" t="str">
        <f>IF('Formulario PPGR5'!$G1736="","",CONCATENATE('Formulario PPGR5'!$C1736,".",'Formulario PPGR5'!$D1736,".",'Formulario PPGR5'!$E1736,".",'Formulario PPGR5'!$F1736))</f>
        <v/>
      </c>
      <c r="C1736" s="206"/>
      <c r="D1736" s="206" t="str">
        <f>IF('Formulario PPGR5'!$G1736="","",'Formulario PPGR1'!#REF!)</f>
        <v/>
      </c>
      <c r="E1736" s="206" t="str">
        <f>IF('Formulario PPGR5'!$G1736="","",'Formulario PPGR1'!#REF!)</f>
        <v/>
      </c>
      <c r="F1736" s="206" t="str">
        <f>IF('Formulario PPGR5'!$G1736="","",'Formulario PPGR1'!#REF!)</f>
        <v/>
      </c>
      <c r="G1736" s="701"/>
      <c r="H1736" s="701"/>
      <c r="I1736" s="734"/>
      <c r="J1736" s="701"/>
      <c r="K1736" s="698"/>
      <c r="L1736" s="701"/>
      <c r="M1736" s="211"/>
      <c r="N1736" s="211"/>
      <c r="O1736" s="212"/>
      <c r="P1736" s="213"/>
      <c r="Q1736" s="195"/>
      <c r="R1736" s="195"/>
      <c r="S1736" s="195"/>
      <c r="T1736" s="180"/>
      <c r="U1736" s="180"/>
      <c r="V1736" s="200"/>
    </row>
    <row r="1737" spans="2:22">
      <c r="B1737" s="206" t="str">
        <f>IF('Formulario PPGR5'!$G1737="","",CONCATENATE('Formulario PPGR5'!$C1737,".",'Formulario PPGR5'!$D1737,".",'Formulario PPGR5'!$E1737,".",'Formulario PPGR5'!$F1737))</f>
        <v/>
      </c>
      <c r="C1737" s="206"/>
      <c r="D1737" s="206" t="str">
        <f>IF('Formulario PPGR5'!$G1737="","",'Formulario PPGR1'!#REF!)</f>
        <v/>
      </c>
      <c r="E1737" s="206" t="str">
        <f>IF('Formulario PPGR5'!$G1737="","",'Formulario PPGR1'!#REF!)</f>
        <v/>
      </c>
      <c r="F1737" s="206" t="str">
        <f>IF('Formulario PPGR5'!$G1737="","",'Formulario PPGR1'!#REF!)</f>
        <v/>
      </c>
      <c r="G1737" s="701"/>
      <c r="H1737" s="701"/>
      <c r="I1737" s="734"/>
      <c r="J1737" s="701"/>
      <c r="K1737" s="698"/>
      <c r="L1737" s="701"/>
      <c r="M1737" s="211"/>
      <c r="N1737" s="211"/>
      <c r="O1737" s="212"/>
      <c r="P1737" s="213"/>
      <c r="Q1737" s="195"/>
      <c r="R1737" s="195"/>
      <c r="S1737" s="195"/>
      <c r="T1737" s="180"/>
      <c r="U1737" s="180"/>
      <c r="V1737" s="200"/>
    </row>
    <row r="1738" spans="2:22">
      <c r="B1738" s="206" t="str">
        <f>IF('Formulario PPGR5'!$G1738="","",CONCATENATE('Formulario PPGR5'!$C1738,".",'Formulario PPGR5'!$D1738,".",'Formulario PPGR5'!$E1738,".",'Formulario PPGR5'!$F1738))</f>
        <v/>
      </c>
      <c r="C1738" s="206"/>
      <c r="D1738" s="206" t="str">
        <f>IF('Formulario PPGR5'!$G1738="","",'Formulario PPGR1'!#REF!)</f>
        <v/>
      </c>
      <c r="E1738" s="206" t="str">
        <f>IF('Formulario PPGR5'!$G1738="","",'Formulario PPGR1'!#REF!)</f>
        <v/>
      </c>
      <c r="F1738" s="206" t="str">
        <f>IF('Formulario PPGR5'!$G1738="","",'Formulario PPGR1'!#REF!)</f>
        <v/>
      </c>
      <c r="G1738" s="701"/>
      <c r="H1738" s="701"/>
      <c r="I1738" s="734"/>
      <c r="J1738" s="701"/>
      <c r="K1738" s="698"/>
      <c r="L1738" s="701"/>
      <c r="M1738" s="211"/>
      <c r="N1738" s="211"/>
      <c r="O1738" s="212"/>
      <c r="P1738" s="213"/>
      <c r="Q1738" s="195"/>
      <c r="R1738" s="195"/>
      <c r="S1738" s="195"/>
      <c r="T1738" s="180"/>
      <c r="U1738" s="180"/>
      <c r="V1738" s="200"/>
    </row>
    <row r="1739" spans="2:22">
      <c r="B1739" s="206" t="str">
        <f>IF('Formulario PPGR5'!$G1739="","",CONCATENATE('Formulario PPGR5'!$C1739,".",'Formulario PPGR5'!$D1739,".",'Formulario PPGR5'!$E1739,".",'Formulario PPGR5'!$F1739))</f>
        <v/>
      </c>
      <c r="C1739" s="206"/>
      <c r="D1739" s="206" t="str">
        <f>IF('Formulario PPGR5'!$G1739="","",'Formulario PPGR1'!#REF!)</f>
        <v/>
      </c>
      <c r="E1739" s="206" t="str">
        <f>IF('Formulario PPGR5'!$G1739="","",'Formulario PPGR1'!#REF!)</f>
        <v/>
      </c>
      <c r="F1739" s="206" t="str">
        <f>IF('Formulario PPGR5'!$G1739="","",'Formulario PPGR1'!#REF!)</f>
        <v/>
      </c>
      <c r="G1739" s="701"/>
      <c r="H1739" s="701"/>
      <c r="I1739" s="734"/>
      <c r="J1739" s="701"/>
      <c r="K1739" s="698"/>
      <c r="L1739" s="701"/>
      <c r="M1739" s="211"/>
      <c r="N1739" s="211"/>
      <c r="O1739" s="212"/>
      <c r="P1739" s="213"/>
      <c r="Q1739" s="195"/>
      <c r="R1739" s="195"/>
      <c r="S1739" s="195"/>
      <c r="T1739" s="180"/>
      <c r="U1739" s="180"/>
      <c r="V1739" s="200"/>
    </row>
    <row r="1740" spans="2:22">
      <c r="B1740" s="206" t="str">
        <f>IF('Formulario PPGR5'!$G1740="","",CONCATENATE('Formulario PPGR5'!$C1740,".",'Formulario PPGR5'!$D1740,".",'Formulario PPGR5'!$E1740,".",'Formulario PPGR5'!$F1740))</f>
        <v/>
      </c>
      <c r="C1740" s="206"/>
      <c r="D1740" s="206" t="str">
        <f>IF('Formulario PPGR5'!$G1740="","",'Formulario PPGR1'!#REF!)</f>
        <v/>
      </c>
      <c r="E1740" s="206" t="str">
        <f>IF('Formulario PPGR5'!$G1740="","",'Formulario PPGR1'!#REF!)</f>
        <v/>
      </c>
      <c r="F1740" s="206" t="str">
        <f>IF('Formulario PPGR5'!$G1740="","",'Formulario PPGR1'!#REF!)</f>
        <v/>
      </c>
      <c r="G1740" s="701"/>
      <c r="H1740" s="701"/>
      <c r="I1740" s="734"/>
      <c r="J1740" s="701"/>
      <c r="K1740" s="698"/>
      <c r="L1740" s="701"/>
      <c r="M1740" s="211"/>
      <c r="N1740" s="211"/>
      <c r="O1740" s="212"/>
      <c r="P1740" s="213"/>
      <c r="Q1740" s="195"/>
      <c r="R1740" s="195"/>
      <c r="S1740" s="195"/>
      <c r="T1740" s="180"/>
      <c r="U1740" s="180"/>
      <c r="V1740" s="200"/>
    </row>
    <row r="1741" spans="2:22">
      <c r="B1741" s="206" t="str">
        <f>IF('Formulario PPGR5'!$G1741="","",CONCATENATE('Formulario PPGR5'!$C1741,".",'Formulario PPGR5'!$D1741,".",'Formulario PPGR5'!$E1741,".",'Formulario PPGR5'!$F1741))</f>
        <v/>
      </c>
      <c r="C1741" s="206"/>
      <c r="D1741" s="206" t="str">
        <f>IF('Formulario PPGR5'!$G1741="","",'Formulario PPGR1'!#REF!)</f>
        <v/>
      </c>
      <c r="E1741" s="206" t="str">
        <f>IF('Formulario PPGR5'!$G1741="","",'Formulario PPGR1'!#REF!)</f>
        <v/>
      </c>
      <c r="F1741" s="206" t="str">
        <f>IF('Formulario PPGR5'!$G1741="","",'Formulario PPGR1'!#REF!)</f>
        <v/>
      </c>
      <c r="G1741" s="701"/>
      <c r="H1741" s="701"/>
      <c r="I1741" s="734"/>
      <c r="J1741" s="701"/>
      <c r="K1741" s="698"/>
      <c r="L1741" s="701"/>
      <c r="M1741" s="211"/>
      <c r="N1741" s="211"/>
      <c r="O1741" s="212"/>
      <c r="P1741" s="213"/>
      <c r="Q1741" s="195"/>
      <c r="R1741" s="195"/>
      <c r="S1741" s="195"/>
      <c r="T1741" s="180"/>
      <c r="U1741" s="180"/>
      <c r="V1741" s="200"/>
    </row>
    <row r="1742" spans="2:22">
      <c r="B1742" s="206" t="str">
        <f>IF('Formulario PPGR5'!$G1742="","",CONCATENATE('Formulario PPGR5'!$C1742,".",'Formulario PPGR5'!$D1742,".",'Formulario PPGR5'!$E1742,".",'Formulario PPGR5'!$F1742))</f>
        <v/>
      </c>
      <c r="C1742" s="206"/>
      <c r="D1742" s="206" t="str">
        <f>IF('Formulario PPGR5'!$G1742="","",'Formulario PPGR1'!#REF!)</f>
        <v/>
      </c>
      <c r="E1742" s="206" t="str">
        <f>IF('Formulario PPGR5'!$G1742="","",'Formulario PPGR1'!#REF!)</f>
        <v/>
      </c>
      <c r="F1742" s="206" t="str">
        <f>IF('Formulario PPGR5'!$G1742="","",'Formulario PPGR1'!#REF!)</f>
        <v/>
      </c>
      <c r="G1742" s="701"/>
      <c r="H1742" s="701"/>
      <c r="I1742" s="734"/>
      <c r="J1742" s="701"/>
      <c r="K1742" s="698"/>
      <c r="L1742" s="701"/>
      <c r="M1742" s="211"/>
      <c r="N1742" s="211"/>
      <c r="O1742" s="212"/>
      <c r="P1742" s="213"/>
      <c r="Q1742" s="195"/>
      <c r="R1742" s="195"/>
      <c r="S1742" s="195"/>
      <c r="T1742" s="180"/>
      <c r="U1742" s="180"/>
      <c r="V1742" s="200"/>
    </row>
    <row r="1743" spans="2:22">
      <c r="B1743" s="206" t="str">
        <f>IF('Formulario PPGR5'!$G1743="","",CONCATENATE('Formulario PPGR5'!$C1743,".",'Formulario PPGR5'!$D1743,".",'Formulario PPGR5'!$E1743,".",'Formulario PPGR5'!$F1743))</f>
        <v/>
      </c>
      <c r="C1743" s="206"/>
      <c r="D1743" s="206" t="str">
        <f>IF('Formulario PPGR5'!$G1743="","",'Formulario PPGR1'!#REF!)</f>
        <v/>
      </c>
      <c r="E1743" s="206" t="str">
        <f>IF('Formulario PPGR5'!$G1743="","",'Formulario PPGR1'!#REF!)</f>
        <v/>
      </c>
      <c r="F1743" s="206" t="str">
        <f>IF('Formulario PPGR5'!$G1743="","",'Formulario PPGR1'!#REF!)</f>
        <v/>
      </c>
      <c r="G1743" s="701"/>
      <c r="H1743" s="701"/>
      <c r="I1743" s="734"/>
      <c r="J1743" s="701"/>
      <c r="K1743" s="698"/>
      <c r="L1743" s="701"/>
      <c r="M1743" s="211"/>
      <c r="N1743" s="211"/>
      <c r="O1743" s="212"/>
      <c r="P1743" s="213"/>
      <c r="Q1743" s="195"/>
      <c r="R1743" s="195"/>
      <c r="S1743" s="195"/>
      <c r="T1743" s="180"/>
      <c r="U1743" s="180"/>
      <c r="V1743" s="200"/>
    </row>
    <row r="1744" spans="2:22">
      <c r="B1744" s="206" t="str">
        <f>IF('Formulario PPGR5'!$G1744="","",CONCATENATE('Formulario PPGR5'!$C1744,".",'Formulario PPGR5'!$D1744,".",'Formulario PPGR5'!$E1744,".",'Formulario PPGR5'!$F1744))</f>
        <v/>
      </c>
      <c r="C1744" s="206"/>
      <c r="D1744" s="206" t="str">
        <f>IF('Formulario PPGR5'!$G1744="","",'Formulario PPGR1'!#REF!)</f>
        <v/>
      </c>
      <c r="E1744" s="206" t="str">
        <f>IF('Formulario PPGR5'!$G1744="","",'Formulario PPGR1'!#REF!)</f>
        <v/>
      </c>
      <c r="F1744" s="206" t="str">
        <f>IF('Formulario PPGR5'!$G1744="","",'Formulario PPGR1'!#REF!)</f>
        <v/>
      </c>
      <c r="G1744" s="701"/>
      <c r="H1744" s="701"/>
      <c r="I1744" s="734"/>
      <c r="J1744" s="701"/>
      <c r="K1744" s="698"/>
      <c r="L1744" s="701"/>
      <c r="M1744" s="211"/>
      <c r="N1744" s="211"/>
      <c r="O1744" s="212"/>
      <c r="P1744" s="213"/>
      <c r="Q1744" s="195"/>
      <c r="R1744" s="195"/>
      <c r="S1744" s="195"/>
      <c r="T1744" s="180"/>
      <c r="U1744" s="180"/>
      <c r="V1744" s="200"/>
    </row>
    <row r="1745" spans="2:22">
      <c r="B1745" s="206" t="str">
        <f>IF('Formulario PPGR5'!$G1745="","",CONCATENATE('Formulario PPGR5'!$C1745,".",'Formulario PPGR5'!$D1745,".",'Formulario PPGR5'!$E1745,".",'Formulario PPGR5'!$F1745))</f>
        <v/>
      </c>
      <c r="C1745" s="206"/>
      <c r="D1745" s="206" t="str">
        <f>IF('Formulario PPGR5'!$G1745="","",'Formulario PPGR1'!#REF!)</f>
        <v/>
      </c>
      <c r="E1745" s="206" t="str">
        <f>IF('Formulario PPGR5'!$G1745="","",'Formulario PPGR1'!#REF!)</f>
        <v/>
      </c>
      <c r="F1745" s="206" t="str">
        <f>IF('Formulario PPGR5'!$G1745="","",'Formulario PPGR1'!#REF!)</f>
        <v/>
      </c>
      <c r="G1745" s="701"/>
      <c r="H1745" s="701"/>
      <c r="I1745" s="734"/>
      <c r="J1745" s="701"/>
      <c r="K1745" s="698"/>
      <c r="L1745" s="701"/>
      <c r="M1745" s="211"/>
      <c r="N1745" s="211"/>
      <c r="O1745" s="212"/>
      <c r="P1745" s="213"/>
      <c r="Q1745" s="195"/>
      <c r="R1745" s="195"/>
      <c r="S1745" s="195"/>
      <c r="T1745" s="180"/>
      <c r="U1745" s="180"/>
      <c r="V1745" s="200"/>
    </row>
    <row r="1746" spans="2:22">
      <c r="B1746" s="206" t="str">
        <f>IF('Formulario PPGR5'!$G1746="","",CONCATENATE('Formulario PPGR5'!$C1746,".",'Formulario PPGR5'!$D1746,".",'Formulario PPGR5'!$E1746,".",'Formulario PPGR5'!$F1746))</f>
        <v/>
      </c>
      <c r="C1746" s="206"/>
      <c r="D1746" s="206" t="str">
        <f>IF('Formulario PPGR5'!$G1746="","",'Formulario PPGR1'!#REF!)</f>
        <v/>
      </c>
      <c r="E1746" s="206" t="str">
        <f>IF('Formulario PPGR5'!$G1746="","",'Formulario PPGR1'!#REF!)</f>
        <v/>
      </c>
      <c r="F1746" s="206" t="str">
        <f>IF('Formulario PPGR5'!$G1746="","",'Formulario PPGR1'!#REF!)</f>
        <v/>
      </c>
      <c r="G1746" s="701"/>
      <c r="H1746" s="701"/>
      <c r="I1746" s="734"/>
      <c r="J1746" s="701"/>
      <c r="K1746" s="698"/>
      <c r="L1746" s="701"/>
      <c r="M1746" s="211"/>
      <c r="N1746" s="211"/>
      <c r="O1746" s="212"/>
      <c r="P1746" s="213"/>
      <c r="Q1746" s="195"/>
      <c r="R1746" s="195"/>
      <c r="S1746" s="195"/>
      <c r="T1746" s="180"/>
      <c r="U1746" s="180"/>
      <c r="V1746" s="200"/>
    </row>
    <row r="1747" spans="2:22">
      <c r="B1747" s="206" t="str">
        <f>IF('Formulario PPGR5'!$G1747="","",CONCATENATE('Formulario PPGR5'!$C1747,".",'Formulario PPGR5'!$D1747,".",'Formulario PPGR5'!$E1747,".",'Formulario PPGR5'!$F1747))</f>
        <v/>
      </c>
      <c r="C1747" s="206"/>
      <c r="D1747" s="206" t="str">
        <f>IF('Formulario PPGR5'!$G1747="","",'Formulario PPGR1'!#REF!)</f>
        <v/>
      </c>
      <c r="E1747" s="206" t="str">
        <f>IF('Formulario PPGR5'!$G1747="","",'Formulario PPGR1'!#REF!)</f>
        <v/>
      </c>
      <c r="F1747" s="206" t="str">
        <f>IF('Formulario PPGR5'!$G1747="","",'Formulario PPGR1'!#REF!)</f>
        <v/>
      </c>
      <c r="G1747" s="701"/>
      <c r="H1747" s="701"/>
      <c r="I1747" s="734"/>
      <c r="J1747" s="701"/>
      <c r="K1747" s="698"/>
      <c r="L1747" s="701"/>
      <c r="M1747" s="211"/>
      <c r="N1747" s="211"/>
      <c r="O1747" s="212"/>
      <c r="P1747" s="213"/>
      <c r="Q1747" s="195"/>
      <c r="R1747" s="195"/>
      <c r="S1747" s="195"/>
      <c r="T1747" s="180"/>
      <c r="U1747" s="180"/>
      <c r="V1747" s="200"/>
    </row>
    <row r="1748" spans="2:22">
      <c r="B1748" s="206" t="str">
        <f>IF('Formulario PPGR5'!$G1748="","",CONCATENATE('Formulario PPGR5'!$C1748,".",'Formulario PPGR5'!$D1748,".",'Formulario PPGR5'!$E1748,".",'Formulario PPGR5'!$F1748))</f>
        <v/>
      </c>
      <c r="C1748" s="206"/>
      <c r="D1748" s="206" t="str">
        <f>IF('Formulario PPGR5'!$G1748="","",'Formulario PPGR1'!#REF!)</f>
        <v/>
      </c>
      <c r="E1748" s="206" t="str">
        <f>IF('Formulario PPGR5'!$G1748="","",'Formulario PPGR1'!#REF!)</f>
        <v/>
      </c>
      <c r="F1748" s="206" t="str">
        <f>IF('Formulario PPGR5'!$G1748="","",'Formulario PPGR1'!#REF!)</f>
        <v/>
      </c>
      <c r="G1748" s="701"/>
      <c r="H1748" s="701"/>
      <c r="I1748" s="734"/>
      <c r="J1748" s="701"/>
      <c r="K1748" s="698"/>
      <c r="L1748" s="701"/>
      <c r="M1748" s="211"/>
      <c r="N1748" s="211"/>
      <c r="O1748" s="212"/>
      <c r="P1748" s="213"/>
      <c r="Q1748" s="195"/>
      <c r="R1748" s="195"/>
      <c r="S1748" s="195"/>
      <c r="T1748" s="180"/>
      <c r="U1748" s="180"/>
      <c r="V1748" s="200"/>
    </row>
    <row r="1749" spans="2:22">
      <c r="B1749" s="206" t="str">
        <f>IF('Formulario PPGR5'!$G1749="","",CONCATENATE('Formulario PPGR5'!$C1749,".",'Formulario PPGR5'!$D1749,".",'Formulario PPGR5'!$E1749,".",'Formulario PPGR5'!$F1749))</f>
        <v/>
      </c>
      <c r="C1749" s="206"/>
      <c r="D1749" s="206" t="str">
        <f>IF('Formulario PPGR5'!$G1749="","",'Formulario PPGR1'!#REF!)</f>
        <v/>
      </c>
      <c r="E1749" s="206" t="str">
        <f>IF('Formulario PPGR5'!$G1749="","",'Formulario PPGR1'!#REF!)</f>
        <v/>
      </c>
      <c r="F1749" s="206" t="str">
        <f>IF('Formulario PPGR5'!$G1749="","",'Formulario PPGR1'!#REF!)</f>
        <v/>
      </c>
      <c r="G1749" s="701"/>
      <c r="H1749" s="701"/>
      <c r="I1749" s="734"/>
      <c r="J1749" s="701"/>
      <c r="K1749" s="698"/>
      <c r="L1749" s="701"/>
      <c r="M1749" s="211"/>
      <c r="N1749" s="211"/>
      <c r="O1749" s="212"/>
      <c r="P1749" s="213"/>
      <c r="Q1749" s="195"/>
      <c r="R1749" s="195"/>
      <c r="S1749" s="195"/>
      <c r="T1749" s="180"/>
      <c r="U1749" s="180"/>
      <c r="V1749" s="200"/>
    </row>
    <row r="1750" spans="2:22">
      <c r="B1750" s="206" t="str">
        <f>IF('Formulario PPGR5'!$G1750="","",CONCATENATE('Formulario PPGR5'!$C1750,".",'Formulario PPGR5'!$D1750,".",'Formulario PPGR5'!$E1750,".",'Formulario PPGR5'!$F1750))</f>
        <v/>
      </c>
      <c r="C1750" s="206"/>
      <c r="D1750" s="206" t="str">
        <f>IF('Formulario PPGR5'!$G1750="","",'Formulario PPGR1'!#REF!)</f>
        <v/>
      </c>
      <c r="E1750" s="206" t="str">
        <f>IF('Formulario PPGR5'!$G1750="","",'Formulario PPGR1'!#REF!)</f>
        <v/>
      </c>
      <c r="F1750" s="206" t="str">
        <f>IF('Formulario PPGR5'!$G1750="","",'Formulario PPGR1'!#REF!)</f>
        <v/>
      </c>
      <c r="G1750" s="701"/>
      <c r="H1750" s="701"/>
      <c r="I1750" s="734"/>
      <c r="J1750" s="701"/>
      <c r="K1750" s="698"/>
      <c r="L1750" s="701"/>
      <c r="M1750" s="211"/>
      <c r="N1750" s="211"/>
      <c r="O1750" s="212"/>
      <c r="P1750" s="213"/>
      <c r="Q1750" s="195"/>
      <c r="R1750" s="195"/>
      <c r="S1750" s="195"/>
      <c r="T1750" s="180"/>
      <c r="U1750" s="180"/>
      <c r="V1750" s="200"/>
    </row>
    <row r="1751" spans="2:22">
      <c r="B1751" s="206" t="str">
        <f>IF('Formulario PPGR5'!$G1751="","",CONCATENATE('Formulario PPGR5'!$C1751,".",'Formulario PPGR5'!$D1751,".",'Formulario PPGR5'!$E1751,".",'Formulario PPGR5'!$F1751))</f>
        <v/>
      </c>
      <c r="C1751" s="206"/>
      <c r="D1751" s="206" t="str">
        <f>IF('Formulario PPGR5'!$G1751="","",'Formulario PPGR1'!#REF!)</f>
        <v/>
      </c>
      <c r="E1751" s="206" t="str">
        <f>IF('Formulario PPGR5'!$G1751="","",'Formulario PPGR1'!#REF!)</f>
        <v/>
      </c>
      <c r="F1751" s="206" t="str">
        <f>IF('Formulario PPGR5'!$G1751="","",'Formulario PPGR1'!#REF!)</f>
        <v/>
      </c>
      <c r="G1751" s="701"/>
      <c r="H1751" s="701"/>
      <c r="I1751" s="734"/>
      <c r="J1751" s="701"/>
      <c r="K1751" s="698"/>
      <c r="L1751" s="701"/>
      <c r="M1751" s="211"/>
      <c r="N1751" s="211"/>
      <c r="O1751" s="212"/>
      <c r="P1751" s="213"/>
      <c r="Q1751" s="195"/>
      <c r="R1751" s="195"/>
      <c r="S1751" s="195"/>
      <c r="T1751" s="180"/>
      <c r="U1751" s="180"/>
      <c r="V1751" s="200"/>
    </row>
    <row r="1752" spans="2:22">
      <c r="B1752" s="206" t="str">
        <f>IF('Formulario PPGR5'!$G1752="","",CONCATENATE('Formulario PPGR5'!$C1752,".",'Formulario PPGR5'!$D1752,".",'Formulario PPGR5'!$E1752,".",'Formulario PPGR5'!$F1752))</f>
        <v/>
      </c>
      <c r="C1752" s="206"/>
      <c r="D1752" s="206" t="str">
        <f>IF('Formulario PPGR5'!$G1752="","",'Formulario PPGR1'!#REF!)</f>
        <v/>
      </c>
      <c r="E1752" s="206" t="str">
        <f>IF('Formulario PPGR5'!$G1752="","",'Formulario PPGR1'!#REF!)</f>
        <v/>
      </c>
      <c r="F1752" s="206" t="str">
        <f>IF('Formulario PPGR5'!$G1752="","",'Formulario PPGR1'!#REF!)</f>
        <v/>
      </c>
      <c r="G1752" s="701"/>
      <c r="H1752" s="701"/>
      <c r="I1752" s="734"/>
      <c r="J1752" s="701"/>
      <c r="K1752" s="698"/>
      <c r="L1752" s="701"/>
      <c r="M1752" s="211"/>
      <c r="N1752" s="211"/>
      <c r="O1752" s="212"/>
      <c r="P1752" s="213"/>
      <c r="Q1752" s="195"/>
      <c r="R1752" s="195"/>
      <c r="S1752" s="195"/>
      <c r="T1752" s="180"/>
      <c r="U1752" s="180"/>
      <c r="V1752" s="200"/>
    </row>
    <row r="1753" spans="2:22">
      <c r="B1753" s="206" t="str">
        <f>IF('Formulario PPGR5'!$G1753="","",CONCATENATE('Formulario PPGR5'!$C1753,".",'Formulario PPGR5'!$D1753,".",'Formulario PPGR5'!$E1753,".",'Formulario PPGR5'!$F1753))</f>
        <v/>
      </c>
      <c r="C1753" s="206"/>
      <c r="D1753" s="206" t="str">
        <f>IF('Formulario PPGR5'!$G1753="","",'Formulario PPGR1'!#REF!)</f>
        <v/>
      </c>
      <c r="E1753" s="206" t="str">
        <f>IF('Formulario PPGR5'!$G1753="","",'Formulario PPGR1'!#REF!)</f>
        <v/>
      </c>
      <c r="F1753" s="206" t="str">
        <f>IF('Formulario PPGR5'!$G1753="","",'Formulario PPGR1'!#REF!)</f>
        <v/>
      </c>
      <c r="G1753" s="701"/>
      <c r="H1753" s="701"/>
      <c r="I1753" s="734"/>
      <c r="J1753" s="701"/>
      <c r="K1753" s="698"/>
      <c r="L1753" s="701"/>
      <c r="M1753" s="211"/>
      <c r="N1753" s="211"/>
      <c r="O1753" s="212"/>
      <c r="P1753" s="213"/>
      <c r="Q1753" s="195"/>
      <c r="R1753" s="195"/>
      <c r="S1753" s="195"/>
      <c r="T1753" s="180"/>
      <c r="U1753" s="180"/>
      <c r="V1753" s="200"/>
    </row>
    <row r="1754" spans="2:22">
      <c r="B1754" s="206" t="str">
        <f>IF('Formulario PPGR5'!$G1754="","",CONCATENATE('Formulario PPGR5'!$C1754,".",'Formulario PPGR5'!$D1754,".",'Formulario PPGR5'!$E1754,".",'Formulario PPGR5'!$F1754))</f>
        <v/>
      </c>
      <c r="C1754" s="206"/>
      <c r="D1754" s="206" t="str">
        <f>IF('Formulario PPGR5'!$G1754="","",'Formulario PPGR1'!#REF!)</f>
        <v/>
      </c>
      <c r="E1754" s="206" t="str">
        <f>IF('Formulario PPGR5'!$G1754="","",'Formulario PPGR1'!#REF!)</f>
        <v/>
      </c>
      <c r="F1754" s="206" t="str">
        <f>IF('Formulario PPGR5'!$G1754="","",'Formulario PPGR1'!#REF!)</f>
        <v/>
      </c>
      <c r="G1754" s="701"/>
      <c r="H1754" s="701"/>
      <c r="I1754" s="734"/>
      <c r="J1754" s="701"/>
      <c r="K1754" s="698"/>
      <c r="L1754" s="701"/>
      <c r="M1754" s="211"/>
      <c r="N1754" s="211"/>
      <c r="O1754" s="212"/>
      <c r="P1754" s="213"/>
      <c r="Q1754" s="195"/>
      <c r="R1754" s="195"/>
      <c r="S1754" s="195"/>
      <c r="T1754" s="180"/>
      <c r="U1754" s="180"/>
      <c r="V1754" s="200"/>
    </row>
    <row r="1755" spans="2:22">
      <c r="B1755" s="206" t="str">
        <f>IF('Formulario PPGR5'!$G1755="","",CONCATENATE('Formulario PPGR5'!$C1755,".",'Formulario PPGR5'!$D1755,".",'Formulario PPGR5'!$E1755,".",'Formulario PPGR5'!$F1755))</f>
        <v/>
      </c>
      <c r="C1755" s="206"/>
      <c r="D1755" s="206" t="str">
        <f>IF('Formulario PPGR5'!$G1755="","",'Formulario PPGR1'!#REF!)</f>
        <v/>
      </c>
      <c r="E1755" s="206" t="str">
        <f>IF('Formulario PPGR5'!$G1755="","",'Formulario PPGR1'!#REF!)</f>
        <v/>
      </c>
      <c r="F1755" s="206" t="str">
        <f>IF('Formulario PPGR5'!$G1755="","",'Formulario PPGR1'!#REF!)</f>
        <v/>
      </c>
      <c r="G1755" s="701"/>
      <c r="H1755" s="701"/>
      <c r="I1755" s="734"/>
      <c r="J1755" s="701"/>
      <c r="K1755" s="698"/>
      <c r="L1755" s="701"/>
      <c r="M1755" s="211"/>
      <c r="N1755" s="211"/>
      <c r="O1755" s="212"/>
      <c r="P1755" s="213"/>
      <c r="Q1755" s="195"/>
      <c r="R1755" s="195"/>
      <c r="S1755" s="195"/>
      <c r="T1755" s="180"/>
      <c r="U1755" s="180"/>
      <c r="V1755" s="200"/>
    </row>
    <row r="1756" spans="2:22">
      <c r="B1756" s="206" t="str">
        <f>IF('Formulario PPGR5'!$G1756="","",CONCATENATE('Formulario PPGR5'!$C1756,".",'Formulario PPGR5'!$D1756,".",'Formulario PPGR5'!$E1756,".",'Formulario PPGR5'!$F1756))</f>
        <v/>
      </c>
      <c r="C1756" s="206"/>
      <c r="D1756" s="206" t="str">
        <f>IF('Formulario PPGR5'!$G1756="","",'Formulario PPGR1'!#REF!)</f>
        <v/>
      </c>
      <c r="E1756" s="206" t="str">
        <f>IF('Formulario PPGR5'!$G1756="","",'Formulario PPGR1'!#REF!)</f>
        <v/>
      </c>
      <c r="F1756" s="206" t="str">
        <f>IF('Formulario PPGR5'!$G1756="","",'Formulario PPGR1'!#REF!)</f>
        <v/>
      </c>
      <c r="G1756" s="701"/>
      <c r="H1756" s="701"/>
      <c r="I1756" s="734"/>
      <c r="J1756" s="701"/>
      <c r="K1756" s="698"/>
      <c r="L1756" s="701"/>
      <c r="M1756" s="211"/>
      <c r="N1756" s="211"/>
      <c r="O1756" s="212"/>
      <c r="P1756" s="213"/>
      <c r="Q1756" s="195"/>
      <c r="R1756" s="195"/>
      <c r="S1756" s="195"/>
      <c r="T1756" s="180"/>
      <c r="U1756" s="180"/>
      <c r="V1756" s="200"/>
    </row>
    <row r="1757" spans="2:22">
      <c r="B1757" s="206" t="str">
        <f>IF('Formulario PPGR5'!$G1757="","",CONCATENATE('Formulario PPGR5'!$C1757,".",'Formulario PPGR5'!$D1757,".",'Formulario PPGR5'!$E1757,".",'Formulario PPGR5'!$F1757))</f>
        <v/>
      </c>
      <c r="C1757" s="206"/>
      <c r="D1757" s="206" t="str">
        <f>IF('Formulario PPGR5'!$G1757="","",'Formulario PPGR1'!#REF!)</f>
        <v/>
      </c>
      <c r="E1757" s="206" t="str">
        <f>IF('Formulario PPGR5'!$G1757="","",'Formulario PPGR1'!#REF!)</f>
        <v/>
      </c>
      <c r="F1757" s="206" t="str">
        <f>IF('Formulario PPGR5'!$G1757="","",'Formulario PPGR1'!#REF!)</f>
        <v/>
      </c>
      <c r="G1757" s="701"/>
      <c r="H1757" s="701"/>
      <c r="I1757" s="734"/>
      <c r="J1757" s="701"/>
      <c r="K1757" s="698"/>
      <c r="L1757" s="701"/>
      <c r="M1757" s="211"/>
      <c r="N1757" s="211"/>
      <c r="O1757" s="212"/>
      <c r="P1757" s="213"/>
      <c r="Q1757" s="195"/>
      <c r="R1757" s="195"/>
      <c r="S1757" s="195"/>
      <c r="T1757" s="180"/>
      <c r="U1757" s="180"/>
      <c r="V1757" s="200"/>
    </row>
    <row r="1758" spans="2:22">
      <c r="B1758" s="206" t="str">
        <f>IF('Formulario PPGR5'!$G1758="","",CONCATENATE('Formulario PPGR5'!$C1758,".",'Formulario PPGR5'!$D1758,".",'Formulario PPGR5'!$E1758,".",'Formulario PPGR5'!$F1758))</f>
        <v/>
      </c>
      <c r="C1758" s="206"/>
      <c r="D1758" s="206" t="str">
        <f>IF('Formulario PPGR5'!$G1758="","",'Formulario PPGR1'!#REF!)</f>
        <v/>
      </c>
      <c r="E1758" s="206" t="str">
        <f>IF('Formulario PPGR5'!$G1758="","",'Formulario PPGR1'!#REF!)</f>
        <v/>
      </c>
      <c r="F1758" s="206" t="str">
        <f>IF('Formulario PPGR5'!$G1758="","",'Formulario PPGR1'!#REF!)</f>
        <v/>
      </c>
      <c r="G1758" s="701"/>
      <c r="H1758" s="701"/>
      <c r="I1758" s="734"/>
      <c r="J1758" s="701"/>
      <c r="K1758" s="698"/>
      <c r="L1758" s="701"/>
      <c r="M1758" s="211"/>
      <c r="N1758" s="211"/>
      <c r="O1758" s="212"/>
      <c r="P1758" s="213"/>
      <c r="Q1758" s="195"/>
      <c r="R1758" s="195"/>
      <c r="S1758" s="195"/>
      <c r="T1758" s="180"/>
      <c r="U1758" s="180"/>
      <c r="V1758" s="200"/>
    </row>
    <row r="1759" spans="2:22">
      <c r="B1759" s="206" t="str">
        <f>IF('Formulario PPGR5'!$G1759="","",CONCATENATE('Formulario PPGR5'!$C1759,".",'Formulario PPGR5'!$D1759,".",'Formulario PPGR5'!$E1759,".",'Formulario PPGR5'!$F1759))</f>
        <v/>
      </c>
      <c r="C1759" s="206"/>
      <c r="D1759" s="206" t="str">
        <f>IF('Formulario PPGR5'!$G1759="","",'Formulario PPGR1'!#REF!)</f>
        <v/>
      </c>
      <c r="E1759" s="206" t="str">
        <f>IF('Formulario PPGR5'!$G1759="","",'Formulario PPGR1'!#REF!)</f>
        <v/>
      </c>
      <c r="F1759" s="206" t="str">
        <f>IF('Formulario PPGR5'!$G1759="","",'Formulario PPGR1'!#REF!)</f>
        <v/>
      </c>
      <c r="G1759" s="701"/>
      <c r="H1759" s="701"/>
      <c r="I1759" s="734"/>
      <c r="J1759" s="701"/>
      <c r="K1759" s="698"/>
      <c r="L1759" s="701"/>
      <c r="M1759" s="211"/>
      <c r="N1759" s="211"/>
      <c r="O1759" s="212"/>
      <c r="P1759" s="213"/>
      <c r="Q1759" s="195"/>
      <c r="R1759" s="195"/>
      <c r="S1759" s="195"/>
      <c r="T1759" s="180"/>
      <c r="U1759" s="180"/>
      <c r="V1759" s="200"/>
    </row>
    <row r="1760" spans="2:22">
      <c r="B1760" s="206" t="str">
        <f>IF('Formulario PPGR5'!$G1760="","",CONCATENATE('Formulario PPGR5'!$C1760,".",'Formulario PPGR5'!$D1760,".",'Formulario PPGR5'!$E1760,".",'Formulario PPGR5'!$F1760))</f>
        <v/>
      </c>
      <c r="C1760" s="206"/>
      <c r="D1760" s="206" t="str">
        <f>IF('Formulario PPGR5'!$G1760="","",'Formulario PPGR1'!#REF!)</f>
        <v/>
      </c>
      <c r="E1760" s="206" t="str">
        <f>IF('Formulario PPGR5'!$G1760="","",'Formulario PPGR1'!#REF!)</f>
        <v/>
      </c>
      <c r="F1760" s="206" t="str">
        <f>IF('Formulario PPGR5'!$G1760="","",'Formulario PPGR1'!#REF!)</f>
        <v/>
      </c>
      <c r="G1760" s="701"/>
      <c r="H1760" s="701"/>
      <c r="I1760" s="734"/>
      <c r="J1760" s="701"/>
      <c r="K1760" s="698"/>
      <c r="L1760" s="701"/>
      <c r="M1760" s="211"/>
      <c r="N1760" s="211"/>
      <c r="O1760" s="212"/>
      <c r="P1760" s="213"/>
      <c r="Q1760" s="195"/>
      <c r="R1760" s="195"/>
      <c r="S1760" s="195"/>
      <c r="T1760" s="180"/>
      <c r="U1760" s="180"/>
      <c r="V1760" s="200"/>
    </row>
    <row r="1761" spans="2:22">
      <c r="B1761" s="206" t="str">
        <f>IF('Formulario PPGR5'!$G1761="","",CONCATENATE('Formulario PPGR5'!$C1761,".",'Formulario PPGR5'!$D1761,".",'Formulario PPGR5'!$E1761,".",'Formulario PPGR5'!$F1761))</f>
        <v/>
      </c>
      <c r="C1761" s="206"/>
      <c r="D1761" s="206" t="str">
        <f>IF('Formulario PPGR5'!$G1761="","",'Formulario PPGR1'!#REF!)</f>
        <v/>
      </c>
      <c r="E1761" s="206" t="str">
        <f>IF('Formulario PPGR5'!$G1761="","",'Formulario PPGR1'!#REF!)</f>
        <v/>
      </c>
      <c r="F1761" s="206" t="str">
        <f>IF('Formulario PPGR5'!$G1761="","",'Formulario PPGR1'!#REF!)</f>
        <v/>
      </c>
      <c r="G1761" s="701"/>
      <c r="H1761" s="701"/>
      <c r="I1761" s="734"/>
      <c r="J1761" s="701"/>
      <c r="K1761" s="698"/>
      <c r="L1761" s="701"/>
      <c r="M1761" s="211"/>
      <c r="N1761" s="211"/>
      <c r="O1761" s="212"/>
      <c r="P1761" s="213"/>
      <c r="Q1761" s="195"/>
      <c r="R1761" s="195"/>
      <c r="S1761" s="195"/>
      <c r="T1761" s="180"/>
      <c r="U1761" s="180"/>
      <c r="V1761" s="200"/>
    </row>
    <row r="1762" spans="2:22">
      <c r="B1762" s="206" t="str">
        <f>IF('Formulario PPGR5'!$G1762="","",CONCATENATE('Formulario PPGR5'!$C1762,".",'Formulario PPGR5'!$D1762,".",'Formulario PPGR5'!$E1762,".",'Formulario PPGR5'!$F1762))</f>
        <v/>
      </c>
      <c r="C1762" s="206"/>
      <c r="D1762" s="206" t="str">
        <f>IF('Formulario PPGR5'!$G1762="","",'Formulario PPGR1'!#REF!)</f>
        <v/>
      </c>
      <c r="E1762" s="206" t="str">
        <f>IF('Formulario PPGR5'!$G1762="","",'Formulario PPGR1'!#REF!)</f>
        <v/>
      </c>
      <c r="F1762" s="206" t="str">
        <f>IF('Formulario PPGR5'!$G1762="","",'Formulario PPGR1'!#REF!)</f>
        <v/>
      </c>
      <c r="G1762" s="701"/>
      <c r="H1762" s="701"/>
      <c r="I1762" s="734"/>
      <c r="J1762" s="701"/>
      <c r="K1762" s="698"/>
      <c r="L1762" s="701"/>
      <c r="M1762" s="211"/>
      <c r="N1762" s="211"/>
      <c r="O1762" s="212"/>
      <c r="P1762" s="213"/>
      <c r="Q1762" s="195"/>
      <c r="R1762" s="195"/>
      <c r="S1762" s="195"/>
      <c r="T1762" s="180"/>
      <c r="U1762" s="180"/>
      <c r="V1762" s="200"/>
    </row>
    <row r="1763" spans="2:22">
      <c r="B1763" s="206" t="str">
        <f>IF('Formulario PPGR5'!$G1763="","",CONCATENATE('Formulario PPGR5'!$C1763,".",'Formulario PPGR5'!$D1763,".",'Formulario PPGR5'!$E1763,".",'Formulario PPGR5'!$F1763))</f>
        <v/>
      </c>
      <c r="C1763" s="206"/>
      <c r="D1763" s="206" t="str">
        <f>IF('Formulario PPGR5'!$G1763="","",'Formulario PPGR1'!#REF!)</f>
        <v/>
      </c>
      <c r="E1763" s="206" t="str">
        <f>IF('Formulario PPGR5'!$G1763="","",'Formulario PPGR1'!#REF!)</f>
        <v/>
      </c>
      <c r="F1763" s="206" t="str">
        <f>IF('Formulario PPGR5'!$G1763="","",'Formulario PPGR1'!#REF!)</f>
        <v/>
      </c>
      <c r="G1763" s="701"/>
      <c r="H1763" s="701"/>
      <c r="I1763" s="734"/>
      <c r="J1763" s="701"/>
      <c r="K1763" s="698"/>
      <c r="L1763" s="701"/>
      <c r="M1763" s="211"/>
      <c r="N1763" s="211"/>
      <c r="O1763" s="212"/>
      <c r="P1763" s="213"/>
      <c r="Q1763" s="195"/>
      <c r="R1763" s="195"/>
      <c r="S1763" s="195"/>
      <c r="T1763" s="180"/>
      <c r="U1763" s="180"/>
      <c r="V1763" s="200"/>
    </row>
    <row r="1764" spans="2:22">
      <c r="B1764" s="206" t="str">
        <f>IF('Formulario PPGR5'!$G1764="","",CONCATENATE('Formulario PPGR5'!$C1764,".",'Formulario PPGR5'!$D1764,".",'Formulario PPGR5'!$E1764,".",'Formulario PPGR5'!$F1764))</f>
        <v/>
      </c>
      <c r="C1764" s="206"/>
      <c r="D1764" s="206" t="str">
        <f>IF('Formulario PPGR5'!$G1764="","",'Formulario PPGR1'!#REF!)</f>
        <v/>
      </c>
      <c r="E1764" s="206" t="str">
        <f>IF('Formulario PPGR5'!$G1764="","",'Formulario PPGR1'!#REF!)</f>
        <v/>
      </c>
      <c r="F1764" s="206" t="str">
        <f>IF('Formulario PPGR5'!$G1764="","",'Formulario PPGR1'!#REF!)</f>
        <v/>
      </c>
      <c r="G1764" s="701"/>
      <c r="H1764" s="701"/>
      <c r="I1764" s="734"/>
      <c r="J1764" s="701"/>
      <c r="K1764" s="698"/>
      <c r="L1764" s="701"/>
      <c r="M1764" s="211"/>
      <c r="N1764" s="211"/>
      <c r="O1764" s="212"/>
      <c r="P1764" s="213"/>
      <c r="Q1764" s="195"/>
      <c r="R1764" s="195"/>
      <c r="S1764" s="195"/>
      <c r="T1764" s="180"/>
      <c r="U1764" s="180"/>
      <c r="V1764" s="200"/>
    </row>
    <row r="1765" spans="2:22">
      <c r="B1765" s="206" t="str">
        <f>IF('Formulario PPGR5'!$G1765="","",CONCATENATE('Formulario PPGR5'!$C1765,".",'Formulario PPGR5'!$D1765,".",'Formulario PPGR5'!$E1765,".",'Formulario PPGR5'!$F1765))</f>
        <v/>
      </c>
      <c r="C1765" s="206"/>
      <c r="D1765" s="206" t="str">
        <f>IF('Formulario PPGR5'!$G1765="","",'Formulario PPGR1'!#REF!)</f>
        <v/>
      </c>
      <c r="E1765" s="206" t="str">
        <f>IF('Formulario PPGR5'!$G1765="","",'Formulario PPGR1'!#REF!)</f>
        <v/>
      </c>
      <c r="F1765" s="206" t="str">
        <f>IF('Formulario PPGR5'!$G1765="","",'Formulario PPGR1'!#REF!)</f>
        <v/>
      </c>
      <c r="G1765" s="701"/>
      <c r="H1765" s="701"/>
      <c r="I1765" s="734"/>
      <c r="J1765" s="701"/>
      <c r="K1765" s="698"/>
      <c r="L1765" s="701"/>
      <c r="M1765" s="211"/>
      <c r="N1765" s="211"/>
      <c r="O1765" s="212"/>
      <c r="P1765" s="213"/>
      <c r="Q1765" s="195"/>
      <c r="R1765" s="195"/>
      <c r="S1765" s="195"/>
      <c r="T1765" s="180"/>
      <c r="U1765" s="180"/>
      <c r="V1765" s="200"/>
    </row>
    <row r="1766" spans="2:22">
      <c r="B1766" s="206" t="str">
        <f>IF('Formulario PPGR5'!$G1766="","",CONCATENATE('Formulario PPGR5'!$C1766,".",'Formulario PPGR5'!$D1766,".",'Formulario PPGR5'!$E1766,".",'Formulario PPGR5'!$F1766))</f>
        <v/>
      </c>
      <c r="C1766" s="206"/>
      <c r="D1766" s="206" t="str">
        <f>IF('Formulario PPGR5'!$G1766="","",'Formulario PPGR1'!#REF!)</f>
        <v/>
      </c>
      <c r="E1766" s="206" t="str">
        <f>IF('Formulario PPGR5'!$G1766="","",'Formulario PPGR1'!#REF!)</f>
        <v/>
      </c>
      <c r="F1766" s="206" t="str">
        <f>IF('Formulario PPGR5'!$G1766="","",'Formulario PPGR1'!#REF!)</f>
        <v/>
      </c>
      <c r="G1766" s="701"/>
      <c r="H1766" s="701"/>
      <c r="I1766" s="734"/>
      <c r="J1766" s="701"/>
      <c r="K1766" s="698"/>
      <c r="L1766" s="701"/>
      <c r="M1766" s="211"/>
      <c r="N1766" s="211"/>
      <c r="O1766" s="212"/>
      <c r="P1766" s="213"/>
      <c r="Q1766" s="195"/>
      <c r="R1766" s="195"/>
      <c r="S1766" s="195"/>
      <c r="T1766" s="180"/>
      <c r="U1766" s="180"/>
      <c r="V1766" s="200"/>
    </row>
    <row r="1767" spans="2:22">
      <c r="B1767" s="206" t="str">
        <f>IF('Formulario PPGR5'!$G1767="","",CONCATENATE('Formulario PPGR5'!$C1767,".",'Formulario PPGR5'!$D1767,".",'Formulario PPGR5'!$E1767,".",'Formulario PPGR5'!$F1767))</f>
        <v/>
      </c>
      <c r="C1767" s="206"/>
      <c r="D1767" s="206" t="str">
        <f>IF('Formulario PPGR5'!$G1767="","",'Formulario PPGR1'!#REF!)</f>
        <v/>
      </c>
      <c r="E1767" s="206" t="str">
        <f>IF('Formulario PPGR5'!$G1767="","",'Formulario PPGR1'!#REF!)</f>
        <v/>
      </c>
      <c r="F1767" s="206" t="str">
        <f>IF('Formulario PPGR5'!$G1767="","",'Formulario PPGR1'!#REF!)</f>
        <v/>
      </c>
      <c r="G1767" s="701"/>
      <c r="H1767" s="701"/>
      <c r="I1767" s="734"/>
      <c r="J1767" s="701"/>
      <c r="K1767" s="698"/>
      <c r="L1767" s="701"/>
      <c r="M1767" s="211"/>
      <c r="N1767" s="211"/>
      <c r="O1767" s="212"/>
      <c r="P1767" s="213"/>
      <c r="Q1767" s="195"/>
      <c r="R1767" s="195"/>
      <c r="S1767" s="195"/>
      <c r="T1767" s="180"/>
      <c r="U1767" s="180"/>
      <c r="V1767" s="200"/>
    </row>
    <row r="1768" spans="2:22">
      <c r="B1768" s="206" t="str">
        <f>IF('Formulario PPGR5'!$G1768="","",CONCATENATE('Formulario PPGR5'!$C1768,".",'Formulario PPGR5'!$D1768,".",'Formulario PPGR5'!$E1768,".",'Formulario PPGR5'!$F1768))</f>
        <v/>
      </c>
      <c r="C1768" s="206"/>
      <c r="D1768" s="206" t="str">
        <f>IF('Formulario PPGR5'!$G1768="","",'Formulario PPGR1'!#REF!)</f>
        <v/>
      </c>
      <c r="E1768" s="206" t="str">
        <f>IF('Formulario PPGR5'!$G1768="","",'Formulario PPGR1'!#REF!)</f>
        <v/>
      </c>
      <c r="F1768" s="206" t="str">
        <f>IF('Formulario PPGR5'!$G1768="","",'Formulario PPGR1'!#REF!)</f>
        <v/>
      </c>
      <c r="G1768" s="701"/>
      <c r="H1768" s="701"/>
      <c r="I1768" s="734"/>
      <c r="J1768" s="701"/>
      <c r="K1768" s="698"/>
      <c r="L1768" s="701"/>
      <c r="M1768" s="211"/>
      <c r="N1768" s="211"/>
      <c r="O1768" s="212"/>
      <c r="P1768" s="213"/>
      <c r="Q1768" s="195"/>
      <c r="R1768" s="195"/>
      <c r="S1768" s="195"/>
      <c r="T1768" s="180"/>
      <c r="U1768" s="180"/>
      <c r="V1768" s="200"/>
    </row>
    <row r="1769" spans="2:22">
      <c r="B1769" s="206" t="str">
        <f>IF('Formulario PPGR5'!$G1769="","",CONCATENATE('Formulario PPGR5'!$C1769,".",'Formulario PPGR5'!$D1769,".",'Formulario PPGR5'!$E1769,".",'Formulario PPGR5'!$F1769))</f>
        <v/>
      </c>
      <c r="C1769" s="206"/>
      <c r="D1769" s="206" t="str">
        <f>IF('Formulario PPGR5'!$G1769="","",'Formulario PPGR1'!#REF!)</f>
        <v/>
      </c>
      <c r="E1769" s="206" t="str">
        <f>IF('Formulario PPGR5'!$G1769="","",'Formulario PPGR1'!#REF!)</f>
        <v/>
      </c>
      <c r="F1769" s="206" t="str">
        <f>IF('Formulario PPGR5'!$G1769="","",'Formulario PPGR1'!#REF!)</f>
        <v/>
      </c>
      <c r="G1769" s="701"/>
      <c r="H1769" s="701"/>
      <c r="I1769" s="734"/>
      <c r="J1769" s="701"/>
      <c r="K1769" s="698"/>
      <c r="L1769" s="701"/>
      <c r="M1769" s="211"/>
      <c r="N1769" s="211"/>
      <c r="O1769" s="212"/>
      <c r="P1769" s="213"/>
      <c r="Q1769" s="195"/>
      <c r="R1769" s="195"/>
      <c r="S1769" s="195"/>
      <c r="T1769" s="180"/>
      <c r="U1769" s="180"/>
      <c r="V1769" s="200"/>
    </row>
    <row r="1770" spans="2:22">
      <c r="B1770" s="206" t="str">
        <f>IF('Formulario PPGR5'!$G1770="","",CONCATENATE('Formulario PPGR5'!$C1770,".",'Formulario PPGR5'!$D1770,".",'Formulario PPGR5'!$E1770,".",'Formulario PPGR5'!$F1770))</f>
        <v/>
      </c>
      <c r="C1770" s="206"/>
      <c r="D1770" s="206" t="str">
        <f>IF('Formulario PPGR5'!$G1770="","",'Formulario PPGR1'!#REF!)</f>
        <v/>
      </c>
      <c r="E1770" s="206" t="str">
        <f>IF('Formulario PPGR5'!$G1770="","",'Formulario PPGR1'!#REF!)</f>
        <v/>
      </c>
      <c r="F1770" s="206" t="str">
        <f>IF('Formulario PPGR5'!$G1770="","",'Formulario PPGR1'!#REF!)</f>
        <v/>
      </c>
      <c r="G1770" s="701"/>
      <c r="H1770" s="701"/>
      <c r="I1770" s="734"/>
      <c r="J1770" s="701"/>
      <c r="K1770" s="698"/>
      <c r="L1770" s="701"/>
      <c r="M1770" s="211"/>
      <c r="N1770" s="211"/>
      <c r="O1770" s="212"/>
      <c r="P1770" s="213"/>
      <c r="Q1770" s="195"/>
      <c r="R1770" s="195"/>
      <c r="S1770" s="195"/>
      <c r="T1770" s="180"/>
      <c r="U1770" s="180"/>
      <c r="V1770" s="200"/>
    </row>
    <row r="1771" spans="2:22">
      <c r="B1771" s="206" t="str">
        <f>IF('Formulario PPGR5'!$G1771="","",CONCATENATE('Formulario PPGR5'!$C1771,".",'Formulario PPGR5'!$D1771,".",'Formulario PPGR5'!$E1771,".",'Formulario PPGR5'!$F1771))</f>
        <v/>
      </c>
      <c r="C1771" s="206"/>
      <c r="D1771" s="206" t="str">
        <f>IF('Formulario PPGR5'!$G1771="","",'Formulario PPGR1'!#REF!)</f>
        <v/>
      </c>
      <c r="E1771" s="206" t="str">
        <f>IF('Formulario PPGR5'!$G1771="","",'Formulario PPGR1'!#REF!)</f>
        <v/>
      </c>
      <c r="F1771" s="206" t="str">
        <f>IF('Formulario PPGR5'!$G1771="","",'Formulario PPGR1'!#REF!)</f>
        <v/>
      </c>
      <c r="G1771" s="701"/>
      <c r="H1771" s="701"/>
      <c r="I1771" s="734"/>
      <c r="J1771" s="701"/>
      <c r="K1771" s="698"/>
      <c r="L1771" s="701"/>
      <c r="M1771" s="211"/>
      <c r="N1771" s="211"/>
      <c r="O1771" s="212"/>
      <c r="P1771" s="213"/>
      <c r="Q1771" s="195"/>
      <c r="R1771" s="195"/>
      <c r="S1771" s="195"/>
      <c r="T1771" s="180"/>
      <c r="U1771" s="180"/>
      <c r="V1771" s="200"/>
    </row>
  </sheetData>
  <dataValidations count="6">
    <dataValidation type="list" allowBlank="1" showInputMessage="1" showErrorMessage="1" sqref="L9:L1054" xr:uid="{00000000-0002-0000-0500-000000000000}">
      <formula1>LsTipoEESS</formula1>
    </dataValidation>
    <dataValidation type="list" allowBlank="1" showInputMessage="1" showErrorMessage="1" sqref="V9:V105" xr:uid="{D539E2AA-4955-4806-B63F-FA547C2F4B88}">
      <formula1>lsFuentesFinanciamiento</formula1>
    </dataValidation>
    <dataValidation type="list" allowBlank="1" showInputMessage="1" showErrorMessage="1" sqref="O9:O10 O12:O172 N9:N1771 P9:P1771" xr:uid="{00000000-0002-0000-0500-000002000000}">
      <formula1>Provincias</formula1>
    </dataValidation>
    <dataValidation type="list" allowBlank="1" showInputMessage="1" showErrorMessage="1" sqref="G9:G1771" xr:uid="{00000000-0002-0000-0500-000003000000}">
      <formula1>ls_TiposAcciones</formula1>
    </dataValidation>
    <dataValidation type="list" allowBlank="1" showInputMessage="1" showErrorMessage="1" sqref="H9:H1771" xr:uid="{00000000-0002-0000-0500-000004000000}">
      <formula1>lsInsumosEquipos</formula1>
    </dataValidation>
    <dataValidation type="list" allowBlank="1" showInputMessage="1" showErrorMessage="1" sqref="J9:J1771" xr:uid="{00000000-0002-0000-0500-000005000000}">
      <formula1>INDIRECT($I9)</formula1>
    </dataValidation>
  </dataValidations>
  <pageMargins left="1.0098425200000001" right="0.27559055118110198" top="1.1023622047244099" bottom="0.15748031496063" header="0" footer="0"/>
  <pageSetup paperSize="5" scale="55" orientation="landscape" r:id="rId1"/>
  <headerFooter alignWithMargins="0"/>
  <drawing r:id="rId2"/>
  <legacyDrawing r:id="rId3"/>
  <controls>
    <mc:AlternateContent xmlns:mc="http://schemas.openxmlformats.org/markup-compatibility/2006">
      <mc:Choice Requires="x14">
        <control shapeId="44034" r:id="rId4" name="CommandButton1">
          <controlPr defaultSize="0" autoLine="0" r:id="rId5">
            <anchor moveWithCells="1">
              <from>
                <xdr:col>6</xdr:col>
                <xdr:colOff>0</xdr:colOff>
                <xdr:row>4</xdr:row>
                <xdr:rowOff>152400</xdr:rowOff>
              </from>
              <to>
                <xdr:col>6</xdr:col>
                <xdr:colOff>1457325</xdr:colOff>
                <xdr:row>6</xdr:row>
                <xdr:rowOff>57150</xdr:rowOff>
              </to>
            </anchor>
          </controlPr>
        </control>
      </mc:Choice>
      <mc:Fallback>
        <control shapeId="44034" r:id="rId4" name="CommandButton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H212"/>
  <sheetViews>
    <sheetView showGridLines="0" zoomScaleNormal="100" workbookViewId="0">
      <selection activeCell="F30" sqref="F30"/>
    </sheetView>
  </sheetViews>
  <sheetFormatPr defaultColWidth="9.140625" defaultRowHeight="15"/>
  <cols>
    <col min="1" max="4" width="8.42578125" style="28" customWidth="1"/>
    <col min="5" max="5" width="53.42578125" style="28" customWidth="1"/>
    <col min="6" max="6" width="14.140625" style="28" customWidth="1"/>
    <col min="7" max="7" width="9.140625" style="28" customWidth="1"/>
    <col min="8" max="60" width="9.140625" style="92" customWidth="1"/>
    <col min="61" max="16384" width="9.140625" style="3"/>
  </cols>
  <sheetData>
    <row r="1" spans="1:49" customFormat="1">
      <c r="C1" s="1"/>
      <c r="D1" s="1"/>
      <c r="E1" s="1"/>
      <c r="F1" s="1"/>
      <c r="G1" s="1"/>
      <c r="H1" s="1"/>
      <c r="I1" s="1"/>
      <c r="J1" s="1"/>
      <c r="K1" s="1"/>
      <c r="L1" s="1"/>
      <c r="M1" s="1"/>
      <c r="N1" s="1"/>
      <c r="O1" s="1"/>
      <c r="P1" s="131"/>
      <c r="Q1" s="129"/>
      <c r="R1" s="129"/>
      <c r="S1" s="129"/>
      <c r="T1" s="130"/>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row>
    <row r="2" spans="1:49" customFormat="1" ht="15.75">
      <c r="C2" s="28"/>
      <c r="D2" s="1"/>
      <c r="E2" s="119" t="str">
        <f>'Formulario PPGR1'!I2</f>
        <v>Servicio Nacional de Salud</v>
      </c>
      <c r="F2" s="1"/>
      <c r="G2" s="1"/>
      <c r="H2" s="1"/>
      <c r="I2" s="1"/>
      <c r="J2" s="1"/>
      <c r="K2" s="1"/>
      <c r="L2" s="1"/>
      <c r="M2" s="1"/>
      <c r="N2" s="1"/>
      <c r="O2" s="1"/>
      <c r="P2" s="131"/>
      <c r="Q2" s="129"/>
      <c r="R2" s="129"/>
      <c r="S2" s="129"/>
      <c r="T2" s="130"/>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49" customFormat="1">
      <c r="C3" s="28"/>
      <c r="D3" s="1"/>
      <c r="E3" s="120" t="str">
        <f>'Formulario PPGR1'!I3</f>
        <v>Dirección de Planificación y Desarrollo</v>
      </c>
      <c r="F3" s="1"/>
      <c r="G3" s="1"/>
      <c r="H3" s="1"/>
      <c r="I3" s="1"/>
      <c r="J3" s="1"/>
      <c r="K3" s="1"/>
      <c r="L3" s="1"/>
      <c r="M3" s="1"/>
      <c r="N3" s="1"/>
      <c r="O3" s="1"/>
      <c r="P3" s="131"/>
      <c r="Q3" s="129"/>
      <c r="R3" s="129"/>
      <c r="S3" s="129"/>
      <c r="T3" s="130"/>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customFormat="1">
      <c r="C4" s="28"/>
      <c r="D4" s="1"/>
      <c r="E4" s="121" t="str">
        <f>'Formulario PPGR1'!I4</f>
        <v xml:space="preserve">Plan Operativo Anual </v>
      </c>
      <c r="F4" s="1"/>
      <c r="G4" s="1"/>
      <c r="H4" s="1"/>
      <c r="I4" s="1"/>
      <c r="J4" s="1"/>
      <c r="K4" s="1"/>
      <c r="L4" s="1"/>
      <c r="M4" s="1"/>
      <c r="N4" s="1"/>
      <c r="O4" s="1"/>
      <c r="P4" s="131"/>
      <c r="Q4" s="129"/>
      <c r="R4" s="129"/>
      <c r="S4" s="129"/>
      <c r="T4" s="130"/>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49" customFormat="1">
      <c r="C5" s="28"/>
      <c r="D5" s="1"/>
      <c r="E5" s="121" t="s">
        <v>1406</v>
      </c>
      <c r="F5" s="1"/>
      <c r="G5" s="1"/>
      <c r="H5" s="1"/>
      <c r="I5" s="1"/>
      <c r="J5" s="1"/>
      <c r="K5" s="1"/>
      <c r="L5" s="1"/>
      <c r="M5" s="1"/>
      <c r="N5" s="1"/>
      <c r="O5" s="1"/>
      <c r="P5" s="131"/>
      <c r="Q5" s="129"/>
      <c r="R5" s="129"/>
      <c r="S5" s="129"/>
      <c r="T5" s="130"/>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customFormat="1">
      <c r="C6" s="1"/>
      <c r="D6" s="1"/>
      <c r="E6" s="121" t="str">
        <f>'Formulario PPGR1'!$L$3</f>
        <v>R10 - SRS Ozama</v>
      </c>
      <c r="F6" s="1"/>
      <c r="G6" s="1"/>
      <c r="H6" s="1"/>
      <c r="I6" s="1"/>
      <c r="J6" s="1"/>
      <c r="K6" s="1"/>
      <c r="L6" s="1"/>
      <c r="M6" s="1"/>
      <c r="N6" s="1"/>
      <c r="O6" s="1"/>
      <c r="P6" s="1"/>
      <c r="Q6" s="1"/>
      <c r="R6" s="129"/>
      <c r="S6" s="129"/>
      <c r="T6" s="130"/>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row>
    <row r="7" spans="1:49" ht="16.5" customHeight="1">
      <c r="A7" s="92"/>
      <c r="B7" s="92"/>
      <c r="C7" s="92"/>
      <c r="D7" s="92"/>
      <c r="E7" s="92"/>
      <c r="F7" s="92"/>
      <c r="G7" s="92"/>
    </row>
    <row r="8" spans="1:49" ht="48" customHeight="1">
      <c r="A8" s="5" t="s">
        <v>1407</v>
      </c>
      <c r="B8" s="5" t="s">
        <v>1408</v>
      </c>
      <c r="C8" s="5" t="s">
        <v>1409</v>
      </c>
      <c r="D8" s="5" t="s">
        <v>1410</v>
      </c>
      <c r="E8" s="6" t="s">
        <v>1411</v>
      </c>
      <c r="F8" s="7" t="s">
        <v>1412</v>
      </c>
      <c r="G8" s="7" t="s">
        <v>1413</v>
      </c>
    </row>
    <row r="9" spans="1:49" ht="12.75">
      <c r="A9" s="8">
        <v>3</v>
      </c>
      <c r="B9" s="9"/>
      <c r="C9" s="9"/>
      <c r="D9" s="9"/>
      <c r="E9" s="10" t="s">
        <v>1414</v>
      </c>
      <c r="F9" s="11">
        <f>+F10</f>
        <v>0</v>
      </c>
      <c r="G9" s="354">
        <f>G10</f>
        <v>0</v>
      </c>
    </row>
    <row r="10" spans="1:49" ht="12.75">
      <c r="A10" s="12"/>
      <c r="B10" s="12">
        <v>31</v>
      </c>
      <c r="C10" s="13"/>
      <c r="D10" s="13"/>
      <c r="E10" s="100" t="s">
        <v>1415</v>
      </c>
      <c r="F10" s="15">
        <f>SUM(F11:F11)</f>
        <v>0</v>
      </c>
      <c r="G10" s="355">
        <f>G11</f>
        <v>0</v>
      </c>
    </row>
    <row r="11" spans="1:49" ht="12.75">
      <c r="A11" s="16"/>
      <c r="B11" s="16"/>
      <c r="C11" s="16">
        <v>312</v>
      </c>
      <c r="D11" s="17"/>
      <c r="E11" s="99" t="s">
        <v>1416</v>
      </c>
      <c r="F11" s="322">
        <v>0</v>
      </c>
      <c r="G11" s="19">
        <f>IFERROR(F11/$F$31*100,"0.00")</f>
        <v>0</v>
      </c>
    </row>
    <row r="12" spans="1:49" ht="12.75">
      <c r="A12" s="20">
        <v>4</v>
      </c>
      <c r="B12" s="21"/>
      <c r="C12" s="21"/>
      <c r="D12" s="21"/>
      <c r="E12" s="22" t="s">
        <v>1417</v>
      </c>
      <c r="F12" s="23">
        <f>+F13+F19</f>
        <v>56280000</v>
      </c>
      <c r="G12" s="23">
        <f>G13+G19</f>
        <v>19.596710503194647</v>
      </c>
    </row>
    <row r="13" spans="1:49" ht="12.75">
      <c r="A13" s="12"/>
      <c r="B13" s="12">
        <v>41</v>
      </c>
      <c r="C13" s="3"/>
      <c r="D13" s="13"/>
      <c r="E13" s="14" t="s">
        <v>1418</v>
      </c>
      <c r="F13" s="15">
        <f>SUM(F15:F18)</f>
        <v>56280000</v>
      </c>
      <c r="G13" s="24">
        <f>SUM(G15:G18)</f>
        <v>19.596710503194647</v>
      </c>
    </row>
    <row r="14" spans="1:49" ht="24">
      <c r="A14" s="12"/>
      <c r="B14" s="12"/>
      <c r="C14" s="12">
        <v>413</v>
      </c>
      <c r="D14" s="13"/>
      <c r="E14" s="14" t="s">
        <v>1419</v>
      </c>
      <c r="F14" s="15">
        <f>SUM(F16:F19)</f>
        <v>56280000</v>
      </c>
      <c r="G14" s="24">
        <f>SUM(G16:G19)</f>
        <v>19.596710503194647</v>
      </c>
    </row>
    <row r="15" spans="1:49" ht="12.75">
      <c r="A15" s="16"/>
      <c r="B15" s="16"/>
      <c r="C15" s="16">
        <v>413</v>
      </c>
      <c r="D15" s="17" t="s">
        <v>1420</v>
      </c>
      <c r="E15" s="99" t="s">
        <v>1421</v>
      </c>
      <c r="F15" s="322">
        <v>0</v>
      </c>
      <c r="G15" s="19">
        <f>IFERROR(F15/$F$31*100,"0.00")</f>
        <v>0</v>
      </c>
    </row>
    <row r="16" spans="1:49" ht="12.75">
      <c r="A16" s="16"/>
      <c r="B16" s="16"/>
      <c r="C16" s="16">
        <v>413</v>
      </c>
      <c r="D16" s="17" t="s">
        <v>1422</v>
      </c>
      <c r="E16" s="99" t="s">
        <v>1423</v>
      </c>
      <c r="F16" s="322">
        <v>56280000</v>
      </c>
      <c r="G16" s="19">
        <f>IFERROR(F16/$F$31*100,"0.00")</f>
        <v>19.596710503194647</v>
      </c>
    </row>
    <row r="17" spans="1:7" ht="12.75">
      <c r="A17" s="16"/>
      <c r="B17" s="16"/>
      <c r="C17" s="16">
        <v>413</v>
      </c>
      <c r="D17" s="17" t="s">
        <v>1424</v>
      </c>
      <c r="E17" s="99" t="s">
        <v>1425</v>
      </c>
      <c r="F17" s="322">
        <v>0</v>
      </c>
      <c r="G17" s="19">
        <f>IFERROR(F17/$F$31*100,"0.00")</f>
        <v>0</v>
      </c>
    </row>
    <row r="18" spans="1:7" ht="24">
      <c r="A18" s="16"/>
      <c r="B18" s="16"/>
      <c r="C18" s="16">
        <v>414</v>
      </c>
      <c r="D18" s="17"/>
      <c r="E18" s="358" t="s">
        <v>1426</v>
      </c>
      <c r="F18" s="322">
        <v>0</v>
      </c>
      <c r="G18" s="19">
        <f>IFERROR(F18/$F$31*100,"0.00")</f>
        <v>0</v>
      </c>
    </row>
    <row r="19" spans="1:7" ht="12.75">
      <c r="A19" s="12"/>
      <c r="B19" s="12">
        <v>42</v>
      </c>
      <c r="C19" s="12"/>
      <c r="D19" s="13"/>
      <c r="E19" s="100" t="s">
        <v>1427</v>
      </c>
      <c r="F19" s="15">
        <f>SUM(F21:F22)</f>
        <v>0</v>
      </c>
      <c r="G19" s="24">
        <f>G21+G22</f>
        <v>0</v>
      </c>
    </row>
    <row r="20" spans="1:7" ht="24">
      <c r="A20" s="12"/>
      <c r="B20" s="12"/>
      <c r="C20" s="12">
        <v>423</v>
      </c>
      <c r="D20" s="13"/>
      <c r="E20" s="100" t="s">
        <v>1428</v>
      </c>
      <c r="F20" s="15">
        <f>+F21+F22</f>
        <v>0</v>
      </c>
      <c r="G20" s="19">
        <f>+G21+G22</f>
        <v>0</v>
      </c>
    </row>
    <row r="21" spans="1:7" ht="12.75">
      <c r="A21" s="16"/>
      <c r="B21" s="16"/>
      <c r="C21" s="16">
        <v>423</v>
      </c>
      <c r="D21" s="17" t="s">
        <v>1420</v>
      </c>
      <c r="E21" s="99" t="s">
        <v>1429</v>
      </c>
      <c r="F21" s="322">
        <v>0</v>
      </c>
      <c r="G21" s="19">
        <f>IFERROR(F21/$F$31*100,"0.00")</f>
        <v>0</v>
      </c>
    </row>
    <row r="22" spans="1:7" ht="12.75">
      <c r="A22" s="16"/>
      <c r="B22" s="16"/>
      <c r="C22" s="16">
        <v>423</v>
      </c>
      <c r="D22" s="17" t="s">
        <v>1422</v>
      </c>
      <c r="E22" s="99" t="s">
        <v>1430</v>
      </c>
      <c r="F22" s="322">
        <v>0</v>
      </c>
      <c r="G22" s="19">
        <f>IFERROR(F22/$F$31*100,"0.00")</f>
        <v>0</v>
      </c>
    </row>
    <row r="23" spans="1:7" ht="12.75">
      <c r="A23" s="20">
        <v>5</v>
      </c>
      <c r="B23" s="21"/>
      <c r="C23" s="21"/>
      <c r="D23" s="21"/>
      <c r="E23" s="22" t="s">
        <v>1431</v>
      </c>
      <c r="F23" s="23">
        <f>+F24</f>
        <v>230911056.84</v>
      </c>
      <c r="G23" s="23">
        <f>G24</f>
        <v>80.403289496805343</v>
      </c>
    </row>
    <row r="24" spans="1:7" ht="12.75">
      <c r="A24" s="12"/>
      <c r="B24" s="12">
        <v>51</v>
      </c>
      <c r="C24" s="12"/>
      <c r="D24" s="13"/>
      <c r="E24" s="14" t="s">
        <v>1432</v>
      </c>
      <c r="F24" s="15">
        <f>F25</f>
        <v>230911056.84</v>
      </c>
      <c r="G24" s="19">
        <f>G25</f>
        <v>80.403289496805343</v>
      </c>
    </row>
    <row r="25" spans="1:7" ht="12.75">
      <c r="A25" s="12"/>
      <c r="B25" s="12"/>
      <c r="C25" s="12">
        <v>512</v>
      </c>
      <c r="D25" s="13"/>
      <c r="E25" s="14" t="s">
        <v>1433</v>
      </c>
      <c r="F25" s="15">
        <f>F26</f>
        <v>230911056.84</v>
      </c>
      <c r="G25" s="19">
        <f>G26</f>
        <v>80.403289496805343</v>
      </c>
    </row>
    <row r="26" spans="1:7" ht="12.75">
      <c r="A26" s="12"/>
      <c r="B26" s="12"/>
      <c r="C26" s="16">
        <v>512</v>
      </c>
      <c r="D26" s="356" t="s">
        <v>1434</v>
      </c>
      <c r="E26" s="18" t="s">
        <v>1435</v>
      </c>
      <c r="F26" s="357">
        <f>+F27+F28+F29+F30</f>
        <v>230911056.84</v>
      </c>
      <c r="G26" s="19">
        <f>+G27+G28+G29+G30</f>
        <v>80.403289496805343</v>
      </c>
    </row>
    <row r="27" spans="1:7" ht="14.25" customHeight="1">
      <c r="A27" s="17"/>
      <c r="B27" s="16"/>
      <c r="C27" s="16">
        <v>513</v>
      </c>
      <c r="D27" s="17"/>
      <c r="E27" s="18" t="s">
        <v>1436</v>
      </c>
      <c r="F27" s="322">
        <v>207511056.84</v>
      </c>
      <c r="G27" s="19">
        <f>IFERROR(F27/$F$31*100,"0.00")</f>
        <v>72.255403466692428</v>
      </c>
    </row>
    <row r="28" spans="1:7" ht="12.75">
      <c r="A28" s="17"/>
      <c r="B28" s="17"/>
      <c r="C28" s="16">
        <v>512</v>
      </c>
      <c r="D28" s="17"/>
      <c r="E28" s="18" t="s">
        <v>1437</v>
      </c>
      <c r="F28" s="322">
        <v>19200000</v>
      </c>
      <c r="G28" s="19">
        <f>IFERROR(F28/$F$31*100,"0.00")</f>
        <v>6.6854449477849549</v>
      </c>
    </row>
    <row r="29" spans="1:7" ht="14.25" customHeight="1">
      <c r="A29" s="17"/>
      <c r="B29" s="17"/>
      <c r="C29" s="16">
        <v>512</v>
      </c>
      <c r="D29" s="17"/>
      <c r="E29" s="18" t="s">
        <v>1438</v>
      </c>
      <c r="F29" s="322">
        <v>4200000</v>
      </c>
      <c r="G29" s="19">
        <f>IFERROR(F29/$F$31*100,"0.00")</f>
        <v>1.4624410823279588</v>
      </c>
    </row>
    <row r="30" spans="1:7" ht="12.75">
      <c r="A30" s="17"/>
      <c r="B30" s="17"/>
      <c r="C30" s="16">
        <v>512</v>
      </c>
      <c r="D30" s="17"/>
      <c r="E30" s="18" t="s">
        <v>1439</v>
      </c>
      <c r="F30" s="322">
        <v>0</v>
      </c>
      <c r="G30" s="19">
        <f>IFERROR(F30/$F$31*100,"0.00")</f>
        <v>0</v>
      </c>
    </row>
    <row r="31" spans="1:7" ht="12.75">
      <c r="A31" s="25"/>
      <c r="B31" s="25"/>
      <c r="C31" s="25"/>
      <c r="D31" s="25"/>
      <c r="E31" s="26" t="s">
        <v>1440</v>
      </c>
      <c r="F31" s="27">
        <f>+F23+F12+F9</f>
        <v>287191056.84000003</v>
      </c>
      <c r="G31" s="27">
        <f>+G23+G12+G9</f>
        <v>99.999999999999986</v>
      </c>
    </row>
    <row r="32" spans="1:7" s="92" customFormat="1">
      <c r="A32" s="93"/>
      <c r="B32" s="93"/>
      <c r="C32" s="93"/>
      <c r="D32" s="93"/>
      <c r="E32" s="93"/>
      <c r="F32" s="93"/>
      <c r="G32" s="93"/>
    </row>
    <row r="33" spans="1:7" s="92" customFormat="1">
      <c r="A33" s="93"/>
      <c r="B33" s="93"/>
      <c r="C33" s="93"/>
      <c r="D33" s="93"/>
      <c r="E33" s="93"/>
      <c r="F33" s="93"/>
      <c r="G33" s="93"/>
    </row>
    <row r="34" spans="1:7" s="92" customFormat="1">
      <c r="A34" s="93"/>
      <c r="B34" s="93"/>
      <c r="C34" s="93"/>
      <c r="D34" s="93"/>
      <c r="E34" s="93"/>
      <c r="F34" s="93"/>
      <c r="G34" s="93"/>
    </row>
    <row r="35" spans="1:7" s="92" customFormat="1">
      <c r="A35" s="93"/>
      <c r="B35" s="93"/>
      <c r="C35" s="93"/>
      <c r="D35" s="93"/>
      <c r="E35" s="93"/>
      <c r="F35" s="93"/>
      <c r="G35" s="93"/>
    </row>
    <row r="36" spans="1:7" s="92" customFormat="1">
      <c r="A36" s="93"/>
      <c r="B36" s="93"/>
      <c r="C36" s="93"/>
      <c r="D36" s="93"/>
      <c r="E36" s="93"/>
      <c r="F36" s="93"/>
      <c r="G36" s="93"/>
    </row>
    <row r="37" spans="1:7" s="92" customFormat="1">
      <c r="A37" s="93"/>
      <c r="B37" s="93"/>
      <c r="C37" s="93"/>
      <c r="D37" s="93"/>
      <c r="E37" s="93"/>
      <c r="F37" s="93"/>
      <c r="G37" s="93"/>
    </row>
    <row r="38" spans="1:7" s="92" customFormat="1">
      <c r="A38" s="93"/>
      <c r="B38" s="93"/>
      <c r="C38" s="93"/>
      <c r="D38" s="93"/>
      <c r="E38" s="93"/>
      <c r="F38" s="93"/>
      <c r="G38" s="93"/>
    </row>
    <row r="39" spans="1:7" s="92" customFormat="1">
      <c r="A39" s="93"/>
      <c r="B39" s="93"/>
      <c r="C39" s="93"/>
      <c r="D39" s="93"/>
      <c r="E39" s="93"/>
      <c r="F39" s="93"/>
      <c r="G39" s="93"/>
    </row>
    <row r="40" spans="1:7" s="92" customFormat="1">
      <c r="A40" s="94"/>
      <c r="B40" s="94"/>
      <c r="C40" s="94"/>
      <c r="D40" s="94"/>
      <c r="E40" s="94"/>
      <c r="F40" s="94"/>
      <c r="G40" s="94"/>
    </row>
    <row r="41" spans="1:7" s="92" customFormat="1">
      <c r="A41" s="94"/>
      <c r="B41" s="94"/>
      <c r="C41" s="94"/>
      <c r="D41" s="94"/>
      <c r="E41" s="94"/>
      <c r="F41" s="94"/>
      <c r="G41" s="94"/>
    </row>
    <row r="42" spans="1:7" s="92" customFormat="1">
      <c r="A42" s="94"/>
      <c r="B42" s="94"/>
      <c r="C42" s="94"/>
      <c r="D42" s="94"/>
      <c r="E42" s="94"/>
      <c r="F42" s="94"/>
      <c r="G42" s="94"/>
    </row>
    <row r="43" spans="1:7" s="92" customFormat="1">
      <c r="A43" s="94"/>
      <c r="B43" s="94"/>
      <c r="C43" s="94"/>
      <c r="D43" s="94"/>
      <c r="E43" s="94"/>
      <c r="F43" s="94"/>
      <c r="G43" s="94"/>
    </row>
    <row r="44" spans="1:7" s="92" customFormat="1">
      <c r="A44" s="94"/>
      <c r="B44" s="94"/>
      <c r="C44" s="94"/>
      <c r="D44" s="94"/>
      <c r="E44" s="94"/>
      <c r="F44" s="94"/>
      <c r="G44" s="94"/>
    </row>
    <row r="45" spans="1:7" s="92" customFormat="1">
      <c r="A45" s="94"/>
      <c r="B45" s="94"/>
      <c r="C45" s="94"/>
      <c r="D45" s="94"/>
      <c r="E45" s="94"/>
      <c r="F45" s="94"/>
      <c r="G45" s="94"/>
    </row>
    <row r="46" spans="1:7" s="92" customFormat="1">
      <c r="A46" s="94"/>
      <c r="B46" s="94"/>
      <c r="C46" s="94"/>
      <c r="D46" s="94"/>
      <c r="E46" s="94"/>
      <c r="F46" s="94"/>
      <c r="G46" s="94"/>
    </row>
    <row r="47" spans="1:7" s="92" customFormat="1">
      <c r="A47" s="94"/>
      <c r="B47" s="94"/>
      <c r="C47" s="94"/>
      <c r="D47" s="94"/>
      <c r="E47" s="94"/>
      <c r="F47" s="94"/>
      <c r="G47" s="94"/>
    </row>
    <row r="48" spans="1:7" s="92" customFormat="1">
      <c r="A48" s="94"/>
      <c r="B48" s="94"/>
      <c r="C48" s="94"/>
      <c r="D48" s="94"/>
      <c r="E48" s="94"/>
      <c r="F48" s="94"/>
      <c r="G48" s="94"/>
    </row>
    <row r="49" spans="1:7" s="92" customFormat="1">
      <c r="A49" s="94"/>
      <c r="B49" s="94"/>
      <c r="C49" s="94"/>
      <c r="D49" s="94"/>
      <c r="E49" s="94"/>
      <c r="F49" s="94"/>
      <c r="G49" s="94"/>
    </row>
    <row r="50" spans="1:7" s="92" customFormat="1">
      <c r="A50" s="94"/>
      <c r="B50" s="94"/>
      <c r="C50" s="94"/>
      <c r="D50" s="94"/>
      <c r="E50" s="94"/>
      <c r="F50" s="94"/>
      <c r="G50" s="94"/>
    </row>
    <row r="51" spans="1:7" s="92" customFormat="1">
      <c r="A51" s="94"/>
      <c r="B51" s="94"/>
      <c r="C51" s="94"/>
      <c r="D51" s="94"/>
      <c r="E51" s="94"/>
      <c r="F51" s="94"/>
      <c r="G51" s="94"/>
    </row>
    <row r="52" spans="1:7" s="92" customFormat="1">
      <c r="A52" s="94"/>
      <c r="B52" s="94"/>
      <c r="C52" s="94"/>
      <c r="D52" s="94"/>
      <c r="E52" s="94"/>
      <c r="F52" s="94"/>
      <c r="G52" s="94"/>
    </row>
    <row r="53" spans="1:7" s="92" customFormat="1">
      <c r="A53" s="94"/>
      <c r="B53" s="94"/>
      <c r="C53" s="94"/>
      <c r="D53" s="94"/>
      <c r="E53" s="94"/>
      <c r="F53" s="94"/>
      <c r="G53" s="94"/>
    </row>
    <row r="54" spans="1:7" s="92" customFormat="1">
      <c r="A54" s="94"/>
      <c r="B54" s="94"/>
      <c r="C54" s="94"/>
      <c r="D54" s="94"/>
      <c r="E54" s="94"/>
      <c r="F54" s="94"/>
      <c r="G54" s="94"/>
    </row>
    <row r="55" spans="1:7" s="92" customFormat="1">
      <c r="A55" s="94"/>
      <c r="B55" s="94"/>
      <c r="C55" s="94"/>
      <c r="D55" s="94"/>
      <c r="E55" s="94"/>
      <c r="F55" s="94"/>
      <c r="G55" s="94"/>
    </row>
    <row r="56" spans="1:7" s="92" customFormat="1">
      <c r="A56" s="94"/>
      <c r="B56" s="94"/>
      <c r="C56" s="94"/>
      <c r="D56" s="94"/>
      <c r="E56" s="94"/>
      <c r="F56" s="94"/>
      <c r="G56" s="94"/>
    </row>
    <row r="57" spans="1:7" s="92" customFormat="1">
      <c r="A57" s="94"/>
      <c r="B57" s="94"/>
      <c r="C57" s="94"/>
      <c r="D57" s="94"/>
      <c r="E57" s="94"/>
      <c r="F57" s="94"/>
      <c r="G57" s="94"/>
    </row>
    <row r="58" spans="1:7" s="92" customFormat="1">
      <c r="A58" s="94"/>
      <c r="B58" s="94"/>
      <c r="C58" s="94"/>
      <c r="D58" s="94"/>
      <c r="E58" s="94"/>
      <c r="F58" s="94"/>
      <c r="G58" s="94"/>
    </row>
    <row r="59" spans="1:7" s="92" customFormat="1">
      <c r="A59" s="94"/>
      <c r="B59" s="94"/>
      <c r="C59" s="94"/>
      <c r="D59" s="94"/>
      <c r="E59" s="94"/>
      <c r="F59" s="94"/>
      <c r="G59" s="94"/>
    </row>
    <row r="60" spans="1:7" s="92" customFormat="1">
      <c r="A60" s="94"/>
      <c r="B60" s="94"/>
      <c r="C60" s="94"/>
      <c r="D60" s="94"/>
      <c r="E60" s="94"/>
      <c r="F60" s="94"/>
      <c r="G60" s="94"/>
    </row>
    <row r="61" spans="1:7" s="92" customFormat="1">
      <c r="A61" s="94"/>
      <c r="B61" s="94"/>
      <c r="C61" s="94"/>
      <c r="D61" s="94"/>
      <c r="E61" s="94"/>
      <c r="F61" s="94"/>
      <c r="G61" s="94"/>
    </row>
    <row r="62" spans="1:7" s="92" customFormat="1">
      <c r="A62" s="94"/>
      <c r="B62" s="94"/>
      <c r="C62" s="94"/>
      <c r="D62" s="94"/>
      <c r="E62" s="94"/>
      <c r="F62" s="94"/>
      <c r="G62" s="94"/>
    </row>
    <row r="63" spans="1:7" s="92" customFormat="1">
      <c r="A63" s="94"/>
      <c r="B63" s="94"/>
      <c r="C63" s="94"/>
      <c r="D63" s="94"/>
      <c r="E63" s="94"/>
      <c r="F63" s="94"/>
      <c r="G63" s="94"/>
    </row>
    <row r="64" spans="1:7" s="92" customFormat="1">
      <c r="A64" s="94"/>
      <c r="B64" s="94"/>
      <c r="C64" s="94"/>
      <c r="D64" s="94"/>
      <c r="E64" s="94"/>
      <c r="F64" s="94"/>
      <c r="G64" s="94"/>
    </row>
    <row r="65" spans="1:7" s="92" customFormat="1">
      <c r="A65" s="94"/>
      <c r="B65" s="94"/>
      <c r="C65" s="94"/>
      <c r="D65" s="94"/>
      <c r="E65" s="94"/>
      <c r="F65" s="94"/>
      <c r="G65" s="94"/>
    </row>
    <row r="66" spans="1:7" s="92" customFormat="1">
      <c r="A66" s="94"/>
      <c r="B66" s="94"/>
      <c r="C66" s="94"/>
      <c r="D66" s="94"/>
      <c r="E66" s="94"/>
      <c r="F66" s="94"/>
      <c r="G66" s="94"/>
    </row>
    <row r="67" spans="1:7" s="92" customFormat="1">
      <c r="A67" s="94"/>
      <c r="B67" s="94"/>
      <c r="C67" s="94"/>
      <c r="D67" s="94"/>
      <c r="E67" s="94"/>
      <c r="F67" s="94"/>
      <c r="G67" s="94"/>
    </row>
    <row r="68" spans="1:7" s="92" customFormat="1">
      <c r="A68" s="94"/>
      <c r="B68" s="94"/>
      <c r="C68" s="94"/>
      <c r="D68" s="94"/>
      <c r="E68" s="94"/>
      <c r="F68" s="94"/>
      <c r="G68" s="94"/>
    </row>
    <row r="69" spans="1:7" s="92" customFormat="1">
      <c r="A69" s="94"/>
      <c r="B69" s="94"/>
      <c r="C69" s="94"/>
      <c r="D69" s="94"/>
      <c r="E69" s="94"/>
      <c r="F69" s="94"/>
      <c r="G69" s="94"/>
    </row>
    <row r="70" spans="1:7" s="92" customFormat="1">
      <c r="A70" s="94"/>
      <c r="B70" s="94"/>
      <c r="C70" s="94"/>
      <c r="D70" s="94"/>
      <c r="E70" s="94"/>
      <c r="F70" s="94"/>
      <c r="G70" s="94"/>
    </row>
    <row r="71" spans="1:7" s="92" customFormat="1">
      <c r="A71" s="94"/>
      <c r="B71" s="94"/>
      <c r="C71" s="94"/>
      <c r="D71" s="94"/>
      <c r="E71" s="94"/>
      <c r="F71" s="94"/>
      <c r="G71" s="94"/>
    </row>
    <row r="72" spans="1:7" s="92" customFormat="1">
      <c r="A72" s="94"/>
      <c r="B72" s="94"/>
      <c r="C72" s="94"/>
      <c r="D72" s="94"/>
      <c r="E72" s="94"/>
      <c r="F72" s="94"/>
      <c r="G72" s="94"/>
    </row>
    <row r="73" spans="1:7" s="92" customFormat="1">
      <c r="A73" s="94"/>
      <c r="B73" s="94"/>
      <c r="C73" s="94"/>
      <c r="D73" s="94"/>
      <c r="E73" s="94"/>
      <c r="F73" s="94"/>
      <c r="G73" s="94"/>
    </row>
    <row r="74" spans="1:7" s="92" customFormat="1">
      <c r="A74" s="94"/>
      <c r="B74" s="94"/>
      <c r="C74" s="94"/>
      <c r="D74" s="94"/>
      <c r="E74" s="94"/>
      <c r="F74" s="94"/>
      <c r="G74" s="94"/>
    </row>
    <row r="75" spans="1:7" s="92" customFormat="1">
      <c r="A75" s="94"/>
      <c r="B75" s="94"/>
      <c r="C75" s="94"/>
      <c r="D75" s="94"/>
      <c r="E75" s="94"/>
      <c r="F75" s="94"/>
      <c r="G75" s="94"/>
    </row>
    <row r="76" spans="1:7" s="92" customFormat="1">
      <c r="A76" s="94"/>
      <c r="B76" s="94"/>
      <c r="C76" s="94"/>
      <c r="D76" s="94"/>
      <c r="E76" s="94"/>
      <c r="F76" s="94"/>
      <c r="G76" s="94"/>
    </row>
    <row r="77" spans="1:7" s="92" customFormat="1">
      <c r="A77" s="94"/>
      <c r="B77" s="94"/>
      <c r="C77" s="94"/>
      <c r="D77" s="94"/>
      <c r="E77" s="94"/>
      <c r="F77" s="94"/>
      <c r="G77" s="94"/>
    </row>
    <row r="78" spans="1:7" s="92" customFormat="1">
      <c r="A78" s="94"/>
      <c r="B78" s="94"/>
      <c r="C78" s="94"/>
      <c r="D78" s="94"/>
      <c r="E78" s="94"/>
      <c r="F78" s="94"/>
      <c r="G78" s="94"/>
    </row>
    <row r="79" spans="1:7" s="92" customFormat="1">
      <c r="A79" s="94"/>
      <c r="B79" s="94"/>
      <c r="C79" s="94"/>
      <c r="D79" s="94"/>
      <c r="E79" s="94"/>
      <c r="F79" s="94"/>
      <c r="G79" s="94"/>
    </row>
    <row r="80" spans="1:7" s="92" customFormat="1">
      <c r="A80" s="94"/>
      <c r="B80" s="94"/>
      <c r="C80" s="94"/>
      <c r="D80" s="94"/>
      <c r="E80" s="94"/>
      <c r="F80" s="94"/>
      <c r="G80" s="94"/>
    </row>
    <row r="81" spans="1:7" s="92" customFormat="1">
      <c r="A81" s="94"/>
      <c r="B81" s="94"/>
      <c r="C81" s="94"/>
      <c r="D81" s="94"/>
      <c r="E81" s="94"/>
      <c r="F81" s="94"/>
      <c r="G81" s="94"/>
    </row>
    <row r="82" spans="1:7" s="92" customFormat="1">
      <c r="A82" s="94"/>
      <c r="B82" s="94"/>
      <c r="C82" s="94"/>
      <c r="D82" s="94"/>
      <c r="E82" s="94"/>
      <c r="F82" s="94"/>
      <c r="G82" s="94"/>
    </row>
    <row r="83" spans="1:7" s="92" customFormat="1">
      <c r="A83" s="94"/>
      <c r="B83" s="94"/>
      <c r="C83" s="94"/>
      <c r="D83" s="94"/>
      <c r="E83" s="94"/>
      <c r="F83" s="94"/>
      <c r="G83" s="94"/>
    </row>
    <row r="84" spans="1:7" s="92" customFormat="1">
      <c r="A84" s="94"/>
      <c r="B84" s="94"/>
      <c r="C84" s="94"/>
      <c r="D84" s="94"/>
      <c r="E84" s="94"/>
      <c r="F84" s="94"/>
      <c r="G84" s="94"/>
    </row>
    <row r="85" spans="1:7" s="92" customFormat="1">
      <c r="A85" s="94"/>
      <c r="B85" s="94"/>
      <c r="C85" s="94"/>
      <c r="D85" s="94"/>
      <c r="E85" s="94"/>
      <c r="F85" s="94"/>
      <c r="G85" s="94"/>
    </row>
    <row r="86" spans="1:7" s="92" customFormat="1">
      <c r="A86" s="94"/>
      <c r="B86" s="94"/>
      <c r="C86" s="94"/>
      <c r="D86" s="94"/>
      <c r="E86" s="94"/>
      <c r="F86" s="94"/>
      <c r="G86" s="94"/>
    </row>
    <row r="87" spans="1:7" s="92" customFormat="1">
      <c r="A87" s="94"/>
      <c r="B87" s="94"/>
      <c r="C87" s="94"/>
      <c r="D87" s="94"/>
      <c r="E87" s="94"/>
      <c r="F87" s="94"/>
      <c r="G87" s="94"/>
    </row>
    <row r="88" spans="1:7" s="92" customFormat="1">
      <c r="A88" s="94"/>
      <c r="B88" s="94"/>
      <c r="C88" s="94"/>
      <c r="D88" s="94"/>
      <c r="E88" s="94"/>
      <c r="F88" s="94"/>
      <c r="G88" s="94"/>
    </row>
    <row r="89" spans="1:7" s="92" customFormat="1">
      <c r="A89" s="94"/>
      <c r="B89" s="94"/>
      <c r="C89" s="94"/>
      <c r="D89" s="94"/>
      <c r="E89" s="94"/>
      <c r="F89" s="94"/>
      <c r="G89" s="94"/>
    </row>
    <row r="90" spans="1:7" s="92" customFormat="1">
      <c r="A90" s="94"/>
      <c r="B90" s="94"/>
      <c r="C90" s="94"/>
      <c r="D90" s="94"/>
      <c r="E90" s="94"/>
      <c r="F90" s="94"/>
      <c r="G90" s="94"/>
    </row>
    <row r="91" spans="1:7" s="92" customFormat="1">
      <c r="A91" s="94"/>
      <c r="B91" s="94"/>
      <c r="C91" s="94"/>
      <c r="D91" s="94"/>
      <c r="E91" s="94"/>
      <c r="F91" s="94"/>
      <c r="G91" s="94"/>
    </row>
    <row r="92" spans="1:7" s="92" customFormat="1">
      <c r="A92" s="94"/>
      <c r="B92" s="94"/>
      <c r="C92" s="94"/>
      <c r="D92" s="94"/>
      <c r="E92" s="94"/>
      <c r="F92" s="94"/>
      <c r="G92" s="94"/>
    </row>
    <row r="93" spans="1:7" s="92" customFormat="1">
      <c r="A93" s="94"/>
      <c r="B93" s="94"/>
      <c r="C93" s="94"/>
      <c r="D93" s="94"/>
      <c r="E93" s="94"/>
      <c r="F93" s="94"/>
      <c r="G93" s="94"/>
    </row>
    <row r="94" spans="1:7" s="92" customFormat="1">
      <c r="A94" s="94"/>
      <c r="B94" s="94"/>
      <c r="C94" s="94"/>
      <c r="D94" s="94"/>
      <c r="E94" s="94"/>
      <c r="F94" s="94"/>
      <c r="G94" s="94"/>
    </row>
    <row r="95" spans="1:7" s="92" customFormat="1">
      <c r="A95" s="94"/>
      <c r="B95" s="94"/>
      <c r="C95" s="94"/>
      <c r="D95" s="94"/>
      <c r="E95" s="94"/>
      <c r="F95" s="94"/>
      <c r="G95" s="94"/>
    </row>
    <row r="96" spans="1:7" s="92" customFormat="1">
      <c r="A96" s="94"/>
      <c r="B96" s="94"/>
      <c r="C96" s="94"/>
      <c r="D96" s="94"/>
      <c r="E96" s="94"/>
      <c r="F96" s="94"/>
      <c r="G96" s="94"/>
    </row>
    <row r="97" spans="1:7" s="92" customFormat="1">
      <c r="A97" s="94"/>
      <c r="B97" s="94"/>
      <c r="C97" s="94"/>
      <c r="D97" s="94"/>
      <c r="E97" s="94"/>
      <c r="F97" s="94"/>
      <c r="G97" s="94"/>
    </row>
    <row r="98" spans="1:7" s="92" customFormat="1">
      <c r="A98" s="94"/>
      <c r="B98" s="94"/>
      <c r="C98" s="94"/>
      <c r="D98" s="94"/>
      <c r="E98" s="94"/>
      <c r="F98" s="94"/>
      <c r="G98" s="94"/>
    </row>
    <row r="99" spans="1:7" s="92" customFormat="1">
      <c r="A99" s="94"/>
      <c r="B99" s="94"/>
      <c r="C99" s="94"/>
      <c r="D99" s="94"/>
      <c r="E99" s="94"/>
      <c r="F99" s="94"/>
      <c r="G99" s="94"/>
    </row>
    <row r="100" spans="1:7" s="92" customFormat="1">
      <c r="A100" s="94"/>
      <c r="B100" s="94"/>
      <c r="C100" s="94"/>
      <c r="D100" s="94"/>
      <c r="E100" s="94"/>
      <c r="F100" s="94"/>
      <c r="G100" s="94"/>
    </row>
    <row r="101" spans="1:7" s="92" customFormat="1">
      <c r="A101" s="94"/>
      <c r="B101" s="94"/>
      <c r="C101" s="94"/>
      <c r="D101" s="94"/>
      <c r="E101" s="94"/>
      <c r="F101" s="94"/>
      <c r="G101" s="94"/>
    </row>
    <row r="102" spans="1:7" s="92" customFormat="1">
      <c r="A102" s="94"/>
      <c r="B102" s="94"/>
      <c r="C102" s="94"/>
      <c r="D102" s="94"/>
      <c r="E102" s="94"/>
      <c r="F102" s="94"/>
      <c r="G102" s="94"/>
    </row>
    <row r="103" spans="1:7" s="92" customFormat="1">
      <c r="A103" s="94"/>
      <c r="B103" s="94"/>
      <c r="C103" s="94"/>
      <c r="D103" s="94"/>
      <c r="E103" s="94"/>
      <c r="F103" s="94"/>
      <c r="G103" s="94"/>
    </row>
    <row r="104" spans="1:7" s="92" customFormat="1">
      <c r="A104" s="94"/>
      <c r="B104" s="94"/>
      <c r="C104" s="94"/>
      <c r="D104" s="94"/>
      <c r="E104" s="94"/>
      <c r="F104" s="94"/>
      <c r="G104" s="94"/>
    </row>
    <row r="105" spans="1:7" s="92" customFormat="1">
      <c r="A105" s="94"/>
      <c r="B105" s="94"/>
      <c r="C105" s="94"/>
      <c r="D105" s="94"/>
      <c r="E105" s="94"/>
      <c r="F105" s="94"/>
      <c r="G105" s="94"/>
    </row>
    <row r="106" spans="1:7" s="92" customFormat="1">
      <c r="A106" s="94"/>
      <c r="B106" s="94"/>
      <c r="C106" s="94"/>
      <c r="D106" s="94"/>
      <c r="E106" s="94"/>
      <c r="F106" s="94"/>
      <c r="G106" s="94"/>
    </row>
    <row r="107" spans="1:7" s="92" customFormat="1">
      <c r="A107" s="94"/>
      <c r="B107" s="94"/>
      <c r="C107" s="94"/>
      <c r="D107" s="94"/>
      <c r="E107" s="94"/>
      <c r="F107" s="94"/>
      <c r="G107" s="94"/>
    </row>
    <row r="108" spans="1:7" s="92" customFormat="1">
      <c r="A108" s="94"/>
      <c r="B108" s="94"/>
      <c r="C108" s="94"/>
      <c r="D108" s="94"/>
      <c r="E108" s="94"/>
      <c r="F108" s="94"/>
      <c r="G108" s="94"/>
    </row>
    <row r="109" spans="1:7" s="92" customFormat="1">
      <c r="A109" s="94"/>
      <c r="B109" s="94"/>
      <c r="C109" s="94"/>
      <c r="D109" s="94"/>
      <c r="E109" s="94"/>
      <c r="F109" s="94"/>
      <c r="G109" s="94"/>
    </row>
    <row r="110" spans="1:7" s="92" customFormat="1">
      <c r="A110" s="94"/>
      <c r="B110" s="94"/>
      <c r="C110" s="94"/>
      <c r="D110" s="94"/>
      <c r="E110" s="94"/>
      <c r="F110" s="94"/>
      <c r="G110" s="94"/>
    </row>
    <row r="111" spans="1:7" s="92" customFormat="1">
      <c r="A111" s="94"/>
      <c r="B111" s="94"/>
      <c r="C111" s="94"/>
      <c r="D111" s="94"/>
      <c r="E111" s="94"/>
      <c r="F111" s="94"/>
      <c r="G111" s="94"/>
    </row>
    <row r="112" spans="1:7" s="92" customFormat="1">
      <c r="A112" s="94"/>
      <c r="B112" s="94"/>
      <c r="C112" s="94"/>
      <c r="D112" s="94"/>
      <c r="E112" s="94"/>
      <c r="F112" s="94"/>
      <c r="G112" s="94"/>
    </row>
    <row r="113" spans="1:7" s="92" customFormat="1">
      <c r="A113" s="94"/>
      <c r="B113" s="94"/>
      <c r="C113" s="94"/>
      <c r="D113" s="94"/>
      <c r="E113" s="94"/>
      <c r="F113" s="94"/>
      <c r="G113" s="94"/>
    </row>
    <row r="114" spans="1:7" s="92" customFormat="1">
      <c r="A114" s="94"/>
      <c r="B114" s="94"/>
      <c r="C114" s="94"/>
      <c r="D114" s="94"/>
      <c r="E114" s="94"/>
      <c r="F114" s="94"/>
      <c r="G114" s="94"/>
    </row>
    <row r="115" spans="1:7" s="92" customFormat="1">
      <c r="A115" s="94"/>
      <c r="B115" s="94"/>
      <c r="C115" s="94"/>
      <c r="D115" s="94"/>
      <c r="E115" s="94"/>
      <c r="F115" s="94"/>
      <c r="G115" s="94"/>
    </row>
    <row r="116" spans="1:7" s="92" customFormat="1">
      <c r="A116" s="94"/>
      <c r="B116" s="94"/>
      <c r="C116" s="94"/>
      <c r="D116" s="94"/>
      <c r="E116" s="94"/>
      <c r="F116" s="94"/>
      <c r="G116" s="94"/>
    </row>
    <row r="117" spans="1:7" s="92" customFormat="1">
      <c r="A117" s="94"/>
      <c r="B117" s="94"/>
      <c r="C117" s="94"/>
      <c r="D117" s="94"/>
      <c r="E117" s="94"/>
      <c r="F117" s="94"/>
      <c r="G117" s="94"/>
    </row>
    <row r="118" spans="1:7" s="92" customFormat="1">
      <c r="A118" s="94"/>
      <c r="B118" s="94"/>
      <c r="C118" s="94"/>
      <c r="D118" s="94"/>
      <c r="E118" s="94"/>
      <c r="F118" s="94"/>
      <c r="G118" s="94"/>
    </row>
    <row r="119" spans="1:7" s="92" customFormat="1">
      <c r="A119" s="94"/>
      <c r="B119" s="94"/>
      <c r="C119" s="94"/>
      <c r="D119" s="94"/>
      <c r="E119" s="94"/>
      <c r="F119" s="94"/>
      <c r="G119" s="94"/>
    </row>
    <row r="120" spans="1:7" s="92" customFormat="1">
      <c r="A120" s="94"/>
      <c r="B120" s="94"/>
      <c r="C120" s="94"/>
      <c r="D120" s="94"/>
      <c r="E120" s="94"/>
      <c r="F120" s="94"/>
      <c r="G120" s="94"/>
    </row>
    <row r="121" spans="1:7" s="92" customFormat="1">
      <c r="A121" s="94"/>
      <c r="B121" s="94"/>
      <c r="C121" s="94"/>
      <c r="D121" s="94"/>
      <c r="E121" s="94"/>
      <c r="F121" s="94"/>
      <c r="G121" s="94"/>
    </row>
    <row r="122" spans="1:7" s="92" customFormat="1">
      <c r="A122" s="94"/>
      <c r="B122" s="94"/>
      <c r="C122" s="94"/>
      <c r="D122" s="94"/>
      <c r="E122" s="94"/>
      <c r="F122" s="94"/>
      <c r="G122" s="94"/>
    </row>
    <row r="123" spans="1:7" s="92" customFormat="1">
      <c r="A123" s="94"/>
      <c r="B123" s="94"/>
      <c r="C123" s="94"/>
      <c r="D123" s="94"/>
      <c r="E123" s="94"/>
      <c r="F123" s="94"/>
      <c r="G123" s="94"/>
    </row>
    <row r="124" spans="1:7" s="92" customFormat="1">
      <c r="A124" s="94"/>
      <c r="B124" s="94"/>
      <c r="C124" s="94"/>
      <c r="D124" s="94"/>
      <c r="E124" s="94"/>
      <c r="F124" s="94"/>
      <c r="G124" s="94"/>
    </row>
    <row r="125" spans="1:7" s="92" customFormat="1">
      <c r="A125" s="94"/>
      <c r="B125" s="94"/>
      <c r="C125" s="94"/>
      <c r="D125" s="94"/>
      <c r="E125" s="94"/>
      <c r="F125" s="94"/>
      <c r="G125" s="94"/>
    </row>
    <row r="126" spans="1:7" s="92" customFormat="1">
      <c r="A126" s="94"/>
      <c r="B126" s="94"/>
      <c r="C126" s="94"/>
      <c r="D126" s="94"/>
      <c r="E126" s="94"/>
      <c r="F126" s="94"/>
      <c r="G126" s="94"/>
    </row>
    <row r="127" spans="1:7" s="92" customFormat="1">
      <c r="A127" s="94"/>
      <c r="B127" s="94"/>
      <c r="C127" s="94"/>
      <c r="D127" s="94"/>
      <c r="E127" s="94"/>
      <c r="F127" s="94"/>
      <c r="G127" s="94"/>
    </row>
    <row r="128" spans="1:7" s="92" customFormat="1">
      <c r="A128" s="94"/>
      <c r="B128" s="94"/>
      <c r="C128" s="94"/>
      <c r="D128" s="94"/>
      <c r="E128" s="94"/>
      <c r="F128" s="94"/>
      <c r="G128" s="94"/>
    </row>
    <row r="129" spans="1:7" s="92" customFormat="1">
      <c r="A129" s="94"/>
      <c r="B129" s="94"/>
      <c r="C129" s="94"/>
      <c r="D129" s="94"/>
      <c r="E129" s="94"/>
      <c r="F129" s="94"/>
      <c r="G129" s="94"/>
    </row>
    <row r="130" spans="1:7" s="92" customFormat="1">
      <c r="A130" s="94"/>
      <c r="B130" s="94"/>
      <c r="C130" s="94"/>
      <c r="D130" s="94"/>
      <c r="E130" s="94"/>
      <c r="F130" s="94"/>
      <c r="G130" s="94"/>
    </row>
    <row r="131" spans="1:7" s="92" customFormat="1">
      <c r="A131" s="94"/>
      <c r="B131" s="94"/>
      <c r="C131" s="94"/>
      <c r="D131" s="94"/>
      <c r="E131" s="94"/>
      <c r="F131" s="94"/>
      <c r="G131" s="94"/>
    </row>
    <row r="132" spans="1:7" s="92" customFormat="1">
      <c r="A132" s="94"/>
      <c r="B132" s="94"/>
      <c r="C132" s="94"/>
      <c r="D132" s="94"/>
      <c r="E132" s="94"/>
      <c r="F132" s="94"/>
      <c r="G132" s="94"/>
    </row>
    <row r="133" spans="1:7" s="92" customFormat="1">
      <c r="A133" s="94"/>
      <c r="B133" s="94"/>
      <c r="C133" s="94"/>
      <c r="D133" s="94"/>
      <c r="E133" s="94"/>
      <c r="F133" s="94"/>
      <c r="G133" s="94"/>
    </row>
    <row r="134" spans="1:7" s="92" customFormat="1">
      <c r="A134" s="94"/>
      <c r="B134" s="94"/>
      <c r="C134" s="94"/>
      <c r="D134" s="94"/>
      <c r="E134" s="94"/>
      <c r="F134" s="94"/>
      <c r="G134" s="94"/>
    </row>
    <row r="135" spans="1:7" s="92" customFormat="1">
      <c r="A135" s="94"/>
      <c r="B135" s="94"/>
      <c r="C135" s="94"/>
      <c r="D135" s="94"/>
      <c r="E135" s="94"/>
      <c r="F135" s="94"/>
      <c r="G135" s="94"/>
    </row>
    <row r="136" spans="1:7" s="92" customFormat="1">
      <c r="A136" s="94"/>
      <c r="B136" s="94"/>
      <c r="C136" s="94"/>
      <c r="D136" s="94"/>
      <c r="E136" s="94"/>
      <c r="F136" s="94"/>
      <c r="G136" s="94"/>
    </row>
    <row r="137" spans="1:7" s="92" customFormat="1">
      <c r="A137" s="94"/>
      <c r="B137" s="94"/>
      <c r="C137" s="94"/>
      <c r="D137" s="94"/>
      <c r="E137" s="94"/>
      <c r="F137" s="94"/>
      <c r="G137" s="94"/>
    </row>
    <row r="138" spans="1:7" s="92" customFormat="1">
      <c r="A138" s="94"/>
      <c r="B138" s="94"/>
      <c r="C138" s="94"/>
      <c r="D138" s="94"/>
      <c r="E138" s="94"/>
      <c r="F138" s="94"/>
      <c r="G138" s="94"/>
    </row>
    <row r="139" spans="1:7" s="92" customFormat="1">
      <c r="A139" s="94"/>
      <c r="B139" s="94"/>
      <c r="C139" s="94"/>
      <c r="D139" s="94"/>
      <c r="E139" s="94"/>
      <c r="F139" s="94"/>
      <c r="G139" s="94"/>
    </row>
    <row r="140" spans="1:7" s="92" customFormat="1">
      <c r="A140" s="94"/>
      <c r="B140" s="94"/>
      <c r="C140" s="94"/>
      <c r="D140" s="94"/>
      <c r="E140" s="94"/>
      <c r="F140" s="94"/>
      <c r="G140" s="94"/>
    </row>
    <row r="141" spans="1:7" s="92" customFormat="1">
      <c r="A141" s="94"/>
      <c r="B141" s="94"/>
      <c r="C141" s="94"/>
      <c r="D141" s="94"/>
      <c r="E141" s="94"/>
      <c r="F141" s="94"/>
      <c r="G141" s="94"/>
    </row>
    <row r="142" spans="1:7" s="92" customFormat="1">
      <c r="A142" s="94"/>
      <c r="B142" s="94"/>
      <c r="C142" s="94"/>
      <c r="D142" s="94"/>
      <c r="E142" s="94"/>
      <c r="F142" s="94"/>
      <c r="G142" s="94"/>
    </row>
    <row r="143" spans="1:7" s="92" customFormat="1">
      <c r="A143" s="94"/>
      <c r="B143" s="94"/>
      <c r="C143" s="94"/>
      <c r="D143" s="94"/>
      <c r="E143" s="94"/>
      <c r="F143" s="94"/>
      <c r="G143" s="94"/>
    </row>
    <row r="144" spans="1:7" s="92" customFormat="1">
      <c r="A144" s="94"/>
      <c r="B144" s="94"/>
      <c r="C144" s="94"/>
      <c r="D144" s="94"/>
      <c r="E144" s="94"/>
      <c r="F144" s="94"/>
      <c r="G144" s="94"/>
    </row>
    <row r="145" spans="1:7" s="92" customFormat="1">
      <c r="A145" s="94"/>
      <c r="B145" s="94"/>
      <c r="C145" s="94"/>
      <c r="D145" s="94"/>
      <c r="E145" s="94"/>
      <c r="F145" s="94"/>
      <c r="G145" s="94"/>
    </row>
    <row r="146" spans="1:7" s="92" customFormat="1">
      <c r="A146" s="94"/>
      <c r="B146" s="94"/>
      <c r="C146" s="94"/>
      <c r="D146" s="94"/>
      <c r="E146" s="94"/>
      <c r="F146" s="94"/>
      <c r="G146" s="94"/>
    </row>
    <row r="147" spans="1:7" s="92" customFormat="1">
      <c r="A147" s="94"/>
      <c r="B147" s="94"/>
      <c r="C147" s="94"/>
      <c r="D147" s="94"/>
      <c r="E147" s="94"/>
      <c r="F147" s="94"/>
      <c r="G147" s="94"/>
    </row>
    <row r="148" spans="1:7" s="92" customFormat="1">
      <c r="A148" s="94"/>
      <c r="B148" s="94"/>
      <c r="C148" s="94"/>
      <c r="D148" s="94"/>
      <c r="E148" s="94"/>
      <c r="F148" s="94"/>
      <c r="G148" s="94"/>
    </row>
    <row r="149" spans="1:7" s="92" customFormat="1">
      <c r="A149" s="94"/>
      <c r="B149" s="94"/>
      <c r="C149" s="94"/>
      <c r="D149" s="94"/>
      <c r="E149" s="94"/>
      <c r="F149" s="94"/>
      <c r="G149" s="94"/>
    </row>
    <row r="150" spans="1:7" s="92" customFormat="1">
      <c r="A150" s="94"/>
      <c r="B150" s="94"/>
      <c r="C150" s="94"/>
      <c r="D150" s="94"/>
      <c r="E150" s="94"/>
      <c r="F150" s="94"/>
      <c r="G150" s="94"/>
    </row>
    <row r="151" spans="1:7" s="92" customFormat="1">
      <c r="A151" s="94"/>
      <c r="B151" s="94"/>
      <c r="C151" s="94"/>
      <c r="D151" s="94"/>
      <c r="E151" s="94"/>
      <c r="F151" s="94"/>
      <c r="G151" s="94"/>
    </row>
    <row r="152" spans="1:7" s="92" customFormat="1">
      <c r="A152" s="94"/>
      <c r="B152" s="94"/>
      <c r="C152" s="94"/>
      <c r="D152" s="94"/>
      <c r="E152" s="94"/>
      <c r="F152" s="94"/>
      <c r="G152" s="94"/>
    </row>
    <row r="153" spans="1:7" s="92" customFormat="1">
      <c r="A153" s="94"/>
      <c r="B153" s="94"/>
      <c r="C153" s="94"/>
      <c r="D153" s="94"/>
      <c r="E153" s="94"/>
      <c r="F153" s="94"/>
      <c r="G153" s="94"/>
    </row>
    <row r="154" spans="1:7" s="92" customFormat="1">
      <c r="A154" s="94"/>
      <c r="B154" s="94"/>
      <c r="C154" s="94"/>
      <c r="D154" s="94"/>
      <c r="E154" s="94"/>
      <c r="F154" s="94"/>
      <c r="G154" s="94"/>
    </row>
    <row r="155" spans="1:7" s="92" customFormat="1">
      <c r="A155" s="94"/>
      <c r="B155" s="94"/>
      <c r="C155" s="94"/>
      <c r="D155" s="94"/>
      <c r="E155" s="94"/>
      <c r="F155" s="94"/>
      <c r="G155" s="94"/>
    </row>
    <row r="156" spans="1:7" s="92" customFormat="1">
      <c r="A156" s="94"/>
      <c r="B156" s="94"/>
      <c r="C156" s="94"/>
      <c r="D156" s="94"/>
      <c r="E156" s="94"/>
      <c r="F156" s="94"/>
      <c r="G156" s="94"/>
    </row>
    <row r="157" spans="1:7" s="92" customFormat="1">
      <c r="A157" s="94"/>
      <c r="B157" s="94"/>
      <c r="C157" s="94"/>
      <c r="D157" s="94"/>
      <c r="E157" s="94"/>
      <c r="F157" s="94"/>
      <c r="G157" s="94"/>
    </row>
    <row r="158" spans="1:7" s="92" customFormat="1">
      <c r="A158" s="94"/>
      <c r="B158" s="94"/>
      <c r="C158" s="94"/>
      <c r="D158" s="94"/>
      <c r="E158" s="94"/>
      <c r="F158" s="94"/>
      <c r="G158" s="94"/>
    </row>
    <row r="159" spans="1:7" s="92" customFormat="1">
      <c r="A159" s="94"/>
      <c r="B159" s="94"/>
      <c r="C159" s="94"/>
      <c r="D159" s="94"/>
      <c r="E159" s="94"/>
      <c r="F159" s="94"/>
      <c r="G159" s="94"/>
    </row>
    <row r="160" spans="1:7" s="92" customFormat="1">
      <c r="A160" s="94"/>
      <c r="B160" s="94"/>
      <c r="C160" s="94"/>
      <c r="D160" s="94"/>
      <c r="E160" s="94"/>
      <c r="F160" s="94"/>
      <c r="G160" s="94"/>
    </row>
    <row r="161" spans="1:7" s="92" customFormat="1">
      <c r="A161" s="94"/>
      <c r="B161" s="94"/>
      <c r="C161" s="94"/>
      <c r="D161" s="94"/>
      <c r="E161" s="94"/>
      <c r="F161" s="94"/>
      <c r="G161" s="94"/>
    </row>
    <row r="162" spans="1:7" s="92" customFormat="1">
      <c r="A162" s="94"/>
      <c r="B162" s="94"/>
      <c r="C162" s="94"/>
      <c r="D162" s="94"/>
      <c r="E162" s="94"/>
      <c r="F162" s="94"/>
      <c r="G162" s="94"/>
    </row>
    <row r="163" spans="1:7" s="92" customFormat="1">
      <c r="A163" s="94"/>
      <c r="B163" s="94"/>
      <c r="C163" s="94"/>
      <c r="D163" s="94"/>
      <c r="E163" s="94"/>
      <c r="F163" s="94"/>
      <c r="G163" s="94"/>
    </row>
    <row r="164" spans="1:7" s="92" customFormat="1">
      <c r="A164" s="94"/>
      <c r="B164" s="94"/>
      <c r="C164" s="94"/>
      <c r="D164" s="94"/>
      <c r="E164" s="94"/>
      <c r="F164" s="94"/>
      <c r="G164" s="94"/>
    </row>
    <row r="165" spans="1:7" s="92" customFormat="1">
      <c r="A165" s="94"/>
      <c r="B165" s="94"/>
      <c r="C165" s="94"/>
      <c r="D165" s="94"/>
      <c r="E165" s="94"/>
      <c r="F165" s="94"/>
      <c r="G165" s="94"/>
    </row>
    <row r="166" spans="1:7" s="92" customFormat="1">
      <c r="A166" s="94"/>
      <c r="B166" s="94"/>
      <c r="C166" s="94"/>
      <c r="D166" s="94"/>
      <c r="E166" s="94"/>
      <c r="F166" s="94"/>
      <c r="G166" s="94"/>
    </row>
    <row r="167" spans="1:7" s="92" customFormat="1">
      <c r="A167" s="94"/>
      <c r="B167" s="94"/>
      <c r="C167" s="94"/>
      <c r="D167" s="94"/>
      <c r="E167" s="94"/>
      <c r="F167" s="94"/>
      <c r="G167" s="94"/>
    </row>
    <row r="168" spans="1:7" s="92" customFormat="1">
      <c r="A168" s="94"/>
      <c r="B168" s="94"/>
      <c r="C168" s="94"/>
      <c r="D168" s="94"/>
      <c r="E168" s="94"/>
      <c r="F168" s="94"/>
      <c r="G168" s="94"/>
    </row>
    <row r="169" spans="1:7" s="92" customFormat="1">
      <c r="A169" s="94"/>
      <c r="B169" s="94"/>
      <c r="C169" s="94"/>
      <c r="D169" s="94"/>
      <c r="E169" s="94"/>
      <c r="F169" s="94"/>
      <c r="G169" s="94"/>
    </row>
    <row r="170" spans="1:7" s="92" customFormat="1">
      <c r="A170" s="94"/>
      <c r="B170" s="94"/>
      <c r="C170" s="94"/>
      <c r="D170" s="94"/>
      <c r="E170" s="94"/>
      <c r="F170" s="94"/>
      <c r="G170" s="94"/>
    </row>
    <row r="171" spans="1:7" s="92" customFormat="1">
      <c r="A171" s="94"/>
      <c r="B171" s="94"/>
      <c r="C171" s="94"/>
      <c r="D171" s="94"/>
      <c r="E171" s="94"/>
      <c r="F171" s="94"/>
      <c r="G171" s="94"/>
    </row>
    <row r="172" spans="1:7" s="92" customFormat="1">
      <c r="A172" s="94"/>
      <c r="B172" s="94"/>
      <c r="C172" s="94"/>
      <c r="D172" s="94"/>
      <c r="E172" s="94"/>
      <c r="F172" s="94"/>
      <c r="G172" s="94"/>
    </row>
    <row r="173" spans="1:7" s="92" customFormat="1">
      <c r="A173" s="94"/>
      <c r="B173" s="94"/>
      <c r="C173" s="94"/>
      <c r="D173" s="94"/>
      <c r="E173" s="94"/>
      <c r="F173" s="94"/>
      <c r="G173" s="94"/>
    </row>
    <row r="174" spans="1:7" s="92" customFormat="1">
      <c r="A174" s="94"/>
      <c r="B174" s="94"/>
      <c r="C174" s="94"/>
      <c r="D174" s="94"/>
      <c r="E174" s="94"/>
      <c r="F174" s="94"/>
      <c r="G174" s="94"/>
    </row>
    <row r="175" spans="1:7" s="92" customFormat="1">
      <c r="A175" s="94"/>
      <c r="B175" s="94"/>
      <c r="C175" s="94"/>
      <c r="D175" s="94"/>
      <c r="E175" s="94"/>
      <c r="F175" s="94"/>
      <c r="G175" s="94"/>
    </row>
    <row r="176" spans="1:7" s="92" customFormat="1">
      <c r="A176" s="94"/>
      <c r="B176" s="94"/>
      <c r="C176" s="94"/>
      <c r="D176" s="94"/>
      <c r="E176" s="94"/>
      <c r="F176" s="94"/>
      <c r="G176" s="94"/>
    </row>
    <row r="177" spans="1:7" s="92" customFormat="1">
      <c r="A177" s="94"/>
      <c r="B177" s="94"/>
      <c r="C177" s="94"/>
      <c r="D177" s="94"/>
      <c r="E177" s="94"/>
      <c r="F177" s="94"/>
      <c r="G177" s="94"/>
    </row>
    <row r="178" spans="1:7" s="92" customFormat="1">
      <c r="A178" s="94"/>
      <c r="B178" s="94"/>
      <c r="C178" s="94"/>
      <c r="D178" s="94"/>
      <c r="E178" s="94"/>
      <c r="F178" s="94"/>
      <c r="G178" s="94"/>
    </row>
    <row r="179" spans="1:7" s="92" customFormat="1">
      <c r="A179" s="94"/>
      <c r="B179" s="94"/>
      <c r="C179" s="94"/>
      <c r="D179" s="94"/>
      <c r="E179" s="94"/>
      <c r="F179" s="94"/>
      <c r="G179" s="94"/>
    </row>
    <row r="180" spans="1:7" s="92" customFormat="1">
      <c r="A180" s="94"/>
      <c r="B180" s="94"/>
      <c r="C180" s="94"/>
      <c r="D180" s="94"/>
      <c r="E180" s="94"/>
      <c r="F180" s="94"/>
      <c r="G180" s="94"/>
    </row>
    <row r="181" spans="1:7" s="92" customFormat="1">
      <c r="A181" s="94"/>
      <c r="B181" s="94"/>
      <c r="C181" s="94"/>
      <c r="D181" s="94"/>
      <c r="E181" s="94"/>
      <c r="F181" s="94"/>
      <c r="G181" s="94"/>
    </row>
    <row r="182" spans="1:7" s="92" customFormat="1">
      <c r="A182" s="94"/>
      <c r="B182" s="94"/>
      <c r="C182" s="94"/>
      <c r="D182" s="94"/>
      <c r="E182" s="94"/>
      <c r="F182" s="94"/>
      <c r="G182" s="94"/>
    </row>
    <row r="183" spans="1:7" s="92" customFormat="1">
      <c r="A183" s="94"/>
      <c r="B183" s="94"/>
      <c r="C183" s="94"/>
      <c r="D183" s="94"/>
      <c r="E183" s="94"/>
      <c r="F183" s="94"/>
      <c r="G183" s="94"/>
    </row>
    <row r="184" spans="1:7" s="92" customFormat="1">
      <c r="A184" s="94"/>
      <c r="B184" s="94"/>
      <c r="C184" s="94"/>
      <c r="D184" s="94"/>
      <c r="E184" s="94"/>
      <c r="F184" s="94"/>
      <c r="G184" s="94"/>
    </row>
    <row r="185" spans="1:7" s="92" customFormat="1">
      <c r="A185" s="94"/>
      <c r="B185" s="94"/>
      <c r="C185" s="94"/>
      <c r="D185" s="94"/>
      <c r="E185" s="94"/>
      <c r="F185" s="94"/>
      <c r="G185" s="94"/>
    </row>
    <row r="186" spans="1:7" s="92" customFormat="1">
      <c r="A186" s="94"/>
      <c r="B186" s="94"/>
      <c r="C186" s="94"/>
      <c r="D186" s="94"/>
      <c r="E186" s="94"/>
      <c r="F186" s="94"/>
      <c r="G186" s="94"/>
    </row>
    <row r="187" spans="1:7" s="92" customFormat="1">
      <c r="A187" s="94"/>
      <c r="B187" s="94"/>
      <c r="C187" s="94"/>
      <c r="D187" s="94"/>
      <c r="E187" s="94"/>
      <c r="F187" s="94"/>
      <c r="G187" s="94"/>
    </row>
    <row r="188" spans="1:7" s="92" customFormat="1">
      <c r="A188" s="94"/>
      <c r="B188" s="94"/>
      <c r="C188" s="94"/>
      <c r="D188" s="94"/>
      <c r="E188" s="94"/>
      <c r="F188" s="94"/>
      <c r="G188" s="94"/>
    </row>
    <row r="189" spans="1:7" s="92" customFormat="1">
      <c r="A189" s="94"/>
      <c r="B189" s="94"/>
      <c r="C189" s="94"/>
      <c r="D189" s="94"/>
      <c r="E189" s="94"/>
      <c r="F189" s="94"/>
      <c r="G189" s="94"/>
    </row>
    <row r="190" spans="1:7" s="92" customFormat="1">
      <c r="A190" s="94"/>
      <c r="B190" s="94"/>
      <c r="C190" s="94"/>
      <c r="D190" s="94"/>
      <c r="E190" s="94"/>
      <c r="F190" s="94"/>
      <c r="G190" s="94"/>
    </row>
    <row r="191" spans="1:7" s="92" customFormat="1">
      <c r="A191" s="94"/>
      <c r="B191" s="94"/>
      <c r="C191" s="94"/>
      <c r="D191" s="94"/>
      <c r="E191" s="94"/>
      <c r="F191" s="94"/>
      <c r="G191" s="94"/>
    </row>
    <row r="192" spans="1:7" s="92" customFormat="1">
      <c r="A192" s="94"/>
      <c r="B192" s="94"/>
      <c r="C192" s="94"/>
      <c r="D192" s="94"/>
      <c r="E192" s="94"/>
      <c r="F192" s="94"/>
      <c r="G192" s="94"/>
    </row>
    <row r="193" spans="1:7" s="92" customFormat="1">
      <c r="A193" s="94"/>
      <c r="B193" s="94"/>
      <c r="C193" s="94"/>
      <c r="D193" s="94"/>
      <c r="E193" s="94"/>
      <c r="F193" s="94"/>
      <c r="G193" s="94"/>
    </row>
    <row r="194" spans="1:7" s="92" customFormat="1">
      <c r="A194" s="94"/>
      <c r="B194" s="94"/>
      <c r="C194" s="94"/>
      <c r="D194" s="94"/>
      <c r="E194" s="94"/>
      <c r="F194" s="94"/>
      <c r="G194" s="94"/>
    </row>
    <row r="195" spans="1:7" s="92" customFormat="1">
      <c r="A195" s="94"/>
      <c r="B195" s="94"/>
      <c r="C195" s="94"/>
      <c r="D195" s="94"/>
      <c r="E195" s="94"/>
      <c r="F195" s="94"/>
      <c r="G195" s="94"/>
    </row>
    <row r="196" spans="1:7" s="92" customFormat="1">
      <c r="A196" s="94"/>
      <c r="B196" s="94"/>
      <c r="C196" s="94"/>
      <c r="D196" s="94"/>
      <c r="E196" s="94"/>
      <c r="F196" s="94"/>
      <c r="G196" s="94"/>
    </row>
    <row r="197" spans="1:7" s="92" customFormat="1">
      <c r="A197" s="94"/>
      <c r="B197" s="94"/>
      <c r="C197" s="94"/>
      <c r="D197" s="94"/>
      <c r="E197" s="94"/>
      <c r="F197" s="94"/>
      <c r="G197" s="94"/>
    </row>
    <row r="198" spans="1:7" s="92" customFormat="1">
      <c r="A198" s="94"/>
      <c r="B198" s="94"/>
      <c r="C198" s="94"/>
      <c r="D198" s="94"/>
      <c r="E198" s="94"/>
      <c r="F198" s="94"/>
      <c r="G198" s="94"/>
    </row>
    <row r="199" spans="1:7" s="92" customFormat="1">
      <c r="A199" s="94"/>
      <c r="B199" s="94"/>
      <c r="C199" s="94"/>
      <c r="D199" s="94"/>
      <c r="E199" s="94"/>
      <c r="F199" s="94"/>
      <c r="G199" s="94"/>
    </row>
    <row r="200" spans="1:7" s="92" customFormat="1">
      <c r="A200" s="94"/>
      <c r="B200" s="94"/>
      <c r="C200" s="94"/>
      <c r="D200" s="94"/>
      <c r="E200" s="94"/>
      <c r="F200" s="94"/>
      <c r="G200" s="94"/>
    </row>
    <row r="201" spans="1:7" s="92" customFormat="1">
      <c r="A201" s="94"/>
      <c r="B201" s="94"/>
      <c r="C201" s="94"/>
      <c r="D201" s="94"/>
      <c r="E201" s="94"/>
      <c r="F201" s="94"/>
      <c r="G201" s="94"/>
    </row>
    <row r="202" spans="1:7" s="92" customFormat="1">
      <c r="A202" s="94"/>
      <c r="B202" s="94"/>
      <c r="C202" s="94"/>
      <c r="D202" s="94"/>
      <c r="E202" s="94"/>
      <c r="F202" s="94"/>
      <c r="G202" s="94"/>
    </row>
    <row r="203" spans="1:7" s="92" customFormat="1">
      <c r="A203" s="94"/>
      <c r="B203" s="94"/>
      <c r="C203" s="94"/>
      <c r="D203" s="94"/>
      <c r="E203" s="94"/>
      <c r="F203" s="94"/>
      <c r="G203" s="94"/>
    </row>
    <row r="204" spans="1:7" s="92" customFormat="1">
      <c r="A204" s="94"/>
      <c r="B204" s="94"/>
      <c r="C204" s="94"/>
      <c r="D204" s="94"/>
      <c r="E204" s="94"/>
      <c r="F204" s="94"/>
      <c r="G204" s="94"/>
    </row>
    <row r="205" spans="1:7" s="92" customFormat="1">
      <c r="A205" s="94"/>
      <c r="B205" s="94"/>
      <c r="C205" s="94"/>
      <c r="D205" s="94"/>
      <c r="E205" s="94"/>
      <c r="F205" s="94"/>
      <c r="G205" s="94"/>
    </row>
    <row r="206" spans="1:7" s="92" customFormat="1">
      <c r="A206" s="94"/>
      <c r="B206" s="94"/>
      <c r="C206" s="94"/>
      <c r="D206" s="94"/>
      <c r="E206" s="94"/>
      <c r="F206" s="94"/>
      <c r="G206" s="94"/>
    </row>
    <row r="207" spans="1:7" s="92" customFormat="1">
      <c r="A207" s="94"/>
      <c r="B207" s="94"/>
      <c r="C207" s="94"/>
      <c r="D207" s="94"/>
      <c r="E207" s="94"/>
      <c r="F207" s="94"/>
      <c r="G207" s="94"/>
    </row>
    <row r="208" spans="1:7" s="92" customFormat="1">
      <c r="A208" s="94"/>
      <c r="B208" s="94"/>
      <c r="C208" s="94"/>
      <c r="D208" s="94"/>
      <c r="E208" s="94"/>
      <c r="F208" s="94"/>
      <c r="G208" s="94"/>
    </row>
    <row r="209" spans="1:7" s="92" customFormat="1">
      <c r="A209" s="94"/>
      <c r="B209" s="94"/>
      <c r="C209" s="94"/>
      <c r="D209" s="94"/>
      <c r="E209" s="94"/>
      <c r="F209" s="94"/>
      <c r="G209" s="94"/>
    </row>
    <row r="210" spans="1:7" s="92" customFormat="1">
      <c r="A210" s="94"/>
      <c r="B210" s="94"/>
      <c r="C210" s="94"/>
      <c r="D210" s="94"/>
      <c r="E210" s="94"/>
      <c r="F210" s="94"/>
      <c r="G210" s="94"/>
    </row>
    <row r="211" spans="1:7" s="92" customFormat="1">
      <c r="A211" s="94"/>
      <c r="B211" s="94"/>
      <c r="C211" s="94"/>
      <c r="D211" s="94"/>
      <c r="E211" s="94"/>
      <c r="F211" s="94"/>
      <c r="G211" s="94"/>
    </row>
    <row r="212" spans="1:7" s="92" customFormat="1">
      <c r="A212" s="94"/>
      <c r="B212" s="94"/>
      <c r="C212" s="94"/>
      <c r="D212" s="94"/>
      <c r="E212" s="94"/>
      <c r="F212" s="94"/>
      <c r="G212" s="94"/>
    </row>
  </sheetData>
  <sheetProtection password="E105" sheet="1"/>
  <phoneticPr fontId="13" type="noConversion"/>
  <pageMargins left="0.70866141732283472" right="0.70866141732283472" top="0.74803149606299213" bottom="0.74803149606299213" header="0.31496062992125984" footer="0.31496062992125984"/>
  <pageSetup paperSize="9" scale="90"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BH667"/>
  <sheetViews>
    <sheetView showGridLines="0" view="pageBreakPreview" zoomScaleNormal="110" zoomScaleSheetLayoutView="100" workbookViewId="0">
      <selection activeCell="H77" sqref="H77"/>
    </sheetView>
  </sheetViews>
  <sheetFormatPr defaultColWidth="9.140625" defaultRowHeight="12.75"/>
  <cols>
    <col min="1" max="5" width="5.85546875" style="373" customWidth="1"/>
    <col min="6" max="6" width="66.85546875" style="445" customWidth="1"/>
    <col min="7" max="9" width="20.28515625" style="373" customWidth="1"/>
    <col min="10" max="10" width="20.85546875" style="373" customWidth="1"/>
    <col min="11" max="11" width="9.42578125" style="377" customWidth="1"/>
    <col min="12" max="52" width="9.140625" style="375" customWidth="1"/>
    <col min="53" max="16384" width="9.140625" style="377"/>
  </cols>
  <sheetData>
    <row r="1" spans="1:60" s="364" customFormat="1">
      <c r="F1" s="368"/>
      <c r="P1" s="369"/>
      <c r="Q1" s="370"/>
      <c r="R1" s="370"/>
      <c r="S1" s="370"/>
      <c r="T1" s="371"/>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row>
    <row r="2" spans="1:60" s="364" customFormat="1">
      <c r="C2" s="372"/>
      <c r="E2" s="373"/>
      <c r="F2" s="374" t="str">
        <f>'Formulario PPGR1'!I2</f>
        <v>Servicio Nacional de Salud</v>
      </c>
      <c r="P2" s="369"/>
      <c r="Q2" s="370"/>
      <c r="R2" s="370"/>
      <c r="S2" s="370"/>
      <c r="T2" s="371"/>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row>
    <row r="3" spans="1:60" s="364" customFormat="1">
      <c r="C3" s="372"/>
      <c r="E3" s="373"/>
      <c r="F3" s="374" t="str">
        <f>'Formulario PPGR1'!I3</f>
        <v>Dirección de Planificación y Desarrollo</v>
      </c>
      <c r="P3" s="369"/>
      <c r="Q3" s="370"/>
      <c r="R3" s="370"/>
      <c r="S3" s="370"/>
      <c r="T3" s="371"/>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row>
    <row r="4" spans="1:60" s="364" customFormat="1">
      <c r="C4" s="372"/>
      <c r="E4" s="373"/>
      <c r="F4" s="374" t="str">
        <f>'Formulario PPGR1'!I4</f>
        <v xml:space="preserve">Plan Operativo Anual </v>
      </c>
      <c r="P4" s="369"/>
      <c r="Q4" s="370"/>
      <c r="R4" s="370"/>
      <c r="S4" s="370"/>
      <c r="T4" s="371"/>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row>
    <row r="5" spans="1:60" s="364" customFormat="1">
      <c r="C5" s="372"/>
      <c r="E5" s="373"/>
      <c r="F5" s="374" t="s">
        <v>1441</v>
      </c>
      <c r="P5" s="369"/>
      <c r="Q5" s="370"/>
      <c r="R5" s="370"/>
      <c r="S5" s="370"/>
      <c r="T5" s="371"/>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3"/>
      <c r="AV5" s="363"/>
      <c r="AW5" s="363"/>
    </row>
    <row r="6" spans="1:60" s="364" customFormat="1">
      <c r="E6" s="373"/>
      <c r="F6" s="374" t="str">
        <f>'Formulario PPGR1'!$L$3</f>
        <v>R10 - SRS Ozama</v>
      </c>
      <c r="R6" s="370"/>
      <c r="S6" s="370"/>
      <c r="T6" s="371"/>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row>
    <row r="7" spans="1:60" ht="16.5" customHeight="1">
      <c r="A7" s="375">
        <v>2026</v>
      </c>
      <c r="B7" s="375"/>
      <c r="C7" s="375"/>
      <c r="D7" s="375"/>
      <c r="E7" s="375"/>
      <c r="F7" s="376">
        <v>2026</v>
      </c>
      <c r="G7" s="375"/>
      <c r="H7" s="375">
        <v>2026</v>
      </c>
      <c r="I7" s="375"/>
      <c r="J7" s="375"/>
      <c r="K7" s="375"/>
      <c r="BA7" s="375"/>
      <c r="BB7" s="375"/>
      <c r="BC7" s="375"/>
      <c r="BD7" s="375"/>
      <c r="BE7" s="375"/>
      <c r="BF7" s="375"/>
      <c r="BG7" s="375"/>
      <c r="BH7" s="375"/>
    </row>
    <row r="8" spans="1:60" ht="15.75" customHeight="1">
      <c r="A8" s="378" t="s">
        <v>1442</v>
      </c>
      <c r="B8" s="379"/>
      <c r="C8" s="379"/>
      <c r="D8" s="379"/>
      <c r="E8" s="379"/>
      <c r="F8" s="380"/>
      <c r="G8" s="379"/>
      <c r="H8" s="379"/>
      <c r="I8" s="379"/>
      <c r="J8" s="379"/>
      <c r="K8" s="381"/>
    </row>
    <row r="9" spans="1:60">
      <c r="A9" s="382" t="s">
        <v>1423</v>
      </c>
      <c r="B9" s="383"/>
      <c r="C9" s="383"/>
      <c r="D9" s="383"/>
      <c r="E9" s="383"/>
      <c r="F9" s="384"/>
      <c r="G9" s="385">
        <f>+'Formulario PPGR6'!F16</f>
        <v>56280000</v>
      </c>
      <c r="H9" s="385"/>
      <c r="I9" s="385"/>
      <c r="J9" s="385"/>
      <c r="K9" s="386"/>
    </row>
    <row r="10" spans="1:60">
      <c r="A10" s="382" t="s">
        <v>1443</v>
      </c>
      <c r="B10" s="383"/>
      <c r="C10" s="383"/>
      <c r="D10" s="383"/>
      <c r="E10" s="383"/>
      <c r="F10" s="384"/>
      <c r="G10" s="387">
        <f>+'Formulario PPGR6'!F23</f>
        <v>230911056.84</v>
      </c>
      <c r="H10" s="385"/>
      <c r="I10" s="385"/>
      <c r="J10" s="385"/>
      <c r="K10" s="386"/>
    </row>
    <row r="11" spans="1:60">
      <c r="A11" s="382" t="s">
        <v>1444</v>
      </c>
      <c r="B11" s="383"/>
      <c r="C11" s="383"/>
      <c r="D11" s="383"/>
      <c r="E11" s="383"/>
      <c r="F11" s="384"/>
      <c r="G11" s="387">
        <f>+'Formulario PPGR6'!F15</f>
        <v>0</v>
      </c>
      <c r="H11" s="385"/>
      <c r="I11" s="385"/>
      <c r="J11" s="385"/>
      <c r="K11" s="386"/>
    </row>
    <row r="12" spans="1:60">
      <c r="A12" s="382" t="s">
        <v>1445</v>
      </c>
      <c r="B12" s="383"/>
      <c r="C12" s="383"/>
      <c r="D12" s="383"/>
      <c r="E12" s="383"/>
      <c r="F12" s="384"/>
      <c r="G12" s="387">
        <f>'Formulario PPGR6'!F11+'Formulario PPGR6'!F17+'Formulario PPGR6'!F21+'Formulario PPGR6'!F22</f>
        <v>0</v>
      </c>
      <c r="H12" s="385"/>
      <c r="I12" s="385"/>
      <c r="J12" s="385"/>
      <c r="K12" s="386"/>
    </row>
    <row r="13" spans="1:60">
      <c r="A13" s="388" t="s">
        <v>1418</v>
      </c>
      <c r="B13" s="383"/>
      <c r="C13" s="383"/>
      <c r="D13" s="383"/>
      <c r="E13" s="383"/>
      <c r="F13" s="384"/>
      <c r="G13" s="389">
        <f>+'Formulario PPGR6'!F18</f>
        <v>0</v>
      </c>
      <c r="H13" s="385"/>
      <c r="I13" s="385"/>
      <c r="J13" s="385"/>
      <c r="K13" s="386"/>
    </row>
    <row r="14" spans="1:60" ht="13.5" thickBot="1">
      <c r="A14" s="390" t="s">
        <v>1446</v>
      </c>
      <c r="B14" s="391"/>
      <c r="C14" s="391"/>
      <c r="D14" s="391"/>
      <c r="E14" s="391"/>
      <c r="F14" s="392"/>
      <c r="G14" s="393">
        <f>SUM(G9:G13)</f>
        <v>287191056.84000003</v>
      </c>
      <c r="H14" s="394"/>
      <c r="I14" s="394"/>
      <c r="J14" s="394"/>
      <c r="K14" s="395"/>
    </row>
    <row r="15" spans="1:60" ht="15.75" customHeight="1" thickTop="1">
      <c r="A15" s="396" t="s">
        <v>1447</v>
      </c>
      <c r="B15" s="397"/>
      <c r="C15" s="397"/>
      <c r="D15" s="397"/>
      <c r="E15" s="397"/>
      <c r="F15" s="398"/>
      <c r="G15" s="397"/>
      <c r="H15" s="397"/>
      <c r="I15" s="397"/>
      <c r="J15" s="397"/>
      <c r="K15" s="399"/>
    </row>
    <row r="16" spans="1:60" ht="24" customHeight="1">
      <c r="A16" s="749" t="s">
        <v>1448</v>
      </c>
      <c r="B16" s="749" t="s">
        <v>1449</v>
      </c>
      <c r="C16" s="749" t="s">
        <v>1409</v>
      </c>
      <c r="D16" s="749" t="s">
        <v>1450</v>
      </c>
      <c r="E16" s="749" t="s">
        <v>1410</v>
      </c>
      <c r="F16" s="746" t="s">
        <v>1451</v>
      </c>
      <c r="G16" s="748" t="s">
        <v>1452</v>
      </c>
      <c r="H16" s="748" t="s">
        <v>1453</v>
      </c>
      <c r="I16" s="748" t="s">
        <v>1454</v>
      </c>
      <c r="J16" s="746" t="s">
        <v>1455</v>
      </c>
      <c r="K16" s="746" t="s">
        <v>1413</v>
      </c>
    </row>
    <row r="17" spans="1:11" ht="63" customHeight="1">
      <c r="A17" s="749"/>
      <c r="B17" s="749"/>
      <c r="C17" s="749"/>
      <c r="D17" s="749"/>
      <c r="E17" s="749"/>
      <c r="F17" s="747"/>
      <c r="G17" s="748"/>
      <c r="H17" s="748"/>
      <c r="I17" s="748"/>
      <c r="J17" s="747"/>
      <c r="K17" s="747"/>
    </row>
    <row r="18" spans="1:11">
      <c r="A18" s="400">
        <v>2</v>
      </c>
      <c r="B18" s="401"/>
      <c r="C18" s="401"/>
      <c r="D18" s="401"/>
      <c r="E18" s="401"/>
      <c r="F18" s="402" t="s">
        <v>1456</v>
      </c>
      <c r="G18" s="403">
        <f>+G19+G67+G170+G254+G270+G323</f>
        <v>56275000</v>
      </c>
      <c r="H18" s="403">
        <f>+H19+H67+H170+H254+H270+H323</f>
        <v>230915000</v>
      </c>
      <c r="I18" s="403">
        <f>+I19+I67+I170+I254+I270+I323</f>
        <v>0</v>
      </c>
      <c r="J18" s="403">
        <f>+J19+J67+J170+J254+J270+J323</f>
        <v>287190000</v>
      </c>
      <c r="K18" s="403">
        <f>+K19+K67+K170+K254+K270+K323</f>
        <v>100</v>
      </c>
    </row>
    <row r="19" spans="1:11">
      <c r="A19" s="404">
        <v>2</v>
      </c>
      <c r="B19" s="405">
        <v>1</v>
      </c>
      <c r="C19" s="405"/>
      <c r="D19" s="405"/>
      <c r="E19" s="405"/>
      <c r="F19" s="406" t="s">
        <v>1457</v>
      </c>
      <c r="G19" s="407">
        <f>+G20+G42+G54+G58</f>
        <v>0</v>
      </c>
      <c r="H19" s="407">
        <f>+H20+H42+H54+H58</f>
        <v>86200000</v>
      </c>
      <c r="I19" s="407">
        <f>+I20+I42+I54+I58</f>
        <v>0</v>
      </c>
      <c r="J19" s="407">
        <f>+J20+J42+J54+J58</f>
        <v>86200000</v>
      </c>
      <c r="K19" s="407">
        <f>+K20+K42+K54+K58</f>
        <v>30.014972666179183</v>
      </c>
    </row>
    <row r="20" spans="1:11">
      <c r="A20" s="408">
        <v>2</v>
      </c>
      <c r="B20" s="409">
        <v>1</v>
      </c>
      <c r="C20" s="409">
        <v>1</v>
      </c>
      <c r="D20" s="409"/>
      <c r="E20" s="409"/>
      <c r="F20" s="410" t="s">
        <v>1458</v>
      </c>
      <c r="G20" s="411">
        <f>+G21+G26+G33+G35+G37</f>
        <v>0</v>
      </c>
      <c r="H20" s="411">
        <f>+H21+H26+H33+H35+H37</f>
        <v>56600000</v>
      </c>
      <c r="I20" s="411">
        <f>+I21+I26+I33+I35+I37</f>
        <v>0</v>
      </c>
      <c r="J20" s="411">
        <f>+J21+J26+J33+J35+J37</f>
        <v>56600000</v>
      </c>
      <c r="K20" s="411">
        <f>+K21+K26+K33+K35+K37</f>
        <v>19.708207110275424</v>
      </c>
    </row>
    <row r="21" spans="1:11">
      <c r="A21" s="412">
        <v>2</v>
      </c>
      <c r="B21" s="413">
        <v>1</v>
      </c>
      <c r="C21" s="413">
        <v>1</v>
      </c>
      <c r="D21" s="413">
        <v>1</v>
      </c>
      <c r="E21" s="413"/>
      <c r="F21" s="414" t="s">
        <v>1459</v>
      </c>
      <c r="G21" s="415">
        <f>SUM(G22:G25)</f>
        <v>0</v>
      </c>
      <c r="H21" s="415">
        <f>SUM(H22:H25)</f>
        <v>44000000</v>
      </c>
      <c r="I21" s="415">
        <f>SUM(I22:I25)</f>
        <v>0</v>
      </c>
      <c r="J21" s="415">
        <f>SUM(J22:J25)</f>
        <v>44000000</v>
      </c>
      <c r="K21" s="416">
        <f>SUM(K22:K25)</f>
        <v>15.320867718235315</v>
      </c>
    </row>
    <row r="22" spans="1:11">
      <c r="A22" s="417">
        <v>2</v>
      </c>
      <c r="B22" s="418">
        <v>1</v>
      </c>
      <c r="C22" s="418">
        <v>1</v>
      </c>
      <c r="D22" s="418">
        <v>1</v>
      </c>
      <c r="E22" s="418" t="s">
        <v>1460</v>
      </c>
      <c r="F22" s="419" t="s">
        <v>1461</v>
      </c>
      <c r="G22" s="420"/>
      <c r="H22" s="420">
        <v>44000000</v>
      </c>
      <c r="I22" s="420"/>
      <c r="J22" s="421">
        <f>SUBTOTAL(9,G22:I22)</f>
        <v>44000000</v>
      </c>
      <c r="K22" s="422">
        <f>IFERROR(J22/$J$18*100,"0.00")</f>
        <v>15.320867718235315</v>
      </c>
    </row>
    <row r="23" spans="1:11">
      <c r="A23" s="417">
        <v>2</v>
      </c>
      <c r="B23" s="418">
        <v>1</v>
      </c>
      <c r="C23" s="418">
        <v>1</v>
      </c>
      <c r="D23" s="418">
        <v>1</v>
      </c>
      <c r="E23" s="418" t="s">
        <v>1462</v>
      </c>
      <c r="F23" s="423" t="s">
        <v>1463</v>
      </c>
      <c r="G23" s="420"/>
      <c r="H23" s="420">
        <v>0</v>
      </c>
      <c r="I23" s="420"/>
      <c r="J23" s="421">
        <f>SUBTOTAL(9,G23:I23)</f>
        <v>0</v>
      </c>
      <c r="K23" s="422">
        <f>IFERROR(J23/$J$18*100,"0.00")</f>
        <v>0</v>
      </c>
    </row>
    <row r="24" spans="1:11">
      <c r="A24" s="417">
        <v>2</v>
      </c>
      <c r="B24" s="418">
        <v>1</v>
      </c>
      <c r="C24" s="418">
        <v>1</v>
      </c>
      <c r="D24" s="418">
        <v>1</v>
      </c>
      <c r="E24" s="418" t="s">
        <v>1464</v>
      </c>
      <c r="F24" s="423" t="s">
        <v>1465</v>
      </c>
      <c r="G24" s="420"/>
      <c r="H24" s="420"/>
      <c r="I24" s="420"/>
      <c r="J24" s="421">
        <f>SUBTOTAL(9,G24:I24)</f>
        <v>0</v>
      </c>
      <c r="K24" s="422">
        <f>IFERROR(J24/$J$18*100,"0.00")</f>
        <v>0</v>
      </c>
    </row>
    <row r="25" spans="1:11">
      <c r="A25" s="417">
        <v>2</v>
      </c>
      <c r="B25" s="418">
        <v>1</v>
      </c>
      <c r="C25" s="418">
        <v>1</v>
      </c>
      <c r="D25" s="418">
        <v>1</v>
      </c>
      <c r="E25" s="418" t="s">
        <v>1466</v>
      </c>
      <c r="F25" s="423" t="s">
        <v>1467</v>
      </c>
      <c r="G25" s="420"/>
      <c r="H25" s="420"/>
      <c r="I25" s="420"/>
      <c r="J25" s="421">
        <f>SUBTOTAL(9,G25:I25)</f>
        <v>0</v>
      </c>
      <c r="K25" s="422">
        <f>IFERROR(J25/$J$18*100,"0.00")</f>
        <v>0</v>
      </c>
    </row>
    <row r="26" spans="1:11">
      <c r="A26" s="412">
        <v>2</v>
      </c>
      <c r="B26" s="413">
        <v>1</v>
      </c>
      <c r="C26" s="413">
        <v>1</v>
      </c>
      <c r="D26" s="413">
        <v>2</v>
      </c>
      <c r="E26" s="413"/>
      <c r="F26" s="414" t="s">
        <v>1468</v>
      </c>
      <c r="G26" s="415">
        <f>SUM(G27:G32)</f>
        <v>0</v>
      </c>
      <c r="H26" s="415">
        <f>SUM(H27:H32)</f>
        <v>8500000</v>
      </c>
      <c r="I26" s="415">
        <f>SUM(I27:I32)</f>
        <v>0</v>
      </c>
      <c r="J26" s="415">
        <f>SUM(J27:J32)</f>
        <v>8500000</v>
      </c>
      <c r="K26" s="424">
        <f>SUM(K27:K32)</f>
        <v>2.959713081931822</v>
      </c>
    </row>
    <row r="27" spans="1:11">
      <c r="A27" s="417">
        <v>2</v>
      </c>
      <c r="B27" s="418">
        <v>1</v>
      </c>
      <c r="C27" s="418">
        <v>1</v>
      </c>
      <c r="D27" s="418">
        <v>2</v>
      </c>
      <c r="E27" s="418" t="s">
        <v>1469</v>
      </c>
      <c r="F27" s="423" t="s">
        <v>1470</v>
      </c>
      <c r="G27" s="420"/>
      <c r="H27" s="420"/>
      <c r="I27" s="420"/>
      <c r="J27" s="421">
        <f t="shared" ref="J27:J32" si="0">SUBTOTAL(9,G27:I27)</f>
        <v>0</v>
      </c>
      <c r="K27" s="422">
        <f t="shared" ref="K27:K32" si="1">IFERROR(J27/$J$18*100,"0.00")</f>
        <v>0</v>
      </c>
    </row>
    <row r="28" spans="1:11">
      <c r="A28" s="417">
        <v>2</v>
      </c>
      <c r="B28" s="418">
        <v>1</v>
      </c>
      <c r="C28" s="418">
        <v>1</v>
      </c>
      <c r="D28" s="418">
        <v>2</v>
      </c>
      <c r="E28" s="418" t="s">
        <v>1464</v>
      </c>
      <c r="F28" s="423" t="s">
        <v>1471</v>
      </c>
      <c r="G28" s="420"/>
      <c r="H28" s="420"/>
      <c r="I28" s="420"/>
      <c r="J28" s="421">
        <f t="shared" si="0"/>
        <v>0</v>
      </c>
      <c r="K28" s="422">
        <f t="shared" si="1"/>
        <v>0</v>
      </c>
    </row>
    <row r="29" spans="1:11">
      <c r="A29" s="417">
        <v>2</v>
      </c>
      <c r="B29" s="418">
        <v>1</v>
      </c>
      <c r="C29" s="418">
        <v>1</v>
      </c>
      <c r="D29" s="418">
        <v>2</v>
      </c>
      <c r="E29" s="418" t="s">
        <v>1466</v>
      </c>
      <c r="F29" s="423" t="s">
        <v>1472</v>
      </c>
      <c r="G29" s="420"/>
      <c r="H29" s="420"/>
      <c r="I29" s="420"/>
      <c r="J29" s="421">
        <f t="shared" si="0"/>
        <v>0</v>
      </c>
      <c r="K29" s="422">
        <f t="shared" si="1"/>
        <v>0</v>
      </c>
    </row>
    <row r="30" spans="1:11">
      <c r="A30" s="425">
        <v>2</v>
      </c>
      <c r="B30" s="426">
        <v>1</v>
      </c>
      <c r="C30" s="426">
        <v>1</v>
      </c>
      <c r="D30" s="426">
        <v>2</v>
      </c>
      <c r="E30" s="426" t="s">
        <v>1473</v>
      </c>
      <c r="F30" s="427" t="s">
        <v>1474</v>
      </c>
      <c r="G30" s="420"/>
      <c r="H30" s="420">
        <v>8500000</v>
      </c>
      <c r="I30" s="420"/>
      <c r="J30" s="421">
        <f t="shared" si="0"/>
        <v>8500000</v>
      </c>
      <c r="K30" s="422">
        <f t="shared" si="1"/>
        <v>2.959713081931822</v>
      </c>
    </row>
    <row r="31" spans="1:11">
      <c r="A31" s="425">
        <v>2</v>
      </c>
      <c r="B31" s="426">
        <v>1</v>
      </c>
      <c r="C31" s="426">
        <v>1</v>
      </c>
      <c r="D31" s="426">
        <v>2</v>
      </c>
      <c r="E31" s="426" t="s">
        <v>1475</v>
      </c>
      <c r="F31" s="427" t="s">
        <v>1476</v>
      </c>
      <c r="G31" s="420"/>
      <c r="H31" s="420"/>
      <c r="I31" s="420"/>
      <c r="J31" s="421">
        <f t="shared" si="0"/>
        <v>0</v>
      </c>
      <c r="K31" s="422">
        <f t="shared" si="1"/>
        <v>0</v>
      </c>
    </row>
    <row r="32" spans="1:11">
      <c r="A32" s="425">
        <v>2</v>
      </c>
      <c r="B32" s="426">
        <v>1</v>
      </c>
      <c r="C32" s="426">
        <v>1</v>
      </c>
      <c r="D32" s="426">
        <v>2</v>
      </c>
      <c r="E32" s="426" t="s">
        <v>1477</v>
      </c>
      <c r="F32" s="427" t="s">
        <v>1478</v>
      </c>
      <c r="G32" s="420"/>
      <c r="H32" s="420"/>
      <c r="I32" s="420"/>
      <c r="J32" s="421">
        <f t="shared" si="0"/>
        <v>0</v>
      </c>
      <c r="K32" s="422">
        <f t="shared" si="1"/>
        <v>0</v>
      </c>
    </row>
    <row r="33" spans="1:11">
      <c r="A33" s="412">
        <v>2</v>
      </c>
      <c r="B33" s="413">
        <v>1</v>
      </c>
      <c r="C33" s="413">
        <v>1</v>
      </c>
      <c r="D33" s="413">
        <v>3</v>
      </c>
      <c r="E33" s="413"/>
      <c r="F33" s="414" t="s">
        <v>1479</v>
      </c>
      <c r="G33" s="415">
        <f>G34</f>
        <v>0</v>
      </c>
      <c r="H33" s="415">
        <f>H34</f>
        <v>0</v>
      </c>
      <c r="I33" s="415">
        <f>I34</f>
        <v>0</v>
      </c>
      <c r="J33" s="415">
        <f>J34</f>
        <v>0</v>
      </c>
      <c r="K33" s="416">
        <f>K34</f>
        <v>0</v>
      </c>
    </row>
    <row r="34" spans="1:11">
      <c r="A34" s="417">
        <v>2</v>
      </c>
      <c r="B34" s="418">
        <v>1</v>
      </c>
      <c r="C34" s="418">
        <v>1</v>
      </c>
      <c r="D34" s="418">
        <v>3</v>
      </c>
      <c r="E34" s="418" t="s">
        <v>1460</v>
      </c>
      <c r="F34" s="423" t="s">
        <v>1479</v>
      </c>
      <c r="G34" s="420"/>
      <c r="H34" s="420"/>
      <c r="I34" s="420"/>
      <c r="J34" s="421">
        <f>SUBTOTAL(9,G34:I34)</f>
        <v>0</v>
      </c>
      <c r="K34" s="422">
        <f>IFERROR(J34/$J$18*100,"0.00")</f>
        <v>0</v>
      </c>
    </row>
    <row r="35" spans="1:11">
      <c r="A35" s="412">
        <v>2</v>
      </c>
      <c r="B35" s="413">
        <v>1</v>
      </c>
      <c r="C35" s="413">
        <v>1</v>
      </c>
      <c r="D35" s="413">
        <v>4</v>
      </c>
      <c r="E35" s="413"/>
      <c r="F35" s="414" t="s">
        <v>1480</v>
      </c>
      <c r="G35" s="415">
        <f>G36</f>
        <v>0</v>
      </c>
      <c r="H35" s="415">
        <f>H36</f>
        <v>3400000</v>
      </c>
      <c r="I35" s="415">
        <f>I36</f>
        <v>0</v>
      </c>
      <c r="J35" s="415">
        <f>J36</f>
        <v>3400000</v>
      </c>
      <c r="K35" s="416">
        <f>K36</f>
        <v>1.1838852327727289</v>
      </c>
    </row>
    <row r="36" spans="1:11">
      <c r="A36" s="417">
        <v>2</v>
      </c>
      <c r="B36" s="418">
        <v>1</v>
      </c>
      <c r="C36" s="418">
        <v>1</v>
      </c>
      <c r="D36" s="418">
        <v>4</v>
      </c>
      <c r="E36" s="418" t="s">
        <v>1460</v>
      </c>
      <c r="F36" s="423" t="s">
        <v>1480</v>
      </c>
      <c r="G36" s="420"/>
      <c r="H36" s="420">
        <v>3400000</v>
      </c>
      <c r="I36" s="420"/>
      <c r="J36" s="421">
        <f>SUBTOTAL(9,G36:I36)</f>
        <v>3400000</v>
      </c>
      <c r="K36" s="422">
        <f>IFERROR(J36/$J$18*100,"0.00")</f>
        <v>1.1838852327727289</v>
      </c>
    </row>
    <row r="37" spans="1:11">
      <c r="A37" s="412">
        <v>2</v>
      </c>
      <c r="B37" s="413">
        <v>1</v>
      </c>
      <c r="C37" s="413">
        <v>1</v>
      </c>
      <c r="D37" s="413">
        <v>5</v>
      </c>
      <c r="E37" s="413"/>
      <c r="F37" s="414" t="s">
        <v>1481</v>
      </c>
      <c r="G37" s="415">
        <f>SUM(G38:G41)</f>
        <v>0</v>
      </c>
      <c r="H37" s="415">
        <f>SUM(H38:H41)</f>
        <v>700000</v>
      </c>
      <c r="I37" s="415">
        <f>SUM(I38:I41)</f>
        <v>0</v>
      </c>
      <c r="J37" s="415">
        <f>SUM(J38:J41)</f>
        <v>700000</v>
      </c>
      <c r="K37" s="416">
        <f>SUM(K38:K41)</f>
        <v>0.2437410773355618</v>
      </c>
    </row>
    <row r="38" spans="1:11">
      <c r="A38" s="417">
        <v>2</v>
      </c>
      <c r="B38" s="418">
        <v>1</v>
      </c>
      <c r="C38" s="418">
        <v>1</v>
      </c>
      <c r="D38" s="418">
        <v>5</v>
      </c>
      <c r="E38" s="418" t="s">
        <v>1460</v>
      </c>
      <c r="F38" s="428" t="s">
        <v>1481</v>
      </c>
      <c r="G38" s="420"/>
      <c r="H38" s="420"/>
      <c r="I38" s="420"/>
      <c r="J38" s="421">
        <f>SUBTOTAL(9,G38:I38)</f>
        <v>0</v>
      </c>
      <c r="K38" s="422">
        <f>IFERROR(J38/$J$18*100,"0.00")</f>
        <v>0</v>
      </c>
    </row>
    <row r="39" spans="1:11">
      <c r="A39" s="417">
        <v>2</v>
      </c>
      <c r="B39" s="418">
        <v>1</v>
      </c>
      <c r="C39" s="418">
        <v>1</v>
      </c>
      <c r="D39" s="418">
        <v>5</v>
      </c>
      <c r="E39" s="418" t="s">
        <v>1462</v>
      </c>
      <c r="F39" s="423" t="s">
        <v>1482</v>
      </c>
      <c r="G39" s="420"/>
      <c r="H39" s="420">
        <v>600000</v>
      </c>
      <c r="I39" s="420"/>
      <c r="J39" s="421">
        <f>SUBTOTAL(9,G39:I39)</f>
        <v>600000</v>
      </c>
      <c r="K39" s="422">
        <f>IFERROR(J39/$J$18*100,"0.00")</f>
        <v>0.20892092343048155</v>
      </c>
    </row>
    <row r="40" spans="1:11">
      <c r="A40" s="417">
        <v>2</v>
      </c>
      <c r="B40" s="418">
        <v>1</v>
      </c>
      <c r="C40" s="418">
        <v>1</v>
      </c>
      <c r="D40" s="418">
        <v>5</v>
      </c>
      <c r="E40" s="418" t="s">
        <v>1469</v>
      </c>
      <c r="F40" s="423" t="s">
        <v>1483</v>
      </c>
      <c r="G40" s="420"/>
      <c r="H40" s="420">
        <v>100000</v>
      </c>
      <c r="I40" s="420"/>
      <c r="J40" s="421">
        <f>SUBTOTAL(9,G40:I40)</f>
        <v>100000</v>
      </c>
      <c r="K40" s="422">
        <f>IFERROR(J40/$J$18*100,"0.00")</f>
        <v>3.482015390508026E-2</v>
      </c>
    </row>
    <row r="41" spans="1:11">
      <c r="A41" s="417">
        <v>2</v>
      </c>
      <c r="B41" s="418">
        <v>1</v>
      </c>
      <c r="C41" s="418">
        <v>1</v>
      </c>
      <c r="D41" s="418">
        <v>5</v>
      </c>
      <c r="E41" s="418" t="s">
        <v>1484</v>
      </c>
      <c r="F41" s="423" t="s">
        <v>1485</v>
      </c>
      <c r="G41" s="420"/>
      <c r="H41" s="420"/>
      <c r="I41" s="420"/>
      <c r="J41" s="421">
        <f>SUBTOTAL(9,G41:I41)</f>
        <v>0</v>
      </c>
      <c r="K41" s="422">
        <f>IFERROR(J41/$J$18*100,"0.00")</f>
        <v>0</v>
      </c>
    </row>
    <row r="42" spans="1:11">
      <c r="A42" s="408">
        <v>2</v>
      </c>
      <c r="B42" s="409">
        <v>1</v>
      </c>
      <c r="C42" s="409">
        <v>2</v>
      </c>
      <c r="D42" s="409"/>
      <c r="E42" s="409"/>
      <c r="F42" s="410" t="s">
        <v>1486</v>
      </c>
      <c r="G42" s="411">
        <f>+G43+G45</f>
        <v>0</v>
      </c>
      <c r="H42" s="411">
        <f>+H43+H45</f>
        <v>22500000</v>
      </c>
      <c r="I42" s="411">
        <f>+I43+I45</f>
        <v>0</v>
      </c>
      <c r="J42" s="411">
        <f>+J43+J45</f>
        <v>22500000</v>
      </c>
      <c r="K42" s="411">
        <f>+K43+K45</f>
        <v>7.8345346286430582</v>
      </c>
    </row>
    <row r="43" spans="1:11">
      <c r="A43" s="412">
        <v>2</v>
      </c>
      <c r="B43" s="413">
        <v>1</v>
      </c>
      <c r="C43" s="413">
        <v>2</v>
      </c>
      <c r="D43" s="413">
        <v>1</v>
      </c>
      <c r="E43" s="413"/>
      <c r="F43" s="414" t="s">
        <v>1487</v>
      </c>
      <c r="G43" s="415">
        <f>G44</f>
        <v>0</v>
      </c>
      <c r="H43" s="415">
        <f>H44</f>
        <v>0</v>
      </c>
      <c r="I43" s="415">
        <f>I44</f>
        <v>0</v>
      </c>
      <c r="J43" s="415">
        <f>J44</f>
        <v>0</v>
      </c>
      <c r="K43" s="416">
        <f>K44</f>
        <v>0</v>
      </c>
    </row>
    <row r="44" spans="1:11">
      <c r="A44" s="417">
        <v>2</v>
      </c>
      <c r="B44" s="418">
        <v>1</v>
      </c>
      <c r="C44" s="418">
        <v>2</v>
      </c>
      <c r="D44" s="418">
        <v>1</v>
      </c>
      <c r="E44" s="418" t="s">
        <v>1460</v>
      </c>
      <c r="F44" s="423" t="s">
        <v>1487</v>
      </c>
      <c r="G44" s="420"/>
      <c r="H44" s="420"/>
      <c r="I44" s="420"/>
      <c r="J44" s="421">
        <f>SUBTOTAL(9,G44:I44)</f>
        <v>0</v>
      </c>
      <c r="K44" s="422">
        <f>IFERROR(J44/$J$18*100,"0.00")</f>
        <v>0</v>
      </c>
    </row>
    <row r="45" spans="1:11">
      <c r="A45" s="412">
        <v>2</v>
      </c>
      <c r="B45" s="413">
        <v>1</v>
      </c>
      <c r="C45" s="413">
        <v>2</v>
      </c>
      <c r="D45" s="413">
        <v>2</v>
      </c>
      <c r="E45" s="413"/>
      <c r="F45" s="414" t="s">
        <v>1488</v>
      </c>
      <c r="G45" s="415">
        <f>SUM(G46:G53)</f>
        <v>0</v>
      </c>
      <c r="H45" s="415">
        <f>SUM(H46:H53)</f>
        <v>22500000</v>
      </c>
      <c r="I45" s="415">
        <f>SUM(I46:I53)</f>
        <v>0</v>
      </c>
      <c r="J45" s="415">
        <f>SUM(J46:J53)</f>
        <v>22500000</v>
      </c>
      <c r="K45" s="416">
        <f>SUM(K46:K53)</f>
        <v>7.8345346286430582</v>
      </c>
    </row>
    <row r="46" spans="1:11" ht="25.5">
      <c r="A46" s="417">
        <v>2</v>
      </c>
      <c r="B46" s="418">
        <v>1</v>
      </c>
      <c r="C46" s="418">
        <v>2</v>
      </c>
      <c r="D46" s="418">
        <v>2</v>
      </c>
      <c r="E46" s="418" t="s">
        <v>1469</v>
      </c>
      <c r="F46" s="423" t="s">
        <v>1489</v>
      </c>
      <c r="G46" s="420"/>
      <c r="H46" s="420"/>
      <c r="I46" s="420"/>
      <c r="J46" s="421">
        <f t="shared" ref="J46:J53" si="2">SUBTOTAL(9,G46:I46)</f>
        <v>0</v>
      </c>
      <c r="K46" s="422">
        <f t="shared" ref="K46:K53" si="3">IFERROR(J46/$J$18*100,"0.00")</f>
        <v>0</v>
      </c>
    </row>
    <row r="47" spans="1:11">
      <c r="A47" s="417">
        <v>2</v>
      </c>
      <c r="B47" s="418">
        <v>1</v>
      </c>
      <c r="C47" s="418">
        <v>2</v>
      </c>
      <c r="D47" s="418">
        <v>2</v>
      </c>
      <c r="E47" s="418" t="s">
        <v>1484</v>
      </c>
      <c r="F47" s="423" t="s">
        <v>1490</v>
      </c>
      <c r="G47" s="420"/>
      <c r="H47" s="420"/>
      <c r="I47" s="420"/>
      <c r="J47" s="421">
        <f>SUBTOTAL(9,G47:I47)</f>
        <v>0</v>
      </c>
      <c r="K47" s="422">
        <f t="shared" si="3"/>
        <v>0</v>
      </c>
    </row>
    <row r="48" spans="1:11">
      <c r="A48" s="417">
        <v>2</v>
      </c>
      <c r="B48" s="418">
        <v>1</v>
      </c>
      <c r="C48" s="418">
        <v>2</v>
      </c>
      <c r="D48" s="418">
        <v>2</v>
      </c>
      <c r="E48" s="418" t="s">
        <v>1464</v>
      </c>
      <c r="F48" s="423" t="s">
        <v>1491</v>
      </c>
      <c r="G48" s="420"/>
      <c r="H48" s="420"/>
      <c r="I48" s="420"/>
      <c r="J48" s="421">
        <f t="shared" si="2"/>
        <v>0</v>
      </c>
      <c r="K48" s="422">
        <f t="shared" si="3"/>
        <v>0</v>
      </c>
    </row>
    <row r="49" spans="1:11">
      <c r="A49" s="417">
        <v>2</v>
      </c>
      <c r="B49" s="418">
        <v>1</v>
      </c>
      <c r="C49" s="418">
        <v>2</v>
      </c>
      <c r="D49" s="418">
        <v>2</v>
      </c>
      <c r="E49" s="418" t="s">
        <v>1466</v>
      </c>
      <c r="F49" s="423" t="s">
        <v>1492</v>
      </c>
      <c r="G49" s="420"/>
      <c r="H49" s="420">
        <v>22500000</v>
      </c>
      <c r="I49" s="420"/>
      <c r="J49" s="421">
        <f t="shared" si="2"/>
        <v>22500000</v>
      </c>
      <c r="K49" s="422">
        <f t="shared" si="3"/>
        <v>7.8345346286430582</v>
      </c>
    </row>
    <row r="50" spans="1:11">
      <c r="A50" s="417">
        <v>2</v>
      </c>
      <c r="B50" s="418">
        <v>1</v>
      </c>
      <c r="C50" s="418">
        <v>2</v>
      </c>
      <c r="D50" s="418">
        <v>2</v>
      </c>
      <c r="E50" s="418" t="s">
        <v>1493</v>
      </c>
      <c r="F50" s="423" t="s">
        <v>1494</v>
      </c>
      <c r="G50" s="420"/>
      <c r="H50" s="420"/>
      <c r="I50" s="420"/>
      <c r="J50" s="421">
        <f t="shared" si="2"/>
        <v>0</v>
      </c>
      <c r="K50" s="422">
        <f t="shared" si="3"/>
        <v>0</v>
      </c>
    </row>
    <row r="51" spans="1:11">
      <c r="A51" s="417">
        <v>2</v>
      </c>
      <c r="B51" s="418">
        <v>1</v>
      </c>
      <c r="C51" s="418">
        <v>2</v>
      </c>
      <c r="D51" s="418">
        <v>2</v>
      </c>
      <c r="E51" s="418" t="s">
        <v>1473</v>
      </c>
      <c r="F51" s="423" t="s">
        <v>1495</v>
      </c>
      <c r="G51" s="420"/>
      <c r="H51" s="420"/>
      <c r="I51" s="420"/>
      <c r="J51" s="421">
        <f t="shared" si="2"/>
        <v>0</v>
      </c>
      <c r="K51" s="422">
        <f t="shared" si="3"/>
        <v>0</v>
      </c>
    </row>
    <row r="52" spans="1:11">
      <c r="A52" s="417">
        <v>2</v>
      </c>
      <c r="B52" s="418">
        <v>1</v>
      </c>
      <c r="C52" s="418">
        <v>2</v>
      </c>
      <c r="D52" s="418">
        <v>2</v>
      </c>
      <c r="E52" s="418" t="s">
        <v>1475</v>
      </c>
      <c r="F52" s="423" t="s">
        <v>1496</v>
      </c>
      <c r="G52" s="420"/>
      <c r="H52" s="420"/>
      <c r="I52" s="420"/>
      <c r="J52" s="421">
        <f t="shared" si="2"/>
        <v>0</v>
      </c>
      <c r="K52" s="422">
        <f t="shared" si="3"/>
        <v>0</v>
      </c>
    </row>
    <row r="53" spans="1:11">
      <c r="A53" s="417">
        <v>2</v>
      </c>
      <c r="B53" s="418">
        <v>1</v>
      </c>
      <c r="C53" s="418">
        <v>2</v>
      </c>
      <c r="D53" s="418">
        <v>2</v>
      </c>
      <c r="E53" s="418" t="s">
        <v>1497</v>
      </c>
      <c r="F53" s="423" t="s">
        <v>1498</v>
      </c>
      <c r="G53" s="420"/>
      <c r="H53" s="420"/>
      <c r="I53" s="420"/>
      <c r="J53" s="421">
        <f t="shared" si="2"/>
        <v>0</v>
      </c>
      <c r="K53" s="422">
        <f t="shared" si="3"/>
        <v>0</v>
      </c>
    </row>
    <row r="54" spans="1:11">
      <c r="A54" s="408">
        <v>2</v>
      </c>
      <c r="B54" s="409">
        <v>1</v>
      </c>
      <c r="C54" s="409">
        <v>3</v>
      </c>
      <c r="D54" s="409"/>
      <c r="E54" s="409"/>
      <c r="F54" s="410" t="s">
        <v>1499</v>
      </c>
      <c r="G54" s="411">
        <f>+G55</f>
        <v>0</v>
      </c>
      <c r="H54" s="411">
        <f>+H55</f>
        <v>0</v>
      </c>
      <c r="I54" s="411">
        <f>+I55</f>
        <v>0</v>
      </c>
      <c r="J54" s="411">
        <f>+J55</f>
        <v>0</v>
      </c>
      <c r="K54" s="411">
        <f>+K55</f>
        <v>0</v>
      </c>
    </row>
    <row r="55" spans="1:11">
      <c r="A55" s="412">
        <v>2</v>
      </c>
      <c r="B55" s="413">
        <v>1</v>
      </c>
      <c r="C55" s="413">
        <v>3</v>
      </c>
      <c r="D55" s="413">
        <v>2</v>
      </c>
      <c r="E55" s="413"/>
      <c r="F55" s="429" t="s">
        <v>1500</v>
      </c>
      <c r="G55" s="415">
        <f>SUM(G56:G57)</f>
        <v>0</v>
      </c>
      <c r="H55" s="415">
        <f>SUM(H56:H57)</f>
        <v>0</v>
      </c>
      <c r="I55" s="415">
        <f>SUM(I56:I57)</f>
        <v>0</v>
      </c>
      <c r="J55" s="415">
        <f>SUM(J56:J57)</f>
        <v>0</v>
      </c>
      <c r="K55" s="416">
        <f>SUM(K56:K57)</f>
        <v>0</v>
      </c>
    </row>
    <row r="56" spans="1:11">
      <c r="A56" s="417">
        <v>2</v>
      </c>
      <c r="B56" s="418">
        <v>1</v>
      </c>
      <c r="C56" s="418">
        <v>3</v>
      </c>
      <c r="D56" s="418">
        <v>2</v>
      </c>
      <c r="E56" s="418" t="s">
        <v>1460</v>
      </c>
      <c r="F56" s="423" t="s">
        <v>1501</v>
      </c>
      <c r="G56" s="420"/>
      <c r="H56" s="420"/>
      <c r="I56" s="420"/>
      <c r="J56" s="421">
        <f>SUBTOTAL(9,G56:I56)</f>
        <v>0</v>
      </c>
      <c r="K56" s="422">
        <f>IFERROR(J56/$J$18*100,"0.00")</f>
        <v>0</v>
      </c>
    </row>
    <row r="57" spans="1:11">
      <c r="A57" s="417">
        <v>2</v>
      </c>
      <c r="B57" s="418">
        <v>1</v>
      </c>
      <c r="C57" s="418">
        <v>3</v>
      </c>
      <c r="D57" s="418">
        <v>2</v>
      </c>
      <c r="E57" s="418" t="s">
        <v>1462</v>
      </c>
      <c r="F57" s="423" t="s">
        <v>1502</v>
      </c>
      <c r="G57" s="420"/>
      <c r="H57" s="420"/>
      <c r="I57" s="420"/>
      <c r="J57" s="421">
        <f>SUBTOTAL(9,G57:I57)</f>
        <v>0</v>
      </c>
      <c r="K57" s="422">
        <f>IFERROR(J57/$J$18*100,"0.00")</f>
        <v>0</v>
      </c>
    </row>
    <row r="58" spans="1:11">
      <c r="A58" s="408">
        <v>2</v>
      </c>
      <c r="B58" s="409">
        <v>1</v>
      </c>
      <c r="C58" s="409">
        <v>5</v>
      </c>
      <c r="D58" s="409"/>
      <c r="E58" s="409"/>
      <c r="F58" s="410" t="s">
        <v>1503</v>
      </c>
      <c r="G58" s="411">
        <f>G59+G61+G63+G65</f>
        <v>0</v>
      </c>
      <c r="H58" s="411">
        <f>H59+H61+H63+H65</f>
        <v>7100000</v>
      </c>
      <c r="I58" s="411">
        <f>I59+I61+I63+I65</f>
        <v>0</v>
      </c>
      <c r="J58" s="411">
        <f>J59+J61+J63+J65</f>
        <v>7100000</v>
      </c>
      <c r="K58" s="430">
        <f>K59+K61+K63+K65</f>
        <v>2.4722309272606982</v>
      </c>
    </row>
    <row r="59" spans="1:11">
      <c r="A59" s="412">
        <v>2</v>
      </c>
      <c r="B59" s="413">
        <v>1</v>
      </c>
      <c r="C59" s="413">
        <v>5</v>
      </c>
      <c r="D59" s="413">
        <v>1</v>
      </c>
      <c r="E59" s="413"/>
      <c r="F59" s="414" t="s">
        <v>1504</v>
      </c>
      <c r="G59" s="415">
        <f>G60</f>
        <v>0</v>
      </c>
      <c r="H59" s="415">
        <f>H60</f>
        <v>3300000</v>
      </c>
      <c r="I59" s="415">
        <f>I60</f>
        <v>0</v>
      </c>
      <c r="J59" s="415">
        <f>J60</f>
        <v>3300000</v>
      </c>
      <c r="K59" s="416">
        <f>K60</f>
        <v>1.1490650788676486</v>
      </c>
    </row>
    <row r="60" spans="1:11">
      <c r="A60" s="417">
        <v>2</v>
      </c>
      <c r="B60" s="418">
        <v>1</v>
      </c>
      <c r="C60" s="418">
        <v>5</v>
      </c>
      <c r="D60" s="418">
        <v>1</v>
      </c>
      <c r="E60" s="418" t="s">
        <v>1460</v>
      </c>
      <c r="F60" s="423" t="s">
        <v>1504</v>
      </c>
      <c r="G60" s="420"/>
      <c r="H60" s="420">
        <v>3300000</v>
      </c>
      <c r="I60" s="420"/>
      <c r="J60" s="421">
        <f>SUBTOTAL(9,G60:I60)</f>
        <v>3300000</v>
      </c>
      <c r="K60" s="422">
        <f>IFERROR(J60/$J$18*100,"0.00")</f>
        <v>1.1490650788676486</v>
      </c>
    </row>
    <row r="61" spans="1:11">
      <c r="A61" s="412">
        <v>2</v>
      </c>
      <c r="B61" s="413">
        <v>1</v>
      </c>
      <c r="C61" s="413">
        <v>5</v>
      </c>
      <c r="D61" s="413">
        <v>2</v>
      </c>
      <c r="E61" s="413"/>
      <c r="F61" s="429" t="s">
        <v>1505</v>
      </c>
      <c r="G61" s="415">
        <f>G62</f>
        <v>0</v>
      </c>
      <c r="H61" s="415">
        <f>H62</f>
        <v>3200000</v>
      </c>
      <c r="I61" s="415">
        <f>I62</f>
        <v>0</v>
      </c>
      <c r="J61" s="415">
        <f>J62</f>
        <v>3200000</v>
      </c>
      <c r="K61" s="416">
        <f>K62</f>
        <v>1.1142449249625683</v>
      </c>
    </row>
    <row r="62" spans="1:11">
      <c r="A62" s="417">
        <v>2</v>
      </c>
      <c r="B62" s="418">
        <v>1</v>
      </c>
      <c r="C62" s="418">
        <v>5</v>
      </c>
      <c r="D62" s="418">
        <v>2</v>
      </c>
      <c r="E62" s="418" t="s">
        <v>1460</v>
      </c>
      <c r="F62" s="423" t="s">
        <v>1505</v>
      </c>
      <c r="G62" s="420"/>
      <c r="H62" s="420">
        <v>3200000</v>
      </c>
      <c r="I62" s="420"/>
      <c r="J62" s="421">
        <f>SUBTOTAL(9,G62:I62)</f>
        <v>3200000</v>
      </c>
      <c r="K62" s="422">
        <f>IFERROR(J62/$J$18*100,"0.00")</f>
        <v>1.1142449249625683</v>
      </c>
    </row>
    <row r="63" spans="1:11">
      <c r="A63" s="412">
        <v>2</v>
      </c>
      <c r="B63" s="413">
        <v>1</v>
      </c>
      <c r="C63" s="413">
        <v>5</v>
      </c>
      <c r="D63" s="413">
        <v>3</v>
      </c>
      <c r="E63" s="413"/>
      <c r="F63" s="429" t="s">
        <v>1506</v>
      </c>
      <c r="G63" s="415">
        <f>G64</f>
        <v>0</v>
      </c>
      <c r="H63" s="415">
        <f>H64</f>
        <v>600000</v>
      </c>
      <c r="I63" s="415">
        <f>I64</f>
        <v>0</v>
      </c>
      <c r="J63" s="415">
        <f>J64</f>
        <v>600000</v>
      </c>
      <c r="K63" s="416">
        <f>K64</f>
        <v>0.20892092343048155</v>
      </c>
    </row>
    <row r="64" spans="1:11">
      <c r="A64" s="417">
        <v>2</v>
      </c>
      <c r="B64" s="418">
        <v>1</v>
      </c>
      <c r="C64" s="418">
        <v>5</v>
      </c>
      <c r="D64" s="418">
        <v>3</v>
      </c>
      <c r="E64" s="418" t="s">
        <v>1460</v>
      </c>
      <c r="F64" s="423" t="s">
        <v>1506</v>
      </c>
      <c r="G64" s="420"/>
      <c r="H64" s="420">
        <v>600000</v>
      </c>
      <c r="I64" s="420"/>
      <c r="J64" s="421">
        <f>SUBTOTAL(9,G64:I64)</f>
        <v>600000</v>
      </c>
      <c r="K64" s="422">
        <f>IFERROR(J64/$J$18*100,"0.00")</f>
        <v>0.20892092343048155</v>
      </c>
    </row>
    <row r="65" spans="1:11">
      <c r="A65" s="412">
        <v>2</v>
      </c>
      <c r="B65" s="413">
        <v>1</v>
      </c>
      <c r="C65" s="413">
        <v>5</v>
      </c>
      <c r="D65" s="413">
        <v>4</v>
      </c>
      <c r="E65" s="413"/>
      <c r="F65" s="429" t="s">
        <v>1507</v>
      </c>
      <c r="G65" s="415">
        <f>G66</f>
        <v>0</v>
      </c>
      <c r="H65" s="415">
        <f>H66</f>
        <v>0</v>
      </c>
      <c r="I65" s="415">
        <f>I66</f>
        <v>0</v>
      </c>
      <c r="J65" s="415">
        <f>J66</f>
        <v>0</v>
      </c>
      <c r="K65" s="416">
        <f>K66</f>
        <v>0</v>
      </c>
    </row>
    <row r="66" spans="1:11">
      <c r="A66" s="417">
        <v>2</v>
      </c>
      <c r="B66" s="418">
        <v>1</v>
      </c>
      <c r="C66" s="418">
        <v>5</v>
      </c>
      <c r="D66" s="418">
        <v>4</v>
      </c>
      <c r="E66" s="418" t="s">
        <v>1460</v>
      </c>
      <c r="F66" s="423" t="s">
        <v>1507</v>
      </c>
      <c r="G66" s="420"/>
      <c r="H66" s="420"/>
      <c r="I66" s="420"/>
      <c r="J66" s="421">
        <f>SUBTOTAL(9,G66:I66)</f>
        <v>0</v>
      </c>
      <c r="K66" s="422">
        <f>IFERROR(J66/$J$18*100,"0.00")</f>
        <v>0</v>
      </c>
    </row>
    <row r="67" spans="1:11">
      <c r="A67" s="404">
        <v>2</v>
      </c>
      <c r="B67" s="405">
        <v>2</v>
      </c>
      <c r="C67" s="405"/>
      <c r="D67" s="405"/>
      <c r="E67" s="405"/>
      <c r="F67" s="406" t="s">
        <v>1508</v>
      </c>
      <c r="G67" s="407">
        <f>+G68+G82+G87+G92+G99+G116+G125+G143</f>
        <v>15490000</v>
      </c>
      <c r="H67" s="407">
        <f>+H68+H82+H87+H92+H99+H116+H125+H143</f>
        <v>60315000</v>
      </c>
      <c r="I67" s="407">
        <f>+I68+I82+I87+I92+I99+I116+I125+I143</f>
        <v>0</v>
      </c>
      <c r="J67" s="407">
        <f>+J68+J82+J87+J92+J99+J116+J125+J143</f>
        <v>75805000</v>
      </c>
      <c r="K67" s="407">
        <f>+K68+K82+K87+K92+K99+K116+K125+K143</f>
        <v>26.395417667746095</v>
      </c>
    </row>
    <row r="68" spans="1:11">
      <c r="A68" s="408">
        <v>2</v>
      </c>
      <c r="B68" s="409">
        <v>2</v>
      </c>
      <c r="C68" s="409">
        <v>1</v>
      </c>
      <c r="D68" s="409"/>
      <c r="E68" s="409"/>
      <c r="F68" s="410" t="s">
        <v>1509</v>
      </c>
      <c r="G68" s="411">
        <f>+G69+G71+G73+G75+G78+G80</f>
        <v>10900000</v>
      </c>
      <c r="H68" s="411">
        <f>+H69+H71+H73+H75+H78+H80</f>
        <v>17815000</v>
      </c>
      <c r="I68" s="411">
        <f>+I69+I71+I73+I75+I78+I80</f>
        <v>0</v>
      </c>
      <c r="J68" s="411">
        <f>+J69+J71+J73+J75+J78+J80</f>
        <v>28715000</v>
      </c>
      <c r="K68" s="411">
        <f>+K69+K71+K73+K75+K78+K80</f>
        <v>9.9986071938437977</v>
      </c>
    </row>
    <row r="69" spans="1:11">
      <c r="A69" s="412">
        <v>2</v>
      </c>
      <c r="B69" s="413">
        <v>2</v>
      </c>
      <c r="C69" s="413">
        <v>1</v>
      </c>
      <c r="D69" s="413">
        <v>2</v>
      </c>
      <c r="E69" s="413"/>
      <c r="F69" s="414" t="s">
        <v>1510</v>
      </c>
      <c r="G69" s="415">
        <f>G70</f>
        <v>0</v>
      </c>
      <c r="H69" s="415">
        <f>H70</f>
        <v>0</v>
      </c>
      <c r="I69" s="415">
        <f>I70</f>
        <v>0</v>
      </c>
      <c r="J69" s="415">
        <f>J70</f>
        <v>0</v>
      </c>
      <c r="K69" s="416">
        <f>K70</f>
        <v>0</v>
      </c>
    </row>
    <row r="70" spans="1:11">
      <c r="A70" s="417">
        <v>2</v>
      </c>
      <c r="B70" s="418">
        <v>2</v>
      </c>
      <c r="C70" s="418">
        <v>1</v>
      </c>
      <c r="D70" s="418">
        <v>2</v>
      </c>
      <c r="E70" s="418" t="s">
        <v>1460</v>
      </c>
      <c r="F70" s="423" t="s">
        <v>1510</v>
      </c>
      <c r="G70" s="420"/>
      <c r="H70" s="420"/>
      <c r="I70" s="420"/>
      <c r="J70" s="421">
        <f>SUBTOTAL(9,G70:I70)</f>
        <v>0</v>
      </c>
      <c r="K70" s="422">
        <f>IFERROR(J70/$J$18*100,"0.00")</f>
        <v>0</v>
      </c>
    </row>
    <row r="71" spans="1:11">
      <c r="A71" s="412">
        <v>2</v>
      </c>
      <c r="B71" s="413">
        <v>2</v>
      </c>
      <c r="C71" s="413">
        <v>1</v>
      </c>
      <c r="D71" s="413">
        <v>3</v>
      </c>
      <c r="E71" s="413"/>
      <c r="F71" s="414" t="s">
        <v>1511</v>
      </c>
      <c r="G71" s="415">
        <f>G72</f>
        <v>10000000</v>
      </c>
      <c r="H71" s="415">
        <f>H72</f>
        <v>13000000</v>
      </c>
      <c r="I71" s="415">
        <f>I72</f>
        <v>0</v>
      </c>
      <c r="J71" s="415">
        <f>J72</f>
        <v>23000000</v>
      </c>
      <c r="K71" s="416">
        <f>K72</f>
        <v>8.0086353981684599</v>
      </c>
    </row>
    <row r="72" spans="1:11">
      <c r="A72" s="417">
        <v>2</v>
      </c>
      <c r="B72" s="418">
        <v>2</v>
      </c>
      <c r="C72" s="418">
        <v>1</v>
      </c>
      <c r="D72" s="418">
        <v>3</v>
      </c>
      <c r="E72" s="418" t="s">
        <v>1460</v>
      </c>
      <c r="F72" s="423" t="s">
        <v>1511</v>
      </c>
      <c r="G72" s="420">
        <v>10000000</v>
      </c>
      <c r="H72" s="420">
        <v>13000000</v>
      </c>
      <c r="I72" s="420"/>
      <c r="J72" s="421">
        <f>SUBTOTAL(9,G72:I72)</f>
        <v>23000000</v>
      </c>
      <c r="K72" s="422">
        <f>IFERROR(J72/$J$18*100,"0.00")</f>
        <v>8.0086353981684599</v>
      </c>
    </row>
    <row r="73" spans="1:11">
      <c r="A73" s="412">
        <v>2</v>
      </c>
      <c r="B73" s="413">
        <v>2</v>
      </c>
      <c r="C73" s="413">
        <v>1</v>
      </c>
      <c r="D73" s="413">
        <v>5</v>
      </c>
      <c r="E73" s="413"/>
      <c r="F73" s="414" t="s">
        <v>1512</v>
      </c>
      <c r="G73" s="415">
        <f>G74</f>
        <v>0</v>
      </c>
      <c r="H73" s="415">
        <f>H74</f>
        <v>0</v>
      </c>
      <c r="I73" s="415">
        <f>I74</f>
        <v>0</v>
      </c>
      <c r="J73" s="415">
        <f>J74</f>
        <v>0</v>
      </c>
      <c r="K73" s="416">
        <f>K74</f>
        <v>0</v>
      </c>
    </row>
    <row r="74" spans="1:11">
      <c r="A74" s="417">
        <v>2</v>
      </c>
      <c r="B74" s="418">
        <v>2</v>
      </c>
      <c r="C74" s="418">
        <v>1</v>
      </c>
      <c r="D74" s="418">
        <v>5</v>
      </c>
      <c r="E74" s="418" t="s">
        <v>1460</v>
      </c>
      <c r="F74" s="423" t="s">
        <v>1512</v>
      </c>
      <c r="G74" s="420"/>
      <c r="H74" s="420"/>
      <c r="I74" s="420"/>
      <c r="J74" s="421">
        <f>SUBTOTAL(9,G74:I74)</f>
        <v>0</v>
      </c>
      <c r="K74" s="422">
        <f>IFERROR(J74/$J$18*100,"0.00")</f>
        <v>0</v>
      </c>
    </row>
    <row r="75" spans="1:11">
      <c r="A75" s="412">
        <v>2</v>
      </c>
      <c r="B75" s="413">
        <v>2</v>
      </c>
      <c r="C75" s="413">
        <v>1</v>
      </c>
      <c r="D75" s="413">
        <v>6</v>
      </c>
      <c r="E75" s="413"/>
      <c r="F75" s="414" t="s">
        <v>1513</v>
      </c>
      <c r="G75" s="415">
        <f>G76+G77</f>
        <v>250000</v>
      </c>
      <c r="H75" s="415">
        <f>H76+H77</f>
        <v>515000</v>
      </c>
      <c r="I75" s="415">
        <f>I76+I77</f>
        <v>0</v>
      </c>
      <c r="J75" s="415">
        <f>J76+J77</f>
        <v>765000</v>
      </c>
      <c r="K75" s="416">
        <f>K76+K77</f>
        <v>0.26637417737386399</v>
      </c>
    </row>
    <row r="76" spans="1:11">
      <c r="A76" s="417">
        <v>2</v>
      </c>
      <c r="B76" s="418">
        <v>2</v>
      </c>
      <c r="C76" s="418">
        <v>1</v>
      </c>
      <c r="D76" s="418">
        <v>6</v>
      </c>
      <c r="E76" s="418" t="s">
        <v>1460</v>
      </c>
      <c r="F76" s="423" t="s">
        <v>1514</v>
      </c>
      <c r="G76" s="420">
        <v>250000</v>
      </c>
      <c r="H76" s="420">
        <v>515000</v>
      </c>
      <c r="I76" s="420"/>
      <c r="J76" s="421">
        <f>SUBTOTAL(9,G76:I76)</f>
        <v>765000</v>
      </c>
      <c r="K76" s="422">
        <f>IFERROR(J76/$J$18*100,"0.00")</f>
        <v>0.26637417737386399</v>
      </c>
    </row>
    <row r="77" spans="1:11">
      <c r="A77" s="417">
        <v>2</v>
      </c>
      <c r="B77" s="418">
        <v>2</v>
      </c>
      <c r="C77" s="418">
        <v>1</v>
      </c>
      <c r="D77" s="418">
        <v>6</v>
      </c>
      <c r="E77" s="418" t="s">
        <v>1462</v>
      </c>
      <c r="F77" s="423" t="s">
        <v>1515</v>
      </c>
      <c r="G77" s="431"/>
      <c r="H77" s="431"/>
      <c r="I77" s="431"/>
      <c r="J77" s="421">
        <f>SUBTOTAL(9,G77:I77)</f>
        <v>0</v>
      </c>
      <c r="K77" s="422">
        <f>IFERROR(J77/$J$18*100,"0.00")</f>
        <v>0</v>
      </c>
    </row>
    <row r="78" spans="1:11">
      <c r="A78" s="412">
        <v>2</v>
      </c>
      <c r="B78" s="413">
        <v>2</v>
      </c>
      <c r="C78" s="413">
        <v>1</v>
      </c>
      <c r="D78" s="413">
        <v>7</v>
      </c>
      <c r="E78" s="413"/>
      <c r="F78" s="414" t="s">
        <v>1516</v>
      </c>
      <c r="G78" s="415">
        <f>G79</f>
        <v>350000</v>
      </c>
      <c r="H78" s="415">
        <f>H79</f>
        <v>2500000</v>
      </c>
      <c r="I78" s="415">
        <f>I79</f>
        <v>0</v>
      </c>
      <c r="J78" s="415">
        <f>J79</f>
        <v>2850000</v>
      </c>
      <c r="K78" s="416">
        <f>K79</f>
        <v>0.99237438629478736</v>
      </c>
    </row>
    <row r="79" spans="1:11">
      <c r="A79" s="417">
        <v>2</v>
      </c>
      <c r="B79" s="418">
        <v>2</v>
      </c>
      <c r="C79" s="418">
        <v>1</v>
      </c>
      <c r="D79" s="418">
        <v>7</v>
      </c>
      <c r="E79" s="418" t="s">
        <v>1460</v>
      </c>
      <c r="F79" s="423" t="s">
        <v>1516</v>
      </c>
      <c r="G79" s="420">
        <v>350000</v>
      </c>
      <c r="H79" s="420">
        <v>2500000</v>
      </c>
      <c r="I79" s="420"/>
      <c r="J79" s="421">
        <f>SUBTOTAL(9,G79:I79)</f>
        <v>2850000</v>
      </c>
      <c r="K79" s="422">
        <f>IFERROR(J79/$J$18*100,"0.00")</f>
        <v>0.99237438629478736</v>
      </c>
    </row>
    <row r="80" spans="1:11">
      <c r="A80" s="412">
        <v>2</v>
      </c>
      <c r="B80" s="413">
        <v>2</v>
      </c>
      <c r="C80" s="413">
        <v>1</v>
      </c>
      <c r="D80" s="413">
        <v>8</v>
      </c>
      <c r="E80" s="413"/>
      <c r="F80" s="414" t="s">
        <v>1517</v>
      </c>
      <c r="G80" s="415">
        <f>G81</f>
        <v>300000</v>
      </c>
      <c r="H80" s="415">
        <f>H81</f>
        <v>1800000</v>
      </c>
      <c r="I80" s="415">
        <f>I81</f>
        <v>0</v>
      </c>
      <c r="J80" s="415">
        <f>J81</f>
        <v>2100000</v>
      </c>
      <c r="K80" s="416">
        <f>K81</f>
        <v>0.73122323200668549</v>
      </c>
    </row>
    <row r="81" spans="1:11">
      <c r="A81" s="417">
        <v>2</v>
      </c>
      <c r="B81" s="418">
        <v>2</v>
      </c>
      <c r="C81" s="418">
        <v>1</v>
      </c>
      <c r="D81" s="418">
        <v>8</v>
      </c>
      <c r="E81" s="418" t="s">
        <v>1460</v>
      </c>
      <c r="F81" s="423" t="s">
        <v>1517</v>
      </c>
      <c r="G81" s="420">
        <v>300000</v>
      </c>
      <c r="H81" s="420">
        <v>1800000</v>
      </c>
      <c r="I81" s="420"/>
      <c r="J81" s="421">
        <f>SUBTOTAL(9,G81:I81)</f>
        <v>2100000</v>
      </c>
      <c r="K81" s="422">
        <f>IFERROR(J81/$J$18*100,"0.00")</f>
        <v>0.73122323200668549</v>
      </c>
    </row>
    <row r="82" spans="1:11">
      <c r="A82" s="408">
        <v>2</v>
      </c>
      <c r="B82" s="409">
        <v>2</v>
      </c>
      <c r="C82" s="409">
        <v>2</v>
      </c>
      <c r="D82" s="409"/>
      <c r="E82" s="409"/>
      <c r="F82" s="410" t="s">
        <v>1518</v>
      </c>
      <c r="G82" s="411">
        <f>+G83+G85</f>
        <v>0</v>
      </c>
      <c r="H82" s="411">
        <f>+H83+H85</f>
        <v>10400000</v>
      </c>
      <c r="I82" s="411">
        <f>+I83+I85</f>
        <v>0</v>
      </c>
      <c r="J82" s="411">
        <f>+J83+J85</f>
        <v>10400000</v>
      </c>
      <c r="K82" s="430">
        <f>+K83+K85</f>
        <v>3.6212960061283472</v>
      </c>
    </row>
    <row r="83" spans="1:11">
      <c r="A83" s="412">
        <v>2</v>
      </c>
      <c r="B83" s="413">
        <v>2</v>
      </c>
      <c r="C83" s="413">
        <v>2</v>
      </c>
      <c r="D83" s="413">
        <v>1</v>
      </c>
      <c r="E83" s="413"/>
      <c r="F83" s="414" t="s">
        <v>1519</v>
      </c>
      <c r="G83" s="415">
        <f>G84</f>
        <v>0</v>
      </c>
      <c r="H83" s="415">
        <f>H84</f>
        <v>1600000</v>
      </c>
      <c r="I83" s="415">
        <f>I84</f>
        <v>0</v>
      </c>
      <c r="J83" s="415">
        <f>J84</f>
        <v>1600000</v>
      </c>
      <c r="K83" s="416">
        <f>K84</f>
        <v>0.55712246248128416</v>
      </c>
    </row>
    <row r="84" spans="1:11">
      <c r="A84" s="417">
        <v>2</v>
      </c>
      <c r="B84" s="418">
        <v>2</v>
      </c>
      <c r="C84" s="418">
        <v>2</v>
      </c>
      <c r="D84" s="418">
        <v>1</v>
      </c>
      <c r="E84" s="418" t="s">
        <v>1460</v>
      </c>
      <c r="F84" s="423" t="s">
        <v>1519</v>
      </c>
      <c r="G84" s="420"/>
      <c r="H84" s="420">
        <v>1600000</v>
      </c>
      <c r="I84" s="420"/>
      <c r="J84" s="421">
        <f>SUBTOTAL(9,G84:I84)</f>
        <v>1600000</v>
      </c>
      <c r="K84" s="422">
        <f>IFERROR(J84/$J$18*100,"0.00")</f>
        <v>0.55712246248128416</v>
      </c>
    </row>
    <row r="85" spans="1:11">
      <c r="A85" s="412">
        <v>2</v>
      </c>
      <c r="B85" s="413">
        <v>2</v>
      </c>
      <c r="C85" s="413">
        <v>2</v>
      </c>
      <c r="D85" s="413">
        <v>2</v>
      </c>
      <c r="E85" s="413"/>
      <c r="F85" s="414" t="s">
        <v>950</v>
      </c>
      <c r="G85" s="415">
        <f>G86</f>
        <v>0</v>
      </c>
      <c r="H85" s="415">
        <f>H86</f>
        <v>8800000</v>
      </c>
      <c r="I85" s="415">
        <f>I86</f>
        <v>0</v>
      </c>
      <c r="J85" s="415">
        <f>J86</f>
        <v>8800000</v>
      </c>
      <c r="K85" s="416">
        <f>K86</f>
        <v>3.0641735436470632</v>
      </c>
    </row>
    <row r="86" spans="1:11">
      <c r="A86" s="417">
        <v>2</v>
      </c>
      <c r="B86" s="418">
        <v>2</v>
      </c>
      <c r="C86" s="418">
        <v>2</v>
      </c>
      <c r="D86" s="418">
        <v>2</v>
      </c>
      <c r="E86" s="418" t="s">
        <v>1460</v>
      </c>
      <c r="F86" s="423" t="s">
        <v>950</v>
      </c>
      <c r="G86" s="420"/>
      <c r="H86" s="420">
        <v>8800000</v>
      </c>
      <c r="I86" s="420"/>
      <c r="J86" s="421">
        <f>SUBTOTAL(9,G86:I86)</f>
        <v>8800000</v>
      </c>
      <c r="K86" s="422">
        <f>IFERROR(J86/$J$18*100,"0.00")</f>
        <v>3.0641735436470632</v>
      </c>
    </row>
    <row r="87" spans="1:11">
      <c r="A87" s="408">
        <v>2</v>
      </c>
      <c r="B87" s="409">
        <v>2</v>
      </c>
      <c r="C87" s="409">
        <v>3</v>
      </c>
      <c r="D87" s="409"/>
      <c r="E87" s="409"/>
      <c r="F87" s="410" t="s">
        <v>1520</v>
      </c>
      <c r="G87" s="411">
        <f>+G88+G90</f>
        <v>1300000</v>
      </c>
      <c r="H87" s="411">
        <f>+H88+H90</f>
        <v>0</v>
      </c>
      <c r="I87" s="411">
        <f>+I88+I90</f>
        <v>0</v>
      </c>
      <c r="J87" s="411">
        <f>+J88+J90</f>
        <v>1300000</v>
      </c>
      <c r="K87" s="430">
        <f>+K88+K90</f>
        <v>0.4526620007660434</v>
      </c>
    </row>
    <row r="88" spans="1:11">
      <c r="A88" s="412">
        <v>2</v>
      </c>
      <c r="B88" s="413">
        <v>2</v>
      </c>
      <c r="C88" s="413">
        <v>3</v>
      </c>
      <c r="D88" s="413">
        <v>1</v>
      </c>
      <c r="E88" s="413"/>
      <c r="F88" s="414" t="s">
        <v>966</v>
      </c>
      <c r="G88" s="415">
        <f>G89</f>
        <v>1300000</v>
      </c>
      <c r="H88" s="415">
        <f>H89</f>
        <v>0</v>
      </c>
      <c r="I88" s="415">
        <f>I89</f>
        <v>0</v>
      </c>
      <c r="J88" s="415">
        <f>J89</f>
        <v>1300000</v>
      </c>
      <c r="K88" s="416">
        <f>K89</f>
        <v>0.4526620007660434</v>
      </c>
    </row>
    <row r="89" spans="1:11">
      <c r="A89" s="417">
        <v>2</v>
      </c>
      <c r="B89" s="418">
        <v>2</v>
      </c>
      <c r="C89" s="418">
        <v>3</v>
      </c>
      <c r="D89" s="418">
        <v>1</v>
      </c>
      <c r="E89" s="418" t="s">
        <v>1460</v>
      </c>
      <c r="F89" s="423" t="s">
        <v>966</v>
      </c>
      <c r="G89" s="420">
        <v>1300000</v>
      </c>
      <c r="H89" s="420"/>
      <c r="I89" s="420"/>
      <c r="J89" s="421">
        <f>SUBTOTAL(9,G89:I89)</f>
        <v>1300000</v>
      </c>
      <c r="K89" s="422">
        <f>IFERROR(J89/$J$18*100,"0.00")</f>
        <v>0.4526620007660434</v>
      </c>
    </row>
    <row r="90" spans="1:11">
      <c r="A90" s="412">
        <v>2</v>
      </c>
      <c r="B90" s="413">
        <v>2</v>
      </c>
      <c r="C90" s="413">
        <v>3</v>
      </c>
      <c r="D90" s="413">
        <v>2</v>
      </c>
      <c r="E90" s="413"/>
      <c r="F90" s="414" t="s">
        <v>1521</v>
      </c>
      <c r="G90" s="415">
        <f>G91</f>
        <v>0</v>
      </c>
      <c r="H90" s="415">
        <f>H91</f>
        <v>0</v>
      </c>
      <c r="I90" s="415">
        <f>I91</f>
        <v>0</v>
      </c>
      <c r="J90" s="415">
        <f>J91</f>
        <v>0</v>
      </c>
      <c r="K90" s="416">
        <f>K91</f>
        <v>0</v>
      </c>
    </row>
    <row r="91" spans="1:11">
      <c r="A91" s="417">
        <v>2</v>
      </c>
      <c r="B91" s="418">
        <v>2</v>
      </c>
      <c r="C91" s="418">
        <v>3</v>
      </c>
      <c r="D91" s="418">
        <v>2</v>
      </c>
      <c r="E91" s="418" t="s">
        <v>1460</v>
      </c>
      <c r="F91" s="423" t="s">
        <v>1521</v>
      </c>
      <c r="G91" s="420"/>
      <c r="H91" s="420"/>
      <c r="I91" s="420"/>
      <c r="J91" s="421">
        <f>SUBTOTAL(9,G91:I91)</f>
        <v>0</v>
      </c>
      <c r="K91" s="422">
        <f>IFERROR(J91/$J$18*100,"0.00")</f>
        <v>0</v>
      </c>
    </row>
    <row r="92" spans="1:11">
      <c r="A92" s="408">
        <v>2</v>
      </c>
      <c r="B92" s="409">
        <v>2</v>
      </c>
      <c r="C92" s="409">
        <v>4</v>
      </c>
      <c r="D92" s="409"/>
      <c r="E92" s="409"/>
      <c r="F92" s="410" t="s">
        <v>1522</v>
      </c>
      <c r="G92" s="411">
        <f>+G93+G95+G97</f>
        <v>0</v>
      </c>
      <c r="H92" s="411">
        <f>+H93+H95+H97</f>
        <v>0</v>
      </c>
      <c r="I92" s="411">
        <f>+I93+I95+I97</f>
        <v>0</v>
      </c>
      <c r="J92" s="411">
        <f>+J93+J95+J97</f>
        <v>0</v>
      </c>
      <c r="K92" s="411">
        <f>+K93+K95+K97</f>
        <v>0</v>
      </c>
    </row>
    <row r="93" spans="1:11">
      <c r="A93" s="412">
        <v>2</v>
      </c>
      <c r="B93" s="413">
        <v>2</v>
      </c>
      <c r="C93" s="413">
        <v>4</v>
      </c>
      <c r="D93" s="413">
        <v>1</v>
      </c>
      <c r="E93" s="413"/>
      <c r="F93" s="429" t="s">
        <v>1523</v>
      </c>
      <c r="G93" s="415">
        <f>G94</f>
        <v>0</v>
      </c>
      <c r="H93" s="415">
        <f>H94</f>
        <v>0</v>
      </c>
      <c r="I93" s="415">
        <f>I94</f>
        <v>0</v>
      </c>
      <c r="J93" s="415">
        <f>J94</f>
        <v>0</v>
      </c>
      <c r="K93" s="416">
        <f>K94</f>
        <v>0</v>
      </c>
    </row>
    <row r="94" spans="1:11">
      <c r="A94" s="417">
        <v>2</v>
      </c>
      <c r="B94" s="418">
        <v>2</v>
      </c>
      <c r="C94" s="418">
        <v>4</v>
      </c>
      <c r="D94" s="418">
        <v>1</v>
      </c>
      <c r="E94" s="418" t="s">
        <v>1460</v>
      </c>
      <c r="F94" s="419" t="s">
        <v>1523</v>
      </c>
      <c r="G94" s="420"/>
      <c r="H94" s="420"/>
      <c r="I94" s="420"/>
      <c r="J94" s="421">
        <f>SUBTOTAL(9,G94:I94)</f>
        <v>0</v>
      </c>
      <c r="K94" s="422">
        <f>IFERROR(J94/$J$18*100,"0.00")</f>
        <v>0</v>
      </c>
    </row>
    <row r="95" spans="1:11">
      <c r="A95" s="412">
        <v>2</v>
      </c>
      <c r="B95" s="413">
        <v>2</v>
      </c>
      <c r="C95" s="413">
        <v>4</v>
      </c>
      <c r="D95" s="413">
        <v>2</v>
      </c>
      <c r="E95" s="413"/>
      <c r="F95" s="429" t="s">
        <v>1524</v>
      </c>
      <c r="G95" s="415">
        <f>G96</f>
        <v>0</v>
      </c>
      <c r="H95" s="415">
        <f>H96</f>
        <v>0</v>
      </c>
      <c r="I95" s="415">
        <f>I96</f>
        <v>0</v>
      </c>
      <c r="J95" s="415">
        <f>J96</f>
        <v>0</v>
      </c>
      <c r="K95" s="416">
        <f>K96</f>
        <v>0</v>
      </c>
    </row>
    <row r="96" spans="1:11">
      <c r="A96" s="417">
        <v>2</v>
      </c>
      <c r="B96" s="418">
        <v>2</v>
      </c>
      <c r="C96" s="418">
        <v>4</v>
      </c>
      <c r="D96" s="418">
        <v>2</v>
      </c>
      <c r="E96" s="418" t="s">
        <v>1460</v>
      </c>
      <c r="F96" s="423" t="s">
        <v>1524</v>
      </c>
      <c r="G96" s="420"/>
      <c r="H96" s="420"/>
      <c r="I96" s="420"/>
      <c r="J96" s="421">
        <f>SUBTOTAL(9,G96:I96)</f>
        <v>0</v>
      </c>
      <c r="K96" s="422">
        <f>IFERROR(J96/$J$18*100,"0.00")</f>
        <v>0</v>
      </c>
    </row>
    <row r="97" spans="1:11">
      <c r="A97" s="412">
        <v>2</v>
      </c>
      <c r="B97" s="413">
        <v>2</v>
      </c>
      <c r="C97" s="413">
        <v>4</v>
      </c>
      <c r="D97" s="413">
        <v>4</v>
      </c>
      <c r="E97" s="413"/>
      <c r="F97" s="429" t="s">
        <v>1525</v>
      </c>
      <c r="G97" s="415">
        <f>G98</f>
        <v>0</v>
      </c>
      <c r="H97" s="415">
        <f>H98</f>
        <v>0</v>
      </c>
      <c r="I97" s="415">
        <f>I98</f>
        <v>0</v>
      </c>
      <c r="J97" s="415">
        <f>J98</f>
        <v>0</v>
      </c>
      <c r="K97" s="416">
        <f>K98</f>
        <v>0</v>
      </c>
    </row>
    <row r="98" spans="1:11">
      <c r="A98" s="417">
        <v>2</v>
      </c>
      <c r="B98" s="418">
        <v>2</v>
      </c>
      <c r="C98" s="418">
        <v>4</v>
      </c>
      <c r="D98" s="418">
        <v>4</v>
      </c>
      <c r="E98" s="418" t="s">
        <v>1460</v>
      </c>
      <c r="F98" s="423" t="s">
        <v>1525</v>
      </c>
      <c r="G98" s="420"/>
      <c r="H98" s="420"/>
      <c r="I98" s="420"/>
      <c r="J98" s="421">
        <f>SUBTOTAL(9,G98:I98)</f>
        <v>0</v>
      </c>
      <c r="K98" s="422">
        <f>IFERROR(J98/$J$18*100,"0.00")</f>
        <v>0</v>
      </c>
    </row>
    <row r="99" spans="1:11">
      <c r="A99" s="408">
        <v>2</v>
      </c>
      <c r="B99" s="409">
        <v>2</v>
      </c>
      <c r="C99" s="409">
        <v>5</v>
      </c>
      <c r="D99" s="409"/>
      <c r="E99" s="409"/>
      <c r="F99" s="410" t="s">
        <v>1526</v>
      </c>
      <c r="G99" s="411">
        <f>+G100+G102+G104+G110+G112</f>
        <v>0</v>
      </c>
      <c r="H99" s="411">
        <f>+H100+H102+H104+H110+H112</f>
        <v>28600000</v>
      </c>
      <c r="I99" s="411">
        <f>+I100+I102+I104+I110+I112</f>
        <v>0</v>
      </c>
      <c r="J99" s="411">
        <f>+J100+J102+J104+J110+J112</f>
        <v>28600000</v>
      </c>
      <c r="K99" s="411">
        <f>+K100+K102+K104+K110+K112</f>
        <v>9.9585640168529537</v>
      </c>
    </row>
    <row r="100" spans="1:11">
      <c r="A100" s="412">
        <v>2</v>
      </c>
      <c r="B100" s="413">
        <v>2</v>
      </c>
      <c r="C100" s="413">
        <v>5</v>
      </c>
      <c r="D100" s="413">
        <v>1</v>
      </c>
      <c r="E100" s="413"/>
      <c r="F100" s="429" t="s">
        <v>1527</v>
      </c>
      <c r="G100" s="415">
        <f>G101</f>
        <v>0</v>
      </c>
      <c r="H100" s="415">
        <f>H101</f>
        <v>28600000</v>
      </c>
      <c r="I100" s="415">
        <f>I101</f>
        <v>0</v>
      </c>
      <c r="J100" s="415">
        <f>J101</f>
        <v>28600000</v>
      </c>
      <c r="K100" s="416">
        <f>K101</f>
        <v>9.9585640168529537</v>
      </c>
    </row>
    <row r="101" spans="1:11">
      <c r="A101" s="417">
        <v>2</v>
      </c>
      <c r="B101" s="418">
        <v>2</v>
      </c>
      <c r="C101" s="418">
        <v>5</v>
      </c>
      <c r="D101" s="418">
        <v>1</v>
      </c>
      <c r="E101" s="418" t="s">
        <v>1460</v>
      </c>
      <c r="F101" s="423" t="s">
        <v>1527</v>
      </c>
      <c r="G101" s="420"/>
      <c r="H101" s="420">
        <v>28600000</v>
      </c>
      <c r="I101" s="420"/>
      <c r="J101" s="421">
        <f>SUBTOTAL(9,G101:I101)</f>
        <v>28600000</v>
      </c>
      <c r="K101" s="422">
        <f>IFERROR(J101/$J$18*100,"0.00")</f>
        <v>9.9585640168529537</v>
      </c>
    </row>
    <row r="102" spans="1:11">
      <c r="A102" s="412">
        <v>2</v>
      </c>
      <c r="B102" s="413">
        <v>2</v>
      </c>
      <c r="C102" s="413">
        <v>5</v>
      </c>
      <c r="D102" s="413">
        <v>2</v>
      </c>
      <c r="E102" s="413"/>
      <c r="F102" s="414" t="s">
        <v>1528</v>
      </c>
      <c r="G102" s="415">
        <f>G103</f>
        <v>0</v>
      </c>
      <c r="H102" s="415">
        <f>H103</f>
        <v>0</v>
      </c>
      <c r="I102" s="415">
        <f>I103</f>
        <v>0</v>
      </c>
      <c r="J102" s="415">
        <f>J103</f>
        <v>0</v>
      </c>
      <c r="K102" s="416">
        <f>K103</f>
        <v>0</v>
      </c>
    </row>
    <row r="103" spans="1:11">
      <c r="A103" s="417">
        <v>2</v>
      </c>
      <c r="B103" s="418">
        <v>2</v>
      </c>
      <c r="C103" s="418">
        <v>5</v>
      </c>
      <c r="D103" s="418">
        <v>2</v>
      </c>
      <c r="E103" s="418" t="s">
        <v>1460</v>
      </c>
      <c r="F103" s="423" t="s">
        <v>1528</v>
      </c>
      <c r="G103" s="420"/>
      <c r="H103" s="420"/>
      <c r="I103" s="420"/>
      <c r="J103" s="421">
        <f>SUBTOTAL(9,G103:I103)</f>
        <v>0</v>
      </c>
      <c r="K103" s="422">
        <f>IFERROR(J103/$J$18*100,"0.00")</f>
        <v>0</v>
      </c>
    </row>
    <row r="104" spans="1:11">
      <c r="A104" s="412">
        <v>2</v>
      </c>
      <c r="B104" s="413">
        <v>2</v>
      </c>
      <c r="C104" s="413">
        <v>5</v>
      </c>
      <c r="D104" s="413">
        <v>3</v>
      </c>
      <c r="E104" s="413"/>
      <c r="F104" s="429" t="s">
        <v>1529</v>
      </c>
      <c r="G104" s="415">
        <f>SUM(G105:G109)</f>
        <v>0</v>
      </c>
      <c r="H104" s="415">
        <f>SUM(H105:H109)</f>
        <v>0</v>
      </c>
      <c r="I104" s="415">
        <f>SUM(I105:I109)</f>
        <v>0</v>
      </c>
      <c r="J104" s="415">
        <f>SUM(J105:J109)</f>
        <v>0</v>
      </c>
      <c r="K104" s="416">
        <f>SUM(K105:K109)</f>
        <v>0</v>
      </c>
    </row>
    <row r="105" spans="1:11">
      <c r="A105" s="417">
        <v>2</v>
      </c>
      <c r="B105" s="418">
        <v>2</v>
      </c>
      <c r="C105" s="418">
        <v>5</v>
      </c>
      <c r="D105" s="418">
        <v>3</v>
      </c>
      <c r="E105" s="418" t="s">
        <v>1460</v>
      </c>
      <c r="F105" s="423" t="s">
        <v>1530</v>
      </c>
      <c r="G105" s="420"/>
      <c r="H105" s="420"/>
      <c r="I105" s="420"/>
      <c r="J105" s="421">
        <f>SUBTOTAL(9,G105:I105)</f>
        <v>0</v>
      </c>
      <c r="K105" s="422">
        <f>IFERROR(J105/$J$18*100,"0.00")</f>
        <v>0</v>
      </c>
    </row>
    <row r="106" spans="1:11">
      <c r="A106" s="417">
        <v>2</v>
      </c>
      <c r="B106" s="418">
        <v>2</v>
      </c>
      <c r="C106" s="418">
        <v>5</v>
      </c>
      <c r="D106" s="418">
        <v>3</v>
      </c>
      <c r="E106" s="418" t="s">
        <v>1462</v>
      </c>
      <c r="F106" s="423" t="s">
        <v>1531</v>
      </c>
      <c r="G106" s="420"/>
      <c r="H106" s="420"/>
      <c r="I106" s="420"/>
      <c r="J106" s="421">
        <f>SUBTOTAL(9,G106:I106)</f>
        <v>0</v>
      </c>
      <c r="K106" s="422">
        <f>IFERROR(J106/$J$18*100,"0.00")</f>
        <v>0</v>
      </c>
    </row>
    <row r="107" spans="1:11">
      <c r="A107" s="417">
        <v>2</v>
      </c>
      <c r="B107" s="418">
        <v>2</v>
      </c>
      <c r="C107" s="418">
        <v>5</v>
      </c>
      <c r="D107" s="418">
        <v>3</v>
      </c>
      <c r="E107" s="418" t="s">
        <v>1469</v>
      </c>
      <c r="F107" s="423" t="s">
        <v>1532</v>
      </c>
      <c r="G107" s="420"/>
      <c r="H107" s="420"/>
      <c r="I107" s="420"/>
      <c r="J107" s="421">
        <f>SUBTOTAL(9,G107:I107)</f>
        <v>0</v>
      </c>
      <c r="K107" s="422">
        <f>IFERROR(J107/$J$18*100,"0.00")</f>
        <v>0</v>
      </c>
    </row>
    <row r="108" spans="1:11">
      <c r="A108" s="417">
        <v>2</v>
      </c>
      <c r="B108" s="418">
        <v>2</v>
      </c>
      <c r="C108" s="418">
        <v>5</v>
      </c>
      <c r="D108" s="418">
        <v>3</v>
      </c>
      <c r="E108" s="418" t="s">
        <v>1484</v>
      </c>
      <c r="F108" s="423" t="s">
        <v>1533</v>
      </c>
      <c r="G108" s="420"/>
      <c r="H108" s="420"/>
      <c r="I108" s="420"/>
      <c r="J108" s="421">
        <f>SUBTOTAL(9,G108:I108)</f>
        <v>0</v>
      </c>
      <c r="K108" s="422">
        <f>IFERROR(J108/$J$18*100,"0.00")</f>
        <v>0</v>
      </c>
    </row>
    <row r="109" spans="1:11">
      <c r="A109" s="417">
        <v>2</v>
      </c>
      <c r="B109" s="418">
        <v>2</v>
      </c>
      <c r="C109" s="418">
        <v>5</v>
      </c>
      <c r="D109" s="418">
        <v>3</v>
      </c>
      <c r="E109" s="418" t="s">
        <v>1464</v>
      </c>
      <c r="F109" s="423" t="s">
        <v>1534</v>
      </c>
      <c r="G109" s="420"/>
      <c r="H109" s="420"/>
      <c r="I109" s="420"/>
      <c r="J109" s="421">
        <f>SUBTOTAL(9,G109:I109)</f>
        <v>0</v>
      </c>
      <c r="K109" s="422">
        <f>IFERROR(J109/$J$18*100,"0.00")</f>
        <v>0</v>
      </c>
    </row>
    <row r="110" spans="1:11">
      <c r="A110" s="412">
        <v>2</v>
      </c>
      <c r="B110" s="413">
        <v>2</v>
      </c>
      <c r="C110" s="413">
        <v>5</v>
      </c>
      <c r="D110" s="413">
        <v>4</v>
      </c>
      <c r="E110" s="413"/>
      <c r="F110" s="429" t="s">
        <v>1535</v>
      </c>
      <c r="G110" s="415">
        <f>G111</f>
        <v>0</v>
      </c>
      <c r="H110" s="415">
        <f>H111</f>
        <v>0</v>
      </c>
      <c r="I110" s="415">
        <f>I111</f>
        <v>0</v>
      </c>
      <c r="J110" s="415">
        <f>J111</f>
        <v>0</v>
      </c>
      <c r="K110" s="416">
        <f>K111</f>
        <v>0</v>
      </c>
    </row>
    <row r="111" spans="1:11">
      <c r="A111" s="417">
        <v>2</v>
      </c>
      <c r="B111" s="418">
        <v>2</v>
      </c>
      <c r="C111" s="418">
        <v>5</v>
      </c>
      <c r="D111" s="418">
        <v>4</v>
      </c>
      <c r="E111" s="418" t="s">
        <v>1460</v>
      </c>
      <c r="F111" s="423" t="s">
        <v>1535</v>
      </c>
      <c r="G111" s="420"/>
      <c r="H111" s="420"/>
      <c r="I111" s="420"/>
      <c r="J111" s="421">
        <f>SUBTOTAL(9,G111:I111)</f>
        <v>0</v>
      </c>
      <c r="K111" s="422">
        <f>IFERROR(J111/$J$18*100,"0.00")</f>
        <v>0</v>
      </c>
    </row>
    <row r="112" spans="1:11">
      <c r="A112" s="412">
        <v>2</v>
      </c>
      <c r="B112" s="413">
        <v>2</v>
      </c>
      <c r="C112" s="413">
        <v>5</v>
      </c>
      <c r="D112" s="413">
        <v>8</v>
      </c>
      <c r="E112" s="413"/>
      <c r="F112" s="414" t="s">
        <v>1536</v>
      </c>
      <c r="G112" s="415">
        <f>G113</f>
        <v>0</v>
      </c>
      <c r="H112" s="415">
        <f>H113</f>
        <v>0</v>
      </c>
      <c r="I112" s="415">
        <f>I113</f>
        <v>0</v>
      </c>
      <c r="J112" s="415">
        <f>J113</f>
        <v>0</v>
      </c>
      <c r="K112" s="416">
        <f>K113</f>
        <v>0</v>
      </c>
    </row>
    <row r="113" spans="1:52">
      <c r="A113" s="417">
        <v>2</v>
      </c>
      <c r="B113" s="418">
        <v>2</v>
      </c>
      <c r="C113" s="418">
        <v>5</v>
      </c>
      <c r="D113" s="418">
        <v>8</v>
      </c>
      <c r="E113" s="418" t="s">
        <v>1460</v>
      </c>
      <c r="F113" s="423" t="s">
        <v>1536</v>
      </c>
      <c r="G113" s="420"/>
      <c r="H113" s="420"/>
      <c r="I113" s="420"/>
      <c r="J113" s="421">
        <f>SUBTOTAL(9,G113:I113)</f>
        <v>0</v>
      </c>
      <c r="K113" s="422">
        <f>IFERROR(J113/$J$18*100,"0.00")</f>
        <v>0</v>
      </c>
    </row>
    <row r="114" spans="1:52" s="433" customFormat="1">
      <c r="A114" s="412">
        <v>2</v>
      </c>
      <c r="B114" s="413">
        <v>2</v>
      </c>
      <c r="C114" s="413">
        <v>5</v>
      </c>
      <c r="D114" s="413">
        <v>9</v>
      </c>
      <c r="E114" s="413"/>
      <c r="F114" s="414" t="s">
        <v>1537</v>
      </c>
      <c r="G114" s="434">
        <f>+G115</f>
        <v>0</v>
      </c>
      <c r="H114" s="434">
        <f>+H115</f>
        <v>0</v>
      </c>
      <c r="I114" s="434">
        <f>+I115</f>
        <v>0</v>
      </c>
      <c r="J114" s="434">
        <f>+J115</f>
        <v>0</v>
      </c>
      <c r="K114" s="424">
        <f>+K115</f>
        <v>0</v>
      </c>
      <c r="L114" s="432"/>
      <c r="M114" s="432"/>
      <c r="N114" s="432"/>
      <c r="O114" s="432"/>
      <c r="P114" s="432"/>
      <c r="Q114" s="432"/>
      <c r="R114" s="432"/>
      <c r="S114" s="432"/>
      <c r="T114" s="432"/>
      <c r="U114" s="432"/>
      <c r="V114" s="432"/>
      <c r="W114" s="432"/>
      <c r="X114" s="432"/>
      <c r="Y114" s="432"/>
      <c r="Z114" s="432"/>
      <c r="AA114" s="432"/>
      <c r="AB114" s="432"/>
      <c r="AC114" s="432"/>
      <c r="AD114" s="432"/>
      <c r="AE114" s="432"/>
      <c r="AF114" s="432"/>
      <c r="AG114" s="432"/>
      <c r="AH114" s="432"/>
      <c r="AI114" s="432"/>
      <c r="AJ114" s="432"/>
      <c r="AK114" s="432"/>
      <c r="AL114" s="432"/>
      <c r="AM114" s="432"/>
      <c r="AN114" s="432"/>
      <c r="AO114" s="432"/>
      <c r="AP114" s="432"/>
      <c r="AQ114" s="432"/>
      <c r="AR114" s="432"/>
      <c r="AS114" s="432"/>
      <c r="AT114" s="432"/>
      <c r="AU114" s="432"/>
      <c r="AV114" s="432"/>
      <c r="AW114" s="432"/>
      <c r="AX114" s="432"/>
      <c r="AY114" s="432"/>
      <c r="AZ114" s="432"/>
    </row>
    <row r="115" spans="1:52">
      <c r="A115" s="417">
        <v>2</v>
      </c>
      <c r="B115" s="418">
        <v>2</v>
      </c>
      <c r="C115" s="418">
        <v>5</v>
      </c>
      <c r="D115" s="418">
        <v>9</v>
      </c>
      <c r="E115" s="418" t="s">
        <v>1460</v>
      </c>
      <c r="F115" s="423" t="s">
        <v>1538</v>
      </c>
      <c r="G115" s="420"/>
      <c r="H115" s="420"/>
      <c r="I115" s="420"/>
      <c r="J115" s="421">
        <f>SUBTOTAL(9,G115:I115)</f>
        <v>0</v>
      </c>
      <c r="K115" s="422">
        <f>IFERROR(J115/$J$18*100,"0.00")</f>
        <v>0</v>
      </c>
    </row>
    <row r="116" spans="1:52">
      <c r="A116" s="408">
        <v>2</v>
      </c>
      <c r="B116" s="409">
        <v>2</v>
      </c>
      <c r="C116" s="409">
        <v>6</v>
      </c>
      <c r="D116" s="409"/>
      <c r="E116" s="409"/>
      <c r="F116" s="410" t="s">
        <v>1539</v>
      </c>
      <c r="G116" s="411">
        <f>+G117+G119+G121+G123</f>
        <v>0</v>
      </c>
      <c r="H116" s="411">
        <f>+H117+H119+H121+H123</f>
        <v>3500000</v>
      </c>
      <c r="I116" s="411">
        <f>+I117+I119+I121+I123</f>
        <v>0</v>
      </c>
      <c r="J116" s="411">
        <f>+J117+J119+J121+J123</f>
        <v>3500000</v>
      </c>
      <c r="K116" s="411">
        <f>+K117+K119+K121+K123</f>
        <v>1.2187053866778093</v>
      </c>
    </row>
    <row r="117" spans="1:52">
      <c r="A117" s="412">
        <v>2</v>
      </c>
      <c r="B117" s="413">
        <v>2</v>
      </c>
      <c r="C117" s="413">
        <v>6</v>
      </c>
      <c r="D117" s="413">
        <v>1</v>
      </c>
      <c r="E117" s="413"/>
      <c r="F117" s="429" t="s">
        <v>1540</v>
      </c>
      <c r="G117" s="415">
        <f>G118</f>
        <v>0</v>
      </c>
      <c r="H117" s="415">
        <f>H118</f>
        <v>0</v>
      </c>
      <c r="I117" s="415">
        <f>I118</f>
        <v>0</v>
      </c>
      <c r="J117" s="415">
        <f>J118</f>
        <v>0</v>
      </c>
      <c r="K117" s="416">
        <f>K118</f>
        <v>0</v>
      </c>
    </row>
    <row r="118" spans="1:52">
      <c r="A118" s="417">
        <v>2</v>
      </c>
      <c r="B118" s="418">
        <v>2</v>
      </c>
      <c r="C118" s="418">
        <v>6</v>
      </c>
      <c r="D118" s="418">
        <v>1</v>
      </c>
      <c r="E118" s="418" t="s">
        <v>1460</v>
      </c>
      <c r="F118" s="423" t="s">
        <v>1540</v>
      </c>
      <c r="G118" s="420"/>
      <c r="H118" s="420"/>
      <c r="I118" s="420"/>
      <c r="J118" s="421">
        <f>SUBTOTAL(9,G118:I118)</f>
        <v>0</v>
      </c>
      <c r="K118" s="422">
        <f>IFERROR(J118/$J$18*100,"0.00")</f>
        <v>0</v>
      </c>
    </row>
    <row r="119" spans="1:52">
      <c r="A119" s="412">
        <v>2</v>
      </c>
      <c r="B119" s="413">
        <v>2</v>
      </c>
      <c r="C119" s="413">
        <v>6</v>
      </c>
      <c r="D119" s="413">
        <v>2</v>
      </c>
      <c r="E119" s="413"/>
      <c r="F119" s="429" t="s">
        <v>1541</v>
      </c>
      <c r="G119" s="415">
        <f>G120</f>
        <v>0</v>
      </c>
      <c r="H119" s="415">
        <f>H120</f>
        <v>3500000</v>
      </c>
      <c r="I119" s="415">
        <f>I120</f>
        <v>0</v>
      </c>
      <c r="J119" s="415">
        <f>J120</f>
        <v>3500000</v>
      </c>
      <c r="K119" s="416">
        <f>K120</f>
        <v>1.2187053866778093</v>
      </c>
    </row>
    <row r="120" spans="1:52">
      <c r="A120" s="417">
        <v>2</v>
      </c>
      <c r="B120" s="418">
        <v>2</v>
      </c>
      <c r="C120" s="418">
        <v>6</v>
      </c>
      <c r="D120" s="418">
        <v>2</v>
      </c>
      <c r="E120" s="418" t="s">
        <v>1460</v>
      </c>
      <c r="F120" s="423" t="s">
        <v>1541</v>
      </c>
      <c r="G120" s="420"/>
      <c r="H120" s="420">
        <v>3500000</v>
      </c>
      <c r="I120" s="420"/>
      <c r="J120" s="421">
        <f>SUBTOTAL(9,G120:I120)</f>
        <v>3500000</v>
      </c>
      <c r="K120" s="422">
        <f>IFERROR(J120/$J$18*100,"0.00")</f>
        <v>1.2187053866778093</v>
      </c>
    </row>
    <row r="121" spans="1:52">
      <c r="A121" s="412">
        <v>2</v>
      </c>
      <c r="B121" s="413">
        <v>2</v>
      </c>
      <c r="C121" s="413">
        <v>6</v>
      </c>
      <c r="D121" s="413">
        <v>3</v>
      </c>
      <c r="E121" s="413"/>
      <c r="F121" s="429" t="s">
        <v>1542</v>
      </c>
      <c r="G121" s="415">
        <f>G122</f>
        <v>0</v>
      </c>
      <c r="H121" s="415">
        <f>H122</f>
        <v>0</v>
      </c>
      <c r="I121" s="415">
        <f>I122</f>
        <v>0</v>
      </c>
      <c r="J121" s="415">
        <f>J122</f>
        <v>0</v>
      </c>
      <c r="K121" s="416">
        <f>K122</f>
        <v>0</v>
      </c>
    </row>
    <row r="122" spans="1:52">
      <c r="A122" s="417">
        <v>2</v>
      </c>
      <c r="B122" s="418">
        <v>2</v>
      </c>
      <c r="C122" s="418">
        <v>6</v>
      </c>
      <c r="D122" s="418">
        <v>3</v>
      </c>
      <c r="E122" s="418" t="s">
        <v>1460</v>
      </c>
      <c r="F122" s="423" t="s">
        <v>1542</v>
      </c>
      <c r="G122" s="420"/>
      <c r="H122" s="420"/>
      <c r="I122" s="420"/>
      <c r="J122" s="421">
        <f>SUBTOTAL(9,G122:I122)</f>
        <v>0</v>
      </c>
      <c r="K122" s="422">
        <f>IFERROR(J122/$J$18*100,"0.00")</f>
        <v>0</v>
      </c>
    </row>
    <row r="123" spans="1:52">
      <c r="A123" s="412">
        <v>2</v>
      </c>
      <c r="B123" s="413">
        <v>2</v>
      </c>
      <c r="C123" s="413">
        <v>6</v>
      </c>
      <c r="D123" s="413">
        <v>9</v>
      </c>
      <c r="E123" s="413"/>
      <c r="F123" s="414" t="s">
        <v>1543</v>
      </c>
      <c r="G123" s="434">
        <f>+G124</f>
        <v>0</v>
      </c>
      <c r="H123" s="434">
        <f>+H124</f>
        <v>0</v>
      </c>
      <c r="I123" s="434">
        <f>+I124</f>
        <v>0</v>
      </c>
      <c r="J123" s="434">
        <f>+J124</f>
        <v>0</v>
      </c>
      <c r="K123" s="424">
        <f>+K124</f>
        <v>0</v>
      </c>
    </row>
    <row r="124" spans="1:52">
      <c r="A124" s="417">
        <v>2</v>
      </c>
      <c r="B124" s="418">
        <v>2</v>
      </c>
      <c r="C124" s="418">
        <v>6</v>
      </c>
      <c r="D124" s="418">
        <v>9</v>
      </c>
      <c r="E124" s="418" t="s">
        <v>1460</v>
      </c>
      <c r="F124" s="423" t="s">
        <v>1543</v>
      </c>
      <c r="G124" s="420"/>
      <c r="H124" s="420"/>
      <c r="I124" s="420"/>
      <c r="J124" s="421">
        <f>SUBTOTAL(9,G124:I124)</f>
        <v>0</v>
      </c>
      <c r="K124" s="422">
        <f>IFERROR(J124/$J$18*100,"0.00")</f>
        <v>0</v>
      </c>
    </row>
    <row r="125" spans="1:52">
      <c r="A125" s="408">
        <v>2</v>
      </c>
      <c r="B125" s="409">
        <v>2</v>
      </c>
      <c r="C125" s="409">
        <v>7</v>
      </c>
      <c r="D125" s="409"/>
      <c r="E125" s="409"/>
      <c r="F125" s="410" t="s">
        <v>1544</v>
      </c>
      <c r="G125" s="411">
        <f>+G126+G131+G141</f>
        <v>3200000</v>
      </c>
      <c r="H125" s="411">
        <f>+H126+H131+H141</f>
        <v>0</v>
      </c>
      <c r="I125" s="411">
        <f>+I126+I131+I141</f>
        <v>0</v>
      </c>
      <c r="J125" s="411">
        <f>+J126+J131+J141</f>
        <v>3200000</v>
      </c>
      <c r="K125" s="430">
        <f>+K126+K131+K141</f>
        <v>1.1142449249625683</v>
      </c>
    </row>
    <row r="126" spans="1:52">
      <c r="A126" s="412">
        <v>2</v>
      </c>
      <c r="B126" s="413">
        <v>2</v>
      </c>
      <c r="C126" s="413">
        <v>7</v>
      </c>
      <c r="D126" s="413">
        <v>1</v>
      </c>
      <c r="E126" s="413"/>
      <c r="F126" s="414" t="s">
        <v>1545</v>
      </c>
      <c r="G126" s="415">
        <f>SUM(G127:G130)</f>
        <v>0</v>
      </c>
      <c r="H126" s="415">
        <f>SUM(H127:H130)</f>
        <v>0</v>
      </c>
      <c r="I126" s="415">
        <f>SUM(I127:I130)</f>
        <v>0</v>
      </c>
      <c r="J126" s="415">
        <f>SUM(J127:J130)</f>
        <v>0</v>
      </c>
      <c r="K126" s="422">
        <f>SUM(K127:K130)</f>
        <v>0</v>
      </c>
    </row>
    <row r="127" spans="1:52">
      <c r="A127" s="417">
        <v>2</v>
      </c>
      <c r="B127" s="418">
        <v>2</v>
      </c>
      <c r="C127" s="418">
        <v>7</v>
      </c>
      <c r="D127" s="418">
        <v>1</v>
      </c>
      <c r="E127" s="418" t="s">
        <v>1460</v>
      </c>
      <c r="F127" s="423" t="s">
        <v>1546</v>
      </c>
      <c r="G127" s="420"/>
      <c r="H127" s="420"/>
      <c r="I127" s="420"/>
      <c r="J127" s="421">
        <f>SUBTOTAL(9,G127:I127)</f>
        <v>0</v>
      </c>
      <c r="K127" s="422">
        <f>IFERROR(J127/$J$18*100,"0.00")</f>
        <v>0</v>
      </c>
    </row>
    <row r="128" spans="1:52">
      <c r="A128" s="417">
        <v>2</v>
      </c>
      <c r="B128" s="418">
        <v>2</v>
      </c>
      <c r="C128" s="418">
        <v>7</v>
      </c>
      <c r="D128" s="418">
        <v>1</v>
      </c>
      <c r="E128" s="418" t="s">
        <v>1466</v>
      </c>
      <c r="F128" s="423" t="s">
        <v>1547</v>
      </c>
      <c r="G128" s="420"/>
      <c r="H128" s="420"/>
      <c r="I128" s="420"/>
      <c r="J128" s="421">
        <f>SUBTOTAL(9,G128:I128)</f>
        <v>0</v>
      </c>
      <c r="K128" s="422">
        <f>IFERROR(J128/$J$18*100,"0.00")</f>
        <v>0</v>
      </c>
    </row>
    <row r="129" spans="1:11">
      <c r="A129" s="417">
        <v>2</v>
      </c>
      <c r="B129" s="418">
        <v>2</v>
      </c>
      <c r="C129" s="418">
        <v>7</v>
      </c>
      <c r="D129" s="418">
        <v>1</v>
      </c>
      <c r="E129" s="418" t="s">
        <v>1493</v>
      </c>
      <c r="F129" s="423" t="s">
        <v>1548</v>
      </c>
      <c r="G129" s="420"/>
      <c r="H129" s="420"/>
      <c r="I129" s="420"/>
      <c r="J129" s="421">
        <f>SUBTOTAL(9,G129:I129)</f>
        <v>0</v>
      </c>
      <c r="K129" s="422">
        <f>IFERROR(J129/$J$18*100,"0.00")</f>
        <v>0</v>
      </c>
    </row>
    <row r="130" spans="1:11" ht="25.5">
      <c r="A130" s="417">
        <v>2</v>
      </c>
      <c r="B130" s="418">
        <v>2</v>
      </c>
      <c r="C130" s="418">
        <v>7</v>
      </c>
      <c r="D130" s="418">
        <v>1</v>
      </c>
      <c r="E130" s="418" t="s">
        <v>1549</v>
      </c>
      <c r="F130" s="423" t="s">
        <v>1550</v>
      </c>
      <c r="G130" s="420"/>
      <c r="H130" s="420"/>
      <c r="I130" s="420"/>
      <c r="J130" s="421">
        <f>SUBTOTAL(9,G130:I130)</f>
        <v>0</v>
      </c>
      <c r="K130" s="422">
        <f>IFERROR(J130/$J$18*100,"0.00")</f>
        <v>0</v>
      </c>
    </row>
    <row r="131" spans="1:11">
      <c r="A131" s="412">
        <v>2</v>
      </c>
      <c r="B131" s="413">
        <v>2</v>
      </c>
      <c r="C131" s="413">
        <v>7</v>
      </c>
      <c r="D131" s="413">
        <v>2</v>
      </c>
      <c r="E131" s="413"/>
      <c r="F131" s="429" t="s">
        <v>1551</v>
      </c>
      <c r="G131" s="415">
        <f>SUM(G132:G140)</f>
        <v>3200000</v>
      </c>
      <c r="H131" s="415">
        <f>SUM(H132:H140)</f>
        <v>0</v>
      </c>
      <c r="I131" s="415">
        <f>SUM(I132:I140)</f>
        <v>0</v>
      </c>
      <c r="J131" s="415">
        <f>SUM(J132:J140)</f>
        <v>3200000</v>
      </c>
      <c r="K131" s="416">
        <f>SUM(K132:K139)</f>
        <v>1.1142449249625683</v>
      </c>
    </row>
    <row r="132" spans="1:11">
      <c r="A132" s="417">
        <v>2</v>
      </c>
      <c r="B132" s="418">
        <v>2</v>
      </c>
      <c r="C132" s="418">
        <v>7</v>
      </c>
      <c r="D132" s="418">
        <v>2</v>
      </c>
      <c r="E132" s="418" t="s">
        <v>1460</v>
      </c>
      <c r="F132" s="423" t="s">
        <v>1552</v>
      </c>
      <c r="G132" s="420"/>
      <c r="H132" s="420"/>
      <c r="I132" s="420"/>
      <c r="J132" s="421">
        <f t="shared" ref="J132:J140" si="4">SUBTOTAL(9,G132:I132)</f>
        <v>0</v>
      </c>
      <c r="K132" s="422">
        <f t="shared" ref="K132:K140" si="5">IFERROR(J132/$J$18*100,"0.00")</f>
        <v>0</v>
      </c>
    </row>
    <row r="133" spans="1:11">
      <c r="A133" s="417">
        <v>2</v>
      </c>
      <c r="B133" s="418">
        <v>2</v>
      </c>
      <c r="C133" s="418">
        <v>7</v>
      </c>
      <c r="D133" s="418">
        <v>2</v>
      </c>
      <c r="E133" s="418" t="s">
        <v>1462</v>
      </c>
      <c r="F133" s="423" t="s">
        <v>1553</v>
      </c>
      <c r="G133" s="420"/>
      <c r="H133" s="420"/>
      <c r="I133" s="420"/>
      <c r="J133" s="421">
        <f t="shared" si="4"/>
        <v>0</v>
      </c>
      <c r="K133" s="422">
        <f t="shared" si="5"/>
        <v>0</v>
      </c>
    </row>
    <row r="134" spans="1:11" ht="33.75" customHeight="1">
      <c r="A134" s="417">
        <v>2</v>
      </c>
      <c r="B134" s="418">
        <v>2</v>
      </c>
      <c r="C134" s="418">
        <v>7</v>
      </c>
      <c r="D134" s="418">
        <v>2</v>
      </c>
      <c r="E134" s="418" t="s">
        <v>1469</v>
      </c>
      <c r="F134" s="423" t="s">
        <v>1554</v>
      </c>
      <c r="G134" s="420"/>
      <c r="H134" s="420"/>
      <c r="I134" s="420"/>
      <c r="J134" s="421">
        <f t="shared" si="4"/>
        <v>0</v>
      </c>
      <c r="K134" s="422">
        <f t="shared" si="5"/>
        <v>0</v>
      </c>
    </row>
    <row r="135" spans="1:11">
      <c r="A135" s="417">
        <v>2</v>
      </c>
      <c r="B135" s="418">
        <v>2</v>
      </c>
      <c r="C135" s="418">
        <v>7</v>
      </c>
      <c r="D135" s="418">
        <v>2</v>
      </c>
      <c r="E135" s="418" t="s">
        <v>1484</v>
      </c>
      <c r="F135" s="423" t="s">
        <v>1555</v>
      </c>
      <c r="G135" s="420">
        <v>1200000</v>
      </c>
      <c r="H135" s="420"/>
      <c r="I135" s="420"/>
      <c r="J135" s="421">
        <f t="shared" si="4"/>
        <v>1200000</v>
      </c>
      <c r="K135" s="422">
        <f t="shared" si="5"/>
        <v>0.4178418468609631</v>
      </c>
    </row>
    <row r="136" spans="1:11">
      <c r="A136" s="417">
        <v>2</v>
      </c>
      <c r="B136" s="418">
        <v>2</v>
      </c>
      <c r="C136" s="418">
        <v>7</v>
      </c>
      <c r="D136" s="418">
        <v>2</v>
      </c>
      <c r="E136" s="418" t="s">
        <v>1464</v>
      </c>
      <c r="F136" s="423" t="s">
        <v>1556</v>
      </c>
      <c r="G136" s="420"/>
      <c r="H136" s="420"/>
      <c r="I136" s="420"/>
      <c r="J136" s="421">
        <f t="shared" si="4"/>
        <v>0</v>
      </c>
      <c r="K136" s="422">
        <f t="shared" si="5"/>
        <v>0</v>
      </c>
    </row>
    <row r="137" spans="1:11">
      <c r="A137" s="417">
        <v>2</v>
      </c>
      <c r="B137" s="418">
        <v>2</v>
      </c>
      <c r="C137" s="418">
        <v>7</v>
      </c>
      <c r="D137" s="418">
        <v>2</v>
      </c>
      <c r="E137" s="418" t="s">
        <v>1466</v>
      </c>
      <c r="F137" s="419" t="s">
        <v>1557</v>
      </c>
      <c r="G137" s="420">
        <v>2000000</v>
      </c>
      <c r="H137" s="420"/>
      <c r="I137" s="420"/>
      <c r="J137" s="421">
        <f t="shared" si="4"/>
        <v>2000000</v>
      </c>
      <c r="K137" s="422">
        <f t="shared" si="5"/>
        <v>0.69640307810160518</v>
      </c>
    </row>
    <row r="138" spans="1:11">
      <c r="A138" s="417">
        <v>2</v>
      </c>
      <c r="B138" s="418">
        <v>2</v>
      </c>
      <c r="C138" s="418">
        <v>7</v>
      </c>
      <c r="D138" s="418">
        <v>2</v>
      </c>
      <c r="E138" s="418" t="s">
        <v>1493</v>
      </c>
      <c r="F138" s="419" t="s">
        <v>1558</v>
      </c>
      <c r="G138" s="420"/>
      <c r="H138" s="420"/>
      <c r="I138" s="420"/>
      <c r="J138" s="421">
        <f t="shared" si="4"/>
        <v>0</v>
      </c>
      <c r="K138" s="422">
        <f t="shared" si="5"/>
        <v>0</v>
      </c>
    </row>
    <row r="139" spans="1:11">
      <c r="A139" s="417">
        <v>2</v>
      </c>
      <c r="B139" s="418">
        <v>2</v>
      </c>
      <c r="C139" s="418">
        <v>7</v>
      </c>
      <c r="D139" s="418">
        <v>2</v>
      </c>
      <c r="E139" s="418" t="s">
        <v>1473</v>
      </c>
      <c r="F139" s="419" t="s">
        <v>1559</v>
      </c>
      <c r="G139" s="420"/>
      <c r="H139" s="420"/>
      <c r="I139" s="420"/>
      <c r="J139" s="421">
        <f t="shared" si="4"/>
        <v>0</v>
      </c>
      <c r="K139" s="422">
        <f t="shared" si="5"/>
        <v>0</v>
      </c>
    </row>
    <row r="140" spans="1:11" ht="33.75" customHeight="1">
      <c r="A140" s="417">
        <v>2</v>
      </c>
      <c r="B140" s="418">
        <v>2</v>
      </c>
      <c r="C140" s="418">
        <v>7</v>
      </c>
      <c r="D140" s="418">
        <v>2</v>
      </c>
      <c r="E140" s="418" t="s">
        <v>1549</v>
      </c>
      <c r="F140" s="419" t="s">
        <v>1560</v>
      </c>
      <c r="G140" s="420"/>
      <c r="H140" s="420"/>
      <c r="I140" s="420"/>
      <c r="J140" s="421">
        <f t="shared" si="4"/>
        <v>0</v>
      </c>
      <c r="K140" s="422">
        <f t="shared" si="5"/>
        <v>0</v>
      </c>
    </row>
    <row r="141" spans="1:11">
      <c r="A141" s="412">
        <v>2</v>
      </c>
      <c r="B141" s="413">
        <v>2</v>
      </c>
      <c r="C141" s="413">
        <v>7</v>
      </c>
      <c r="D141" s="413">
        <v>3</v>
      </c>
      <c r="E141" s="413"/>
      <c r="F141" s="429" t="s">
        <v>1561</v>
      </c>
      <c r="G141" s="415">
        <f>G142</f>
        <v>0</v>
      </c>
      <c r="H141" s="415">
        <f>H142</f>
        <v>0</v>
      </c>
      <c r="I141" s="415">
        <f>I142</f>
        <v>0</v>
      </c>
      <c r="J141" s="415">
        <f>J142</f>
        <v>0</v>
      </c>
      <c r="K141" s="416">
        <f>K142</f>
        <v>0</v>
      </c>
    </row>
    <row r="142" spans="1:11">
      <c r="A142" s="417">
        <v>2</v>
      </c>
      <c r="B142" s="418">
        <v>2</v>
      </c>
      <c r="C142" s="418">
        <v>7</v>
      </c>
      <c r="D142" s="418">
        <v>3</v>
      </c>
      <c r="E142" s="418" t="s">
        <v>1460</v>
      </c>
      <c r="F142" s="419" t="s">
        <v>1561</v>
      </c>
      <c r="G142" s="420"/>
      <c r="H142" s="420"/>
      <c r="I142" s="420"/>
      <c r="J142" s="421">
        <f>SUBTOTAL(9,G142:I142)</f>
        <v>0</v>
      </c>
      <c r="K142" s="422">
        <f>IFERROR(J142/$J$18*100,"0.00")</f>
        <v>0</v>
      </c>
    </row>
    <row r="143" spans="1:11">
      <c r="A143" s="408">
        <v>2</v>
      </c>
      <c r="B143" s="409">
        <v>2</v>
      </c>
      <c r="C143" s="409">
        <v>8</v>
      </c>
      <c r="D143" s="409"/>
      <c r="E143" s="409"/>
      <c r="F143" s="410" t="s">
        <v>1562</v>
      </c>
      <c r="G143" s="411">
        <f>+G144+G146+G148+G150+G154+G157+G164</f>
        <v>90000</v>
      </c>
      <c r="H143" s="411">
        <f>+H144+H146+H148+H150+H154+H157+H164</f>
        <v>0</v>
      </c>
      <c r="I143" s="411">
        <f>+I144+I146+I148+I150+I154+I157+I164</f>
        <v>0</v>
      </c>
      <c r="J143" s="411">
        <f>+J144+J146+J148+J150+J154+J157+J164</f>
        <v>90000</v>
      </c>
      <c r="K143" s="411">
        <f>+K144+K146+K148+K150+K154+K157+K164</f>
        <v>3.1338138514572234E-2</v>
      </c>
    </row>
    <row r="144" spans="1:11">
      <c r="A144" s="412">
        <v>2</v>
      </c>
      <c r="B144" s="413">
        <v>2</v>
      </c>
      <c r="C144" s="413">
        <v>8</v>
      </c>
      <c r="D144" s="413">
        <v>1</v>
      </c>
      <c r="E144" s="413"/>
      <c r="F144" s="429" t="s">
        <v>1563</v>
      </c>
      <c r="G144" s="415">
        <f>G145</f>
        <v>0</v>
      </c>
      <c r="H144" s="415">
        <f>H145</f>
        <v>0</v>
      </c>
      <c r="I144" s="415">
        <f>I145</f>
        <v>0</v>
      </c>
      <c r="J144" s="415">
        <f>J145</f>
        <v>0</v>
      </c>
      <c r="K144" s="416">
        <f>K145</f>
        <v>0</v>
      </c>
    </row>
    <row r="145" spans="1:11">
      <c r="A145" s="417">
        <v>2</v>
      </c>
      <c r="B145" s="418">
        <v>2</v>
      </c>
      <c r="C145" s="418">
        <v>8</v>
      </c>
      <c r="D145" s="418">
        <v>1</v>
      </c>
      <c r="E145" s="418" t="s">
        <v>1460</v>
      </c>
      <c r="F145" s="419" t="s">
        <v>1563</v>
      </c>
      <c r="G145" s="420"/>
      <c r="H145" s="420"/>
      <c r="I145" s="420"/>
      <c r="J145" s="421">
        <f>SUBTOTAL(9,G145:I145)</f>
        <v>0</v>
      </c>
      <c r="K145" s="422">
        <f>IFERROR(J145/$J$18*100,"0.00")</f>
        <v>0</v>
      </c>
    </row>
    <row r="146" spans="1:11">
      <c r="A146" s="412">
        <v>2</v>
      </c>
      <c r="B146" s="413">
        <v>2</v>
      </c>
      <c r="C146" s="413">
        <v>8</v>
      </c>
      <c r="D146" s="413">
        <v>2</v>
      </c>
      <c r="E146" s="413"/>
      <c r="F146" s="429" t="s">
        <v>1564</v>
      </c>
      <c r="G146" s="415">
        <f>G147</f>
        <v>90000</v>
      </c>
      <c r="H146" s="415">
        <f>H147</f>
        <v>0</v>
      </c>
      <c r="I146" s="415">
        <f>I147</f>
        <v>0</v>
      </c>
      <c r="J146" s="415">
        <f>J147</f>
        <v>90000</v>
      </c>
      <c r="K146" s="416">
        <f>K147</f>
        <v>3.1338138514572234E-2</v>
      </c>
    </row>
    <row r="147" spans="1:11">
      <c r="A147" s="417">
        <v>2</v>
      </c>
      <c r="B147" s="418">
        <v>2</v>
      </c>
      <c r="C147" s="418">
        <v>8</v>
      </c>
      <c r="D147" s="418">
        <v>2</v>
      </c>
      <c r="E147" s="418" t="s">
        <v>1460</v>
      </c>
      <c r="F147" s="419" t="s">
        <v>1565</v>
      </c>
      <c r="G147" s="420">
        <v>90000</v>
      </c>
      <c r="H147" s="420"/>
      <c r="I147" s="420"/>
      <c r="J147" s="421">
        <f>SUBTOTAL(9,G147:I147)</f>
        <v>90000</v>
      </c>
      <c r="K147" s="422">
        <f>IFERROR(J147/$J$18*100,"0.00")</f>
        <v>3.1338138514572234E-2</v>
      </c>
    </row>
    <row r="148" spans="1:11">
      <c r="A148" s="412">
        <v>2</v>
      </c>
      <c r="B148" s="413">
        <v>2</v>
      </c>
      <c r="C148" s="413">
        <v>8</v>
      </c>
      <c r="D148" s="413">
        <v>4</v>
      </c>
      <c r="E148" s="413"/>
      <c r="F148" s="429" t="s">
        <v>1566</v>
      </c>
      <c r="G148" s="415">
        <f>G149</f>
        <v>0</v>
      </c>
      <c r="H148" s="415">
        <f>H149</f>
        <v>0</v>
      </c>
      <c r="I148" s="415">
        <f>I149</f>
        <v>0</v>
      </c>
      <c r="J148" s="415">
        <f>J149</f>
        <v>0</v>
      </c>
      <c r="K148" s="416">
        <f>K149</f>
        <v>0</v>
      </c>
    </row>
    <row r="149" spans="1:11">
      <c r="A149" s="417">
        <v>2</v>
      </c>
      <c r="B149" s="418">
        <v>2</v>
      </c>
      <c r="C149" s="418">
        <v>8</v>
      </c>
      <c r="D149" s="418">
        <v>4</v>
      </c>
      <c r="E149" s="418" t="s">
        <v>1460</v>
      </c>
      <c r="F149" s="419" t="s">
        <v>1566</v>
      </c>
      <c r="G149" s="420"/>
      <c r="H149" s="420"/>
      <c r="I149" s="420"/>
      <c r="J149" s="421">
        <f>SUBTOTAL(9,G149:I149)</f>
        <v>0</v>
      </c>
      <c r="K149" s="422">
        <f>IFERROR(J149/$J$18*100,"0.00")</f>
        <v>0</v>
      </c>
    </row>
    <row r="150" spans="1:11">
      <c r="A150" s="412">
        <v>2</v>
      </c>
      <c r="B150" s="413">
        <v>2</v>
      </c>
      <c r="C150" s="413">
        <v>8</v>
      </c>
      <c r="D150" s="413">
        <v>5</v>
      </c>
      <c r="E150" s="413"/>
      <c r="F150" s="429" t="s">
        <v>1567</v>
      </c>
      <c r="G150" s="415">
        <f>SUM(G151:G153)</f>
        <v>0</v>
      </c>
      <c r="H150" s="415">
        <f>SUM(H151:H153)</f>
        <v>0</v>
      </c>
      <c r="I150" s="415">
        <f>SUM(I151:I153)</f>
        <v>0</v>
      </c>
      <c r="J150" s="415">
        <f>SUM(J151:J153)</f>
        <v>0</v>
      </c>
      <c r="K150" s="416">
        <f>SUM(K151:K153)</f>
        <v>0</v>
      </c>
    </row>
    <row r="151" spans="1:11">
      <c r="A151" s="417">
        <v>2</v>
      </c>
      <c r="B151" s="418">
        <v>2</v>
      </c>
      <c r="C151" s="418">
        <v>8</v>
      </c>
      <c r="D151" s="418">
        <v>5</v>
      </c>
      <c r="E151" s="418" t="s">
        <v>1460</v>
      </c>
      <c r="F151" s="419" t="s">
        <v>1568</v>
      </c>
      <c r="G151" s="420"/>
      <c r="H151" s="420"/>
      <c r="I151" s="420"/>
      <c r="J151" s="421">
        <f>SUBTOTAL(9,G151:I151)</f>
        <v>0</v>
      </c>
      <c r="K151" s="422">
        <f>IFERROR(J151/$J$18*100,"0.00")</f>
        <v>0</v>
      </c>
    </row>
    <row r="152" spans="1:11">
      <c r="A152" s="417">
        <v>2</v>
      </c>
      <c r="B152" s="418">
        <v>2</v>
      </c>
      <c r="C152" s="418">
        <v>8</v>
      </c>
      <c r="D152" s="418">
        <v>5</v>
      </c>
      <c r="E152" s="418" t="s">
        <v>1462</v>
      </c>
      <c r="F152" s="419" t="s">
        <v>1569</v>
      </c>
      <c r="G152" s="420"/>
      <c r="H152" s="420"/>
      <c r="I152" s="420"/>
      <c r="J152" s="421">
        <f>SUBTOTAL(9,G152:I152)</f>
        <v>0</v>
      </c>
      <c r="K152" s="422">
        <f>IFERROR(J152/$J$18*100,"0.00")</f>
        <v>0</v>
      </c>
    </row>
    <row r="153" spans="1:11">
      <c r="A153" s="417">
        <v>2</v>
      </c>
      <c r="B153" s="418">
        <v>2</v>
      </c>
      <c r="C153" s="418">
        <v>8</v>
      </c>
      <c r="D153" s="418">
        <v>5</v>
      </c>
      <c r="E153" s="418" t="s">
        <v>1469</v>
      </c>
      <c r="F153" s="419" t="s">
        <v>1570</v>
      </c>
      <c r="G153" s="420"/>
      <c r="H153" s="420"/>
      <c r="I153" s="420"/>
      <c r="J153" s="421">
        <f>SUBTOTAL(9,G153:I153)</f>
        <v>0</v>
      </c>
      <c r="K153" s="422">
        <f>IFERROR(J153/$J$18*100,"0.00")</f>
        <v>0</v>
      </c>
    </row>
    <row r="154" spans="1:11">
      <c r="A154" s="412">
        <v>2</v>
      </c>
      <c r="B154" s="413">
        <v>2</v>
      </c>
      <c r="C154" s="413">
        <v>8</v>
      </c>
      <c r="D154" s="413">
        <v>6</v>
      </c>
      <c r="E154" s="413"/>
      <c r="F154" s="429" t="s">
        <v>1571</v>
      </c>
      <c r="G154" s="415">
        <f>SUM(G155:G156)</f>
        <v>0</v>
      </c>
      <c r="H154" s="415">
        <f>SUM(H155:H156)</f>
        <v>0</v>
      </c>
      <c r="I154" s="415">
        <f>SUM(I155:I156)</f>
        <v>0</v>
      </c>
      <c r="J154" s="415">
        <f>SUM(J155:J156)</f>
        <v>0</v>
      </c>
      <c r="K154" s="416">
        <f>SUM(K155:K156)</f>
        <v>0</v>
      </c>
    </row>
    <row r="155" spans="1:11">
      <c r="A155" s="417">
        <v>2</v>
      </c>
      <c r="B155" s="418">
        <v>2</v>
      </c>
      <c r="C155" s="418">
        <v>8</v>
      </c>
      <c r="D155" s="418">
        <v>6</v>
      </c>
      <c r="E155" s="418" t="s">
        <v>1460</v>
      </c>
      <c r="F155" s="419" t="s">
        <v>1572</v>
      </c>
      <c r="G155" s="420"/>
      <c r="H155" s="420"/>
      <c r="I155" s="420"/>
      <c r="J155" s="421">
        <f>SUBTOTAL(9,G155:I155)</f>
        <v>0</v>
      </c>
      <c r="K155" s="422">
        <f>IFERROR(J155/$J$18*100,"0.00")</f>
        <v>0</v>
      </c>
    </row>
    <row r="156" spans="1:11">
      <c r="A156" s="417">
        <v>2</v>
      </c>
      <c r="B156" s="418">
        <v>2</v>
      </c>
      <c r="C156" s="418">
        <v>8</v>
      </c>
      <c r="D156" s="418">
        <v>6</v>
      </c>
      <c r="E156" s="418" t="s">
        <v>1462</v>
      </c>
      <c r="F156" s="419" t="s">
        <v>1573</v>
      </c>
      <c r="G156" s="420"/>
      <c r="H156" s="420"/>
      <c r="I156" s="420"/>
      <c r="J156" s="421">
        <f>SUBTOTAL(9,G156:I156)</f>
        <v>0</v>
      </c>
      <c r="K156" s="422">
        <f>IFERROR(J156/$J$18*100,"0.00")</f>
        <v>0</v>
      </c>
    </row>
    <row r="157" spans="1:11">
      <c r="A157" s="412">
        <v>2</v>
      </c>
      <c r="B157" s="413">
        <v>2</v>
      </c>
      <c r="C157" s="413">
        <v>8</v>
      </c>
      <c r="D157" s="413">
        <v>7</v>
      </c>
      <c r="E157" s="413"/>
      <c r="F157" s="429" t="s">
        <v>1574</v>
      </c>
      <c r="G157" s="415">
        <f>SUM(G158:G163)</f>
        <v>0</v>
      </c>
      <c r="H157" s="415">
        <f>SUM(H158:H163)</f>
        <v>0</v>
      </c>
      <c r="I157" s="415">
        <f>SUM(I158:I163)</f>
        <v>0</v>
      </c>
      <c r="J157" s="415">
        <f>SUM(J158:J163)</f>
        <v>0</v>
      </c>
      <c r="K157" s="416">
        <f>SUM(K158:K163)</f>
        <v>0</v>
      </c>
    </row>
    <row r="158" spans="1:11">
      <c r="A158" s="417">
        <v>2</v>
      </c>
      <c r="B158" s="418">
        <v>2</v>
      </c>
      <c r="C158" s="418">
        <v>8</v>
      </c>
      <c r="D158" s="418">
        <v>7</v>
      </c>
      <c r="E158" s="418" t="s">
        <v>1460</v>
      </c>
      <c r="F158" s="419" t="s">
        <v>1574</v>
      </c>
      <c r="G158" s="420"/>
      <c r="H158" s="420"/>
      <c r="I158" s="420"/>
      <c r="J158" s="421">
        <f t="shared" ref="J158:J163" si="6">SUBTOTAL(9,G158:I158)</f>
        <v>0</v>
      </c>
      <c r="K158" s="422">
        <f t="shared" ref="K158:K163" si="7">IFERROR(J158/$J$18*100,"0.00")</f>
        <v>0</v>
      </c>
    </row>
    <row r="159" spans="1:11">
      <c r="A159" s="417">
        <v>2</v>
      </c>
      <c r="B159" s="418">
        <v>2</v>
      </c>
      <c r="C159" s="418">
        <v>8</v>
      </c>
      <c r="D159" s="418">
        <v>7</v>
      </c>
      <c r="E159" s="418" t="s">
        <v>1462</v>
      </c>
      <c r="F159" s="419" t="s">
        <v>1575</v>
      </c>
      <c r="G159" s="420"/>
      <c r="H159" s="420"/>
      <c r="I159" s="420"/>
      <c r="J159" s="421">
        <f t="shared" si="6"/>
        <v>0</v>
      </c>
      <c r="K159" s="422">
        <f t="shared" si="7"/>
        <v>0</v>
      </c>
    </row>
    <row r="160" spans="1:11">
      <c r="A160" s="417">
        <v>2</v>
      </c>
      <c r="B160" s="418">
        <v>2</v>
      </c>
      <c r="C160" s="418">
        <v>8</v>
      </c>
      <c r="D160" s="418">
        <v>7</v>
      </c>
      <c r="E160" s="418" t="s">
        <v>1469</v>
      </c>
      <c r="F160" s="419" t="s">
        <v>1576</v>
      </c>
      <c r="G160" s="420"/>
      <c r="H160" s="420"/>
      <c r="I160" s="420"/>
      <c r="J160" s="421">
        <f t="shared" si="6"/>
        <v>0</v>
      </c>
      <c r="K160" s="422">
        <f t="shared" si="7"/>
        <v>0</v>
      </c>
    </row>
    <row r="161" spans="1:11">
      <c r="A161" s="417">
        <v>2</v>
      </c>
      <c r="B161" s="418">
        <v>2</v>
      </c>
      <c r="C161" s="418">
        <v>8</v>
      </c>
      <c r="D161" s="418">
        <v>7</v>
      </c>
      <c r="E161" s="418" t="s">
        <v>1484</v>
      </c>
      <c r="F161" s="419" t="s">
        <v>1577</v>
      </c>
      <c r="G161" s="420"/>
      <c r="H161" s="420"/>
      <c r="I161" s="420"/>
      <c r="J161" s="421">
        <f t="shared" si="6"/>
        <v>0</v>
      </c>
      <c r="K161" s="422">
        <f t="shared" si="7"/>
        <v>0</v>
      </c>
    </row>
    <row r="162" spans="1:11">
      <c r="A162" s="417">
        <v>2</v>
      </c>
      <c r="B162" s="418">
        <v>2</v>
      </c>
      <c r="C162" s="418">
        <v>8</v>
      </c>
      <c r="D162" s="418">
        <v>7</v>
      </c>
      <c r="E162" s="418" t="s">
        <v>1464</v>
      </c>
      <c r="F162" s="419" t="s">
        <v>1578</v>
      </c>
      <c r="G162" s="420"/>
      <c r="H162" s="420"/>
      <c r="I162" s="420"/>
      <c r="J162" s="421">
        <f t="shared" si="6"/>
        <v>0</v>
      </c>
      <c r="K162" s="422">
        <f t="shared" si="7"/>
        <v>0</v>
      </c>
    </row>
    <row r="163" spans="1:11">
      <c r="A163" s="417">
        <v>2</v>
      </c>
      <c r="B163" s="418">
        <v>2</v>
      </c>
      <c r="C163" s="418">
        <v>8</v>
      </c>
      <c r="D163" s="418">
        <v>7</v>
      </c>
      <c r="E163" s="418" t="s">
        <v>1466</v>
      </c>
      <c r="F163" s="419" t="s">
        <v>1579</v>
      </c>
      <c r="G163" s="420"/>
      <c r="H163" s="420"/>
      <c r="I163" s="420"/>
      <c r="J163" s="421">
        <f t="shared" si="6"/>
        <v>0</v>
      </c>
      <c r="K163" s="422">
        <f t="shared" si="7"/>
        <v>0</v>
      </c>
    </row>
    <row r="164" spans="1:11">
      <c r="A164" s="412">
        <v>2</v>
      </c>
      <c r="B164" s="413">
        <v>2</v>
      </c>
      <c r="C164" s="413">
        <v>8</v>
      </c>
      <c r="D164" s="413">
        <v>8</v>
      </c>
      <c r="E164" s="413"/>
      <c r="F164" s="429" t="s">
        <v>1580</v>
      </c>
      <c r="G164" s="415">
        <f>SUM(G165:G166)</f>
        <v>0</v>
      </c>
      <c r="H164" s="415">
        <f>SUM(H165:H166)</f>
        <v>0</v>
      </c>
      <c r="I164" s="415">
        <f>SUM(I165:I166)</f>
        <v>0</v>
      </c>
      <c r="J164" s="415">
        <f>SUM(J165:J166)</f>
        <v>0</v>
      </c>
      <c r="K164" s="416">
        <f>SUM(K165:K166)</f>
        <v>0</v>
      </c>
    </row>
    <row r="165" spans="1:11">
      <c r="A165" s="417">
        <v>2</v>
      </c>
      <c r="B165" s="418">
        <v>2</v>
      </c>
      <c r="C165" s="418">
        <v>8</v>
      </c>
      <c r="D165" s="418">
        <v>8</v>
      </c>
      <c r="E165" s="418" t="s">
        <v>1460</v>
      </c>
      <c r="F165" s="419" t="s">
        <v>1581</v>
      </c>
      <c r="G165" s="420"/>
      <c r="H165" s="420"/>
      <c r="I165" s="420"/>
      <c r="J165" s="421">
        <f>SUBTOTAL(9,G165:I165)</f>
        <v>0</v>
      </c>
      <c r="K165" s="422">
        <f>IFERROR(J165/$J$18*100,"0.00")</f>
        <v>0</v>
      </c>
    </row>
    <row r="166" spans="1:11">
      <c r="A166" s="417">
        <v>2</v>
      </c>
      <c r="B166" s="418">
        <v>2</v>
      </c>
      <c r="C166" s="418">
        <v>8</v>
      </c>
      <c r="D166" s="418">
        <v>8</v>
      </c>
      <c r="E166" s="418" t="s">
        <v>1462</v>
      </c>
      <c r="F166" s="419" t="s">
        <v>1582</v>
      </c>
      <c r="G166" s="420"/>
      <c r="H166" s="420"/>
      <c r="I166" s="420"/>
      <c r="J166" s="421">
        <f>SUBTOTAL(9,G166:I166)</f>
        <v>0</v>
      </c>
      <c r="K166" s="422">
        <f>IFERROR(J166/$J$18*100,"0.00")</f>
        <v>0</v>
      </c>
    </row>
    <row r="167" spans="1:11">
      <c r="A167" s="412">
        <v>2</v>
      </c>
      <c r="B167" s="413">
        <v>2</v>
      </c>
      <c r="C167" s="413">
        <v>9</v>
      </c>
      <c r="D167" s="413">
        <v>2</v>
      </c>
      <c r="E167" s="418"/>
      <c r="F167" s="429" t="s">
        <v>1583</v>
      </c>
      <c r="G167" s="415">
        <f>+G168+G169</f>
        <v>0</v>
      </c>
      <c r="H167" s="415">
        <f>+H168+H169</f>
        <v>0</v>
      </c>
      <c r="I167" s="415">
        <f>+I168+I169</f>
        <v>0</v>
      </c>
      <c r="J167" s="415">
        <f>+J168+J169</f>
        <v>0</v>
      </c>
      <c r="K167" s="424">
        <f>+K169</f>
        <v>0</v>
      </c>
    </row>
    <row r="168" spans="1:11">
      <c r="A168" s="417">
        <v>2</v>
      </c>
      <c r="B168" s="418">
        <v>2</v>
      </c>
      <c r="C168" s="418">
        <v>9</v>
      </c>
      <c r="D168" s="418">
        <v>2</v>
      </c>
      <c r="E168" s="418" t="s">
        <v>1420</v>
      </c>
      <c r="F168" s="419" t="s">
        <v>1583</v>
      </c>
      <c r="G168" s="435"/>
      <c r="H168" s="435"/>
      <c r="I168" s="435"/>
      <c r="J168" s="435">
        <f>SUBTOTAL(9,G168:I168)</f>
        <v>0</v>
      </c>
      <c r="K168" s="422">
        <f>IFERROR(J168/$J$18*100,"0.00")</f>
        <v>0</v>
      </c>
    </row>
    <row r="169" spans="1:11">
      <c r="A169" s="417">
        <v>2</v>
      </c>
      <c r="B169" s="418">
        <v>2</v>
      </c>
      <c r="C169" s="418">
        <v>9</v>
      </c>
      <c r="D169" s="418">
        <v>2</v>
      </c>
      <c r="E169" s="418" t="s">
        <v>1469</v>
      </c>
      <c r="F169" s="419" t="s">
        <v>1584</v>
      </c>
      <c r="G169" s="420"/>
      <c r="H169" s="420"/>
      <c r="I169" s="420"/>
      <c r="J169" s="435">
        <f>SUBTOTAL(9,G169:I169)</f>
        <v>0</v>
      </c>
      <c r="K169" s="422">
        <f>IFERROR(J169/$J$18*100,"0.00")</f>
        <v>0</v>
      </c>
    </row>
    <row r="170" spans="1:11">
      <c r="A170" s="404">
        <v>2</v>
      </c>
      <c r="B170" s="405">
        <v>3</v>
      </c>
      <c r="C170" s="405"/>
      <c r="D170" s="405"/>
      <c r="E170" s="405"/>
      <c r="F170" s="406" t="s">
        <v>1585</v>
      </c>
      <c r="G170" s="407">
        <f>+G171+G179+G188+G197+G200+G209+G224+G237</f>
        <v>40785000</v>
      </c>
      <c r="H170" s="407">
        <f>+H171+H179+H188+H197+H200+H209+H224+H237</f>
        <v>30900000</v>
      </c>
      <c r="I170" s="407">
        <f>+I171+I179+I188+I197+I200+I209+I224+I237</f>
        <v>0</v>
      </c>
      <c r="J170" s="407">
        <f>+J171+J179+J188+J197+J200+J209+J224+J237</f>
        <v>71685000</v>
      </c>
      <c r="K170" s="407">
        <f>+K171+K179+K188+K197+K200+K209+K224+K237</f>
        <v>24.960827326856784</v>
      </c>
    </row>
    <row r="171" spans="1:11">
      <c r="A171" s="408">
        <v>2</v>
      </c>
      <c r="B171" s="409">
        <v>3</v>
      </c>
      <c r="C171" s="409">
        <v>1</v>
      </c>
      <c r="D171" s="409"/>
      <c r="E171" s="409"/>
      <c r="F171" s="410" t="s">
        <v>1586</v>
      </c>
      <c r="G171" s="411">
        <f>+G172+G174+G177</f>
        <v>3100000</v>
      </c>
      <c r="H171" s="411">
        <f>+H172+H174+H177</f>
        <v>3000000</v>
      </c>
      <c r="I171" s="411">
        <f>+I172+I174+I177</f>
        <v>0</v>
      </c>
      <c r="J171" s="411">
        <f>+J172+J174+J177</f>
        <v>6100000</v>
      </c>
      <c r="K171" s="411">
        <f>+K172+K174+K177</f>
        <v>2.124029388209896</v>
      </c>
    </row>
    <row r="172" spans="1:11">
      <c r="A172" s="412">
        <v>2</v>
      </c>
      <c r="B172" s="413">
        <v>3</v>
      </c>
      <c r="C172" s="413">
        <v>1</v>
      </c>
      <c r="D172" s="413">
        <v>1</v>
      </c>
      <c r="E172" s="413"/>
      <c r="F172" s="429" t="s">
        <v>945</v>
      </c>
      <c r="G172" s="415">
        <f>+G173</f>
        <v>3100000</v>
      </c>
      <c r="H172" s="415">
        <f>+H173</f>
        <v>3000000</v>
      </c>
      <c r="I172" s="415">
        <f>+I173</f>
        <v>0</v>
      </c>
      <c r="J172" s="415">
        <f>+J173</f>
        <v>6100000</v>
      </c>
      <c r="K172" s="416">
        <f>+K173</f>
        <v>2.124029388209896</v>
      </c>
    </row>
    <row r="173" spans="1:11">
      <c r="A173" s="417">
        <v>2</v>
      </c>
      <c r="B173" s="418">
        <v>3</v>
      </c>
      <c r="C173" s="418">
        <v>1</v>
      </c>
      <c r="D173" s="418">
        <v>1</v>
      </c>
      <c r="E173" s="418" t="s">
        <v>1460</v>
      </c>
      <c r="F173" s="419" t="s">
        <v>945</v>
      </c>
      <c r="G173" s="420">
        <v>3100000</v>
      </c>
      <c r="H173" s="420">
        <v>3000000</v>
      </c>
      <c r="I173" s="420"/>
      <c r="J173" s="421">
        <f>SUBTOTAL(9,G173:I173)</f>
        <v>6100000</v>
      </c>
      <c r="K173" s="422">
        <f>IFERROR(J173/$J$18*100,"0.00")</f>
        <v>2.124029388209896</v>
      </c>
    </row>
    <row r="174" spans="1:11">
      <c r="A174" s="412">
        <v>2</v>
      </c>
      <c r="B174" s="413">
        <v>3</v>
      </c>
      <c r="C174" s="413">
        <v>1</v>
      </c>
      <c r="D174" s="413">
        <v>3</v>
      </c>
      <c r="E174" s="413"/>
      <c r="F174" s="429" t="s">
        <v>1587</v>
      </c>
      <c r="G174" s="415">
        <f>SUM(G175:G176)</f>
        <v>0</v>
      </c>
      <c r="H174" s="415">
        <f>SUM(H175:H176)</f>
        <v>0</v>
      </c>
      <c r="I174" s="415">
        <f>SUM(I175:I176)</f>
        <v>0</v>
      </c>
      <c r="J174" s="415">
        <f>SUM(J175:J176)</f>
        <v>0</v>
      </c>
      <c r="K174" s="416">
        <f>SUM(K175:K176)</f>
        <v>0</v>
      </c>
    </row>
    <row r="175" spans="1:11">
      <c r="A175" s="417">
        <v>2</v>
      </c>
      <c r="B175" s="418">
        <v>3</v>
      </c>
      <c r="C175" s="418">
        <v>1</v>
      </c>
      <c r="D175" s="418">
        <v>3</v>
      </c>
      <c r="E175" s="418" t="s">
        <v>1462</v>
      </c>
      <c r="F175" s="419" t="s">
        <v>1588</v>
      </c>
      <c r="G175" s="420"/>
      <c r="H175" s="420"/>
      <c r="I175" s="420"/>
      <c r="J175" s="421">
        <f>SUBTOTAL(9,G175:I175)</f>
        <v>0</v>
      </c>
      <c r="K175" s="422">
        <f>IFERROR(J175/$J$18*100,"0.00")</f>
        <v>0</v>
      </c>
    </row>
    <row r="176" spans="1:11">
      <c r="A176" s="417">
        <v>2</v>
      </c>
      <c r="B176" s="418">
        <v>3</v>
      </c>
      <c r="C176" s="418">
        <v>1</v>
      </c>
      <c r="D176" s="418">
        <v>3</v>
      </c>
      <c r="E176" s="418" t="s">
        <v>1469</v>
      </c>
      <c r="F176" s="419" t="s">
        <v>1589</v>
      </c>
      <c r="G176" s="420"/>
      <c r="H176" s="420"/>
      <c r="I176" s="420"/>
      <c r="J176" s="421">
        <f>SUBTOTAL(9,G176:I176)</f>
        <v>0</v>
      </c>
      <c r="K176" s="422">
        <f>IFERROR(J176/$J$18*100,"0.00")</f>
        <v>0</v>
      </c>
    </row>
    <row r="177" spans="1:11">
      <c r="A177" s="412">
        <v>2</v>
      </c>
      <c r="B177" s="413">
        <v>3</v>
      </c>
      <c r="C177" s="413">
        <v>1</v>
      </c>
      <c r="D177" s="413">
        <v>4</v>
      </c>
      <c r="E177" s="413"/>
      <c r="F177" s="429" t="s">
        <v>1590</v>
      </c>
      <c r="G177" s="434">
        <f>+G178</f>
        <v>0</v>
      </c>
      <c r="H177" s="434">
        <f>+H178</f>
        <v>0</v>
      </c>
      <c r="I177" s="434">
        <f>+I178</f>
        <v>0</v>
      </c>
      <c r="J177" s="434">
        <f>+J178</f>
        <v>0</v>
      </c>
      <c r="K177" s="424">
        <f>+K178</f>
        <v>0</v>
      </c>
    </row>
    <row r="178" spans="1:11">
      <c r="A178" s="417">
        <v>2</v>
      </c>
      <c r="B178" s="418">
        <v>3</v>
      </c>
      <c r="C178" s="418">
        <v>1</v>
      </c>
      <c r="D178" s="418">
        <v>4</v>
      </c>
      <c r="E178" s="418" t="s">
        <v>1460</v>
      </c>
      <c r="F178" s="419" t="s">
        <v>1590</v>
      </c>
      <c r="G178" s="420"/>
      <c r="H178" s="420"/>
      <c r="I178" s="420"/>
      <c r="J178" s="421">
        <f>SUBTOTAL(9,G178:I178)</f>
        <v>0</v>
      </c>
      <c r="K178" s="422">
        <f>IFERROR(J178/$J$18*100,"0.00")</f>
        <v>0</v>
      </c>
    </row>
    <row r="179" spans="1:11">
      <c r="A179" s="408">
        <v>2</v>
      </c>
      <c r="B179" s="409">
        <v>3</v>
      </c>
      <c r="C179" s="409">
        <v>2</v>
      </c>
      <c r="D179" s="409"/>
      <c r="E179" s="409"/>
      <c r="F179" s="410" t="s">
        <v>1591</v>
      </c>
      <c r="G179" s="411">
        <f>+G180+G182+G184+G186</f>
        <v>0</v>
      </c>
      <c r="H179" s="411">
        <f>+H180+H182+H184+H186</f>
        <v>1500000</v>
      </c>
      <c r="I179" s="411">
        <f>+I180+I182+I184+I186</f>
        <v>0</v>
      </c>
      <c r="J179" s="411">
        <f>+J180+J182+J184+J186</f>
        <v>1500000</v>
      </c>
      <c r="K179" s="430">
        <f>+K180+K182+K184+K186</f>
        <v>0.52230230857620397</v>
      </c>
    </row>
    <row r="180" spans="1:11">
      <c r="A180" s="412">
        <v>2</v>
      </c>
      <c r="B180" s="413">
        <v>3</v>
      </c>
      <c r="C180" s="413">
        <v>2</v>
      </c>
      <c r="D180" s="413">
        <v>1</v>
      </c>
      <c r="E180" s="413"/>
      <c r="F180" s="429" t="s">
        <v>1592</v>
      </c>
      <c r="G180" s="434">
        <f>+G181</f>
        <v>0</v>
      </c>
      <c r="H180" s="434">
        <f>+H181</f>
        <v>0</v>
      </c>
      <c r="I180" s="434">
        <f>+I181</f>
        <v>0</v>
      </c>
      <c r="J180" s="434">
        <f>+J181</f>
        <v>0</v>
      </c>
      <c r="K180" s="424">
        <f>+K181</f>
        <v>0</v>
      </c>
    </row>
    <row r="181" spans="1:11">
      <c r="A181" s="417">
        <v>2</v>
      </c>
      <c r="B181" s="418">
        <v>3</v>
      </c>
      <c r="C181" s="418">
        <v>2</v>
      </c>
      <c r="D181" s="418">
        <v>1</v>
      </c>
      <c r="E181" s="418" t="s">
        <v>1460</v>
      </c>
      <c r="F181" s="419" t="s">
        <v>1592</v>
      </c>
      <c r="G181" s="420"/>
      <c r="H181" s="420"/>
      <c r="I181" s="420"/>
      <c r="J181" s="421">
        <f>SUBTOTAL(9,G181:I181)</f>
        <v>0</v>
      </c>
      <c r="K181" s="422">
        <f>IFERROR(J181/$J$18*100,"0.00")</f>
        <v>0</v>
      </c>
    </row>
    <row r="182" spans="1:11">
      <c r="A182" s="412">
        <v>2</v>
      </c>
      <c r="B182" s="413">
        <v>3</v>
      </c>
      <c r="C182" s="413">
        <v>2</v>
      </c>
      <c r="D182" s="413">
        <v>2</v>
      </c>
      <c r="E182" s="413"/>
      <c r="F182" s="429" t="s">
        <v>1593</v>
      </c>
      <c r="G182" s="434">
        <f>+G183</f>
        <v>0</v>
      </c>
      <c r="H182" s="434">
        <f>+H183</f>
        <v>0</v>
      </c>
      <c r="I182" s="434">
        <f>+I183</f>
        <v>0</v>
      </c>
      <c r="J182" s="434">
        <f>+J183</f>
        <v>0</v>
      </c>
      <c r="K182" s="424">
        <f>+K183</f>
        <v>0</v>
      </c>
    </row>
    <row r="183" spans="1:11">
      <c r="A183" s="417">
        <v>2</v>
      </c>
      <c r="B183" s="418">
        <v>3</v>
      </c>
      <c r="C183" s="418">
        <v>2</v>
      </c>
      <c r="D183" s="418">
        <v>2</v>
      </c>
      <c r="E183" s="418" t="s">
        <v>1460</v>
      </c>
      <c r="F183" s="419" t="s">
        <v>1593</v>
      </c>
      <c r="G183" s="420"/>
      <c r="H183" s="420"/>
      <c r="I183" s="420"/>
      <c r="J183" s="421">
        <f>SUBTOTAL(9,G183:I183)</f>
        <v>0</v>
      </c>
      <c r="K183" s="422">
        <f>IFERROR(J183/$J$18*100,"0.00")</f>
        <v>0</v>
      </c>
    </row>
    <row r="184" spans="1:11">
      <c r="A184" s="412">
        <v>2</v>
      </c>
      <c r="B184" s="413">
        <v>3</v>
      </c>
      <c r="C184" s="413">
        <v>2</v>
      </c>
      <c r="D184" s="413">
        <v>3</v>
      </c>
      <c r="E184" s="413"/>
      <c r="F184" s="429" t="s">
        <v>1594</v>
      </c>
      <c r="G184" s="434">
        <f>+G185</f>
        <v>0</v>
      </c>
      <c r="H184" s="434">
        <f>+H185</f>
        <v>1500000</v>
      </c>
      <c r="I184" s="434">
        <f>+I185</f>
        <v>0</v>
      </c>
      <c r="J184" s="434">
        <f>+J185</f>
        <v>1500000</v>
      </c>
      <c r="K184" s="424">
        <f>+K185</f>
        <v>0.52230230857620397</v>
      </c>
    </row>
    <row r="185" spans="1:11">
      <c r="A185" s="417">
        <v>2</v>
      </c>
      <c r="B185" s="418">
        <v>3</v>
      </c>
      <c r="C185" s="418">
        <v>2</v>
      </c>
      <c r="D185" s="418">
        <v>3</v>
      </c>
      <c r="E185" s="418" t="s">
        <v>1460</v>
      </c>
      <c r="F185" s="419" t="s">
        <v>1594</v>
      </c>
      <c r="G185" s="420"/>
      <c r="H185" s="420">
        <v>1500000</v>
      </c>
      <c r="I185" s="420"/>
      <c r="J185" s="421">
        <f>SUBTOTAL(9,G185:I185)</f>
        <v>1500000</v>
      </c>
      <c r="K185" s="422">
        <f>IFERROR(J185/$J$18*100,"0.00")</f>
        <v>0.52230230857620397</v>
      </c>
    </row>
    <row r="186" spans="1:11">
      <c r="A186" s="412">
        <v>2</v>
      </c>
      <c r="B186" s="413">
        <v>3</v>
      </c>
      <c r="C186" s="413">
        <v>2</v>
      </c>
      <c r="D186" s="413">
        <v>4</v>
      </c>
      <c r="E186" s="413"/>
      <c r="F186" s="429" t="s">
        <v>1595</v>
      </c>
      <c r="G186" s="434">
        <f>+G187</f>
        <v>0</v>
      </c>
      <c r="H186" s="434">
        <f>+H187</f>
        <v>0</v>
      </c>
      <c r="I186" s="434">
        <f>+I187</f>
        <v>0</v>
      </c>
      <c r="J186" s="434">
        <f>+J187</f>
        <v>0</v>
      </c>
      <c r="K186" s="424">
        <f>+K187</f>
        <v>0</v>
      </c>
    </row>
    <row r="187" spans="1:11">
      <c r="A187" s="417">
        <v>2</v>
      </c>
      <c r="B187" s="418">
        <v>3</v>
      </c>
      <c r="C187" s="418">
        <v>2</v>
      </c>
      <c r="D187" s="418">
        <v>4</v>
      </c>
      <c r="E187" s="418" t="s">
        <v>1460</v>
      </c>
      <c r="F187" s="419" t="s">
        <v>1595</v>
      </c>
      <c r="G187" s="420"/>
      <c r="H187" s="420"/>
      <c r="I187" s="420"/>
      <c r="J187" s="421">
        <f>SUBTOTAL(9,G187:I187)</f>
        <v>0</v>
      </c>
      <c r="K187" s="422">
        <f>IFERROR(J187/$J$18*100,"0.00")</f>
        <v>0</v>
      </c>
    </row>
    <row r="188" spans="1:11">
      <c r="A188" s="408">
        <v>2</v>
      </c>
      <c r="B188" s="409">
        <v>3</v>
      </c>
      <c r="C188" s="409">
        <v>3</v>
      </c>
      <c r="D188" s="409"/>
      <c r="E188" s="409"/>
      <c r="F188" s="410" t="s">
        <v>1596</v>
      </c>
      <c r="G188" s="411">
        <f>+G189+G191+G193+G195</f>
        <v>0</v>
      </c>
      <c r="H188" s="411">
        <f>+H189+H191+H193+H195</f>
        <v>2100000</v>
      </c>
      <c r="I188" s="411">
        <f>+I189+I191+I193+I195</f>
        <v>0</v>
      </c>
      <c r="J188" s="411">
        <f>+J189+J191+J193+J195</f>
        <v>2100000</v>
      </c>
      <c r="K188" s="411">
        <f>+K189+K191+K193+K195</f>
        <v>0.73122323200668549</v>
      </c>
    </row>
    <row r="189" spans="1:11">
      <c r="A189" s="412">
        <v>2</v>
      </c>
      <c r="B189" s="413">
        <v>3</v>
      </c>
      <c r="C189" s="413">
        <v>3</v>
      </c>
      <c r="D189" s="413">
        <v>1</v>
      </c>
      <c r="E189" s="413"/>
      <c r="F189" s="429" t="s">
        <v>1597</v>
      </c>
      <c r="G189" s="415">
        <f>G190</f>
        <v>0</v>
      </c>
      <c r="H189" s="415">
        <f>H190</f>
        <v>0</v>
      </c>
      <c r="I189" s="415">
        <f>I190</f>
        <v>0</v>
      </c>
      <c r="J189" s="415">
        <f>J190</f>
        <v>0</v>
      </c>
      <c r="K189" s="416">
        <f>K190</f>
        <v>0</v>
      </c>
    </row>
    <row r="190" spans="1:11">
      <c r="A190" s="417">
        <v>2</v>
      </c>
      <c r="B190" s="418">
        <v>3</v>
      </c>
      <c r="C190" s="418">
        <v>3</v>
      </c>
      <c r="D190" s="418">
        <v>1</v>
      </c>
      <c r="E190" s="418" t="s">
        <v>1460</v>
      </c>
      <c r="F190" s="419" t="s">
        <v>1597</v>
      </c>
      <c r="G190" s="420"/>
      <c r="H190" s="420"/>
      <c r="I190" s="420"/>
      <c r="J190" s="421">
        <f>SUBTOTAL(9,G190:I190)</f>
        <v>0</v>
      </c>
      <c r="K190" s="422">
        <f>IFERROR(J190/$J$18*100,"0.00")</f>
        <v>0</v>
      </c>
    </row>
    <row r="191" spans="1:11">
      <c r="A191" s="412">
        <v>2</v>
      </c>
      <c r="B191" s="413">
        <v>3</v>
      </c>
      <c r="C191" s="413">
        <v>3</v>
      </c>
      <c r="D191" s="413">
        <v>2</v>
      </c>
      <c r="E191" s="413"/>
      <c r="F191" s="429" t="s">
        <v>1598</v>
      </c>
      <c r="G191" s="434">
        <f>+G192</f>
        <v>0</v>
      </c>
      <c r="H191" s="434">
        <f>+H192</f>
        <v>2100000</v>
      </c>
      <c r="I191" s="434">
        <f>+I192</f>
        <v>0</v>
      </c>
      <c r="J191" s="434">
        <f>+J192</f>
        <v>2100000</v>
      </c>
      <c r="K191" s="424">
        <f>+K192</f>
        <v>0.73122323200668549</v>
      </c>
    </row>
    <row r="192" spans="1:11">
      <c r="A192" s="417">
        <v>2</v>
      </c>
      <c r="B192" s="418">
        <v>3</v>
      </c>
      <c r="C192" s="418">
        <v>3</v>
      </c>
      <c r="D192" s="418">
        <v>2</v>
      </c>
      <c r="E192" s="418" t="s">
        <v>1460</v>
      </c>
      <c r="F192" s="419" t="s">
        <v>1598</v>
      </c>
      <c r="G192" s="420"/>
      <c r="H192" s="420">
        <v>2100000</v>
      </c>
      <c r="I192" s="420"/>
      <c r="J192" s="421">
        <f>SUBTOTAL(9,G192:I192)</f>
        <v>2100000</v>
      </c>
      <c r="K192" s="422">
        <f>IFERROR(J192/$J$18*100,"0.00")</f>
        <v>0.73122323200668549</v>
      </c>
    </row>
    <row r="193" spans="1:11">
      <c r="A193" s="412">
        <v>2</v>
      </c>
      <c r="B193" s="413">
        <v>3</v>
      </c>
      <c r="C193" s="413">
        <v>3</v>
      </c>
      <c r="D193" s="413">
        <v>3</v>
      </c>
      <c r="E193" s="413"/>
      <c r="F193" s="429" t="s">
        <v>1599</v>
      </c>
      <c r="G193" s="434">
        <f>+G194</f>
        <v>0</v>
      </c>
      <c r="H193" s="434">
        <f>+H194</f>
        <v>0</v>
      </c>
      <c r="I193" s="434">
        <f>+I194</f>
        <v>0</v>
      </c>
      <c r="J193" s="434">
        <f>+J194</f>
        <v>0</v>
      </c>
      <c r="K193" s="424">
        <f>+K194</f>
        <v>0</v>
      </c>
    </row>
    <row r="194" spans="1:11">
      <c r="A194" s="417">
        <v>2</v>
      </c>
      <c r="B194" s="418">
        <v>3</v>
      </c>
      <c r="C194" s="418">
        <v>3</v>
      </c>
      <c r="D194" s="418">
        <v>3</v>
      </c>
      <c r="E194" s="418" t="s">
        <v>1460</v>
      </c>
      <c r="F194" s="419" t="s">
        <v>1599</v>
      </c>
      <c r="G194" s="420"/>
      <c r="H194" s="420"/>
      <c r="I194" s="420"/>
      <c r="J194" s="421">
        <f>SUBTOTAL(9,G194:I194)</f>
        <v>0</v>
      </c>
      <c r="K194" s="422">
        <f>IFERROR(J194/$J$18*100,"0.00")</f>
        <v>0</v>
      </c>
    </row>
    <row r="195" spans="1:11">
      <c r="A195" s="412">
        <v>2</v>
      </c>
      <c r="B195" s="413">
        <v>3</v>
      </c>
      <c r="C195" s="413">
        <v>3</v>
      </c>
      <c r="D195" s="413">
        <v>4</v>
      </c>
      <c r="E195" s="413"/>
      <c r="F195" s="429" t="s">
        <v>1600</v>
      </c>
      <c r="G195" s="434">
        <f>+G196</f>
        <v>0</v>
      </c>
      <c r="H195" s="434">
        <f>+H196</f>
        <v>0</v>
      </c>
      <c r="I195" s="434">
        <f>+I196</f>
        <v>0</v>
      </c>
      <c r="J195" s="434">
        <f>+J196</f>
        <v>0</v>
      </c>
      <c r="K195" s="424">
        <f>+K196</f>
        <v>0</v>
      </c>
    </row>
    <row r="196" spans="1:11">
      <c r="A196" s="417">
        <v>2</v>
      </c>
      <c r="B196" s="418">
        <v>3</v>
      </c>
      <c r="C196" s="418">
        <v>3</v>
      </c>
      <c r="D196" s="418">
        <v>4</v>
      </c>
      <c r="E196" s="418" t="s">
        <v>1460</v>
      </c>
      <c r="F196" s="419" t="s">
        <v>1600</v>
      </c>
      <c r="G196" s="420"/>
      <c r="H196" s="420"/>
      <c r="I196" s="420"/>
      <c r="J196" s="421">
        <f>SUBTOTAL(9,G196:I196)</f>
        <v>0</v>
      </c>
      <c r="K196" s="422">
        <f>IFERROR(J196/$J$18*100,"0.00")</f>
        <v>0</v>
      </c>
    </row>
    <row r="197" spans="1:11">
      <c r="A197" s="408">
        <v>2</v>
      </c>
      <c r="B197" s="409">
        <v>3</v>
      </c>
      <c r="C197" s="409">
        <v>4</v>
      </c>
      <c r="D197" s="409"/>
      <c r="E197" s="409"/>
      <c r="F197" s="410" t="s">
        <v>1601</v>
      </c>
      <c r="G197" s="411">
        <f t="shared" ref="G197:K198" si="8">+G198</f>
        <v>5000000</v>
      </c>
      <c r="H197" s="411">
        <f t="shared" si="8"/>
        <v>5300000</v>
      </c>
      <c r="I197" s="411">
        <f t="shared" si="8"/>
        <v>0</v>
      </c>
      <c r="J197" s="411">
        <f t="shared" si="8"/>
        <v>10300000</v>
      </c>
      <c r="K197" s="430">
        <f t="shared" si="8"/>
        <v>3.5864758522232671</v>
      </c>
    </row>
    <row r="198" spans="1:11">
      <c r="A198" s="412">
        <v>2</v>
      </c>
      <c r="B198" s="413">
        <v>3</v>
      </c>
      <c r="C198" s="413">
        <v>4</v>
      </c>
      <c r="D198" s="413">
        <v>1</v>
      </c>
      <c r="E198" s="413"/>
      <c r="F198" s="429" t="s">
        <v>1602</v>
      </c>
      <c r="G198" s="434">
        <f t="shared" si="8"/>
        <v>5000000</v>
      </c>
      <c r="H198" s="434">
        <f t="shared" si="8"/>
        <v>5300000</v>
      </c>
      <c r="I198" s="434">
        <f t="shared" si="8"/>
        <v>0</v>
      </c>
      <c r="J198" s="434">
        <f t="shared" si="8"/>
        <v>10300000</v>
      </c>
      <c r="K198" s="424">
        <f t="shared" si="8"/>
        <v>3.5864758522232671</v>
      </c>
    </row>
    <row r="199" spans="1:11">
      <c r="A199" s="417">
        <v>2</v>
      </c>
      <c r="B199" s="418">
        <v>3</v>
      </c>
      <c r="C199" s="418">
        <v>4</v>
      </c>
      <c r="D199" s="418">
        <v>1</v>
      </c>
      <c r="E199" s="418" t="s">
        <v>1460</v>
      </c>
      <c r="F199" s="419" t="s">
        <v>1602</v>
      </c>
      <c r="G199" s="420">
        <v>5000000</v>
      </c>
      <c r="H199" s="420">
        <v>5300000</v>
      </c>
      <c r="I199" s="420"/>
      <c r="J199" s="421">
        <f>SUBTOTAL(9,G199:I199)</f>
        <v>10300000</v>
      </c>
      <c r="K199" s="422">
        <f>IFERROR(J199/$J$18*100,"0.00")</f>
        <v>3.5864758522232671</v>
      </c>
    </row>
    <row r="200" spans="1:11">
      <c r="A200" s="408">
        <v>2</v>
      </c>
      <c r="B200" s="409">
        <v>3</v>
      </c>
      <c r="C200" s="409">
        <v>5</v>
      </c>
      <c r="D200" s="409"/>
      <c r="E200" s="409"/>
      <c r="F200" s="410" t="s">
        <v>1603</v>
      </c>
      <c r="G200" s="411">
        <f>+G201+G203+G205+G207</f>
        <v>0</v>
      </c>
      <c r="H200" s="411">
        <f>+H201+H203+H205+H207</f>
        <v>2400000</v>
      </c>
      <c r="I200" s="411">
        <f>+I201+I203+I205+I207</f>
        <v>0</v>
      </c>
      <c r="J200" s="411">
        <f>+J201+J203+J205+J207</f>
        <v>2400000</v>
      </c>
      <c r="K200" s="411">
        <f>+K201+K203+K205+K207</f>
        <v>0.8356836937219263</v>
      </c>
    </row>
    <row r="201" spans="1:11">
      <c r="A201" s="412">
        <v>2</v>
      </c>
      <c r="B201" s="413">
        <v>3</v>
      </c>
      <c r="C201" s="413">
        <v>5</v>
      </c>
      <c r="D201" s="413">
        <v>2</v>
      </c>
      <c r="E201" s="413"/>
      <c r="F201" s="429" t="s">
        <v>1604</v>
      </c>
      <c r="G201" s="434">
        <f>+G202</f>
        <v>0</v>
      </c>
      <c r="H201" s="434">
        <f>+H202</f>
        <v>0</v>
      </c>
      <c r="I201" s="434">
        <f>+I202</f>
        <v>0</v>
      </c>
      <c r="J201" s="434">
        <f>+J202</f>
        <v>0</v>
      </c>
      <c r="K201" s="424">
        <f>+K202</f>
        <v>0</v>
      </c>
    </row>
    <row r="202" spans="1:11">
      <c r="A202" s="417">
        <v>2</v>
      </c>
      <c r="B202" s="418">
        <v>3</v>
      </c>
      <c r="C202" s="418">
        <v>5</v>
      </c>
      <c r="D202" s="418">
        <v>2</v>
      </c>
      <c r="E202" s="418" t="s">
        <v>1460</v>
      </c>
      <c r="F202" s="419" t="s">
        <v>1604</v>
      </c>
      <c r="G202" s="420"/>
      <c r="H202" s="420"/>
      <c r="I202" s="420"/>
      <c r="J202" s="421">
        <f>SUBTOTAL(9,G202:I202)</f>
        <v>0</v>
      </c>
      <c r="K202" s="422">
        <f>IFERROR(J202/$J$18*100,"0.00")</f>
        <v>0</v>
      </c>
    </row>
    <row r="203" spans="1:11">
      <c r="A203" s="412">
        <v>2</v>
      </c>
      <c r="B203" s="413">
        <v>3</v>
      </c>
      <c r="C203" s="413">
        <v>5</v>
      </c>
      <c r="D203" s="413">
        <v>3</v>
      </c>
      <c r="E203" s="413"/>
      <c r="F203" s="429" t="s">
        <v>1605</v>
      </c>
      <c r="G203" s="434">
        <f>+G204</f>
        <v>0</v>
      </c>
      <c r="H203" s="434">
        <f>+H204</f>
        <v>1400000</v>
      </c>
      <c r="I203" s="434">
        <f>+I204</f>
        <v>0</v>
      </c>
      <c r="J203" s="434">
        <f>+J204</f>
        <v>1400000</v>
      </c>
      <c r="K203" s="424">
        <f>+K204</f>
        <v>0.48748215467112366</v>
      </c>
    </row>
    <row r="204" spans="1:11">
      <c r="A204" s="417">
        <v>2</v>
      </c>
      <c r="B204" s="418">
        <v>3</v>
      </c>
      <c r="C204" s="418">
        <v>5</v>
      </c>
      <c r="D204" s="418">
        <v>3</v>
      </c>
      <c r="E204" s="418" t="s">
        <v>1460</v>
      </c>
      <c r="F204" s="419" t="s">
        <v>1605</v>
      </c>
      <c r="G204" s="420"/>
      <c r="H204" s="420">
        <v>1400000</v>
      </c>
      <c r="I204" s="420"/>
      <c r="J204" s="421">
        <f>SUBTOTAL(9,G204:I204)</f>
        <v>1400000</v>
      </c>
      <c r="K204" s="422">
        <f>IFERROR(J204/$J$18*100,"0.00")</f>
        <v>0.48748215467112366</v>
      </c>
    </row>
    <row r="205" spans="1:11">
      <c r="A205" s="412">
        <v>2</v>
      </c>
      <c r="B205" s="413">
        <v>3</v>
      </c>
      <c r="C205" s="413">
        <v>5</v>
      </c>
      <c r="D205" s="413">
        <v>4</v>
      </c>
      <c r="E205" s="413"/>
      <c r="F205" s="429" t="s">
        <v>1606</v>
      </c>
      <c r="G205" s="434">
        <f>+G206</f>
        <v>0</v>
      </c>
      <c r="H205" s="434">
        <f>+H206</f>
        <v>0</v>
      </c>
      <c r="I205" s="434">
        <f>+I206</f>
        <v>0</v>
      </c>
      <c r="J205" s="434">
        <f>+J206</f>
        <v>0</v>
      </c>
      <c r="K205" s="424">
        <f>+K206</f>
        <v>0</v>
      </c>
    </row>
    <row r="206" spans="1:11">
      <c r="A206" s="417">
        <v>2</v>
      </c>
      <c r="B206" s="418">
        <v>3</v>
      </c>
      <c r="C206" s="418">
        <v>5</v>
      </c>
      <c r="D206" s="418">
        <v>4</v>
      </c>
      <c r="E206" s="418" t="s">
        <v>1460</v>
      </c>
      <c r="F206" s="419" t="s">
        <v>1606</v>
      </c>
      <c r="G206" s="420"/>
      <c r="H206" s="420"/>
      <c r="I206" s="420"/>
      <c r="J206" s="421">
        <f>SUBTOTAL(9,G206:I206)</f>
        <v>0</v>
      </c>
      <c r="K206" s="422">
        <f>IFERROR(J206/$J$18*100,"0.00")</f>
        <v>0</v>
      </c>
    </row>
    <row r="207" spans="1:11">
      <c r="A207" s="412">
        <v>2</v>
      </c>
      <c r="B207" s="413">
        <v>3</v>
      </c>
      <c r="C207" s="413">
        <v>5</v>
      </c>
      <c r="D207" s="413">
        <v>5</v>
      </c>
      <c r="E207" s="413"/>
      <c r="F207" s="429" t="s">
        <v>1607</v>
      </c>
      <c r="G207" s="434">
        <f>+G208</f>
        <v>0</v>
      </c>
      <c r="H207" s="434">
        <f>+H208</f>
        <v>1000000</v>
      </c>
      <c r="I207" s="434">
        <f>+I208</f>
        <v>0</v>
      </c>
      <c r="J207" s="434">
        <f>+J208</f>
        <v>1000000</v>
      </c>
      <c r="K207" s="424">
        <f>+K208</f>
        <v>0.34820153905080259</v>
      </c>
    </row>
    <row r="208" spans="1:11">
      <c r="A208" s="417">
        <v>2</v>
      </c>
      <c r="B208" s="418">
        <v>3</v>
      </c>
      <c r="C208" s="418">
        <v>5</v>
      </c>
      <c r="D208" s="418">
        <v>5</v>
      </c>
      <c r="E208" s="418" t="s">
        <v>1460</v>
      </c>
      <c r="F208" s="419" t="s">
        <v>1608</v>
      </c>
      <c r="G208" s="420"/>
      <c r="H208" s="420">
        <v>1000000</v>
      </c>
      <c r="I208" s="420"/>
      <c r="J208" s="421">
        <f>SUBTOTAL(9,G208:I208)</f>
        <v>1000000</v>
      </c>
      <c r="K208" s="422">
        <f>IFERROR(J208/$J$18*100,"0.00")</f>
        <v>0.34820153905080259</v>
      </c>
    </row>
    <row r="209" spans="1:11">
      <c r="A209" s="408">
        <v>2</v>
      </c>
      <c r="B209" s="409">
        <v>3</v>
      </c>
      <c r="C209" s="409">
        <v>6</v>
      </c>
      <c r="D209" s="409"/>
      <c r="E209" s="409"/>
      <c r="F209" s="410" t="s">
        <v>1609</v>
      </c>
      <c r="G209" s="411">
        <f>+G210+G214+G218+G222</f>
        <v>0</v>
      </c>
      <c r="H209" s="411">
        <f>+H210+H214+H218+H222</f>
        <v>0</v>
      </c>
      <c r="I209" s="411">
        <f>+I210+I214+I218+I222</f>
        <v>0</v>
      </c>
      <c r="J209" s="411">
        <f>+J210+J214+J218+J222</f>
        <v>0</v>
      </c>
      <c r="K209" s="411">
        <f>+K210+K214+K218+K222</f>
        <v>0</v>
      </c>
    </row>
    <row r="210" spans="1:11">
      <c r="A210" s="412">
        <v>2</v>
      </c>
      <c r="B210" s="413">
        <v>3</v>
      </c>
      <c r="C210" s="413">
        <v>6</v>
      </c>
      <c r="D210" s="413">
        <v>1</v>
      </c>
      <c r="E210" s="413"/>
      <c r="F210" s="429" t="s">
        <v>1610</v>
      </c>
      <c r="G210" s="434">
        <f>+G211+G212+G213</f>
        <v>0</v>
      </c>
      <c r="H210" s="434">
        <f>+H211+H212+H213</f>
        <v>0</v>
      </c>
      <c r="I210" s="434">
        <f>+I211+I212+I213</f>
        <v>0</v>
      </c>
      <c r="J210" s="434">
        <f>+J211+J212+J213</f>
        <v>0</v>
      </c>
      <c r="K210" s="422">
        <f>+K211+K212+K213</f>
        <v>0</v>
      </c>
    </row>
    <row r="211" spans="1:11">
      <c r="A211" s="417">
        <v>2</v>
      </c>
      <c r="B211" s="418">
        <v>3</v>
      </c>
      <c r="C211" s="418">
        <v>6</v>
      </c>
      <c r="D211" s="418">
        <v>1</v>
      </c>
      <c r="E211" s="418" t="s">
        <v>1460</v>
      </c>
      <c r="F211" s="419" t="s">
        <v>1611</v>
      </c>
      <c r="G211" s="420"/>
      <c r="H211" s="420"/>
      <c r="I211" s="420"/>
      <c r="J211" s="421">
        <f>SUBTOTAL(9,G211:I211)</f>
        <v>0</v>
      </c>
      <c r="K211" s="422">
        <f>IFERROR(J211/$J$18*100,"0.00")</f>
        <v>0</v>
      </c>
    </row>
    <row r="212" spans="1:11">
      <c r="A212" s="417">
        <v>2</v>
      </c>
      <c r="B212" s="418">
        <v>3</v>
      </c>
      <c r="C212" s="418">
        <v>6</v>
      </c>
      <c r="D212" s="418">
        <v>1</v>
      </c>
      <c r="E212" s="418" t="s">
        <v>1462</v>
      </c>
      <c r="F212" s="419" t="s">
        <v>1612</v>
      </c>
      <c r="G212" s="420"/>
      <c r="H212" s="420"/>
      <c r="I212" s="420"/>
      <c r="J212" s="421">
        <f>SUBTOTAL(9,G212:I212)</f>
        <v>0</v>
      </c>
      <c r="K212" s="422">
        <f>IFERROR(J212/$J$18*100,"0.00")</f>
        <v>0</v>
      </c>
    </row>
    <row r="213" spans="1:11">
      <c r="A213" s="417">
        <v>2</v>
      </c>
      <c r="B213" s="418">
        <v>3</v>
      </c>
      <c r="C213" s="418">
        <v>6</v>
      </c>
      <c r="D213" s="418">
        <v>1</v>
      </c>
      <c r="E213" s="418" t="s">
        <v>1484</v>
      </c>
      <c r="F213" s="419" t="s">
        <v>1613</v>
      </c>
      <c r="G213" s="420"/>
      <c r="H213" s="420"/>
      <c r="I213" s="420"/>
      <c r="J213" s="421">
        <f>SUBTOTAL(9,G213:I213)</f>
        <v>0</v>
      </c>
      <c r="K213" s="422">
        <f>IFERROR(J213/$J$18*100,"0.00")</f>
        <v>0</v>
      </c>
    </row>
    <row r="214" spans="1:11">
      <c r="A214" s="412">
        <v>2</v>
      </c>
      <c r="B214" s="413">
        <v>3</v>
      </c>
      <c r="C214" s="413">
        <v>6</v>
      </c>
      <c r="D214" s="413">
        <v>2</v>
      </c>
      <c r="E214" s="413"/>
      <c r="F214" s="429" t="s">
        <v>1614</v>
      </c>
      <c r="G214" s="434">
        <f>+G215+G216+G217</f>
        <v>0</v>
      </c>
      <c r="H214" s="434">
        <f>+H215+H216+H217</f>
        <v>0</v>
      </c>
      <c r="I214" s="434">
        <f>+I215+I216+I217</f>
        <v>0</v>
      </c>
      <c r="J214" s="434">
        <f>+J215+J216+J217</f>
        <v>0</v>
      </c>
      <c r="K214" s="424">
        <f>+K215+K216+K217</f>
        <v>0</v>
      </c>
    </row>
    <row r="215" spans="1:11">
      <c r="A215" s="417">
        <v>2</v>
      </c>
      <c r="B215" s="418">
        <v>3</v>
      </c>
      <c r="C215" s="418">
        <v>6</v>
      </c>
      <c r="D215" s="418">
        <v>2</v>
      </c>
      <c r="E215" s="418" t="s">
        <v>1460</v>
      </c>
      <c r="F215" s="419" t="s">
        <v>1615</v>
      </c>
      <c r="G215" s="420"/>
      <c r="H215" s="420"/>
      <c r="I215" s="420"/>
      <c r="J215" s="421">
        <f>SUBTOTAL(9,G215:I215)</f>
        <v>0</v>
      </c>
      <c r="K215" s="422">
        <f>IFERROR(J215/$J$18*100,"0.00")</f>
        <v>0</v>
      </c>
    </row>
    <row r="216" spans="1:11">
      <c r="A216" s="417">
        <v>2</v>
      </c>
      <c r="B216" s="418">
        <v>3</v>
      </c>
      <c r="C216" s="418">
        <v>6</v>
      </c>
      <c r="D216" s="418">
        <v>2</v>
      </c>
      <c r="E216" s="418" t="s">
        <v>1462</v>
      </c>
      <c r="F216" s="419" t="s">
        <v>1616</v>
      </c>
      <c r="G216" s="420"/>
      <c r="H216" s="420"/>
      <c r="I216" s="420"/>
      <c r="J216" s="421">
        <f>SUBTOTAL(9,G216:I216)</f>
        <v>0</v>
      </c>
      <c r="K216" s="422">
        <f>IFERROR(J216/$J$18*100,"0.00")</f>
        <v>0</v>
      </c>
    </row>
    <row r="217" spans="1:11">
      <c r="A217" s="417">
        <v>2</v>
      </c>
      <c r="B217" s="418">
        <v>3</v>
      </c>
      <c r="C217" s="418">
        <v>6</v>
      </c>
      <c r="D217" s="418">
        <v>2</v>
      </c>
      <c r="E217" s="418" t="s">
        <v>1469</v>
      </c>
      <c r="F217" s="419" t="s">
        <v>1617</v>
      </c>
      <c r="G217" s="420"/>
      <c r="H217" s="420"/>
      <c r="I217" s="420"/>
      <c r="J217" s="421">
        <f>SUBTOTAL(9,G217:I217)</f>
        <v>0</v>
      </c>
      <c r="K217" s="422">
        <f>IFERROR(J217/$J$18*100,"0.00")</f>
        <v>0</v>
      </c>
    </row>
    <row r="218" spans="1:11">
      <c r="A218" s="412">
        <v>2</v>
      </c>
      <c r="B218" s="413">
        <v>3</v>
      </c>
      <c r="C218" s="413">
        <v>6</v>
      </c>
      <c r="D218" s="413">
        <v>3</v>
      </c>
      <c r="E218" s="413"/>
      <c r="F218" s="429" t="s">
        <v>1618</v>
      </c>
      <c r="G218" s="434">
        <f>+G219+G220+G221</f>
        <v>0</v>
      </c>
      <c r="H218" s="434">
        <f>+H219+H220+H221</f>
        <v>0</v>
      </c>
      <c r="I218" s="434">
        <f>+I219+I220+I221</f>
        <v>0</v>
      </c>
      <c r="J218" s="434">
        <f>+J219+J220+J221</f>
        <v>0</v>
      </c>
      <c r="K218" s="424">
        <f>+K219+K220+K221</f>
        <v>0</v>
      </c>
    </row>
    <row r="219" spans="1:11">
      <c r="A219" s="417">
        <v>2</v>
      </c>
      <c r="B219" s="418">
        <v>3</v>
      </c>
      <c r="C219" s="418">
        <v>6</v>
      </c>
      <c r="D219" s="418">
        <v>3</v>
      </c>
      <c r="E219" s="418" t="s">
        <v>1484</v>
      </c>
      <c r="F219" s="419" t="s">
        <v>1619</v>
      </c>
      <c r="G219" s="420"/>
      <c r="H219" s="420"/>
      <c r="I219" s="420"/>
      <c r="J219" s="421">
        <f>SUBTOTAL(9,G219:I219)</f>
        <v>0</v>
      </c>
      <c r="K219" s="422">
        <f>IFERROR(J219/$J$18*100,"0.00")</f>
        <v>0</v>
      </c>
    </row>
    <row r="220" spans="1:11">
      <c r="A220" s="417">
        <v>2</v>
      </c>
      <c r="B220" s="418">
        <v>3</v>
      </c>
      <c r="C220" s="418">
        <v>6</v>
      </c>
      <c r="D220" s="418">
        <v>3</v>
      </c>
      <c r="E220" s="418" t="s">
        <v>1464</v>
      </c>
      <c r="F220" s="419" t="s">
        <v>1620</v>
      </c>
      <c r="G220" s="420"/>
      <c r="H220" s="420"/>
      <c r="I220" s="420"/>
      <c r="J220" s="421">
        <f>SUBTOTAL(9,G220:I220)</f>
        <v>0</v>
      </c>
      <c r="K220" s="422">
        <f>IFERROR(J220/$J$18*100,"0.00")</f>
        <v>0</v>
      </c>
    </row>
    <row r="221" spans="1:11">
      <c r="A221" s="417">
        <v>2</v>
      </c>
      <c r="B221" s="418">
        <v>3</v>
      </c>
      <c r="C221" s="418">
        <v>6</v>
      </c>
      <c r="D221" s="418">
        <v>3</v>
      </c>
      <c r="E221" s="418" t="s">
        <v>1466</v>
      </c>
      <c r="F221" s="419" t="s">
        <v>1621</v>
      </c>
      <c r="G221" s="420"/>
      <c r="H221" s="420"/>
      <c r="I221" s="420"/>
      <c r="J221" s="421">
        <f>SUBTOTAL(9,G221:I221)</f>
        <v>0</v>
      </c>
      <c r="K221" s="422">
        <f>IFERROR(J221/$J$18*100,"0.00")</f>
        <v>0</v>
      </c>
    </row>
    <row r="222" spans="1:11">
      <c r="A222" s="412">
        <v>2</v>
      </c>
      <c r="B222" s="413">
        <v>3</v>
      </c>
      <c r="C222" s="413">
        <v>6</v>
      </c>
      <c r="D222" s="413">
        <v>4</v>
      </c>
      <c r="E222" s="413"/>
      <c r="F222" s="429" t="s">
        <v>1622</v>
      </c>
      <c r="G222" s="434">
        <f>+G223</f>
        <v>0</v>
      </c>
      <c r="H222" s="434">
        <f>+H223</f>
        <v>0</v>
      </c>
      <c r="I222" s="434">
        <f>+I223</f>
        <v>0</v>
      </c>
      <c r="J222" s="434">
        <f>+J223</f>
        <v>0</v>
      </c>
      <c r="K222" s="424">
        <f>IFERROR(J222/$J$18*100,"0.00")</f>
        <v>0</v>
      </c>
    </row>
    <row r="223" spans="1:11">
      <c r="A223" s="417">
        <v>2</v>
      </c>
      <c r="B223" s="418">
        <v>3</v>
      </c>
      <c r="C223" s="418">
        <v>6</v>
      </c>
      <c r="D223" s="418">
        <v>4</v>
      </c>
      <c r="E223" s="418" t="s">
        <v>1484</v>
      </c>
      <c r="F223" s="419" t="s">
        <v>1623</v>
      </c>
      <c r="G223" s="420"/>
      <c r="H223" s="420"/>
      <c r="I223" s="420"/>
      <c r="J223" s="421">
        <f>SUBTOTAL(9,G223:I223)</f>
        <v>0</v>
      </c>
      <c r="K223" s="422">
        <f>IFERROR(J223/$J$18*100,"0.00")</f>
        <v>0</v>
      </c>
    </row>
    <row r="224" spans="1:11">
      <c r="A224" s="408">
        <v>2</v>
      </c>
      <c r="B224" s="409">
        <v>3</v>
      </c>
      <c r="C224" s="409">
        <v>7</v>
      </c>
      <c r="D224" s="409"/>
      <c r="E224" s="409"/>
      <c r="F224" s="410" t="s">
        <v>1624</v>
      </c>
      <c r="G224" s="411">
        <f>+G225+G232</f>
        <v>16085000</v>
      </c>
      <c r="H224" s="411">
        <f>+H225+H232</f>
        <v>7000000</v>
      </c>
      <c r="I224" s="411">
        <f>+I225+I232</f>
        <v>0</v>
      </c>
      <c r="J224" s="411">
        <f>+J225+J232</f>
        <v>23085000</v>
      </c>
      <c r="K224" s="430">
        <f>+K225+K232</f>
        <v>8.038232528987777</v>
      </c>
    </row>
    <row r="225" spans="1:11">
      <c r="A225" s="412">
        <v>2</v>
      </c>
      <c r="B225" s="413">
        <v>3</v>
      </c>
      <c r="C225" s="413">
        <v>7</v>
      </c>
      <c r="D225" s="413">
        <v>1</v>
      </c>
      <c r="E225" s="413"/>
      <c r="F225" s="429" t="s">
        <v>1625</v>
      </c>
      <c r="G225" s="434">
        <f>+G226+G227+G228+G229+G230+G231</f>
        <v>16085000</v>
      </c>
      <c r="H225" s="434">
        <f>+H226+H227+H228+H229+H230+H231</f>
        <v>7000000</v>
      </c>
      <c r="I225" s="434">
        <f>+I226+I227+I228+I229+I230+I231</f>
        <v>0</v>
      </c>
      <c r="J225" s="434">
        <f>SUBTOTAL(9,G225:I225)</f>
        <v>23085000</v>
      </c>
      <c r="K225" s="424">
        <f>+K226+K227+K228+K229+K230+K231</f>
        <v>8.038232528987777</v>
      </c>
    </row>
    <row r="226" spans="1:11">
      <c r="A226" s="417">
        <v>2</v>
      </c>
      <c r="B226" s="418">
        <v>3</v>
      </c>
      <c r="C226" s="418">
        <v>7</v>
      </c>
      <c r="D226" s="418">
        <v>1</v>
      </c>
      <c r="E226" s="418" t="s">
        <v>1460</v>
      </c>
      <c r="F226" s="419" t="s">
        <v>1626</v>
      </c>
      <c r="G226" s="420">
        <v>4400000</v>
      </c>
      <c r="H226" s="420">
        <v>6000000</v>
      </c>
      <c r="I226" s="420"/>
      <c r="J226" s="421">
        <f>SUBTOTAL(9,G226:I226)</f>
        <v>10400000</v>
      </c>
      <c r="K226" s="422">
        <f t="shared" ref="K226:K231" si="9">IFERROR(J226/$J$18*100,"0.00")</f>
        <v>3.6212960061283472</v>
      </c>
    </row>
    <row r="227" spans="1:11">
      <c r="A227" s="417">
        <v>2</v>
      </c>
      <c r="B227" s="418">
        <v>3</v>
      </c>
      <c r="C227" s="418">
        <v>7</v>
      </c>
      <c r="D227" s="418">
        <v>1</v>
      </c>
      <c r="E227" s="418" t="s">
        <v>1462</v>
      </c>
      <c r="F227" s="419" t="s">
        <v>1627</v>
      </c>
      <c r="G227" s="420">
        <v>6600000</v>
      </c>
      <c r="H227" s="420"/>
      <c r="I227" s="420"/>
      <c r="J227" s="421">
        <f t="shared" ref="J227:J235" si="10">SUBTOTAL(9,G227:I227)</f>
        <v>6600000</v>
      </c>
      <c r="K227" s="422">
        <f t="shared" si="9"/>
        <v>2.2981301577352973</v>
      </c>
    </row>
    <row r="228" spans="1:11">
      <c r="A228" s="417">
        <v>2</v>
      </c>
      <c r="B228" s="418">
        <v>3</v>
      </c>
      <c r="C228" s="418">
        <v>7</v>
      </c>
      <c r="D228" s="418">
        <v>1</v>
      </c>
      <c r="E228" s="418" t="s">
        <v>1469</v>
      </c>
      <c r="F228" s="419" t="s">
        <v>1628</v>
      </c>
      <c r="G228" s="420"/>
      <c r="H228" s="420"/>
      <c r="I228" s="420"/>
      <c r="J228" s="421">
        <f t="shared" si="10"/>
        <v>0</v>
      </c>
      <c r="K228" s="422">
        <f t="shared" si="9"/>
        <v>0</v>
      </c>
    </row>
    <row r="229" spans="1:11">
      <c r="A229" s="417">
        <v>2</v>
      </c>
      <c r="B229" s="418">
        <v>3</v>
      </c>
      <c r="C229" s="418">
        <v>7</v>
      </c>
      <c r="D229" s="418">
        <v>1</v>
      </c>
      <c r="E229" s="418" t="s">
        <v>1484</v>
      </c>
      <c r="F229" s="419" t="s">
        <v>1629</v>
      </c>
      <c r="G229" s="420">
        <v>5085000</v>
      </c>
      <c r="H229" s="420">
        <v>1000000</v>
      </c>
      <c r="I229" s="420"/>
      <c r="J229" s="421">
        <f t="shared" si="10"/>
        <v>6085000</v>
      </c>
      <c r="K229" s="422">
        <f t="shared" si="9"/>
        <v>2.1188063651241338</v>
      </c>
    </row>
    <row r="230" spans="1:11">
      <c r="A230" s="417">
        <v>2</v>
      </c>
      <c r="B230" s="418">
        <v>3</v>
      </c>
      <c r="C230" s="418">
        <v>7</v>
      </c>
      <c r="D230" s="418">
        <v>1</v>
      </c>
      <c r="E230" s="418" t="s">
        <v>1464</v>
      </c>
      <c r="F230" s="419" t="s">
        <v>1630</v>
      </c>
      <c r="G230" s="420"/>
      <c r="H230" s="420"/>
      <c r="I230" s="420"/>
      <c r="J230" s="421">
        <f t="shared" si="10"/>
        <v>0</v>
      </c>
      <c r="K230" s="422">
        <f t="shared" si="9"/>
        <v>0</v>
      </c>
    </row>
    <row r="231" spans="1:11">
      <c r="A231" s="417">
        <v>2</v>
      </c>
      <c r="B231" s="418">
        <v>3</v>
      </c>
      <c r="C231" s="418">
        <v>7</v>
      </c>
      <c r="D231" s="418">
        <v>1</v>
      </c>
      <c r="E231" s="418" t="s">
        <v>1466</v>
      </c>
      <c r="F231" s="419" t="s">
        <v>1631</v>
      </c>
      <c r="G231" s="420"/>
      <c r="H231" s="420"/>
      <c r="I231" s="420"/>
      <c r="J231" s="421">
        <f t="shared" si="10"/>
        <v>0</v>
      </c>
      <c r="K231" s="422">
        <f t="shared" si="9"/>
        <v>0</v>
      </c>
    </row>
    <row r="232" spans="1:11">
      <c r="A232" s="412">
        <v>2</v>
      </c>
      <c r="B232" s="413">
        <v>3</v>
      </c>
      <c r="C232" s="413">
        <v>7</v>
      </c>
      <c r="D232" s="413">
        <v>2</v>
      </c>
      <c r="E232" s="413"/>
      <c r="F232" s="429" t="s">
        <v>1632</v>
      </c>
      <c r="G232" s="434">
        <f>+G233+G234+G235+G236</f>
        <v>0</v>
      </c>
      <c r="H232" s="434">
        <f>+H233+H234+H235+H236</f>
        <v>0</v>
      </c>
      <c r="I232" s="434">
        <f>+I233+I234+I235+I236</f>
        <v>0</v>
      </c>
      <c r="J232" s="434">
        <f>+J233+J234+J235+J236</f>
        <v>0</v>
      </c>
      <c r="K232" s="424">
        <f>+K233+K234+K235+K236</f>
        <v>0</v>
      </c>
    </row>
    <row r="233" spans="1:11">
      <c r="A233" s="417">
        <v>2</v>
      </c>
      <c r="B233" s="418">
        <v>3</v>
      </c>
      <c r="C233" s="418">
        <v>7</v>
      </c>
      <c r="D233" s="418">
        <v>2</v>
      </c>
      <c r="E233" s="418" t="s">
        <v>1462</v>
      </c>
      <c r="F233" s="419" t="s">
        <v>1633</v>
      </c>
      <c r="G233" s="420"/>
      <c r="H233" s="420"/>
      <c r="I233" s="420"/>
      <c r="J233" s="421">
        <f t="shared" si="10"/>
        <v>0</v>
      </c>
      <c r="K233" s="422">
        <f>IFERROR(J233/$J$18*100,"0.00")</f>
        <v>0</v>
      </c>
    </row>
    <row r="234" spans="1:11">
      <c r="A234" s="417">
        <v>2</v>
      </c>
      <c r="B234" s="418">
        <v>3</v>
      </c>
      <c r="C234" s="418">
        <v>7</v>
      </c>
      <c r="D234" s="418">
        <v>2</v>
      </c>
      <c r="E234" s="418" t="s">
        <v>1469</v>
      </c>
      <c r="F234" s="419" t="s">
        <v>1634</v>
      </c>
      <c r="G234" s="420"/>
      <c r="H234" s="420"/>
      <c r="I234" s="420"/>
      <c r="J234" s="421">
        <f t="shared" si="10"/>
        <v>0</v>
      </c>
      <c r="K234" s="422">
        <f>IFERROR(J234/$J$18*100,"0.00")</f>
        <v>0</v>
      </c>
    </row>
    <row r="235" spans="1:11">
      <c r="A235" s="417">
        <v>2</v>
      </c>
      <c r="B235" s="418">
        <v>3</v>
      </c>
      <c r="C235" s="418">
        <v>7</v>
      </c>
      <c r="D235" s="418">
        <v>2</v>
      </c>
      <c r="E235" s="418" t="s">
        <v>1464</v>
      </c>
      <c r="F235" s="419" t="s">
        <v>1635</v>
      </c>
      <c r="G235" s="420"/>
      <c r="H235" s="420"/>
      <c r="I235" s="420"/>
      <c r="J235" s="421">
        <f t="shared" si="10"/>
        <v>0</v>
      </c>
      <c r="K235" s="422">
        <f>IFERROR(J235/$J$18*100,"0.00")</f>
        <v>0</v>
      </c>
    </row>
    <row r="236" spans="1:11">
      <c r="A236" s="419">
        <v>2</v>
      </c>
      <c r="B236" s="436">
        <v>3</v>
      </c>
      <c r="C236" s="436">
        <v>7</v>
      </c>
      <c r="D236" s="436">
        <v>2</v>
      </c>
      <c r="E236" s="436" t="s">
        <v>1466</v>
      </c>
      <c r="F236" s="423" t="s">
        <v>1636</v>
      </c>
      <c r="G236" s="420"/>
      <c r="H236" s="420"/>
      <c r="I236" s="420"/>
      <c r="J236" s="421">
        <f>SUBTOTAL(9,G236:I236)</f>
        <v>0</v>
      </c>
      <c r="K236" s="422">
        <f>IFERROR(J236/$J$18*100,"0.00")</f>
        <v>0</v>
      </c>
    </row>
    <row r="237" spans="1:11">
      <c r="A237" s="408">
        <v>2</v>
      </c>
      <c r="B237" s="409">
        <v>3</v>
      </c>
      <c r="C237" s="409">
        <v>9</v>
      </c>
      <c r="D237" s="409"/>
      <c r="E237" s="409"/>
      <c r="F237" s="410" t="s">
        <v>1637</v>
      </c>
      <c r="G237" s="411">
        <f>+G238+G241+G244+G246+G248+G250+G252</f>
        <v>16600000</v>
      </c>
      <c r="H237" s="411">
        <f t="shared" ref="H237:J237" si="11">+H238+H241+H244+H246+H248+H250+H252</f>
        <v>9600000</v>
      </c>
      <c r="I237" s="411">
        <f t="shared" si="11"/>
        <v>0</v>
      </c>
      <c r="J237" s="411">
        <f t="shared" si="11"/>
        <v>26200000</v>
      </c>
      <c r="K237" s="411">
        <f>+K238+K241+K244+K246+K248+K250+K252</f>
        <v>9.122880323131028</v>
      </c>
    </row>
    <row r="238" spans="1:11">
      <c r="A238" s="412">
        <v>2</v>
      </c>
      <c r="B238" s="413">
        <v>3</v>
      </c>
      <c r="C238" s="413">
        <v>9</v>
      </c>
      <c r="D238" s="413">
        <v>1</v>
      </c>
      <c r="E238" s="413"/>
      <c r="F238" s="429" t="s">
        <v>1638</v>
      </c>
      <c r="G238" s="434">
        <f>+G239+G240</f>
        <v>4000000</v>
      </c>
      <c r="H238" s="434">
        <f>+H239+H240</f>
        <v>4500000</v>
      </c>
      <c r="I238" s="434">
        <f>+I239+I240</f>
        <v>0</v>
      </c>
      <c r="J238" s="434">
        <f>+J239+J240</f>
        <v>8500000</v>
      </c>
      <c r="K238" s="424">
        <f>+K239</f>
        <v>2.959713081931822</v>
      </c>
    </row>
    <row r="239" spans="1:11">
      <c r="A239" s="417">
        <v>2</v>
      </c>
      <c r="B239" s="418">
        <v>3</v>
      </c>
      <c r="C239" s="418">
        <v>9</v>
      </c>
      <c r="D239" s="418">
        <v>1</v>
      </c>
      <c r="E239" s="418" t="s">
        <v>1460</v>
      </c>
      <c r="F239" s="419" t="s">
        <v>1639</v>
      </c>
      <c r="G239" s="420">
        <v>4000000</v>
      </c>
      <c r="H239" s="420">
        <v>4500000</v>
      </c>
      <c r="I239" s="420"/>
      <c r="J239" s="421">
        <f t="shared" ref="J239:J240" si="12">SUBTOTAL(9,G239:I239)</f>
        <v>8500000</v>
      </c>
      <c r="K239" s="422">
        <f>IFERROR(J239/$J$18*100,"0.00")</f>
        <v>2.959713081931822</v>
      </c>
    </row>
    <row r="240" spans="1:11">
      <c r="A240" s="417">
        <v>2</v>
      </c>
      <c r="B240" s="418">
        <v>3</v>
      </c>
      <c r="C240" s="418">
        <v>9</v>
      </c>
      <c r="D240" s="418">
        <v>1</v>
      </c>
      <c r="E240" s="418" t="s">
        <v>1462</v>
      </c>
      <c r="F240" s="419" t="s">
        <v>1640</v>
      </c>
      <c r="G240" s="420"/>
      <c r="H240" s="420"/>
      <c r="I240" s="420"/>
      <c r="J240" s="421">
        <f t="shared" si="12"/>
        <v>0</v>
      </c>
      <c r="K240" s="422">
        <f>IFERROR(J240/$J$18*100,"0.00")</f>
        <v>0</v>
      </c>
    </row>
    <row r="241" spans="1:11">
      <c r="A241" s="412">
        <v>2</v>
      </c>
      <c r="B241" s="413">
        <v>3</v>
      </c>
      <c r="C241" s="413">
        <v>9</v>
      </c>
      <c r="D241" s="413">
        <v>2</v>
      </c>
      <c r="E241" s="413"/>
      <c r="F241" s="429" t="s">
        <v>1641</v>
      </c>
      <c r="G241" s="434">
        <f>+G242+G243</f>
        <v>6500000</v>
      </c>
      <c r="H241" s="434">
        <f>+H242+H243</f>
        <v>4000000</v>
      </c>
      <c r="I241" s="434">
        <f>+I242+I243</f>
        <v>0</v>
      </c>
      <c r="J241" s="434">
        <f>+J242+J243</f>
        <v>10500000</v>
      </c>
      <c r="K241" s="424">
        <f>+K242+K243</f>
        <v>3.6561161600334269</v>
      </c>
    </row>
    <row r="242" spans="1:11">
      <c r="A242" s="417">
        <v>2</v>
      </c>
      <c r="B242" s="418">
        <v>3</v>
      </c>
      <c r="C242" s="418">
        <v>9</v>
      </c>
      <c r="D242" s="418">
        <v>2</v>
      </c>
      <c r="E242" s="418" t="s">
        <v>1460</v>
      </c>
      <c r="F242" s="419" t="s">
        <v>1642</v>
      </c>
      <c r="G242" s="420">
        <v>6500000</v>
      </c>
      <c r="H242" s="420">
        <v>4000000</v>
      </c>
      <c r="I242" s="420"/>
      <c r="J242" s="421">
        <f>SUBTOTAL(9,G242:I242)</f>
        <v>10500000</v>
      </c>
      <c r="K242" s="422">
        <f>IFERROR(J242/$J$18*100,"0.00")</f>
        <v>3.6561161600334269</v>
      </c>
    </row>
    <row r="243" spans="1:11">
      <c r="A243" s="417">
        <v>2</v>
      </c>
      <c r="B243" s="418">
        <v>3</v>
      </c>
      <c r="C243" s="418">
        <v>9</v>
      </c>
      <c r="D243" s="418">
        <v>2</v>
      </c>
      <c r="E243" s="418" t="s">
        <v>1462</v>
      </c>
      <c r="F243" s="419" t="s">
        <v>1643</v>
      </c>
      <c r="G243" s="420"/>
      <c r="H243" s="420"/>
      <c r="I243" s="420"/>
      <c r="J243" s="421">
        <f>SUBTOTAL(9,G243:I243)</f>
        <v>0</v>
      </c>
      <c r="K243" s="422">
        <f>IFERROR(J243/$J$18*100,"0.00")</f>
        <v>0</v>
      </c>
    </row>
    <row r="244" spans="1:11">
      <c r="A244" s="412">
        <v>2</v>
      </c>
      <c r="B244" s="413">
        <v>3</v>
      </c>
      <c r="C244" s="413">
        <v>9</v>
      </c>
      <c r="D244" s="413">
        <v>3</v>
      </c>
      <c r="E244" s="413"/>
      <c r="F244" s="429" t="s">
        <v>1644</v>
      </c>
      <c r="G244" s="434">
        <f>+G245</f>
        <v>6100000</v>
      </c>
      <c r="H244" s="434">
        <f>+H245</f>
        <v>0</v>
      </c>
      <c r="I244" s="434">
        <f>+I245</f>
        <v>0</v>
      </c>
      <c r="J244" s="434">
        <f>+J245</f>
        <v>6100000</v>
      </c>
      <c r="K244" s="424">
        <f>+K245</f>
        <v>2.124029388209896</v>
      </c>
    </row>
    <row r="245" spans="1:11">
      <c r="A245" s="417">
        <v>2</v>
      </c>
      <c r="B245" s="418">
        <v>3</v>
      </c>
      <c r="C245" s="418">
        <v>9</v>
      </c>
      <c r="D245" s="418">
        <v>3</v>
      </c>
      <c r="E245" s="418" t="s">
        <v>1460</v>
      </c>
      <c r="F245" s="419" t="s">
        <v>1644</v>
      </c>
      <c r="G245" s="420">
        <v>6100000</v>
      </c>
      <c r="H245" s="420"/>
      <c r="I245" s="420"/>
      <c r="J245" s="421">
        <f>SUBTOTAL(9,G245:I245)</f>
        <v>6100000</v>
      </c>
      <c r="K245" s="422">
        <f>IFERROR(J245/$J$18*100,"0.00")</f>
        <v>2.124029388209896</v>
      </c>
    </row>
    <row r="246" spans="1:11">
      <c r="A246" s="412">
        <v>2</v>
      </c>
      <c r="B246" s="413">
        <v>3</v>
      </c>
      <c r="C246" s="413">
        <v>9</v>
      </c>
      <c r="D246" s="413">
        <v>5</v>
      </c>
      <c r="E246" s="413"/>
      <c r="F246" s="429" t="s">
        <v>1645</v>
      </c>
      <c r="G246" s="434">
        <f>+G247</f>
        <v>0</v>
      </c>
      <c r="H246" s="434">
        <f>+H247</f>
        <v>0</v>
      </c>
      <c r="I246" s="434">
        <f>+I247</f>
        <v>0</v>
      </c>
      <c r="J246" s="434">
        <f>+J247</f>
        <v>0</v>
      </c>
      <c r="K246" s="424">
        <f>+K247</f>
        <v>0</v>
      </c>
    </row>
    <row r="247" spans="1:11">
      <c r="A247" s="417">
        <v>2</v>
      </c>
      <c r="B247" s="418">
        <v>3</v>
      </c>
      <c r="C247" s="418">
        <v>9</v>
      </c>
      <c r="D247" s="418">
        <v>5</v>
      </c>
      <c r="E247" s="418" t="s">
        <v>1460</v>
      </c>
      <c r="F247" s="419" t="s">
        <v>1645</v>
      </c>
      <c r="G247" s="420"/>
      <c r="H247" s="420"/>
      <c r="I247" s="420"/>
      <c r="J247" s="421">
        <f>SUBTOTAL(9,G247:I247)</f>
        <v>0</v>
      </c>
      <c r="K247" s="422">
        <f>IFERROR(J247/$J$18*100,"0.00")</f>
        <v>0</v>
      </c>
    </row>
    <row r="248" spans="1:11">
      <c r="A248" s="412">
        <v>2</v>
      </c>
      <c r="B248" s="413">
        <v>3</v>
      </c>
      <c r="C248" s="413">
        <v>9</v>
      </c>
      <c r="D248" s="413">
        <v>6</v>
      </c>
      <c r="E248" s="413"/>
      <c r="F248" s="429" t="s">
        <v>1646</v>
      </c>
      <c r="G248" s="434">
        <f>+G249</f>
        <v>0</v>
      </c>
      <c r="H248" s="434">
        <f>+H249</f>
        <v>500000</v>
      </c>
      <c r="I248" s="434">
        <f>+I249</f>
        <v>0</v>
      </c>
      <c r="J248" s="434">
        <f>+J249</f>
        <v>500000</v>
      </c>
      <c r="K248" s="424">
        <f>+K249</f>
        <v>0.17410076952540129</v>
      </c>
    </row>
    <row r="249" spans="1:11">
      <c r="A249" s="417">
        <v>2</v>
      </c>
      <c r="B249" s="418">
        <v>3</v>
      </c>
      <c r="C249" s="418">
        <v>9</v>
      </c>
      <c r="D249" s="418">
        <v>6</v>
      </c>
      <c r="E249" s="418" t="s">
        <v>1460</v>
      </c>
      <c r="F249" s="419" t="s">
        <v>1646</v>
      </c>
      <c r="G249" s="420"/>
      <c r="H249" s="420">
        <v>500000</v>
      </c>
      <c r="I249" s="420"/>
      <c r="J249" s="421">
        <f>SUBTOTAL(9,G249:I249)</f>
        <v>500000</v>
      </c>
      <c r="K249" s="422">
        <f>IFERROR(J249/$J$18*100,"0.00")</f>
        <v>0.17410076952540129</v>
      </c>
    </row>
    <row r="250" spans="1:11">
      <c r="A250" s="412">
        <v>2</v>
      </c>
      <c r="B250" s="413">
        <v>3</v>
      </c>
      <c r="C250" s="413">
        <v>9</v>
      </c>
      <c r="D250" s="413">
        <v>8</v>
      </c>
      <c r="E250" s="413"/>
      <c r="F250" s="429" t="s">
        <v>1647</v>
      </c>
      <c r="G250" s="434">
        <f>+G251</f>
        <v>0</v>
      </c>
      <c r="H250" s="434">
        <f>+H251</f>
        <v>600000</v>
      </c>
      <c r="I250" s="434">
        <f>+I251</f>
        <v>0</v>
      </c>
      <c r="J250" s="434">
        <f>+J251</f>
        <v>600000</v>
      </c>
      <c r="K250" s="424">
        <f>+K251</f>
        <v>0.20892092343048155</v>
      </c>
    </row>
    <row r="251" spans="1:11">
      <c r="A251" s="417">
        <v>2</v>
      </c>
      <c r="B251" s="418">
        <v>3</v>
      </c>
      <c r="C251" s="418">
        <v>9</v>
      </c>
      <c r="D251" s="418">
        <v>8</v>
      </c>
      <c r="E251" s="418" t="s">
        <v>1460</v>
      </c>
      <c r="F251" s="419" t="s">
        <v>1647</v>
      </c>
      <c r="G251" s="420"/>
      <c r="H251" s="420">
        <v>600000</v>
      </c>
      <c r="I251" s="420"/>
      <c r="J251" s="421">
        <f>SUBTOTAL(9,G251:I251)</f>
        <v>600000</v>
      </c>
      <c r="K251" s="422">
        <f>IFERROR(J251/$J$18*100,"0.00")</f>
        <v>0.20892092343048155</v>
      </c>
    </row>
    <row r="252" spans="1:11">
      <c r="A252" s="412">
        <v>2</v>
      </c>
      <c r="B252" s="413">
        <v>3</v>
      </c>
      <c r="C252" s="413">
        <v>9</v>
      </c>
      <c r="D252" s="413">
        <v>9</v>
      </c>
      <c r="E252" s="413"/>
      <c r="F252" s="429" t="s">
        <v>1648</v>
      </c>
      <c r="G252" s="434">
        <f>+G253</f>
        <v>0</v>
      </c>
      <c r="H252" s="434">
        <f>+H253</f>
        <v>0</v>
      </c>
      <c r="I252" s="434">
        <f>+I253</f>
        <v>0</v>
      </c>
      <c r="J252" s="434">
        <f>+J253</f>
        <v>0</v>
      </c>
      <c r="K252" s="422">
        <f>+K253</f>
        <v>0</v>
      </c>
    </row>
    <row r="253" spans="1:11">
      <c r="A253" s="417">
        <v>2</v>
      </c>
      <c r="B253" s="418">
        <v>3</v>
      </c>
      <c r="C253" s="418">
        <v>9</v>
      </c>
      <c r="D253" s="418">
        <v>9</v>
      </c>
      <c r="E253" s="418" t="s">
        <v>1460</v>
      </c>
      <c r="F253" s="419" t="s">
        <v>1648</v>
      </c>
      <c r="G253" s="420"/>
      <c r="H253" s="420"/>
      <c r="I253" s="420"/>
      <c r="J253" s="421">
        <f>SUBTOTAL(9,G253:I253)</f>
        <v>0</v>
      </c>
      <c r="K253" s="422">
        <f>IFERROR(J253/$J$18*100,"0.00")</f>
        <v>0</v>
      </c>
    </row>
    <row r="254" spans="1:11">
      <c r="A254" s="404">
        <v>2</v>
      </c>
      <c r="B254" s="405">
        <v>4</v>
      </c>
      <c r="C254" s="405"/>
      <c r="D254" s="405"/>
      <c r="E254" s="405"/>
      <c r="F254" s="406" t="s">
        <v>1418</v>
      </c>
      <c r="G254" s="407">
        <f>+G262+G265</f>
        <v>0</v>
      </c>
      <c r="H254" s="407">
        <f>+H262+H265</f>
        <v>0</v>
      </c>
      <c r="I254" s="407">
        <f>+I262+I265</f>
        <v>0</v>
      </c>
      <c r="J254" s="407">
        <f>+J262+J265</f>
        <v>0</v>
      </c>
      <c r="K254" s="407">
        <f>+K262+K265</f>
        <v>0</v>
      </c>
    </row>
    <row r="255" spans="1:11">
      <c r="A255" s="412">
        <v>2</v>
      </c>
      <c r="B255" s="413">
        <v>4</v>
      </c>
      <c r="C255" s="413">
        <v>1</v>
      </c>
      <c r="D255" s="413">
        <v>2</v>
      </c>
      <c r="E255" s="413"/>
      <c r="F255" s="429" t="s">
        <v>1649</v>
      </c>
      <c r="G255" s="434">
        <f>+G256+G257</f>
        <v>0</v>
      </c>
      <c r="H255" s="434">
        <f>+H256+H257</f>
        <v>0</v>
      </c>
      <c r="I255" s="434">
        <f>+I256+I257</f>
        <v>0</v>
      </c>
      <c r="J255" s="434">
        <f>+J256+J257</f>
        <v>0</v>
      </c>
      <c r="K255" s="422">
        <f>+K256+K257</f>
        <v>0</v>
      </c>
    </row>
    <row r="256" spans="1:11">
      <c r="A256" s="417">
        <v>2</v>
      </c>
      <c r="B256" s="418">
        <v>4</v>
      </c>
      <c r="C256" s="418">
        <v>1</v>
      </c>
      <c r="D256" s="418">
        <v>2</v>
      </c>
      <c r="E256" s="418" t="s">
        <v>1460</v>
      </c>
      <c r="F256" s="423" t="s">
        <v>1650</v>
      </c>
      <c r="G256" s="420"/>
      <c r="H256" s="420"/>
      <c r="I256" s="420"/>
      <c r="J256" s="421">
        <f>SUBTOTAL(9,G256:I256)</f>
        <v>0</v>
      </c>
      <c r="K256" s="422">
        <f>IFERROR(J256/$J$18*100,"0.00")</f>
        <v>0</v>
      </c>
    </row>
    <row r="257" spans="1:11">
      <c r="A257" s="417">
        <v>2</v>
      </c>
      <c r="B257" s="418">
        <v>4</v>
      </c>
      <c r="C257" s="418">
        <v>1</v>
      </c>
      <c r="D257" s="418">
        <v>2</v>
      </c>
      <c r="E257" s="418" t="s">
        <v>1462</v>
      </c>
      <c r="F257" s="423" t="s">
        <v>1651</v>
      </c>
      <c r="G257" s="420"/>
      <c r="H257" s="420"/>
      <c r="I257" s="420"/>
      <c r="J257" s="421">
        <f>SUBTOTAL(9,G257:I257)</f>
        <v>0</v>
      </c>
      <c r="K257" s="422">
        <f>IFERROR(J257/$J$18*100,"0.00")</f>
        <v>0</v>
      </c>
    </row>
    <row r="258" spans="1:11">
      <c r="A258" s="412">
        <v>2</v>
      </c>
      <c r="B258" s="413">
        <v>4</v>
      </c>
      <c r="C258" s="413">
        <v>1</v>
      </c>
      <c r="D258" s="413">
        <v>5</v>
      </c>
      <c r="E258" s="413"/>
      <c r="F258" s="414" t="s">
        <v>1652</v>
      </c>
      <c r="G258" s="415">
        <f>+G259</f>
        <v>0</v>
      </c>
      <c r="H258" s="415">
        <f>+H259</f>
        <v>0</v>
      </c>
      <c r="I258" s="415">
        <f>+I259</f>
        <v>0</v>
      </c>
      <c r="J258" s="415">
        <f>+J259</f>
        <v>0</v>
      </c>
      <c r="K258" s="416">
        <f>+K259</f>
        <v>0</v>
      </c>
    </row>
    <row r="259" spans="1:11">
      <c r="A259" s="417">
        <v>2</v>
      </c>
      <c r="B259" s="418">
        <v>4</v>
      </c>
      <c r="C259" s="418">
        <v>1</v>
      </c>
      <c r="D259" s="418">
        <v>5</v>
      </c>
      <c r="E259" s="418" t="s">
        <v>1460</v>
      </c>
      <c r="F259" s="423" t="s">
        <v>1652</v>
      </c>
      <c r="G259" s="420"/>
      <c r="H259" s="420"/>
      <c r="I259" s="420"/>
      <c r="J259" s="421">
        <f>SUBTOTAL(9,G259:I259)</f>
        <v>0</v>
      </c>
      <c r="K259" s="422">
        <f>IFERROR(J259/$J$18*100,"0.00")</f>
        <v>0</v>
      </c>
    </row>
    <row r="260" spans="1:11">
      <c r="A260" s="412">
        <v>2</v>
      </c>
      <c r="B260" s="413">
        <v>4</v>
      </c>
      <c r="C260" s="413">
        <v>1</v>
      </c>
      <c r="D260" s="413">
        <v>6</v>
      </c>
      <c r="E260" s="418"/>
      <c r="F260" s="414" t="s">
        <v>1653</v>
      </c>
      <c r="G260" s="434">
        <f>+G261</f>
        <v>0</v>
      </c>
      <c r="H260" s="434">
        <f>+H261</f>
        <v>0</v>
      </c>
      <c r="I260" s="434">
        <f>+I261</f>
        <v>0</v>
      </c>
      <c r="J260" s="434">
        <f>+J261</f>
        <v>0</v>
      </c>
      <c r="K260" s="424">
        <f>+K261</f>
        <v>0</v>
      </c>
    </row>
    <row r="261" spans="1:11">
      <c r="A261" s="417">
        <v>2</v>
      </c>
      <c r="B261" s="418">
        <v>4</v>
      </c>
      <c r="C261" s="418">
        <v>1</v>
      </c>
      <c r="D261" s="418">
        <v>6</v>
      </c>
      <c r="E261" s="418" t="s">
        <v>1460</v>
      </c>
      <c r="F261" s="423" t="s">
        <v>1654</v>
      </c>
      <c r="G261" s="420"/>
      <c r="H261" s="420"/>
      <c r="I261" s="420"/>
      <c r="J261" s="421">
        <f>SUBTOTAL(9,G261:I261)</f>
        <v>0</v>
      </c>
      <c r="K261" s="422">
        <f>IFERROR(J261/$J$18*100,"0.00")</f>
        <v>0</v>
      </c>
    </row>
    <row r="262" spans="1:11">
      <c r="A262" s="408">
        <v>2</v>
      </c>
      <c r="B262" s="409">
        <v>4</v>
      </c>
      <c r="C262" s="409">
        <v>4</v>
      </c>
      <c r="D262" s="409"/>
      <c r="E262" s="409"/>
      <c r="F262" s="410" t="s">
        <v>1655</v>
      </c>
      <c r="G262" s="411">
        <f>+G263</f>
        <v>0</v>
      </c>
      <c r="H262" s="411">
        <f t="shared" ref="H262:K263" si="13">+H263</f>
        <v>0</v>
      </c>
      <c r="I262" s="411">
        <f t="shared" si="13"/>
        <v>0</v>
      </c>
      <c r="J262" s="411">
        <f t="shared" si="13"/>
        <v>0</v>
      </c>
      <c r="K262" s="430">
        <f t="shared" si="13"/>
        <v>0</v>
      </c>
    </row>
    <row r="263" spans="1:11">
      <c r="A263" s="437">
        <v>2</v>
      </c>
      <c r="B263" s="413">
        <v>4</v>
      </c>
      <c r="C263" s="413">
        <v>4</v>
      </c>
      <c r="D263" s="413">
        <v>1</v>
      </c>
      <c r="E263" s="413"/>
      <c r="F263" s="414" t="s">
        <v>1656</v>
      </c>
      <c r="G263" s="434">
        <f>+G264</f>
        <v>0</v>
      </c>
      <c r="H263" s="434">
        <f t="shared" si="13"/>
        <v>0</v>
      </c>
      <c r="I263" s="434">
        <f t="shared" si="13"/>
        <v>0</v>
      </c>
      <c r="J263" s="434">
        <f t="shared" si="13"/>
        <v>0</v>
      </c>
      <c r="K263" s="422">
        <f>IFERROR(J263/$J$18*100,"0.00")</f>
        <v>0</v>
      </c>
    </row>
    <row r="264" spans="1:11" ht="25.5">
      <c r="A264" s="438">
        <v>2</v>
      </c>
      <c r="B264" s="418">
        <v>4</v>
      </c>
      <c r="C264" s="418">
        <v>4</v>
      </c>
      <c r="D264" s="418">
        <v>1</v>
      </c>
      <c r="E264" s="418" t="s">
        <v>1469</v>
      </c>
      <c r="F264" s="423" t="s">
        <v>1657</v>
      </c>
      <c r="G264" s="420"/>
      <c r="H264" s="420"/>
      <c r="I264" s="420"/>
      <c r="J264" s="421">
        <f>SUBTOTAL(9,G264:I264)</f>
        <v>0</v>
      </c>
      <c r="K264" s="422">
        <f>IFERROR(J264/$J$18*100,"0.00")</f>
        <v>0</v>
      </c>
    </row>
    <row r="265" spans="1:11">
      <c r="A265" s="408">
        <v>2</v>
      </c>
      <c r="B265" s="409">
        <v>4</v>
      </c>
      <c r="C265" s="409">
        <v>9</v>
      </c>
      <c r="D265" s="409"/>
      <c r="E265" s="409"/>
      <c r="F265" s="410" t="s">
        <v>1658</v>
      </c>
      <c r="G265" s="411">
        <f>+G266+G268</f>
        <v>0</v>
      </c>
      <c r="H265" s="411">
        <f>+H266+H268</f>
        <v>0</v>
      </c>
      <c r="I265" s="411">
        <f>+I266+I268</f>
        <v>0</v>
      </c>
      <c r="J265" s="411">
        <f>+J266+J268</f>
        <v>0</v>
      </c>
      <c r="K265" s="411">
        <f>+K266+K268</f>
        <v>0</v>
      </c>
    </row>
    <row r="266" spans="1:11">
      <c r="A266" s="412">
        <v>2</v>
      </c>
      <c r="B266" s="413">
        <v>4</v>
      </c>
      <c r="C266" s="413">
        <v>9</v>
      </c>
      <c r="D266" s="413">
        <v>1</v>
      </c>
      <c r="E266" s="413"/>
      <c r="F266" s="414" t="s">
        <v>1658</v>
      </c>
      <c r="G266" s="434">
        <f>+G267</f>
        <v>0</v>
      </c>
      <c r="H266" s="434">
        <f>+H267</f>
        <v>0</v>
      </c>
      <c r="I266" s="434">
        <f>+I267</f>
        <v>0</v>
      </c>
      <c r="J266" s="434">
        <f>+J267</f>
        <v>0</v>
      </c>
      <c r="K266" s="424">
        <f>+K267</f>
        <v>0</v>
      </c>
    </row>
    <row r="267" spans="1:11">
      <c r="A267" s="417">
        <v>2</v>
      </c>
      <c r="B267" s="418">
        <v>4</v>
      </c>
      <c r="C267" s="418">
        <v>9</v>
      </c>
      <c r="D267" s="418">
        <v>1</v>
      </c>
      <c r="E267" s="418" t="s">
        <v>1460</v>
      </c>
      <c r="F267" s="423" t="s">
        <v>1658</v>
      </c>
      <c r="G267" s="420"/>
      <c r="H267" s="420"/>
      <c r="I267" s="420"/>
      <c r="J267" s="421">
        <f>SUBTOTAL(9,G267:I267)</f>
        <v>0</v>
      </c>
      <c r="K267" s="422">
        <f>IFERROR(J267/$J$18*100,"0.00")</f>
        <v>0</v>
      </c>
    </row>
    <row r="268" spans="1:11">
      <c r="A268" s="412">
        <v>2</v>
      </c>
      <c r="B268" s="413">
        <v>4</v>
      </c>
      <c r="C268" s="413">
        <v>9</v>
      </c>
      <c r="D268" s="413">
        <v>4</v>
      </c>
      <c r="E268" s="413"/>
      <c r="F268" s="414" t="s">
        <v>1659</v>
      </c>
      <c r="G268" s="434">
        <f>+G269</f>
        <v>0</v>
      </c>
      <c r="H268" s="434">
        <f>+H269</f>
        <v>0</v>
      </c>
      <c r="I268" s="434">
        <f>+I269</f>
        <v>0</v>
      </c>
      <c r="J268" s="434">
        <f>+J269</f>
        <v>0</v>
      </c>
      <c r="K268" s="424">
        <f>+K269</f>
        <v>0</v>
      </c>
    </row>
    <row r="269" spans="1:11">
      <c r="A269" s="417">
        <v>2</v>
      </c>
      <c r="B269" s="418">
        <v>4</v>
      </c>
      <c r="C269" s="418">
        <v>9</v>
      </c>
      <c r="D269" s="418">
        <v>4</v>
      </c>
      <c r="E269" s="418" t="s">
        <v>1460</v>
      </c>
      <c r="F269" s="423" t="s">
        <v>1659</v>
      </c>
      <c r="G269" s="420"/>
      <c r="H269" s="420"/>
      <c r="I269" s="420"/>
      <c r="J269" s="421">
        <f>SUBTOTAL(9,G269:I269)</f>
        <v>0</v>
      </c>
      <c r="K269" s="422">
        <f>IFERROR(J269/$J$18*100,"0.00")</f>
        <v>0</v>
      </c>
    </row>
    <row r="270" spans="1:11">
      <c r="A270" s="404">
        <v>2</v>
      </c>
      <c r="B270" s="405">
        <v>6</v>
      </c>
      <c r="C270" s="405"/>
      <c r="D270" s="405"/>
      <c r="E270" s="405"/>
      <c r="F270" s="406" t="s">
        <v>1660</v>
      </c>
      <c r="G270" s="407">
        <f>+G271+G282+G289+G294+G301+G310+G313</f>
        <v>0</v>
      </c>
      <c r="H270" s="407">
        <f>+H271+H282+H289+H294+H301+H310+H313</f>
        <v>53500000</v>
      </c>
      <c r="I270" s="407">
        <f>+I271+I282+I289+I294+I301+I310+I313</f>
        <v>0</v>
      </c>
      <c r="J270" s="407">
        <f>+J271+J282+J289+J294+J301+J310+J313</f>
        <v>53500000</v>
      </c>
      <c r="K270" s="407">
        <f>+K271+K282+K289+K294+K301+K310+K313</f>
        <v>18.628782339217942</v>
      </c>
    </row>
    <row r="271" spans="1:11">
      <c r="A271" s="408">
        <v>2</v>
      </c>
      <c r="B271" s="409">
        <v>6</v>
      </c>
      <c r="C271" s="409">
        <v>1</v>
      </c>
      <c r="D271" s="409"/>
      <c r="E271" s="409"/>
      <c r="F271" s="410" t="s">
        <v>1661</v>
      </c>
      <c r="G271" s="411">
        <f>+G272+G274+G276+G278+G280</f>
        <v>0</v>
      </c>
      <c r="H271" s="411">
        <f>+H272+H274+H276+H278+H280</f>
        <v>22000000</v>
      </c>
      <c r="I271" s="411">
        <f>+I272+I274+I276+I278+I280</f>
        <v>0</v>
      </c>
      <c r="J271" s="411">
        <f>+J272+J274+J276+J278+J280</f>
        <v>22000000</v>
      </c>
      <c r="K271" s="430">
        <f>+K272+K274+K276+K278+K280</f>
        <v>7.6604338591176573</v>
      </c>
    </row>
    <row r="272" spans="1:11">
      <c r="A272" s="412">
        <v>2</v>
      </c>
      <c r="B272" s="413">
        <v>6</v>
      </c>
      <c r="C272" s="413">
        <v>1</v>
      </c>
      <c r="D272" s="413">
        <v>1</v>
      </c>
      <c r="E272" s="413"/>
      <c r="F272" s="429" t="s">
        <v>1662</v>
      </c>
      <c r="G272" s="434">
        <f>+G273</f>
        <v>0</v>
      </c>
      <c r="H272" s="434">
        <f>+H273</f>
        <v>10000000</v>
      </c>
      <c r="I272" s="434">
        <f>+I273</f>
        <v>0</v>
      </c>
      <c r="J272" s="434">
        <f>+J273</f>
        <v>10000000</v>
      </c>
      <c r="K272" s="424">
        <f>+K273</f>
        <v>3.482015390508026</v>
      </c>
    </row>
    <row r="273" spans="1:11">
      <c r="A273" s="417">
        <v>2</v>
      </c>
      <c r="B273" s="418">
        <v>6</v>
      </c>
      <c r="C273" s="418">
        <v>1</v>
      </c>
      <c r="D273" s="418">
        <v>1</v>
      </c>
      <c r="E273" s="418" t="s">
        <v>1460</v>
      </c>
      <c r="F273" s="419" t="s">
        <v>1662</v>
      </c>
      <c r="G273" s="420"/>
      <c r="H273" s="420">
        <v>10000000</v>
      </c>
      <c r="I273" s="420"/>
      <c r="J273" s="421">
        <f>SUBTOTAL(9,G273:I273)</f>
        <v>10000000</v>
      </c>
      <c r="K273" s="422">
        <f>IFERROR(J273/$J$18*100,"0.00")</f>
        <v>3.482015390508026</v>
      </c>
    </row>
    <row r="274" spans="1:11">
      <c r="A274" s="412">
        <v>2</v>
      </c>
      <c r="B274" s="413">
        <v>6</v>
      </c>
      <c r="C274" s="413">
        <v>1</v>
      </c>
      <c r="D274" s="413">
        <v>2</v>
      </c>
      <c r="E274" s="413"/>
      <c r="F274" s="429" t="s">
        <v>1663</v>
      </c>
      <c r="G274" s="434">
        <f>+G275</f>
        <v>0</v>
      </c>
      <c r="H274" s="434">
        <f>+H275</f>
        <v>0</v>
      </c>
      <c r="I274" s="434">
        <f>+I275</f>
        <v>0</v>
      </c>
      <c r="J274" s="434">
        <f>+J275</f>
        <v>0</v>
      </c>
      <c r="K274" s="424">
        <f>+K275</f>
        <v>0</v>
      </c>
    </row>
    <row r="275" spans="1:11">
      <c r="A275" s="417">
        <v>2</v>
      </c>
      <c r="B275" s="418">
        <v>6</v>
      </c>
      <c r="C275" s="418">
        <v>1</v>
      </c>
      <c r="D275" s="418">
        <v>2</v>
      </c>
      <c r="E275" s="418" t="s">
        <v>1460</v>
      </c>
      <c r="F275" s="423" t="s">
        <v>1663</v>
      </c>
      <c r="G275" s="420"/>
      <c r="H275" s="420"/>
      <c r="I275" s="420"/>
      <c r="J275" s="421">
        <f>SUBTOTAL(9,G275:I275)</f>
        <v>0</v>
      </c>
      <c r="K275" s="422">
        <f>IFERROR(J275/$J$18*100,"0.00")</f>
        <v>0</v>
      </c>
    </row>
    <row r="276" spans="1:11">
      <c r="A276" s="412">
        <v>2</v>
      </c>
      <c r="B276" s="413">
        <v>6</v>
      </c>
      <c r="C276" s="413">
        <v>1</v>
      </c>
      <c r="D276" s="413">
        <v>3</v>
      </c>
      <c r="E276" s="413"/>
      <c r="F276" s="414" t="s">
        <v>1664</v>
      </c>
      <c r="G276" s="434">
        <f>+G277</f>
        <v>0</v>
      </c>
      <c r="H276" s="434">
        <f>+H277</f>
        <v>8000000</v>
      </c>
      <c r="I276" s="434">
        <f>+I277</f>
        <v>0</v>
      </c>
      <c r="J276" s="434">
        <f>+J277</f>
        <v>8000000</v>
      </c>
      <c r="K276" s="424">
        <f>+K277</f>
        <v>2.7856123124064207</v>
      </c>
    </row>
    <row r="277" spans="1:11">
      <c r="A277" s="417">
        <v>2</v>
      </c>
      <c r="B277" s="418">
        <v>6</v>
      </c>
      <c r="C277" s="418">
        <v>1</v>
      </c>
      <c r="D277" s="418">
        <v>3</v>
      </c>
      <c r="E277" s="418" t="s">
        <v>1460</v>
      </c>
      <c r="F277" s="423" t="s">
        <v>1664</v>
      </c>
      <c r="G277" s="420"/>
      <c r="H277" s="420">
        <v>8000000</v>
      </c>
      <c r="I277" s="420"/>
      <c r="J277" s="421">
        <f>SUBTOTAL(9,G277:I277)</f>
        <v>8000000</v>
      </c>
      <c r="K277" s="422">
        <f>IFERROR(J277/$J$18*100,"0.00")</f>
        <v>2.7856123124064207</v>
      </c>
    </row>
    <row r="278" spans="1:11">
      <c r="A278" s="412">
        <v>2</v>
      </c>
      <c r="B278" s="413">
        <v>6</v>
      </c>
      <c r="C278" s="413">
        <v>1</v>
      </c>
      <c r="D278" s="413">
        <v>4</v>
      </c>
      <c r="E278" s="413"/>
      <c r="F278" s="429" t="s">
        <v>1665</v>
      </c>
      <c r="G278" s="434">
        <f>+G279</f>
        <v>0</v>
      </c>
      <c r="H278" s="434">
        <f>+H279</f>
        <v>4000000</v>
      </c>
      <c r="I278" s="434">
        <f>+I279</f>
        <v>0</v>
      </c>
      <c r="J278" s="434">
        <f>+J279</f>
        <v>4000000</v>
      </c>
      <c r="K278" s="424">
        <f>+K279</f>
        <v>1.3928061562032104</v>
      </c>
    </row>
    <row r="279" spans="1:11">
      <c r="A279" s="417">
        <v>2</v>
      </c>
      <c r="B279" s="418">
        <v>6</v>
      </c>
      <c r="C279" s="418">
        <v>1</v>
      </c>
      <c r="D279" s="418">
        <v>4</v>
      </c>
      <c r="E279" s="418" t="s">
        <v>1460</v>
      </c>
      <c r="F279" s="423" t="s">
        <v>1665</v>
      </c>
      <c r="G279" s="420"/>
      <c r="H279" s="420">
        <v>4000000</v>
      </c>
      <c r="I279" s="420"/>
      <c r="J279" s="421">
        <f>SUBTOTAL(9,G279:I279)</f>
        <v>4000000</v>
      </c>
      <c r="K279" s="422">
        <f>IFERROR(J279/$J$18*100,"0.00")</f>
        <v>1.3928061562032104</v>
      </c>
    </row>
    <row r="280" spans="1:11">
      <c r="A280" s="412">
        <v>2</v>
      </c>
      <c r="B280" s="413">
        <v>6</v>
      </c>
      <c r="C280" s="413">
        <v>1</v>
      </c>
      <c r="D280" s="413">
        <v>9</v>
      </c>
      <c r="E280" s="413"/>
      <c r="F280" s="429" t="s">
        <v>1666</v>
      </c>
      <c r="G280" s="434">
        <f>+G281</f>
        <v>0</v>
      </c>
      <c r="H280" s="434">
        <f>+H281</f>
        <v>0</v>
      </c>
      <c r="I280" s="434">
        <f>+I281</f>
        <v>0</v>
      </c>
      <c r="J280" s="434">
        <f>+J281</f>
        <v>0</v>
      </c>
      <c r="K280" s="424">
        <f>+K281</f>
        <v>0</v>
      </c>
    </row>
    <row r="281" spans="1:11">
      <c r="A281" s="417">
        <v>2</v>
      </c>
      <c r="B281" s="418">
        <v>6</v>
      </c>
      <c r="C281" s="418">
        <v>1</v>
      </c>
      <c r="D281" s="418">
        <v>9</v>
      </c>
      <c r="E281" s="418" t="s">
        <v>1460</v>
      </c>
      <c r="F281" s="423" t="s">
        <v>1666</v>
      </c>
      <c r="G281" s="420"/>
      <c r="H281" s="420"/>
      <c r="I281" s="420"/>
      <c r="J281" s="421">
        <f>SUBTOTAL(9,G281:I281)</f>
        <v>0</v>
      </c>
      <c r="K281" s="422">
        <f>IFERROR(J281/$J$18*100,"0.00")</f>
        <v>0</v>
      </c>
    </row>
    <row r="282" spans="1:11">
      <c r="A282" s="408">
        <v>2</v>
      </c>
      <c r="B282" s="409">
        <v>6</v>
      </c>
      <c r="C282" s="409">
        <v>2</v>
      </c>
      <c r="D282" s="409"/>
      <c r="E282" s="409"/>
      <c r="F282" s="410" t="s">
        <v>1667</v>
      </c>
      <c r="G282" s="411">
        <f>+G283+G285+G287</f>
        <v>0</v>
      </c>
      <c r="H282" s="411">
        <f>+H283+H285+H287</f>
        <v>0</v>
      </c>
      <c r="I282" s="411">
        <f>+I283+I285+I287</f>
        <v>0</v>
      </c>
      <c r="J282" s="411">
        <f>+J283+J285+J287</f>
        <v>0</v>
      </c>
      <c r="K282" s="411">
        <f>+K283+K285+K287</f>
        <v>0</v>
      </c>
    </row>
    <row r="283" spans="1:11">
      <c r="A283" s="412">
        <v>2</v>
      </c>
      <c r="B283" s="413">
        <v>6</v>
      </c>
      <c r="C283" s="413">
        <v>2</v>
      </c>
      <c r="D283" s="413">
        <v>1</v>
      </c>
      <c r="E283" s="413"/>
      <c r="F283" s="429" t="s">
        <v>1668</v>
      </c>
      <c r="G283" s="434">
        <f>+G284</f>
        <v>0</v>
      </c>
      <c r="H283" s="434">
        <f>+H284</f>
        <v>0</v>
      </c>
      <c r="I283" s="434">
        <f>+I284</f>
        <v>0</v>
      </c>
      <c r="J283" s="434">
        <f>+J284</f>
        <v>0</v>
      </c>
      <c r="K283" s="424">
        <f>+K284</f>
        <v>0</v>
      </c>
    </row>
    <row r="284" spans="1:11">
      <c r="A284" s="417">
        <v>2</v>
      </c>
      <c r="B284" s="418">
        <v>6</v>
      </c>
      <c r="C284" s="418">
        <v>2</v>
      </c>
      <c r="D284" s="418">
        <v>1</v>
      </c>
      <c r="E284" s="418" t="s">
        <v>1460</v>
      </c>
      <c r="F284" s="423" t="s">
        <v>1668</v>
      </c>
      <c r="G284" s="420"/>
      <c r="H284" s="420"/>
      <c r="I284" s="420"/>
      <c r="J284" s="421">
        <f>SUBTOTAL(9,G284:I284)</f>
        <v>0</v>
      </c>
      <c r="K284" s="422">
        <f>IFERROR(J284/$J$18*100,"0.00")</f>
        <v>0</v>
      </c>
    </row>
    <row r="285" spans="1:11">
      <c r="A285" s="412">
        <v>2</v>
      </c>
      <c r="B285" s="413">
        <v>6</v>
      </c>
      <c r="C285" s="413">
        <v>2</v>
      </c>
      <c r="D285" s="413">
        <v>3</v>
      </c>
      <c r="E285" s="413"/>
      <c r="F285" s="429" t="s">
        <v>1669</v>
      </c>
      <c r="G285" s="434">
        <f>+G286</f>
        <v>0</v>
      </c>
      <c r="H285" s="434">
        <f>+H286</f>
        <v>0</v>
      </c>
      <c r="I285" s="434">
        <f>+I286</f>
        <v>0</v>
      </c>
      <c r="J285" s="434">
        <f>+J286</f>
        <v>0</v>
      </c>
      <c r="K285" s="424">
        <f>+K286</f>
        <v>0</v>
      </c>
    </row>
    <row r="286" spans="1:11">
      <c r="A286" s="417">
        <v>2</v>
      </c>
      <c r="B286" s="418">
        <v>6</v>
      </c>
      <c r="C286" s="418">
        <v>2</v>
      </c>
      <c r="D286" s="418">
        <v>3</v>
      </c>
      <c r="E286" s="418" t="s">
        <v>1460</v>
      </c>
      <c r="F286" s="423" t="s">
        <v>1669</v>
      </c>
      <c r="G286" s="420"/>
      <c r="H286" s="420"/>
      <c r="I286" s="420"/>
      <c r="J286" s="421">
        <f>SUBTOTAL(9,G286:I286)</f>
        <v>0</v>
      </c>
      <c r="K286" s="422">
        <f>IFERROR(J286/$J$18*100,"0.00")</f>
        <v>0</v>
      </c>
    </row>
    <row r="287" spans="1:11">
      <c r="A287" s="412">
        <v>2</v>
      </c>
      <c r="B287" s="413">
        <v>6</v>
      </c>
      <c r="C287" s="413">
        <v>2</v>
      </c>
      <c r="D287" s="413">
        <v>4</v>
      </c>
      <c r="E287" s="413"/>
      <c r="F287" s="429" t="s">
        <v>1670</v>
      </c>
      <c r="G287" s="434">
        <f>+G288</f>
        <v>0</v>
      </c>
      <c r="H287" s="434">
        <f>+H288</f>
        <v>0</v>
      </c>
      <c r="I287" s="434">
        <f>+I288</f>
        <v>0</v>
      </c>
      <c r="J287" s="434">
        <f>+J288</f>
        <v>0</v>
      </c>
      <c r="K287" s="424">
        <f>+K288</f>
        <v>0</v>
      </c>
    </row>
    <row r="288" spans="1:11">
      <c r="A288" s="417">
        <v>2</v>
      </c>
      <c r="B288" s="418">
        <v>6</v>
      </c>
      <c r="C288" s="418">
        <v>2</v>
      </c>
      <c r="D288" s="418">
        <v>4</v>
      </c>
      <c r="E288" s="418" t="s">
        <v>1460</v>
      </c>
      <c r="F288" s="419" t="s">
        <v>1670</v>
      </c>
      <c r="G288" s="420"/>
      <c r="H288" s="420"/>
      <c r="I288" s="420"/>
      <c r="J288" s="421">
        <f>SUBTOTAL(9,G288:I288)</f>
        <v>0</v>
      </c>
      <c r="K288" s="422">
        <f>IFERROR(J288/$J$18*100,"0.00")</f>
        <v>0</v>
      </c>
    </row>
    <row r="289" spans="1:11">
      <c r="A289" s="408">
        <v>2</v>
      </c>
      <c r="B289" s="409">
        <v>6</v>
      </c>
      <c r="C289" s="409">
        <v>3</v>
      </c>
      <c r="D289" s="409"/>
      <c r="E289" s="409"/>
      <c r="F289" s="410" t="s">
        <v>1671</v>
      </c>
      <c r="G289" s="411">
        <f>+G290+G292</f>
        <v>0</v>
      </c>
      <c r="H289" s="411">
        <f>+H290+H292</f>
        <v>10500000</v>
      </c>
      <c r="I289" s="411">
        <f>+I290+I292</f>
        <v>0</v>
      </c>
      <c r="J289" s="411">
        <f>+J290+J292</f>
        <v>10500000</v>
      </c>
      <c r="K289" s="411">
        <f>+K290+K292</f>
        <v>3.6561161600334269</v>
      </c>
    </row>
    <row r="290" spans="1:11">
      <c r="A290" s="412">
        <v>2</v>
      </c>
      <c r="B290" s="413">
        <v>6</v>
      </c>
      <c r="C290" s="413">
        <v>3</v>
      </c>
      <c r="D290" s="413">
        <v>1</v>
      </c>
      <c r="E290" s="413"/>
      <c r="F290" s="414" t="s">
        <v>1672</v>
      </c>
      <c r="G290" s="434">
        <f>+G291</f>
        <v>0</v>
      </c>
      <c r="H290" s="434">
        <f>+H291</f>
        <v>10500000</v>
      </c>
      <c r="I290" s="434">
        <f>+I291</f>
        <v>0</v>
      </c>
      <c r="J290" s="434">
        <f>+J291</f>
        <v>10500000</v>
      </c>
      <c r="K290" s="424">
        <f>+K291</f>
        <v>3.6561161600334269</v>
      </c>
    </row>
    <row r="291" spans="1:11">
      <c r="A291" s="417">
        <v>2</v>
      </c>
      <c r="B291" s="418">
        <v>6</v>
      </c>
      <c r="C291" s="418">
        <v>3</v>
      </c>
      <c r="D291" s="418">
        <v>1</v>
      </c>
      <c r="E291" s="418" t="s">
        <v>1460</v>
      </c>
      <c r="F291" s="419" t="s">
        <v>1672</v>
      </c>
      <c r="G291" s="420"/>
      <c r="H291" s="420">
        <v>10500000</v>
      </c>
      <c r="I291" s="420"/>
      <c r="J291" s="421">
        <f>SUBTOTAL(9,G291:I291)</f>
        <v>10500000</v>
      </c>
      <c r="K291" s="422">
        <f>IFERROR(J291/$J$18*100,"0.00")</f>
        <v>3.6561161600334269</v>
      </c>
    </row>
    <row r="292" spans="1:11">
      <c r="A292" s="412">
        <v>2</v>
      </c>
      <c r="B292" s="413">
        <v>6</v>
      </c>
      <c r="C292" s="413">
        <v>3</v>
      </c>
      <c r="D292" s="413">
        <v>2</v>
      </c>
      <c r="E292" s="413"/>
      <c r="F292" s="429" t="s">
        <v>1673</v>
      </c>
      <c r="G292" s="434">
        <f>+G293</f>
        <v>0</v>
      </c>
      <c r="H292" s="434">
        <f>+H293</f>
        <v>0</v>
      </c>
      <c r="I292" s="434">
        <f>+I293</f>
        <v>0</v>
      </c>
      <c r="J292" s="434">
        <f>+J293</f>
        <v>0</v>
      </c>
      <c r="K292" s="424">
        <f>+K293</f>
        <v>0</v>
      </c>
    </row>
    <row r="293" spans="1:11">
      <c r="A293" s="417">
        <v>2</v>
      </c>
      <c r="B293" s="418">
        <v>6</v>
      </c>
      <c r="C293" s="418">
        <v>3</v>
      </c>
      <c r="D293" s="418">
        <v>2</v>
      </c>
      <c r="E293" s="418" t="s">
        <v>1460</v>
      </c>
      <c r="F293" s="423" t="s">
        <v>1673</v>
      </c>
      <c r="G293" s="420"/>
      <c r="H293" s="420"/>
      <c r="I293" s="420"/>
      <c r="J293" s="421">
        <f>SUBTOTAL(9,G293:I293)</f>
        <v>0</v>
      </c>
      <c r="K293" s="422">
        <f>IFERROR(J293/$J$18*100,"0.00")</f>
        <v>0</v>
      </c>
    </row>
    <row r="294" spans="1:11">
      <c r="A294" s="408">
        <v>2</v>
      </c>
      <c r="B294" s="409">
        <v>6</v>
      </c>
      <c r="C294" s="409">
        <v>4</v>
      </c>
      <c r="D294" s="409"/>
      <c r="E294" s="409"/>
      <c r="F294" s="410" t="s">
        <v>1674</v>
      </c>
      <c r="G294" s="411">
        <f>+G295+G297+G299</f>
        <v>0</v>
      </c>
      <c r="H294" s="411">
        <f>+H295+H297+H299</f>
        <v>15000000</v>
      </c>
      <c r="I294" s="411">
        <f>+I295+I297+I299</f>
        <v>0</v>
      </c>
      <c r="J294" s="411">
        <f>+J295+J297+J299</f>
        <v>15000000</v>
      </c>
      <c r="K294" s="430">
        <f>+K295+K297+K299</f>
        <v>5.2230230857620397</v>
      </c>
    </row>
    <row r="295" spans="1:11">
      <c r="A295" s="412">
        <v>2</v>
      </c>
      <c r="B295" s="413">
        <v>6</v>
      </c>
      <c r="C295" s="413">
        <v>4</v>
      </c>
      <c r="D295" s="413">
        <v>1</v>
      </c>
      <c r="E295" s="413"/>
      <c r="F295" s="429" t="s">
        <v>1675</v>
      </c>
      <c r="G295" s="434">
        <f>+G296</f>
        <v>0</v>
      </c>
      <c r="H295" s="434">
        <f>+H296</f>
        <v>15000000</v>
      </c>
      <c r="I295" s="434">
        <f>+I296</f>
        <v>0</v>
      </c>
      <c r="J295" s="434">
        <f>+J296</f>
        <v>15000000</v>
      </c>
      <c r="K295" s="424">
        <f>+K296</f>
        <v>5.2230230857620397</v>
      </c>
    </row>
    <row r="296" spans="1:11">
      <c r="A296" s="417">
        <v>2</v>
      </c>
      <c r="B296" s="418">
        <v>6</v>
      </c>
      <c r="C296" s="418">
        <v>4</v>
      </c>
      <c r="D296" s="418">
        <v>1</v>
      </c>
      <c r="E296" s="418" t="s">
        <v>1460</v>
      </c>
      <c r="F296" s="423" t="s">
        <v>1675</v>
      </c>
      <c r="G296" s="420"/>
      <c r="H296" s="420">
        <v>15000000</v>
      </c>
      <c r="I296" s="420"/>
      <c r="J296" s="421">
        <f>SUBTOTAL(9,G296:I296)</f>
        <v>15000000</v>
      </c>
      <c r="K296" s="422">
        <f>IFERROR(J296/$J$18*100,"0.00")</f>
        <v>5.2230230857620397</v>
      </c>
    </row>
    <row r="297" spans="1:11">
      <c r="A297" s="412">
        <v>2</v>
      </c>
      <c r="B297" s="413">
        <v>6</v>
      </c>
      <c r="C297" s="413">
        <v>4</v>
      </c>
      <c r="D297" s="413">
        <v>2</v>
      </c>
      <c r="E297" s="413"/>
      <c r="F297" s="429" t="s">
        <v>1676</v>
      </c>
      <c r="G297" s="434">
        <f>+G298</f>
        <v>0</v>
      </c>
      <c r="H297" s="434">
        <f>+H298</f>
        <v>0</v>
      </c>
      <c r="I297" s="434">
        <f>+I298</f>
        <v>0</v>
      </c>
      <c r="J297" s="434">
        <f>+J298</f>
        <v>0</v>
      </c>
      <c r="K297" s="424">
        <f>+K298</f>
        <v>0</v>
      </c>
    </row>
    <row r="298" spans="1:11">
      <c r="A298" s="417">
        <v>2</v>
      </c>
      <c r="B298" s="418">
        <v>6</v>
      </c>
      <c r="C298" s="418">
        <v>4</v>
      </c>
      <c r="D298" s="418">
        <v>2</v>
      </c>
      <c r="E298" s="418" t="s">
        <v>1460</v>
      </c>
      <c r="F298" s="423" t="s">
        <v>1676</v>
      </c>
      <c r="G298" s="420"/>
      <c r="H298" s="420"/>
      <c r="I298" s="420"/>
      <c r="J298" s="421">
        <f>SUBTOTAL(9,G298:I298)</f>
        <v>0</v>
      </c>
      <c r="K298" s="422">
        <f>IFERROR(J298/$J$18*100,"0.00")</f>
        <v>0</v>
      </c>
    </row>
    <row r="299" spans="1:11">
      <c r="A299" s="412">
        <v>2</v>
      </c>
      <c r="B299" s="413">
        <v>6</v>
      </c>
      <c r="C299" s="413">
        <v>4</v>
      </c>
      <c r="D299" s="413">
        <v>8</v>
      </c>
      <c r="E299" s="413"/>
      <c r="F299" s="429" t="s">
        <v>1677</v>
      </c>
      <c r="G299" s="434">
        <f>+G300</f>
        <v>0</v>
      </c>
      <c r="H299" s="434">
        <f>+H300</f>
        <v>0</v>
      </c>
      <c r="I299" s="434">
        <f>+I300</f>
        <v>0</v>
      </c>
      <c r="J299" s="434">
        <f>+J300</f>
        <v>0</v>
      </c>
      <c r="K299" s="424">
        <f>+K300</f>
        <v>0</v>
      </c>
    </row>
    <row r="300" spans="1:11">
      <c r="A300" s="417">
        <v>2</v>
      </c>
      <c r="B300" s="418">
        <v>6</v>
      </c>
      <c r="C300" s="418">
        <v>4</v>
      </c>
      <c r="D300" s="418">
        <v>8</v>
      </c>
      <c r="E300" s="418" t="s">
        <v>1460</v>
      </c>
      <c r="F300" s="423" t="s">
        <v>1677</v>
      </c>
      <c r="G300" s="420"/>
      <c r="H300" s="420"/>
      <c r="I300" s="420"/>
      <c r="J300" s="421">
        <f>SUBTOTAL(9,G300:I300)</f>
        <v>0</v>
      </c>
      <c r="K300" s="422">
        <f>IFERROR(J300/$J$18*100,"0.00")</f>
        <v>0</v>
      </c>
    </row>
    <row r="301" spans="1:11">
      <c r="A301" s="408">
        <v>2</v>
      </c>
      <c r="B301" s="409">
        <v>6</v>
      </c>
      <c r="C301" s="409">
        <v>5</v>
      </c>
      <c r="D301" s="409"/>
      <c r="E301" s="409"/>
      <c r="F301" s="410" t="s">
        <v>1678</v>
      </c>
      <c r="G301" s="411">
        <f>+G302+G304+G306+G308</f>
        <v>0</v>
      </c>
      <c r="H301" s="411">
        <f>+H302+H304+H306+H308</f>
        <v>6000000</v>
      </c>
      <c r="I301" s="411">
        <f>+I302+I304+I306+I308</f>
        <v>0</v>
      </c>
      <c r="J301" s="411">
        <f>+J302+J304+J306+J308</f>
        <v>6000000</v>
      </c>
      <c r="K301" s="411">
        <f>+K302+K304+K306+K308</f>
        <v>2.0892092343048159</v>
      </c>
    </row>
    <row r="302" spans="1:11">
      <c r="A302" s="412">
        <v>2</v>
      </c>
      <c r="B302" s="413">
        <v>6</v>
      </c>
      <c r="C302" s="413">
        <v>5</v>
      </c>
      <c r="D302" s="413">
        <v>2</v>
      </c>
      <c r="E302" s="413"/>
      <c r="F302" s="429" t="s">
        <v>1679</v>
      </c>
      <c r="G302" s="434">
        <f>+G303</f>
        <v>0</v>
      </c>
      <c r="H302" s="434">
        <f>+H303</f>
        <v>0</v>
      </c>
      <c r="I302" s="434">
        <f>+I303</f>
        <v>0</v>
      </c>
      <c r="J302" s="434">
        <f>+J303</f>
        <v>0</v>
      </c>
      <c r="K302" s="424">
        <f>+K303</f>
        <v>0</v>
      </c>
    </row>
    <row r="303" spans="1:11">
      <c r="A303" s="417">
        <v>2</v>
      </c>
      <c r="B303" s="418">
        <v>6</v>
      </c>
      <c r="C303" s="418">
        <v>5</v>
      </c>
      <c r="D303" s="418">
        <v>2</v>
      </c>
      <c r="E303" s="418" t="s">
        <v>1460</v>
      </c>
      <c r="F303" s="423" t="s">
        <v>1679</v>
      </c>
      <c r="G303" s="420"/>
      <c r="H303" s="420"/>
      <c r="I303" s="420"/>
      <c r="J303" s="421">
        <f>SUBTOTAL(9,G303:I303)</f>
        <v>0</v>
      </c>
      <c r="K303" s="422">
        <f>IFERROR(J303/$J$18*100,"0.00")</f>
        <v>0</v>
      </c>
    </row>
    <row r="304" spans="1:11">
      <c r="A304" s="412">
        <v>2</v>
      </c>
      <c r="B304" s="413">
        <v>6</v>
      </c>
      <c r="C304" s="413">
        <v>5</v>
      </c>
      <c r="D304" s="413">
        <v>4</v>
      </c>
      <c r="E304" s="413"/>
      <c r="F304" s="429" t="s">
        <v>1680</v>
      </c>
      <c r="G304" s="434">
        <f>+G305</f>
        <v>0</v>
      </c>
      <c r="H304" s="434">
        <f>+H305</f>
        <v>6000000</v>
      </c>
      <c r="I304" s="434">
        <f>+I305</f>
        <v>0</v>
      </c>
      <c r="J304" s="434">
        <f>+J305</f>
        <v>6000000</v>
      </c>
      <c r="K304" s="424">
        <f>+K305</f>
        <v>2.0892092343048159</v>
      </c>
    </row>
    <row r="305" spans="1:11">
      <c r="A305" s="417">
        <v>2</v>
      </c>
      <c r="B305" s="418">
        <v>6</v>
      </c>
      <c r="C305" s="418">
        <v>5</v>
      </c>
      <c r="D305" s="418">
        <v>4</v>
      </c>
      <c r="E305" s="418" t="s">
        <v>1460</v>
      </c>
      <c r="F305" s="423" t="s">
        <v>1680</v>
      </c>
      <c r="G305" s="420"/>
      <c r="H305" s="420">
        <v>6000000</v>
      </c>
      <c r="I305" s="420"/>
      <c r="J305" s="421">
        <f>SUBTOTAL(9,G305:I305)</f>
        <v>6000000</v>
      </c>
      <c r="K305" s="422">
        <f>IFERROR(J305/$J$18*100,"0.00")</f>
        <v>2.0892092343048159</v>
      </c>
    </row>
    <row r="306" spans="1:11">
      <c r="A306" s="412">
        <v>2</v>
      </c>
      <c r="B306" s="413">
        <v>6</v>
      </c>
      <c r="C306" s="413">
        <v>5</v>
      </c>
      <c r="D306" s="413">
        <v>5</v>
      </c>
      <c r="E306" s="413"/>
      <c r="F306" s="429" t="s">
        <v>1681</v>
      </c>
      <c r="G306" s="434">
        <f>+G307</f>
        <v>0</v>
      </c>
      <c r="H306" s="434">
        <f>+H307</f>
        <v>0</v>
      </c>
      <c r="I306" s="434">
        <f>+I307</f>
        <v>0</v>
      </c>
      <c r="J306" s="434">
        <f>+J307</f>
        <v>0</v>
      </c>
      <c r="K306" s="424">
        <f>+K307</f>
        <v>0</v>
      </c>
    </row>
    <row r="307" spans="1:11">
      <c r="A307" s="417">
        <v>2</v>
      </c>
      <c r="B307" s="418">
        <v>6</v>
      </c>
      <c r="C307" s="418">
        <v>5</v>
      </c>
      <c r="D307" s="418">
        <v>5</v>
      </c>
      <c r="E307" s="418" t="s">
        <v>1460</v>
      </c>
      <c r="F307" s="423" t="s">
        <v>1681</v>
      </c>
      <c r="G307" s="420"/>
      <c r="H307" s="420"/>
      <c r="I307" s="420"/>
      <c r="J307" s="421">
        <f>SUBTOTAL(9,G307:I307)</f>
        <v>0</v>
      </c>
      <c r="K307" s="422">
        <f>IFERROR(J307/$J$18*100,"0.00")</f>
        <v>0</v>
      </c>
    </row>
    <row r="308" spans="1:11">
      <c r="A308" s="412">
        <v>2</v>
      </c>
      <c r="B308" s="413">
        <v>6</v>
      </c>
      <c r="C308" s="413">
        <v>5</v>
      </c>
      <c r="D308" s="413">
        <v>6</v>
      </c>
      <c r="E308" s="413"/>
      <c r="F308" s="429" t="s">
        <v>1682</v>
      </c>
      <c r="G308" s="434">
        <f>+G309</f>
        <v>0</v>
      </c>
      <c r="H308" s="434">
        <f>+H309</f>
        <v>0</v>
      </c>
      <c r="I308" s="434">
        <f>+I309</f>
        <v>0</v>
      </c>
      <c r="J308" s="434">
        <f>+J309</f>
        <v>0</v>
      </c>
      <c r="K308" s="424">
        <f>+K309</f>
        <v>0</v>
      </c>
    </row>
    <row r="309" spans="1:11">
      <c r="A309" s="417">
        <v>2</v>
      </c>
      <c r="B309" s="418">
        <v>6</v>
      </c>
      <c r="C309" s="418">
        <v>5</v>
      </c>
      <c r="D309" s="418">
        <v>6</v>
      </c>
      <c r="E309" s="418" t="s">
        <v>1460</v>
      </c>
      <c r="F309" s="423" t="s">
        <v>1682</v>
      </c>
      <c r="G309" s="420"/>
      <c r="H309" s="420"/>
      <c r="I309" s="420"/>
      <c r="J309" s="421">
        <f>SUBTOTAL(9,G309:I309)</f>
        <v>0</v>
      </c>
      <c r="K309" s="422">
        <f>IFERROR(J309/$J$18*100,"0.00")</f>
        <v>0</v>
      </c>
    </row>
    <row r="310" spans="1:11">
      <c r="A310" s="408">
        <v>2</v>
      </c>
      <c r="B310" s="409">
        <v>6</v>
      </c>
      <c r="C310" s="409">
        <v>6</v>
      </c>
      <c r="D310" s="409"/>
      <c r="E310" s="409"/>
      <c r="F310" s="410" t="s">
        <v>1683</v>
      </c>
      <c r="G310" s="411">
        <f t="shared" ref="G310:K311" si="14">+G311</f>
        <v>0</v>
      </c>
      <c r="H310" s="411">
        <f t="shared" si="14"/>
        <v>0</v>
      </c>
      <c r="I310" s="411">
        <f t="shared" si="14"/>
        <v>0</v>
      </c>
      <c r="J310" s="411">
        <f t="shared" si="14"/>
        <v>0</v>
      </c>
      <c r="K310" s="430">
        <f t="shared" si="14"/>
        <v>0</v>
      </c>
    </row>
    <row r="311" spans="1:11">
      <c r="A311" s="412">
        <v>2</v>
      </c>
      <c r="B311" s="413">
        <v>6</v>
      </c>
      <c r="C311" s="413">
        <v>6</v>
      </c>
      <c r="D311" s="413">
        <v>2</v>
      </c>
      <c r="E311" s="413"/>
      <c r="F311" s="414" t="s">
        <v>1684</v>
      </c>
      <c r="G311" s="434">
        <f t="shared" si="14"/>
        <v>0</v>
      </c>
      <c r="H311" s="434">
        <f t="shared" si="14"/>
        <v>0</v>
      </c>
      <c r="I311" s="434">
        <f t="shared" si="14"/>
        <v>0</v>
      </c>
      <c r="J311" s="434">
        <f t="shared" si="14"/>
        <v>0</v>
      </c>
      <c r="K311" s="424">
        <f t="shared" si="14"/>
        <v>0</v>
      </c>
    </row>
    <row r="312" spans="1:11">
      <c r="A312" s="417">
        <v>2</v>
      </c>
      <c r="B312" s="418">
        <v>6</v>
      </c>
      <c r="C312" s="418">
        <v>6</v>
      </c>
      <c r="D312" s="418">
        <v>2</v>
      </c>
      <c r="E312" s="418" t="s">
        <v>1460</v>
      </c>
      <c r="F312" s="423" t="s">
        <v>1684</v>
      </c>
      <c r="G312" s="420"/>
      <c r="H312" s="420"/>
      <c r="I312" s="420"/>
      <c r="J312" s="421">
        <f>SUBTOTAL(9,G312:I312)</f>
        <v>0</v>
      </c>
      <c r="K312" s="422">
        <f>IFERROR(J312/$J$18*100,"0.00")</f>
        <v>0</v>
      </c>
    </row>
    <row r="313" spans="1:11">
      <c r="A313" s="408">
        <v>2</v>
      </c>
      <c r="B313" s="409">
        <v>6</v>
      </c>
      <c r="C313" s="409">
        <v>8</v>
      </c>
      <c r="D313" s="409"/>
      <c r="E313" s="409"/>
      <c r="F313" s="410" t="s">
        <v>1685</v>
      </c>
      <c r="G313" s="411">
        <f>+G314+G317+G319+G321</f>
        <v>0</v>
      </c>
      <c r="H313" s="411">
        <f>+H314+H317+H319+H321</f>
        <v>0</v>
      </c>
      <c r="I313" s="411">
        <f>+I314+I317+I319+I321</f>
        <v>0</v>
      </c>
      <c r="J313" s="411">
        <f>+J314+J317+J319+J321</f>
        <v>0</v>
      </c>
      <c r="K313" s="411">
        <f>+K314+K317+K319+K321</f>
        <v>0</v>
      </c>
    </row>
    <row r="314" spans="1:11">
      <c r="A314" s="412">
        <v>2</v>
      </c>
      <c r="B314" s="413">
        <v>6</v>
      </c>
      <c r="C314" s="413">
        <v>8</v>
      </c>
      <c r="D314" s="413">
        <v>3</v>
      </c>
      <c r="E314" s="413"/>
      <c r="F314" s="429" t="s">
        <v>1686</v>
      </c>
      <c r="G314" s="434">
        <f>+G315+G316</f>
        <v>0</v>
      </c>
      <c r="H314" s="434">
        <f>+H315+H316</f>
        <v>0</v>
      </c>
      <c r="I314" s="434">
        <f>+I315+I316</f>
        <v>0</v>
      </c>
      <c r="J314" s="434">
        <f>+J315+J316</f>
        <v>0</v>
      </c>
      <c r="K314" s="424">
        <f>+K315+K316</f>
        <v>0</v>
      </c>
    </row>
    <row r="315" spans="1:11">
      <c r="A315" s="417">
        <v>2</v>
      </c>
      <c r="B315" s="418">
        <v>6</v>
      </c>
      <c r="C315" s="418">
        <v>8</v>
      </c>
      <c r="D315" s="418">
        <v>3</v>
      </c>
      <c r="E315" s="418" t="s">
        <v>1460</v>
      </c>
      <c r="F315" s="423" t="s">
        <v>1687</v>
      </c>
      <c r="G315" s="420"/>
      <c r="H315" s="420"/>
      <c r="I315" s="420"/>
      <c r="J315" s="421">
        <f>SUBTOTAL(9,G315:I315)</f>
        <v>0</v>
      </c>
      <c r="K315" s="422">
        <f>IFERROR(J315/$J$18*100,"0.00")</f>
        <v>0</v>
      </c>
    </row>
    <row r="316" spans="1:11">
      <c r="A316" s="417">
        <v>2</v>
      </c>
      <c r="B316" s="418">
        <v>6</v>
      </c>
      <c r="C316" s="418">
        <v>8</v>
      </c>
      <c r="D316" s="418">
        <v>3</v>
      </c>
      <c r="E316" s="418" t="s">
        <v>1462</v>
      </c>
      <c r="F316" s="423" t="s">
        <v>1688</v>
      </c>
      <c r="G316" s="420"/>
      <c r="H316" s="420"/>
      <c r="I316" s="420"/>
      <c r="J316" s="421">
        <f>SUBTOTAL(9,G316:I316)</f>
        <v>0</v>
      </c>
      <c r="K316" s="422">
        <f>IFERROR(J316/$J$18*100,"0.00")</f>
        <v>0</v>
      </c>
    </row>
    <row r="317" spans="1:11">
      <c r="A317" s="412">
        <v>2</v>
      </c>
      <c r="B317" s="413">
        <v>6</v>
      </c>
      <c r="C317" s="413">
        <v>8</v>
      </c>
      <c r="D317" s="413">
        <v>5</v>
      </c>
      <c r="E317" s="413"/>
      <c r="F317" s="429" t="s">
        <v>1689</v>
      </c>
      <c r="G317" s="434">
        <f>+G318</f>
        <v>0</v>
      </c>
      <c r="H317" s="434">
        <f>+H318</f>
        <v>0</v>
      </c>
      <c r="I317" s="434">
        <f>+I318</f>
        <v>0</v>
      </c>
      <c r="J317" s="434">
        <f>+J318</f>
        <v>0</v>
      </c>
      <c r="K317" s="424">
        <f>+K318</f>
        <v>0</v>
      </c>
    </row>
    <row r="318" spans="1:11">
      <c r="A318" s="417">
        <v>2</v>
      </c>
      <c r="B318" s="418">
        <v>6</v>
      </c>
      <c r="C318" s="418">
        <v>8</v>
      </c>
      <c r="D318" s="418">
        <v>5</v>
      </c>
      <c r="E318" s="418" t="s">
        <v>1460</v>
      </c>
      <c r="F318" s="423" t="s">
        <v>1689</v>
      </c>
      <c r="G318" s="420"/>
      <c r="H318" s="420"/>
      <c r="I318" s="420"/>
      <c r="J318" s="421">
        <f>SUBTOTAL(9,G318:I318)</f>
        <v>0</v>
      </c>
      <c r="K318" s="422">
        <f>IFERROR(J318/$J$18*100,"0.00")</f>
        <v>0</v>
      </c>
    </row>
    <row r="319" spans="1:11">
      <c r="A319" s="412">
        <v>2</v>
      </c>
      <c r="B319" s="413">
        <v>6</v>
      </c>
      <c r="C319" s="413">
        <v>8</v>
      </c>
      <c r="D319" s="413">
        <v>8</v>
      </c>
      <c r="E319" s="413"/>
      <c r="F319" s="414" t="s">
        <v>1690</v>
      </c>
      <c r="G319" s="434">
        <f>+G320</f>
        <v>0</v>
      </c>
      <c r="H319" s="434">
        <f>+H320</f>
        <v>0</v>
      </c>
      <c r="I319" s="434">
        <f>+I320</f>
        <v>0</v>
      </c>
      <c r="J319" s="434">
        <f>+J320</f>
        <v>0</v>
      </c>
      <c r="K319" s="422">
        <f>+K320</f>
        <v>0</v>
      </c>
    </row>
    <row r="320" spans="1:11">
      <c r="A320" s="417">
        <v>2</v>
      </c>
      <c r="B320" s="418">
        <v>6</v>
      </c>
      <c r="C320" s="418">
        <v>8</v>
      </c>
      <c r="D320" s="418">
        <v>8</v>
      </c>
      <c r="E320" s="418" t="s">
        <v>1460</v>
      </c>
      <c r="F320" s="423" t="s">
        <v>1691</v>
      </c>
      <c r="G320" s="420"/>
      <c r="H320" s="420"/>
      <c r="I320" s="420"/>
      <c r="J320" s="421">
        <f>SUBTOTAL(9,G320:I320)</f>
        <v>0</v>
      </c>
      <c r="K320" s="422">
        <f>IFERROR(J320/$J$18*100,"0.00")</f>
        <v>0</v>
      </c>
    </row>
    <row r="321" spans="1:11">
      <c r="A321" s="412">
        <v>2</v>
      </c>
      <c r="B321" s="413">
        <v>6</v>
      </c>
      <c r="C321" s="413">
        <v>8</v>
      </c>
      <c r="D321" s="413">
        <v>9</v>
      </c>
      <c r="E321" s="413"/>
      <c r="F321" s="414" t="s">
        <v>1692</v>
      </c>
      <c r="G321" s="434">
        <f>+G322</f>
        <v>0</v>
      </c>
      <c r="H321" s="434">
        <f>+H322</f>
        <v>0</v>
      </c>
      <c r="I321" s="434">
        <f>+I322</f>
        <v>0</v>
      </c>
      <c r="J321" s="434">
        <f>+J322</f>
        <v>0</v>
      </c>
      <c r="K321" s="424">
        <f>+K322</f>
        <v>0</v>
      </c>
    </row>
    <row r="322" spans="1:11">
      <c r="A322" s="417">
        <v>2</v>
      </c>
      <c r="B322" s="418">
        <v>6</v>
      </c>
      <c r="C322" s="418">
        <v>8</v>
      </c>
      <c r="D322" s="418">
        <v>9</v>
      </c>
      <c r="E322" s="418" t="s">
        <v>1460</v>
      </c>
      <c r="F322" s="423" t="s">
        <v>1692</v>
      </c>
      <c r="G322" s="420"/>
      <c r="H322" s="420"/>
      <c r="I322" s="420"/>
      <c r="J322" s="421">
        <f>SUBTOTAL(9,G322:I322)</f>
        <v>0</v>
      </c>
      <c r="K322" s="422">
        <f>IFERROR(J322/$J$18*100,"0.00")</f>
        <v>0</v>
      </c>
    </row>
    <row r="323" spans="1:11">
      <c r="A323" s="404">
        <v>2</v>
      </c>
      <c r="B323" s="405">
        <v>7</v>
      </c>
      <c r="C323" s="405"/>
      <c r="D323" s="405"/>
      <c r="E323" s="405"/>
      <c r="F323" s="406" t="s">
        <v>1693</v>
      </c>
      <c r="G323" s="407">
        <f>+G324</f>
        <v>0</v>
      </c>
      <c r="H323" s="407">
        <f t="shared" ref="H323:K324" si="15">+H324</f>
        <v>0</v>
      </c>
      <c r="I323" s="407">
        <f t="shared" si="15"/>
        <v>0</v>
      </c>
      <c r="J323" s="407">
        <f t="shared" si="15"/>
        <v>0</v>
      </c>
      <c r="K323" s="439">
        <f t="shared" si="15"/>
        <v>0</v>
      </c>
    </row>
    <row r="324" spans="1:11">
      <c r="A324" s="408">
        <v>2</v>
      </c>
      <c r="B324" s="409">
        <v>7</v>
      </c>
      <c r="C324" s="409">
        <v>1</v>
      </c>
      <c r="D324" s="409"/>
      <c r="E324" s="409"/>
      <c r="F324" s="410" t="s">
        <v>1694</v>
      </c>
      <c r="G324" s="411">
        <f>+G325</f>
        <v>0</v>
      </c>
      <c r="H324" s="411">
        <f t="shared" si="15"/>
        <v>0</v>
      </c>
      <c r="I324" s="411">
        <f t="shared" si="15"/>
        <v>0</v>
      </c>
      <c r="J324" s="411">
        <f t="shared" si="15"/>
        <v>0</v>
      </c>
      <c r="K324" s="430">
        <f t="shared" si="15"/>
        <v>0</v>
      </c>
    </row>
    <row r="325" spans="1:11">
      <c r="A325" s="412">
        <v>2</v>
      </c>
      <c r="B325" s="413">
        <v>7</v>
      </c>
      <c r="C325" s="413">
        <v>1</v>
      </c>
      <c r="D325" s="413">
        <v>2</v>
      </c>
      <c r="E325" s="413"/>
      <c r="F325" s="429" t="s">
        <v>1695</v>
      </c>
      <c r="G325" s="434">
        <f>+G326</f>
        <v>0</v>
      </c>
      <c r="H325" s="434">
        <f>+H326</f>
        <v>0</v>
      </c>
      <c r="I325" s="434">
        <f>+I326</f>
        <v>0</v>
      </c>
      <c r="J325" s="434">
        <f>+J326</f>
        <v>0</v>
      </c>
      <c r="K325" s="424">
        <f>+K326</f>
        <v>0</v>
      </c>
    </row>
    <row r="326" spans="1:11">
      <c r="A326" s="440">
        <v>2</v>
      </c>
      <c r="B326" s="441">
        <v>7</v>
      </c>
      <c r="C326" s="441">
        <v>1</v>
      </c>
      <c r="D326" s="441">
        <v>2</v>
      </c>
      <c r="E326" s="441" t="s">
        <v>1460</v>
      </c>
      <c r="F326" s="442" t="s">
        <v>1695</v>
      </c>
      <c r="G326" s="446"/>
      <c r="H326" s="446"/>
      <c r="I326" s="446"/>
      <c r="J326" s="443">
        <f>SUBTOTAL(9,G326:I326)</f>
        <v>0</v>
      </c>
      <c r="K326" s="444">
        <f>IFERROR(J326/$J$18*100,"0.00")</f>
        <v>0</v>
      </c>
    </row>
    <row r="327" spans="1:11" s="375" customFormat="1">
      <c r="F327" s="376"/>
    </row>
    <row r="328" spans="1:11" s="375" customFormat="1">
      <c r="F328" s="376"/>
    </row>
    <row r="329" spans="1:11" s="375" customFormat="1">
      <c r="F329" s="376"/>
    </row>
    <row r="330" spans="1:11" s="375" customFormat="1">
      <c r="F330" s="376"/>
    </row>
    <row r="331" spans="1:11" s="375" customFormat="1">
      <c r="F331" s="376"/>
    </row>
    <row r="332" spans="1:11" s="375" customFormat="1">
      <c r="F332" s="376"/>
    </row>
    <row r="333" spans="1:11" s="375" customFormat="1">
      <c r="F333" s="376"/>
    </row>
    <row r="334" spans="1:11" s="375" customFormat="1">
      <c r="F334" s="376"/>
    </row>
    <row r="335" spans="1:11" s="375" customFormat="1">
      <c r="F335" s="376"/>
    </row>
    <row r="336" spans="1:11" s="375" customFormat="1">
      <c r="F336" s="376"/>
    </row>
    <row r="337" spans="6:6" s="375" customFormat="1">
      <c r="F337" s="376"/>
    </row>
    <row r="338" spans="6:6" s="375" customFormat="1">
      <c r="F338" s="376"/>
    </row>
    <row r="339" spans="6:6" s="375" customFormat="1">
      <c r="F339" s="376"/>
    </row>
    <row r="340" spans="6:6" s="375" customFormat="1">
      <c r="F340" s="376"/>
    </row>
    <row r="341" spans="6:6" s="375" customFormat="1">
      <c r="F341" s="376"/>
    </row>
    <row r="342" spans="6:6" s="375" customFormat="1">
      <c r="F342" s="376"/>
    </row>
    <row r="343" spans="6:6" s="375" customFormat="1">
      <c r="F343" s="376"/>
    </row>
    <row r="344" spans="6:6" s="375" customFormat="1">
      <c r="F344" s="376"/>
    </row>
    <row r="345" spans="6:6" s="375" customFormat="1">
      <c r="F345" s="376"/>
    </row>
    <row r="346" spans="6:6" s="375" customFormat="1">
      <c r="F346" s="376"/>
    </row>
    <row r="347" spans="6:6" s="375" customFormat="1">
      <c r="F347" s="376"/>
    </row>
    <row r="348" spans="6:6" s="375" customFormat="1">
      <c r="F348" s="376"/>
    </row>
    <row r="349" spans="6:6" s="375" customFormat="1">
      <c r="F349" s="376"/>
    </row>
    <row r="350" spans="6:6" s="375" customFormat="1">
      <c r="F350" s="376"/>
    </row>
    <row r="351" spans="6:6" s="375" customFormat="1">
      <c r="F351" s="376"/>
    </row>
    <row r="352" spans="6:6" s="375" customFormat="1">
      <c r="F352" s="376"/>
    </row>
    <row r="353" spans="6:6" s="375" customFormat="1">
      <c r="F353" s="376"/>
    </row>
    <row r="354" spans="6:6" s="375" customFormat="1">
      <c r="F354" s="376"/>
    </row>
    <row r="355" spans="6:6" s="375" customFormat="1">
      <c r="F355" s="376"/>
    </row>
    <row r="356" spans="6:6" s="375" customFormat="1">
      <c r="F356" s="376"/>
    </row>
    <row r="357" spans="6:6" s="375" customFormat="1">
      <c r="F357" s="376"/>
    </row>
    <row r="358" spans="6:6" s="375" customFormat="1">
      <c r="F358" s="376"/>
    </row>
    <row r="359" spans="6:6" s="375" customFormat="1">
      <c r="F359" s="376"/>
    </row>
    <row r="360" spans="6:6" s="375" customFormat="1">
      <c r="F360" s="376"/>
    </row>
    <row r="361" spans="6:6" s="375" customFormat="1">
      <c r="F361" s="376"/>
    </row>
    <row r="362" spans="6:6" s="375" customFormat="1">
      <c r="F362" s="376"/>
    </row>
    <row r="363" spans="6:6" s="375" customFormat="1">
      <c r="F363" s="376"/>
    </row>
    <row r="364" spans="6:6" s="375" customFormat="1">
      <c r="F364" s="376"/>
    </row>
    <row r="365" spans="6:6" s="375" customFormat="1">
      <c r="F365" s="376"/>
    </row>
    <row r="366" spans="6:6" s="375" customFormat="1">
      <c r="F366" s="376"/>
    </row>
    <row r="367" spans="6:6" s="375" customFormat="1">
      <c r="F367" s="376"/>
    </row>
    <row r="368" spans="6:6" s="375" customFormat="1">
      <c r="F368" s="376"/>
    </row>
    <row r="369" spans="6:6" s="375" customFormat="1">
      <c r="F369" s="376"/>
    </row>
    <row r="370" spans="6:6" s="375" customFormat="1">
      <c r="F370" s="376"/>
    </row>
    <row r="371" spans="6:6" s="375" customFormat="1">
      <c r="F371" s="376"/>
    </row>
    <row r="372" spans="6:6" s="375" customFormat="1">
      <c r="F372" s="376"/>
    </row>
    <row r="373" spans="6:6" s="375" customFormat="1">
      <c r="F373" s="376"/>
    </row>
    <row r="374" spans="6:6" s="375" customFormat="1">
      <c r="F374" s="376"/>
    </row>
    <row r="375" spans="6:6" s="375" customFormat="1">
      <c r="F375" s="376"/>
    </row>
    <row r="376" spans="6:6" s="375" customFormat="1">
      <c r="F376" s="376"/>
    </row>
    <row r="377" spans="6:6" s="375" customFormat="1">
      <c r="F377" s="376"/>
    </row>
    <row r="378" spans="6:6" s="375" customFormat="1">
      <c r="F378" s="376"/>
    </row>
    <row r="379" spans="6:6" s="375" customFormat="1">
      <c r="F379" s="376"/>
    </row>
    <row r="380" spans="6:6" s="375" customFormat="1">
      <c r="F380" s="376"/>
    </row>
    <row r="381" spans="6:6" s="375" customFormat="1">
      <c r="F381" s="376"/>
    </row>
    <row r="382" spans="6:6" s="375" customFormat="1">
      <c r="F382" s="376"/>
    </row>
    <row r="383" spans="6:6" s="375" customFormat="1">
      <c r="F383" s="376"/>
    </row>
    <row r="384" spans="6:6" s="375" customFormat="1">
      <c r="F384" s="376"/>
    </row>
    <row r="385" spans="6:6" s="375" customFormat="1">
      <c r="F385" s="376"/>
    </row>
    <row r="386" spans="6:6" s="375" customFormat="1">
      <c r="F386" s="376"/>
    </row>
    <row r="387" spans="6:6" s="375" customFormat="1">
      <c r="F387" s="376"/>
    </row>
    <row r="388" spans="6:6" s="375" customFormat="1">
      <c r="F388" s="376"/>
    </row>
    <row r="389" spans="6:6" s="375" customFormat="1">
      <c r="F389" s="376"/>
    </row>
    <row r="390" spans="6:6" s="375" customFormat="1">
      <c r="F390" s="376"/>
    </row>
    <row r="391" spans="6:6" s="375" customFormat="1">
      <c r="F391" s="376"/>
    </row>
    <row r="392" spans="6:6" s="375" customFormat="1">
      <c r="F392" s="376"/>
    </row>
    <row r="393" spans="6:6" s="375" customFormat="1">
      <c r="F393" s="376"/>
    </row>
    <row r="394" spans="6:6" s="375" customFormat="1">
      <c r="F394" s="376"/>
    </row>
    <row r="395" spans="6:6" s="375" customFormat="1">
      <c r="F395" s="376"/>
    </row>
    <row r="396" spans="6:6" s="375" customFormat="1">
      <c r="F396" s="376"/>
    </row>
    <row r="397" spans="6:6" s="375" customFormat="1">
      <c r="F397" s="376"/>
    </row>
    <row r="398" spans="6:6" s="375" customFormat="1">
      <c r="F398" s="376"/>
    </row>
    <row r="399" spans="6:6" s="375" customFormat="1">
      <c r="F399" s="376"/>
    </row>
    <row r="400" spans="6:6" s="375" customFormat="1">
      <c r="F400" s="376"/>
    </row>
    <row r="401" spans="6:6" s="375" customFormat="1">
      <c r="F401" s="376"/>
    </row>
    <row r="402" spans="6:6" s="375" customFormat="1">
      <c r="F402" s="376"/>
    </row>
    <row r="403" spans="6:6" s="375" customFormat="1">
      <c r="F403" s="376"/>
    </row>
    <row r="404" spans="6:6" s="375" customFormat="1">
      <c r="F404" s="376"/>
    </row>
    <row r="405" spans="6:6" s="375" customFormat="1">
      <c r="F405" s="376"/>
    </row>
    <row r="406" spans="6:6" s="375" customFormat="1">
      <c r="F406" s="376"/>
    </row>
    <row r="407" spans="6:6" s="375" customFormat="1">
      <c r="F407" s="376"/>
    </row>
    <row r="408" spans="6:6" s="375" customFormat="1">
      <c r="F408" s="376"/>
    </row>
    <row r="409" spans="6:6" s="375" customFormat="1">
      <c r="F409" s="376"/>
    </row>
    <row r="410" spans="6:6" s="375" customFormat="1">
      <c r="F410" s="376"/>
    </row>
    <row r="411" spans="6:6" s="375" customFormat="1">
      <c r="F411" s="376"/>
    </row>
    <row r="412" spans="6:6" s="375" customFormat="1">
      <c r="F412" s="376"/>
    </row>
    <row r="413" spans="6:6" s="375" customFormat="1">
      <c r="F413" s="376"/>
    </row>
    <row r="414" spans="6:6" s="375" customFormat="1">
      <c r="F414" s="376"/>
    </row>
    <row r="415" spans="6:6" s="375" customFormat="1">
      <c r="F415" s="376"/>
    </row>
    <row r="416" spans="6:6" s="375" customFormat="1">
      <c r="F416" s="376"/>
    </row>
    <row r="417" spans="6:6" s="375" customFormat="1">
      <c r="F417" s="376"/>
    </row>
    <row r="418" spans="6:6" s="375" customFormat="1">
      <c r="F418" s="376"/>
    </row>
    <row r="419" spans="6:6" s="375" customFormat="1">
      <c r="F419" s="376"/>
    </row>
    <row r="420" spans="6:6" s="375" customFormat="1">
      <c r="F420" s="376"/>
    </row>
    <row r="421" spans="6:6" s="375" customFormat="1">
      <c r="F421" s="376"/>
    </row>
    <row r="422" spans="6:6" s="375" customFormat="1">
      <c r="F422" s="376"/>
    </row>
    <row r="423" spans="6:6" s="375" customFormat="1">
      <c r="F423" s="376"/>
    </row>
    <row r="424" spans="6:6" s="375" customFormat="1">
      <c r="F424" s="376"/>
    </row>
    <row r="425" spans="6:6" s="375" customFormat="1">
      <c r="F425" s="376"/>
    </row>
    <row r="426" spans="6:6" s="375" customFormat="1">
      <c r="F426" s="376"/>
    </row>
    <row r="427" spans="6:6" s="375" customFormat="1">
      <c r="F427" s="376"/>
    </row>
    <row r="428" spans="6:6" s="375" customFormat="1">
      <c r="F428" s="376"/>
    </row>
    <row r="429" spans="6:6" s="375" customFormat="1">
      <c r="F429" s="376"/>
    </row>
    <row r="430" spans="6:6" s="375" customFormat="1">
      <c r="F430" s="376"/>
    </row>
    <row r="431" spans="6:6" s="375" customFormat="1">
      <c r="F431" s="376"/>
    </row>
    <row r="432" spans="6:6" s="375" customFormat="1">
      <c r="F432" s="376"/>
    </row>
    <row r="433" spans="6:6" s="375" customFormat="1">
      <c r="F433" s="376"/>
    </row>
    <row r="434" spans="6:6" s="375" customFormat="1">
      <c r="F434" s="376"/>
    </row>
    <row r="435" spans="6:6" s="375" customFormat="1">
      <c r="F435" s="376"/>
    </row>
    <row r="436" spans="6:6" s="375" customFormat="1">
      <c r="F436" s="376"/>
    </row>
    <row r="437" spans="6:6" s="375" customFormat="1">
      <c r="F437" s="376"/>
    </row>
    <row r="438" spans="6:6" s="375" customFormat="1">
      <c r="F438" s="376"/>
    </row>
    <row r="439" spans="6:6" s="375" customFormat="1">
      <c r="F439" s="376"/>
    </row>
    <row r="440" spans="6:6" s="375" customFormat="1">
      <c r="F440" s="376"/>
    </row>
    <row r="441" spans="6:6" s="375" customFormat="1">
      <c r="F441" s="376"/>
    </row>
    <row r="442" spans="6:6" s="375" customFormat="1">
      <c r="F442" s="376"/>
    </row>
    <row r="443" spans="6:6" s="375" customFormat="1">
      <c r="F443" s="376"/>
    </row>
    <row r="444" spans="6:6" s="375" customFormat="1">
      <c r="F444" s="376"/>
    </row>
    <row r="445" spans="6:6" s="375" customFormat="1">
      <c r="F445" s="376"/>
    </row>
    <row r="446" spans="6:6" s="375" customFormat="1">
      <c r="F446" s="376"/>
    </row>
    <row r="447" spans="6:6" s="375" customFormat="1">
      <c r="F447" s="376"/>
    </row>
    <row r="448" spans="6:6" s="375" customFormat="1">
      <c r="F448" s="376"/>
    </row>
    <row r="449" spans="6:6" s="375" customFormat="1">
      <c r="F449" s="376"/>
    </row>
    <row r="450" spans="6:6" s="375" customFormat="1">
      <c r="F450" s="376"/>
    </row>
    <row r="451" spans="6:6" s="375" customFormat="1">
      <c r="F451" s="376"/>
    </row>
    <row r="452" spans="6:6" s="375" customFormat="1">
      <c r="F452" s="376"/>
    </row>
    <row r="453" spans="6:6" s="375" customFormat="1">
      <c r="F453" s="376"/>
    </row>
    <row r="454" spans="6:6" s="375" customFormat="1">
      <c r="F454" s="376"/>
    </row>
    <row r="455" spans="6:6" s="375" customFormat="1">
      <c r="F455" s="376"/>
    </row>
    <row r="456" spans="6:6" s="375" customFormat="1">
      <c r="F456" s="376"/>
    </row>
    <row r="457" spans="6:6" s="375" customFormat="1">
      <c r="F457" s="376"/>
    </row>
    <row r="458" spans="6:6" s="375" customFormat="1">
      <c r="F458" s="376"/>
    </row>
    <row r="459" spans="6:6" s="375" customFormat="1">
      <c r="F459" s="376"/>
    </row>
    <row r="460" spans="6:6" s="375" customFormat="1">
      <c r="F460" s="376"/>
    </row>
    <row r="461" spans="6:6" s="375" customFormat="1">
      <c r="F461" s="376"/>
    </row>
    <row r="462" spans="6:6" s="375" customFormat="1">
      <c r="F462" s="376"/>
    </row>
    <row r="463" spans="6:6" s="375" customFormat="1">
      <c r="F463" s="376"/>
    </row>
    <row r="464" spans="6:6" s="375" customFormat="1">
      <c r="F464" s="376"/>
    </row>
    <row r="465" spans="6:6" s="375" customFormat="1">
      <c r="F465" s="376"/>
    </row>
    <row r="466" spans="6:6" s="375" customFormat="1">
      <c r="F466" s="376"/>
    </row>
    <row r="467" spans="6:6" s="375" customFormat="1">
      <c r="F467" s="376"/>
    </row>
    <row r="468" spans="6:6" s="375" customFormat="1">
      <c r="F468" s="376"/>
    </row>
    <row r="469" spans="6:6" s="375" customFormat="1">
      <c r="F469" s="376"/>
    </row>
    <row r="470" spans="6:6" s="375" customFormat="1">
      <c r="F470" s="376"/>
    </row>
    <row r="471" spans="6:6" s="375" customFormat="1">
      <c r="F471" s="376"/>
    </row>
    <row r="472" spans="6:6" s="375" customFormat="1">
      <c r="F472" s="376"/>
    </row>
    <row r="473" spans="6:6" s="375" customFormat="1">
      <c r="F473" s="376"/>
    </row>
    <row r="474" spans="6:6" s="375" customFormat="1">
      <c r="F474" s="376"/>
    </row>
    <row r="475" spans="6:6" s="375" customFormat="1">
      <c r="F475" s="376"/>
    </row>
    <row r="476" spans="6:6" s="375" customFormat="1">
      <c r="F476" s="376"/>
    </row>
    <row r="477" spans="6:6" s="375" customFormat="1">
      <c r="F477" s="376"/>
    </row>
    <row r="478" spans="6:6" s="375" customFormat="1">
      <c r="F478" s="376"/>
    </row>
    <row r="479" spans="6:6" s="375" customFormat="1">
      <c r="F479" s="376"/>
    </row>
    <row r="480" spans="6:6" s="375" customFormat="1">
      <c r="F480" s="376"/>
    </row>
    <row r="481" spans="6:6" s="375" customFormat="1">
      <c r="F481" s="376"/>
    </row>
    <row r="482" spans="6:6" s="375" customFormat="1">
      <c r="F482" s="376"/>
    </row>
    <row r="483" spans="6:6" s="375" customFormat="1">
      <c r="F483" s="376"/>
    </row>
    <row r="484" spans="6:6" s="375" customFormat="1">
      <c r="F484" s="376"/>
    </row>
    <row r="485" spans="6:6" s="375" customFormat="1">
      <c r="F485" s="376"/>
    </row>
    <row r="486" spans="6:6" s="375" customFormat="1">
      <c r="F486" s="376"/>
    </row>
    <row r="487" spans="6:6" s="375" customFormat="1">
      <c r="F487" s="376"/>
    </row>
    <row r="488" spans="6:6" s="375" customFormat="1">
      <c r="F488" s="376"/>
    </row>
    <row r="489" spans="6:6" s="375" customFormat="1">
      <c r="F489" s="376"/>
    </row>
    <row r="490" spans="6:6" s="375" customFormat="1">
      <c r="F490" s="376"/>
    </row>
    <row r="491" spans="6:6" s="375" customFormat="1">
      <c r="F491" s="376"/>
    </row>
    <row r="492" spans="6:6" s="375" customFormat="1">
      <c r="F492" s="376"/>
    </row>
    <row r="493" spans="6:6" s="375" customFormat="1">
      <c r="F493" s="376"/>
    </row>
    <row r="494" spans="6:6" s="375" customFormat="1">
      <c r="F494" s="376"/>
    </row>
    <row r="495" spans="6:6" s="375" customFormat="1">
      <c r="F495" s="376"/>
    </row>
    <row r="496" spans="6:6" s="375" customFormat="1">
      <c r="F496" s="376"/>
    </row>
    <row r="497" spans="6:6" s="375" customFormat="1">
      <c r="F497" s="376"/>
    </row>
    <row r="498" spans="6:6" s="375" customFormat="1">
      <c r="F498" s="376"/>
    </row>
    <row r="499" spans="6:6" s="375" customFormat="1">
      <c r="F499" s="376"/>
    </row>
    <row r="500" spans="6:6" s="375" customFormat="1">
      <c r="F500" s="376"/>
    </row>
    <row r="501" spans="6:6" s="375" customFormat="1">
      <c r="F501" s="376"/>
    </row>
    <row r="502" spans="6:6" s="375" customFormat="1">
      <c r="F502" s="376"/>
    </row>
    <row r="503" spans="6:6" s="375" customFormat="1">
      <c r="F503" s="376"/>
    </row>
    <row r="504" spans="6:6" s="375" customFormat="1">
      <c r="F504" s="376"/>
    </row>
    <row r="505" spans="6:6" s="375" customFormat="1">
      <c r="F505" s="376"/>
    </row>
    <row r="506" spans="6:6" s="375" customFormat="1">
      <c r="F506" s="376"/>
    </row>
    <row r="507" spans="6:6" s="375" customFormat="1">
      <c r="F507" s="376"/>
    </row>
    <row r="508" spans="6:6" s="375" customFormat="1">
      <c r="F508" s="376"/>
    </row>
    <row r="509" spans="6:6" s="375" customFormat="1">
      <c r="F509" s="376"/>
    </row>
    <row r="510" spans="6:6" s="375" customFormat="1">
      <c r="F510" s="376"/>
    </row>
    <row r="511" spans="6:6" s="375" customFormat="1">
      <c r="F511" s="376"/>
    </row>
    <row r="512" spans="6:6" s="375" customFormat="1">
      <c r="F512" s="376"/>
    </row>
    <row r="513" spans="6:6" s="375" customFormat="1">
      <c r="F513" s="376"/>
    </row>
    <row r="514" spans="6:6" s="375" customFormat="1">
      <c r="F514" s="376"/>
    </row>
    <row r="515" spans="6:6" s="375" customFormat="1">
      <c r="F515" s="376"/>
    </row>
    <row r="516" spans="6:6" s="375" customFormat="1">
      <c r="F516" s="376"/>
    </row>
    <row r="517" spans="6:6" s="375" customFormat="1">
      <c r="F517" s="376"/>
    </row>
    <row r="518" spans="6:6" s="375" customFormat="1">
      <c r="F518" s="376"/>
    </row>
    <row r="519" spans="6:6" s="375" customFormat="1">
      <c r="F519" s="376"/>
    </row>
    <row r="520" spans="6:6" s="375" customFormat="1">
      <c r="F520" s="376"/>
    </row>
    <row r="521" spans="6:6" s="375" customFormat="1">
      <c r="F521" s="376"/>
    </row>
    <row r="522" spans="6:6" s="375" customFormat="1">
      <c r="F522" s="376"/>
    </row>
    <row r="523" spans="6:6" s="375" customFormat="1">
      <c r="F523" s="376"/>
    </row>
    <row r="524" spans="6:6" s="375" customFormat="1">
      <c r="F524" s="376"/>
    </row>
    <row r="525" spans="6:6" s="375" customFormat="1">
      <c r="F525" s="376"/>
    </row>
    <row r="526" spans="6:6" s="375" customFormat="1">
      <c r="F526" s="376"/>
    </row>
    <row r="527" spans="6:6" s="375" customFormat="1">
      <c r="F527" s="376"/>
    </row>
    <row r="528" spans="6:6" s="375" customFormat="1">
      <c r="F528" s="376"/>
    </row>
    <row r="529" spans="6:6" s="375" customFormat="1">
      <c r="F529" s="376"/>
    </row>
    <row r="530" spans="6:6" s="375" customFormat="1">
      <c r="F530" s="376"/>
    </row>
    <row r="531" spans="6:6" s="375" customFormat="1">
      <c r="F531" s="376"/>
    </row>
    <row r="532" spans="6:6" s="375" customFormat="1">
      <c r="F532" s="376"/>
    </row>
    <row r="533" spans="6:6" s="375" customFormat="1">
      <c r="F533" s="376"/>
    </row>
    <row r="534" spans="6:6" s="375" customFormat="1">
      <c r="F534" s="376"/>
    </row>
    <row r="535" spans="6:6" s="375" customFormat="1">
      <c r="F535" s="376"/>
    </row>
    <row r="536" spans="6:6" s="375" customFormat="1">
      <c r="F536" s="376"/>
    </row>
    <row r="537" spans="6:6" s="375" customFormat="1">
      <c r="F537" s="376"/>
    </row>
    <row r="538" spans="6:6" s="375" customFormat="1">
      <c r="F538" s="376"/>
    </row>
    <row r="539" spans="6:6" s="375" customFormat="1">
      <c r="F539" s="376"/>
    </row>
    <row r="540" spans="6:6" s="375" customFormat="1">
      <c r="F540" s="376"/>
    </row>
    <row r="541" spans="6:6" s="375" customFormat="1">
      <c r="F541" s="376"/>
    </row>
    <row r="542" spans="6:6" s="375" customFormat="1">
      <c r="F542" s="376"/>
    </row>
    <row r="543" spans="6:6" s="375" customFormat="1">
      <c r="F543" s="376"/>
    </row>
    <row r="544" spans="6:6" s="375" customFormat="1">
      <c r="F544" s="376"/>
    </row>
    <row r="545" spans="6:6" s="375" customFormat="1">
      <c r="F545" s="376"/>
    </row>
    <row r="546" spans="6:6" s="375" customFormat="1">
      <c r="F546" s="376"/>
    </row>
    <row r="547" spans="6:6" s="375" customFormat="1">
      <c r="F547" s="376"/>
    </row>
    <row r="548" spans="6:6" s="375" customFormat="1">
      <c r="F548" s="376"/>
    </row>
    <row r="549" spans="6:6" s="375" customFormat="1">
      <c r="F549" s="376"/>
    </row>
    <row r="550" spans="6:6" s="375" customFormat="1">
      <c r="F550" s="376"/>
    </row>
    <row r="551" spans="6:6" s="375" customFormat="1">
      <c r="F551" s="376"/>
    </row>
    <row r="552" spans="6:6" s="375" customFormat="1">
      <c r="F552" s="376"/>
    </row>
    <row r="553" spans="6:6" s="375" customFormat="1">
      <c r="F553" s="376"/>
    </row>
    <row r="554" spans="6:6" s="375" customFormat="1">
      <c r="F554" s="376"/>
    </row>
    <row r="555" spans="6:6" s="375" customFormat="1">
      <c r="F555" s="376"/>
    </row>
    <row r="556" spans="6:6" s="375" customFormat="1">
      <c r="F556" s="376"/>
    </row>
    <row r="557" spans="6:6" s="375" customFormat="1">
      <c r="F557" s="376"/>
    </row>
    <row r="558" spans="6:6" s="375" customFormat="1">
      <c r="F558" s="376"/>
    </row>
    <row r="559" spans="6:6" s="375" customFormat="1">
      <c r="F559" s="376"/>
    </row>
    <row r="560" spans="6:6" s="375" customFormat="1">
      <c r="F560" s="376"/>
    </row>
    <row r="561" spans="6:6" s="375" customFormat="1">
      <c r="F561" s="376"/>
    </row>
    <row r="562" spans="6:6" s="375" customFormat="1">
      <c r="F562" s="376"/>
    </row>
    <row r="563" spans="6:6" s="375" customFormat="1">
      <c r="F563" s="376"/>
    </row>
    <row r="564" spans="6:6" s="375" customFormat="1">
      <c r="F564" s="376"/>
    </row>
    <row r="565" spans="6:6" s="375" customFormat="1">
      <c r="F565" s="376"/>
    </row>
    <row r="566" spans="6:6" s="375" customFormat="1">
      <c r="F566" s="376"/>
    </row>
    <row r="567" spans="6:6" s="375" customFormat="1">
      <c r="F567" s="376"/>
    </row>
    <row r="568" spans="6:6" s="375" customFormat="1">
      <c r="F568" s="376"/>
    </row>
    <row r="569" spans="6:6" s="375" customFormat="1">
      <c r="F569" s="376"/>
    </row>
    <row r="570" spans="6:6" s="375" customFormat="1">
      <c r="F570" s="376"/>
    </row>
    <row r="571" spans="6:6" s="375" customFormat="1">
      <c r="F571" s="376"/>
    </row>
    <row r="572" spans="6:6" s="375" customFormat="1">
      <c r="F572" s="376"/>
    </row>
    <row r="573" spans="6:6" s="375" customFormat="1">
      <c r="F573" s="376"/>
    </row>
    <row r="574" spans="6:6" s="375" customFormat="1">
      <c r="F574" s="376"/>
    </row>
    <row r="575" spans="6:6" s="375" customFormat="1">
      <c r="F575" s="376"/>
    </row>
    <row r="576" spans="6:6" s="375" customFormat="1">
      <c r="F576" s="376"/>
    </row>
    <row r="577" spans="6:6" s="375" customFormat="1">
      <c r="F577" s="376"/>
    </row>
    <row r="578" spans="6:6" s="375" customFormat="1">
      <c r="F578" s="376"/>
    </row>
    <row r="579" spans="6:6" s="375" customFormat="1">
      <c r="F579" s="376"/>
    </row>
    <row r="580" spans="6:6" s="375" customFormat="1">
      <c r="F580" s="376"/>
    </row>
    <row r="581" spans="6:6" s="375" customFormat="1">
      <c r="F581" s="376"/>
    </row>
    <row r="582" spans="6:6" s="375" customFormat="1">
      <c r="F582" s="376"/>
    </row>
    <row r="583" spans="6:6" s="375" customFormat="1">
      <c r="F583" s="376"/>
    </row>
    <row r="584" spans="6:6" s="375" customFormat="1">
      <c r="F584" s="376"/>
    </row>
    <row r="585" spans="6:6" s="375" customFormat="1">
      <c r="F585" s="376"/>
    </row>
    <row r="586" spans="6:6" s="375" customFormat="1">
      <c r="F586" s="376"/>
    </row>
    <row r="587" spans="6:6" s="375" customFormat="1">
      <c r="F587" s="376"/>
    </row>
    <row r="588" spans="6:6" s="375" customFormat="1">
      <c r="F588" s="376"/>
    </row>
    <row r="589" spans="6:6" s="375" customFormat="1">
      <c r="F589" s="376"/>
    </row>
    <row r="590" spans="6:6" s="375" customFormat="1">
      <c r="F590" s="376"/>
    </row>
    <row r="591" spans="6:6" s="375" customFormat="1">
      <c r="F591" s="376"/>
    </row>
    <row r="592" spans="6:6" s="375" customFormat="1">
      <c r="F592" s="376"/>
    </row>
    <row r="593" spans="6:6" s="375" customFormat="1">
      <c r="F593" s="376"/>
    </row>
    <row r="594" spans="6:6" s="375" customFormat="1">
      <c r="F594" s="376"/>
    </row>
    <row r="595" spans="6:6" s="375" customFormat="1">
      <c r="F595" s="376"/>
    </row>
    <row r="596" spans="6:6" s="375" customFormat="1">
      <c r="F596" s="376"/>
    </row>
    <row r="597" spans="6:6" s="375" customFormat="1">
      <c r="F597" s="376"/>
    </row>
    <row r="598" spans="6:6" s="375" customFormat="1">
      <c r="F598" s="376"/>
    </row>
    <row r="599" spans="6:6" s="375" customFormat="1">
      <c r="F599" s="376"/>
    </row>
    <row r="600" spans="6:6" s="375" customFormat="1">
      <c r="F600" s="376"/>
    </row>
    <row r="601" spans="6:6" s="375" customFormat="1">
      <c r="F601" s="376"/>
    </row>
    <row r="602" spans="6:6" s="375" customFormat="1">
      <c r="F602" s="376"/>
    </row>
    <row r="603" spans="6:6" s="375" customFormat="1">
      <c r="F603" s="376"/>
    </row>
    <row r="604" spans="6:6" s="375" customFormat="1">
      <c r="F604" s="376"/>
    </row>
    <row r="605" spans="6:6" s="375" customFormat="1">
      <c r="F605" s="376"/>
    </row>
    <row r="606" spans="6:6" s="375" customFormat="1">
      <c r="F606" s="376"/>
    </row>
    <row r="607" spans="6:6" s="375" customFormat="1">
      <c r="F607" s="376"/>
    </row>
    <row r="608" spans="6:6" s="375" customFormat="1">
      <c r="F608" s="376"/>
    </row>
    <row r="609" spans="6:6" s="375" customFormat="1">
      <c r="F609" s="376"/>
    </row>
    <row r="610" spans="6:6" s="375" customFormat="1">
      <c r="F610" s="376"/>
    </row>
    <row r="611" spans="6:6" s="375" customFormat="1">
      <c r="F611" s="376"/>
    </row>
    <row r="612" spans="6:6" s="375" customFormat="1">
      <c r="F612" s="376"/>
    </row>
    <row r="613" spans="6:6" s="375" customFormat="1">
      <c r="F613" s="376"/>
    </row>
    <row r="614" spans="6:6" s="375" customFormat="1">
      <c r="F614" s="376"/>
    </row>
    <row r="615" spans="6:6" s="375" customFormat="1">
      <c r="F615" s="376"/>
    </row>
    <row r="616" spans="6:6" s="375" customFormat="1">
      <c r="F616" s="376"/>
    </row>
    <row r="617" spans="6:6" s="375" customFormat="1">
      <c r="F617" s="376"/>
    </row>
    <row r="618" spans="6:6" s="375" customFormat="1">
      <c r="F618" s="376"/>
    </row>
    <row r="619" spans="6:6" s="375" customFormat="1">
      <c r="F619" s="376"/>
    </row>
    <row r="620" spans="6:6" s="375" customFormat="1">
      <c r="F620" s="376"/>
    </row>
    <row r="621" spans="6:6" s="375" customFormat="1">
      <c r="F621" s="376"/>
    </row>
    <row r="622" spans="6:6" s="375" customFormat="1">
      <c r="F622" s="376"/>
    </row>
    <row r="623" spans="6:6" s="375" customFormat="1">
      <c r="F623" s="376"/>
    </row>
    <row r="624" spans="6:6" s="375" customFormat="1">
      <c r="F624" s="376"/>
    </row>
    <row r="625" spans="6:6" s="375" customFormat="1">
      <c r="F625" s="376"/>
    </row>
    <row r="626" spans="6:6" s="375" customFormat="1">
      <c r="F626" s="376"/>
    </row>
    <row r="627" spans="6:6" s="375" customFormat="1">
      <c r="F627" s="376"/>
    </row>
    <row r="628" spans="6:6" s="375" customFormat="1">
      <c r="F628" s="376"/>
    </row>
    <row r="629" spans="6:6" s="375" customFormat="1">
      <c r="F629" s="376"/>
    </row>
    <row r="630" spans="6:6" s="375" customFormat="1">
      <c r="F630" s="376"/>
    </row>
    <row r="631" spans="6:6" s="375" customFormat="1">
      <c r="F631" s="376"/>
    </row>
    <row r="632" spans="6:6" s="375" customFormat="1">
      <c r="F632" s="376"/>
    </row>
    <row r="633" spans="6:6" s="375" customFormat="1">
      <c r="F633" s="376"/>
    </row>
    <row r="634" spans="6:6" s="375" customFormat="1">
      <c r="F634" s="376"/>
    </row>
    <row r="635" spans="6:6" s="375" customFormat="1">
      <c r="F635" s="376"/>
    </row>
    <row r="636" spans="6:6" s="375" customFormat="1">
      <c r="F636" s="376"/>
    </row>
    <row r="637" spans="6:6" s="375" customFormat="1">
      <c r="F637" s="376"/>
    </row>
    <row r="638" spans="6:6" s="375" customFormat="1">
      <c r="F638" s="376"/>
    </row>
    <row r="639" spans="6:6" s="375" customFormat="1">
      <c r="F639" s="376"/>
    </row>
    <row r="640" spans="6:6" s="375" customFormat="1">
      <c r="F640" s="376"/>
    </row>
    <row r="641" spans="6:6" s="375" customFormat="1">
      <c r="F641" s="376"/>
    </row>
    <row r="642" spans="6:6" s="375" customFormat="1">
      <c r="F642" s="376"/>
    </row>
    <row r="643" spans="6:6" s="375" customFormat="1">
      <c r="F643" s="376"/>
    </row>
    <row r="644" spans="6:6" s="375" customFormat="1">
      <c r="F644" s="376"/>
    </row>
    <row r="645" spans="6:6" s="375" customFormat="1">
      <c r="F645" s="376"/>
    </row>
    <row r="646" spans="6:6" s="375" customFormat="1">
      <c r="F646" s="376"/>
    </row>
    <row r="647" spans="6:6" s="375" customFormat="1">
      <c r="F647" s="376"/>
    </row>
    <row r="648" spans="6:6" s="375" customFormat="1">
      <c r="F648" s="376"/>
    </row>
    <row r="649" spans="6:6" s="375" customFormat="1">
      <c r="F649" s="376"/>
    </row>
    <row r="650" spans="6:6" s="375" customFormat="1">
      <c r="F650" s="376"/>
    </row>
    <row r="651" spans="6:6" s="375" customFormat="1">
      <c r="F651" s="376"/>
    </row>
    <row r="652" spans="6:6" s="375" customFormat="1">
      <c r="F652" s="376"/>
    </row>
    <row r="653" spans="6:6" s="375" customFormat="1">
      <c r="F653" s="376"/>
    </row>
    <row r="654" spans="6:6" s="375" customFormat="1">
      <c r="F654" s="376"/>
    </row>
    <row r="655" spans="6:6" s="375" customFormat="1">
      <c r="F655" s="376"/>
    </row>
    <row r="656" spans="6:6" s="375" customFormat="1">
      <c r="F656" s="376"/>
    </row>
    <row r="657" spans="6:6" s="375" customFormat="1">
      <c r="F657" s="376"/>
    </row>
    <row r="658" spans="6:6" s="375" customFormat="1">
      <c r="F658" s="376"/>
    </row>
    <row r="659" spans="6:6" s="375" customFormat="1">
      <c r="F659" s="376"/>
    </row>
    <row r="660" spans="6:6" s="375" customFormat="1">
      <c r="F660" s="376"/>
    </row>
    <row r="661" spans="6:6" s="375" customFormat="1">
      <c r="F661" s="376"/>
    </row>
    <row r="662" spans="6:6" s="375" customFormat="1">
      <c r="F662" s="376"/>
    </row>
    <row r="663" spans="6:6" s="375" customFormat="1">
      <c r="F663" s="376"/>
    </row>
    <row r="664" spans="6:6" s="375" customFormat="1">
      <c r="F664" s="376"/>
    </row>
    <row r="665" spans="6:6" s="375" customFormat="1">
      <c r="F665" s="376"/>
    </row>
    <row r="666" spans="6:6" s="375" customFormat="1">
      <c r="F666" s="376"/>
    </row>
    <row r="667" spans="6:6" s="375" customFormat="1">
      <c r="F667" s="376"/>
    </row>
  </sheetData>
  <mergeCells count="11">
    <mergeCell ref="A16:A17"/>
    <mergeCell ref="B16:B17"/>
    <mergeCell ref="C16:C17"/>
    <mergeCell ref="D16:D17"/>
    <mergeCell ref="E16:E17"/>
    <mergeCell ref="K16:K17"/>
    <mergeCell ref="F16:F17"/>
    <mergeCell ref="G16:G17"/>
    <mergeCell ref="H16:H17"/>
    <mergeCell ref="I16:I17"/>
    <mergeCell ref="J16:J17"/>
  </mergeCells>
  <phoneticPr fontId="6" type="noConversion"/>
  <pageMargins left="0.7" right="0.7" top="0.75" bottom="0.75" header="0.3" footer="0.3"/>
  <pageSetup paperSize="5" scale="37" orientation="portrait" verticalDpi="200" r:id="rId1"/>
  <headerFooter alignWithMargins="0"/>
  <rowBreaks count="3" manualBreakCount="3">
    <brk id="124" max="16383" man="1"/>
    <brk id="253" max="16383" man="1"/>
    <brk id="326" max="16383" man="1"/>
  </rowBreaks>
  <colBreaks count="1" manualBreakCount="1">
    <brk id="11" max="1048575" man="1"/>
  </colBreaks>
  <ignoredErrors>
    <ignoredError sqref="J211:K212 J215:K217 J227:K231 J266:K266 J267 J281:K281 J273 J288:K288 J284 J291 K126 K169 J213:K213 K235:K236 K226" unlockedFormula="1"/>
    <ignoredError sqref="J33:K33 J35:K35 J37:K37 J55:K55 K60 J61:K61 J63 J65 J69:K72 J78:K91 K94 J95:K96 K101:K102 J102:J104 K104 J110:K111 K118 J119:K122 J141:K141 K145 J148:K156 J164:K164 J174:K174 K181 J182:K186 J191:K196 K199 J201:K207 J258:K258 J260:K260 K296 J297:K300 K34 K62:K65 J43:K45 J147:K147 J131:K131 J46:K46 J73:K75 J97:K97 J112:K113 J304:K309 J311:K312 J314:K318 J320:K320 J321:K322 J325:K326 J123:K123 J157:K157 J175:K177 J302:K303 J146:K146 J114:K114 J167 J218:K218 J222 J224 J232:K232 K241 K250 J252:K252 K259 K261 J319:K319 J26:K26" formula="1"/>
    <ignoredError sqref="J124:K124 J214:K214 K239 J244:K245 K267 J268:K269 K273 J274:K280 K284 J285:K287 K291 J292:K293 K242 J253:K253 J251:K251 J250 J246:K249 K167" formula="1"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BH328"/>
  <sheetViews>
    <sheetView showGridLines="0" zoomScaleNormal="100" workbookViewId="0">
      <selection activeCell="H280" sqref="H280"/>
    </sheetView>
  </sheetViews>
  <sheetFormatPr defaultColWidth="9.140625" defaultRowHeight="15"/>
  <cols>
    <col min="1" max="1" width="5" style="86" customWidth="1"/>
    <col min="2" max="2" width="6.5703125" style="86" customWidth="1"/>
    <col min="3" max="3" width="6.42578125" style="86" customWidth="1"/>
    <col min="4" max="4" width="6.5703125" style="86" customWidth="1"/>
    <col min="5" max="5" width="5.5703125" style="86" customWidth="1"/>
    <col min="6" max="6" width="71.28515625" style="86" customWidth="1"/>
    <col min="7" max="7" width="17" style="86" customWidth="1"/>
    <col min="8" max="8" width="16.5703125" style="86" customWidth="1"/>
    <col min="9" max="9" width="14.85546875" style="86" customWidth="1"/>
    <col min="10" max="10" width="15.5703125" style="86" customWidth="1"/>
    <col min="11" max="11" width="9.140625" style="87" customWidth="1"/>
    <col min="12" max="12" width="9.140625" style="3"/>
    <col min="13" max="13" width="16.42578125" style="3" hidden="1" customWidth="1"/>
    <col min="14" max="16384" width="9.140625" style="3"/>
  </cols>
  <sheetData>
    <row r="1" spans="1:60" customFormat="1">
      <c r="C1" s="1"/>
      <c r="D1" s="1"/>
      <c r="E1" s="1"/>
      <c r="F1" s="1"/>
      <c r="G1" s="1"/>
      <c r="H1" s="1"/>
      <c r="I1" s="1"/>
      <c r="J1" s="1"/>
      <c r="K1" s="1"/>
      <c r="L1" s="1"/>
      <c r="M1" s="1"/>
      <c r="N1" s="1"/>
      <c r="O1" s="1"/>
      <c r="P1" s="131"/>
      <c r="Q1" s="129"/>
      <c r="R1" s="129"/>
      <c r="S1" s="129"/>
      <c r="T1" s="130"/>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row>
    <row r="2" spans="1:60" customFormat="1" ht="15.75">
      <c r="C2" s="28"/>
      <c r="D2" s="1"/>
      <c r="E2" s="86"/>
      <c r="F2" s="119" t="str">
        <f>'Formulario PPGR1'!I2</f>
        <v>Servicio Nacional de Salud</v>
      </c>
      <c r="G2" s="1"/>
      <c r="H2" s="1"/>
      <c r="I2" s="1"/>
      <c r="J2" s="1"/>
      <c r="K2" s="1"/>
      <c r="L2" s="1"/>
      <c r="M2" s="1"/>
      <c r="N2" s="1"/>
      <c r="O2" s="1"/>
      <c r="P2" s="131"/>
      <c r="Q2" s="129"/>
      <c r="R2" s="129"/>
      <c r="S2" s="129"/>
      <c r="T2" s="130"/>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60" customFormat="1">
      <c r="C3" s="28"/>
      <c r="D3" s="1"/>
      <c r="E3" s="86"/>
      <c r="F3" s="120" t="str">
        <f>'Formulario PPGR1'!I3</f>
        <v>Dirección de Planificación y Desarrollo</v>
      </c>
      <c r="G3" s="1"/>
      <c r="H3" s="1"/>
      <c r="I3" s="1"/>
      <c r="J3" s="1"/>
      <c r="K3" s="1"/>
      <c r="L3" s="1"/>
      <c r="M3" s="1"/>
      <c r="N3" s="1"/>
      <c r="O3" s="1"/>
      <c r="P3" s="131"/>
      <c r="Q3" s="129"/>
      <c r="R3" s="129"/>
      <c r="S3" s="129"/>
      <c r="T3" s="130"/>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60" customFormat="1">
      <c r="C4" s="28"/>
      <c r="D4" s="1"/>
      <c r="E4" s="86"/>
      <c r="F4" s="121" t="str">
        <f>'Formulario PPGR1'!I4</f>
        <v xml:space="preserve">Plan Operativo Anual </v>
      </c>
      <c r="G4" s="1"/>
      <c r="H4" s="1"/>
      <c r="I4" s="1"/>
      <c r="J4" s="1"/>
      <c r="K4" s="1"/>
      <c r="L4" s="1"/>
      <c r="M4" s="1"/>
      <c r="N4" s="1"/>
      <c r="O4" s="1"/>
      <c r="P4" s="131"/>
      <c r="Q4" s="129"/>
      <c r="R4" s="129"/>
      <c r="S4" s="129"/>
      <c r="T4" s="130"/>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60" customFormat="1">
      <c r="C5" s="28"/>
      <c r="D5" s="1"/>
      <c r="E5" s="86"/>
      <c r="F5" s="121" t="s">
        <v>1696</v>
      </c>
      <c r="G5" s="1"/>
      <c r="H5" s="1"/>
      <c r="I5" s="1"/>
      <c r="J5" s="1"/>
      <c r="K5" s="1"/>
      <c r="L5" s="1"/>
      <c r="M5" s="1"/>
      <c r="N5" s="1"/>
      <c r="O5" s="1"/>
      <c r="P5" s="131"/>
      <c r="Q5" s="129"/>
      <c r="R5" s="129"/>
      <c r="S5" s="129"/>
      <c r="T5" s="130"/>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60" customFormat="1">
      <c r="C6" s="1"/>
      <c r="D6" s="1"/>
      <c r="E6" s="86"/>
      <c r="F6" s="121" t="str">
        <f>'Formulario PPGR1'!$L$3</f>
        <v>R10 - SRS Ozama</v>
      </c>
      <c r="G6" s="1"/>
      <c r="H6" s="1"/>
      <c r="I6" s="1"/>
      <c r="J6" s="1"/>
      <c r="K6" s="1"/>
      <c r="L6" s="1"/>
      <c r="M6" s="1"/>
      <c r="N6" s="1"/>
      <c r="O6" s="1"/>
      <c r="P6" s="1"/>
      <c r="Q6" s="1"/>
      <c r="R6" s="129"/>
      <c r="S6" s="129"/>
      <c r="T6" s="130"/>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row>
    <row r="7" spans="1:60" ht="16.5" customHeight="1">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row>
    <row r="8" spans="1:60" ht="15.75" customHeight="1">
      <c r="A8" s="71" t="s">
        <v>1442</v>
      </c>
      <c r="B8" s="72"/>
      <c r="C8" s="72"/>
      <c r="D8" s="72"/>
      <c r="E8" s="72"/>
      <c r="F8" s="72"/>
      <c r="G8" s="72"/>
      <c r="H8" s="72"/>
      <c r="I8" s="72"/>
      <c r="J8" s="72"/>
      <c r="K8" s="73"/>
    </row>
    <row r="9" spans="1:60" ht="12.75">
      <c r="A9" s="74" t="s">
        <v>1697</v>
      </c>
      <c r="B9" s="75"/>
      <c r="C9" s="75"/>
      <c r="D9" s="75"/>
      <c r="E9" s="75"/>
      <c r="F9" s="75"/>
      <c r="G9" s="367">
        <f>+'Formulario PPGR6'!F16+M9</f>
        <v>4821056364.29</v>
      </c>
      <c r="H9" s="76"/>
      <c r="I9" s="76"/>
      <c r="J9" s="76"/>
      <c r="K9" s="77"/>
      <c r="M9" s="709">
        <v>4764776364.29</v>
      </c>
    </row>
    <row r="10" spans="1:60" ht="12.75">
      <c r="A10" s="74" t="s">
        <v>1698</v>
      </c>
      <c r="B10" s="75"/>
      <c r="C10" s="75"/>
      <c r="D10" s="75"/>
      <c r="E10" s="75"/>
      <c r="F10" s="75"/>
      <c r="G10" s="367">
        <f>+'Formulario PPGR6'!F17+M10</f>
        <v>7529306044.1028166</v>
      </c>
      <c r="H10" s="76"/>
      <c r="I10" s="76"/>
      <c r="J10" s="76"/>
      <c r="K10" s="77"/>
      <c r="M10" s="709">
        <v>7529306044.1028166</v>
      </c>
    </row>
    <row r="11" spans="1:60" ht="12.75">
      <c r="A11" s="74" t="s">
        <v>1699</v>
      </c>
      <c r="B11" s="75"/>
      <c r="C11" s="75"/>
      <c r="D11" s="75"/>
      <c r="E11" s="75"/>
      <c r="F11" s="75"/>
      <c r="G11" s="367">
        <f>+'Formulario PPGR6'!F18+M11</f>
        <v>9222830880.7416</v>
      </c>
      <c r="H11" s="76"/>
      <c r="I11" s="76"/>
      <c r="J11" s="76"/>
      <c r="K11" s="77"/>
      <c r="M11" s="709">
        <v>9222830880.7416</v>
      </c>
    </row>
    <row r="12" spans="1:60" ht="12.75">
      <c r="A12" s="74" t="s">
        <v>1700</v>
      </c>
      <c r="B12" s="75"/>
      <c r="C12" s="75"/>
      <c r="D12" s="75"/>
      <c r="E12" s="75"/>
      <c r="F12" s="75"/>
      <c r="G12" s="367">
        <f>+'Formulario PPGR6'!F19+M12</f>
        <v>928704695.80799997</v>
      </c>
      <c r="H12" s="76"/>
      <c r="I12" s="76"/>
      <c r="J12" s="76"/>
      <c r="K12" s="77"/>
      <c r="M12" s="709">
        <v>928704695.80799997</v>
      </c>
    </row>
    <row r="13" spans="1:60" ht="12.75">
      <c r="A13" s="78" t="s">
        <v>1701</v>
      </c>
      <c r="B13" s="75"/>
      <c r="C13" s="75"/>
      <c r="D13" s="75"/>
      <c r="E13" s="75"/>
      <c r="F13" s="75"/>
      <c r="G13" s="367">
        <f>+'Formulario PPGR6'!F20+M13</f>
        <v>4119194373.3499999</v>
      </c>
      <c r="H13" s="76"/>
      <c r="I13" s="76"/>
      <c r="J13" s="76"/>
      <c r="K13" s="77"/>
      <c r="M13" s="709">
        <v>4119194373.3499999</v>
      </c>
    </row>
    <row r="14" spans="1:60" ht="13.5" thickBot="1">
      <c r="A14" s="79" t="s">
        <v>1702</v>
      </c>
      <c r="B14" s="80"/>
      <c r="C14" s="80"/>
      <c r="D14" s="80"/>
      <c r="E14" s="80"/>
      <c r="F14" s="80"/>
      <c r="G14" s="366">
        <f>SUM(G9:G13)</f>
        <v>26621092358.292412</v>
      </c>
      <c r="H14" s="81"/>
      <c r="I14" s="81"/>
      <c r="J14" s="81"/>
      <c r="K14" s="82"/>
    </row>
    <row r="15" spans="1:60" ht="15.75" customHeight="1" thickTop="1">
      <c r="A15" s="83" t="s">
        <v>1447</v>
      </c>
      <c r="B15" s="84"/>
      <c r="C15" s="84"/>
      <c r="D15" s="84"/>
      <c r="E15" s="84"/>
      <c r="F15" s="84"/>
      <c r="G15" s="84"/>
      <c r="H15" s="84"/>
      <c r="I15" s="84"/>
      <c r="J15" s="84"/>
      <c r="K15" s="85"/>
    </row>
    <row r="16" spans="1:60" ht="19.5" customHeight="1">
      <c r="A16" s="755" t="s">
        <v>1448</v>
      </c>
      <c r="B16" s="755" t="s">
        <v>1449</v>
      </c>
      <c r="C16" s="755" t="s">
        <v>1409</v>
      </c>
      <c r="D16" s="755" t="s">
        <v>1450</v>
      </c>
      <c r="E16" s="755" t="s">
        <v>1410</v>
      </c>
      <c r="F16" s="756" t="s">
        <v>1451</v>
      </c>
      <c r="G16" s="752" t="s">
        <v>1703</v>
      </c>
      <c r="H16" s="753"/>
      <c r="I16" s="754"/>
      <c r="J16" s="750" t="s">
        <v>1455</v>
      </c>
      <c r="K16" s="750" t="s">
        <v>1413</v>
      </c>
    </row>
    <row r="17" spans="1:13" ht="44.25" customHeight="1">
      <c r="A17" s="755"/>
      <c r="B17" s="755"/>
      <c r="C17" s="755"/>
      <c r="D17" s="755"/>
      <c r="E17" s="755"/>
      <c r="F17" s="757"/>
      <c r="G17" s="88" t="s">
        <v>1704</v>
      </c>
      <c r="H17" s="88" t="s">
        <v>1705</v>
      </c>
      <c r="I17" s="88" t="s">
        <v>1706</v>
      </c>
      <c r="J17" s="751"/>
      <c r="K17" s="751"/>
    </row>
    <row r="18" spans="1:13" ht="12.75">
      <c r="A18" s="29">
        <v>2</v>
      </c>
      <c r="B18" s="30"/>
      <c r="C18" s="30"/>
      <c r="D18" s="30"/>
      <c r="E18" s="30"/>
      <c r="F18" s="31" t="s">
        <v>1456</v>
      </c>
      <c r="G18" s="32">
        <f>+G19+G67+G171+G255+G272+G325</f>
        <v>74868750</v>
      </c>
      <c r="H18" s="32">
        <f>+H19+H67+H171+H255+H272+H325</f>
        <v>212321250</v>
      </c>
      <c r="I18" s="32">
        <f>+I19+I67+I171+I255+I272+I325</f>
        <v>26518401858.15947</v>
      </c>
      <c r="J18" s="32">
        <f>+J19+J67+J171+J255+J272+J325</f>
        <v>26804091858.15947</v>
      </c>
      <c r="K18" s="32">
        <f>+K19+K67+K171+K255+K272+K325</f>
        <v>99.904859116940244</v>
      </c>
      <c r="M18" s="710"/>
    </row>
    <row r="19" spans="1:13" ht="12.75">
      <c r="A19" s="33">
        <v>2</v>
      </c>
      <c r="B19" s="34">
        <v>1</v>
      </c>
      <c r="C19" s="35"/>
      <c r="D19" s="35"/>
      <c r="E19" s="35"/>
      <c r="F19" s="36" t="s">
        <v>1457</v>
      </c>
      <c r="G19" s="37">
        <f>+G20+G42+G54+G58</f>
        <v>33475000</v>
      </c>
      <c r="H19" s="37">
        <f>+H20+H42+H54+H58</f>
        <v>52725000</v>
      </c>
      <c r="I19" s="37">
        <v>17572638076.607567</v>
      </c>
      <c r="J19" s="37">
        <f>+J20+J42+J54+J58</f>
        <v>17658838076.607567</v>
      </c>
      <c r="K19" s="37">
        <f>+K20+K42+K54+K58</f>
        <v>65.881128038411845</v>
      </c>
    </row>
    <row r="20" spans="1:13" ht="12.75">
      <c r="A20" s="39">
        <v>2</v>
      </c>
      <c r="B20" s="40">
        <v>1</v>
      </c>
      <c r="C20" s="40">
        <v>1</v>
      </c>
      <c r="D20" s="40"/>
      <c r="E20" s="40"/>
      <c r="F20" s="41" t="s">
        <v>1458</v>
      </c>
      <c r="G20" s="42">
        <f>+G21+G26+G33+G35+G37</f>
        <v>23200000</v>
      </c>
      <c r="H20" s="42">
        <f>+H21+H26+H33+H35+H37</f>
        <v>33400000</v>
      </c>
      <c r="I20" s="42">
        <v>15439777159.203709</v>
      </c>
      <c r="J20" s="42">
        <f>+J21+J26+J33+J35+J37</f>
        <v>15496377159.203709</v>
      </c>
      <c r="K20" s="42">
        <f>+K21+K26+K33+K35+K37</f>
        <v>57.813475797675395</v>
      </c>
    </row>
    <row r="21" spans="1:13" ht="12.75">
      <c r="A21" s="44">
        <v>2</v>
      </c>
      <c r="B21" s="45">
        <v>1</v>
      </c>
      <c r="C21" s="45">
        <v>1</v>
      </c>
      <c r="D21" s="45">
        <v>1</v>
      </c>
      <c r="E21" s="45"/>
      <c r="F21" s="46" t="s">
        <v>1459</v>
      </c>
      <c r="G21" s="47">
        <f>SUM(G22:G25)</f>
        <v>19200000</v>
      </c>
      <c r="H21" s="47">
        <f>SUM(H22:H25)</f>
        <v>24800000</v>
      </c>
      <c r="I21" s="47">
        <v>10530520980.260599</v>
      </c>
      <c r="J21" s="47">
        <f>SUM(J22:J25)</f>
        <v>10574520980.260637</v>
      </c>
      <c r="K21" s="48">
        <f>SUM(K22:K25)</f>
        <v>39.451144385783884</v>
      </c>
    </row>
    <row r="22" spans="1:13" ht="12.75">
      <c r="A22" s="49">
        <v>2</v>
      </c>
      <c r="B22" s="50">
        <v>1</v>
      </c>
      <c r="C22" s="50">
        <v>1</v>
      </c>
      <c r="D22" s="50">
        <v>1</v>
      </c>
      <c r="E22" s="50" t="s">
        <v>1460</v>
      </c>
      <c r="F22" s="51" t="s">
        <v>1461</v>
      </c>
      <c r="G22" s="52">
        <v>19200000</v>
      </c>
      <c r="H22" s="52">
        <v>24800000</v>
      </c>
      <c r="I22" s="52">
        <v>8913635760.5488052</v>
      </c>
      <c r="J22" s="95">
        <f>SUBTOTAL(9,G22:I22)</f>
        <v>8957635760.5488052</v>
      </c>
      <c r="K22" s="96">
        <f>IFERROR(J22/$J$18*100,"0.00")</f>
        <v>33.418911589880999</v>
      </c>
    </row>
    <row r="23" spans="1:13" ht="12.75">
      <c r="A23" s="49">
        <v>2</v>
      </c>
      <c r="B23" s="50">
        <v>1</v>
      </c>
      <c r="C23" s="50">
        <v>1</v>
      </c>
      <c r="D23" s="50">
        <v>1</v>
      </c>
      <c r="E23" s="50" t="s">
        <v>1462</v>
      </c>
      <c r="F23" s="53" t="s">
        <v>1463</v>
      </c>
      <c r="G23" s="52"/>
      <c r="H23" s="52"/>
      <c r="I23" s="52">
        <v>1416517298.772907</v>
      </c>
      <c r="J23" s="95">
        <f>SUBTOTAL(9,G23:I23)</f>
        <v>1416517298.772907</v>
      </c>
      <c r="K23" s="96">
        <f>IFERROR(J23/$J$18*100,"0.00")</f>
        <v>5.2847054332926522</v>
      </c>
    </row>
    <row r="24" spans="1:13" ht="12.75">
      <c r="A24" s="49">
        <v>2</v>
      </c>
      <c r="B24" s="50">
        <v>1</v>
      </c>
      <c r="C24" s="50">
        <v>1</v>
      </c>
      <c r="D24" s="50">
        <v>1</v>
      </c>
      <c r="E24" s="50" t="s">
        <v>1464</v>
      </c>
      <c r="F24" s="53" t="s">
        <v>1465</v>
      </c>
      <c r="G24" s="52"/>
      <c r="H24" s="52"/>
      <c r="I24" s="52">
        <v>86371742.748923942</v>
      </c>
      <c r="J24" s="95">
        <f>SUBTOTAL(9,G24:I24)</f>
        <v>86371742.748923942</v>
      </c>
      <c r="K24" s="96">
        <f>IFERROR(J24/$J$18*100,"0.00")</f>
        <v>0.32223342318770409</v>
      </c>
    </row>
    <row r="25" spans="1:13" ht="12.75">
      <c r="A25" s="49">
        <v>2</v>
      </c>
      <c r="B25" s="50">
        <v>1</v>
      </c>
      <c r="C25" s="50">
        <v>1</v>
      </c>
      <c r="D25" s="50">
        <v>1</v>
      </c>
      <c r="E25" s="50" t="s">
        <v>1466</v>
      </c>
      <c r="F25" s="53" t="s">
        <v>1467</v>
      </c>
      <c r="G25" s="52"/>
      <c r="H25" s="52"/>
      <c r="I25" s="52">
        <v>113996178.19</v>
      </c>
      <c r="J25" s="95">
        <f>SUBTOTAL(9,G25:I25)</f>
        <v>113996178.19</v>
      </c>
      <c r="K25" s="96">
        <f>IFERROR(J25/$J$18*100,"0.00")</f>
        <v>0.42529393942252991</v>
      </c>
    </row>
    <row r="26" spans="1:13" ht="12.75">
      <c r="A26" s="44">
        <v>2</v>
      </c>
      <c r="B26" s="45">
        <v>1</v>
      </c>
      <c r="C26" s="45">
        <v>1</v>
      </c>
      <c r="D26" s="45">
        <v>2</v>
      </c>
      <c r="E26" s="45"/>
      <c r="F26" s="46" t="s">
        <v>1468</v>
      </c>
      <c r="G26" s="47">
        <f>SUM(G27:G32)</f>
        <v>2125000</v>
      </c>
      <c r="H26" s="47">
        <f>SUM(H27:H32)</f>
        <v>6375000</v>
      </c>
      <c r="I26" s="47">
        <v>3496990352.8564529</v>
      </c>
      <c r="J26" s="47">
        <f>SUM(J27:J32)</f>
        <v>3505490352.8564529</v>
      </c>
      <c r="K26" s="48">
        <f>SUM(K27:K32)</f>
        <v>13.078191088907726</v>
      </c>
    </row>
    <row r="27" spans="1:13" ht="12.75">
      <c r="A27" s="49">
        <v>2</v>
      </c>
      <c r="B27" s="50">
        <v>1</v>
      </c>
      <c r="C27" s="50">
        <v>1</v>
      </c>
      <c r="D27" s="50">
        <v>2</v>
      </c>
      <c r="E27" s="50" t="s">
        <v>1469</v>
      </c>
      <c r="F27" s="53" t="s">
        <v>1470</v>
      </c>
      <c r="G27" s="52"/>
      <c r="H27" s="52"/>
      <c r="I27" s="52">
        <v>13441006</v>
      </c>
      <c r="J27" s="95">
        <f t="shared" ref="J27:J32" si="0">SUBTOTAL(9,G27:I27)</f>
        <v>13441006</v>
      </c>
      <c r="K27" s="96">
        <f t="shared" ref="K27:K32" si="1">IFERROR(J27/$J$18*100,"0.00")</f>
        <v>5.0145351206548734E-2</v>
      </c>
    </row>
    <row r="28" spans="1:13" ht="12.75">
      <c r="A28" s="49">
        <v>2</v>
      </c>
      <c r="B28" s="50">
        <v>1</v>
      </c>
      <c r="C28" s="50">
        <v>1</v>
      </c>
      <c r="D28" s="50">
        <v>2</v>
      </c>
      <c r="E28" s="50" t="s">
        <v>1464</v>
      </c>
      <c r="F28" s="53" t="s">
        <v>1471</v>
      </c>
      <c r="G28" s="52"/>
      <c r="H28" s="52"/>
      <c r="I28" s="52">
        <v>168538158.56</v>
      </c>
      <c r="J28" s="95">
        <f t="shared" si="0"/>
        <v>168538158.56</v>
      </c>
      <c r="K28" s="96">
        <f t="shared" si="1"/>
        <v>0.6287777233858981</v>
      </c>
    </row>
    <row r="29" spans="1:13" ht="12.75">
      <c r="A29" s="49">
        <v>2</v>
      </c>
      <c r="B29" s="50">
        <v>1</v>
      </c>
      <c r="C29" s="50">
        <v>1</v>
      </c>
      <c r="D29" s="50">
        <v>2</v>
      </c>
      <c r="E29" s="50" t="s">
        <v>1466</v>
      </c>
      <c r="F29" s="53" t="s">
        <v>1472</v>
      </c>
      <c r="G29" s="52"/>
      <c r="H29" s="52"/>
      <c r="I29" s="52">
        <v>600000</v>
      </c>
      <c r="J29" s="95">
        <f t="shared" si="0"/>
        <v>600000</v>
      </c>
      <c r="K29" s="96">
        <f t="shared" si="1"/>
        <v>2.2384641985822521E-3</v>
      </c>
    </row>
    <row r="30" spans="1:13" s="365" customFormat="1" ht="12.75">
      <c r="A30" s="49">
        <v>2</v>
      </c>
      <c r="B30" s="50">
        <v>1</v>
      </c>
      <c r="C30" s="50">
        <v>1</v>
      </c>
      <c r="D30" s="50">
        <v>2</v>
      </c>
      <c r="E30" s="50" t="s">
        <v>1473</v>
      </c>
      <c r="F30" s="53" t="s">
        <v>1474</v>
      </c>
      <c r="G30" s="52">
        <v>2125000</v>
      </c>
      <c r="H30" s="52">
        <v>6375000</v>
      </c>
      <c r="I30" s="52">
        <v>2632952230.028563</v>
      </c>
      <c r="J30" s="95">
        <f t="shared" si="0"/>
        <v>2641452230.028563</v>
      </c>
      <c r="K30" s="96">
        <f t="shared" si="1"/>
        <v>9.8546604153069808</v>
      </c>
    </row>
    <row r="31" spans="1:13" s="365" customFormat="1" ht="12.75">
      <c r="A31" s="49">
        <v>2</v>
      </c>
      <c r="B31" s="50">
        <v>1</v>
      </c>
      <c r="C31" s="50">
        <v>1</v>
      </c>
      <c r="D31" s="50">
        <v>2</v>
      </c>
      <c r="E31" s="50" t="s">
        <v>1475</v>
      </c>
      <c r="F31" s="53" t="s">
        <v>1476</v>
      </c>
      <c r="G31" s="52"/>
      <c r="H31" s="52"/>
      <c r="I31" s="52">
        <v>667394351.83496678</v>
      </c>
      <c r="J31" s="95">
        <f t="shared" si="0"/>
        <v>667394351.83496678</v>
      </c>
      <c r="K31" s="96">
        <f t="shared" si="1"/>
        <v>2.4898972715309671</v>
      </c>
    </row>
    <row r="32" spans="1:13" ht="12.75">
      <c r="A32" s="49">
        <v>2</v>
      </c>
      <c r="B32" s="50">
        <v>1</v>
      </c>
      <c r="C32" s="50">
        <v>1</v>
      </c>
      <c r="D32" s="50">
        <v>2</v>
      </c>
      <c r="E32" s="50" t="s">
        <v>1477</v>
      </c>
      <c r="F32" s="53" t="s">
        <v>1478</v>
      </c>
      <c r="G32" s="52"/>
      <c r="H32" s="52"/>
      <c r="I32" s="52">
        <v>14064606.432923526</v>
      </c>
      <c r="J32" s="95">
        <f t="shared" si="0"/>
        <v>14064606.432923526</v>
      </c>
      <c r="K32" s="96">
        <f t="shared" si="1"/>
        <v>5.247186327874824E-2</v>
      </c>
    </row>
    <row r="33" spans="1:11" ht="12.75">
      <c r="A33" s="44">
        <v>2</v>
      </c>
      <c r="B33" s="45">
        <v>1</v>
      </c>
      <c r="C33" s="45">
        <v>1</v>
      </c>
      <c r="D33" s="45">
        <v>3</v>
      </c>
      <c r="E33" s="45"/>
      <c r="F33" s="46" t="s">
        <v>1479</v>
      </c>
      <c r="G33" s="47">
        <f>G34</f>
        <v>0</v>
      </c>
      <c r="H33" s="47">
        <f>H34</f>
        <v>0</v>
      </c>
      <c r="I33" s="47">
        <v>955957.2</v>
      </c>
      <c r="J33" s="47">
        <f>J34</f>
        <v>955957.2</v>
      </c>
      <c r="K33" s="48">
        <f>K34</f>
        <v>3.5664599459615557E-3</v>
      </c>
    </row>
    <row r="34" spans="1:11" ht="12.75">
      <c r="A34" s="49">
        <v>2</v>
      </c>
      <c r="B34" s="50">
        <v>1</v>
      </c>
      <c r="C34" s="50">
        <v>1</v>
      </c>
      <c r="D34" s="50">
        <v>3</v>
      </c>
      <c r="E34" s="50" t="s">
        <v>1460</v>
      </c>
      <c r="F34" s="53" t="s">
        <v>1479</v>
      </c>
      <c r="G34" s="52"/>
      <c r="H34" s="52"/>
      <c r="I34" s="52">
        <v>955957.2</v>
      </c>
      <c r="J34" s="95">
        <f>SUBTOTAL(9,G34:I34)</f>
        <v>955957.2</v>
      </c>
      <c r="K34" s="96">
        <f>IFERROR(J34/$J$18*100,"0.00")</f>
        <v>3.5664599459615557E-3</v>
      </c>
    </row>
    <row r="35" spans="1:11" ht="12.75">
      <c r="A35" s="44">
        <v>2</v>
      </c>
      <c r="B35" s="45">
        <v>1</v>
      </c>
      <c r="C35" s="45">
        <v>1</v>
      </c>
      <c r="D35" s="45">
        <v>4</v>
      </c>
      <c r="E35" s="45"/>
      <c r="F35" s="46" t="s">
        <v>1480</v>
      </c>
      <c r="G35" s="47">
        <f>G36</f>
        <v>1700000</v>
      </c>
      <c r="H35" s="47">
        <f>H36</f>
        <v>1700000</v>
      </c>
      <c r="I35" s="47">
        <v>1334367723.3492391</v>
      </c>
      <c r="J35" s="47">
        <f>J36</f>
        <v>1337767723.3492391</v>
      </c>
      <c r="K35" s="48">
        <f>K36</f>
        <v>4.9909085912269298</v>
      </c>
    </row>
    <row r="36" spans="1:11" ht="12.75">
      <c r="A36" s="49">
        <v>2</v>
      </c>
      <c r="B36" s="50">
        <v>1</v>
      </c>
      <c r="C36" s="50">
        <v>1</v>
      </c>
      <c r="D36" s="50">
        <v>4</v>
      </c>
      <c r="E36" s="50" t="s">
        <v>1460</v>
      </c>
      <c r="F36" s="53" t="s">
        <v>1480</v>
      </c>
      <c r="G36" s="52">
        <v>1700000</v>
      </c>
      <c r="H36" s="52">
        <v>1700000</v>
      </c>
      <c r="I36" s="52">
        <v>1334367723.3492391</v>
      </c>
      <c r="J36" s="95">
        <f>SUBTOTAL(9,G36:I36)</f>
        <v>1337767723.3492391</v>
      </c>
      <c r="K36" s="96">
        <f>IFERROR(J36/$J$18*100,"0.00")</f>
        <v>4.9909085912269298</v>
      </c>
    </row>
    <row r="37" spans="1:11" ht="12.75">
      <c r="A37" s="44">
        <v>2</v>
      </c>
      <c r="B37" s="45">
        <v>1</v>
      </c>
      <c r="C37" s="45">
        <v>1</v>
      </c>
      <c r="D37" s="45">
        <v>5</v>
      </c>
      <c r="E37" s="45"/>
      <c r="F37" s="46" t="s">
        <v>1481</v>
      </c>
      <c r="G37" s="47">
        <f>SUM(G38:G41)</f>
        <v>175000</v>
      </c>
      <c r="H37" s="47">
        <f>SUM(H38:H41)</f>
        <v>525000</v>
      </c>
      <c r="I37" s="47">
        <v>76942145.537377566</v>
      </c>
      <c r="J37" s="47">
        <f>SUM(J38:J41)</f>
        <v>77642145.537377566</v>
      </c>
      <c r="K37" s="48">
        <f>SUM(K38:K41)</f>
        <v>0.28966527181088736</v>
      </c>
    </row>
    <row r="38" spans="1:11" ht="12.75">
      <c r="A38" s="49">
        <v>2</v>
      </c>
      <c r="B38" s="50">
        <v>1</v>
      </c>
      <c r="C38" s="50">
        <v>1</v>
      </c>
      <c r="D38" s="50">
        <v>5</v>
      </c>
      <c r="E38" s="50" t="s">
        <v>1460</v>
      </c>
      <c r="F38" s="54" t="s">
        <v>1481</v>
      </c>
      <c r="G38" s="52"/>
      <c r="H38" s="52"/>
      <c r="I38" s="52">
        <v>13683654.17</v>
      </c>
      <c r="J38" s="95">
        <f>SUBTOTAL(9,G38:I38)</f>
        <v>13683654.17</v>
      </c>
      <c r="K38" s="96">
        <f>IFERROR(J38/$J$18*100,"0.00")</f>
        <v>5.1050616608876227E-2</v>
      </c>
    </row>
    <row r="39" spans="1:11" ht="12.75">
      <c r="A39" s="49">
        <v>2</v>
      </c>
      <c r="B39" s="50">
        <v>1</v>
      </c>
      <c r="C39" s="50">
        <v>1</v>
      </c>
      <c r="D39" s="50">
        <v>5</v>
      </c>
      <c r="E39" s="50" t="s">
        <v>1462</v>
      </c>
      <c r="F39" s="53" t="s">
        <v>1482</v>
      </c>
      <c r="G39" s="52">
        <v>150000</v>
      </c>
      <c r="H39" s="52">
        <v>450000</v>
      </c>
      <c r="I39" s="52">
        <v>1840112.82</v>
      </c>
      <c r="J39" s="95">
        <f>SUBTOTAL(9,G39:I39)</f>
        <v>2440112.8200000003</v>
      </c>
      <c r="K39" s="96">
        <f>IFERROR(J39/$J$18*100,"0.00")</f>
        <v>9.1035086467859665E-3</v>
      </c>
    </row>
    <row r="40" spans="1:11" ht="12.75">
      <c r="A40" s="49">
        <v>2</v>
      </c>
      <c r="B40" s="50">
        <v>1</v>
      </c>
      <c r="C40" s="50">
        <v>1</v>
      </c>
      <c r="D40" s="50">
        <v>5</v>
      </c>
      <c r="E40" s="50" t="s">
        <v>1469</v>
      </c>
      <c r="F40" s="53" t="s">
        <v>1483</v>
      </c>
      <c r="G40" s="52">
        <v>25000</v>
      </c>
      <c r="H40" s="52">
        <v>75000</v>
      </c>
      <c r="I40" s="52">
        <v>24332331.648000002</v>
      </c>
      <c r="J40" s="95">
        <f>SUBTOTAL(9,G40:I40)</f>
        <v>24432331.648000002</v>
      </c>
      <c r="K40" s="96">
        <f>IFERROR(J40/$J$18*100,"0.00")</f>
        <v>9.1151499469893524E-2</v>
      </c>
    </row>
    <row r="41" spans="1:11" ht="12.75">
      <c r="A41" s="49">
        <v>2</v>
      </c>
      <c r="B41" s="50">
        <v>1</v>
      </c>
      <c r="C41" s="50">
        <v>1</v>
      </c>
      <c r="D41" s="50">
        <v>5</v>
      </c>
      <c r="E41" s="50" t="s">
        <v>1484</v>
      </c>
      <c r="F41" s="53" t="s">
        <v>1485</v>
      </c>
      <c r="G41" s="52"/>
      <c r="H41" s="52"/>
      <c r="I41" s="52">
        <v>37086046.899377555</v>
      </c>
      <c r="J41" s="95">
        <f>SUBTOTAL(9,G41:I41)</f>
        <v>37086046.899377555</v>
      </c>
      <c r="K41" s="96">
        <f>IFERROR(J41/$J$18*100,"0.00")</f>
        <v>0.13835964708533163</v>
      </c>
    </row>
    <row r="42" spans="1:11" ht="12.75">
      <c r="A42" s="39">
        <v>2</v>
      </c>
      <c r="B42" s="40">
        <v>1</v>
      </c>
      <c r="C42" s="40">
        <v>2</v>
      </c>
      <c r="D42" s="40"/>
      <c r="E42" s="40"/>
      <c r="F42" s="41" t="s">
        <v>1486</v>
      </c>
      <c r="G42" s="42">
        <f>+G43+G45</f>
        <v>8500000</v>
      </c>
      <c r="H42" s="42">
        <f>+H43+H45</f>
        <v>14000000</v>
      </c>
      <c r="I42" s="42">
        <v>945759916.00263298</v>
      </c>
      <c r="J42" s="42">
        <f>+J43+J45</f>
        <v>968259916.00263298</v>
      </c>
      <c r="K42" s="42">
        <f>+K43+K45</f>
        <v>3.6123585948235872</v>
      </c>
    </row>
    <row r="43" spans="1:11" ht="12.75">
      <c r="A43" s="44">
        <v>2</v>
      </c>
      <c r="B43" s="45">
        <v>1</v>
      </c>
      <c r="C43" s="45">
        <v>2</v>
      </c>
      <c r="D43" s="45">
        <v>1</v>
      </c>
      <c r="E43" s="45"/>
      <c r="F43" s="46" t="s">
        <v>1487</v>
      </c>
      <c r="G43" s="47">
        <f>G44</f>
        <v>0</v>
      </c>
      <c r="H43" s="47">
        <f>H44</f>
        <v>0</v>
      </c>
      <c r="I43" s="47">
        <v>165359231.42820004</v>
      </c>
      <c r="J43" s="47">
        <f>J44</f>
        <v>165359231.42820004</v>
      </c>
      <c r="K43" s="48">
        <f>K44</f>
        <v>0.61691786576183816</v>
      </c>
    </row>
    <row r="44" spans="1:11" ht="12.75">
      <c r="A44" s="49">
        <v>2</v>
      </c>
      <c r="B44" s="50">
        <v>1</v>
      </c>
      <c r="C44" s="50">
        <v>2</v>
      </c>
      <c r="D44" s="50">
        <v>1</v>
      </c>
      <c r="E44" s="50" t="s">
        <v>1460</v>
      </c>
      <c r="F44" s="53" t="s">
        <v>1487</v>
      </c>
      <c r="G44" s="52"/>
      <c r="H44" s="52"/>
      <c r="I44" s="52">
        <v>165359231.42820004</v>
      </c>
      <c r="J44" s="95">
        <f>SUBTOTAL(9,G44:I44)</f>
        <v>165359231.42820004</v>
      </c>
      <c r="K44" s="96">
        <f>IFERROR(J44/$J$18*100,"0.00")</f>
        <v>0.61691786576183816</v>
      </c>
    </row>
    <row r="45" spans="1:11" ht="12.75">
      <c r="A45" s="44">
        <v>2</v>
      </c>
      <c r="B45" s="45">
        <v>1</v>
      </c>
      <c r="C45" s="45">
        <v>2</v>
      </c>
      <c r="D45" s="45">
        <v>2</v>
      </c>
      <c r="E45" s="45"/>
      <c r="F45" s="46" t="s">
        <v>1488</v>
      </c>
      <c r="G45" s="47">
        <f>SUM(G46:G53)</f>
        <v>8500000</v>
      </c>
      <c r="H45" s="47">
        <f>SUM(H46:H53)</f>
        <v>14000000</v>
      </c>
      <c r="I45" s="47">
        <v>780400684.57443297</v>
      </c>
      <c r="J45" s="47">
        <f>SUM(J46:J53)</f>
        <v>802900684.57443297</v>
      </c>
      <c r="K45" s="48">
        <f>SUM(K46:K53)</f>
        <v>2.9954407290617491</v>
      </c>
    </row>
    <row r="46" spans="1:11" ht="12.75">
      <c r="A46" s="49">
        <v>2</v>
      </c>
      <c r="B46" s="50">
        <v>1</v>
      </c>
      <c r="C46" s="50">
        <v>2</v>
      </c>
      <c r="D46" s="50">
        <v>2</v>
      </c>
      <c r="E46" s="50" t="s">
        <v>1469</v>
      </c>
      <c r="F46" s="55" t="s">
        <v>1489</v>
      </c>
      <c r="G46" s="52"/>
      <c r="H46" s="52"/>
      <c r="I46" s="52">
        <v>4515431.71</v>
      </c>
      <c r="J46" s="95">
        <f t="shared" ref="J46:J53" si="2">SUBTOTAL(9,G46:I46)</f>
        <v>4515431.71</v>
      </c>
      <c r="K46" s="96">
        <f t="shared" ref="K46:K53" si="3">IFERROR(J46/$J$18*100,"0.00")</f>
        <v>1.684605370663006E-2</v>
      </c>
    </row>
    <row r="47" spans="1:11" ht="12.75">
      <c r="A47" s="49">
        <v>2</v>
      </c>
      <c r="B47" s="50">
        <v>1</v>
      </c>
      <c r="C47" s="50">
        <v>2</v>
      </c>
      <c r="D47" s="50">
        <v>2</v>
      </c>
      <c r="E47" s="50" t="s">
        <v>1484</v>
      </c>
      <c r="F47" s="53" t="s">
        <v>1490</v>
      </c>
      <c r="G47" s="52"/>
      <c r="H47" s="52"/>
      <c r="I47" s="52">
        <v>0</v>
      </c>
      <c r="J47" s="95">
        <f t="shared" si="2"/>
        <v>0</v>
      </c>
      <c r="K47" s="96">
        <f t="shared" si="3"/>
        <v>0</v>
      </c>
    </row>
    <row r="48" spans="1:11" ht="12.75">
      <c r="A48" s="49">
        <v>2</v>
      </c>
      <c r="B48" s="50">
        <v>1</v>
      </c>
      <c r="C48" s="50">
        <v>2</v>
      </c>
      <c r="D48" s="50">
        <v>2</v>
      </c>
      <c r="E48" s="50" t="s">
        <v>1464</v>
      </c>
      <c r="F48" s="53" t="s">
        <v>1491</v>
      </c>
      <c r="G48" s="52"/>
      <c r="H48" s="52"/>
      <c r="I48" s="52">
        <v>66416385.5</v>
      </c>
      <c r="J48" s="95">
        <f t="shared" si="2"/>
        <v>66416385.5</v>
      </c>
      <c r="K48" s="96">
        <f t="shared" si="3"/>
        <v>0.24778450190164567</v>
      </c>
    </row>
    <row r="49" spans="1:11" ht="12.75">
      <c r="A49" s="49">
        <v>2</v>
      </c>
      <c r="B49" s="50">
        <v>1</v>
      </c>
      <c r="C49" s="50">
        <v>2</v>
      </c>
      <c r="D49" s="50">
        <v>2</v>
      </c>
      <c r="E49" s="50" t="s">
        <v>1466</v>
      </c>
      <c r="F49" s="53" t="s">
        <v>1492</v>
      </c>
      <c r="G49" s="52">
        <v>8500000</v>
      </c>
      <c r="H49" s="52">
        <v>14000000</v>
      </c>
      <c r="I49" s="52">
        <v>498215247.48224378</v>
      </c>
      <c r="J49" s="95">
        <f t="shared" si="2"/>
        <v>520715247.48224378</v>
      </c>
      <c r="K49" s="96">
        <f t="shared" si="3"/>
        <v>1.9426707319081662</v>
      </c>
    </row>
    <row r="50" spans="1:11" ht="12.75">
      <c r="A50" s="49">
        <v>2</v>
      </c>
      <c r="B50" s="50">
        <v>1</v>
      </c>
      <c r="C50" s="50">
        <v>2</v>
      </c>
      <c r="D50" s="50">
        <v>2</v>
      </c>
      <c r="E50" s="50" t="s">
        <v>1493</v>
      </c>
      <c r="F50" s="53" t="s">
        <v>1494</v>
      </c>
      <c r="G50" s="52"/>
      <c r="H50" s="52"/>
      <c r="I50" s="52">
        <v>0</v>
      </c>
      <c r="J50" s="95">
        <f t="shared" si="2"/>
        <v>0</v>
      </c>
      <c r="K50" s="96">
        <f t="shared" si="3"/>
        <v>0</v>
      </c>
    </row>
    <row r="51" spans="1:11" ht="12.75">
      <c r="A51" s="49">
        <v>2</v>
      </c>
      <c r="B51" s="50">
        <v>1</v>
      </c>
      <c r="C51" s="50">
        <v>2</v>
      </c>
      <c r="D51" s="50">
        <v>2</v>
      </c>
      <c r="E51" s="50" t="s">
        <v>1473</v>
      </c>
      <c r="F51" s="53" t="s">
        <v>1495</v>
      </c>
      <c r="G51" s="52"/>
      <c r="H51" s="52"/>
      <c r="I51" s="52">
        <v>137922899.93917963</v>
      </c>
      <c r="J51" s="95">
        <f t="shared" si="2"/>
        <v>137922899.93917963</v>
      </c>
      <c r="K51" s="96">
        <f t="shared" si="3"/>
        <v>0.51455912279749316</v>
      </c>
    </row>
    <row r="52" spans="1:11" ht="12.75">
      <c r="A52" s="49">
        <v>2</v>
      </c>
      <c r="B52" s="50">
        <v>1</v>
      </c>
      <c r="C52" s="50">
        <v>2</v>
      </c>
      <c r="D52" s="50">
        <v>2</v>
      </c>
      <c r="E52" s="50" t="s">
        <v>1475</v>
      </c>
      <c r="F52" s="53" t="s">
        <v>1496</v>
      </c>
      <c r="G52" s="52"/>
      <c r="H52" s="52"/>
      <c r="I52" s="52">
        <v>1186959.26</v>
      </c>
      <c r="J52" s="95">
        <f t="shared" si="2"/>
        <v>1186959.26</v>
      </c>
      <c r="K52" s="96">
        <f t="shared" si="3"/>
        <v>4.4282763478094714E-3</v>
      </c>
    </row>
    <row r="53" spans="1:11" ht="12.75">
      <c r="A53" s="49">
        <v>2</v>
      </c>
      <c r="B53" s="50">
        <v>1</v>
      </c>
      <c r="C53" s="50">
        <v>2</v>
      </c>
      <c r="D53" s="50">
        <v>2</v>
      </c>
      <c r="E53" s="50" t="s">
        <v>1497</v>
      </c>
      <c r="F53" s="55" t="s">
        <v>1498</v>
      </c>
      <c r="G53" s="52"/>
      <c r="H53" s="52"/>
      <c r="I53" s="52">
        <v>72143760.683009505</v>
      </c>
      <c r="J53" s="95">
        <f t="shared" si="2"/>
        <v>72143760.683009505</v>
      </c>
      <c r="K53" s="96">
        <f t="shared" si="3"/>
        <v>0.2691520424000044</v>
      </c>
    </row>
    <row r="54" spans="1:11" ht="12.75">
      <c r="A54" s="39">
        <v>2</v>
      </c>
      <c r="B54" s="40">
        <v>1</v>
      </c>
      <c r="C54" s="40">
        <v>3</v>
      </c>
      <c r="D54" s="40"/>
      <c r="E54" s="40"/>
      <c r="F54" s="41" t="s">
        <v>1499</v>
      </c>
      <c r="G54" s="42">
        <f>+G55</f>
        <v>0</v>
      </c>
      <c r="H54" s="42">
        <f>+H55</f>
        <v>0</v>
      </c>
      <c r="I54" s="42">
        <v>431080</v>
      </c>
      <c r="J54" s="42">
        <f>+J55</f>
        <v>431080</v>
      </c>
      <c r="K54" s="42">
        <f>+K55</f>
        <v>1.6082619112080618E-3</v>
      </c>
    </row>
    <row r="55" spans="1:11" ht="12.75">
      <c r="A55" s="44">
        <v>2</v>
      </c>
      <c r="B55" s="45">
        <v>1</v>
      </c>
      <c r="C55" s="45">
        <v>3</v>
      </c>
      <c r="D55" s="45">
        <v>2</v>
      </c>
      <c r="E55" s="45"/>
      <c r="F55" s="56" t="s">
        <v>1500</v>
      </c>
      <c r="G55" s="47">
        <f>SUM(G56:G57)</f>
        <v>0</v>
      </c>
      <c r="H55" s="47">
        <f>SUM(H56:H57)</f>
        <v>0</v>
      </c>
      <c r="I55" s="47">
        <v>431080</v>
      </c>
      <c r="J55" s="47">
        <f>SUM(J56:J57)</f>
        <v>431080</v>
      </c>
      <c r="K55" s="48">
        <f>SUM(K56:K57)</f>
        <v>1.6082619112080618E-3</v>
      </c>
    </row>
    <row r="56" spans="1:11" ht="12.75">
      <c r="A56" s="57">
        <v>2</v>
      </c>
      <c r="B56" s="50">
        <v>1</v>
      </c>
      <c r="C56" s="50">
        <v>3</v>
      </c>
      <c r="D56" s="50">
        <v>2</v>
      </c>
      <c r="E56" s="50" t="s">
        <v>1460</v>
      </c>
      <c r="F56" s="58" t="s">
        <v>1501</v>
      </c>
      <c r="G56" s="52"/>
      <c r="H56" s="52"/>
      <c r="I56" s="52">
        <v>37080</v>
      </c>
      <c r="J56" s="95">
        <f>SUBTOTAL(9,G56:I56)</f>
        <v>37080</v>
      </c>
      <c r="K56" s="96">
        <f>IFERROR(J56/$J$18*100,"0.00")</f>
        <v>1.3833708747238316E-4</v>
      </c>
    </row>
    <row r="57" spans="1:11" ht="12.75">
      <c r="A57" s="57">
        <v>2</v>
      </c>
      <c r="B57" s="50">
        <v>1</v>
      </c>
      <c r="C57" s="50">
        <v>3</v>
      </c>
      <c r="D57" s="50">
        <v>2</v>
      </c>
      <c r="E57" s="50" t="s">
        <v>1462</v>
      </c>
      <c r="F57" s="58" t="s">
        <v>1502</v>
      </c>
      <c r="G57" s="52"/>
      <c r="H57" s="52"/>
      <c r="I57" s="52">
        <v>394000</v>
      </c>
      <c r="J57" s="95">
        <f>SUBTOTAL(9,G57:I57)</f>
        <v>394000</v>
      </c>
      <c r="K57" s="96">
        <f>IFERROR(J57/$J$18*100,"0.00")</f>
        <v>1.4699248237356787E-3</v>
      </c>
    </row>
    <row r="58" spans="1:11" ht="12.75">
      <c r="A58" s="39">
        <v>2</v>
      </c>
      <c r="B58" s="40">
        <v>1</v>
      </c>
      <c r="C58" s="40">
        <v>5</v>
      </c>
      <c r="D58" s="40"/>
      <c r="E58" s="40"/>
      <c r="F58" s="41" t="s">
        <v>1503</v>
      </c>
      <c r="G58" s="42">
        <f>G59+G61+G63+G65</f>
        <v>1775000</v>
      </c>
      <c r="H58" s="42">
        <f>H59+H61+H63+H65</f>
        <v>5325000</v>
      </c>
      <c r="I58" s="42">
        <v>1186669921.4012253</v>
      </c>
      <c r="J58" s="42">
        <f>J59+J61+J63+J65</f>
        <v>1193769921.4012256</v>
      </c>
      <c r="K58" s="43">
        <f>K59+K61+K63+K65</f>
        <v>4.4536853840016537</v>
      </c>
    </row>
    <row r="59" spans="1:11" ht="12.75">
      <c r="A59" s="44">
        <v>2</v>
      </c>
      <c r="B59" s="45">
        <v>1</v>
      </c>
      <c r="C59" s="45">
        <v>5</v>
      </c>
      <c r="D59" s="45">
        <v>1</v>
      </c>
      <c r="E59" s="45"/>
      <c r="F59" s="46" t="s">
        <v>1504</v>
      </c>
      <c r="G59" s="47">
        <f>G60</f>
        <v>825000</v>
      </c>
      <c r="H59" s="47">
        <f>H60</f>
        <v>2475000</v>
      </c>
      <c r="I59" s="47">
        <v>558919294.85921085</v>
      </c>
      <c r="J59" s="47">
        <f>J60</f>
        <v>562219294.85921085</v>
      </c>
      <c r="K59" s="48">
        <f>K60</f>
        <v>2.0975129388241704</v>
      </c>
    </row>
    <row r="60" spans="1:11" ht="12.75">
      <c r="A60" s="49">
        <v>2</v>
      </c>
      <c r="B60" s="50">
        <v>1</v>
      </c>
      <c r="C60" s="50">
        <v>5</v>
      </c>
      <c r="D60" s="50">
        <v>1</v>
      </c>
      <c r="E60" s="50" t="s">
        <v>1460</v>
      </c>
      <c r="F60" s="53" t="s">
        <v>1504</v>
      </c>
      <c r="G60" s="52">
        <v>825000</v>
      </c>
      <c r="H60" s="52">
        <v>2475000</v>
      </c>
      <c r="I60" s="52">
        <v>558919294.85921085</v>
      </c>
      <c r="J60" s="95">
        <f>SUBTOTAL(9,G60:I60)</f>
        <v>562219294.85921085</v>
      </c>
      <c r="K60" s="96">
        <f>IFERROR(J60/$J$18*100,"0.00")</f>
        <v>2.0975129388241704</v>
      </c>
    </row>
    <row r="61" spans="1:11" ht="12.75">
      <c r="A61" s="44">
        <v>2</v>
      </c>
      <c r="B61" s="45">
        <v>1</v>
      </c>
      <c r="C61" s="45">
        <v>5</v>
      </c>
      <c r="D61" s="45">
        <v>2</v>
      </c>
      <c r="E61" s="45"/>
      <c r="F61" s="56" t="s">
        <v>1505</v>
      </c>
      <c r="G61" s="47">
        <f>G62</f>
        <v>800000</v>
      </c>
      <c r="H61" s="47">
        <f>H62</f>
        <v>2400000</v>
      </c>
      <c r="I61" s="47">
        <v>535066609.91777939</v>
      </c>
      <c r="J61" s="47">
        <f>J62</f>
        <v>538266609.91777945</v>
      </c>
      <c r="K61" s="48">
        <f>K62</f>
        <v>2.0081508926553129</v>
      </c>
    </row>
    <row r="62" spans="1:11" ht="12.75">
      <c r="A62" s="49">
        <v>2</v>
      </c>
      <c r="B62" s="50">
        <v>1</v>
      </c>
      <c r="C62" s="50">
        <v>5</v>
      </c>
      <c r="D62" s="50">
        <v>2</v>
      </c>
      <c r="E62" s="50" t="s">
        <v>1460</v>
      </c>
      <c r="F62" s="53" t="s">
        <v>1505</v>
      </c>
      <c r="G62" s="52">
        <v>800000</v>
      </c>
      <c r="H62" s="52">
        <v>2400000</v>
      </c>
      <c r="I62" s="52">
        <v>535066609.91777939</v>
      </c>
      <c r="J62" s="95">
        <f>SUBTOTAL(9,G62:I62)</f>
        <v>538266609.91777945</v>
      </c>
      <c r="K62" s="96">
        <f>IFERROR(J62/$J$18*100,"0.00")</f>
        <v>2.0081508926553129</v>
      </c>
    </row>
    <row r="63" spans="1:11" ht="12.75">
      <c r="A63" s="44">
        <v>2</v>
      </c>
      <c r="B63" s="45">
        <v>1</v>
      </c>
      <c r="C63" s="45">
        <v>5</v>
      </c>
      <c r="D63" s="45">
        <v>3</v>
      </c>
      <c r="E63" s="45"/>
      <c r="F63" s="56" t="s">
        <v>1506</v>
      </c>
      <c r="G63" s="47">
        <f>G64</f>
        <v>150000</v>
      </c>
      <c r="H63" s="47">
        <f>H64</f>
        <v>450000</v>
      </c>
      <c r="I63" s="47">
        <v>92684016.624235138</v>
      </c>
      <c r="J63" s="47">
        <f>J64</f>
        <v>93284016.624235138</v>
      </c>
      <c r="K63" s="48">
        <f>K64</f>
        <v>0.34802155252216993</v>
      </c>
    </row>
    <row r="64" spans="1:11" ht="12.75">
      <c r="A64" s="49">
        <v>2</v>
      </c>
      <c r="B64" s="50">
        <v>1</v>
      </c>
      <c r="C64" s="50">
        <v>5</v>
      </c>
      <c r="D64" s="50">
        <v>3</v>
      </c>
      <c r="E64" s="50" t="s">
        <v>1460</v>
      </c>
      <c r="F64" s="53" t="s">
        <v>1506</v>
      </c>
      <c r="G64" s="52">
        <v>150000</v>
      </c>
      <c r="H64" s="52">
        <v>450000</v>
      </c>
      <c r="I64" s="52">
        <v>92684016.624235138</v>
      </c>
      <c r="J64" s="95">
        <f>SUBTOTAL(9,G64:I64)</f>
        <v>93284016.624235138</v>
      </c>
      <c r="K64" s="96">
        <f>IFERROR(J64/$J$18*100,"0.00")</f>
        <v>0.34802155252216993</v>
      </c>
    </row>
    <row r="65" spans="1:11" ht="12.75">
      <c r="A65" s="44">
        <v>2</v>
      </c>
      <c r="B65" s="45">
        <v>1</v>
      </c>
      <c r="C65" s="45">
        <v>5</v>
      </c>
      <c r="D65" s="45">
        <v>4</v>
      </c>
      <c r="E65" s="45"/>
      <c r="F65" s="56" t="s">
        <v>1507</v>
      </c>
      <c r="G65" s="47">
        <f>G66</f>
        <v>0</v>
      </c>
      <c r="H65" s="47">
        <f>H66</f>
        <v>0</v>
      </c>
      <c r="I65" s="47">
        <v>0</v>
      </c>
      <c r="J65" s="47">
        <f>J66</f>
        <v>0</v>
      </c>
      <c r="K65" s="48">
        <f>K66</f>
        <v>0</v>
      </c>
    </row>
    <row r="66" spans="1:11" ht="12.75">
      <c r="A66" s="49">
        <v>2</v>
      </c>
      <c r="B66" s="50">
        <v>1</v>
      </c>
      <c r="C66" s="50">
        <v>5</v>
      </c>
      <c r="D66" s="50">
        <v>4</v>
      </c>
      <c r="E66" s="50" t="s">
        <v>1460</v>
      </c>
      <c r="F66" s="53" t="s">
        <v>1507</v>
      </c>
      <c r="G66" s="52"/>
      <c r="H66" s="52"/>
      <c r="I66" s="52">
        <v>0</v>
      </c>
      <c r="J66" s="95">
        <f>SUBTOTAL(9,G66:I66)</f>
        <v>0</v>
      </c>
      <c r="K66" s="96">
        <f>IFERROR(J66/$J$18*100,"0.00")</f>
        <v>0</v>
      </c>
    </row>
    <row r="67" spans="1:11" ht="12.75">
      <c r="A67" s="33">
        <v>2</v>
      </c>
      <c r="B67" s="34">
        <v>2</v>
      </c>
      <c r="C67" s="35"/>
      <c r="D67" s="35"/>
      <c r="E67" s="35"/>
      <c r="F67" s="36" t="s">
        <v>1508</v>
      </c>
      <c r="G67" s="37">
        <f>+G68+G82+G87+G92+G99+G116+G125+G143</f>
        <v>19993750</v>
      </c>
      <c r="H67" s="37">
        <f t="shared" ref="H67" si="4">+H68+H82+H87+H92+H99+H116+H125+H143</f>
        <v>55811250</v>
      </c>
      <c r="I67" s="37">
        <f>+I68+I82+I87+I92+I99+I116+I125+I143</f>
        <v>1557155316.6303284</v>
      </c>
      <c r="J67" s="37">
        <f>+J68+J82+J87+J92+J99+J116+J125+J143</f>
        <v>1632960316.6303282</v>
      </c>
      <c r="K67" s="38">
        <f>+K68+K82+K87+K92+K99+K116+K125+K143</f>
        <v>6.0922053441375477</v>
      </c>
    </row>
    <row r="68" spans="1:11" ht="12.75">
      <c r="A68" s="39">
        <v>2</v>
      </c>
      <c r="B68" s="40">
        <v>2</v>
      </c>
      <c r="C68" s="40">
        <v>1</v>
      </c>
      <c r="D68" s="40"/>
      <c r="E68" s="40"/>
      <c r="F68" s="41" t="s">
        <v>1509</v>
      </c>
      <c r="G68" s="42">
        <f>+G69+G71+G73+G75+G78+G80</f>
        <v>7178750</v>
      </c>
      <c r="H68" s="42">
        <f>+H69+H71+H73+H75+H78+H80</f>
        <v>21536250</v>
      </c>
      <c r="I68" s="42">
        <v>184166503.57271135</v>
      </c>
      <c r="J68" s="42">
        <f>+J69+J71+J73+J75+J78+J80</f>
        <v>212881503.57271135</v>
      </c>
      <c r="K68" s="42">
        <f>+K69+K71+K73+K75+K78+K80</f>
        <v>0.79421270714645675</v>
      </c>
    </row>
    <row r="69" spans="1:11" ht="12.75">
      <c r="A69" s="44">
        <v>2</v>
      </c>
      <c r="B69" s="45">
        <v>2</v>
      </c>
      <c r="C69" s="45">
        <v>1</v>
      </c>
      <c r="D69" s="45">
        <v>2</v>
      </c>
      <c r="E69" s="45"/>
      <c r="F69" s="46" t="s">
        <v>1510</v>
      </c>
      <c r="G69" s="47">
        <f>G70</f>
        <v>0</v>
      </c>
      <c r="H69" s="47">
        <f>H70</f>
        <v>0</v>
      </c>
      <c r="I69" s="47">
        <v>1811431.3209903513</v>
      </c>
      <c r="J69" s="47">
        <f>J70</f>
        <v>1811431.3209903513</v>
      </c>
      <c r="K69" s="48">
        <f>K70</f>
        <v>6.7580402670457604E-3</v>
      </c>
    </row>
    <row r="70" spans="1:11" ht="12.75">
      <c r="A70" s="57">
        <v>2</v>
      </c>
      <c r="B70" s="50">
        <v>2</v>
      </c>
      <c r="C70" s="50">
        <v>1</v>
      </c>
      <c r="D70" s="50">
        <v>2</v>
      </c>
      <c r="E70" s="50" t="s">
        <v>1460</v>
      </c>
      <c r="F70" s="58" t="s">
        <v>1510</v>
      </c>
      <c r="G70" s="52"/>
      <c r="H70" s="52"/>
      <c r="I70" s="52">
        <v>1811431.3209903513</v>
      </c>
      <c r="J70" s="95">
        <f>SUBTOTAL(9,G70:I70)</f>
        <v>1811431.3209903513</v>
      </c>
      <c r="K70" s="96">
        <f>IFERROR(J70/$J$18*100,"0.00")</f>
        <v>6.7580402670457604E-3</v>
      </c>
    </row>
    <row r="71" spans="1:11" ht="12.75">
      <c r="A71" s="44">
        <v>2</v>
      </c>
      <c r="B71" s="45">
        <v>2</v>
      </c>
      <c r="C71" s="45">
        <v>1</v>
      </c>
      <c r="D71" s="45">
        <v>3</v>
      </c>
      <c r="E71" s="45"/>
      <c r="F71" s="46" t="s">
        <v>1511</v>
      </c>
      <c r="G71" s="47">
        <f>G72</f>
        <v>5750000</v>
      </c>
      <c r="H71" s="47">
        <f>H72</f>
        <v>17250000</v>
      </c>
      <c r="I71" s="47">
        <v>79993303.493111387</v>
      </c>
      <c r="J71" s="47">
        <f>J72</f>
        <v>102993303.49311139</v>
      </c>
      <c r="K71" s="48">
        <f>K72</f>
        <v>0.38424470427174368</v>
      </c>
    </row>
    <row r="72" spans="1:11" ht="12.75">
      <c r="A72" s="49">
        <v>2</v>
      </c>
      <c r="B72" s="50">
        <v>2</v>
      </c>
      <c r="C72" s="50">
        <v>1</v>
      </c>
      <c r="D72" s="50">
        <v>3</v>
      </c>
      <c r="E72" s="50" t="s">
        <v>1460</v>
      </c>
      <c r="F72" s="53" t="s">
        <v>1511</v>
      </c>
      <c r="G72" s="52">
        <v>5750000</v>
      </c>
      <c r="H72" s="52">
        <v>17250000</v>
      </c>
      <c r="I72" s="52">
        <v>79993303.493111387</v>
      </c>
      <c r="J72" s="95">
        <f>SUBTOTAL(9,G72:I72)</f>
        <v>102993303.49311139</v>
      </c>
      <c r="K72" s="96">
        <f>IFERROR(J72/$J$18*100,"0.00")</f>
        <v>0.38424470427174368</v>
      </c>
    </row>
    <row r="73" spans="1:11" ht="12.75">
      <c r="A73" s="44">
        <v>2</v>
      </c>
      <c r="B73" s="45">
        <v>2</v>
      </c>
      <c r="C73" s="45">
        <v>1</v>
      </c>
      <c r="D73" s="45">
        <v>5</v>
      </c>
      <c r="E73" s="45"/>
      <c r="F73" s="46" t="s">
        <v>1512</v>
      </c>
      <c r="G73" s="47">
        <f>G74</f>
        <v>0</v>
      </c>
      <c r="H73" s="47">
        <f>H74</f>
        <v>0</v>
      </c>
      <c r="I73" s="47">
        <v>29999033.828609597</v>
      </c>
      <c r="J73" s="47">
        <f>J74</f>
        <v>29999033.828609597</v>
      </c>
      <c r="K73" s="48">
        <f>K74</f>
        <v>0.11191960536233408</v>
      </c>
    </row>
    <row r="74" spans="1:11" ht="12.75">
      <c r="A74" s="57">
        <v>2</v>
      </c>
      <c r="B74" s="50">
        <v>2</v>
      </c>
      <c r="C74" s="50">
        <v>1</v>
      </c>
      <c r="D74" s="50">
        <v>5</v>
      </c>
      <c r="E74" s="50" t="s">
        <v>1460</v>
      </c>
      <c r="F74" s="58" t="s">
        <v>1512</v>
      </c>
      <c r="G74" s="52"/>
      <c r="H74" s="52"/>
      <c r="I74" s="52">
        <v>29999033.828609597</v>
      </c>
      <c r="J74" s="95">
        <f>SUBTOTAL(9,G74:I74)</f>
        <v>29999033.828609597</v>
      </c>
      <c r="K74" s="96">
        <f>IFERROR(J74/$J$18*100,"0.00")</f>
        <v>0.11191960536233408</v>
      </c>
    </row>
    <row r="75" spans="1:11" ht="12.75">
      <c r="A75" s="44">
        <v>2</v>
      </c>
      <c r="B75" s="45">
        <v>2</v>
      </c>
      <c r="C75" s="45">
        <v>1</v>
      </c>
      <c r="D75" s="45">
        <v>6</v>
      </c>
      <c r="E75" s="45"/>
      <c r="F75" s="46" t="s">
        <v>1513</v>
      </c>
      <c r="G75" s="47">
        <f>G76+G77</f>
        <v>191250</v>
      </c>
      <c r="H75" s="47">
        <f>H76+H77</f>
        <v>573750</v>
      </c>
      <c r="I75" s="47">
        <v>1915888</v>
      </c>
      <c r="J75" s="47">
        <f>J76+J77</f>
        <v>2680888</v>
      </c>
      <c r="K75" s="48">
        <f>K76+K77</f>
        <v>1.000178634734796E-2</v>
      </c>
    </row>
    <row r="76" spans="1:11" ht="12.75">
      <c r="A76" s="57">
        <v>2</v>
      </c>
      <c r="B76" s="50">
        <v>2</v>
      </c>
      <c r="C76" s="50">
        <v>1</v>
      </c>
      <c r="D76" s="50">
        <v>6</v>
      </c>
      <c r="E76" s="50" t="s">
        <v>1460</v>
      </c>
      <c r="F76" s="58" t="s">
        <v>1514</v>
      </c>
      <c r="G76" s="59"/>
      <c r="H76" s="59"/>
      <c r="I76" s="59">
        <v>174088</v>
      </c>
      <c r="J76" s="95">
        <f>SUBTOTAL(9,G76:I76)</f>
        <v>174088</v>
      </c>
      <c r="K76" s="96">
        <f>IFERROR(J76/$J$18*100,"0.00")</f>
        <v>6.4948292567131179E-4</v>
      </c>
    </row>
    <row r="77" spans="1:11" ht="12.75">
      <c r="A77" s="57">
        <v>2</v>
      </c>
      <c r="B77" s="50">
        <v>2</v>
      </c>
      <c r="C77" s="50">
        <v>1</v>
      </c>
      <c r="D77" s="50">
        <v>6</v>
      </c>
      <c r="E77" s="50" t="s">
        <v>1462</v>
      </c>
      <c r="F77" s="58" t="s">
        <v>1515</v>
      </c>
      <c r="G77" s="59">
        <v>191250</v>
      </c>
      <c r="H77" s="59">
        <v>573750</v>
      </c>
      <c r="I77" s="59">
        <v>1741800</v>
      </c>
      <c r="J77" s="95">
        <f>SUBTOTAL(9,G77:I77)</f>
        <v>2506800</v>
      </c>
      <c r="K77" s="96">
        <f>IFERROR(J77/$J$18*100,"0.00")</f>
        <v>9.3523034216766478E-3</v>
      </c>
    </row>
    <row r="78" spans="1:11" ht="12.75">
      <c r="A78" s="44">
        <v>2</v>
      </c>
      <c r="B78" s="45">
        <v>2</v>
      </c>
      <c r="C78" s="45">
        <v>1</v>
      </c>
      <c r="D78" s="45">
        <v>7</v>
      </c>
      <c r="E78" s="45"/>
      <c r="F78" s="46" t="s">
        <v>1516</v>
      </c>
      <c r="G78" s="47">
        <f>G79</f>
        <v>712500</v>
      </c>
      <c r="H78" s="47">
        <f>H79</f>
        <v>2137500</v>
      </c>
      <c r="I78" s="47">
        <v>26504178.640000001</v>
      </c>
      <c r="J78" s="47">
        <f>J79</f>
        <v>29354178.640000001</v>
      </c>
      <c r="K78" s="48">
        <f>K79</f>
        <v>0.10951379660737977</v>
      </c>
    </row>
    <row r="79" spans="1:11" ht="12.75">
      <c r="A79" s="57">
        <v>2</v>
      </c>
      <c r="B79" s="50">
        <v>2</v>
      </c>
      <c r="C79" s="50">
        <v>1</v>
      </c>
      <c r="D79" s="50">
        <v>7</v>
      </c>
      <c r="E79" s="50" t="s">
        <v>1460</v>
      </c>
      <c r="F79" s="58" t="s">
        <v>1516</v>
      </c>
      <c r="G79" s="52">
        <v>712500</v>
      </c>
      <c r="H79" s="52">
        <v>2137500</v>
      </c>
      <c r="I79" s="52">
        <v>26504178.640000001</v>
      </c>
      <c r="J79" s="95">
        <f>SUBTOTAL(9,G79:I79)</f>
        <v>29354178.640000001</v>
      </c>
      <c r="K79" s="96">
        <f>IFERROR(J79/$J$18*100,"0.00")</f>
        <v>0.10951379660737977</v>
      </c>
    </row>
    <row r="80" spans="1:11" ht="12.75">
      <c r="A80" s="44">
        <v>2</v>
      </c>
      <c r="B80" s="45">
        <v>2</v>
      </c>
      <c r="C80" s="45">
        <v>1</v>
      </c>
      <c r="D80" s="45">
        <v>8</v>
      </c>
      <c r="E80" s="45"/>
      <c r="F80" s="46" t="s">
        <v>1517</v>
      </c>
      <c r="G80" s="47">
        <f>G81</f>
        <v>525000</v>
      </c>
      <c r="H80" s="47">
        <f>H81</f>
        <v>1575000</v>
      </c>
      <c r="I80" s="47">
        <v>43942668.290000007</v>
      </c>
      <c r="J80" s="47">
        <f>J81</f>
        <v>46042668.290000007</v>
      </c>
      <c r="K80" s="48">
        <f>K81</f>
        <v>0.17177477429060553</v>
      </c>
    </row>
    <row r="81" spans="1:11" ht="12.75">
      <c r="A81" s="49">
        <v>2</v>
      </c>
      <c r="B81" s="50">
        <v>2</v>
      </c>
      <c r="C81" s="50">
        <v>1</v>
      </c>
      <c r="D81" s="50">
        <v>8</v>
      </c>
      <c r="E81" s="50" t="s">
        <v>1460</v>
      </c>
      <c r="F81" s="53" t="s">
        <v>1517</v>
      </c>
      <c r="G81" s="52">
        <v>525000</v>
      </c>
      <c r="H81" s="52">
        <v>1575000</v>
      </c>
      <c r="I81" s="52">
        <v>43942668.290000007</v>
      </c>
      <c r="J81" s="95">
        <f>SUBTOTAL(9,G81:I81)</f>
        <v>46042668.290000007</v>
      </c>
      <c r="K81" s="96">
        <f>IFERROR(J81/$J$18*100,"0.00")</f>
        <v>0.17177477429060553</v>
      </c>
    </row>
    <row r="82" spans="1:11" ht="12.75">
      <c r="A82" s="39">
        <v>2</v>
      </c>
      <c r="B82" s="40">
        <v>2</v>
      </c>
      <c r="C82" s="40">
        <v>2</v>
      </c>
      <c r="D82" s="40"/>
      <c r="E82" s="40"/>
      <c r="F82" s="41" t="s">
        <v>1518</v>
      </c>
      <c r="G82" s="42">
        <f>+G83+G85</f>
        <v>2600000</v>
      </c>
      <c r="H82" s="42">
        <f>+H83+H85</f>
        <v>7800000</v>
      </c>
      <c r="I82" s="42">
        <v>83388714.5</v>
      </c>
      <c r="J82" s="42">
        <f>+J83+J85</f>
        <v>93788714.5</v>
      </c>
      <c r="K82" s="43">
        <f>+K83+K85</f>
        <v>0.34990446606550352</v>
      </c>
    </row>
    <row r="83" spans="1:11" ht="12.75">
      <c r="A83" s="44">
        <v>2</v>
      </c>
      <c r="B83" s="45">
        <v>2</v>
      </c>
      <c r="C83" s="45">
        <v>2</v>
      </c>
      <c r="D83" s="45">
        <v>1</v>
      </c>
      <c r="E83" s="45"/>
      <c r="F83" s="46" t="s">
        <v>1519</v>
      </c>
      <c r="G83" s="47">
        <f>G84</f>
        <v>400000</v>
      </c>
      <c r="H83" s="47">
        <f>H84</f>
        <v>1200000</v>
      </c>
      <c r="I83" s="47">
        <v>12536595.710000001</v>
      </c>
      <c r="J83" s="47">
        <f>J84</f>
        <v>14136595.710000001</v>
      </c>
      <c r="K83" s="48">
        <f>K84</f>
        <v>5.2740438977777415E-2</v>
      </c>
    </row>
    <row r="84" spans="1:11" ht="12.75">
      <c r="A84" s="49">
        <v>2</v>
      </c>
      <c r="B84" s="50">
        <v>2</v>
      </c>
      <c r="C84" s="50">
        <v>2</v>
      </c>
      <c r="D84" s="50">
        <v>1</v>
      </c>
      <c r="E84" s="50" t="s">
        <v>1460</v>
      </c>
      <c r="F84" s="53" t="s">
        <v>1519</v>
      </c>
      <c r="G84" s="52">
        <v>400000</v>
      </c>
      <c r="H84" s="52">
        <v>1200000</v>
      </c>
      <c r="I84" s="52">
        <v>12536595.710000001</v>
      </c>
      <c r="J84" s="95">
        <f>SUBTOTAL(9,G84:I84)</f>
        <v>14136595.710000001</v>
      </c>
      <c r="K84" s="96">
        <f>IFERROR(J84/$J$18*100,"0.00")</f>
        <v>5.2740438977777415E-2</v>
      </c>
    </row>
    <row r="85" spans="1:11" ht="12.75">
      <c r="A85" s="44">
        <v>2</v>
      </c>
      <c r="B85" s="45">
        <v>2</v>
      </c>
      <c r="C85" s="45">
        <v>2</v>
      </c>
      <c r="D85" s="45">
        <v>2</v>
      </c>
      <c r="E85" s="45"/>
      <c r="F85" s="46" t="s">
        <v>950</v>
      </c>
      <c r="G85" s="47">
        <f>G86</f>
        <v>2200000</v>
      </c>
      <c r="H85" s="47">
        <f>H86</f>
        <v>6600000</v>
      </c>
      <c r="I85" s="47">
        <v>70852118.789999992</v>
      </c>
      <c r="J85" s="47">
        <f>J86</f>
        <v>79652118.789999992</v>
      </c>
      <c r="K85" s="48">
        <f>K86</f>
        <v>0.2971640270877261</v>
      </c>
    </row>
    <row r="86" spans="1:11" ht="12.75">
      <c r="A86" s="49">
        <v>2</v>
      </c>
      <c r="B86" s="50">
        <v>2</v>
      </c>
      <c r="C86" s="50">
        <v>2</v>
      </c>
      <c r="D86" s="50">
        <v>2</v>
      </c>
      <c r="E86" s="50" t="s">
        <v>1460</v>
      </c>
      <c r="F86" s="53" t="s">
        <v>950</v>
      </c>
      <c r="G86" s="52">
        <v>2200000</v>
      </c>
      <c r="H86" s="52">
        <v>6600000</v>
      </c>
      <c r="I86" s="52">
        <v>70852118.789999992</v>
      </c>
      <c r="J86" s="95">
        <f>SUBTOTAL(9,G86:I86)</f>
        <v>79652118.789999992</v>
      </c>
      <c r="K86" s="96">
        <f>IFERROR(J86/$J$18*100,"0.00")</f>
        <v>0.2971640270877261</v>
      </c>
    </row>
    <row r="87" spans="1:11" ht="12.75">
      <c r="A87" s="39">
        <v>2</v>
      </c>
      <c r="B87" s="40">
        <v>2</v>
      </c>
      <c r="C87" s="40">
        <v>3</v>
      </c>
      <c r="D87" s="40"/>
      <c r="E87" s="40"/>
      <c r="F87" s="41" t="s">
        <v>1520</v>
      </c>
      <c r="G87" s="42">
        <f>+G88+G90</f>
        <v>1300000</v>
      </c>
      <c r="H87" s="42">
        <f>+H88+H90</f>
        <v>0</v>
      </c>
      <c r="I87" s="42">
        <v>2973488.0175384851</v>
      </c>
      <c r="J87" s="42">
        <f>+J88+J90</f>
        <v>4273488.0175384851</v>
      </c>
      <c r="K87" s="43">
        <f>+K88+K90</f>
        <v>1.5943416550550236E-2</v>
      </c>
    </row>
    <row r="88" spans="1:11" ht="12.75">
      <c r="A88" s="44">
        <v>2</v>
      </c>
      <c r="B88" s="45">
        <v>2</v>
      </c>
      <c r="C88" s="45">
        <v>3</v>
      </c>
      <c r="D88" s="45">
        <v>1</v>
      </c>
      <c r="E88" s="45"/>
      <c r="F88" s="46" t="s">
        <v>966</v>
      </c>
      <c r="G88" s="47">
        <f>G89</f>
        <v>1300000</v>
      </c>
      <c r="H88" s="47">
        <f>H89</f>
        <v>0</v>
      </c>
      <c r="I88" s="47">
        <v>2687215.7375384849</v>
      </c>
      <c r="J88" s="47">
        <f>J89</f>
        <v>3987215.7375384849</v>
      </c>
      <c r="K88" s="48">
        <f>K89</f>
        <v>1.4875399467506045E-2</v>
      </c>
    </row>
    <row r="89" spans="1:11" ht="12.75">
      <c r="A89" s="49">
        <v>2</v>
      </c>
      <c r="B89" s="50">
        <v>2</v>
      </c>
      <c r="C89" s="50">
        <v>3</v>
      </c>
      <c r="D89" s="50">
        <v>1</v>
      </c>
      <c r="E89" s="50" t="s">
        <v>1460</v>
      </c>
      <c r="F89" s="53" t="s">
        <v>966</v>
      </c>
      <c r="G89" s="52">
        <v>1300000</v>
      </c>
      <c r="H89" s="52"/>
      <c r="I89" s="52">
        <v>2687215.7375384849</v>
      </c>
      <c r="J89" s="95">
        <f>SUBTOTAL(9,G89:I89)</f>
        <v>3987215.7375384849</v>
      </c>
      <c r="K89" s="96">
        <f>IFERROR(J89/$J$18*100,"0.00")</f>
        <v>1.4875399467506045E-2</v>
      </c>
    </row>
    <row r="90" spans="1:11" ht="12.75">
      <c r="A90" s="44">
        <v>2</v>
      </c>
      <c r="B90" s="45">
        <v>2</v>
      </c>
      <c r="C90" s="45">
        <v>3</v>
      </c>
      <c r="D90" s="45">
        <v>2</v>
      </c>
      <c r="E90" s="45"/>
      <c r="F90" s="46" t="s">
        <v>1521</v>
      </c>
      <c r="G90" s="47">
        <f>G91</f>
        <v>0</v>
      </c>
      <c r="H90" s="47">
        <f>H91</f>
        <v>0</v>
      </c>
      <c r="I90" s="47">
        <v>286272.28000000003</v>
      </c>
      <c r="J90" s="47">
        <f>J91</f>
        <v>286272.28000000003</v>
      </c>
      <c r="K90" s="48">
        <f>K91</f>
        <v>1.0680170830441901E-3</v>
      </c>
    </row>
    <row r="91" spans="1:11" ht="12.75">
      <c r="A91" s="57">
        <v>2</v>
      </c>
      <c r="B91" s="50">
        <v>2</v>
      </c>
      <c r="C91" s="50">
        <v>3</v>
      </c>
      <c r="D91" s="50">
        <v>2</v>
      </c>
      <c r="E91" s="50" t="s">
        <v>1460</v>
      </c>
      <c r="F91" s="58" t="s">
        <v>1521</v>
      </c>
      <c r="G91" s="52"/>
      <c r="H91" s="52"/>
      <c r="I91" s="52">
        <v>286272.28000000003</v>
      </c>
      <c r="J91" s="95">
        <f>SUBTOTAL(9,G91:I91)</f>
        <v>286272.28000000003</v>
      </c>
      <c r="K91" s="96">
        <f>IFERROR(J91/$J$18*100,"0.00")</f>
        <v>1.0680170830441901E-3</v>
      </c>
    </row>
    <row r="92" spans="1:11" ht="12.75">
      <c r="A92" s="39">
        <v>2</v>
      </c>
      <c r="B92" s="40">
        <v>2</v>
      </c>
      <c r="C92" s="40">
        <v>4</v>
      </c>
      <c r="D92" s="40"/>
      <c r="E92" s="40"/>
      <c r="F92" s="41" t="s">
        <v>1522</v>
      </c>
      <c r="G92" s="42">
        <f>+G93+G95+G97</f>
        <v>0</v>
      </c>
      <c r="H92" s="42">
        <f>+H93+H95+H97</f>
        <v>0</v>
      </c>
      <c r="I92" s="42">
        <v>19125620.719999999</v>
      </c>
      <c r="J92" s="42">
        <f>+J93+J95+J97</f>
        <v>19125620.719999999</v>
      </c>
      <c r="K92" s="42">
        <f>+K93+K95+K97</f>
        <v>7.1353362095638181E-2</v>
      </c>
    </row>
    <row r="93" spans="1:11" ht="12.75">
      <c r="A93" s="44">
        <v>2</v>
      </c>
      <c r="B93" s="45">
        <v>2</v>
      </c>
      <c r="C93" s="45">
        <v>4</v>
      </c>
      <c r="D93" s="45">
        <v>1</v>
      </c>
      <c r="E93" s="45"/>
      <c r="F93" s="56" t="s">
        <v>1523</v>
      </c>
      <c r="G93" s="47">
        <f>G94</f>
        <v>0</v>
      </c>
      <c r="H93" s="47">
        <f>H94</f>
        <v>0</v>
      </c>
      <c r="I93" s="47">
        <v>5606309</v>
      </c>
      <c r="J93" s="47">
        <f>J94</f>
        <v>5606309</v>
      </c>
      <c r="K93" s="48">
        <f>K94</f>
        <v>2.0915869971149109E-2</v>
      </c>
    </row>
    <row r="94" spans="1:11" ht="12.75">
      <c r="A94" s="49">
        <v>2</v>
      </c>
      <c r="B94" s="50">
        <v>2</v>
      </c>
      <c r="C94" s="50">
        <v>4</v>
      </c>
      <c r="D94" s="50">
        <v>1</v>
      </c>
      <c r="E94" s="50" t="s">
        <v>1460</v>
      </c>
      <c r="F94" s="51" t="s">
        <v>1523</v>
      </c>
      <c r="G94" s="52"/>
      <c r="H94" s="52"/>
      <c r="I94" s="52">
        <v>5606309</v>
      </c>
      <c r="J94" s="95">
        <f>SUBTOTAL(9,G94:I94)</f>
        <v>5606309</v>
      </c>
      <c r="K94" s="96">
        <f>IFERROR(J94/$J$18*100,"0.00")</f>
        <v>2.0915869971149109E-2</v>
      </c>
    </row>
    <row r="95" spans="1:11" ht="12.75">
      <c r="A95" s="44">
        <v>2</v>
      </c>
      <c r="B95" s="45">
        <v>2</v>
      </c>
      <c r="C95" s="45">
        <v>4</v>
      </c>
      <c r="D95" s="45">
        <v>2</v>
      </c>
      <c r="E95" s="45"/>
      <c r="F95" s="56" t="s">
        <v>1524</v>
      </c>
      <c r="G95" s="47">
        <f>G96</f>
        <v>0</v>
      </c>
      <c r="H95" s="47">
        <f>H96</f>
        <v>0</v>
      </c>
      <c r="I95" s="47">
        <v>13377814.119999999</v>
      </c>
      <c r="J95" s="47">
        <f>J96</f>
        <v>13377814.119999999</v>
      </c>
      <c r="K95" s="48">
        <f>K96</f>
        <v>4.9909596604846881E-2</v>
      </c>
    </row>
    <row r="96" spans="1:11" ht="12.75">
      <c r="A96" s="57">
        <v>2</v>
      </c>
      <c r="B96" s="50">
        <v>2</v>
      </c>
      <c r="C96" s="50">
        <v>4</v>
      </c>
      <c r="D96" s="50">
        <v>2</v>
      </c>
      <c r="E96" s="50" t="s">
        <v>1460</v>
      </c>
      <c r="F96" s="58" t="s">
        <v>1524</v>
      </c>
      <c r="G96" s="52"/>
      <c r="H96" s="52"/>
      <c r="I96" s="52">
        <v>13377814.119999999</v>
      </c>
      <c r="J96" s="95">
        <f>SUBTOTAL(9,G96:I96)</f>
        <v>13377814.119999999</v>
      </c>
      <c r="K96" s="96">
        <f>IFERROR(J96/$J$18*100,"0.00")</f>
        <v>4.9909596604846881E-2</v>
      </c>
    </row>
    <row r="97" spans="1:11" ht="12.75">
      <c r="A97" s="44">
        <v>2</v>
      </c>
      <c r="B97" s="45">
        <v>2</v>
      </c>
      <c r="C97" s="45">
        <v>4</v>
      </c>
      <c r="D97" s="45">
        <v>4</v>
      </c>
      <c r="E97" s="45"/>
      <c r="F97" s="56" t="s">
        <v>1525</v>
      </c>
      <c r="G97" s="47">
        <f>G98</f>
        <v>0</v>
      </c>
      <c r="H97" s="47">
        <f>H98</f>
        <v>0</v>
      </c>
      <c r="I97" s="47">
        <v>141497.60000000001</v>
      </c>
      <c r="J97" s="47">
        <f>J98</f>
        <v>141497.60000000001</v>
      </c>
      <c r="K97" s="48">
        <f>K98</f>
        <v>5.2789551964218672E-4</v>
      </c>
    </row>
    <row r="98" spans="1:11" ht="12.75">
      <c r="A98" s="57">
        <v>2</v>
      </c>
      <c r="B98" s="50">
        <v>2</v>
      </c>
      <c r="C98" s="50">
        <v>4</v>
      </c>
      <c r="D98" s="50">
        <v>4</v>
      </c>
      <c r="E98" s="50" t="s">
        <v>1460</v>
      </c>
      <c r="F98" s="58" t="s">
        <v>1525</v>
      </c>
      <c r="G98" s="52"/>
      <c r="H98" s="52"/>
      <c r="I98" s="52">
        <v>141497.60000000001</v>
      </c>
      <c r="J98" s="95">
        <f>SUBTOTAL(9,G98:I98)</f>
        <v>141497.60000000001</v>
      </c>
      <c r="K98" s="96">
        <f>IFERROR(J98/$J$18*100,"0.00")</f>
        <v>5.2789551964218672E-4</v>
      </c>
    </row>
    <row r="99" spans="1:11" ht="12.75">
      <c r="A99" s="39">
        <v>2</v>
      </c>
      <c r="B99" s="40">
        <v>2</v>
      </c>
      <c r="C99" s="40">
        <v>5</v>
      </c>
      <c r="D99" s="40"/>
      <c r="E99" s="40"/>
      <c r="F99" s="41" t="s">
        <v>1526</v>
      </c>
      <c r="G99" s="42">
        <f>+G100+G102+G104+G110+G112+G114</f>
        <v>7150000</v>
      </c>
      <c r="H99" s="42">
        <f>+H100+H102+H104+H110+H112+H114</f>
        <v>21450000</v>
      </c>
      <c r="I99" s="42">
        <v>117684093.85151526</v>
      </c>
      <c r="J99" s="42">
        <f>+J100+J102+J104+J110+J112+J114</f>
        <v>146284093.85151523</v>
      </c>
      <c r="K99" s="42">
        <f>+K100+K102+K104+K110+K112+K114</f>
        <v>0.54575284484777165</v>
      </c>
    </row>
    <row r="100" spans="1:11" ht="12.75">
      <c r="A100" s="44">
        <v>2</v>
      </c>
      <c r="B100" s="45">
        <v>2</v>
      </c>
      <c r="C100" s="45">
        <v>5</v>
      </c>
      <c r="D100" s="45">
        <v>1</v>
      </c>
      <c r="E100" s="45"/>
      <c r="F100" s="56" t="s">
        <v>1527</v>
      </c>
      <c r="G100" s="47">
        <f>G101</f>
        <v>7150000</v>
      </c>
      <c r="H100" s="47">
        <f>H101</f>
        <v>21450000</v>
      </c>
      <c r="I100" s="47">
        <v>5394731.6400000006</v>
      </c>
      <c r="J100" s="47">
        <f>J101</f>
        <v>33994731.640000001</v>
      </c>
      <c r="K100" s="48">
        <f>K101</f>
        <v>0.12682664952758554</v>
      </c>
    </row>
    <row r="101" spans="1:11" ht="12.75">
      <c r="A101" s="57">
        <v>2</v>
      </c>
      <c r="B101" s="50">
        <v>2</v>
      </c>
      <c r="C101" s="50">
        <v>5</v>
      </c>
      <c r="D101" s="50">
        <v>1</v>
      </c>
      <c r="E101" s="50" t="s">
        <v>1460</v>
      </c>
      <c r="F101" s="58" t="s">
        <v>1527</v>
      </c>
      <c r="G101" s="52">
        <v>7150000</v>
      </c>
      <c r="H101" s="52">
        <v>21450000</v>
      </c>
      <c r="I101" s="52">
        <v>5394731.6400000006</v>
      </c>
      <c r="J101" s="95">
        <f>SUBTOTAL(9,G101:I101)</f>
        <v>33994731.640000001</v>
      </c>
      <c r="K101" s="96">
        <f>IFERROR(J101/$J$18*100,"0.00")</f>
        <v>0.12682664952758554</v>
      </c>
    </row>
    <row r="102" spans="1:11" ht="12.75">
      <c r="A102" s="60">
        <v>2</v>
      </c>
      <c r="B102" s="45">
        <v>2</v>
      </c>
      <c r="C102" s="45">
        <v>5</v>
      </c>
      <c r="D102" s="45">
        <v>2</v>
      </c>
      <c r="E102" s="45"/>
      <c r="F102" s="61" t="s">
        <v>1528</v>
      </c>
      <c r="G102" s="47">
        <f>G103</f>
        <v>0</v>
      </c>
      <c r="H102" s="47">
        <f>H103</f>
        <v>0</v>
      </c>
      <c r="I102" s="47">
        <v>9780727</v>
      </c>
      <c r="J102" s="47">
        <f>J103</f>
        <v>9780727</v>
      </c>
      <c r="K102" s="48">
        <f>K103</f>
        <v>3.6489678709344657E-2</v>
      </c>
    </row>
    <row r="103" spans="1:11" ht="12.75">
      <c r="A103" s="57">
        <v>2</v>
      </c>
      <c r="B103" s="50">
        <v>2</v>
      </c>
      <c r="C103" s="50">
        <v>5</v>
      </c>
      <c r="D103" s="50">
        <v>2</v>
      </c>
      <c r="E103" s="50" t="s">
        <v>1460</v>
      </c>
      <c r="F103" s="58" t="s">
        <v>1528</v>
      </c>
      <c r="G103" s="52"/>
      <c r="H103" s="52"/>
      <c r="I103" s="52">
        <v>9780727</v>
      </c>
      <c r="J103" s="95">
        <f>SUBTOTAL(9,G103:I103)</f>
        <v>9780727</v>
      </c>
      <c r="K103" s="96">
        <f>IFERROR(J103/$J$18*100,"0.00")</f>
        <v>3.6489678709344657E-2</v>
      </c>
    </row>
    <row r="104" spans="1:11" ht="12.75">
      <c r="A104" s="44">
        <v>2</v>
      </c>
      <c r="B104" s="45">
        <v>2</v>
      </c>
      <c r="C104" s="45">
        <v>5</v>
      </c>
      <c r="D104" s="45">
        <v>3</v>
      </c>
      <c r="E104" s="45"/>
      <c r="F104" s="56" t="s">
        <v>1529</v>
      </c>
      <c r="G104" s="47">
        <f>SUM(G105:G109)</f>
        <v>0</v>
      </c>
      <c r="H104" s="47">
        <f>SUM(H105:H109)</f>
        <v>0</v>
      </c>
      <c r="I104" s="47">
        <v>38989804.68</v>
      </c>
      <c r="J104" s="47">
        <f>SUM(J105:J109)</f>
        <v>38989804.68</v>
      </c>
      <c r="K104" s="48">
        <f>SUM(K105:K109)</f>
        <v>0.14546213647649123</v>
      </c>
    </row>
    <row r="105" spans="1:11" ht="12.75">
      <c r="A105" s="57">
        <v>2</v>
      </c>
      <c r="B105" s="50">
        <v>2</v>
      </c>
      <c r="C105" s="50">
        <v>5</v>
      </c>
      <c r="D105" s="50">
        <v>3</v>
      </c>
      <c r="E105" s="50" t="s">
        <v>1460</v>
      </c>
      <c r="F105" s="58" t="s">
        <v>1530</v>
      </c>
      <c r="G105" s="52"/>
      <c r="H105" s="52"/>
      <c r="I105" s="52">
        <v>5385500</v>
      </c>
      <c r="J105" s="95">
        <f>SUBTOTAL(9,G105:I105)</f>
        <v>5385500</v>
      </c>
      <c r="K105" s="96">
        <f>IFERROR(J105/$J$18*100,"0.00")</f>
        <v>2.0092081569107863E-2</v>
      </c>
    </row>
    <row r="106" spans="1:11" ht="12.75">
      <c r="A106" s="57">
        <v>2</v>
      </c>
      <c r="B106" s="50">
        <v>2</v>
      </c>
      <c r="C106" s="50">
        <v>5</v>
      </c>
      <c r="D106" s="50">
        <v>3</v>
      </c>
      <c r="E106" s="50" t="s">
        <v>1462</v>
      </c>
      <c r="F106" s="58" t="s">
        <v>1531</v>
      </c>
      <c r="G106" s="52"/>
      <c r="H106" s="52"/>
      <c r="I106" s="52">
        <v>19668243</v>
      </c>
      <c r="J106" s="95">
        <f>SUBTOTAL(9,G106:I106)</f>
        <v>19668243</v>
      </c>
      <c r="K106" s="96">
        <f>IFERROR(J106/$J$18*100,"0.00")</f>
        <v>7.3377763007526645E-2</v>
      </c>
    </row>
    <row r="107" spans="1:11" ht="12.75">
      <c r="A107" s="57">
        <v>2</v>
      </c>
      <c r="B107" s="50">
        <v>2</v>
      </c>
      <c r="C107" s="50">
        <v>5</v>
      </c>
      <c r="D107" s="50">
        <v>3</v>
      </c>
      <c r="E107" s="50" t="s">
        <v>1469</v>
      </c>
      <c r="F107" s="58" t="s">
        <v>1532</v>
      </c>
      <c r="G107" s="52"/>
      <c r="H107" s="52"/>
      <c r="I107" s="52">
        <v>281375.68</v>
      </c>
      <c r="J107" s="95">
        <f>SUBTOTAL(9,G107:I107)</f>
        <v>281375.68</v>
      </c>
      <c r="K107" s="96">
        <f>IFERROR(J107/$J$18*100,"0.00")</f>
        <v>1.0497489767195601E-3</v>
      </c>
    </row>
    <row r="108" spans="1:11" ht="12.75">
      <c r="A108" s="57">
        <v>2</v>
      </c>
      <c r="B108" s="50">
        <v>2</v>
      </c>
      <c r="C108" s="50">
        <v>5</v>
      </c>
      <c r="D108" s="50">
        <v>3</v>
      </c>
      <c r="E108" s="50" t="s">
        <v>1484</v>
      </c>
      <c r="F108" s="58" t="s">
        <v>1533</v>
      </c>
      <c r="G108" s="52"/>
      <c r="H108" s="52"/>
      <c r="I108" s="52">
        <v>10469160</v>
      </c>
      <c r="J108" s="95">
        <f>SUBTOTAL(9,G108:I108)</f>
        <v>10469160</v>
      </c>
      <c r="K108" s="96">
        <f>IFERROR(J108/$J$18*100,"0.00")</f>
        <v>3.905806641538228E-2</v>
      </c>
    </row>
    <row r="109" spans="1:11" ht="12.75">
      <c r="A109" s="57">
        <v>2</v>
      </c>
      <c r="B109" s="50">
        <v>2</v>
      </c>
      <c r="C109" s="50">
        <v>5</v>
      </c>
      <c r="D109" s="50">
        <v>3</v>
      </c>
      <c r="E109" s="50" t="s">
        <v>1464</v>
      </c>
      <c r="F109" s="58" t="s">
        <v>1534</v>
      </c>
      <c r="G109" s="52"/>
      <c r="H109" s="52"/>
      <c r="I109" s="52">
        <v>3185526</v>
      </c>
      <c r="J109" s="95">
        <f>SUBTOTAL(9,G109:I109)</f>
        <v>3185526</v>
      </c>
      <c r="K109" s="96">
        <f>IFERROR(J109/$J$18*100,"0.00")</f>
        <v>1.1884476507754878E-2</v>
      </c>
    </row>
    <row r="110" spans="1:11" ht="12.75">
      <c r="A110" s="44">
        <v>2</v>
      </c>
      <c r="B110" s="45">
        <v>2</v>
      </c>
      <c r="C110" s="45">
        <v>5</v>
      </c>
      <c r="D110" s="45">
        <v>4</v>
      </c>
      <c r="E110" s="45"/>
      <c r="F110" s="56" t="s">
        <v>1535</v>
      </c>
      <c r="G110" s="47">
        <f>G111</f>
        <v>0</v>
      </c>
      <c r="H110" s="47">
        <f>H111</f>
        <v>0</v>
      </c>
      <c r="I110" s="47">
        <v>900000</v>
      </c>
      <c r="J110" s="47">
        <f>J111</f>
        <v>900000</v>
      </c>
      <c r="K110" s="48">
        <f>K111</f>
        <v>3.3576962978733782E-3</v>
      </c>
    </row>
    <row r="111" spans="1:11" ht="12.75">
      <c r="A111" s="57">
        <v>2</v>
      </c>
      <c r="B111" s="50">
        <v>2</v>
      </c>
      <c r="C111" s="50">
        <v>5</v>
      </c>
      <c r="D111" s="50">
        <v>4</v>
      </c>
      <c r="E111" s="50" t="s">
        <v>1460</v>
      </c>
      <c r="F111" s="58" t="s">
        <v>1535</v>
      </c>
      <c r="G111" s="52"/>
      <c r="H111" s="52"/>
      <c r="I111" s="52">
        <v>900000</v>
      </c>
      <c r="J111" s="95">
        <f>SUBTOTAL(9,G111:I111)</f>
        <v>900000</v>
      </c>
      <c r="K111" s="96">
        <f>IFERROR(J111/$J$18*100,"0.00")</f>
        <v>3.3576962978733782E-3</v>
      </c>
    </row>
    <row r="112" spans="1:11" ht="12.75">
      <c r="A112" s="60">
        <v>2</v>
      </c>
      <c r="B112" s="45">
        <v>2</v>
      </c>
      <c r="C112" s="45">
        <v>5</v>
      </c>
      <c r="D112" s="45">
        <v>8</v>
      </c>
      <c r="E112" s="45"/>
      <c r="F112" s="61" t="s">
        <v>1536</v>
      </c>
      <c r="G112" s="47">
        <f>G113</f>
        <v>0</v>
      </c>
      <c r="H112" s="47">
        <f>H113</f>
        <v>0</v>
      </c>
      <c r="I112" s="47">
        <v>10865313.05050208</v>
      </c>
      <c r="J112" s="47">
        <f>J113</f>
        <v>10865313.05050208</v>
      </c>
      <c r="K112" s="48">
        <f>K113</f>
        <v>4.0536023783229042E-2</v>
      </c>
    </row>
    <row r="113" spans="1:11" ht="12.75">
      <c r="A113" s="57">
        <v>2</v>
      </c>
      <c r="B113" s="50">
        <v>2</v>
      </c>
      <c r="C113" s="50">
        <v>5</v>
      </c>
      <c r="D113" s="50">
        <v>8</v>
      </c>
      <c r="E113" s="50" t="s">
        <v>1460</v>
      </c>
      <c r="F113" s="58" t="s">
        <v>1536</v>
      </c>
      <c r="G113" s="52"/>
      <c r="H113" s="52"/>
      <c r="I113" s="52">
        <v>10865313.05050208</v>
      </c>
      <c r="J113" s="95">
        <f>SUBTOTAL(9,G113:I113)</f>
        <v>10865313.05050208</v>
      </c>
      <c r="K113" s="96">
        <f>IFERROR(J113/$J$18*100,"0.00")</f>
        <v>4.0536023783229042E-2</v>
      </c>
    </row>
    <row r="114" spans="1:11" ht="12.75">
      <c r="A114" s="60">
        <v>2</v>
      </c>
      <c r="B114" s="45">
        <v>2</v>
      </c>
      <c r="C114" s="45">
        <v>5</v>
      </c>
      <c r="D114" s="45">
        <v>9</v>
      </c>
      <c r="E114" s="45"/>
      <c r="F114" s="61" t="s">
        <v>1707</v>
      </c>
      <c r="G114" s="62">
        <f>+G115</f>
        <v>0</v>
      </c>
      <c r="H114" s="62">
        <f>+H115</f>
        <v>0</v>
      </c>
      <c r="I114" s="62">
        <v>51753517.481013179</v>
      </c>
      <c r="J114" s="62">
        <f>+J115</f>
        <v>51753517.481013179</v>
      </c>
      <c r="K114" s="48">
        <f>+K115</f>
        <v>0.19308066005324787</v>
      </c>
    </row>
    <row r="115" spans="1:11" ht="12.75">
      <c r="A115" s="57">
        <v>2</v>
      </c>
      <c r="B115" s="50">
        <v>2</v>
      </c>
      <c r="C115" s="50">
        <v>5</v>
      </c>
      <c r="D115" s="50">
        <v>8</v>
      </c>
      <c r="E115" s="50" t="s">
        <v>1460</v>
      </c>
      <c r="F115" s="58" t="s">
        <v>1538</v>
      </c>
      <c r="G115" s="52"/>
      <c r="H115" s="52"/>
      <c r="I115" s="52">
        <v>51753517.481013179</v>
      </c>
      <c r="J115" s="95">
        <f>SUBTOTAL(9,G115:I115)</f>
        <v>51753517.481013179</v>
      </c>
      <c r="K115" s="96">
        <f>IFERROR(J115/$J$18*100,"0.00")</f>
        <v>0.19308066005324787</v>
      </c>
    </row>
    <row r="116" spans="1:11" ht="12.75">
      <c r="A116" s="39">
        <v>2</v>
      </c>
      <c r="B116" s="40">
        <v>2</v>
      </c>
      <c r="C116" s="40">
        <v>6</v>
      </c>
      <c r="D116" s="40"/>
      <c r="E116" s="40"/>
      <c r="F116" s="41" t="s">
        <v>1539</v>
      </c>
      <c r="G116" s="42">
        <f>+G117+G119+G121+G123</f>
        <v>875000</v>
      </c>
      <c r="H116" s="42">
        <f>+H117+H119+H121+H123</f>
        <v>2625000</v>
      </c>
      <c r="I116" s="42">
        <v>62359202.729999997</v>
      </c>
      <c r="J116" s="42">
        <f>+J117+J119+J121+J123</f>
        <v>65859202.729999997</v>
      </c>
      <c r="K116" s="42">
        <f>+K117+K119+K121+K123</f>
        <v>0.24570577909712585</v>
      </c>
    </row>
    <row r="117" spans="1:11" ht="12.75">
      <c r="A117" s="44">
        <v>2</v>
      </c>
      <c r="B117" s="45">
        <v>2</v>
      </c>
      <c r="C117" s="45">
        <v>6</v>
      </c>
      <c r="D117" s="45">
        <v>1</v>
      </c>
      <c r="E117" s="45"/>
      <c r="F117" s="56" t="s">
        <v>1540</v>
      </c>
      <c r="G117" s="47">
        <f>G118</f>
        <v>0</v>
      </c>
      <c r="H117" s="47">
        <f>H118</f>
        <v>0</v>
      </c>
      <c r="I117" s="47">
        <v>30077715</v>
      </c>
      <c r="J117" s="47">
        <f>J118</f>
        <v>30077715</v>
      </c>
      <c r="K117" s="48">
        <f>K118</f>
        <v>0.11221314700443395</v>
      </c>
    </row>
    <row r="118" spans="1:11" ht="12.75">
      <c r="A118" s="57">
        <v>2</v>
      </c>
      <c r="B118" s="50">
        <v>2</v>
      </c>
      <c r="C118" s="50">
        <v>6</v>
      </c>
      <c r="D118" s="50">
        <v>1</v>
      </c>
      <c r="E118" s="50" t="s">
        <v>1460</v>
      </c>
      <c r="F118" s="58" t="s">
        <v>1540</v>
      </c>
      <c r="G118" s="52"/>
      <c r="H118" s="52"/>
      <c r="I118" s="52">
        <v>30077715</v>
      </c>
      <c r="J118" s="95">
        <f>SUBTOTAL(9,G118:I118)</f>
        <v>30077715</v>
      </c>
      <c r="K118" s="96">
        <f>IFERROR(J118/$J$18*100,"0.00")</f>
        <v>0.11221314700443395</v>
      </c>
    </row>
    <row r="119" spans="1:11" ht="12.75">
      <c r="A119" s="44">
        <v>2</v>
      </c>
      <c r="B119" s="45">
        <v>2</v>
      </c>
      <c r="C119" s="45">
        <v>6</v>
      </c>
      <c r="D119" s="45">
        <v>2</v>
      </c>
      <c r="E119" s="45"/>
      <c r="F119" s="56" t="s">
        <v>1541</v>
      </c>
      <c r="G119" s="47">
        <f>G120</f>
        <v>875000</v>
      </c>
      <c r="H119" s="47">
        <f>H120</f>
        <v>2625000</v>
      </c>
      <c r="I119" s="47">
        <v>16581618.68</v>
      </c>
      <c r="J119" s="47">
        <f>J120</f>
        <v>20081618.68</v>
      </c>
      <c r="K119" s="48">
        <f>K120</f>
        <v>7.4919974107934301E-2</v>
      </c>
    </row>
    <row r="120" spans="1:11" ht="12.75">
      <c r="A120" s="57">
        <v>2</v>
      </c>
      <c r="B120" s="50">
        <v>2</v>
      </c>
      <c r="C120" s="50">
        <v>6</v>
      </c>
      <c r="D120" s="50">
        <v>2</v>
      </c>
      <c r="E120" s="50" t="s">
        <v>1460</v>
      </c>
      <c r="F120" s="58" t="s">
        <v>1541</v>
      </c>
      <c r="G120" s="52">
        <v>875000</v>
      </c>
      <c r="H120" s="52">
        <v>2625000</v>
      </c>
      <c r="I120" s="52">
        <v>16581618.68</v>
      </c>
      <c r="J120" s="95">
        <f>SUBTOTAL(9,G120:I120)</f>
        <v>20081618.68</v>
      </c>
      <c r="K120" s="96">
        <f>IFERROR(J120/$J$18*100,"0.00")</f>
        <v>7.4919974107934301E-2</v>
      </c>
    </row>
    <row r="121" spans="1:11" ht="12.75">
      <c r="A121" s="44">
        <v>2</v>
      </c>
      <c r="B121" s="45">
        <v>2</v>
      </c>
      <c r="C121" s="45">
        <v>6</v>
      </c>
      <c r="D121" s="45">
        <v>3</v>
      </c>
      <c r="E121" s="45"/>
      <c r="F121" s="56" t="s">
        <v>1542</v>
      </c>
      <c r="G121" s="47">
        <f>G122</f>
        <v>0</v>
      </c>
      <c r="H121" s="47">
        <f>H122</f>
        <v>0</v>
      </c>
      <c r="I121" s="47">
        <v>15415869.049999999</v>
      </c>
      <c r="J121" s="47">
        <f>J122</f>
        <v>15415869.049999999</v>
      </c>
      <c r="K121" s="48">
        <f>K122</f>
        <v>5.7513118264095317E-2</v>
      </c>
    </row>
    <row r="122" spans="1:11" ht="12.75">
      <c r="A122" s="57">
        <v>2</v>
      </c>
      <c r="B122" s="50">
        <v>2</v>
      </c>
      <c r="C122" s="50">
        <v>6</v>
      </c>
      <c r="D122" s="50">
        <v>3</v>
      </c>
      <c r="E122" s="50" t="s">
        <v>1460</v>
      </c>
      <c r="F122" s="58" t="s">
        <v>1542</v>
      </c>
      <c r="G122" s="52"/>
      <c r="H122" s="52"/>
      <c r="I122" s="52">
        <v>15415869.049999999</v>
      </c>
      <c r="J122" s="95">
        <f>SUBTOTAL(9,G122:I122)</f>
        <v>15415869.049999999</v>
      </c>
      <c r="K122" s="96">
        <f>IFERROR(J122/$J$18*100,"0.00")</f>
        <v>5.7513118264095317E-2</v>
      </c>
    </row>
    <row r="123" spans="1:11" ht="12.75">
      <c r="A123" s="60">
        <v>2</v>
      </c>
      <c r="B123" s="45">
        <v>2</v>
      </c>
      <c r="C123" s="45">
        <v>6</v>
      </c>
      <c r="D123" s="45">
        <v>9</v>
      </c>
      <c r="E123" s="45"/>
      <c r="F123" s="61" t="s">
        <v>1543</v>
      </c>
      <c r="G123" s="62">
        <f>+G124</f>
        <v>0</v>
      </c>
      <c r="H123" s="62">
        <f>+H124</f>
        <v>0</v>
      </c>
      <c r="I123" s="62">
        <v>284000</v>
      </c>
      <c r="J123" s="62">
        <f>+J124</f>
        <v>284000</v>
      </c>
      <c r="K123" s="63">
        <f>+K124</f>
        <v>1.0595397206622659E-3</v>
      </c>
    </row>
    <row r="124" spans="1:11" ht="12.75">
      <c r="A124" s="57">
        <v>2</v>
      </c>
      <c r="B124" s="50">
        <v>2</v>
      </c>
      <c r="C124" s="50">
        <v>6</v>
      </c>
      <c r="D124" s="50">
        <v>9</v>
      </c>
      <c r="E124" s="50" t="s">
        <v>1460</v>
      </c>
      <c r="F124" s="58" t="s">
        <v>1543</v>
      </c>
      <c r="G124" s="52"/>
      <c r="H124" s="52"/>
      <c r="I124" s="52">
        <v>284000</v>
      </c>
      <c r="J124" s="95">
        <f>SUBTOTAL(9,G124:I124)</f>
        <v>284000</v>
      </c>
      <c r="K124" s="96">
        <f>IFERROR(J124/$J$18*100,"0.00")</f>
        <v>1.0595397206622659E-3</v>
      </c>
    </row>
    <row r="125" spans="1:11" ht="12.75">
      <c r="A125" s="39">
        <v>2</v>
      </c>
      <c r="B125" s="40">
        <v>2</v>
      </c>
      <c r="C125" s="40">
        <v>7</v>
      </c>
      <c r="D125" s="40"/>
      <c r="E125" s="40"/>
      <c r="F125" s="41" t="s">
        <v>1544</v>
      </c>
      <c r="G125" s="42">
        <f>+G126+G131+G141</f>
        <v>800000</v>
      </c>
      <c r="H125" s="42">
        <f>+H126+H131+H141</f>
        <v>2400000</v>
      </c>
      <c r="I125" s="42">
        <v>525123432.19737089</v>
      </c>
      <c r="J125" s="42">
        <f>+J126+J131+J141</f>
        <v>528323432.19737089</v>
      </c>
      <c r="K125" s="43">
        <f>+K126+K131+K141</f>
        <v>1.971055147076521</v>
      </c>
    </row>
    <row r="126" spans="1:11" ht="12.75">
      <c r="A126" s="60">
        <v>2</v>
      </c>
      <c r="B126" s="45">
        <v>2</v>
      </c>
      <c r="C126" s="45">
        <v>7</v>
      </c>
      <c r="D126" s="45">
        <v>1</v>
      </c>
      <c r="E126" s="45"/>
      <c r="F126" s="61" t="s">
        <v>1545</v>
      </c>
      <c r="G126" s="47">
        <f>SUM(G127:G130)</f>
        <v>0</v>
      </c>
      <c r="H126" s="47">
        <f>SUM(H127:H130)</f>
        <v>0</v>
      </c>
      <c r="I126" s="47">
        <v>211649667.87295929</v>
      </c>
      <c r="J126" s="47">
        <f>SUM(J127:J130)</f>
        <v>211649667.87295929</v>
      </c>
      <c r="K126" s="48">
        <f>SUM(K127:K130)</f>
        <v>0.78961700695907266</v>
      </c>
    </row>
    <row r="127" spans="1:11" ht="12.75">
      <c r="A127" s="49">
        <v>2</v>
      </c>
      <c r="B127" s="50">
        <v>2</v>
      </c>
      <c r="C127" s="50">
        <v>7</v>
      </c>
      <c r="D127" s="50">
        <v>1</v>
      </c>
      <c r="E127" s="50" t="s">
        <v>1460</v>
      </c>
      <c r="F127" s="64" t="s">
        <v>1546</v>
      </c>
      <c r="G127" s="52"/>
      <c r="H127" s="52"/>
      <c r="I127" s="52">
        <v>120228079.4025401</v>
      </c>
      <c r="J127" s="95">
        <f>SUBTOTAL(9,G127:I127)</f>
        <v>120228079.4025401</v>
      </c>
      <c r="K127" s="96">
        <f>IFERROR(J127/$J$18*100,"0.00")</f>
        <v>0.44854375234481714</v>
      </c>
    </row>
    <row r="128" spans="1:11" ht="12.75">
      <c r="A128" s="49">
        <v>2</v>
      </c>
      <c r="B128" s="50">
        <v>2</v>
      </c>
      <c r="C128" s="50">
        <v>7</v>
      </c>
      <c r="D128" s="50">
        <v>1</v>
      </c>
      <c r="E128" s="50" t="s">
        <v>1466</v>
      </c>
      <c r="F128" s="64" t="s">
        <v>1547</v>
      </c>
      <c r="G128" s="52"/>
      <c r="H128" s="52"/>
      <c r="I128" s="52">
        <v>57388959.044000007</v>
      </c>
      <c r="J128" s="95">
        <f>SUBTOTAL(9,G128:I128)</f>
        <v>57388959.044000007</v>
      </c>
      <c r="K128" s="96">
        <f>IFERROR(J128/$J$18*100,"0.00")</f>
        <v>0.21410521702316193</v>
      </c>
    </row>
    <row r="129" spans="1:11" ht="12.75">
      <c r="A129" s="49">
        <v>2</v>
      </c>
      <c r="B129" s="50">
        <v>2</v>
      </c>
      <c r="C129" s="50">
        <v>7</v>
      </c>
      <c r="D129" s="50">
        <v>1</v>
      </c>
      <c r="E129" s="50" t="s">
        <v>1493</v>
      </c>
      <c r="F129" s="64" t="s">
        <v>1548</v>
      </c>
      <c r="G129" s="52"/>
      <c r="H129" s="52"/>
      <c r="I129" s="52">
        <v>21717361.616419155</v>
      </c>
      <c r="J129" s="95">
        <f>SUBTOTAL(9,G129:I129)</f>
        <v>21717361.616419155</v>
      </c>
      <c r="K129" s="96">
        <f>IFERROR(J129/$J$18*100,"0.00")</f>
        <v>8.1022560776697769E-2</v>
      </c>
    </row>
    <row r="130" spans="1:11" ht="12.75">
      <c r="A130" s="49">
        <v>2</v>
      </c>
      <c r="B130" s="50">
        <v>2</v>
      </c>
      <c r="C130" s="50">
        <v>7</v>
      </c>
      <c r="D130" s="50">
        <v>1</v>
      </c>
      <c r="E130" s="50" t="s">
        <v>1549</v>
      </c>
      <c r="F130" s="64" t="s">
        <v>1550</v>
      </c>
      <c r="G130" s="52"/>
      <c r="H130" s="52"/>
      <c r="I130" s="52">
        <v>12315267.810000001</v>
      </c>
      <c r="J130" s="95">
        <f>SUBTOTAL(9,G130:I130)</f>
        <v>12315267.810000001</v>
      </c>
      <c r="K130" s="96">
        <f>IFERROR(J130/$J$18*100,"0.00")</f>
        <v>4.5945476814395758E-2</v>
      </c>
    </row>
    <row r="131" spans="1:11" ht="12.75">
      <c r="A131" s="44">
        <v>2</v>
      </c>
      <c r="B131" s="45">
        <v>2</v>
      </c>
      <c r="C131" s="45">
        <v>7</v>
      </c>
      <c r="D131" s="45">
        <v>2</v>
      </c>
      <c r="E131" s="45"/>
      <c r="F131" s="56" t="s">
        <v>1551</v>
      </c>
      <c r="G131" s="47">
        <f>SUM(G132:G140)</f>
        <v>800000</v>
      </c>
      <c r="H131" s="47">
        <f>SUM(H132:H140)</f>
        <v>2400000</v>
      </c>
      <c r="I131" s="47">
        <v>297837396.83441162</v>
      </c>
      <c r="J131" s="47">
        <f>SUM(J132:J140)</f>
        <v>301037396.83441162</v>
      </c>
      <c r="K131" s="48">
        <f>SUM(K132:K140)</f>
        <v>1.1231023920803809</v>
      </c>
    </row>
    <row r="132" spans="1:11" ht="12.75">
      <c r="A132" s="49">
        <v>2</v>
      </c>
      <c r="B132" s="50">
        <v>2</v>
      </c>
      <c r="C132" s="50">
        <v>7</v>
      </c>
      <c r="D132" s="50">
        <v>2</v>
      </c>
      <c r="E132" s="50" t="s">
        <v>1460</v>
      </c>
      <c r="F132" s="64" t="s">
        <v>1552</v>
      </c>
      <c r="G132" s="52"/>
      <c r="H132" s="52"/>
      <c r="I132" s="52">
        <v>25189390.539390702</v>
      </c>
      <c r="J132" s="95">
        <f t="shared" ref="J132:J140" si="5">SUBTOTAL(9,G132:I132)</f>
        <v>25189390.539390702</v>
      </c>
      <c r="K132" s="96">
        <f t="shared" ref="K132:K140" si="6">IFERROR(J132/$J$18*100,"0.00")</f>
        <v>9.3975914844220951E-2</v>
      </c>
    </row>
    <row r="133" spans="1:11" ht="12.75">
      <c r="A133" s="49">
        <v>2</v>
      </c>
      <c r="B133" s="50">
        <v>2</v>
      </c>
      <c r="C133" s="50">
        <v>7</v>
      </c>
      <c r="D133" s="50">
        <v>2</v>
      </c>
      <c r="E133" s="50" t="s">
        <v>1462</v>
      </c>
      <c r="F133" s="64" t="s">
        <v>1553</v>
      </c>
      <c r="G133" s="52"/>
      <c r="H133" s="52"/>
      <c r="I133" s="52">
        <v>13510451.66</v>
      </c>
      <c r="J133" s="95">
        <f>SUBTOTAL(9,G133:I133)</f>
        <v>13510451.66</v>
      </c>
      <c r="K133" s="96">
        <f t="shared" si="6"/>
        <v>5.0404437245976923E-2</v>
      </c>
    </row>
    <row r="134" spans="1:11" ht="12.75">
      <c r="A134" s="49">
        <v>2</v>
      </c>
      <c r="B134" s="50">
        <v>2</v>
      </c>
      <c r="C134" s="50">
        <v>7</v>
      </c>
      <c r="D134" s="50">
        <v>2</v>
      </c>
      <c r="E134" s="50" t="s">
        <v>1469</v>
      </c>
      <c r="F134" s="64" t="s">
        <v>1554</v>
      </c>
      <c r="G134" s="52"/>
      <c r="H134" s="52"/>
      <c r="I134" s="52">
        <v>291072.77999999997</v>
      </c>
      <c r="J134" s="95">
        <f t="shared" si="5"/>
        <v>291072.77999999997</v>
      </c>
      <c r="K134" s="96">
        <f t="shared" si="6"/>
        <v>1.08592666201968E-3</v>
      </c>
    </row>
    <row r="135" spans="1:11" ht="12.75">
      <c r="A135" s="49">
        <v>2</v>
      </c>
      <c r="B135" s="50">
        <v>2</v>
      </c>
      <c r="C135" s="50">
        <v>7</v>
      </c>
      <c r="D135" s="50">
        <v>2</v>
      </c>
      <c r="E135" s="50" t="s">
        <v>1484</v>
      </c>
      <c r="F135" s="64" t="s">
        <v>1555</v>
      </c>
      <c r="G135" s="52">
        <v>300000</v>
      </c>
      <c r="H135" s="52">
        <v>900000</v>
      </c>
      <c r="I135" s="52">
        <v>119362765.956</v>
      </c>
      <c r="J135" s="95">
        <f t="shared" si="5"/>
        <v>120562765.956</v>
      </c>
      <c r="K135" s="96">
        <f t="shared" si="6"/>
        <v>0.44979239212426186</v>
      </c>
    </row>
    <row r="136" spans="1:11" ht="12.75">
      <c r="A136" s="49">
        <v>2</v>
      </c>
      <c r="B136" s="50">
        <v>2</v>
      </c>
      <c r="C136" s="50">
        <v>7</v>
      </c>
      <c r="D136" s="50">
        <v>2</v>
      </c>
      <c r="E136" s="50" t="s">
        <v>1464</v>
      </c>
      <c r="F136" s="64" t="s">
        <v>1556</v>
      </c>
      <c r="G136" s="52"/>
      <c r="H136" s="52"/>
      <c r="I136" s="52">
        <v>2527392.5300000003</v>
      </c>
      <c r="J136" s="95">
        <f t="shared" si="5"/>
        <v>2527392.5300000003</v>
      </c>
      <c r="K136" s="96">
        <f t="shared" si="6"/>
        <v>9.4291294902820334E-3</v>
      </c>
    </row>
    <row r="137" spans="1:11" ht="12.75">
      <c r="A137" s="49">
        <v>2</v>
      </c>
      <c r="B137" s="50">
        <v>2</v>
      </c>
      <c r="C137" s="50">
        <v>7</v>
      </c>
      <c r="D137" s="50">
        <v>2</v>
      </c>
      <c r="E137" s="50" t="s">
        <v>1466</v>
      </c>
      <c r="F137" s="65" t="s">
        <v>1557</v>
      </c>
      <c r="G137" s="52">
        <v>500000</v>
      </c>
      <c r="H137" s="52">
        <v>1500000</v>
      </c>
      <c r="I137" s="52">
        <v>47381273.549020879</v>
      </c>
      <c r="J137" s="95">
        <f t="shared" si="5"/>
        <v>49381273.549020879</v>
      </c>
      <c r="K137" s="96">
        <f t="shared" si="6"/>
        <v>0.18423035486646663</v>
      </c>
    </row>
    <row r="138" spans="1:11" ht="12.75">
      <c r="A138" s="49">
        <v>2</v>
      </c>
      <c r="B138" s="50">
        <v>2</v>
      </c>
      <c r="C138" s="50">
        <v>7</v>
      </c>
      <c r="D138" s="50">
        <v>2</v>
      </c>
      <c r="E138" s="50" t="s">
        <v>1493</v>
      </c>
      <c r="F138" s="65" t="s">
        <v>1558</v>
      </c>
      <c r="G138" s="52"/>
      <c r="H138" s="52"/>
      <c r="I138" s="52">
        <v>12763247.469999999</v>
      </c>
      <c r="J138" s="95">
        <f t="shared" si="5"/>
        <v>12763247.469999999</v>
      </c>
      <c r="K138" s="96">
        <f t="shared" si="6"/>
        <v>4.7616787532067502E-2</v>
      </c>
    </row>
    <row r="139" spans="1:11" ht="12.75">
      <c r="A139" s="49">
        <v>2</v>
      </c>
      <c r="B139" s="50">
        <v>2</v>
      </c>
      <c r="C139" s="50">
        <v>7</v>
      </c>
      <c r="D139" s="50">
        <v>2</v>
      </c>
      <c r="E139" s="50" t="s">
        <v>1473</v>
      </c>
      <c r="F139" s="65" t="s">
        <v>1708</v>
      </c>
      <c r="G139" s="52"/>
      <c r="H139" s="52"/>
      <c r="I139" s="52">
        <v>61140654.990000002</v>
      </c>
      <c r="J139" s="95">
        <f t="shared" si="5"/>
        <v>61140654.990000002</v>
      </c>
      <c r="K139" s="96">
        <f>IFERROR(J139/$J$18*100,"0.00")</f>
        <v>0.22810194545497386</v>
      </c>
    </row>
    <row r="140" spans="1:11" ht="12.75">
      <c r="A140" s="49">
        <v>2</v>
      </c>
      <c r="B140" s="50">
        <v>2</v>
      </c>
      <c r="C140" s="50">
        <v>7</v>
      </c>
      <c r="D140" s="50">
        <v>2</v>
      </c>
      <c r="E140" s="50" t="s">
        <v>1549</v>
      </c>
      <c r="F140" s="65" t="s">
        <v>1709</v>
      </c>
      <c r="G140" s="52"/>
      <c r="H140" s="52"/>
      <c r="I140" s="52">
        <v>15671147.359999999</v>
      </c>
      <c r="J140" s="95">
        <f t="shared" si="5"/>
        <v>15671147.359999999</v>
      </c>
      <c r="K140" s="96">
        <f t="shared" si="6"/>
        <v>5.846550386011129E-2</v>
      </c>
    </row>
    <row r="141" spans="1:11" ht="12.75">
      <c r="A141" s="44">
        <v>2</v>
      </c>
      <c r="B141" s="45">
        <v>2</v>
      </c>
      <c r="C141" s="45">
        <v>7</v>
      </c>
      <c r="D141" s="45">
        <v>3</v>
      </c>
      <c r="E141" s="45"/>
      <c r="F141" s="56" t="s">
        <v>1561</v>
      </c>
      <c r="G141" s="47">
        <f>G142</f>
        <v>0</v>
      </c>
      <c r="H141" s="47">
        <f>H142</f>
        <v>0</v>
      </c>
      <c r="I141" s="47">
        <v>15636367.49</v>
      </c>
      <c r="J141" s="47">
        <f>J142</f>
        <v>15636367.49</v>
      </c>
      <c r="K141" s="48">
        <f>K142</f>
        <v>5.8335748037067384E-2</v>
      </c>
    </row>
    <row r="142" spans="1:11" ht="12.75">
      <c r="A142" s="49">
        <v>2</v>
      </c>
      <c r="B142" s="50">
        <v>2</v>
      </c>
      <c r="C142" s="50">
        <v>7</v>
      </c>
      <c r="D142" s="50">
        <v>3</v>
      </c>
      <c r="E142" s="50" t="s">
        <v>1460</v>
      </c>
      <c r="F142" s="51" t="s">
        <v>1561</v>
      </c>
      <c r="G142" s="52"/>
      <c r="H142" s="52"/>
      <c r="I142" s="52">
        <v>15636367.49</v>
      </c>
      <c r="J142" s="95">
        <f>SUBTOTAL(9,G142:I142)</f>
        <v>15636367.49</v>
      </c>
      <c r="K142" s="96">
        <f>IFERROR(J142/$J$18*100,"0.00")</f>
        <v>5.8335748037067384E-2</v>
      </c>
    </row>
    <row r="143" spans="1:11" ht="12.75">
      <c r="A143" s="39">
        <v>2</v>
      </c>
      <c r="B143" s="40">
        <v>2</v>
      </c>
      <c r="C143" s="40">
        <v>8</v>
      </c>
      <c r="D143" s="40"/>
      <c r="E143" s="40"/>
      <c r="F143" s="41" t="s">
        <v>1562</v>
      </c>
      <c r="G143" s="42">
        <f>+G144+G146+G148+G150+G154+G157+G164</f>
        <v>90000</v>
      </c>
      <c r="H143" s="42">
        <f>+H144+H146+H148+H150+H154+H157+H164</f>
        <v>0</v>
      </c>
      <c r="I143" s="42">
        <f>+I144+I146+I148+I150+I154+I157+I164</f>
        <v>562334261.04119241</v>
      </c>
      <c r="J143" s="42">
        <f>+J144+J146+J148+J150+J154+J157+J164</f>
        <v>562424261.04119241</v>
      </c>
      <c r="K143" s="42">
        <f>+K144+K146+K148+K150+K154+K157+K164</f>
        <v>2.0982776212579801</v>
      </c>
    </row>
    <row r="144" spans="1:11" ht="12.75">
      <c r="A144" s="44">
        <v>2</v>
      </c>
      <c r="B144" s="45">
        <v>2</v>
      </c>
      <c r="C144" s="45">
        <v>8</v>
      </c>
      <c r="D144" s="45">
        <v>1</v>
      </c>
      <c r="E144" s="45"/>
      <c r="F144" s="56" t="s">
        <v>1563</v>
      </c>
      <c r="G144" s="47">
        <f>G145</f>
        <v>0</v>
      </c>
      <c r="H144" s="47">
        <f>H145</f>
        <v>0</v>
      </c>
      <c r="I144" s="47">
        <v>4459663.95</v>
      </c>
      <c r="J144" s="47">
        <f>J145</f>
        <v>4459663.95</v>
      </c>
      <c r="K144" s="48">
        <f>K145</f>
        <v>1.6637996816304852E-2</v>
      </c>
    </row>
    <row r="145" spans="1:11" ht="12.75">
      <c r="A145" s="49">
        <v>2</v>
      </c>
      <c r="B145" s="50">
        <v>2</v>
      </c>
      <c r="C145" s="50">
        <v>8</v>
      </c>
      <c r="D145" s="50">
        <v>1</v>
      </c>
      <c r="E145" s="50" t="s">
        <v>1460</v>
      </c>
      <c r="F145" s="51" t="s">
        <v>1563</v>
      </c>
      <c r="G145" s="52"/>
      <c r="H145" s="52"/>
      <c r="I145" s="52">
        <v>4459663.95</v>
      </c>
      <c r="J145" s="95">
        <f>SUBTOTAL(9,G145:I145)</f>
        <v>4459663.95</v>
      </c>
      <c r="K145" s="96">
        <f>IFERROR(J145/$J$18*100,"0.00")</f>
        <v>1.6637996816304852E-2</v>
      </c>
    </row>
    <row r="146" spans="1:11" ht="12.75">
      <c r="A146" s="44">
        <v>2</v>
      </c>
      <c r="B146" s="45">
        <v>2</v>
      </c>
      <c r="C146" s="45">
        <v>8</v>
      </c>
      <c r="D146" s="45">
        <v>2</v>
      </c>
      <c r="E146" s="45"/>
      <c r="F146" s="56" t="s">
        <v>1564</v>
      </c>
      <c r="G146" s="47">
        <f>G147</f>
        <v>90000</v>
      </c>
      <c r="H146" s="47">
        <f>H147</f>
        <v>0</v>
      </c>
      <c r="I146" s="47">
        <v>3660783.39</v>
      </c>
      <c r="J146" s="47">
        <f>J147</f>
        <v>3750783.39</v>
      </c>
      <c r="K146" s="48">
        <f>K147</f>
        <v>1.3993323891919955E-2</v>
      </c>
    </row>
    <row r="147" spans="1:11" ht="12.75">
      <c r="A147" s="49">
        <v>2</v>
      </c>
      <c r="B147" s="50">
        <v>2</v>
      </c>
      <c r="C147" s="50">
        <v>8</v>
      </c>
      <c r="D147" s="50">
        <v>2</v>
      </c>
      <c r="E147" s="50" t="s">
        <v>1460</v>
      </c>
      <c r="F147" s="51" t="s">
        <v>1565</v>
      </c>
      <c r="G147" s="52">
        <v>90000</v>
      </c>
      <c r="H147" s="52"/>
      <c r="I147" s="52">
        <v>3660783.39</v>
      </c>
      <c r="J147" s="95">
        <f>SUBTOTAL(9,G147:I147)</f>
        <v>3750783.39</v>
      </c>
      <c r="K147" s="96">
        <f>IFERROR(J147/$J$18*100,"0.00")</f>
        <v>1.3993323891919955E-2</v>
      </c>
    </row>
    <row r="148" spans="1:11" ht="12.75">
      <c r="A148" s="44">
        <v>2</v>
      </c>
      <c r="B148" s="45">
        <v>2</v>
      </c>
      <c r="C148" s="45">
        <v>8</v>
      </c>
      <c r="D148" s="45">
        <v>4</v>
      </c>
      <c r="E148" s="45"/>
      <c r="F148" s="56" t="s">
        <v>1566</v>
      </c>
      <c r="G148" s="47">
        <f>G149</f>
        <v>0</v>
      </c>
      <c r="H148" s="47">
        <f>H149</f>
        <v>0</v>
      </c>
      <c r="I148" s="47">
        <v>44968119.649999999</v>
      </c>
      <c r="J148" s="47">
        <f>J149</f>
        <v>44968119.649999999</v>
      </c>
      <c r="K148" s="48">
        <f>K149</f>
        <v>0.1677658765234801</v>
      </c>
    </row>
    <row r="149" spans="1:11" ht="12.75">
      <c r="A149" s="49">
        <v>2</v>
      </c>
      <c r="B149" s="50">
        <v>2</v>
      </c>
      <c r="C149" s="50">
        <v>8</v>
      </c>
      <c r="D149" s="50">
        <v>4</v>
      </c>
      <c r="E149" s="50" t="s">
        <v>1460</v>
      </c>
      <c r="F149" s="51" t="s">
        <v>1566</v>
      </c>
      <c r="G149" s="52"/>
      <c r="H149" s="52"/>
      <c r="I149" s="52">
        <v>44968119.649999999</v>
      </c>
      <c r="J149" s="95">
        <f>SUBTOTAL(9,G149:I149)</f>
        <v>44968119.649999999</v>
      </c>
      <c r="K149" s="96">
        <f>IFERROR(J149/$J$18*100,"0.00")</f>
        <v>0.1677658765234801</v>
      </c>
    </row>
    <row r="150" spans="1:11" ht="12.75">
      <c r="A150" s="44">
        <v>2</v>
      </c>
      <c r="B150" s="45">
        <v>2</v>
      </c>
      <c r="C150" s="45">
        <v>8</v>
      </c>
      <c r="D150" s="45">
        <v>5</v>
      </c>
      <c r="E150" s="45"/>
      <c r="F150" s="56" t="s">
        <v>1567</v>
      </c>
      <c r="G150" s="47">
        <f>SUM(G151:G153)</f>
        <v>0</v>
      </c>
      <c r="H150" s="47">
        <f>SUM(H151:H153)</f>
        <v>0</v>
      </c>
      <c r="I150" s="47">
        <v>74091373.857191712</v>
      </c>
      <c r="J150" s="47">
        <f>SUM(J151:J153)</f>
        <v>74091373.857191712</v>
      </c>
      <c r="K150" s="48">
        <f>SUM(K151:K153)</f>
        <v>0.27641814633849449</v>
      </c>
    </row>
    <row r="151" spans="1:11" ht="12.75">
      <c r="A151" s="49">
        <v>2</v>
      </c>
      <c r="B151" s="50">
        <v>2</v>
      </c>
      <c r="C151" s="50">
        <v>8</v>
      </c>
      <c r="D151" s="50">
        <v>5</v>
      </c>
      <c r="E151" s="50" t="s">
        <v>1460</v>
      </c>
      <c r="F151" s="51" t="s">
        <v>1568</v>
      </c>
      <c r="G151" s="52"/>
      <c r="H151" s="52"/>
      <c r="I151" s="52">
        <v>28264979.774123568</v>
      </c>
      <c r="J151" s="95">
        <f>SUBTOTAL(9,G151:I151)</f>
        <v>28264979.774123568</v>
      </c>
      <c r="K151" s="96">
        <f>IFERROR(J151/$J$18*100,"0.00")</f>
        <v>0.10545024216337845</v>
      </c>
    </row>
    <row r="152" spans="1:11" ht="12.75">
      <c r="A152" s="49">
        <v>2</v>
      </c>
      <c r="B152" s="50">
        <v>2</v>
      </c>
      <c r="C152" s="50">
        <v>8</v>
      </c>
      <c r="D152" s="50">
        <v>5</v>
      </c>
      <c r="E152" s="50" t="s">
        <v>1462</v>
      </c>
      <c r="F152" s="51" t="s">
        <v>1569</v>
      </c>
      <c r="G152" s="52"/>
      <c r="H152" s="52"/>
      <c r="I152" s="52">
        <v>10349962.453</v>
      </c>
      <c r="J152" s="95">
        <f>SUBTOTAL(9,G152:I152)</f>
        <v>10349962.453</v>
      </c>
      <c r="K152" s="96">
        <f>IFERROR(J152/$J$18*100,"0.00")</f>
        <v>3.8613367346185069E-2</v>
      </c>
    </row>
    <row r="153" spans="1:11" ht="12.75">
      <c r="A153" s="49">
        <v>2</v>
      </c>
      <c r="B153" s="50">
        <v>2</v>
      </c>
      <c r="C153" s="50">
        <v>8</v>
      </c>
      <c r="D153" s="50">
        <v>5</v>
      </c>
      <c r="E153" s="50" t="s">
        <v>1469</v>
      </c>
      <c r="F153" s="51" t="s">
        <v>1570</v>
      </c>
      <c r="G153" s="52"/>
      <c r="H153" s="52"/>
      <c r="I153" s="52">
        <v>35476431.630068153</v>
      </c>
      <c r="J153" s="95">
        <f>SUBTOTAL(9,G153:I153)</f>
        <v>35476431.630068153</v>
      </c>
      <c r="K153" s="96">
        <f>IFERROR(J153/$J$18*100,"0.00")</f>
        <v>0.13235453682893095</v>
      </c>
    </row>
    <row r="154" spans="1:11" ht="12.75">
      <c r="A154" s="44">
        <v>2</v>
      </c>
      <c r="B154" s="45">
        <v>2</v>
      </c>
      <c r="C154" s="45">
        <v>8</v>
      </c>
      <c r="D154" s="45">
        <v>6</v>
      </c>
      <c r="E154" s="45"/>
      <c r="F154" s="56" t="s">
        <v>1571</v>
      </c>
      <c r="G154" s="47">
        <f>SUM(G155:G156)</f>
        <v>0</v>
      </c>
      <c r="H154" s="47">
        <f>SUM(H155:H156)</f>
        <v>0</v>
      </c>
      <c r="I154" s="47">
        <v>25549110.91</v>
      </c>
      <c r="J154" s="47">
        <f>SUM(J155:J156)</f>
        <v>25549110.91</v>
      </c>
      <c r="K154" s="48">
        <f>SUM(K155:K156)</f>
        <v>9.5317950129403695E-2</v>
      </c>
    </row>
    <row r="155" spans="1:11" ht="12.75">
      <c r="A155" s="49">
        <v>2</v>
      </c>
      <c r="B155" s="50">
        <v>2</v>
      </c>
      <c r="C155" s="50">
        <v>8</v>
      </c>
      <c r="D155" s="50">
        <v>6</v>
      </c>
      <c r="E155" s="50" t="s">
        <v>1460</v>
      </c>
      <c r="F155" s="51" t="s">
        <v>1710</v>
      </c>
      <c r="G155" s="52"/>
      <c r="H155" s="52"/>
      <c r="I155" s="52">
        <v>18775230.91</v>
      </c>
      <c r="J155" s="95">
        <f>SUBTOTAL(9,G155:I155)</f>
        <v>18775230.91</v>
      </c>
      <c r="K155" s="96">
        <f>IFERROR(J155/$J$18*100,"0.00")</f>
        <v>7.0046137020249782E-2</v>
      </c>
    </row>
    <row r="156" spans="1:11" ht="12.75">
      <c r="A156" s="49">
        <v>2</v>
      </c>
      <c r="B156" s="50">
        <v>2</v>
      </c>
      <c r="C156" s="50">
        <v>8</v>
      </c>
      <c r="D156" s="50">
        <v>6</v>
      </c>
      <c r="E156" s="50" t="s">
        <v>1462</v>
      </c>
      <c r="F156" s="51" t="s">
        <v>1573</v>
      </c>
      <c r="G156" s="52"/>
      <c r="H156" s="52"/>
      <c r="I156" s="52">
        <v>6773880</v>
      </c>
      <c r="J156" s="95">
        <f>SUBTOTAL(9,G156:I156)</f>
        <v>6773880</v>
      </c>
      <c r="K156" s="96">
        <f>IFERROR(J156/$J$18*100,"0.00")</f>
        <v>2.5271813109153909E-2</v>
      </c>
    </row>
    <row r="157" spans="1:11" ht="12.75">
      <c r="A157" s="44">
        <v>2</v>
      </c>
      <c r="B157" s="45">
        <v>2</v>
      </c>
      <c r="C157" s="45">
        <v>8</v>
      </c>
      <c r="D157" s="45">
        <v>7</v>
      </c>
      <c r="E157" s="45"/>
      <c r="F157" s="56" t="s">
        <v>1574</v>
      </c>
      <c r="G157" s="47">
        <f>SUM(G158:G163)</f>
        <v>0</v>
      </c>
      <c r="H157" s="47">
        <f>SUM(H158:H163)</f>
        <v>0</v>
      </c>
      <c r="I157" s="47">
        <v>83541642.659999996</v>
      </c>
      <c r="J157" s="47">
        <f>SUM(J158:J163)</f>
        <v>83541642.659999996</v>
      </c>
      <c r="K157" s="48">
        <f>SUM(K158:K163)</f>
        <v>0.31167496030860298</v>
      </c>
    </row>
    <row r="158" spans="1:11" ht="12.75">
      <c r="A158" s="49">
        <v>2</v>
      </c>
      <c r="B158" s="50">
        <v>2</v>
      </c>
      <c r="C158" s="50">
        <v>8</v>
      </c>
      <c r="D158" s="50">
        <v>7</v>
      </c>
      <c r="E158" s="50" t="s">
        <v>1460</v>
      </c>
      <c r="F158" s="65" t="s">
        <v>969</v>
      </c>
      <c r="G158" s="52"/>
      <c r="H158" s="52"/>
      <c r="I158" s="52">
        <v>13617753.119999999</v>
      </c>
      <c r="J158" s="95">
        <f t="shared" ref="J158:J163" si="7">SUBTOTAL(9,G158:I158)</f>
        <v>13617753.119999999</v>
      </c>
      <c r="K158" s="96">
        <f t="shared" ref="K158:K163" si="8">IFERROR(J158/$J$18*100,"0.00")</f>
        <v>5.0804754707086265E-2</v>
      </c>
    </row>
    <row r="159" spans="1:11" ht="12.75">
      <c r="A159" s="49">
        <v>2</v>
      </c>
      <c r="B159" s="50">
        <v>2</v>
      </c>
      <c r="C159" s="50">
        <v>8</v>
      </c>
      <c r="D159" s="50">
        <v>7</v>
      </c>
      <c r="E159" s="50" t="s">
        <v>1462</v>
      </c>
      <c r="F159" s="65" t="s">
        <v>1575</v>
      </c>
      <c r="G159" s="52"/>
      <c r="H159" s="52"/>
      <c r="I159" s="52">
        <v>7241172.0199999996</v>
      </c>
      <c r="J159" s="95">
        <f t="shared" si="7"/>
        <v>7241172.0199999996</v>
      </c>
      <c r="K159" s="96">
        <f t="shared" si="8"/>
        <v>2.7015173870909209E-2</v>
      </c>
    </row>
    <row r="160" spans="1:11" ht="12.75">
      <c r="A160" s="49">
        <v>2</v>
      </c>
      <c r="B160" s="50">
        <v>2</v>
      </c>
      <c r="C160" s="50">
        <v>8</v>
      </c>
      <c r="D160" s="50">
        <v>7</v>
      </c>
      <c r="E160" s="50" t="s">
        <v>1469</v>
      </c>
      <c r="F160" s="65" t="s">
        <v>1576</v>
      </c>
      <c r="G160" s="52"/>
      <c r="H160" s="52"/>
      <c r="I160" s="52">
        <v>9482236.1899999995</v>
      </c>
      <c r="J160" s="95">
        <f t="shared" si="7"/>
        <v>9482236.1899999995</v>
      </c>
      <c r="K160" s="96">
        <f t="shared" si="8"/>
        <v>3.5376077056359957E-2</v>
      </c>
    </row>
    <row r="161" spans="1:11" ht="12.75">
      <c r="A161" s="49">
        <v>2</v>
      </c>
      <c r="B161" s="50">
        <v>2</v>
      </c>
      <c r="C161" s="50">
        <v>8</v>
      </c>
      <c r="D161" s="50">
        <v>7</v>
      </c>
      <c r="E161" s="50" t="s">
        <v>1484</v>
      </c>
      <c r="F161" s="65" t="s">
        <v>1577</v>
      </c>
      <c r="G161" s="52"/>
      <c r="H161" s="52"/>
      <c r="I161" s="52">
        <v>16862088.800000001</v>
      </c>
      <c r="J161" s="95">
        <f t="shared" si="7"/>
        <v>16862088.800000001</v>
      </c>
      <c r="K161" s="96">
        <f t="shared" si="8"/>
        <v>6.290863682019128E-2</v>
      </c>
    </row>
    <row r="162" spans="1:11" ht="12.75">
      <c r="A162" s="49">
        <v>2</v>
      </c>
      <c r="B162" s="50">
        <v>2</v>
      </c>
      <c r="C162" s="50">
        <v>8</v>
      </c>
      <c r="D162" s="50">
        <v>7</v>
      </c>
      <c r="E162" s="50" t="s">
        <v>1464</v>
      </c>
      <c r="F162" s="65" t="s">
        <v>1578</v>
      </c>
      <c r="G162" s="52"/>
      <c r="H162" s="52"/>
      <c r="I162" s="52">
        <v>7655766.5299999993</v>
      </c>
      <c r="J162" s="95">
        <f t="shared" si="7"/>
        <v>7655766.5299999993</v>
      </c>
      <c r="K162" s="96">
        <f t="shared" si="8"/>
        <v>2.8561932150182129E-2</v>
      </c>
    </row>
    <row r="163" spans="1:11" ht="12.75">
      <c r="A163" s="49">
        <v>2</v>
      </c>
      <c r="B163" s="50">
        <v>2</v>
      </c>
      <c r="C163" s="50">
        <v>8</v>
      </c>
      <c r="D163" s="50">
        <v>7</v>
      </c>
      <c r="E163" s="50" t="s">
        <v>1466</v>
      </c>
      <c r="F163" s="65" t="s">
        <v>1579</v>
      </c>
      <c r="G163" s="52"/>
      <c r="H163" s="52"/>
      <c r="I163" s="52">
        <v>28682626</v>
      </c>
      <c r="J163" s="95">
        <f t="shared" si="7"/>
        <v>28682626</v>
      </c>
      <c r="K163" s="96">
        <f t="shared" si="8"/>
        <v>0.10700838570387411</v>
      </c>
    </row>
    <row r="164" spans="1:11" ht="12.75">
      <c r="A164" s="44">
        <v>2</v>
      </c>
      <c r="B164" s="45">
        <v>2</v>
      </c>
      <c r="C164" s="45">
        <v>8</v>
      </c>
      <c r="D164" s="45">
        <v>8</v>
      </c>
      <c r="E164" s="45"/>
      <c r="F164" s="56" t="s">
        <v>1580</v>
      </c>
      <c r="G164" s="47">
        <f>SUM(G165:G167)</f>
        <v>0</v>
      </c>
      <c r="H164" s="47">
        <f>SUM(H165:H167)</f>
        <v>0</v>
      </c>
      <c r="I164" s="47">
        <v>326063566.62400073</v>
      </c>
      <c r="J164" s="47">
        <f>SUM(J165:J167)</f>
        <v>326063566.62400073</v>
      </c>
      <c r="K164" s="48">
        <f>SUM(K165:K167)</f>
        <v>1.2164693672497739</v>
      </c>
    </row>
    <row r="165" spans="1:11" ht="12.75">
      <c r="A165" s="49">
        <v>2</v>
      </c>
      <c r="B165" s="50">
        <v>2</v>
      </c>
      <c r="C165" s="50">
        <v>8</v>
      </c>
      <c r="D165" s="50">
        <v>8</v>
      </c>
      <c r="E165" s="50" t="s">
        <v>1460</v>
      </c>
      <c r="F165" s="65" t="s">
        <v>1581</v>
      </c>
      <c r="G165" s="52"/>
      <c r="H165" s="52"/>
      <c r="I165" s="52">
        <v>27160073.414999999</v>
      </c>
      <c r="J165" s="95">
        <f>SUBTOTAL(9,G165:I165)</f>
        <v>27160073.414999999</v>
      </c>
      <c r="K165" s="96">
        <f>IFERROR(J165/$J$18*100,"0.00")</f>
        <v>0.10132808661723849</v>
      </c>
    </row>
    <row r="166" spans="1:11" ht="12.75">
      <c r="A166" s="49">
        <v>2</v>
      </c>
      <c r="B166" s="50">
        <v>2</v>
      </c>
      <c r="C166" s="50">
        <v>8</v>
      </c>
      <c r="D166" s="50">
        <v>8</v>
      </c>
      <c r="E166" s="50" t="s">
        <v>1462</v>
      </c>
      <c r="F166" s="65" t="s">
        <v>1582</v>
      </c>
      <c r="G166" s="52"/>
      <c r="H166" s="52"/>
      <c r="I166" s="52">
        <v>296803493.20900071</v>
      </c>
      <c r="J166" s="95">
        <f>SUBTOTAL(9,G166:I166)</f>
        <v>296803493.20900071</v>
      </c>
      <c r="K166" s="96">
        <f>IFERROR(J166/$J$18*100,"0.00")</f>
        <v>1.1073066559374976</v>
      </c>
    </row>
    <row r="167" spans="1:11" ht="12.75">
      <c r="A167" s="49">
        <v>2</v>
      </c>
      <c r="B167" s="50">
        <v>2</v>
      </c>
      <c r="C167" s="50">
        <v>8</v>
      </c>
      <c r="D167" s="50">
        <v>8</v>
      </c>
      <c r="E167" s="50" t="s">
        <v>1469</v>
      </c>
      <c r="F167" s="65" t="s">
        <v>1711</v>
      </c>
      <c r="G167" s="52"/>
      <c r="H167" s="52"/>
      <c r="I167" s="52">
        <v>2100000</v>
      </c>
      <c r="J167" s="95">
        <f>SUBTOTAL(9,G167:I167)</f>
        <v>2100000</v>
      </c>
      <c r="K167" s="96">
        <f>IFERROR(J167/$J$18*100,"0.00")</f>
        <v>7.8346246950378815E-3</v>
      </c>
    </row>
    <row r="168" spans="1:11" ht="12.75">
      <c r="A168" s="44">
        <v>2</v>
      </c>
      <c r="B168" s="45">
        <v>2</v>
      </c>
      <c r="C168" s="45">
        <v>9</v>
      </c>
      <c r="D168" s="45">
        <v>2</v>
      </c>
      <c r="E168" s="50"/>
      <c r="F168" s="56" t="s">
        <v>1583</v>
      </c>
      <c r="G168" s="62">
        <f>+G169+G170</f>
        <v>0</v>
      </c>
      <c r="H168" s="62">
        <f>+H169+H170</f>
        <v>0</v>
      </c>
      <c r="I168" s="62">
        <v>5871600</v>
      </c>
      <c r="J168" s="62">
        <f>+J169+J170</f>
        <v>5871600</v>
      </c>
      <c r="K168" s="48">
        <f>+K169+K170</f>
        <v>2.1905610647325918E-2</v>
      </c>
    </row>
    <row r="169" spans="1:11" ht="12.75">
      <c r="A169" s="49">
        <v>2</v>
      </c>
      <c r="B169" s="50">
        <v>2</v>
      </c>
      <c r="C169" s="50">
        <v>9</v>
      </c>
      <c r="D169" s="50">
        <v>2</v>
      </c>
      <c r="E169" s="50" t="s">
        <v>1460</v>
      </c>
      <c r="F169" s="51" t="s">
        <v>1712</v>
      </c>
      <c r="G169" s="52"/>
      <c r="H169" s="52"/>
      <c r="I169" s="52">
        <v>3124000</v>
      </c>
      <c r="J169" s="95">
        <f>SUBTOTAL(9,G169:I169)</f>
        <v>3124000</v>
      </c>
      <c r="K169" s="96">
        <f>IFERROR(J169/$J$18*100,"0.00")</f>
        <v>1.1654936927284925E-2</v>
      </c>
    </row>
    <row r="170" spans="1:11" ht="12.75">
      <c r="A170" s="49">
        <v>2</v>
      </c>
      <c r="B170" s="50">
        <v>2</v>
      </c>
      <c r="C170" s="50">
        <v>9</v>
      </c>
      <c r="D170" s="50">
        <v>2</v>
      </c>
      <c r="E170" s="50" t="s">
        <v>1469</v>
      </c>
      <c r="F170" s="65" t="s">
        <v>1584</v>
      </c>
      <c r="G170" s="52"/>
      <c r="H170" s="52"/>
      <c r="I170" s="52">
        <v>2747600</v>
      </c>
      <c r="J170" s="95">
        <f>SUBTOTAL(9,G170:I170)</f>
        <v>2747600</v>
      </c>
      <c r="K170" s="96">
        <f>IFERROR(J170/$J$18*100,"0.00")</f>
        <v>1.0250673720040992E-2</v>
      </c>
    </row>
    <row r="171" spans="1:11" ht="12.75">
      <c r="A171" s="33">
        <v>2</v>
      </c>
      <c r="B171" s="34">
        <v>3</v>
      </c>
      <c r="C171" s="35"/>
      <c r="D171" s="35"/>
      <c r="E171" s="35"/>
      <c r="F171" s="36" t="s">
        <v>1585</v>
      </c>
      <c r="G171" s="37">
        <f>+G172+G180+G189+G198+G201+G210+G225+G238</f>
        <v>10650000</v>
      </c>
      <c r="H171" s="37">
        <f>+H172+H180+H189+H198+H201+H210+H225+H238</f>
        <v>61035000</v>
      </c>
      <c r="I171" s="37">
        <v>6319282306.9229946</v>
      </c>
      <c r="J171" s="37">
        <f>+J172+J180+J189+J198+J201+J210+J225+J238</f>
        <v>6389467306.9229946</v>
      </c>
      <c r="K171" s="37">
        <f>+K172+K180+K189+K198+K201+K210+K225+K238</f>
        <v>23.742515474538379</v>
      </c>
    </row>
    <row r="172" spans="1:11" ht="12.75">
      <c r="A172" s="39">
        <v>2</v>
      </c>
      <c r="B172" s="40">
        <v>3</v>
      </c>
      <c r="C172" s="40">
        <v>1</v>
      </c>
      <c r="D172" s="40"/>
      <c r="E172" s="40"/>
      <c r="F172" s="41" t="s">
        <v>1586</v>
      </c>
      <c r="G172" s="42">
        <f>+G173+G175+G178</f>
        <v>1525000</v>
      </c>
      <c r="H172" s="42">
        <f>+H173+H175+H178</f>
        <v>4575000</v>
      </c>
      <c r="I172" s="42">
        <v>610133193.01053607</v>
      </c>
      <c r="J172" s="42">
        <f>+J173+J175+J178</f>
        <v>616233193.01053607</v>
      </c>
      <c r="K172" s="42">
        <f>+K173+K175+K178</f>
        <v>2.2990265675535193</v>
      </c>
    </row>
    <row r="173" spans="1:11" ht="12.75">
      <c r="A173" s="44">
        <v>2</v>
      </c>
      <c r="B173" s="45">
        <v>3</v>
      </c>
      <c r="C173" s="45">
        <v>1</v>
      </c>
      <c r="D173" s="45">
        <v>1</v>
      </c>
      <c r="E173" s="45"/>
      <c r="F173" s="56" t="s">
        <v>945</v>
      </c>
      <c r="G173" s="47">
        <f>SUM(G174:G174)</f>
        <v>1525000</v>
      </c>
      <c r="H173" s="47">
        <f>SUM(H174:H174)</f>
        <v>4575000</v>
      </c>
      <c r="I173" s="47">
        <v>594634861.63409126</v>
      </c>
      <c r="J173" s="47">
        <f>SUM(J174:J174)</f>
        <v>600734861.63409126</v>
      </c>
      <c r="K173" s="48">
        <f>SUM(K174:K174)</f>
        <v>2.2412058010136269</v>
      </c>
    </row>
    <row r="174" spans="1:11" ht="12.75">
      <c r="A174" s="57">
        <v>2</v>
      </c>
      <c r="B174" s="50">
        <v>3</v>
      </c>
      <c r="C174" s="50">
        <v>1</v>
      </c>
      <c r="D174" s="50">
        <v>1</v>
      </c>
      <c r="E174" s="50" t="s">
        <v>1460</v>
      </c>
      <c r="F174" s="51" t="s">
        <v>945</v>
      </c>
      <c r="G174" s="52">
        <v>1525000</v>
      </c>
      <c r="H174" s="52">
        <v>4575000</v>
      </c>
      <c r="I174" s="52">
        <v>594634861.63409126</v>
      </c>
      <c r="J174" s="95">
        <f>SUBTOTAL(9,G174:I174)</f>
        <v>600734861.63409126</v>
      </c>
      <c r="K174" s="96">
        <f>IFERROR(J174/$J$18*100,"0.00")</f>
        <v>2.2412058010136269</v>
      </c>
    </row>
    <row r="175" spans="1:11" ht="12.75">
      <c r="A175" s="44">
        <v>2</v>
      </c>
      <c r="B175" s="45">
        <v>3</v>
      </c>
      <c r="C175" s="45">
        <v>1</v>
      </c>
      <c r="D175" s="45">
        <v>3</v>
      </c>
      <c r="E175" s="45"/>
      <c r="F175" s="56" t="s">
        <v>1587</v>
      </c>
      <c r="G175" s="47">
        <f>SUM(G176:G177)</f>
        <v>0</v>
      </c>
      <c r="H175" s="47">
        <f>SUM(H176:H177)</f>
        <v>0</v>
      </c>
      <c r="I175" s="47">
        <v>13935234.450000001</v>
      </c>
      <c r="J175" s="47">
        <f>SUM(J176:J177)</f>
        <v>13935234.450000001</v>
      </c>
      <c r="K175" s="48">
        <f>SUM(K176:K177)</f>
        <v>5.1989205691958397E-2</v>
      </c>
    </row>
    <row r="176" spans="1:11" ht="12.75">
      <c r="A176" s="57">
        <v>2</v>
      </c>
      <c r="B176" s="50">
        <v>3</v>
      </c>
      <c r="C176" s="50">
        <v>1</v>
      </c>
      <c r="D176" s="50">
        <v>3</v>
      </c>
      <c r="E176" s="50" t="s">
        <v>1462</v>
      </c>
      <c r="F176" s="51" t="s">
        <v>1588</v>
      </c>
      <c r="G176" s="52"/>
      <c r="H176" s="52"/>
      <c r="I176" s="52">
        <v>13465108.050000001</v>
      </c>
      <c r="J176" s="95">
        <f>SUBTOTAL(9,G176:I176)</f>
        <v>13465108.050000001</v>
      </c>
      <c r="K176" s="96">
        <f>IFERROR(J176/$J$18*100,"0.00")</f>
        <v>5.0235270499944466E-2</v>
      </c>
    </row>
    <row r="177" spans="1:11" ht="12.75">
      <c r="A177" s="57">
        <v>2</v>
      </c>
      <c r="B177" s="50">
        <v>3</v>
      </c>
      <c r="C177" s="50">
        <v>1</v>
      </c>
      <c r="D177" s="50">
        <v>3</v>
      </c>
      <c r="E177" s="50" t="s">
        <v>1469</v>
      </c>
      <c r="F177" s="51" t="s">
        <v>1589</v>
      </c>
      <c r="G177" s="59"/>
      <c r="H177" s="59"/>
      <c r="I177" s="59">
        <v>470126.4</v>
      </c>
      <c r="J177" s="95">
        <f>SUBTOTAL(9,G177:I177)</f>
        <v>470126.4</v>
      </c>
      <c r="K177" s="96">
        <f>IFERROR(J177/$J$18*100,"0.00")</f>
        <v>1.753935192013932E-3</v>
      </c>
    </row>
    <row r="178" spans="1:11" ht="12.75">
      <c r="A178" s="44">
        <v>2</v>
      </c>
      <c r="B178" s="45">
        <v>3</v>
      </c>
      <c r="C178" s="45">
        <v>1</v>
      </c>
      <c r="D178" s="45">
        <v>4</v>
      </c>
      <c r="E178" s="45"/>
      <c r="F178" s="56" t="s">
        <v>1590</v>
      </c>
      <c r="G178" s="62">
        <f>+G179</f>
        <v>0</v>
      </c>
      <c r="H178" s="62">
        <f>+H179</f>
        <v>0</v>
      </c>
      <c r="I178" s="62">
        <v>1563096.9264447237</v>
      </c>
      <c r="J178" s="62">
        <f>+J179</f>
        <v>1563096.9264447237</v>
      </c>
      <c r="K178" s="63">
        <f>+K179</f>
        <v>5.8315608479341157E-3</v>
      </c>
    </row>
    <row r="179" spans="1:11" ht="12.75">
      <c r="A179" s="57">
        <v>2</v>
      </c>
      <c r="B179" s="50">
        <v>3</v>
      </c>
      <c r="C179" s="50">
        <v>1</v>
      </c>
      <c r="D179" s="50">
        <v>4</v>
      </c>
      <c r="E179" s="50" t="s">
        <v>1460</v>
      </c>
      <c r="F179" s="51" t="s">
        <v>1590</v>
      </c>
      <c r="G179" s="59"/>
      <c r="H179" s="59"/>
      <c r="I179" s="59">
        <v>1563096.9264447237</v>
      </c>
      <c r="J179" s="95">
        <f>SUBTOTAL(9,G179:I179)</f>
        <v>1563096.9264447237</v>
      </c>
      <c r="K179" s="96">
        <f>IFERROR(J179/$J$18*100,"0.00")</f>
        <v>5.8315608479341157E-3</v>
      </c>
    </row>
    <row r="180" spans="1:11" ht="12.75">
      <c r="A180" s="39">
        <v>2</v>
      </c>
      <c r="B180" s="40">
        <v>3</v>
      </c>
      <c r="C180" s="40">
        <v>2</v>
      </c>
      <c r="D180" s="40"/>
      <c r="E180" s="40"/>
      <c r="F180" s="41" t="s">
        <v>1591</v>
      </c>
      <c r="G180" s="42">
        <f>+G181+G183+G185+G187</f>
        <v>375000</v>
      </c>
      <c r="H180" s="42">
        <f>+H181+H183+H185+H187</f>
        <v>1125000</v>
      </c>
      <c r="I180" s="42">
        <v>115449965.62920001</v>
      </c>
      <c r="J180" s="42">
        <f>+J181+J183+J185+J187</f>
        <v>115449965.62920001</v>
      </c>
      <c r="K180" s="43">
        <f>+K181+K183+K185+K187</f>
        <v>0.43071769131419285</v>
      </c>
    </row>
    <row r="181" spans="1:11" ht="12.75">
      <c r="A181" s="44">
        <v>2</v>
      </c>
      <c r="B181" s="45">
        <v>3</v>
      </c>
      <c r="C181" s="45">
        <v>2</v>
      </c>
      <c r="D181" s="45">
        <v>1</v>
      </c>
      <c r="E181" s="45"/>
      <c r="F181" s="56" t="s">
        <v>1592</v>
      </c>
      <c r="G181" s="62">
        <v>375000</v>
      </c>
      <c r="H181" s="62">
        <v>1125000</v>
      </c>
      <c r="I181" s="62">
        <v>47801829.410000004</v>
      </c>
      <c r="J181" s="62">
        <f>+J182</f>
        <v>47801829.410000004</v>
      </c>
      <c r="K181" s="63">
        <f>+K182</f>
        <v>0.17833780626836862</v>
      </c>
    </row>
    <row r="182" spans="1:11" ht="12.75">
      <c r="A182" s="57">
        <v>2</v>
      </c>
      <c r="B182" s="50">
        <v>3</v>
      </c>
      <c r="C182" s="50">
        <v>2</v>
      </c>
      <c r="D182" s="50">
        <v>1</v>
      </c>
      <c r="E182" s="50" t="s">
        <v>1460</v>
      </c>
      <c r="F182" s="51" t="s">
        <v>1592</v>
      </c>
      <c r="G182" s="59"/>
      <c r="H182" s="59"/>
      <c r="I182" s="59">
        <v>47801829.410000004</v>
      </c>
      <c r="J182" s="95">
        <f>SUBTOTAL(9,G182:I182)</f>
        <v>47801829.410000004</v>
      </c>
      <c r="K182" s="96">
        <f>IFERROR(J182/$J$18*100,"0.00")</f>
        <v>0.17833780626836862</v>
      </c>
    </row>
    <row r="183" spans="1:11" ht="12.75">
      <c r="A183" s="44">
        <v>2</v>
      </c>
      <c r="B183" s="45">
        <v>3</v>
      </c>
      <c r="C183" s="45">
        <v>2</v>
      </c>
      <c r="D183" s="45">
        <v>2</v>
      </c>
      <c r="E183" s="45"/>
      <c r="F183" s="56" t="s">
        <v>1593</v>
      </c>
      <c r="G183" s="62">
        <f>+G184</f>
        <v>0</v>
      </c>
      <c r="H183" s="62">
        <f>+H184</f>
        <v>0</v>
      </c>
      <c r="I183" s="62">
        <v>35250339.298</v>
      </c>
      <c r="J183" s="62">
        <f>+J184</f>
        <v>35250339.298</v>
      </c>
      <c r="K183" s="63">
        <f>+K184</f>
        <v>0.13151103751075005</v>
      </c>
    </row>
    <row r="184" spans="1:11" ht="12.75">
      <c r="A184" s="57">
        <v>2</v>
      </c>
      <c r="B184" s="50">
        <v>3</v>
      </c>
      <c r="C184" s="50">
        <v>2</v>
      </c>
      <c r="D184" s="50">
        <v>2</v>
      </c>
      <c r="E184" s="50" t="s">
        <v>1460</v>
      </c>
      <c r="F184" s="51" t="s">
        <v>1593</v>
      </c>
      <c r="G184" s="59"/>
      <c r="H184" s="59"/>
      <c r="I184" s="59">
        <v>35250339.298</v>
      </c>
      <c r="J184" s="95">
        <f>SUBTOTAL(9,G184:I184)</f>
        <v>35250339.298</v>
      </c>
      <c r="K184" s="96">
        <f>IFERROR(J184/$J$18*100,"0.00")</f>
        <v>0.13151103751075005</v>
      </c>
    </row>
    <row r="185" spans="1:11" ht="12.75">
      <c r="A185" s="44">
        <v>2</v>
      </c>
      <c r="B185" s="45">
        <v>3</v>
      </c>
      <c r="C185" s="45">
        <v>2</v>
      </c>
      <c r="D185" s="45">
        <v>3</v>
      </c>
      <c r="E185" s="45"/>
      <c r="F185" s="56" t="s">
        <v>1594</v>
      </c>
      <c r="G185" s="62">
        <f>+G186</f>
        <v>0</v>
      </c>
      <c r="H185" s="62">
        <f>+H186</f>
        <v>0</v>
      </c>
      <c r="I185" s="62">
        <v>18766178.9212</v>
      </c>
      <c r="J185" s="62">
        <f>+J186</f>
        <v>18766178.9212</v>
      </c>
      <c r="K185" s="63">
        <f>+K186</f>
        <v>7.0012366098825177E-2</v>
      </c>
    </row>
    <row r="186" spans="1:11" ht="12.75">
      <c r="A186" s="57">
        <v>2</v>
      </c>
      <c r="B186" s="50">
        <v>3</v>
      </c>
      <c r="C186" s="50">
        <v>2</v>
      </c>
      <c r="D186" s="50">
        <v>3</v>
      </c>
      <c r="E186" s="50" t="s">
        <v>1460</v>
      </c>
      <c r="F186" s="51" t="s">
        <v>1594</v>
      </c>
      <c r="G186" s="59"/>
      <c r="H186" s="59"/>
      <c r="I186" s="59">
        <v>18766178.9212</v>
      </c>
      <c r="J186" s="95">
        <f>SUBTOTAL(9,G186:I186)</f>
        <v>18766178.9212</v>
      </c>
      <c r="K186" s="96">
        <f>IFERROR(J186/$J$18*100,"0.00")</f>
        <v>7.0012366098825177E-2</v>
      </c>
    </row>
    <row r="187" spans="1:11" ht="12.75">
      <c r="A187" s="44">
        <v>2</v>
      </c>
      <c r="B187" s="45">
        <v>3</v>
      </c>
      <c r="C187" s="45">
        <v>2</v>
      </c>
      <c r="D187" s="45">
        <v>4</v>
      </c>
      <c r="E187" s="45"/>
      <c r="F187" s="56" t="s">
        <v>1595</v>
      </c>
      <c r="G187" s="62">
        <f>+G188</f>
        <v>0</v>
      </c>
      <c r="H187" s="62">
        <f>+H188</f>
        <v>0</v>
      </c>
      <c r="I187" s="62">
        <v>13631618</v>
      </c>
      <c r="J187" s="62">
        <f>+J188</f>
        <v>13631618</v>
      </c>
      <c r="K187" s="63">
        <f>+K188</f>
        <v>5.0856481436248997E-2</v>
      </c>
    </row>
    <row r="188" spans="1:11" ht="12.75">
      <c r="A188" s="57">
        <v>2</v>
      </c>
      <c r="B188" s="50">
        <v>3</v>
      </c>
      <c r="C188" s="50">
        <v>2</v>
      </c>
      <c r="D188" s="50">
        <v>4</v>
      </c>
      <c r="E188" s="50" t="s">
        <v>1460</v>
      </c>
      <c r="F188" s="51" t="s">
        <v>1595</v>
      </c>
      <c r="G188" s="59"/>
      <c r="H188" s="59"/>
      <c r="I188" s="59">
        <v>13631618</v>
      </c>
      <c r="J188" s="95">
        <f>SUBTOTAL(9,G188:I188)</f>
        <v>13631618</v>
      </c>
      <c r="K188" s="96">
        <f>IFERROR(J188/$J$18*100,"0.00")</f>
        <v>5.0856481436248997E-2</v>
      </c>
    </row>
    <row r="189" spans="1:11" ht="12.75">
      <c r="A189" s="39">
        <v>2</v>
      </c>
      <c r="B189" s="40">
        <v>3</v>
      </c>
      <c r="C189" s="40">
        <v>3</v>
      </c>
      <c r="D189" s="40"/>
      <c r="E189" s="40"/>
      <c r="F189" s="41" t="s">
        <v>1596</v>
      </c>
      <c r="G189" s="42">
        <f>+G190+G192+G194+G196</f>
        <v>525000</v>
      </c>
      <c r="H189" s="42">
        <f>+H190+H192+H194+H196</f>
        <v>1575000</v>
      </c>
      <c r="I189" s="42">
        <v>319838179.3857156</v>
      </c>
      <c r="J189" s="42">
        <f>+J190+J192+J194+J196</f>
        <v>321938179.3857156</v>
      </c>
      <c r="K189" s="42">
        <f>+K190+K192+K194+K196</f>
        <v>1.201078481186125</v>
      </c>
    </row>
    <row r="190" spans="1:11" ht="12.75">
      <c r="A190" s="44">
        <v>2</v>
      </c>
      <c r="B190" s="45">
        <v>3</v>
      </c>
      <c r="C190" s="45">
        <v>3</v>
      </c>
      <c r="D190" s="45">
        <v>1</v>
      </c>
      <c r="E190" s="45"/>
      <c r="F190" s="56" t="s">
        <v>1597</v>
      </c>
      <c r="G190" s="47">
        <f>G191</f>
        <v>0</v>
      </c>
      <c r="H190" s="47">
        <f>H191</f>
        <v>0</v>
      </c>
      <c r="I190" s="47">
        <v>71280210.604000002</v>
      </c>
      <c r="J190" s="47">
        <f>J191</f>
        <v>71280210.604000002</v>
      </c>
      <c r="K190" s="48">
        <f>K191</f>
        <v>0.26593033250742837</v>
      </c>
    </row>
    <row r="191" spans="1:11" ht="12.75">
      <c r="A191" s="57">
        <v>2</v>
      </c>
      <c r="B191" s="50">
        <v>3</v>
      </c>
      <c r="C191" s="50">
        <v>3</v>
      </c>
      <c r="D191" s="50">
        <v>1</v>
      </c>
      <c r="E191" s="50" t="s">
        <v>1460</v>
      </c>
      <c r="F191" s="51" t="s">
        <v>1597</v>
      </c>
      <c r="G191" s="52"/>
      <c r="H191" s="52"/>
      <c r="I191" s="52">
        <v>71280210.604000002</v>
      </c>
      <c r="J191" s="95">
        <f>SUBTOTAL(9,G191:I191)</f>
        <v>71280210.604000002</v>
      </c>
      <c r="K191" s="96">
        <f>IFERROR(J191/$J$18*100,"0.00")</f>
        <v>0.26593033250742837</v>
      </c>
    </row>
    <row r="192" spans="1:11" ht="12.75">
      <c r="A192" s="44">
        <v>2</v>
      </c>
      <c r="B192" s="45">
        <v>3</v>
      </c>
      <c r="C192" s="45">
        <v>3</v>
      </c>
      <c r="D192" s="45">
        <v>2</v>
      </c>
      <c r="E192" s="45"/>
      <c r="F192" s="56" t="s">
        <v>1598</v>
      </c>
      <c r="G192" s="62">
        <f>+G193</f>
        <v>525000</v>
      </c>
      <c r="H192" s="62">
        <f>+H193</f>
        <v>1575000</v>
      </c>
      <c r="I192" s="62">
        <v>57529076.289999992</v>
      </c>
      <c r="J192" s="62">
        <f>+J193</f>
        <v>59629076.289999992</v>
      </c>
      <c r="K192" s="63">
        <f>+K193</f>
        <v>0.22246258744949132</v>
      </c>
    </row>
    <row r="193" spans="1:11" ht="12.75">
      <c r="A193" s="57">
        <v>2</v>
      </c>
      <c r="B193" s="50">
        <v>3</v>
      </c>
      <c r="C193" s="50">
        <v>3</v>
      </c>
      <c r="D193" s="50">
        <v>2</v>
      </c>
      <c r="E193" s="50" t="s">
        <v>1460</v>
      </c>
      <c r="F193" s="51" t="s">
        <v>1598</v>
      </c>
      <c r="G193" s="52">
        <v>525000</v>
      </c>
      <c r="H193" s="52">
        <v>1575000</v>
      </c>
      <c r="I193" s="52">
        <v>57529076.289999992</v>
      </c>
      <c r="J193" s="95">
        <f>SUBTOTAL(9,G193:I193)</f>
        <v>59629076.289999992</v>
      </c>
      <c r="K193" s="96">
        <f>IFERROR(J193/$J$18*100,"0.00")</f>
        <v>0.22246258744949132</v>
      </c>
    </row>
    <row r="194" spans="1:11" ht="12.75">
      <c r="A194" s="44">
        <v>2</v>
      </c>
      <c r="B194" s="45">
        <v>3</v>
      </c>
      <c r="C194" s="45">
        <v>3</v>
      </c>
      <c r="D194" s="45">
        <v>3</v>
      </c>
      <c r="E194" s="45"/>
      <c r="F194" s="56" t="s">
        <v>1599</v>
      </c>
      <c r="G194" s="62">
        <f>+G195</f>
        <v>0</v>
      </c>
      <c r="H194" s="62">
        <f>+H195</f>
        <v>0</v>
      </c>
      <c r="I194" s="62">
        <v>30656344.75</v>
      </c>
      <c r="J194" s="62">
        <f>+J195</f>
        <v>30656344.75</v>
      </c>
      <c r="K194" s="63">
        <f>+K195</f>
        <v>0.11437188363711663</v>
      </c>
    </row>
    <row r="195" spans="1:11" ht="12.75">
      <c r="A195" s="57">
        <v>2</v>
      </c>
      <c r="B195" s="50">
        <v>3</v>
      </c>
      <c r="C195" s="50">
        <v>3</v>
      </c>
      <c r="D195" s="50">
        <v>3</v>
      </c>
      <c r="E195" s="50" t="s">
        <v>1460</v>
      </c>
      <c r="F195" s="51" t="s">
        <v>1599</v>
      </c>
      <c r="G195" s="52"/>
      <c r="H195" s="52"/>
      <c r="I195" s="52">
        <v>30656344.75</v>
      </c>
      <c r="J195" s="95">
        <f>SUBTOTAL(9,G195:I195)</f>
        <v>30656344.75</v>
      </c>
      <c r="K195" s="96">
        <f>IFERROR(J195/$J$18*100,"0.00")</f>
        <v>0.11437188363711663</v>
      </c>
    </row>
    <row r="196" spans="1:11" ht="12.75">
      <c r="A196" s="44">
        <v>2</v>
      </c>
      <c r="B196" s="45">
        <v>3</v>
      </c>
      <c r="C196" s="45">
        <v>3</v>
      </c>
      <c r="D196" s="45">
        <v>4</v>
      </c>
      <c r="E196" s="45"/>
      <c r="F196" s="56" t="s">
        <v>1600</v>
      </c>
      <c r="G196" s="62">
        <f>+G197</f>
        <v>0</v>
      </c>
      <c r="H196" s="62">
        <f>+H197</f>
        <v>0</v>
      </c>
      <c r="I196" s="62">
        <v>160372547.74171558</v>
      </c>
      <c r="J196" s="62">
        <f>+J197</f>
        <v>160372547.74171558</v>
      </c>
      <c r="K196" s="63">
        <f>+K197</f>
        <v>0.59831367759208887</v>
      </c>
    </row>
    <row r="197" spans="1:11" ht="12.75">
      <c r="A197" s="57">
        <v>2</v>
      </c>
      <c r="B197" s="50">
        <v>3</v>
      </c>
      <c r="C197" s="50">
        <v>3</v>
      </c>
      <c r="D197" s="50">
        <v>4</v>
      </c>
      <c r="E197" s="50" t="s">
        <v>1460</v>
      </c>
      <c r="F197" s="51" t="s">
        <v>1600</v>
      </c>
      <c r="G197" s="59"/>
      <c r="H197" s="59"/>
      <c r="I197" s="59">
        <v>160372547.74171558</v>
      </c>
      <c r="J197" s="95">
        <f>SUBTOTAL(9,G197:I197)</f>
        <v>160372547.74171558</v>
      </c>
      <c r="K197" s="96">
        <f>IFERROR(J197/$J$18*100,"0.00")</f>
        <v>0.59831367759208887</v>
      </c>
    </row>
    <row r="198" spans="1:11" ht="12.75">
      <c r="A198" s="39">
        <v>2</v>
      </c>
      <c r="B198" s="40">
        <v>3</v>
      </c>
      <c r="C198" s="40">
        <v>4</v>
      </c>
      <c r="D198" s="40"/>
      <c r="E198" s="40"/>
      <c r="F198" s="41" t="s">
        <v>1601</v>
      </c>
      <c r="G198" s="42">
        <f t="shared" ref="G198:K199" si="9">+G199</f>
        <v>0</v>
      </c>
      <c r="H198" s="42">
        <f t="shared" si="9"/>
        <v>10300000</v>
      </c>
      <c r="I198" s="42">
        <v>1646018161.0140002</v>
      </c>
      <c r="J198" s="42">
        <f t="shared" si="9"/>
        <v>1656318161.0140002</v>
      </c>
      <c r="K198" s="43">
        <f t="shared" si="9"/>
        <v>6.1793481748190553</v>
      </c>
    </row>
    <row r="199" spans="1:11" ht="12.75">
      <c r="A199" s="44">
        <v>2</v>
      </c>
      <c r="B199" s="45">
        <v>3</v>
      </c>
      <c r="C199" s="45">
        <v>4</v>
      </c>
      <c r="D199" s="45">
        <v>1</v>
      </c>
      <c r="E199" s="45"/>
      <c r="F199" s="56" t="s">
        <v>1602</v>
      </c>
      <c r="G199" s="62">
        <f t="shared" si="9"/>
        <v>0</v>
      </c>
      <c r="H199" s="62">
        <f t="shared" si="9"/>
        <v>10300000</v>
      </c>
      <c r="I199" s="62">
        <v>1646018161.0140002</v>
      </c>
      <c r="J199" s="62">
        <f t="shared" si="9"/>
        <v>1656318161.0140002</v>
      </c>
      <c r="K199" s="63">
        <f t="shared" si="9"/>
        <v>6.1793481748190553</v>
      </c>
    </row>
    <row r="200" spans="1:11" ht="12.75">
      <c r="A200" s="57">
        <v>2</v>
      </c>
      <c r="B200" s="50">
        <v>3</v>
      </c>
      <c r="C200" s="50">
        <v>4</v>
      </c>
      <c r="D200" s="50">
        <v>1</v>
      </c>
      <c r="E200" s="50" t="s">
        <v>1460</v>
      </c>
      <c r="F200" s="51" t="s">
        <v>1602</v>
      </c>
      <c r="G200" s="52">
        <v>0</v>
      </c>
      <c r="H200" s="52">
        <v>10300000</v>
      </c>
      <c r="I200" s="52">
        <v>1646018161.0140002</v>
      </c>
      <c r="J200" s="95">
        <f>SUBTOTAL(9,G200:I200)</f>
        <v>1656318161.0140002</v>
      </c>
      <c r="K200" s="96">
        <f>IFERROR(J200/$J$18*100,"0.00")</f>
        <v>6.1793481748190553</v>
      </c>
    </row>
    <row r="201" spans="1:11" ht="12.75">
      <c r="A201" s="39">
        <v>2</v>
      </c>
      <c r="B201" s="40">
        <v>3</v>
      </c>
      <c r="C201" s="40">
        <v>5</v>
      </c>
      <c r="D201" s="40"/>
      <c r="E201" s="40"/>
      <c r="F201" s="41" t="s">
        <v>1603</v>
      </c>
      <c r="G201" s="42">
        <f>+G202+G204+G206+G208</f>
        <v>600000</v>
      </c>
      <c r="H201" s="42">
        <f>+H202+H204+H206+H208</f>
        <v>1800000</v>
      </c>
      <c r="I201" s="42">
        <v>48820816.844999999</v>
      </c>
      <c r="J201" s="42">
        <f>+J202+J204+J206+J208</f>
        <v>51220816.844999999</v>
      </c>
      <c r="K201" s="42">
        <f>+K202+K204+K206+K208</f>
        <v>0.19109327454945205</v>
      </c>
    </row>
    <row r="202" spans="1:11" ht="12.75">
      <c r="A202" s="44">
        <v>2</v>
      </c>
      <c r="B202" s="45">
        <v>3</v>
      </c>
      <c r="C202" s="45">
        <v>5</v>
      </c>
      <c r="D202" s="45">
        <v>2</v>
      </c>
      <c r="E202" s="45"/>
      <c r="F202" s="56" t="s">
        <v>1604</v>
      </c>
      <c r="G202" s="62">
        <f>+G203</f>
        <v>0</v>
      </c>
      <c r="H202" s="62">
        <f>+H203</f>
        <v>0</v>
      </c>
      <c r="I202" s="62">
        <v>1477596.5749999997</v>
      </c>
      <c r="J202" s="62">
        <f>+J203</f>
        <v>1477596.5749999997</v>
      </c>
      <c r="K202" s="63">
        <f>+K203</f>
        <v>5.5125783884754243E-3</v>
      </c>
    </row>
    <row r="203" spans="1:11" ht="12.75">
      <c r="A203" s="57">
        <v>2</v>
      </c>
      <c r="B203" s="50">
        <v>3</v>
      </c>
      <c r="C203" s="50">
        <v>5</v>
      </c>
      <c r="D203" s="50">
        <v>2</v>
      </c>
      <c r="E203" s="50" t="s">
        <v>1460</v>
      </c>
      <c r="F203" s="51" t="s">
        <v>1604</v>
      </c>
      <c r="G203" s="59"/>
      <c r="H203" s="59"/>
      <c r="I203" s="59">
        <v>1477596.5749999997</v>
      </c>
      <c r="J203" s="95">
        <f>SUBTOTAL(9,G203:I203)</f>
        <v>1477596.5749999997</v>
      </c>
      <c r="K203" s="96">
        <f>IFERROR(J203/$J$18*100,"0.00")</f>
        <v>5.5125783884754243E-3</v>
      </c>
    </row>
    <row r="204" spans="1:11" ht="12.75">
      <c r="A204" s="44">
        <v>2</v>
      </c>
      <c r="B204" s="45">
        <v>3</v>
      </c>
      <c r="C204" s="45">
        <v>5</v>
      </c>
      <c r="D204" s="45">
        <v>3</v>
      </c>
      <c r="E204" s="45"/>
      <c r="F204" s="56" t="s">
        <v>1605</v>
      </c>
      <c r="G204" s="62">
        <f>+G205</f>
        <v>350000</v>
      </c>
      <c r="H204" s="62">
        <f>+H205</f>
        <v>1050000</v>
      </c>
      <c r="I204" s="62">
        <v>1495768.45</v>
      </c>
      <c r="J204" s="62">
        <f>+J205</f>
        <v>2895768.45</v>
      </c>
      <c r="K204" s="63">
        <f>+K205</f>
        <v>1.08034566711817E-2</v>
      </c>
    </row>
    <row r="205" spans="1:11" ht="12.75">
      <c r="A205" s="57">
        <v>2</v>
      </c>
      <c r="B205" s="50">
        <v>3</v>
      </c>
      <c r="C205" s="50">
        <v>5</v>
      </c>
      <c r="D205" s="50">
        <v>3</v>
      </c>
      <c r="E205" s="50" t="s">
        <v>1460</v>
      </c>
      <c r="F205" s="51" t="s">
        <v>1605</v>
      </c>
      <c r="G205" s="52">
        <v>350000</v>
      </c>
      <c r="H205" s="52">
        <v>1050000</v>
      </c>
      <c r="I205" s="52">
        <v>1495768.45</v>
      </c>
      <c r="J205" s="95">
        <f>SUBTOTAL(9,G205:I205)</f>
        <v>2895768.45</v>
      </c>
      <c r="K205" s="96">
        <f>IFERROR(J205/$J$18*100,"0.00")</f>
        <v>1.08034566711817E-2</v>
      </c>
    </row>
    <row r="206" spans="1:11" ht="12.75">
      <c r="A206" s="44">
        <v>2</v>
      </c>
      <c r="B206" s="45">
        <v>3</v>
      </c>
      <c r="C206" s="45">
        <v>5</v>
      </c>
      <c r="D206" s="45">
        <v>4</v>
      </c>
      <c r="E206" s="45"/>
      <c r="F206" s="56" t="s">
        <v>1606</v>
      </c>
      <c r="G206" s="62">
        <f>+G207</f>
        <v>0</v>
      </c>
      <c r="H206" s="62">
        <f>+H207</f>
        <v>0</v>
      </c>
      <c r="I206" s="62">
        <v>8383297.75</v>
      </c>
      <c r="J206" s="62">
        <f>+J207</f>
        <v>8383297.75</v>
      </c>
      <c r="K206" s="63">
        <f>+K207</f>
        <v>3.1276186465716907E-2</v>
      </c>
    </row>
    <row r="207" spans="1:11" ht="12.75">
      <c r="A207" s="57">
        <v>2</v>
      </c>
      <c r="B207" s="50">
        <v>3</v>
      </c>
      <c r="C207" s="50">
        <v>5</v>
      </c>
      <c r="D207" s="50">
        <v>4</v>
      </c>
      <c r="E207" s="50" t="s">
        <v>1460</v>
      </c>
      <c r="F207" s="51" t="s">
        <v>1606</v>
      </c>
      <c r="G207" s="59"/>
      <c r="H207" s="59"/>
      <c r="I207" s="59">
        <v>8383297.75</v>
      </c>
      <c r="J207" s="95">
        <f>SUBTOTAL(9,G207:I207)</f>
        <v>8383297.75</v>
      </c>
      <c r="K207" s="96">
        <f>IFERROR(J207/$J$18*100,"0.00")</f>
        <v>3.1276186465716907E-2</v>
      </c>
    </row>
    <row r="208" spans="1:11" ht="12.75">
      <c r="A208" s="44">
        <v>2</v>
      </c>
      <c r="B208" s="45">
        <v>3</v>
      </c>
      <c r="C208" s="45">
        <v>5</v>
      </c>
      <c r="D208" s="45">
        <v>5</v>
      </c>
      <c r="E208" s="45"/>
      <c r="F208" s="56" t="s">
        <v>1607</v>
      </c>
      <c r="G208" s="62">
        <f>+G209</f>
        <v>250000</v>
      </c>
      <c r="H208" s="62">
        <f>+H209</f>
        <v>750000</v>
      </c>
      <c r="I208" s="62">
        <v>37464154.07</v>
      </c>
      <c r="J208" s="62">
        <f>+J209</f>
        <v>38464154.07</v>
      </c>
      <c r="K208" s="63">
        <f>+K209</f>
        <v>0.14350105302407801</v>
      </c>
    </row>
    <row r="209" spans="1:11" ht="12.75">
      <c r="A209" s="57">
        <v>2</v>
      </c>
      <c r="B209" s="50">
        <v>3</v>
      </c>
      <c r="C209" s="50">
        <v>5</v>
      </c>
      <c r="D209" s="50">
        <v>5</v>
      </c>
      <c r="E209" s="50" t="s">
        <v>1460</v>
      </c>
      <c r="F209" s="51" t="s">
        <v>1608</v>
      </c>
      <c r="G209" s="52">
        <v>250000</v>
      </c>
      <c r="H209" s="52">
        <v>750000</v>
      </c>
      <c r="I209" s="52">
        <v>37464154.07</v>
      </c>
      <c r="J209" s="95">
        <f>SUBTOTAL(9,G209:I209)</f>
        <v>38464154.07</v>
      </c>
      <c r="K209" s="96">
        <f>IFERROR(J209/$J$18*100,"0.00")</f>
        <v>0.14350105302407801</v>
      </c>
    </row>
    <row r="210" spans="1:11" ht="12.75">
      <c r="A210" s="39">
        <v>2</v>
      </c>
      <c r="B210" s="40">
        <v>3</v>
      </c>
      <c r="C210" s="40">
        <v>6</v>
      </c>
      <c r="D210" s="40"/>
      <c r="E210" s="40"/>
      <c r="F210" s="41" t="s">
        <v>1609</v>
      </c>
      <c r="G210" s="42">
        <f>+G211+G215+G219+G223</f>
        <v>0</v>
      </c>
      <c r="H210" s="42">
        <f>+H211+H215+H219+H223</f>
        <v>0</v>
      </c>
      <c r="I210" s="42">
        <v>153821638.04870003</v>
      </c>
      <c r="J210" s="42">
        <f>+J211+J215+J219+J223</f>
        <v>153821638.04870003</v>
      </c>
      <c r="K210" s="42">
        <f>+K211+K215+K219+K223</f>
        <v>0.57387371623215433</v>
      </c>
    </row>
    <row r="211" spans="1:11" ht="12.75">
      <c r="A211" s="44">
        <v>2</v>
      </c>
      <c r="B211" s="45">
        <v>3</v>
      </c>
      <c r="C211" s="45">
        <v>6</v>
      </c>
      <c r="D211" s="45">
        <v>1</v>
      </c>
      <c r="E211" s="45"/>
      <c r="F211" s="56" t="s">
        <v>1610</v>
      </c>
      <c r="G211" s="62">
        <f>+G212+G213+G214</f>
        <v>0</v>
      </c>
      <c r="H211" s="62">
        <f>+H212+H213+H214</f>
        <v>0</v>
      </c>
      <c r="I211" s="62">
        <v>6838645.4750000006</v>
      </c>
      <c r="J211" s="62">
        <f>+J212+J213+J214</f>
        <v>6838645.4750000006</v>
      </c>
      <c r="K211" s="63">
        <f>+K212+K213+K214</f>
        <v>2.5513438437640028E-2</v>
      </c>
    </row>
    <row r="212" spans="1:11" ht="12.75">
      <c r="A212" s="57">
        <v>2</v>
      </c>
      <c r="B212" s="50">
        <v>3</v>
      </c>
      <c r="C212" s="50">
        <v>6</v>
      </c>
      <c r="D212" s="50">
        <v>1</v>
      </c>
      <c r="E212" s="50" t="s">
        <v>1460</v>
      </c>
      <c r="F212" s="51" t="s">
        <v>1611</v>
      </c>
      <c r="G212" s="52"/>
      <c r="H212" s="52"/>
      <c r="I212" s="52">
        <v>3042620.5249999999</v>
      </c>
      <c r="J212" s="95">
        <f>SUBTOTAL(9,G212:I212)</f>
        <v>3042620.5249999999</v>
      </c>
      <c r="K212" s="96">
        <f>IFERROR(J212/$J$18*100,"0.00")</f>
        <v>1.1351328525140059E-2</v>
      </c>
    </row>
    <row r="213" spans="1:11" ht="12.75">
      <c r="A213" s="57">
        <v>2</v>
      </c>
      <c r="B213" s="50">
        <v>3</v>
      </c>
      <c r="C213" s="50">
        <v>6</v>
      </c>
      <c r="D213" s="50">
        <v>1</v>
      </c>
      <c r="E213" s="50" t="s">
        <v>1462</v>
      </c>
      <c r="F213" s="51" t="s">
        <v>1612</v>
      </c>
      <c r="G213" s="52"/>
      <c r="H213" s="52"/>
      <c r="I213" s="52">
        <v>1285834</v>
      </c>
      <c r="J213" s="95">
        <f>SUBTOTAL(9,G213:I213)</f>
        <v>1285834</v>
      </c>
      <c r="K213" s="96">
        <f>IFERROR(J213/$J$18*100,"0.00")</f>
        <v>4.7971556238663518E-3</v>
      </c>
    </row>
    <row r="214" spans="1:11" ht="12.75">
      <c r="A214" s="57">
        <v>2</v>
      </c>
      <c r="B214" s="50">
        <v>3</v>
      </c>
      <c r="C214" s="50">
        <v>6</v>
      </c>
      <c r="D214" s="50">
        <v>1</v>
      </c>
      <c r="E214" s="50" t="s">
        <v>1484</v>
      </c>
      <c r="F214" s="51" t="s">
        <v>1613</v>
      </c>
      <c r="G214" s="52"/>
      <c r="H214" s="52"/>
      <c r="I214" s="52">
        <v>2510190.9500000002</v>
      </c>
      <c r="J214" s="95">
        <f>SUBTOTAL(9,G214:I214)</f>
        <v>2510190.9500000002</v>
      </c>
      <c r="K214" s="96">
        <f>IFERROR(J214/$J$18*100,"0.00")</f>
        <v>9.3649542886336205E-3</v>
      </c>
    </row>
    <row r="215" spans="1:11" ht="12.75">
      <c r="A215" s="44">
        <v>2</v>
      </c>
      <c r="B215" s="45">
        <v>3</v>
      </c>
      <c r="C215" s="45">
        <v>6</v>
      </c>
      <c r="D215" s="45">
        <v>2</v>
      </c>
      <c r="E215" s="45"/>
      <c r="F215" s="56" t="s">
        <v>1614</v>
      </c>
      <c r="G215" s="62">
        <f>+G216+G217+G218</f>
        <v>0</v>
      </c>
      <c r="H215" s="62">
        <f>+H216+H217+H218</f>
        <v>0</v>
      </c>
      <c r="I215" s="62">
        <v>7358747.6300000008</v>
      </c>
      <c r="J215" s="62">
        <f>+J216+J217+J218</f>
        <v>7358747.6300000008</v>
      </c>
      <c r="K215" s="63">
        <f>+K216+K217+K218</f>
        <v>2.7453821860261657E-2</v>
      </c>
    </row>
    <row r="216" spans="1:11" ht="12.75">
      <c r="A216" s="57">
        <v>2</v>
      </c>
      <c r="B216" s="50">
        <v>3</v>
      </c>
      <c r="C216" s="50">
        <v>6</v>
      </c>
      <c r="D216" s="50">
        <v>2</v>
      </c>
      <c r="E216" s="50" t="s">
        <v>1460</v>
      </c>
      <c r="F216" s="51" t="s">
        <v>1615</v>
      </c>
      <c r="G216" s="52"/>
      <c r="H216" s="52"/>
      <c r="I216" s="52">
        <v>2079770.9100000001</v>
      </c>
      <c r="J216" s="95">
        <f>SUBTOTAL(9,G216:I216)</f>
        <v>2079770.9100000001</v>
      </c>
      <c r="K216" s="96">
        <f>IFERROR(J216/$J$18*100,"0.00")</f>
        <v>7.7591545388130513E-3</v>
      </c>
    </row>
    <row r="217" spans="1:11" ht="12.75">
      <c r="A217" s="57">
        <v>2</v>
      </c>
      <c r="B217" s="50">
        <v>3</v>
      </c>
      <c r="C217" s="50">
        <v>6</v>
      </c>
      <c r="D217" s="50">
        <v>2</v>
      </c>
      <c r="E217" s="50" t="s">
        <v>1462</v>
      </c>
      <c r="F217" s="51" t="s">
        <v>1616</v>
      </c>
      <c r="G217" s="52"/>
      <c r="H217" s="52"/>
      <c r="I217" s="52">
        <v>4461049.82</v>
      </c>
      <c r="J217" s="95">
        <f>SUBTOTAL(9,G217:I217)</f>
        <v>4461049.82</v>
      </c>
      <c r="K217" s="96">
        <f>IFERROR(J217/$J$18*100,"0.00")</f>
        <v>1.6643167183602998E-2</v>
      </c>
    </row>
    <row r="218" spans="1:11" ht="12.75">
      <c r="A218" s="57">
        <v>2</v>
      </c>
      <c r="B218" s="50">
        <v>3</v>
      </c>
      <c r="C218" s="50">
        <v>6</v>
      </c>
      <c r="D218" s="50">
        <v>2</v>
      </c>
      <c r="E218" s="50" t="s">
        <v>1469</v>
      </c>
      <c r="F218" s="51" t="s">
        <v>1617</v>
      </c>
      <c r="G218" s="59"/>
      <c r="H218" s="59"/>
      <c r="I218" s="59">
        <v>817926.9</v>
      </c>
      <c r="J218" s="95">
        <f>SUBTOTAL(9,G218:I218)</f>
        <v>817926.9</v>
      </c>
      <c r="K218" s="96">
        <f>IFERROR(J218/$J$18*100,"0.00")</f>
        <v>3.0515001378456095E-3</v>
      </c>
    </row>
    <row r="219" spans="1:11" ht="12.75">
      <c r="A219" s="44">
        <v>2</v>
      </c>
      <c r="B219" s="45">
        <v>3</v>
      </c>
      <c r="C219" s="45">
        <v>6</v>
      </c>
      <c r="D219" s="45">
        <v>3</v>
      </c>
      <c r="E219" s="45"/>
      <c r="F219" s="56" t="s">
        <v>1618</v>
      </c>
      <c r="G219" s="62">
        <f>+G220+G221+G222</f>
        <v>0</v>
      </c>
      <c r="H219" s="62">
        <f>+H220+H221+H222</f>
        <v>0</v>
      </c>
      <c r="I219" s="62">
        <v>38574781.484174505</v>
      </c>
      <c r="J219" s="62">
        <f>+J220+J221+J222</f>
        <v>38574781.484174505</v>
      </c>
      <c r="K219" s="63">
        <f>+K220+K221+K222</f>
        <v>0.14391377886743029</v>
      </c>
    </row>
    <row r="220" spans="1:11" ht="12.75">
      <c r="A220" s="57">
        <v>2</v>
      </c>
      <c r="B220" s="50">
        <v>3</v>
      </c>
      <c r="C220" s="50">
        <v>6</v>
      </c>
      <c r="D220" s="50">
        <v>3</v>
      </c>
      <c r="E220" s="50" t="s">
        <v>1484</v>
      </c>
      <c r="F220" s="65" t="s">
        <v>1619</v>
      </c>
      <c r="G220" s="52"/>
      <c r="H220" s="52"/>
      <c r="I220" s="52">
        <v>24286412.449999999</v>
      </c>
      <c r="J220" s="95">
        <f>SUBTOTAL(9,G220:I220)</f>
        <v>24286412.449999999</v>
      </c>
      <c r="K220" s="96">
        <f>IFERROR(J220/$J$18*100,"0.00")</f>
        <v>9.0607107968878789E-2</v>
      </c>
    </row>
    <row r="221" spans="1:11" ht="12.75">
      <c r="A221" s="57">
        <v>2</v>
      </c>
      <c r="B221" s="50">
        <v>3</v>
      </c>
      <c r="C221" s="50">
        <v>6</v>
      </c>
      <c r="D221" s="50">
        <v>3</v>
      </c>
      <c r="E221" s="50" t="s">
        <v>1464</v>
      </c>
      <c r="F221" s="51" t="s">
        <v>1620</v>
      </c>
      <c r="G221" s="52"/>
      <c r="H221" s="52"/>
      <c r="I221" s="52">
        <v>3582386.88</v>
      </c>
      <c r="J221" s="95">
        <f>SUBTOTAL(9,G221:I221)</f>
        <v>3582386.88</v>
      </c>
      <c r="K221" s="96">
        <f>IFERROR(J221/$J$18*100,"0.00")</f>
        <v>1.3365074627251288E-2</v>
      </c>
    </row>
    <row r="222" spans="1:11" ht="12.75">
      <c r="A222" s="57">
        <v>2</v>
      </c>
      <c r="B222" s="50">
        <v>3</v>
      </c>
      <c r="C222" s="50">
        <v>6</v>
      </c>
      <c r="D222" s="50">
        <v>3</v>
      </c>
      <c r="E222" s="50" t="s">
        <v>1466</v>
      </c>
      <c r="F222" s="51" t="s">
        <v>1621</v>
      </c>
      <c r="G222" s="59"/>
      <c r="H222" s="59"/>
      <c r="I222" s="59">
        <v>10705982.154174505</v>
      </c>
      <c r="J222" s="95">
        <f>SUBTOTAL(9,G222:I222)</f>
        <v>10705982.154174505</v>
      </c>
      <c r="K222" s="96">
        <f>IFERROR(J222/$J$18*100,"0.00")</f>
        <v>3.9941596271300207E-2</v>
      </c>
    </row>
    <row r="223" spans="1:11" ht="12.75">
      <c r="A223" s="44">
        <v>2</v>
      </c>
      <c r="B223" s="45">
        <v>3</v>
      </c>
      <c r="C223" s="45">
        <v>6</v>
      </c>
      <c r="D223" s="45">
        <v>4</v>
      </c>
      <c r="E223" s="45"/>
      <c r="F223" s="56" t="s">
        <v>1622</v>
      </c>
      <c r="G223" s="62">
        <f>+G224</f>
        <v>0</v>
      </c>
      <c r="H223" s="62">
        <f>+H224</f>
        <v>0</v>
      </c>
      <c r="I223" s="62">
        <v>101049463.45952554</v>
      </c>
      <c r="J223" s="62">
        <f>+J224</f>
        <v>101049463.45952554</v>
      </c>
      <c r="K223" s="63">
        <f>+K224</f>
        <v>0.37699267706682232</v>
      </c>
    </row>
    <row r="224" spans="1:11" ht="12.75">
      <c r="A224" s="57">
        <v>2</v>
      </c>
      <c r="B224" s="50">
        <v>3</v>
      </c>
      <c r="C224" s="50">
        <v>6</v>
      </c>
      <c r="D224" s="50">
        <v>4</v>
      </c>
      <c r="E224" s="50" t="s">
        <v>1484</v>
      </c>
      <c r="F224" s="51" t="s">
        <v>1623</v>
      </c>
      <c r="G224" s="52"/>
      <c r="H224" s="52"/>
      <c r="I224" s="52">
        <v>101049463.45952554</v>
      </c>
      <c r="J224" s="95">
        <f>SUBTOTAL(9,G224:I224)</f>
        <v>101049463.45952554</v>
      </c>
      <c r="K224" s="96">
        <f>IFERROR(J224/$J$18*100,"0.00")</f>
        <v>0.37699267706682232</v>
      </c>
    </row>
    <row r="225" spans="1:11" ht="12.75">
      <c r="A225" s="39">
        <v>2</v>
      </c>
      <c r="B225" s="40">
        <v>3</v>
      </c>
      <c r="C225" s="40">
        <v>7</v>
      </c>
      <c r="D225" s="40"/>
      <c r="E225" s="40"/>
      <c r="F225" s="41" t="s">
        <v>1624</v>
      </c>
      <c r="G225" s="42">
        <f>+G226+G233</f>
        <v>2600000</v>
      </c>
      <c r="H225" s="42">
        <f>+H226+H233</f>
        <v>20485000</v>
      </c>
      <c r="I225" s="42">
        <v>1438048525.2440352</v>
      </c>
      <c r="J225" s="42">
        <f>+J226+J233</f>
        <v>1461133525.2440352</v>
      </c>
      <c r="K225" s="43">
        <f>+K226+K233</f>
        <v>5.4511584760117504</v>
      </c>
    </row>
    <row r="226" spans="1:11" ht="12.75">
      <c r="A226" s="44">
        <v>2</v>
      </c>
      <c r="B226" s="45">
        <v>3</v>
      </c>
      <c r="C226" s="45">
        <v>7</v>
      </c>
      <c r="D226" s="45">
        <v>1</v>
      </c>
      <c r="E226" s="45"/>
      <c r="F226" s="56" t="s">
        <v>1625</v>
      </c>
      <c r="G226" s="62">
        <f>+G227+G228+G229+G230+G231+G232</f>
        <v>2600000</v>
      </c>
      <c r="H226" s="62">
        <f>+H227+H228+H229+H230+H231+H232</f>
        <v>20485000</v>
      </c>
      <c r="I226" s="62">
        <v>293615569.80812299</v>
      </c>
      <c r="J226" s="62">
        <f>+J227+J228+J229+J230+J231+J232</f>
        <v>316700569.80812299</v>
      </c>
      <c r="K226" s="63">
        <f>+K227+K228+K229+K230+K231+K232</f>
        <v>1.1815381453101377</v>
      </c>
    </row>
    <row r="227" spans="1:11" ht="12.75">
      <c r="A227" s="57">
        <v>2</v>
      </c>
      <c r="B227" s="50">
        <v>3</v>
      </c>
      <c r="C227" s="50">
        <v>7</v>
      </c>
      <c r="D227" s="50">
        <v>1</v>
      </c>
      <c r="E227" s="50" t="s">
        <v>1460</v>
      </c>
      <c r="F227" s="51" t="s">
        <v>1626</v>
      </c>
      <c r="G227" s="52">
        <v>2600000</v>
      </c>
      <c r="H227" s="52">
        <v>7800000</v>
      </c>
      <c r="I227" s="52">
        <v>69314072.623333335</v>
      </c>
      <c r="J227" s="95">
        <f t="shared" ref="J227:J232" si="10">SUBTOTAL(9,G227:I227)</f>
        <v>79714072.623333335</v>
      </c>
      <c r="K227" s="96">
        <f>IFERROR(J227/$J$18*100,"0.00")</f>
        <v>0.29739516281752881</v>
      </c>
    </row>
    <row r="228" spans="1:11" ht="12.75">
      <c r="A228" s="57">
        <v>2</v>
      </c>
      <c r="B228" s="50">
        <v>3</v>
      </c>
      <c r="C228" s="50">
        <v>7</v>
      </c>
      <c r="D228" s="50">
        <v>1</v>
      </c>
      <c r="E228" s="50" t="s">
        <v>1462</v>
      </c>
      <c r="F228" s="51" t="s">
        <v>1627</v>
      </c>
      <c r="G228" s="52"/>
      <c r="H228" s="52">
        <v>6600000</v>
      </c>
      <c r="I228" s="52">
        <v>73016869.48718968</v>
      </c>
      <c r="J228" s="95">
        <f t="shared" si="10"/>
        <v>79616869.48718968</v>
      </c>
      <c r="K228" s="96">
        <f t="shared" ref="K228:K234" si="11">IFERROR(J228/$J$18*100,"0.00")</f>
        <v>0.29703251991711632</v>
      </c>
    </row>
    <row r="229" spans="1:11" ht="12.75">
      <c r="A229" s="57">
        <v>2</v>
      </c>
      <c r="B229" s="50">
        <v>3</v>
      </c>
      <c r="C229" s="50">
        <v>7</v>
      </c>
      <c r="D229" s="50">
        <v>1</v>
      </c>
      <c r="E229" s="50" t="s">
        <v>1469</v>
      </c>
      <c r="F229" s="51" t="s">
        <v>1628</v>
      </c>
      <c r="G229" s="52"/>
      <c r="H229" s="52"/>
      <c r="I229" s="52">
        <v>2585000</v>
      </c>
      <c r="J229" s="95">
        <f t="shared" si="10"/>
        <v>2585000</v>
      </c>
      <c r="K229" s="96">
        <f t="shared" si="11"/>
        <v>9.6440499222252007E-3</v>
      </c>
    </row>
    <row r="230" spans="1:11" ht="12.75">
      <c r="A230" s="57">
        <v>2</v>
      </c>
      <c r="B230" s="50">
        <v>3</v>
      </c>
      <c r="C230" s="50">
        <v>7</v>
      </c>
      <c r="D230" s="50">
        <v>1</v>
      </c>
      <c r="E230" s="50" t="s">
        <v>1484</v>
      </c>
      <c r="F230" s="51" t="s">
        <v>1629</v>
      </c>
      <c r="G230" s="52"/>
      <c r="H230" s="52">
        <v>6085000</v>
      </c>
      <c r="I230" s="52">
        <v>44337462.807999998</v>
      </c>
      <c r="J230" s="95">
        <f t="shared" si="10"/>
        <v>50422462.807999998</v>
      </c>
      <c r="K230" s="96">
        <f t="shared" si="11"/>
        <v>0.18811479633342187</v>
      </c>
    </row>
    <row r="231" spans="1:11" ht="12.75">
      <c r="A231" s="57">
        <v>2</v>
      </c>
      <c r="B231" s="50">
        <v>3</v>
      </c>
      <c r="C231" s="50">
        <v>7</v>
      </c>
      <c r="D231" s="50">
        <v>1</v>
      </c>
      <c r="E231" s="50" t="s">
        <v>1464</v>
      </c>
      <c r="F231" s="51" t="s">
        <v>1630</v>
      </c>
      <c r="G231" s="52"/>
      <c r="H231" s="52"/>
      <c r="I231" s="52">
        <v>27606646.399999999</v>
      </c>
      <c r="J231" s="95">
        <f t="shared" si="10"/>
        <v>27606646.399999999</v>
      </c>
      <c r="K231" s="96">
        <f t="shared" si="11"/>
        <v>0.102994149348866</v>
      </c>
    </row>
    <row r="232" spans="1:11" ht="12.75">
      <c r="A232" s="57">
        <v>2</v>
      </c>
      <c r="B232" s="50">
        <v>3</v>
      </c>
      <c r="C232" s="50">
        <v>7</v>
      </c>
      <c r="D232" s="50">
        <v>1</v>
      </c>
      <c r="E232" s="50" t="s">
        <v>1466</v>
      </c>
      <c r="F232" s="51" t="s">
        <v>1631</v>
      </c>
      <c r="G232" s="52"/>
      <c r="H232" s="52"/>
      <c r="I232" s="52">
        <v>76755518.489600003</v>
      </c>
      <c r="J232" s="95">
        <f t="shared" si="10"/>
        <v>76755518.489600003</v>
      </c>
      <c r="K232" s="96">
        <f t="shared" si="11"/>
        <v>0.28635746697097947</v>
      </c>
    </row>
    <row r="233" spans="1:11" ht="12.75">
      <c r="A233" s="44">
        <v>2</v>
      </c>
      <c r="B233" s="45">
        <v>3</v>
      </c>
      <c r="C233" s="45">
        <v>7</v>
      </c>
      <c r="D233" s="45">
        <v>2</v>
      </c>
      <c r="E233" s="45"/>
      <c r="F233" s="56" t="s">
        <v>1632</v>
      </c>
      <c r="G233" s="62">
        <f>+G234+G235+G236+G237</f>
        <v>0</v>
      </c>
      <c r="H233" s="62">
        <f>+H234+H235+H236+H237</f>
        <v>0</v>
      </c>
      <c r="I233" s="62">
        <v>1144432955.4359124</v>
      </c>
      <c r="J233" s="62">
        <f>+J234+J235+J236+J237</f>
        <v>1144432955.4359124</v>
      </c>
      <c r="K233" s="63">
        <f>+K234+K235+K236+K237</f>
        <v>4.2696203307016125</v>
      </c>
    </row>
    <row r="234" spans="1:11" ht="12.75">
      <c r="A234" s="49">
        <v>2</v>
      </c>
      <c r="B234" s="50">
        <v>3</v>
      </c>
      <c r="C234" s="50">
        <v>7</v>
      </c>
      <c r="D234" s="50">
        <v>2</v>
      </c>
      <c r="E234" s="50" t="s">
        <v>1462</v>
      </c>
      <c r="F234" s="51" t="s">
        <v>1633</v>
      </c>
      <c r="G234" s="52"/>
      <c r="H234" s="52"/>
      <c r="I234" s="52">
        <v>124335627.39741227</v>
      </c>
      <c r="J234" s="95">
        <f>SUBTOTAL(9,G234:I234)</f>
        <v>124335627.39741227</v>
      </c>
      <c r="K234" s="96">
        <f t="shared" si="11"/>
        <v>0.46386808422894987</v>
      </c>
    </row>
    <row r="235" spans="1:11" ht="12.75">
      <c r="A235" s="49">
        <v>2</v>
      </c>
      <c r="B235" s="50">
        <v>3</v>
      </c>
      <c r="C235" s="50">
        <v>7</v>
      </c>
      <c r="D235" s="50">
        <v>2</v>
      </c>
      <c r="E235" s="50" t="s">
        <v>1469</v>
      </c>
      <c r="F235" s="51" t="s">
        <v>1634</v>
      </c>
      <c r="G235" s="52"/>
      <c r="H235" s="52"/>
      <c r="I235" s="52">
        <v>840121581.77850008</v>
      </c>
      <c r="J235" s="95">
        <f>SUBTOTAL(9,G235:I235)</f>
        <v>840121581.77850008</v>
      </c>
      <c r="K235" s="96">
        <f>IFERROR(J235/$J$18*100,"0.00")</f>
        <v>3.1343034721124403</v>
      </c>
    </row>
    <row r="236" spans="1:11" ht="12.75">
      <c r="A236" s="49">
        <v>2</v>
      </c>
      <c r="B236" s="50">
        <v>3</v>
      </c>
      <c r="C236" s="50">
        <v>7</v>
      </c>
      <c r="D236" s="50">
        <v>2</v>
      </c>
      <c r="E236" s="50" t="s">
        <v>1464</v>
      </c>
      <c r="F236" s="51" t="s">
        <v>1635</v>
      </c>
      <c r="G236" s="59"/>
      <c r="H236" s="59"/>
      <c r="I236" s="59">
        <v>9663891.0899999999</v>
      </c>
      <c r="J236" s="95">
        <f>SUBTOTAL(9,G236:I236)</f>
        <v>9663891.0899999999</v>
      </c>
      <c r="K236" s="96">
        <f>IFERROR(J236/$J$18*100,"0.00")</f>
        <v>3.6053790373271687E-2</v>
      </c>
    </row>
    <row r="237" spans="1:11" ht="12.75">
      <c r="A237" s="65">
        <v>2</v>
      </c>
      <c r="B237" s="353">
        <v>3</v>
      </c>
      <c r="C237" s="353">
        <v>7</v>
      </c>
      <c r="D237" s="353">
        <v>2</v>
      </c>
      <c r="E237" s="353" t="s">
        <v>1466</v>
      </c>
      <c r="F237" s="53" t="s">
        <v>1636</v>
      </c>
      <c r="G237" s="59"/>
      <c r="H237" s="59"/>
      <c r="I237" s="59">
        <v>170311855.17000002</v>
      </c>
      <c r="J237" s="95">
        <f>SUBTOTAL(9,G237:I237)</f>
        <v>170311855.17000002</v>
      </c>
      <c r="K237" s="96">
        <f>IFERROR(J237/$J$18*100,"0.00")</f>
        <v>0.63539498398695105</v>
      </c>
    </row>
    <row r="238" spans="1:11" ht="12.75">
      <c r="A238" s="39">
        <v>2</v>
      </c>
      <c r="B238" s="40">
        <v>3</v>
      </c>
      <c r="C238" s="40">
        <v>9</v>
      </c>
      <c r="D238" s="40"/>
      <c r="E238" s="40"/>
      <c r="F238" s="41" t="s">
        <v>1637</v>
      </c>
      <c r="G238" s="42">
        <f>+G239+G242+G245+G247+G249+G251+G253</f>
        <v>5025000</v>
      </c>
      <c r="H238" s="42">
        <f>+H239+H242+H245+H247+H249+H251+H253</f>
        <v>21175000</v>
      </c>
      <c r="I238" s="42">
        <v>1987151827.7458081</v>
      </c>
      <c r="J238" s="42">
        <f>+J239+J242+J245+J247+J249+J251+J253</f>
        <v>2013351827.7458081</v>
      </c>
      <c r="K238" s="42">
        <f>+K239+K242+K245+K247+K249+K251+K253</f>
        <v>7.4162190928721348</v>
      </c>
    </row>
    <row r="239" spans="1:11" ht="12.75">
      <c r="A239" s="44">
        <v>2</v>
      </c>
      <c r="B239" s="45">
        <v>3</v>
      </c>
      <c r="C239" s="45">
        <v>9</v>
      </c>
      <c r="D239" s="45">
        <v>1</v>
      </c>
      <c r="E239" s="45"/>
      <c r="F239" s="56" t="s">
        <v>1638</v>
      </c>
      <c r="G239" s="62">
        <f>+G240+G241</f>
        <v>4750000</v>
      </c>
      <c r="H239" s="62">
        <f>+H240+H241</f>
        <v>14250000</v>
      </c>
      <c r="I239" s="62">
        <v>90817555.480000004</v>
      </c>
      <c r="J239" s="62">
        <f>+J240+J241</f>
        <v>109817555.48</v>
      </c>
      <c r="K239" s="63">
        <f>+K240</f>
        <v>0.31456356080324838</v>
      </c>
    </row>
    <row r="240" spans="1:11" ht="12.75">
      <c r="A240" s="57">
        <v>2</v>
      </c>
      <c r="B240" s="50">
        <v>3</v>
      </c>
      <c r="C240" s="50">
        <v>9</v>
      </c>
      <c r="D240" s="50">
        <v>1</v>
      </c>
      <c r="E240" s="50" t="s">
        <v>1460</v>
      </c>
      <c r="F240" s="51" t="s">
        <v>1639</v>
      </c>
      <c r="G240" s="95">
        <v>2125000</v>
      </c>
      <c r="H240" s="95">
        <v>6375000</v>
      </c>
      <c r="I240" s="95">
        <v>75815905.790000007</v>
      </c>
      <c r="J240" s="95">
        <f>SUBTOTAL(9,G240:I240)</f>
        <v>84315905.790000007</v>
      </c>
      <c r="K240" s="96">
        <f>IFERROR(J240/$J$18*100,"0.00")</f>
        <v>0.31456356080324838</v>
      </c>
    </row>
    <row r="241" spans="1:11" ht="12.75">
      <c r="A241" s="57">
        <v>2</v>
      </c>
      <c r="B241" s="50">
        <v>3</v>
      </c>
      <c r="C241" s="50">
        <v>9</v>
      </c>
      <c r="D241" s="50">
        <v>1</v>
      </c>
      <c r="E241" s="50" t="s">
        <v>1462</v>
      </c>
      <c r="F241" s="51" t="s">
        <v>1640</v>
      </c>
      <c r="G241" s="95">
        <v>2625000</v>
      </c>
      <c r="H241" s="95">
        <v>7875000</v>
      </c>
      <c r="I241" s="95">
        <v>15001649.689999999</v>
      </c>
      <c r="J241" s="95">
        <f t="shared" ref="J241:J254" si="12">SUBTOTAL(9,G241:I241)</f>
        <v>25501649.689999998</v>
      </c>
      <c r="K241" s="96">
        <f>IFERROR(J241/$J$18*100,"0.00")</f>
        <v>9.5140883059751963E-2</v>
      </c>
    </row>
    <row r="242" spans="1:11" ht="12.75">
      <c r="A242" s="44">
        <v>2</v>
      </c>
      <c r="B242" s="45">
        <v>3</v>
      </c>
      <c r="C242" s="45">
        <v>9</v>
      </c>
      <c r="D242" s="45">
        <v>2</v>
      </c>
      <c r="E242" s="45"/>
      <c r="F242" s="56" t="s">
        <v>1641</v>
      </c>
      <c r="G242" s="62">
        <f>+G243+G244</f>
        <v>0</v>
      </c>
      <c r="H242" s="62">
        <f>+H243+H244</f>
        <v>0</v>
      </c>
      <c r="I242" s="62">
        <v>252992081.17211869</v>
      </c>
      <c r="J242" s="62">
        <f t="shared" si="12"/>
        <v>252992081.17211869</v>
      </c>
      <c r="K242" s="63">
        <f>+K243+K244</f>
        <v>0.94385619371433782</v>
      </c>
    </row>
    <row r="243" spans="1:11" ht="12.75">
      <c r="A243" s="57">
        <v>2</v>
      </c>
      <c r="B243" s="50">
        <v>3</v>
      </c>
      <c r="C243" s="50">
        <v>9</v>
      </c>
      <c r="D243" s="50">
        <v>2</v>
      </c>
      <c r="E243" s="50" t="s">
        <v>1460</v>
      </c>
      <c r="F243" s="51" t="s">
        <v>1642</v>
      </c>
      <c r="G243" s="52"/>
      <c r="H243" s="52"/>
      <c r="I243" s="52">
        <v>120923042.37545203</v>
      </c>
      <c r="J243" s="95">
        <f t="shared" si="12"/>
        <v>120923042.37545203</v>
      </c>
      <c r="K243" s="96">
        <f>IFERROR(J243/$J$18*100,"0.00")</f>
        <v>0.45113650190182319</v>
      </c>
    </row>
    <row r="244" spans="1:11" ht="12.75">
      <c r="A244" s="57">
        <v>2</v>
      </c>
      <c r="B244" s="50">
        <v>3</v>
      </c>
      <c r="C244" s="50">
        <v>9</v>
      </c>
      <c r="D244" s="50">
        <v>2</v>
      </c>
      <c r="E244" s="50" t="s">
        <v>1462</v>
      </c>
      <c r="F244" s="51" t="s">
        <v>1643</v>
      </c>
      <c r="G244" s="52"/>
      <c r="H244" s="52"/>
      <c r="I244" s="52">
        <v>132069038.79666667</v>
      </c>
      <c r="J244" s="95">
        <f t="shared" si="12"/>
        <v>132069038.79666667</v>
      </c>
      <c r="K244" s="96">
        <f>IFERROR(J244/$J$18*100,"0.00")</f>
        <v>0.49271969181251463</v>
      </c>
    </row>
    <row r="245" spans="1:11" ht="12.75">
      <c r="A245" s="44">
        <v>2</v>
      </c>
      <c r="B245" s="45">
        <v>3</v>
      </c>
      <c r="C245" s="45">
        <v>9</v>
      </c>
      <c r="D245" s="45">
        <v>3</v>
      </c>
      <c r="E245" s="45"/>
      <c r="F245" s="56" t="s">
        <v>1644</v>
      </c>
      <c r="G245" s="62">
        <f>+G246</f>
        <v>0</v>
      </c>
      <c r="H245" s="62">
        <f>+H246</f>
        <v>6100000</v>
      </c>
      <c r="I245" s="62">
        <v>1485947486.3178561</v>
      </c>
      <c r="J245" s="62">
        <f t="shared" si="12"/>
        <v>1492047486.3178561</v>
      </c>
      <c r="K245" s="63">
        <f>+K246</f>
        <v>5.5664914678452719</v>
      </c>
    </row>
    <row r="246" spans="1:11" ht="12.75">
      <c r="A246" s="57">
        <v>2</v>
      </c>
      <c r="B246" s="50">
        <v>3</v>
      </c>
      <c r="C246" s="50">
        <v>9</v>
      </c>
      <c r="D246" s="50">
        <v>3</v>
      </c>
      <c r="E246" s="50" t="s">
        <v>1460</v>
      </c>
      <c r="F246" s="51" t="s">
        <v>1644</v>
      </c>
      <c r="G246" s="52"/>
      <c r="H246" s="52">
        <v>6100000</v>
      </c>
      <c r="I246" s="52">
        <v>1485947486.3178561</v>
      </c>
      <c r="J246" s="95">
        <f t="shared" si="12"/>
        <v>1492047486.3178561</v>
      </c>
      <c r="K246" s="96">
        <f>IFERROR(J246/$J$18*100,"0.00")</f>
        <v>5.5664914678452719</v>
      </c>
    </row>
    <row r="247" spans="1:11" ht="12.75">
      <c r="A247" s="44">
        <v>2</v>
      </c>
      <c r="B247" s="45">
        <v>3</v>
      </c>
      <c r="C247" s="45">
        <v>9</v>
      </c>
      <c r="D247" s="45">
        <v>5</v>
      </c>
      <c r="E247" s="45"/>
      <c r="F247" s="56" t="s">
        <v>1645</v>
      </c>
      <c r="G247" s="62">
        <f>+G248</f>
        <v>0</v>
      </c>
      <c r="H247" s="62">
        <f>+H248</f>
        <v>0</v>
      </c>
      <c r="I247" s="62">
        <v>44833187.668333329</v>
      </c>
      <c r="J247" s="62">
        <f t="shared" si="12"/>
        <v>44833187.668333329</v>
      </c>
      <c r="K247" s="63">
        <f>+K248</f>
        <v>0.16726247583980577</v>
      </c>
    </row>
    <row r="248" spans="1:11" ht="12.75">
      <c r="A248" s="57">
        <v>2</v>
      </c>
      <c r="B248" s="50">
        <v>3</v>
      </c>
      <c r="C248" s="50">
        <v>9</v>
      </c>
      <c r="D248" s="50">
        <v>5</v>
      </c>
      <c r="E248" s="50" t="s">
        <v>1460</v>
      </c>
      <c r="F248" s="51" t="s">
        <v>1645</v>
      </c>
      <c r="G248" s="59"/>
      <c r="H248" s="59"/>
      <c r="I248" s="59">
        <v>44833187.668333329</v>
      </c>
      <c r="J248" s="95">
        <f t="shared" si="12"/>
        <v>44833187.668333329</v>
      </c>
      <c r="K248" s="96">
        <f>IFERROR(J248/$J$18*100,"0.00")</f>
        <v>0.16726247583980577</v>
      </c>
    </row>
    <row r="249" spans="1:11" ht="12.75">
      <c r="A249" s="44">
        <v>2</v>
      </c>
      <c r="B249" s="45">
        <v>3</v>
      </c>
      <c r="C249" s="45">
        <v>9</v>
      </c>
      <c r="D249" s="45">
        <v>6</v>
      </c>
      <c r="E249" s="45"/>
      <c r="F249" s="56" t="s">
        <v>1646</v>
      </c>
      <c r="G249" s="62">
        <f>+G250</f>
        <v>125000</v>
      </c>
      <c r="H249" s="62">
        <f>+H250</f>
        <v>375000</v>
      </c>
      <c r="I249" s="62">
        <v>29494199.91</v>
      </c>
      <c r="J249" s="62">
        <f t="shared" si="12"/>
        <v>29994199.91</v>
      </c>
      <c r="K249" s="63">
        <f>+K250</f>
        <v>0.11190157110608999</v>
      </c>
    </row>
    <row r="250" spans="1:11" ht="12.75">
      <c r="A250" s="57">
        <v>2</v>
      </c>
      <c r="B250" s="50">
        <v>3</v>
      </c>
      <c r="C250" s="50">
        <v>9</v>
      </c>
      <c r="D250" s="50">
        <v>6</v>
      </c>
      <c r="E250" s="50" t="s">
        <v>1460</v>
      </c>
      <c r="F250" s="51" t="s">
        <v>1646</v>
      </c>
      <c r="G250" s="52">
        <v>125000</v>
      </c>
      <c r="H250" s="52">
        <v>375000</v>
      </c>
      <c r="I250" s="52">
        <v>29494199.91</v>
      </c>
      <c r="J250" s="95">
        <f t="shared" si="12"/>
        <v>29994199.91</v>
      </c>
      <c r="K250" s="96">
        <f>IFERROR(J250/$J$18*100,"0.00")</f>
        <v>0.11190157110608999</v>
      </c>
    </row>
    <row r="251" spans="1:11" ht="12.75">
      <c r="A251" s="44">
        <v>2</v>
      </c>
      <c r="B251" s="45">
        <v>3</v>
      </c>
      <c r="C251" s="45">
        <v>9</v>
      </c>
      <c r="D251" s="45">
        <v>8</v>
      </c>
      <c r="E251" s="45"/>
      <c r="F251" s="56" t="s">
        <v>1647</v>
      </c>
      <c r="G251" s="62">
        <f>+G252</f>
        <v>150000</v>
      </c>
      <c r="H251" s="62">
        <f>+H252</f>
        <v>450000</v>
      </c>
      <c r="I251" s="62">
        <v>44306924.394999996</v>
      </c>
      <c r="J251" s="62">
        <f t="shared" si="12"/>
        <v>44906924.394999996</v>
      </c>
      <c r="K251" s="63">
        <f>+K252</f>
        <v>0.16753757087774573</v>
      </c>
    </row>
    <row r="252" spans="1:11" ht="12.75">
      <c r="A252" s="57">
        <v>2</v>
      </c>
      <c r="B252" s="50">
        <v>3</v>
      </c>
      <c r="C252" s="50">
        <v>9</v>
      </c>
      <c r="D252" s="50">
        <v>8</v>
      </c>
      <c r="E252" s="50" t="s">
        <v>1460</v>
      </c>
      <c r="F252" s="51" t="s">
        <v>1647</v>
      </c>
      <c r="G252" s="59">
        <v>150000</v>
      </c>
      <c r="H252" s="59">
        <v>450000</v>
      </c>
      <c r="I252" s="59">
        <v>44306924.394999996</v>
      </c>
      <c r="J252" s="95">
        <f t="shared" si="12"/>
        <v>44906924.394999996</v>
      </c>
      <c r="K252" s="96">
        <f>IFERROR(J252/$J$18*100,"0.00")</f>
        <v>0.16753757087774573</v>
      </c>
    </row>
    <row r="253" spans="1:11" ht="12.75">
      <c r="A253" s="44">
        <v>2</v>
      </c>
      <c r="B253" s="45">
        <v>3</v>
      </c>
      <c r="C253" s="45">
        <v>9</v>
      </c>
      <c r="D253" s="45">
        <v>9</v>
      </c>
      <c r="E253" s="45"/>
      <c r="F253" s="56" t="s">
        <v>1648</v>
      </c>
      <c r="G253" s="62">
        <f>+G254</f>
        <v>0</v>
      </c>
      <c r="H253" s="62">
        <f>+H254</f>
        <v>0</v>
      </c>
      <c r="I253" s="62">
        <v>38760392.80250001</v>
      </c>
      <c r="J253" s="62">
        <f t="shared" si="12"/>
        <v>38760392.80250001</v>
      </c>
      <c r="K253" s="63">
        <f>+K254</f>
        <v>0.14460625268563576</v>
      </c>
    </row>
    <row r="254" spans="1:11" ht="12.75">
      <c r="A254" s="57">
        <v>2</v>
      </c>
      <c r="B254" s="50">
        <v>3</v>
      </c>
      <c r="C254" s="50">
        <v>9</v>
      </c>
      <c r="D254" s="50">
        <v>9</v>
      </c>
      <c r="E254" s="50" t="s">
        <v>1460</v>
      </c>
      <c r="F254" s="51" t="s">
        <v>1648</v>
      </c>
      <c r="G254" s="52"/>
      <c r="H254" s="52"/>
      <c r="I254" s="52">
        <v>38760392.80250001</v>
      </c>
      <c r="J254" s="95">
        <f t="shared" si="12"/>
        <v>38760392.80250001</v>
      </c>
      <c r="K254" s="96">
        <f>IFERROR(J254/$J$18*100,"0.00")</f>
        <v>0.14460625268563576</v>
      </c>
    </row>
    <row r="255" spans="1:11" ht="12.75">
      <c r="A255" s="33">
        <v>2</v>
      </c>
      <c r="B255" s="34">
        <v>4</v>
      </c>
      <c r="C255" s="35"/>
      <c r="D255" s="35"/>
      <c r="E255" s="35"/>
      <c r="F255" s="36" t="s">
        <v>1418</v>
      </c>
      <c r="G255" s="37">
        <f>+G256+G264+G267</f>
        <v>0</v>
      </c>
      <c r="H255" s="37">
        <f>+H256+H264+H267</f>
        <v>0</v>
      </c>
      <c r="I255" s="37">
        <v>3880579.6099999994</v>
      </c>
      <c r="J255" s="37">
        <f>+J256+J264+J267</f>
        <v>3880579.6099999994</v>
      </c>
      <c r="K255" s="37">
        <f>+K256+K264+K267</f>
        <v>1.4477564211222128E-2</v>
      </c>
    </row>
    <row r="256" spans="1:11" ht="12.75">
      <c r="A256" s="39">
        <v>2</v>
      </c>
      <c r="B256" s="40">
        <v>4</v>
      </c>
      <c r="C256" s="40">
        <v>1</v>
      </c>
      <c r="D256" s="40"/>
      <c r="E256" s="40"/>
      <c r="F256" s="41" t="s">
        <v>1713</v>
      </c>
      <c r="G256" s="42">
        <f>+G257+G260+G262</f>
        <v>0</v>
      </c>
      <c r="H256" s="42">
        <f>+H257+H260+H262</f>
        <v>0</v>
      </c>
      <c r="I256" s="42">
        <v>2100000</v>
      </c>
      <c r="J256" s="42">
        <f>+J257+J260+J262</f>
        <v>2100000</v>
      </c>
      <c r="K256" s="42">
        <f>+K257+K260+K262</f>
        <v>7.8346246950378815E-3</v>
      </c>
    </row>
    <row r="257" spans="1:11" ht="12.75">
      <c r="A257" s="44">
        <v>2</v>
      </c>
      <c r="B257" s="45">
        <v>4</v>
      </c>
      <c r="C257" s="45">
        <v>1</v>
      </c>
      <c r="D257" s="45">
        <v>2</v>
      </c>
      <c r="E257" s="45"/>
      <c r="F257" s="56" t="s">
        <v>1649</v>
      </c>
      <c r="G257" s="62">
        <f>+G258+G259</f>
        <v>0</v>
      </c>
      <c r="H257" s="62">
        <f>+H258+H259</f>
        <v>0</v>
      </c>
      <c r="I257" s="62">
        <v>2100000</v>
      </c>
      <c r="J257" s="62">
        <f>+J258+J259</f>
        <v>2100000</v>
      </c>
      <c r="K257" s="63">
        <f>+K258+K259</f>
        <v>7.8346246950378815E-3</v>
      </c>
    </row>
    <row r="258" spans="1:11" ht="12.75">
      <c r="A258" s="57">
        <v>2</v>
      </c>
      <c r="B258" s="50">
        <v>4</v>
      </c>
      <c r="C258" s="50">
        <v>1</v>
      </c>
      <c r="D258" s="50">
        <v>2</v>
      </c>
      <c r="E258" s="50" t="s">
        <v>1460</v>
      </c>
      <c r="F258" s="55" t="s">
        <v>1650</v>
      </c>
      <c r="G258" s="52"/>
      <c r="H258" s="52"/>
      <c r="I258" s="52">
        <v>2100000</v>
      </c>
      <c r="J258" s="95">
        <f>SUBTOTAL(9,G258:I258)</f>
        <v>2100000</v>
      </c>
      <c r="K258" s="63">
        <f>IFERROR(J258/$J$18*100,"0.00")</f>
        <v>7.8346246950378815E-3</v>
      </c>
    </row>
    <row r="259" spans="1:11" ht="12.75">
      <c r="A259" s="57">
        <v>2</v>
      </c>
      <c r="B259" s="50">
        <v>4</v>
      </c>
      <c r="C259" s="50">
        <v>1</v>
      </c>
      <c r="D259" s="50">
        <v>2</v>
      </c>
      <c r="E259" s="50" t="s">
        <v>1462</v>
      </c>
      <c r="F259" s="55" t="s">
        <v>1651</v>
      </c>
      <c r="G259" s="52"/>
      <c r="H259" s="52"/>
      <c r="I259" s="52">
        <v>0</v>
      </c>
      <c r="J259" s="95">
        <f>SUBTOTAL(9,G259:I259)</f>
        <v>0</v>
      </c>
      <c r="K259" s="96">
        <f>IFERROR(J259/$J$18*100,"0.00")</f>
        <v>0</v>
      </c>
    </row>
    <row r="260" spans="1:11" ht="12.75">
      <c r="A260" s="60">
        <v>2</v>
      </c>
      <c r="B260" s="45">
        <v>4</v>
      </c>
      <c r="C260" s="45">
        <v>1</v>
      </c>
      <c r="D260" s="45">
        <v>5</v>
      </c>
      <c r="E260" s="45"/>
      <c r="F260" s="66" t="s">
        <v>1652</v>
      </c>
      <c r="G260" s="47">
        <f>+G261</f>
        <v>0</v>
      </c>
      <c r="H260" s="47">
        <f>+H261</f>
        <v>0</v>
      </c>
      <c r="I260" s="47">
        <v>0</v>
      </c>
      <c r="J260" s="47">
        <f>+J261</f>
        <v>0</v>
      </c>
      <c r="K260" s="48">
        <f>+K261</f>
        <v>0</v>
      </c>
    </row>
    <row r="261" spans="1:11" ht="12.75">
      <c r="A261" s="57">
        <v>2</v>
      </c>
      <c r="B261" s="50">
        <v>4</v>
      </c>
      <c r="C261" s="50">
        <v>1</v>
      </c>
      <c r="D261" s="50">
        <v>5</v>
      </c>
      <c r="E261" s="50" t="s">
        <v>1460</v>
      </c>
      <c r="F261" s="55" t="s">
        <v>1652</v>
      </c>
      <c r="G261" s="59"/>
      <c r="H261" s="59"/>
      <c r="I261" s="59">
        <v>0</v>
      </c>
      <c r="J261" s="95">
        <f>SUBTOTAL(9,G261:I261)</f>
        <v>0</v>
      </c>
      <c r="K261" s="96">
        <f>IFERROR(J261/$J$18*100,"0.00")</f>
        <v>0</v>
      </c>
    </row>
    <row r="262" spans="1:11" ht="12.75">
      <c r="A262" s="44">
        <v>2</v>
      </c>
      <c r="B262" s="45">
        <v>4</v>
      </c>
      <c r="C262" s="45">
        <v>1</v>
      </c>
      <c r="D262" s="45">
        <v>6</v>
      </c>
      <c r="E262" s="50"/>
      <c r="F262" s="66" t="s">
        <v>1653</v>
      </c>
      <c r="G262" s="62">
        <f>+G263</f>
        <v>0</v>
      </c>
      <c r="H262" s="62">
        <f>+H263</f>
        <v>0</v>
      </c>
      <c r="I262" s="62">
        <v>0</v>
      </c>
      <c r="J262" s="62">
        <f>+J263</f>
        <v>0</v>
      </c>
      <c r="K262" s="63">
        <f>+K263</f>
        <v>0</v>
      </c>
    </row>
    <row r="263" spans="1:11" ht="12.75">
      <c r="A263" s="57">
        <v>2</v>
      </c>
      <c r="B263" s="50">
        <v>4</v>
      </c>
      <c r="C263" s="50">
        <v>1</v>
      </c>
      <c r="D263" s="50">
        <v>6</v>
      </c>
      <c r="E263" s="50" t="s">
        <v>1460</v>
      </c>
      <c r="F263" s="55" t="s">
        <v>1654</v>
      </c>
      <c r="G263" s="59"/>
      <c r="H263" s="59"/>
      <c r="I263" s="59">
        <v>0</v>
      </c>
      <c r="J263" s="95">
        <f>SUBTOTAL(9,G263:I263)</f>
        <v>0</v>
      </c>
      <c r="K263" s="96">
        <f>IFERROR(J263/$J$18*100,"0.00")</f>
        <v>0</v>
      </c>
    </row>
    <row r="264" spans="1:11" ht="12.75">
      <c r="A264" s="39">
        <v>2</v>
      </c>
      <c r="B264" s="40">
        <v>4</v>
      </c>
      <c r="C264" s="40">
        <v>4</v>
      </c>
      <c r="D264" s="40"/>
      <c r="E264" s="40"/>
      <c r="F264" s="41" t="s">
        <v>1655</v>
      </c>
      <c r="G264" s="42">
        <f t="shared" ref="G264:K265" si="13">+G265</f>
        <v>0</v>
      </c>
      <c r="H264" s="42">
        <f t="shared" si="13"/>
        <v>0</v>
      </c>
      <c r="I264" s="42">
        <v>0</v>
      </c>
      <c r="J264" s="42">
        <f t="shared" si="13"/>
        <v>0</v>
      </c>
      <c r="K264" s="43">
        <f t="shared" si="13"/>
        <v>0</v>
      </c>
    </row>
    <row r="265" spans="1:11" ht="12.75">
      <c r="A265" s="56">
        <v>2</v>
      </c>
      <c r="B265" s="45">
        <v>4</v>
      </c>
      <c r="C265" s="45">
        <v>4</v>
      </c>
      <c r="D265" s="45">
        <v>1</v>
      </c>
      <c r="E265" s="45"/>
      <c r="F265" s="66" t="s">
        <v>1656</v>
      </c>
      <c r="G265" s="62">
        <f t="shared" si="13"/>
        <v>0</v>
      </c>
      <c r="H265" s="62">
        <f t="shared" si="13"/>
        <v>0</v>
      </c>
      <c r="I265" s="62">
        <v>0</v>
      </c>
      <c r="J265" s="62">
        <f t="shared" si="13"/>
        <v>0</v>
      </c>
      <c r="K265" s="96">
        <f t="shared" si="13"/>
        <v>0</v>
      </c>
    </row>
    <row r="266" spans="1:11" ht="22.5">
      <c r="A266" s="51">
        <v>2</v>
      </c>
      <c r="B266" s="50">
        <v>4</v>
      </c>
      <c r="C266" s="50">
        <v>4</v>
      </c>
      <c r="D266" s="50">
        <v>1</v>
      </c>
      <c r="E266" s="50" t="s">
        <v>1469</v>
      </c>
      <c r="F266" s="55" t="s">
        <v>1657</v>
      </c>
      <c r="G266" s="52"/>
      <c r="H266" s="52"/>
      <c r="I266" s="52">
        <v>0</v>
      </c>
      <c r="J266" s="95">
        <f>SUBTOTAL(9,G266:I266)</f>
        <v>0</v>
      </c>
      <c r="K266" s="96">
        <f>IFERROR(J266/$J$18*100,"0.00")</f>
        <v>0</v>
      </c>
    </row>
    <row r="267" spans="1:11" ht="12.75">
      <c r="A267" s="39">
        <v>2</v>
      </c>
      <c r="B267" s="40">
        <v>4</v>
      </c>
      <c r="C267" s="40">
        <v>9</v>
      </c>
      <c r="D267" s="40"/>
      <c r="E267" s="40"/>
      <c r="F267" s="41" t="s">
        <v>1658</v>
      </c>
      <c r="G267" s="42">
        <f>+G268+G270</f>
        <v>0</v>
      </c>
      <c r="H267" s="42">
        <f>+H268+H270</f>
        <v>0</v>
      </c>
      <c r="I267" s="42">
        <v>1780579.6099999996</v>
      </c>
      <c r="J267" s="42">
        <f>+J268+J270</f>
        <v>1780579.6099999996</v>
      </c>
      <c r="K267" s="42">
        <f>+K268+K270</f>
        <v>6.6429395161842469E-3</v>
      </c>
    </row>
    <row r="268" spans="1:11" ht="12.75">
      <c r="A268" s="60">
        <v>2</v>
      </c>
      <c r="B268" s="45">
        <v>4</v>
      </c>
      <c r="C268" s="45">
        <v>9</v>
      </c>
      <c r="D268" s="45">
        <v>1</v>
      </c>
      <c r="E268" s="45"/>
      <c r="F268" s="66" t="s">
        <v>1658</v>
      </c>
      <c r="G268" s="62">
        <f>+G269</f>
        <v>0</v>
      </c>
      <c r="H268" s="62">
        <f>+H269</f>
        <v>0</v>
      </c>
      <c r="I268" s="62">
        <v>0</v>
      </c>
      <c r="J268" s="62">
        <f>+J269</f>
        <v>0</v>
      </c>
      <c r="K268" s="63">
        <f>+K269</f>
        <v>0</v>
      </c>
    </row>
    <row r="269" spans="1:11" ht="12.75">
      <c r="A269" s="57">
        <v>2</v>
      </c>
      <c r="B269" s="50">
        <v>4</v>
      </c>
      <c r="C269" s="50">
        <v>9</v>
      </c>
      <c r="D269" s="50">
        <v>1</v>
      </c>
      <c r="E269" s="50" t="s">
        <v>1460</v>
      </c>
      <c r="F269" s="55" t="s">
        <v>1658</v>
      </c>
      <c r="G269" s="59"/>
      <c r="H269" s="59"/>
      <c r="I269" s="59">
        <v>0</v>
      </c>
      <c r="J269" s="95">
        <f>SUBTOTAL(9,G269:I269)</f>
        <v>0</v>
      </c>
      <c r="K269" s="96">
        <f>IFERROR(J269/$J$18*100,"0.00")</f>
        <v>0</v>
      </c>
    </row>
    <row r="270" spans="1:11" ht="12.75">
      <c r="A270" s="60">
        <v>2</v>
      </c>
      <c r="B270" s="45">
        <v>4</v>
      </c>
      <c r="C270" s="45">
        <v>9</v>
      </c>
      <c r="D270" s="45">
        <v>4</v>
      </c>
      <c r="E270" s="45"/>
      <c r="F270" s="66" t="s">
        <v>1659</v>
      </c>
      <c r="G270" s="62">
        <f>+G271</f>
        <v>0</v>
      </c>
      <c r="H270" s="62">
        <f>+H271</f>
        <v>0</v>
      </c>
      <c r="I270" s="62">
        <v>1780579.6099999996</v>
      </c>
      <c r="J270" s="62">
        <f>+J271</f>
        <v>1780579.6099999996</v>
      </c>
      <c r="K270" s="63">
        <f>+K271</f>
        <v>6.6429395161842469E-3</v>
      </c>
    </row>
    <row r="271" spans="1:11" ht="12.75">
      <c r="A271" s="49">
        <v>2</v>
      </c>
      <c r="B271" s="50">
        <v>4</v>
      </c>
      <c r="C271" s="50">
        <v>9</v>
      </c>
      <c r="D271" s="50">
        <v>4</v>
      </c>
      <c r="E271" s="50" t="s">
        <v>1460</v>
      </c>
      <c r="F271" s="55" t="s">
        <v>1659</v>
      </c>
      <c r="G271" s="59"/>
      <c r="H271" s="59"/>
      <c r="I271" s="59">
        <v>1780579.6099999996</v>
      </c>
      <c r="J271" s="95">
        <f>SUBTOTAL(9,G271:I271)</f>
        <v>1780579.6099999996</v>
      </c>
      <c r="K271" s="96">
        <f>IFERROR(J271/$J$18*100,"0.00")</f>
        <v>6.6429395161842469E-3</v>
      </c>
    </row>
    <row r="272" spans="1:11" ht="12.75">
      <c r="A272" s="33">
        <v>2</v>
      </c>
      <c r="B272" s="34">
        <v>6</v>
      </c>
      <c r="C272" s="35"/>
      <c r="D272" s="35"/>
      <c r="E272" s="35"/>
      <c r="F272" s="36" t="s">
        <v>1660</v>
      </c>
      <c r="G272" s="37">
        <f>+G273+G284+G291+G296+G303+G312+G315</f>
        <v>10750000</v>
      </c>
      <c r="H272" s="37">
        <f>+H273+H284+H291+H296+H303+H312+H315</f>
        <v>42750000</v>
      </c>
      <c r="I272" s="37">
        <v>996591579.6934545</v>
      </c>
      <c r="J272" s="37">
        <f>+J273+J284+J291+J296+J303+J312+J315</f>
        <v>1050091579.6934546</v>
      </c>
      <c r="K272" s="37">
        <f>+K273+K284+K291+K296+K303+K312+K315</f>
        <v>3.9176540106274658</v>
      </c>
    </row>
    <row r="273" spans="1:11" ht="12.75">
      <c r="A273" s="39">
        <v>2</v>
      </c>
      <c r="B273" s="40">
        <v>6</v>
      </c>
      <c r="C273" s="40">
        <v>1</v>
      </c>
      <c r="D273" s="40"/>
      <c r="E273" s="40"/>
      <c r="F273" s="41" t="s">
        <v>1661</v>
      </c>
      <c r="G273" s="42">
        <f>+G274+G276+G278+G280+G282</f>
        <v>5500000</v>
      </c>
      <c r="H273" s="42">
        <f>+H274+H276+H278+H280+H282</f>
        <v>16500000</v>
      </c>
      <c r="I273" s="42">
        <v>177012542.23480001</v>
      </c>
      <c r="J273" s="42">
        <f>+J274+J276+J278+J280+J282</f>
        <v>199012542.23480004</v>
      </c>
      <c r="K273" s="43">
        <f>+K274+K276+K278+K280+K282</f>
        <v>0.74247075143573027</v>
      </c>
    </row>
    <row r="274" spans="1:11" ht="12.75">
      <c r="A274" s="44">
        <v>2</v>
      </c>
      <c r="B274" s="45">
        <v>6</v>
      </c>
      <c r="C274" s="45">
        <v>1</v>
      </c>
      <c r="D274" s="45">
        <v>1</v>
      </c>
      <c r="E274" s="45"/>
      <c r="F274" s="56" t="s">
        <v>1662</v>
      </c>
      <c r="G274" s="62">
        <f>+G275</f>
        <v>2500000</v>
      </c>
      <c r="H274" s="62">
        <f>+H275</f>
        <v>7500000</v>
      </c>
      <c r="I274" s="62">
        <v>55668729.471800007</v>
      </c>
      <c r="J274" s="62">
        <f>+J275</f>
        <v>65668729.471800007</v>
      </c>
      <c r="K274" s="63">
        <f>+K275</f>
        <v>0.24499516648167916</v>
      </c>
    </row>
    <row r="275" spans="1:11" ht="12.75">
      <c r="A275" s="49">
        <v>2</v>
      </c>
      <c r="B275" s="50">
        <v>6</v>
      </c>
      <c r="C275" s="50">
        <v>1</v>
      </c>
      <c r="D275" s="50">
        <v>1</v>
      </c>
      <c r="E275" s="50" t="s">
        <v>1460</v>
      </c>
      <c r="F275" s="51" t="s">
        <v>1662</v>
      </c>
      <c r="G275" s="59">
        <v>2500000</v>
      </c>
      <c r="H275" s="59">
        <v>7500000</v>
      </c>
      <c r="I275" s="59">
        <v>55668729.471800007</v>
      </c>
      <c r="J275" s="95">
        <f>SUBTOTAL(9,G275:I275)</f>
        <v>65668729.471800007</v>
      </c>
      <c r="K275" s="96">
        <f>IFERROR(J275/$J$18*100,"0.00")</f>
        <v>0.24499516648167916</v>
      </c>
    </row>
    <row r="276" spans="1:11" ht="12.75">
      <c r="A276" s="44">
        <v>2</v>
      </c>
      <c r="B276" s="45">
        <v>6</v>
      </c>
      <c r="C276" s="45">
        <v>1</v>
      </c>
      <c r="D276" s="45">
        <v>2</v>
      </c>
      <c r="E276" s="45"/>
      <c r="F276" s="56" t="s">
        <v>1663</v>
      </c>
      <c r="G276" s="62">
        <f>+G277</f>
        <v>0</v>
      </c>
      <c r="H276" s="62">
        <f>+H277</f>
        <v>0</v>
      </c>
      <c r="I276" s="62">
        <v>15554477.49</v>
      </c>
      <c r="J276" s="62">
        <f>+J277</f>
        <v>15554477.49</v>
      </c>
      <c r="K276" s="63">
        <f>+K277</f>
        <v>5.803023498169755E-2</v>
      </c>
    </row>
    <row r="277" spans="1:11" ht="12.75">
      <c r="A277" s="49">
        <v>2</v>
      </c>
      <c r="B277" s="50">
        <v>6</v>
      </c>
      <c r="C277" s="50">
        <v>1</v>
      </c>
      <c r="D277" s="50">
        <v>2</v>
      </c>
      <c r="E277" s="50" t="s">
        <v>1460</v>
      </c>
      <c r="F277" s="55" t="s">
        <v>1663</v>
      </c>
      <c r="G277" s="59"/>
      <c r="H277" s="59"/>
      <c r="I277" s="59">
        <v>15554477.49</v>
      </c>
      <c r="J277" s="95">
        <f>SUBTOTAL(9,G277:I277)</f>
        <v>15554477.49</v>
      </c>
      <c r="K277" s="96">
        <f>IFERROR(J277/$J$18*100,"0.00")</f>
        <v>5.803023498169755E-2</v>
      </c>
    </row>
    <row r="278" spans="1:11" ht="12.75">
      <c r="A278" s="44">
        <v>2</v>
      </c>
      <c r="B278" s="45">
        <v>6</v>
      </c>
      <c r="C278" s="45">
        <v>1</v>
      </c>
      <c r="D278" s="45">
        <v>3</v>
      </c>
      <c r="E278" s="45"/>
      <c r="F278" s="66" t="s">
        <v>1664</v>
      </c>
      <c r="G278" s="62">
        <f>+G279</f>
        <v>2000000</v>
      </c>
      <c r="H278" s="62">
        <f>+H279</f>
        <v>6000000</v>
      </c>
      <c r="I278" s="62">
        <v>61370155.311000004</v>
      </c>
      <c r="J278" s="62">
        <f>+J279</f>
        <v>69370155.311000004</v>
      </c>
      <c r="K278" s="63">
        <f>+K279</f>
        <v>0.25880434852293993</v>
      </c>
    </row>
    <row r="279" spans="1:11" ht="12.75">
      <c r="A279" s="49">
        <v>2</v>
      </c>
      <c r="B279" s="50">
        <v>6</v>
      </c>
      <c r="C279" s="50">
        <v>1</v>
      </c>
      <c r="D279" s="50">
        <v>3</v>
      </c>
      <c r="E279" s="50" t="s">
        <v>1460</v>
      </c>
      <c r="F279" s="55" t="s">
        <v>1664</v>
      </c>
      <c r="G279" s="59">
        <v>2000000</v>
      </c>
      <c r="H279" s="59">
        <v>6000000</v>
      </c>
      <c r="I279" s="59">
        <v>61370155.311000004</v>
      </c>
      <c r="J279" s="95">
        <f>SUBTOTAL(9,G279:I279)</f>
        <v>69370155.311000004</v>
      </c>
      <c r="K279" s="96">
        <f>IFERROR(J279/$J$18*100,"0.00")</f>
        <v>0.25880434852293993</v>
      </c>
    </row>
    <row r="280" spans="1:11" ht="12.75">
      <c r="A280" s="44">
        <v>2</v>
      </c>
      <c r="B280" s="45">
        <v>6</v>
      </c>
      <c r="C280" s="45">
        <v>1</v>
      </c>
      <c r="D280" s="45">
        <v>4</v>
      </c>
      <c r="E280" s="45"/>
      <c r="F280" s="56" t="s">
        <v>1665</v>
      </c>
      <c r="G280" s="62">
        <f>+G281</f>
        <v>1000000</v>
      </c>
      <c r="H280" s="62">
        <f>+H281</f>
        <v>3000000</v>
      </c>
      <c r="I280" s="62">
        <v>34755213.281999998</v>
      </c>
      <c r="J280" s="62">
        <f>+J281</f>
        <v>38755213.281999998</v>
      </c>
      <c r="K280" s="63">
        <f>+K281</f>
        <v>0.14458692906696063</v>
      </c>
    </row>
    <row r="281" spans="1:11" ht="12.75">
      <c r="A281" s="49">
        <v>2</v>
      </c>
      <c r="B281" s="50">
        <v>6</v>
      </c>
      <c r="C281" s="50">
        <v>1</v>
      </c>
      <c r="D281" s="50">
        <v>4</v>
      </c>
      <c r="E281" s="50" t="s">
        <v>1460</v>
      </c>
      <c r="F281" s="55" t="s">
        <v>1665</v>
      </c>
      <c r="G281" s="59">
        <v>1000000</v>
      </c>
      <c r="H281" s="59">
        <v>3000000</v>
      </c>
      <c r="I281" s="59">
        <v>34755213.281999998</v>
      </c>
      <c r="J281" s="95">
        <f>SUBTOTAL(9,G281:I281)</f>
        <v>38755213.281999998</v>
      </c>
      <c r="K281" s="96">
        <f>IFERROR(J281/$J$18*100,"0.00")</f>
        <v>0.14458692906696063</v>
      </c>
    </row>
    <row r="282" spans="1:11" ht="12.75">
      <c r="A282" s="44">
        <v>2</v>
      </c>
      <c r="B282" s="45">
        <v>6</v>
      </c>
      <c r="C282" s="45">
        <v>1</v>
      </c>
      <c r="D282" s="45">
        <v>9</v>
      </c>
      <c r="E282" s="45"/>
      <c r="F282" s="56" t="s">
        <v>1666</v>
      </c>
      <c r="G282" s="62">
        <f>+G283</f>
        <v>0</v>
      </c>
      <c r="H282" s="62">
        <f>+H283</f>
        <v>0</v>
      </c>
      <c r="I282" s="62">
        <v>9663966.6799999997</v>
      </c>
      <c r="J282" s="62">
        <f>+J283</f>
        <v>9663966.6799999997</v>
      </c>
      <c r="K282" s="63">
        <f>+K283</f>
        <v>3.6054072382452972E-2</v>
      </c>
    </row>
    <row r="283" spans="1:11" ht="12.75">
      <c r="A283" s="49">
        <v>2</v>
      </c>
      <c r="B283" s="50">
        <v>6</v>
      </c>
      <c r="C283" s="50">
        <v>1</v>
      </c>
      <c r="D283" s="50">
        <v>9</v>
      </c>
      <c r="E283" s="50" t="s">
        <v>1460</v>
      </c>
      <c r="F283" s="55" t="s">
        <v>1666</v>
      </c>
      <c r="G283" s="59"/>
      <c r="H283" s="59"/>
      <c r="I283" s="59">
        <v>9663966.6799999997</v>
      </c>
      <c r="J283" s="95">
        <f>SUBTOTAL(9,G283:I283)</f>
        <v>9663966.6799999997</v>
      </c>
      <c r="K283" s="96">
        <f>IFERROR(J283/$J$18*100,"0.00")</f>
        <v>3.6054072382452972E-2</v>
      </c>
    </row>
    <row r="284" spans="1:11" ht="12.75">
      <c r="A284" s="39">
        <v>2</v>
      </c>
      <c r="B284" s="40">
        <v>6</v>
      </c>
      <c r="C284" s="40">
        <v>2</v>
      </c>
      <c r="D284" s="40"/>
      <c r="E284" s="40"/>
      <c r="F284" s="41" t="s">
        <v>1667</v>
      </c>
      <c r="G284" s="42">
        <f>+G285+G287+G289</f>
        <v>0</v>
      </c>
      <c r="H284" s="42">
        <f>+H285+H287+H289</f>
        <v>0</v>
      </c>
      <c r="I284" s="42">
        <v>52949729.233999997</v>
      </c>
      <c r="J284" s="42">
        <f>+J285+J287+J289</f>
        <v>52949729.233999997</v>
      </c>
      <c r="K284" s="42">
        <f>+K285+K287+K289</f>
        <v>0.19754345535822171</v>
      </c>
    </row>
    <row r="285" spans="1:11" ht="12.75">
      <c r="A285" s="44">
        <v>2</v>
      </c>
      <c r="B285" s="45">
        <v>6</v>
      </c>
      <c r="C285" s="45">
        <v>2</v>
      </c>
      <c r="D285" s="45">
        <v>1</v>
      </c>
      <c r="E285" s="45"/>
      <c r="F285" s="56" t="s">
        <v>1668</v>
      </c>
      <c r="G285" s="62">
        <f>+G286</f>
        <v>0</v>
      </c>
      <c r="H285" s="62">
        <f>+H286</f>
        <v>0</v>
      </c>
      <c r="I285" s="62">
        <v>7464099.8839999996</v>
      </c>
      <c r="J285" s="62">
        <f>+J286</f>
        <v>7464099.8839999996</v>
      </c>
      <c r="K285" s="63">
        <f>+K286</f>
        <v>2.7846867274959896E-2</v>
      </c>
    </row>
    <row r="286" spans="1:11" ht="12.75">
      <c r="A286" s="57">
        <v>2</v>
      </c>
      <c r="B286" s="50">
        <v>6</v>
      </c>
      <c r="C286" s="50">
        <v>2</v>
      </c>
      <c r="D286" s="50">
        <v>1</v>
      </c>
      <c r="E286" s="50" t="s">
        <v>1460</v>
      </c>
      <c r="F286" s="55" t="s">
        <v>1668</v>
      </c>
      <c r="G286" s="59"/>
      <c r="H286" s="59"/>
      <c r="I286" s="59">
        <v>7464099.8839999996</v>
      </c>
      <c r="J286" s="95">
        <f>SUBTOTAL(9,G286:I286)</f>
        <v>7464099.8839999996</v>
      </c>
      <c r="K286" s="96">
        <f>IFERROR(J286/$J$18*100,"0.00")</f>
        <v>2.7846867274959896E-2</v>
      </c>
    </row>
    <row r="287" spans="1:11" ht="12.75">
      <c r="A287" s="44">
        <v>2</v>
      </c>
      <c r="B287" s="45">
        <v>6</v>
      </c>
      <c r="C287" s="45">
        <v>2</v>
      </c>
      <c r="D287" s="45">
        <v>3</v>
      </c>
      <c r="E287" s="45"/>
      <c r="F287" s="56" t="s">
        <v>1669</v>
      </c>
      <c r="G287" s="62">
        <f>+G288</f>
        <v>0</v>
      </c>
      <c r="H287" s="62">
        <f>+H288</f>
        <v>0</v>
      </c>
      <c r="I287" s="62">
        <v>36098289.350000001</v>
      </c>
      <c r="J287" s="62">
        <f>+J288</f>
        <v>36098289.350000001</v>
      </c>
      <c r="K287" s="63">
        <f>+K288</f>
        <v>0.13467454723339664</v>
      </c>
    </row>
    <row r="288" spans="1:11" ht="12.75">
      <c r="A288" s="57">
        <v>2</v>
      </c>
      <c r="B288" s="50">
        <v>6</v>
      </c>
      <c r="C288" s="50">
        <v>2</v>
      </c>
      <c r="D288" s="50">
        <v>3</v>
      </c>
      <c r="E288" s="50" t="s">
        <v>1460</v>
      </c>
      <c r="F288" s="55" t="s">
        <v>1669</v>
      </c>
      <c r="G288" s="59"/>
      <c r="H288" s="59"/>
      <c r="I288" s="59">
        <v>36098289.350000001</v>
      </c>
      <c r="J288" s="95">
        <f>SUBTOTAL(9,G288:I288)</f>
        <v>36098289.350000001</v>
      </c>
      <c r="K288" s="96">
        <f>IFERROR(J288/$J$18*100,"0.00")</f>
        <v>0.13467454723339664</v>
      </c>
    </row>
    <row r="289" spans="1:11" ht="12.75">
      <c r="A289" s="44">
        <v>2</v>
      </c>
      <c r="B289" s="45">
        <v>6</v>
      </c>
      <c r="C289" s="45">
        <v>2</v>
      </c>
      <c r="D289" s="45">
        <v>4</v>
      </c>
      <c r="E289" s="45"/>
      <c r="F289" s="56" t="s">
        <v>1670</v>
      </c>
      <c r="G289" s="62">
        <f>+G290</f>
        <v>0</v>
      </c>
      <c r="H289" s="62">
        <f>+H290</f>
        <v>0</v>
      </c>
      <c r="I289" s="62">
        <v>9387340</v>
      </c>
      <c r="J289" s="62">
        <f>+J290</f>
        <v>9387340</v>
      </c>
      <c r="K289" s="63">
        <f>+K290</f>
        <v>3.5022040849865196E-2</v>
      </c>
    </row>
    <row r="290" spans="1:11" ht="12.75">
      <c r="A290" s="57">
        <v>2</v>
      </c>
      <c r="B290" s="50">
        <v>6</v>
      </c>
      <c r="C290" s="50">
        <v>2</v>
      </c>
      <c r="D290" s="50">
        <v>4</v>
      </c>
      <c r="E290" s="50" t="s">
        <v>1460</v>
      </c>
      <c r="F290" s="51" t="s">
        <v>1670</v>
      </c>
      <c r="G290" s="59"/>
      <c r="H290" s="59"/>
      <c r="I290" s="59">
        <v>9387340</v>
      </c>
      <c r="J290" s="95">
        <f>SUBTOTAL(9,G290:I290)</f>
        <v>9387340</v>
      </c>
      <c r="K290" s="96">
        <f>IFERROR(J290/$J$18*100,"0.00")</f>
        <v>3.5022040849865196E-2</v>
      </c>
    </row>
    <row r="291" spans="1:11" ht="12.75">
      <c r="A291" s="39">
        <v>2</v>
      </c>
      <c r="B291" s="40">
        <v>6</v>
      </c>
      <c r="C291" s="40">
        <v>3</v>
      </c>
      <c r="D291" s="40"/>
      <c r="E291" s="40"/>
      <c r="F291" s="41" t="s">
        <v>1671</v>
      </c>
      <c r="G291" s="42">
        <f>+G292+G294</f>
        <v>0</v>
      </c>
      <c r="H291" s="42">
        <f>+H292+H294</f>
        <v>10500000</v>
      </c>
      <c r="I291" s="42">
        <v>569146828.49849987</v>
      </c>
      <c r="J291" s="42">
        <f>+J292+J294</f>
        <v>579646828.49849999</v>
      </c>
      <c r="K291" s="42">
        <f>+K292+K294</f>
        <v>2.1625311223593977</v>
      </c>
    </row>
    <row r="292" spans="1:11" ht="12.75">
      <c r="A292" s="60">
        <v>2</v>
      </c>
      <c r="B292" s="45">
        <v>6</v>
      </c>
      <c r="C292" s="45">
        <v>3</v>
      </c>
      <c r="D292" s="45">
        <v>1</v>
      </c>
      <c r="E292" s="45"/>
      <c r="F292" s="66" t="s">
        <v>1672</v>
      </c>
      <c r="G292" s="62">
        <f>+G293</f>
        <v>0</v>
      </c>
      <c r="H292" s="62">
        <f>+H293</f>
        <v>10500000</v>
      </c>
      <c r="I292" s="62">
        <v>471961729.76849991</v>
      </c>
      <c r="J292" s="62">
        <f>+J293</f>
        <v>482461729.76849997</v>
      </c>
      <c r="K292" s="63">
        <f>+K293</f>
        <v>1.7999555154547537</v>
      </c>
    </row>
    <row r="293" spans="1:11" ht="12.75">
      <c r="A293" s="49">
        <v>2</v>
      </c>
      <c r="B293" s="50">
        <v>6</v>
      </c>
      <c r="C293" s="50">
        <v>3</v>
      </c>
      <c r="D293" s="50">
        <v>1</v>
      </c>
      <c r="E293" s="50" t="s">
        <v>1460</v>
      </c>
      <c r="F293" s="51" t="s">
        <v>1672</v>
      </c>
      <c r="G293" s="59"/>
      <c r="H293" s="59">
        <v>10500000</v>
      </c>
      <c r="I293" s="59">
        <v>471961729.76849997</v>
      </c>
      <c r="J293" s="95">
        <f>SUBTOTAL(9,G293:I293)</f>
        <v>482461729.76849997</v>
      </c>
      <c r="K293" s="96">
        <f>IFERROR(J293/$J$18*100,"0.00")</f>
        <v>1.7999555154547537</v>
      </c>
    </row>
    <row r="294" spans="1:11" ht="12.75">
      <c r="A294" s="44">
        <v>2</v>
      </c>
      <c r="B294" s="45">
        <v>6</v>
      </c>
      <c r="C294" s="45">
        <v>3</v>
      </c>
      <c r="D294" s="45">
        <v>2</v>
      </c>
      <c r="E294" s="45"/>
      <c r="F294" s="56" t="s">
        <v>1673</v>
      </c>
      <c r="G294" s="62">
        <f>+G295</f>
        <v>0</v>
      </c>
      <c r="H294" s="62">
        <f>+H295</f>
        <v>0</v>
      </c>
      <c r="I294" s="62">
        <v>97185098.729999989</v>
      </c>
      <c r="J294" s="62">
        <f>+J295</f>
        <v>97185098.729999989</v>
      </c>
      <c r="K294" s="63">
        <f>+K295</f>
        <v>0.36257560690464408</v>
      </c>
    </row>
    <row r="295" spans="1:11" ht="12.75">
      <c r="A295" s="57">
        <v>2</v>
      </c>
      <c r="B295" s="50">
        <v>6</v>
      </c>
      <c r="C295" s="50">
        <v>3</v>
      </c>
      <c r="D295" s="50">
        <v>2</v>
      </c>
      <c r="E295" s="50" t="s">
        <v>1460</v>
      </c>
      <c r="F295" s="55" t="s">
        <v>1673</v>
      </c>
      <c r="G295" s="59"/>
      <c r="H295" s="59"/>
      <c r="I295" s="59">
        <v>97185098.729999989</v>
      </c>
      <c r="J295" s="95">
        <f>SUBTOTAL(9,G295:I295)</f>
        <v>97185098.729999989</v>
      </c>
      <c r="K295" s="96">
        <f>IFERROR(J295/$J$18*100,"0.00")</f>
        <v>0.36257560690464408</v>
      </c>
    </row>
    <row r="296" spans="1:11" ht="12.75">
      <c r="A296" s="39">
        <v>2</v>
      </c>
      <c r="B296" s="40">
        <v>6</v>
      </c>
      <c r="C296" s="40">
        <v>4</v>
      </c>
      <c r="D296" s="40"/>
      <c r="E296" s="40"/>
      <c r="F296" s="41" t="s">
        <v>1674</v>
      </c>
      <c r="G296" s="42">
        <f>+G297+G299+G301</f>
        <v>3750000</v>
      </c>
      <c r="H296" s="42">
        <f>+H297+H299+H301</f>
        <v>11250000</v>
      </c>
      <c r="I296" s="42">
        <v>61036240.126154542</v>
      </c>
      <c r="J296" s="42">
        <f>+J297+J299+J301</f>
        <v>76036240.126154542</v>
      </c>
      <c r="K296" s="43">
        <f>+K297+K299+K301</f>
        <v>0.28367400219533367</v>
      </c>
    </row>
    <row r="297" spans="1:11" ht="12.75">
      <c r="A297" s="44">
        <v>2</v>
      </c>
      <c r="B297" s="45">
        <v>6</v>
      </c>
      <c r="C297" s="45">
        <v>4</v>
      </c>
      <c r="D297" s="45">
        <v>1</v>
      </c>
      <c r="E297" s="45"/>
      <c r="F297" s="56" t="s">
        <v>1675</v>
      </c>
      <c r="G297" s="62">
        <f>+G298</f>
        <v>3750000</v>
      </c>
      <c r="H297" s="62">
        <f>+H298</f>
        <v>11250000</v>
      </c>
      <c r="I297" s="62">
        <v>47973981.926154546</v>
      </c>
      <c r="J297" s="62">
        <f>+J298</f>
        <v>62973981.926154546</v>
      </c>
      <c r="K297" s="63">
        <f>+K298</f>
        <v>0.23494167330643792</v>
      </c>
    </row>
    <row r="298" spans="1:11" ht="12.75">
      <c r="A298" s="57">
        <v>2</v>
      </c>
      <c r="B298" s="50">
        <v>6</v>
      </c>
      <c r="C298" s="50">
        <v>4</v>
      </c>
      <c r="D298" s="50">
        <v>1</v>
      </c>
      <c r="E298" s="50" t="s">
        <v>1460</v>
      </c>
      <c r="F298" s="55" t="s">
        <v>1675</v>
      </c>
      <c r="G298" s="59">
        <v>3750000</v>
      </c>
      <c r="H298" s="59">
        <v>11250000</v>
      </c>
      <c r="I298" s="59">
        <v>47973981.926154546</v>
      </c>
      <c r="J298" s="95">
        <f>SUBTOTAL(9,G298:I298)</f>
        <v>62973981.926154546</v>
      </c>
      <c r="K298" s="96">
        <f>IFERROR(J298/$J$18*100,"0.00")</f>
        <v>0.23494167330643792</v>
      </c>
    </row>
    <row r="299" spans="1:11" ht="12.75">
      <c r="A299" s="44">
        <v>2</v>
      </c>
      <c r="B299" s="45">
        <v>6</v>
      </c>
      <c r="C299" s="45">
        <v>4</v>
      </c>
      <c r="D299" s="45">
        <v>2</v>
      </c>
      <c r="E299" s="45"/>
      <c r="F299" s="56" t="s">
        <v>1676</v>
      </c>
      <c r="G299" s="62">
        <f>+G300</f>
        <v>0</v>
      </c>
      <c r="H299" s="62">
        <f>+H300</f>
        <v>0</v>
      </c>
      <c r="I299" s="62">
        <v>0</v>
      </c>
      <c r="J299" s="62">
        <f>+J300</f>
        <v>0</v>
      </c>
      <c r="K299" s="63">
        <f>+K300</f>
        <v>0</v>
      </c>
    </row>
    <row r="300" spans="1:11" ht="12.75">
      <c r="A300" s="57">
        <v>2</v>
      </c>
      <c r="B300" s="50">
        <v>6</v>
      </c>
      <c r="C300" s="50">
        <v>4</v>
      </c>
      <c r="D300" s="50">
        <v>2</v>
      </c>
      <c r="E300" s="50" t="s">
        <v>1460</v>
      </c>
      <c r="F300" s="55" t="s">
        <v>1676</v>
      </c>
      <c r="G300" s="59"/>
      <c r="H300" s="59"/>
      <c r="I300" s="59">
        <v>0</v>
      </c>
      <c r="J300" s="95">
        <f>SUBTOTAL(9,G300:I300)</f>
        <v>0</v>
      </c>
      <c r="K300" s="96">
        <f>IFERROR(J300/$J$18*100,"0.00")</f>
        <v>0</v>
      </c>
    </row>
    <row r="301" spans="1:11" ht="12.75">
      <c r="A301" s="44">
        <v>2</v>
      </c>
      <c r="B301" s="45">
        <v>6</v>
      </c>
      <c r="C301" s="45">
        <v>4</v>
      </c>
      <c r="D301" s="45">
        <v>8</v>
      </c>
      <c r="E301" s="45"/>
      <c r="F301" s="56" t="s">
        <v>1677</v>
      </c>
      <c r="G301" s="62">
        <f>+G302</f>
        <v>0</v>
      </c>
      <c r="H301" s="62">
        <f>+H302</f>
        <v>0</v>
      </c>
      <c r="I301" s="62">
        <v>13062258.199999999</v>
      </c>
      <c r="J301" s="62">
        <f>+J302</f>
        <v>13062258.199999999</v>
      </c>
      <c r="K301" s="63">
        <f>+K302</f>
        <v>4.873232888889574E-2</v>
      </c>
    </row>
    <row r="302" spans="1:11" ht="12.75">
      <c r="A302" s="57">
        <v>2</v>
      </c>
      <c r="B302" s="50">
        <v>6</v>
      </c>
      <c r="C302" s="50">
        <v>4</v>
      </c>
      <c r="D302" s="50">
        <v>8</v>
      </c>
      <c r="E302" s="50" t="s">
        <v>1460</v>
      </c>
      <c r="F302" s="55" t="s">
        <v>1677</v>
      </c>
      <c r="G302" s="59"/>
      <c r="H302" s="59"/>
      <c r="I302" s="59">
        <v>13062258.199999999</v>
      </c>
      <c r="J302" s="95">
        <f>SUBTOTAL(9,G302:I302)</f>
        <v>13062258.199999999</v>
      </c>
      <c r="K302" s="96">
        <f>IFERROR(J302/$J$18*100,"0.00")</f>
        <v>4.873232888889574E-2</v>
      </c>
    </row>
    <row r="303" spans="1:11" ht="12.75">
      <c r="A303" s="39">
        <v>2</v>
      </c>
      <c r="B303" s="40">
        <v>6</v>
      </c>
      <c r="C303" s="40">
        <v>5</v>
      </c>
      <c r="D303" s="40"/>
      <c r="E303" s="40"/>
      <c r="F303" s="41" t="s">
        <v>1678</v>
      </c>
      <c r="G303" s="42">
        <f>+G304+G306+G308+G310</f>
        <v>1500000</v>
      </c>
      <c r="H303" s="42">
        <f>+H304+H306+H308+H310</f>
        <v>4500000</v>
      </c>
      <c r="I303" s="42">
        <v>99734308.900000021</v>
      </c>
      <c r="J303" s="42">
        <f>+J304+J306+J308+J310</f>
        <v>105734308.90000002</v>
      </c>
      <c r="K303" s="42">
        <f>+K304+K306+K308+K310</f>
        <v>0.39447077505747802</v>
      </c>
    </row>
    <row r="304" spans="1:11" ht="12.75">
      <c r="A304" s="44">
        <v>2</v>
      </c>
      <c r="B304" s="45">
        <v>6</v>
      </c>
      <c r="C304" s="45">
        <v>5</v>
      </c>
      <c r="D304" s="45">
        <v>2</v>
      </c>
      <c r="E304" s="45"/>
      <c r="F304" s="56" t="s">
        <v>1679</v>
      </c>
      <c r="G304" s="62">
        <f>+G305</f>
        <v>0</v>
      </c>
      <c r="H304" s="62">
        <f>+H305</f>
        <v>0</v>
      </c>
      <c r="I304" s="62">
        <v>39828313.730000004</v>
      </c>
      <c r="J304" s="62">
        <f>+J305</f>
        <v>39828313.730000004</v>
      </c>
      <c r="K304" s="63">
        <f>+K305</f>
        <v>0.1485904239575116</v>
      </c>
    </row>
    <row r="305" spans="1:11" ht="12.75">
      <c r="A305" s="49">
        <v>2</v>
      </c>
      <c r="B305" s="50">
        <v>6</v>
      </c>
      <c r="C305" s="50">
        <v>5</v>
      </c>
      <c r="D305" s="50">
        <v>2</v>
      </c>
      <c r="E305" s="50" t="s">
        <v>1460</v>
      </c>
      <c r="F305" s="55" t="s">
        <v>1679</v>
      </c>
      <c r="G305" s="59"/>
      <c r="H305" s="59"/>
      <c r="I305" s="59">
        <v>39828313.730000004</v>
      </c>
      <c r="J305" s="95">
        <f>SUBTOTAL(9,G305:I305)</f>
        <v>39828313.730000004</v>
      </c>
      <c r="K305" s="96">
        <f>IFERROR(J305/$J$18*100,"0.00")</f>
        <v>0.1485904239575116</v>
      </c>
    </row>
    <row r="306" spans="1:11" ht="12.75">
      <c r="A306" s="44">
        <v>2</v>
      </c>
      <c r="B306" s="45">
        <v>6</v>
      </c>
      <c r="C306" s="45">
        <v>5</v>
      </c>
      <c r="D306" s="45">
        <v>4</v>
      </c>
      <c r="E306" s="45"/>
      <c r="F306" s="56" t="s">
        <v>1680</v>
      </c>
      <c r="G306" s="62">
        <f>+G307</f>
        <v>1500000</v>
      </c>
      <c r="H306" s="62">
        <f>+H307</f>
        <v>4500000</v>
      </c>
      <c r="I306" s="62">
        <v>27110448.330000009</v>
      </c>
      <c r="J306" s="62">
        <f>+J307</f>
        <v>33110448.330000009</v>
      </c>
      <c r="K306" s="63">
        <f>+K307</f>
        <v>0.12352758864285422</v>
      </c>
    </row>
    <row r="307" spans="1:11" ht="12.75">
      <c r="A307" s="49">
        <v>2</v>
      </c>
      <c r="B307" s="50">
        <v>6</v>
      </c>
      <c r="C307" s="50">
        <v>5</v>
      </c>
      <c r="D307" s="50">
        <v>4</v>
      </c>
      <c r="E307" s="50" t="s">
        <v>1460</v>
      </c>
      <c r="F307" s="55" t="s">
        <v>1680</v>
      </c>
      <c r="G307" s="59">
        <v>1500000</v>
      </c>
      <c r="H307" s="59">
        <v>4500000</v>
      </c>
      <c r="I307" s="59">
        <v>27110448.330000009</v>
      </c>
      <c r="J307" s="95">
        <f>SUBTOTAL(9,G307:I307)</f>
        <v>33110448.330000009</v>
      </c>
      <c r="K307" s="96">
        <f>IFERROR(J307/$J$18*100,"0.00")</f>
        <v>0.12352758864285422</v>
      </c>
    </row>
    <row r="308" spans="1:11" ht="12.75">
      <c r="A308" s="44">
        <v>2</v>
      </c>
      <c r="B308" s="45">
        <v>6</v>
      </c>
      <c r="C308" s="45">
        <v>5</v>
      </c>
      <c r="D308" s="45">
        <v>5</v>
      </c>
      <c r="E308" s="45"/>
      <c r="F308" s="56" t="s">
        <v>1681</v>
      </c>
      <c r="G308" s="62">
        <f>+G309</f>
        <v>0</v>
      </c>
      <c r="H308" s="62">
        <f>+H309</f>
        <v>0</v>
      </c>
      <c r="I308" s="62">
        <v>5842142.9000000004</v>
      </c>
      <c r="J308" s="62">
        <f>+J309</f>
        <v>5842142.9000000004</v>
      </c>
      <c r="K308" s="63">
        <f>+K309</f>
        <v>2.1795712874419157E-2</v>
      </c>
    </row>
    <row r="309" spans="1:11" ht="12.75">
      <c r="A309" s="49">
        <v>2</v>
      </c>
      <c r="B309" s="50">
        <v>6</v>
      </c>
      <c r="C309" s="50">
        <v>5</v>
      </c>
      <c r="D309" s="50">
        <v>5</v>
      </c>
      <c r="E309" s="50" t="s">
        <v>1460</v>
      </c>
      <c r="F309" s="55" t="s">
        <v>1681</v>
      </c>
      <c r="G309" s="59"/>
      <c r="H309" s="59"/>
      <c r="I309" s="59">
        <v>5842142.9000000004</v>
      </c>
      <c r="J309" s="95">
        <f>SUBTOTAL(9,G309:I309)</f>
        <v>5842142.9000000004</v>
      </c>
      <c r="K309" s="96">
        <f>IFERROR(J309/$J$18*100,"0.00")</f>
        <v>2.1795712874419157E-2</v>
      </c>
    </row>
    <row r="310" spans="1:11" ht="12.75">
      <c r="A310" s="44">
        <v>2</v>
      </c>
      <c r="B310" s="45">
        <v>6</v>
      </c>
      <c r="C310" s="45">
        <v>5</v>
      </c>
      <c r="D310" s="45">
        <v>6</v>
      </c>
      <c r="E310" s="45"/>
      <c r="F310" s="56" t="s">
        <v>1682</v>
      </c>
      <c r="G310" s="62">
        <f>+G311</f>
        <v>0</v>
      </c>
      <c r="H310" s="62">
        <f>+H311</f>
        <v>0</v>
      </c>
      <c r="I310" s="62">
        <v>26953403.940000001</v>
      </c>
      <c r="J310" s="62">
        <f>+J311</f>
        <v>26953403.940000001</v>
      </c>
      <c r="K310" s="63">
        <f>+K311</f>
        <v>0.10055704958269301</v>
      </c>
    </row>
    <row r="311" spans="1:11" ht="12.75">
      <c r="A311" s="49">
        <v>2</v>
      </c>
      <c r="B311" s="50">
        <v>6</v>
      </c>
      <c r="C311" s="50">
        <v>5</v>
      </c>
      <c r="D311" s="50">
        <v>6</v>
      </c>
      <c r="E311" s="50" t="s">
        <v>1460</v>
      </c>
      <c r="F311" s="55" t="s">
        <v>1682</v>
      </c>
      <c r="G311" s="59"/>
      <c r="H311" s="59"/>
      <c r="I311" s="59">
        <v>26953403.940000001</v>
      </c>
      <c r="J311" s="95">
        <f>SUBTOTAL(9,G311:I311)</f>
        <v>26953403.940000001</v>
      </c>
      <c r="K311" s="96">
        <f>IFERROR(J311/$J$18*100,"0.00")</f>
        <v>0.10055704958269301</v>
      </c>
    </row>
    <row r="312" spans="1:11" ht="12.75">
      <c r="A312" s="39">
        <v>2</v>
      </c>
      <c r="B312" s="40">
        <v>6</v>
      </c>
      <c r="C312" s="40">
        <v>6</v>
      </c>
      <c r="D312" s="40"/>
      <c r="E312" s="40"/>
      <c r="F312" s="41" t="s">
        <v>1683</v>
      </c>
      <c r="G312" s="42">
        <f t="shared" ref="G312:K313" si="14">+G313</f>
        <v>0</v>
      </c>
      <c r="H312" s="42">
        <f t="shared" si="14"/>
        <v>0</v>
      </c>
      <c r="I312" s="42">
        <v>5458814.6999999993</v>
      </c>
      <c r="J312" s="42">
        <f t="shared" si="14"/>
        <v>5458814.6999999993</v>
      </c>
      <c r="K312" s="43">
        <f t="shared" si="14"/>
        <v>2.0365602121074189E-2</v>
      </c>
    </row>
    <row r="313" spans="1:11" ht="12.75">
      <c r="A313" s="44">
        <v>2</v>
      </c>
      <c r="B313" s="45">
        <v>6</v>
      </c>
      <c r="C313" s="45">
        <v>6</v>
      </c>
      <c r="D313" s="45">
        <v>1</v>
      </c>
      <c r="E313" s="45"/>
      <c r="F313" s="66" t="s">
        <v>1714</v>
      </c>
      <c r="G313" s="47">
        <f t="shared" si="14"/>
        <v>0</v>
      </c>
      <c r="H313" s="47">
        <f t="shared" si="14"/>
        <v>0</v>
      </c>
      <c r="I313" s="47">
        <v>5458814.6999999993</v>
      </c>
      <c r="J313" s="47">
        <f t="shared" si="14"/>
        <v>5458814.6999999993</v>
      </c>
      <c r="K313" s="48">
        <f t="shared" si="14"/>
        <v>2.0365602121074189E-2</v>
      </c>
    </row>
    <row r="314" spans="1:11" ht="12.75">
      <c r="A314" s="49">
        <v>2</v>
      </c>
      <c r="B314" s="50">
        <v>6</v>
      </c>
      <c r="C314" s="50">
        <v>6</v>
      </c>
      <c r="D314" s="50">
        <v>1</v>
      </c>
      <c r="E314" s="50" t="s">
        <v>1460</v>
      </c>
      <c r="F314" s="55" t="s">
        <v>1714</v>
      </c>
      <c r="G314" s="59"/>
      <c r="H314" s="59"/>
      <c r="I314" s="59">
        <v>5458814.6999999993</v>
      </c>
      <c r="J314" s="95">
        <f>SUBTOTAL(9,G314:I314)</f>
        <v>5458814.6999999993</v>
      </c>
      <c r="K314" s="96">
        <f>IFERROR(J314/$J$18*100,"0.00")</f>
        <v>2.0365602121074189E-2</v>
      </c>
    </row>
    <row r="315" spans="1:11" ht="12.75">
      <c r="A315" s="39">
        <v>2</v>
      </c>
      <c r="B315" s="40">
        <v>6</v>
      </c>
      <c r="C315" s="40">
        <v>8</v>
      </c>
      <c r="D315" s="40"/>
      <c r="E315" s="40"/>
      <c r="F315" s="41" t="s">
        <v>1685</v>
      </c>
      <c r="G315" s="42">
        <f>+G316+G319+G321+G323</f>
        <v>0</v>
      </c>
      <c r="H315" s="42">
        <f>+H316+H319+H321+H323</f>
        <v>0</v>
      </c>
      <c r="I315" s="42">
        <v>31253116</v>
      </c>
      <c r="J315" s="42">
        <f>+J316+J319+J321+J323</f>
        <v>31253116</v>
      </c>
      <c r="K315" s="42">
        <f>+K316+K319+K321+K323</f>
        <v>0.11659830210023026</v>
      </c>
    </row>
    <row r="316" spans="1:11" ht="12.75">
      <c r="A316" s="44">
        <v>2</v>
      </c>
      <c r="B316" s="45">
        <v>6</v>
      </c>
      <c r="C316" s="45">
        <v>8</v>
      </c>
      <c r="D316" s="45">
        <v>3</v>
      </c>
      <c r="E316" s="45"/>
      <c r="F316" s="56" t="s">
        <v>1686</v>
      </c>
      <c r="G316" s="62">
        <f>+G317+G318</f>
        <v>0</v>
      </c>
      <c r="H316" s="62">
        <f>+H317+H318</f>
        <v>0</v>
      </c>
      <c r="I316" s="62">
        <v>21941556</v>
      </c>
      <c r="J316" s="62">
        <f>+J317+J318</f>
        <v>21941556</v>
      </c>
      <c r="K316" s="63">
        <f>+K317+K318</f>
        <v>8.1858979278646007E-2</v>
      </c>
    </row>
    <row r="317" spans="1:11" ht="12.75">
      <c r="A317" s="57">
        <v>2</v>
      </c>
      <c r="B317" s="50">
        <v>6</v>
      </c>
      <c r="C317" s="50">
        <v>8</v>
      </c>
      <c r="D317" s="50">
        <v>3</v>
      </c>
      <c r="E317" s="50" t="s">
        <v>1460</v>
      </c>
      <c r="F317" s="55" t="s">
        <v>1687</v>
      </c>
      <c r="G317" s="52"/>
      <c r="H317" s="52"/>
      <c r="I317" s="52">
        <v>20917209</v>
      </c>
      <c r="J317" s="95">
        <f>SUBTOTAL(9,G317:I317)</f>
        <v>20917209</v>
      </c>
      <c r="K317" s="96">
        <f>IFERROR(J317/$J$18*100,"0.00")</f>
        <v>7.8037372467937446E-2</v>
      </c>
    </row>
    <row r="318" spans="1:11" ht="12.75">
      <c r="A318" s="57">
        <v>2</v>
      </c>
      <c r="B318" s="50">
        <v>6</v>
      </c>
      <c r="C318" s="50">
        <v>8</v>
      </c>
      <c r="D318" s="50">
        <v>3</v>
      </c>
      <c r="E318" s="50" t="s">
        <v>1462</v>
      </c>
      <c r="F318" s="55" t="s">
        <v>1688</v>
      </c>
      <c r="G318" s="59"/>
      <c r="H318" s="59"/>
      <c r="I318" s="59">
        <v>1024347</v>
      </c>
      <c r="J318" s="95">
        <f>SUBTOTAL(9,G318:I318)</f>
        <v>1024347</v>
      </c>
      <c r="K318" s="96">
        <f>IFERROR(J318/$J$18*100,"0.00")</f>
        <v>3.8216068107085567E-3</v>
      </c>
    </row>
    <row r="319" spans="1:11" ht="12.75">
      <c r="A319" s="44">
        <v>2</v>
      </c>
      <c r="B319" s="45">
        <v>6</v>
      </c>
      <c r="C319" s="45">
        <v>8</v>
      </c>
      <c r="D319" s="45">
        <v>5</v>
      </c>
      <c r="E319" s="45"/>
      <c r="F319" s="56" t="s">
        <v>1689</v>
      </c>
      <c r="G319" s="62">
        <f>+G320</f>
        <v>0</v>
      </c>
      <c r="H319" s="62">
        <f>+H320</f>
        <v>0</v>
      </c>
      <c r="I319" s="62">
        <v>0</v>
      </c>
      <c r="J319" s="62">
        <f>+J320</f>
        <v>0</v>
      </c>
      <c r="K319" s="63">
        <f>+K320</f>
        <v>0</v>
      </c>
    </row>
    <row r="320" spans="1:11" ht="12.75">
      <c r="A320" s="57">
        <v>2</v>
      </c>
      <c r="B320" s="50">
        <v>6</v>
      </c>
      <c r="C320" s="50">
        <v>8</v>
      </c>
      <c r="D320" s="50">
        <v>5</v>
      </c>
      <c r="E320" s="50" t="s">
        <v>1460</v>
      </c>
      <c r="F320" s="55" t="s">
        <v>1689</v>
      </c>
      <c r="G320" s="59"/>
      <c r="H320" s="59"/>
      <c r="I320" s="59">
        <v>0</v>
      </c>
      <c r="J320" s="95">
        <f>SUBTOTAL(9,G320:I320)</f>
        <v>0</v>
      </c>
      <c r="K320" s="96">
        <f>IFERROR(J320/$J$18*100,"0.00")</f>
        <v>0</v>
      </c>
    </row>
    <row r="321" spans="1:11" ht="12.75">
      <c r="A321" s="44">
        <v>2</v>
      </c>
      <c r="B321" s="45">
        <v>6</v>
      </c>
      <c r="C321" s="45">
        <v>8</v>
      </c>
      <c r="D321" s="45">
        <v>8</v>
      </c>
      <c r="E321" s="45"/>
      <c r="F321" s="66" t="s">
        <v>1690</v>
      </c>
      <c r="G321" s="62">
        <f>+G322</f>
        <v>0</v>
      </c>
      <c r="H321" s="62">
        <f>+H322</f>
        <v>0</v>
      </c>
      <c r="I321" s="62">
        <v>6833600</v>
      </c>
      <c r="J321" s="62">
        <f>+J322</f>
        <v>6833600</v>
      </c>
      <c r="K321" s="63">
        <f>+K322</f>
        <v>2.5494614912386131E-2</v>
      </c>
    </row>
    <row r="322" spans="1:11" ht="12.75">
      <c r="A322" s="57">
        <v>2</v>
      </c>
      <c r="B322" s="50">
        <v>6</v>
      </c>
      <c r="C322" s="50">
        <v>8</v>
      </c>
      <c r="D322" s="50">
        <v>8</v>
      </c>
      <c r="E322" s="50" t="s">
        <v>1460</v>
      </c>
      <c r="F322" s="55" t="s">
        <v>1691</v>
      </c>
      <c r="G322" s="52"/>
      <c r="H322" s="52"/>
      <c r="I322" s="52">
        <v>6833600</v>
      </c>
      <c r="J322" s="95">
        <f>SUBTOTAL(9,G322:I322)</f>
        <v>6833600</v>
      </c>
      <c r="K322" s="96">
        <f>IFERROR(J322/$J$18*100,"0.00")</f>
        <v>2.5494614912386131E-2</v>
      </c>
    </row>
    <row r="323" spans="1:11" ht="12.75">
      <c r="A323" s="44">
        <v>2</v>
      </c>
      <c r="B323" s="45">
        <v>6</v>
      </c>
      <c r="C323" s="45">
        <v>8</v>
      </c>
      <c r="D323" s="45">
        <v>9</v>
      </c>
      <c r="E323" s="45"/>
      <c r="F323" s="66" t="s">
        <v>1692</v>
      </c>
      <c r="G323" s="62">
        <f>+G324</f>
        <v>0</v>
      </c>
      <c r="H323" s="62">
        <f>+H324</f>
        <v>0</v>
      </c>
      <c r="I323" s="62">
        <v>2477960</v>
      </c>
      <c r="J323" s="62">
        <f>+J324</f>
        <v>2477960</v>
      </c>
      <c r="K323" s="63">
        <f>+K324</f>
        <v>9.2447079091981278E-3</v>
      </c>
    </row>
    <row r="324" spans="1:11" ht="12.75">
      <c r="A324" s="57">
        <v>2</v>
      </c>
      <c r="B324" s="50">
        <v>6</v>
      </c>
      <c r="C324" s="50">
        <v>8</v>
      </c>
      <c r="D324" s="50">
        <v>9</v>
      </c>
      <c r="E324" s="50" t="s">
        <v>1460</v>
      </c>
      <c r="F324" s="55" t="s">
        <v>1692</v>
      </c>
      <c r="G324" s="59"/>
      <c r="H324" s="59"/>
      <c r="I324" s="59">
        <v>2477960</v>
      </c>
      <c r="J324" s="95">
        <f>SUBTOTAL(9,G324:I324)</f>
        <v>2477960</v>
      </c>
      <c r="K324" s="96">
        <f>IFERROR(J324/$J$18*100,"0.00")</f>
        <v>9.2447079091981278E-3</v>
      </c>
    </row>
    <row r="325" spans="1:11" ht="12.75">
      <c r="A325" s="33">
        <v>2</v>
      </c>
      <c r="B325" s="34">
        <v>7</v>
      </c>
      <c r="C325" s="35"/>
      <c r="D325" s="35"/>
      <c r="E325" s="35"/>
      <c r="F325" s="36" t="s">
        <v>1693</v>
      </c>
      <c r="G325" s="37">
        <f t="shared" ref="G325:K327" si="15">+G326</f>
        <v>0</v>
      </c>
      <c r="H325" s="37">
        <f t="shared" si="15"/>
        <v>0</v>
      </c>
      <c r="I325" s="37">
        <v>68853998.695124492</v>
      </c>
      <c r="J325" s="37">
        <f t="shared" si="15"/>
        <v>68853998.695124492</v>
      </c>
      <c r="K325" s="38">
        <f t="shared" si="15"/>
        <v>0.25687868501377542</v>
      </c>
    </row>
    <row r="326" spans="1:11" ht="12.75">
      <c r="A326" s="39">
        <v>2</v>
      </c>
      <c r="B326" s="40">
        <v>7</v>
      </c>
      <c r="C326" s="40">
        <v>1</v>
      </c>
      <c r="D326" s="40"/>
      <c r="E326" s="40"/>
      <c r="F326" s="41" t="s">
        <v>1694</v>
      </c>
      <c r="G326" s="42">
        <f t="shared" si="15"/>
        <v>0</v>
      </c>
      <c r="H326" s="42">
        <f t="shared" si="15"/>
        <v>0</v>
      </c>
      <c r="I326" s="42">
        <v>68853998.695124492</v>
      </c>
      <c r="J326" s="42">
        <f t="shared" si="15"/>
        <v>68853998.695124492</v>
      </c>
      <c r="K326" s="43">
        <f t="shared" si="15"/>
        <v>0.25687868501377542</v>
      </c>
    </row>
    <row r="327" spans="1:11" ht="12.75">
      <c r="A327" s="44">
        <v>2</v>
      </c>
      <c r="B327" s="45">
        <v>7</v>
      </c>
      <c r="C327" s="45">
        <v>1</v>
      </c>
      <c r="D327" s="45">
        <v>2</v>
      </c>
      <c r="E327" s="45"/>
      <c r="F327" s="56" t="s">
        <v>1695</v>
      </c>
      <c r="G327" s="62">
        <f t="shared" si="15"/>
        <v>0</v>
      </c>
      <c r="H327" s="62">
        <f t="shared" si="15"/>
        <v>0</v>
      </c>
      <c r="I327" s="62">
        <v>68853998.695124492</v>
      </c>
      <c r="J327" s="62">
        <f t="shared" si="15"/>
        <v>68853998.695124492</v>
      </c>
      <c r="K327" s="63">
        <f t="shared" si="15"/>
        <v>0.25687868501377542</v>
      </c>
    </row>
    <row r="328" spans="1:11" ht="12.75">
      <c r="A328" s="67">
        <v>2</v>
      </c>
      <c r="B328" s="68">
        <v>7</v>
      </c>
      <c r="C328" s="68">
        <v>1</v>
      </c>
      <c r="D328" s="68">
        <v>2</v>
      </c>
      <c r="E328" s="68" t="s">
        <v>1460</v>
      </c>
      <c r="F328" s="69" t="s">
        <v>1695</v>
      </c>
      <c r="G328" s="70"/>
      <c r="H328" s="70"/>
      <c r="I328" s="70">
        <v>68853998.695124492</v>
      </c>
      <c r="J328" s="97">
        <f>SUBTOTAL(9,G328:I328)</f>
        <v>68853998.695124492</v>
      </c>
      <c r="K328" s="98">
        <f>IFERROR(J328/$J$18*100,"0.00")</f>
        <v>0.25687868501377542</v>
      </c>
    </row>
  </sheetData>
  <mergeCells count="9">
    <mergeCell ref="J16:J17"/>
    <mergeCell ref="K16:K17"/>
    <mergeCell ref="G16:I16"/>
    <mergeCell ref="A16:A17"/>
    <mergeCell ref="B16:B17"/>
    <mergeCell ref="C16:C17"/>
    <mergeCell ref="D16:D17"/>
    <mergeCell ref="E16:E17"/>
    <mergeCell ref="F16:F17"/>
  </mergeCells>
  <phoneticPr fontId="15" type="noConversion"/>
  <pageMargins left="1.6535433070866143" right="0.11811023622047245" top="0.27559055118110237" bottom="0.23622047244094491" header="0" footer="0"/>
  <pageSetup paperSize="9" scale="65" orientation="landscape" verticalDpi="200" r:id="rId1"/>
  <headerFooter alignWithMargins="0"/>
  <ignoredErrors>
    <ignoredError sqref="J27:K27 J33:K41 J117:K122 K127 J132:K132 J141:K142 J147:K147 J148:K156 J174:K174 J220:K222 K242:K243 K245:K246 J43:K45 J28:K29 J46:K53 J55:K57 J58:K66 J69:K72 J73:K91 J97:K98 J112:K113 J123:K125 J128:K129 J157:K164 J175:K175 J176:K188 J199:K200 J190:K197 J202:K209 J225:K225 J224:K224 J228:K232 J214:K214 J215:K218 J235:K235 J236:K237 J240:K240 K247:K253 J258:K259 J260:K263 J264:K264 K266 J268:K269 J270:K271 J273:K283 J287:K290 J285:K286 J296:K302 J292:K295 J306:K311 J313:K314 J304:K305 J316:K320 J322:K322 J323:K324 J327:K328 K239 J233:J234 J227 J212:K213 J144:K145 K133:K137 J100:K111 J93:K96 J166:K167 K165 J26:K26 K114 J131:K131 J146:K146 K168 J219:K219 J223:K223 K233 J321:K321 K67" formula="1"/>
    <ignoredError sqref="J114 J168" formula="1" unlockedFormula="1"/>
    <ignoredError sqref="J169:J170 J26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828201a5-4980-454b-b68f-b51c618fd3e5" xsi:nil="true"/>
    <lcf76f155ced4ddcb4097134ff3c332f xmlns="009d42a5-c66e-4786-b0bb-1ca40591740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CB4276A6F952F4B99C68881E2E6715E" ma:contentTypeVersion="21" ma:contentTypeDescription="Crear nuevo documento." ma:contentTypeScope="" ma:versionID="4251319fe4745cbb6f1e217b04ec36f8">
  <xsd:schema xmlns:xsd="http://www.w3.org/2001/XMLSchema" xmlns:xs="http://www.w3.org/2001/XMLSchema" xmlns:p="http://schemas.microsoft.com/office/2006/metadata/properties" xmlns:ns1="http://schemas.microsoft.com/sharepoint/v3" xmlns:ns2="828201a5-4980-454b-b68f-b51c618fd3e5" xmlns:ns3="009d42a5-c66e-4786-b0bb-1ca405917402" targetNamespace="http://schemas.microsoft.com/office/2006/metadata/properties" ma:root="true" ma:fieldsID="0f0635d78087aa6c8faa54107d9864b4" ns1:_="" ns2:_="" ns3:_="">
    <xsd:import namespace="http://schemas.microsoft.com/sharepoint/v3"/>
    <xsd:import namespace="828201a5-4980-454b-b68f-b51c618fd3e5"/>
    <xsd:import namespace="009d42a5-c66e-4786-b0bb-1ca40591740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8201a5-4980-454b-b68f-b51c618fd3e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51f42e7f-68fc-45d2-b86d-2f89a49f818f}" ma:internalName="TaxCatchAll" ma:showField="CatchAllData" ma:web="828201a5-4980-454b-b68f-b51c618fd3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09d42a5-c66e-4786-b0bb-1ca40591740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6e699ab5-d0a1-46d4-b005-a58804273b2d"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F3D659-67F1-46C9-89A7-BFA0ED59758C}"/>
</file>

<file path=customXml/itemProps2.xml><?xml version="1.0" encoding="utf-8"?>
<ds:datastoreItem xmlns:ds="http://schemas.openxmlformats.org/officeDocument/2006/customXml" ds:itemID="{96A0B4CA-9877-4556-8EF1-BE16679F638C}"/>
</file>

<file path=customXml/itemProps3.xml><?xml version="1.0" encoding="utf-8"?>
<ds:datastoreItem xmlns:ds="http://schemas.openxmlformats.org/officeDocument/2006/customXml" ds:itemID="{7839170A-057D-46D8-B926-DC00C1137AB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Ilka</dc:creator>
  <cp:keywords/>
  <dc:description/>
  <cp:lastModifiedBy>Rociolys Ramos Encarnación</cp:lastModifiedBy>
  <cp:revision/>
  <dcterms:created xsi:type="dcterms:W3CDTF">2010-07-12T13:23:52Z</dcterms:created>
  <dcterms:modified xsi:type="dcterms:W3CDTF">2025-12-01T15:43:45Z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0x0101007CB4276A6F952F4B99C68881E2E6715E</vt:lpwstr>
  </property>
  <property fmtid="{D5CDD505-2E9C-101B-9397-08002B2CF9AE}" pid="3" name="MediaServiceImageTags">
    <vt:lpwstr/>
  </property>
</Properties>
</file>